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HANHTAM PC\Downloads\"/>
    </mc:Choice>
  </mc:AlternateContent>
  <bookViews>
    <workbookView xWindow="0" yWindow="0" windowWidth="28800" windowHeight="12330" activeTab="1"/>
  </bookViews>
  <sheets>
    <sheet name="Danh sách gốc " sheetId="7" r:id="rId1"/>
    <sheet name="GIẤY YÊU CẦU BH" sheetId="6" r:id="rId2"/>
    <sheet name="DS BH cấp" sheetId="2" r:id="rId3"/>
    <sheet name="Sheet1" sheetId="8" r:id="rId4"/>
    <sheet name="Sheet2" sheetId="9" r:id="rId5"/>
  </sheets>
  <externalReferences>
    <externalReference r:id="rId6"/>
    <externalReference r:id="rId7"/>
  </externalReferences>
  <definedNames>
    <definedName name="_xlnm._FilterDatabase" localSheetId="0" hidden="1">'Danh sách gốc '!$A$3:$AF$168</definedName>
    <definedName name="_xlnm._FilterDatabase" localSheetId="2" hidden="1">'DS BH cấp'!$A$3:$J$5716</definedName>
  </definedNames>
  <calcPr calcId="162913"/>
</workbook>
</file>

<file path=xl/calcChain.xml><?xml version="1.0" encoding="utf-8"?>
<calcChain xmlns="http://schemas.openxmlformats.org/spreadsheetml/2006/main">
  <c r="W78" i="7" l="1"/>
  <c r="G79" i="7"/>
  <c r="AD78" i="7"/>
  <c r="AC78" i="7"/>
  <c r="AB78" i="7"/>
  <c r="W77" i="7" l="1"/>
  <c r="W76" i="7" l="1"/>
  <c r="W75" i="7" l="1"/>
  <c r="W73" i="7" l="1"/>
  <c r="W74" i="7"/>
  <c r="W72" i="7" l="1"/>
  <c r="O5" i="7" l="1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N29" i="7" l="1"/>
  <c r="N30" i="7"/>
  <c r="N31" i="7"/>
  <c r="N32" i="7"/>
  <c r="N33" i="7"/>
  <c r="N34" i="7"/>
  <c r="N36" i="7"/>
  <c r="N38" i="7"/>
  <c r="N39" i="7"/>
  <c r="N41" i="7"/>
  <c r="N44" i="7"/>
  <c r="N45" i="7"/>
  <c r="N46" i="7"/>
  <c r="N48" i="7"/>
  <c r="N50" i="7"/>
  <c r="N51" i="7"/>
  <c r="N52" i="7"/>
  <c r="N53" i="7"/>
  <c r="N54" i="7"/>
  <c r="N57" i="7"/>
  <c r="N69" i="7"/>
  <c r="N71" i="7"/>
  <c r="N73" i="7"/>
  <c r="N75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28" i="7"/>
  <c r="F29" i="7"/>
  <c r="G29" i="7"/>
  <c r="O29" i="7" s="1"/>
  <c r="I29" i="7"/>
  <c r="J29" i="7"/>
  <c r="F30" i="7"/>
  <c r="G30" i="7"/>
  <c r="O30" i="7" s="1"/>
  <c r="I30" i="7"/>
  <c r="J30" i="7"/>
  <c r="F31" i="7"/>
  <c r="G31" i="7"/>
  <c r="O31" i="7" s="1"/>
  <c r="I31" i="7"/>
  <c r="J31" i="7"/>
  <c r="F32" i="7"/>
  <c r="G32" i="7"/>
  <c r="O32" i="7" s="1"/>
  <c r="I32" i="7"/>
  <c r="J32" i="7"/>
  <c r="F33" i="7"/>
  <c r="G33" i="7"/>
  <c r="O33" i="7" s="1"/>
  <c r="I33" i="7"/>
  <c r="J33" i="7"/>
  <c r="F34" i="7"/>
  <c r="G34" i="7"/>
  <c r="O34" i="7" s="1"/>
  <c r="I34" i="7"/>
  <c r="J34" i="7"/>
  <c r="F35" i="7"/>
  <c r="G35" i="7"/>
  <c r="O35" i="7" s="1"/>
  <c r="I35" i="7"/>
  <c r="J35" i="7"/>
  <c r="F36" i="7"/>
  <c r="G36" i="7"/>
  <c r="O36" i="7" s="1"/>
  <c r="I36" i="7"/>
  <c r="J36" i="7"/>
  <c r="F37" i="7"/>
  <c r="G37" i="7"/>
  <c r="O37" i="7" s="1"/>
  <c r="I37" i="7"/>
  <c r="J37" i="7"/>
  <c r="F38" i="7"/>
  <c r="G38" i="7"/>
  <c r="O38" i="7" s="1"/>
  <c r="I38" i="7"/>
  <c r="J38" i="7"/>
  <c r="F39" i="7"/>
  <c r="G39" i="7"/>
  <c r="O39" i="7" s="1"/>
  <c r="I39" i="7"/>
  <c r="J39" i="7"/>
  <c r="F40" i="7"/>
  <c r="G40" i="7"/>
  <c r="O40" i="7" s="1"/>
  <c r="I40" i="7"/>
  <c r="J40" i="7"/>
  <c r="F41" i="7"/>
  <c r="G41" i="7"/>
  <c r="O41" i="7" s="1"/>
  <c r="I41" i="7"/>
  <c r="J41" i="7"/>
  <c r="F42" i="7"/>
  <c r="G42" i="7"/>
  <c r="O42" i="7" s="1"/>
  <c r="I42" i="7"/>
  <c r="J42" i="7"/>
  <c r="F43" i="7"/>
  <c r="G43" i="7"/>
  <c r="O43" i="7" s="1"/>
  <c r="I43" i="7"/>
  <c r="J43" i="7"/>
  <c r="F44" i="7"/>
  <c r="G44" i="7"/>
  <c r="O44" i="7" s="1"/>
  <c r="I44" i="7"/>
  <c r="J44" i="7"/>
  <c r="F45" i="7"/>
  <c r="G45" i="7"/>
  <c r="O45" i="7" s="1"/>
  <c r="I45" i="7"/>
  <c r="J45" i="7"/>
  <c r="F46" i="7"/>
  <c r="G46" i="7"/>
  <c r="O46" i="7" s="1"/>
  <c r="I46" i="7"/>
  <c r="J46" i="7"/>
  <c r="F47" i="7"/>
  <c r="G47" i="7"/>
  <c r="O47" i="7" s="1"/>
  <c r="I47" i="7"/>
  <c r="J47" i="7"/>
  <c r="F48" i="7"/>
  <c r="G48" i="7"/>
  <c r="O48" i="7" s="1"/>
  <c r="I48" i="7"/>
  <c r="J48" i="7"/>
  <c r="F49" i="7"/>
  <c r="G49" i="7"/>
  <c r="O49" i="7" s="1"/>
  <c r="I49" i="7"/>
  <c r="J49" i="7"/>
  <c r="F50" i="7"/>
  <c r="G50" i="7"/>
  <c r="O50" i="7" s="1"/>
  <c r="I50" i="7"/>
  <c r="J50" i="7"/>
  <c r="F51" i="7"/>
  <c r="G51" i="7"/>
  <c r="O51" i="7" s="1"/>
  <c r="I51" i="7"/>
  <c r="J51" i="7"/>
  <c r="F52" i="7"/>
  <c r="G52" i="7"/>
  <c r="O52" i="7" s="1"/>
  <c r="I52" i="7"/>
  <c r="J52" i="7"/>
  <c r="F53" i="7"/>
  <c r="G53" i="7"/>
  <c r="O53" i="7" s="1"/>
  <c r="I53" i="7"/>
  <c r="J53" i="7"/>
  <c r="F54" i="7"/>
  <c r="G54" i="7"/>
  <c r="O54" i="7" s="1"/>
  <c r="I54" i="7"/>
  <c r="J54" i="7"/>
  <c r="F55" i="7"/>
  <c r="G55" i="7"/>
  <c r="O55" i="7" s="1"/>
  <c r="J55" i="7"/>
  <c r="F56" i="7"/>
  <c r="G56" i="7"/>
  <c r="O56" i="7" s="1"/>
  <c r="J56" i="7"/>
  <c r="F57" i="7"/>
  <c r="G57" i="7"/>
  <c r="O57" i="7" s="1"/>
  <c r="I57" i="7"/>
  <c r="J57" i="7"/>
  <c r="F58" i="7"/>
  <c r="G58" i="7"/>
  <c r="O58" i="7" s="1"/>
  <c r="I58" i="7"/>
  <c r="J58" i="7"/>
  <c r="F59" i="7"/>
  <c r="G59" i="7"/>
  <c r="O59" i="7" s="1"/>
  <c r="I59" i="7"/>
  <c r="J59" i="7"/>
  <c r="F60" i="7"/>
  <c r="G60" i="7"/>
  <c r="O60" i="7" s="1"/>
  <c r="I60" i="7"/>
  <c r="J60" i="7"/>
  <c r="F61" i="7"/>
  <c r="G61" i="7"/>
  <c r="O61" i="7" s="1"/>
  <c r="I61" i="7"/>
  <c r="J61" i="7"/>
  <c r="F62" i="7"/>
  <c r="G62" i="7"/>
  <c r="O62" i="7" s="1"/>
  <c r="I62" i="7"/>
  <c r="J62" i="7"/>
  <c r="F63" i="7"/>
  <c r="G63" i="7"/>
  <c r="O63" i="7" s="1"/>
  <c r="I63" i="7"/>
  <c r="J63" i="7"/>
  <c r="F64" i="7"/>
  <c r="G64" i="7"/>
  <c r="O64" i="7" s="1"/>
  <c r="I64" i="7"/>
  <c r="J64" i="7"/>
  <c r="F65" i="7"/>
  <c r="G65" i="7"/>
  <c r="O65" i="7" s="1"/>
  <c r="I65" i="7"/>
  <c r="J65" i="7"/>
  <c r="F66" i="7"/>
  <c r="G66" i="7"/>
  <c r="O66" i="7" s="1"/>
  <c r="I66" i="7"/>
  <c r="J66" i="7"/>
  <c r="F67" i="7"/>
  <c r="G67" i="7"/>
  <c r="O67" i="7" s="1"/>
  <c r="I67" i="7"/>
  <c r="J67" i="7"/>
  <c r="F68" i="7"/>
  <c r="G68" i="7"/>
  <c r="O68" i="7" s="1"/>
  <c r="I68" i="7"/>
  <c r="J68" i="7"/>
  <c r="F69" i="7"/>
  <c r="G69" i="7"/>
  <c r="O69" i="7" s="1"/>
  <c r="I69" i="7"/>
  <c r="J69" i="7"/>
  <c r="F70" i="7"/>
  <c r="G70" i="7"/>
  <c r="O70" i="7" s="1"/>
  <c r="I70" i="7"/>
  <c r="J70" i="7"/>
  <c r="F71" i="7"/>
  <c r="G71" i="7"/>
  <c r="O71" i="7" s="1"/>
  <c r="I71" i="7"/>
  <c r="J71" i="7"/>
  <c r="F72" i="7"/>
  <c r="G72" i="7"/>
  <c r="O72" i="7" s="1"/>
  <c r="I72" i="7"/>
  <c r="J72" i="7"/>
  <c r="F73" i="7"/>
  <c r="G73" i="7"/>
  <c r="O73" i="7" s="1"/>
  <c r="I73" i="7"/>
  <c r="J73" i="7"/>
  <c r="O74" i="7"/>
  <c r="I74" i="7"/>
  <c r="J74" i="7"/>
  <c r="F75" i="7"/>
  <c r="G75" i="7"/>
  <c r="O75" i="7" s="1"/>
  <c r="I75" i="7"/>
  <c r="J75" i="7"/>
  <c r="F76" i="7"/>
  <c r="G76" i="7"/>
  <c r="O76" i="7" s="1"/>
  <c r="I76" i="7"/>
  <c r="J76" i="7"/>
  <c r="F77" i="7"/>
  <c r="G77" i="7"/>
  <c r="O77" i="7" s="1"/>
  <c r="I77" i="7"/>
  <c r="J77" i="7"/>
  <c r="O78" i="7"/>
  <c r="I78" i="7"/>
  <c r="J78" i="7"/>
  <c r="F79" i="7"/>
  <c r="O79" i="7"/>
  <c r="I79" i="7"/>
  <c r="J79" i="7"/>
  <c r="F80" i="7"/>
  <c r="G80" i="7"/>
  <c r="O80" i="7" s="1"/>
  <c r="I80" i="7"/>
  <c r="J80" i="7"/>
  <c r="F81" i="7"/>
  <c r="G81" i="7"/>
  <c r="O81" i="7" s="1"/>
  <c r="I81" i="7"/>
  <c r="J81" i="7"/>
  <c r="F82" i="7"/>
  <c r="G82" i="7"/>
  <c r="O82" i="7" s="1"/>
  <c r="I82" i="7"/>
  <c r="J82" i="7"/>
  <c r="F83" i="7"/>
  <c r="G83" i="7"/>
  <c r="O83" i="7" s="1"/>
  <c r="I83" i="7"/>
  <c r="J83" i="7"/>
  <c r="F84" i="7"/>
  <c r="G84" i="7"/>
  <c r="O84" i="7" s="1"/>
  <c r="I84" i="7"/>
  <c r="J84" i="7"/>
  <c r="F85" i="7"/>
  <c r="G85" i="7"/>
  <c r="O85" i="7" s="1"/>
  <c r="I85" i="7"/>
  <c r="J85" i="7"/>
  <c r="F86" i="7"/>
  <c r="G86" i="7"/>
  <c r="O86" i="7" s="1"/>
  <c r="I86" i="7"/>
  <c r="J86" i="7"/>
  <c r="F87" i="7"/>
  <c r="G87" i="7"/>
  <c r="O87" i="7" s="1"/>
  <c r="I87" i="7"/>
  <c r="J87" i="7"/>
  <c r="F88" i="7"/>
  <c r="G88" i="7"/>
  <c r="O88" i="7" s="1"/>
  <c r="I88" i="7"/>
  <c r="J88" i="7"/>
  <c r="F89" i="7"/>
  <c r="G89" i="7"/>
  <c r="O89" i="7" s="1"/>
  <c r="I89" i="7"/>
  <c r="J89" i="7"/>
  <c r="F90" i="7"/>
  <c r="G90" i="7"/>
  <c r="O90" i="7" s="1"/>
  <c r="I90" i="7"/>
  <c r="J90" i="7"/>
  <c r="F91" i="7"/>
  <c r="G91" i="7"/>
  <c r="O91" i="7" s="1"/>
  <c r="I91" i="7"/>
  <c r="J91" i="7"/>
  <c r="F92" i="7"/>
  <c r="G92" i="7"/>
  <c r="O92" i="7" s="1"/>
  <c r="I92" i="7"/>
  <c r="J92" i="7"/>
  <c r="F93" i="7"/>
  <c r="G93" i="7"/>
  <c r="O93" i="7" s="1"/>
  <c r="I93" i="7"/>
  <c r="J93" i="7"/>
  <c r="F94" i="7"/>
  <c r="G94" i="7"/>
  <c r="O94" i="7" s="1"/>
  <c r="I94" i="7"/>
  <c r="J94" i="7"/>
  <c r="F95" i="7"/>
  <c r="G95" i="7"/>
  <c r="O95" i="7" s="1"/>
  <c r="I95" i="7"/>
  <c r="J95" i="7"/>
  <c r="F96" i="7"/>
  <c r="G96" i="7"/>
  <c r="O96" i="7" s="1"/>
  <c r="I96" i="7"/>
  <c r="J96" i="7"/>
  <c r="F97" i="7"/>
  <c r="G97" i="7"/>
  <c r="O97" i="7" s="1"/>
  <c r="I97" i="7"/>
  <c r="J97" i="7"/>
  <c r="F98" i="7"/>
  <c r="G98" i="7"/>
  <c r="O98" i="7" s="1"/>
  <c r="I98" i="7"/>
  <c r="J98" i="7"/>
  <c r="F99" i="7"/>
  <c r="G99" i="7"/>
  <c r="O99" i="7" s="1"/>
  <c r="I99" i="7"/>
  <c r="J99" i="7"/>
  <c r="F100" i="7"/>
  <c r="G100" i="7"/>
  <c r="O100" i="7" s="1"/>
  <c r="I100" i="7"/>
  <c r="J100" i="7"/>
  <c r="F101" i="7"/>
  <c r="G101" i="7"/>
  <c r="O101" i="7" s="1"/>
  <c r="I101" i="7"/>
  <c r="J101" i="7"/>
  <c r="F102" i="7"/>
  <c r="G102" i="7"/>
  <c r="O102" i="7" s="1"/>
  <c r="I102" i="7"/>
  <c r="J102" i="7"/>
  <c r="F103" i="7"/>
  <c r="G103" i="7"/>
  <c r="O103" i="7" s="1"/>
  <c r="I103" i="7"/>
  <c r="J103" i="7"/>
  <c r="F104" i="7"/>
  <c r="G104" i="7"/>
  <c r="O104" i="7" s="1"/>
  <c r="I104" i="7"/>
  <c r="J104" i="7"/>
  <c r="F105" i="7"/>
  <c r="G105" i="7"/>
  <c r="O105" i="7" s="1"/>
  <c r="I105" i="7"/>
  <c r="J105" i="7"/>
  <c r="F106" i="7"/>
  <c r="G106" i="7"/>
  <c r="O106" i="7" s="1"/>
  <c r="I106" i="7"/>
  <c r="J106" i="7"/>
  <c r="F107" i="7"/>
  <c r="G107" i="7"/>
  <c r="O107" i="7" s="1"/>
  <c r="I107" i="7"/>
  <c r="J107" i="7"/>
  <c r="F108" i="7"/>
  <c r="G108" i="7"/>
  <c r="O108" i="7" s="1"/>
  <c r="I108" i="7"/>
  <c r="J108" i="7"/>
  <c r="F109" i="7"/>
  <c r="G109" i="7"/>
  <c r="O109" i="7" s="1"/>
  <c r="I109" i="7"/>
  <c r="J109" i="7"/>
  <c r="F110" i="7"/>
  <c r="G110" i="7"/>
  <c r="O110" i="7" s="1"/>
  <c r="I110" i="7"/>
  <c r="J110" i="7"/>
  <c r="F111" i="7"/>
  <c r="G111" i="7"/>
  <c r="O111" i="7" s="1"/>
  <c r="I111" i="7"/>
  <c r="J111" i="7"/>
  <c r="F112" i="7"/>
  <c r="G112" i="7"/>
  <c r="O112" i="7" s="1"/>
  <c r="I112" i="7"/>
  <c r="J112" i="7"/>
  <c r="F113" i="7"/>
  <c r="G113" i="7"/>
  <c r="O113" i="7" s="1"/>
  <c r="I113" i="7"/>
  <c r="J113" i="7"/>
  <c r="F114" i="7"/>
  <c r="G114" i="7"/>
  <c r="O114" i="7" s="1"/>
  <c r="I114" i="7"/>
  <c r="J114" i="7"/>
  <c r="F115" i="7"/>
  <c r="G115" i="7"/>
  <c r="O115" i="7" s="1"/>
  <c r="I115" i="7"/>
  <c r="J115" i="7"/>
  <c r="F116" i="7"/>
  <c r="G116" i="7"/>
  <c r="O116" i="7" s="1"/>
  <c r="I116" i="7"/>
  <c r="J116" i="7"/>
  <c r="F117" i="7"/>
  <c r="G117" i="7"/>
  <c r="O117" i="7" s="1"/>
  <c r="I117" i="7"/>
  <c r="J117" i="7"/>
  <c r="F118" i="7"/>
  <c r="G118" i="7"/>
  <c r="O118" i="7" s="1"/>
  <c r="I118" i="7"/>
  <c r="J118" i="7"/>
  <c r="F119" i="7"/>
  <c r="G119" i="7"/>
  <c r="O119" i="7" s="1"/>
  <c r="I119" i="7"/>
  <c r="J119" i="7"/>
  <c r="F120" i="7"/>
  <c r="G120" i="7"/>
  <c r="O120" i="7" s="1"/>
  <c r="I120" i="7"/>
  <c r="J120" i="7"/>
  <c r="F121" i="7"/>
  <c r="G121" i="7"/>
  <c r="O121" i="7" s="1"/>
  <c r="I121" i="7"/>
  <c r="J121" i="7"/>
  <c r="F122" i="7"/>
  <c r="G122" i="7"/>
  <c r="O122" i="7" s="1"/>
  <c r="I122" i="7"/>
  <c r="J122" i="7"/>
  <c r="F123" i="7"/>
  <c r="G123" i="7"/>
  <c r="O123" i="7" s="1"/>
  <c r="I123" i="7"/>
  <c r="J123" i="7"/>
  <c r="F124" i="7"/>
  <c r="G124" i="7"/>
  <c r="O124" i="7" s="1"/>
  <c r="I124" i="7"/>
  <c r="J124" i="7"/>
  <c r="F125" i="7"/>
  <c r="G125" i="7"/>
  <c r="O125" i="7" s="1"/>
  <c r="I125" i="7"/>
  <c r="J125" i="7"/>
  <c r="F126" i="7"/>
  <c r="G126" i="7"/>
  <c r="O126" i="7" s="1"/>
  <c r="I126" i="7"/>
  <c r="J126" i="7"/>
  <c r="F127" i="7"/>
  <c r="G127" i="7"/>
  <c r="O127" i="7" s="1"/>
  <c r="I127" i="7"/>
  <c r="J127" i="7"/>
  <c r="F128" i="7"/>
  <c r="G128" i="7"/>
  <c r="O128" i="7" s="1"/>
  <c r="I128" i="7"/>
  <c r="J128" i="7"/>
  <c r="F129" i="7"/>
  <c r="G129" i="7"/>
  <c r="O129" i="7" s="1"/>
  <c r="I129" i="7"/>
  <c r="J129" i="7"/>
  <c r="F130" i="7"/>
  <c r="G130" i="7"/>
  <c r="O130" i="7" s="1"/>
  <c r="I130" i="7"/>
  <c r="J130" i="7"/>
  <c r="F131" i="7"/>
  <c r="G131" i="7"/>
  <c r="O131" i="7" s="1"/>
  <c r="I131" i="7"/>
  <c r="J131" i="7"/>
  <c r="F132" i="7"/>
  <c r="G132" i="7"/>
  <c r="O132" i="7" s="1"/>
  <c r="I132" i="7"/>
  <c r="J132" i="7"/>
  <c r="F133" i="7"/>
  <c r="G133" i="7"/>
  <c r="O133" i="7" s="1"/>
  <c r="I133" i="7"/>
  <c r="J133" i="7"/>
  <c r="F134" i="7"/>
  <c r="G134" i="7"/>
  <c r="O134" i="7" s="1"/>
  <c r="I134" i="7"/>
  <c r="J134" i="7"/>
  <c r="F135" i="7"/>
  <c r="G135" i="7"/>
  <c r="O135" i="7" s="1"/>
  <c r="I135" i="7"/>
  <c r="J135" i="7"/>
  <c r="F136" i="7"/>
  <c r="G136" i="7"/>
  <c r="O136" i="7" s="1"/>
  <c r="I136" i="7"/>
  <c r="J136" i="7"/>
  <c r="F137" i="7"/>
  <c r="G137" i="7"/>
  <c r="O137" i="7" s="1"/>
  <c r="I137" i="7"/>
  <c r="J137" i="7"/>
  <c r="F138" i="7"/>
  <c r="G138" i="7"/>
  <c r="O138" i="7" s="1"/>
  <c r="I138" i="7"/>
  <c r="J138" i="7"/>
  <c r="F139" i="7"/>
  <c r="G139" i="7"/>
  <c r="O139" i="7" s="1"/>
  <c r="I139" i="7"/>
  <c r="J139" i="7"/>
  <c r="F140" i="7"/>
  <c r="G140" i="7"/>
  <c r="O140" i="7" s="1"/>
  <c r="I140" i="7"/>
  <c r="J140" i="7"/>
  <c r="F141" i="7"/>
  <c r="G141" i="7"/>
  <c r="O141" i="7" s="1"/>
  <c r="I141" i="7"/>
  <c r="J141" i="7"/>
  <c r="F142" i="7"/>
  <c r="G142" i="7"/>
  <c r="O142" i="7" s="1"/>
  <c r="I142" i="7"/>
  <c r="J142" i="7"/>
  <c r="F143" i="7"/>
  <c r="G143" i="7"/>
  <c r="O143" i="7" s="1"/>
  <c r="I143" i="7"/>
  <c r="J143" i="7"/>
  <c r="F144" i="7"/>
  <c r="G144" i="7"/>
  <c r="O144" i="7" s="1"/>
  <c r="I144" i="7"/>
  <c r="J144" i="7"/>
  <c r="F145" i="7"/>
  <c r="G145" i="7"/>
  <c r="O145" i="7" s="1"/>
  <c r="I145" i="7"/>
  <c r="J145" i="7"/>
  <c r="F146" i="7"/>
  <c r="G146" i="7"/>
  <c r="O146" i="7" s="1"/>
  <c r="I146" i="7"/>
  <c r="J146" i="7"/>
  <c r="F147" i="7"/>
  <c r="G147" i="7"/>
  <c r="O147" i="7" s="1"/>
  <c r="I147" i="7"/>
  <c r="J147" i="7"/>
  <c r="F148" i="7"/>
  <c r="G148" i="7"/>
  <c r="O148" i="7" s="1"/>
  <c r="I148" i="7"/>
  <c r="J148" i="7"/>
  <c r="F149" i="7"/>
  <c r="G149" i="7"/>
  <c r="O149" i="7" s="1"/>
  <c r="I149" i="7"/>
  <c r="J149" i="7"/>
  <c r="F150" i="7"/>
  <c r="G150" i="7"/>
  <c r="O150" i="7" s="1"/>
  <c r="I150" i="7"/>
  <c r="J150" i="7"/>
  <c r="F151" i="7"/>
  <c r="G151" i="7"/>
  <c r="O151" i="7" s="1"/>
  <c r="I151" i="7"/>
  <c r="J151" i="7"/>
  <c r="F152" i="7"/>
  <c r="G152" i="7"/>
  <c r="O152" i="7" s="1"/>
  <c r="I152" i="7"/>
  <c r="J152" i="7"/>
  <c r="F153" i="7"/>
  <c r="G153" i="7"/>
  <c r="O153" i="7" s="1"/>
  <c r="I153" i="7"/>
  <c r="J153" i="7"/>
  <c r="F154" i="7"/>
  <c r="G154" i="7"/>
  <c r="O154" i="7" s="1"/>
  <c r="I154" i="7"/>
  <c r="J154" i="7"/>
  <c r="F155" i="7"/>
  <c r="G155" i="7"/>
  <c r="O155" i="7" s="1"/>
  <c r="I155" i="7"/>
  <c r="J155" i="7"/>
  <c r="F156" i="7"/>
  <c r="G156" i="7"/>
  <c r="O156" i="7" s="1"/>
  <c r="I156" i="7"/>
  <c r="J156" i="7"/>
  <c r="F157" i="7"/>
  <c r="G157" i="7"/>
  <c r="O157" i="7" s="1"/>
  <c r="I157" i="7"/>
  <c r="J157" i="7"/>
  <c r="F158" i="7"/>
  <c r="G158" i="7"/>
  <c r="O158" i="7" s="1"/>
  <c r="I158" i="7"/>
  <c r="J158" i="7"/>
  <c r="F159" i="7"/>
  <c r="G159" i="7"/>
  <c r="O159" i="7" s="1"/>
  <c r="I159" i="7"/>
  <c r="J159" i="7"/>
  <c r="F160" i="7"/>
  <c r="G160" i="7"/>
  <c r="O160" i="7" s="1"/>
  <c r="I160" i="7"/>
  <c r="J160" i="7"/>
  <c r="F161" i="7"/>
  <c r="G161" i="7"/>
  <c r="O161" i="7" s="1"/>
  <c r="I161" i="7"/>
  <c r="J161" i="7"/>
  <c r="F162" i="7"/>
  <c r="G162" i="7"/>
  <c r="O162" i="7" s="1"/>
  <c r="I162" i="7"/>
  <c r="J162" i="7"/>
  <c r="F163" i="7"/>
  <c r="G163" i="7"/>
  <c r="O163" i="7" s="1"/>
  <c r="I163" i="7"/>
  <c r="J163" i="7"/>
  <c r="F164" i="7"/>
  <c r="G164" i="7"/>
  <c r="O164" i="7" s="1"/>
  <c r="I164" i="7"/>
  <c r="J164" i="7"/>
  <c r="F165" i="7"/>
  <c r="G165" i="7"/>
  <c r="O165" i="7" s="1"/>
  <c r="I165" i="7"/>
  <c r="J165" i="7"/>
  <c r="F166" i="7"/>
  <c r="G166" i="7"/>
  <c r="O166" i="7" s="1"/>
  <c r="I166" i="7"/>
  <c r="J166" i="7"/>
  <c r="F167" i="7"/>
  <c r="G167" i="7"/>
  <c r="O167" i="7" s="1"/>
  <c r="I167" i="7"/>
  <c r="J167" i="7"/>
  <c r="F168" i="7"/>
  <c r="G168" i="7"/>
  <c r="O168" i="7" s="1"/>
  <c r="I168" i="7"/>
  <c r="J168" i="7"/>
  <c r="F28" i="7"/>
  <c r="J28" i="7"/>
  <c r="I28" i="7"/>
  <c r="G28" i="7"/>
  <c r="O28" i="7" s="1"/>
  <c r="AO5426" i="8"/>
  <c r="I289" i="8"/>
  <c r="I288" i="8"/>
  <c r="I287" i="8"/>
  <c r="D275" i="8"/>
  <c r="D274" i="8"/>
  <c r="D276" i="8" s="1"/>
  <c r="E271" i="8"/>
  <c r="D271" i="8"/>
  <c r="E270" i="8"/>
  <c r="D270" i="8"/>
  <c r="E269" i="8"/>
  <c r="D269" i="8"/>
  <c r="E268" i="8"/>
  <c r="D268" i="8"/>
  <c r="E267" i="8"/>
  <c r="D267" i="8"/>
  <c r="E266" i="8"/>
  <c r="D266" i="8"/>
  <c r="E265" i="8"/>
  <c r="D265" i="8"/>
  <c r="E264" i="8"/>
  <c r="D264" i="8"/>
  <c r="E263" i="8"/>
  <c r="D263" i="8"/>
  <c r="E262" i="8"/>
  <c r="D262" i="8"/>
  <c r="E261" i="8"/>
  <c r="D261" i="8"/>
  <c r="D272" i="8" s="1"/>
  <c r="CN253" i="8"/>
  <c r="CM253" i="8"/>
  <c r="CL253" i="8"/>
  <c r="CK253" i="8"/>
  <c r="AR253" i="8"/>
  <c r="CJ253" i="8" s="1"/>
  <c r="I253" i="8"/>
  <c r="E253" i="8"/>
  <c r="CN252" i="8"/>
  <c r="CM252" i="8"/>
  <c r="CL252" i="8"/>
  <c r="CK252" i="8"/>
  <c r="AR252" i="8"/>
  <c r="CJ252" i="8" s="1"/>
  <c r="I252" i="8"/>
  <c r="E252" i="8"/>
  <c r="CN251" i="8"/>
  <c r="CM251" i="8"/>
  <c r="CL251" i="8"/>
  <c r="CK251" i="8"/>
  <c r="CJ251" i="8"/>
  <c r="I251" i="8"/>
  <c r="E251" i="8"/>
  <c r="CN250" i="8"/>
  <c r="CM250" i="8"/>
  <c r="CL250" i="8"/>
  <c r="CK250" i="8"/>
  <c r="AR250" i="8"/>
  <c r="CJ250" i="8" s="1"/>
  <c r="I250" i="8"/>
  <c r="E250" i="8"/>
  <c r="CJ249" i="8"/>
  <c r="I249" i="8"/>
  <c r="E249" i="8"/>
  <c r="CJ248" i="8"/>
  <c r="AR248" i="8"/>
  <c r="I248" i="8"/>
  <c r="E248" i="8"/>
  <c r="CJ247" i="8"/>
  <c r="AR247" i="8"/>
  <c r="I247" i="8"/>
  <c r="E247" i="8"/>
  <c r="CN246" i="8"/>
  <c r="CM246" i="8"/>
  <c r="CL246" i="8"/>
  <c r="CK246" i="8"/>
  <c r="CJ246" i="8"/>
  <c r="AR246" i="8"/>
  <c r="I246" i="8"/>
  <c r="E246" i="8"/>
  <c r="AR245" i="8"/>
  <c r="I245" i="8"/>
  <c r="E245" i="8"/>
  <c r="CP239" i="8"/>
  <c r="CN239" i="8"/>
  <c r="CM239" i="8"/>
  <c r="CL239" i="8"/>
  <c r="CK239" i="8"/>
  <c r="CJ239" i="8"/>
  <c r="AR239" i="8"/>
  <c r="I239" i="8"/>
  <c r="E239" i="8"/>
  <c r="A239" i="8"/>
  <c r="CP238" i="8"/>
  <c r="CN238" i="8"/>
  <c r="CM238" i="8"/>
  <c r="CL238" i="8"/>
  <c r="CK238" i="8"/>
  <c r="CJ238" i="8"/>
  <c r="AR238" i="8"/>
  <c r="I238" i="8"/>
  <c r="E238" i="8"/>
  <c r="A238" i="8"/>
  <c r="CP237" i="8"/>
  <c r="CN237" i="8"/>
  <c r="CM237" i="8"/>
  <c r="CL237" i="8"/>
  <c r="CK237" i="8"/>
  <c r="CJ237" i="8"/>
  <c r="AR237" i="8"/>
  <c r="I237" i="8"/>
  <c r="E237" i="8"/>
  <c r="A237" i="8"/>
  <c r="CP236" i="8"/>
  <c r="CN236" i="8"/>
  <c r="CM236" i="8"/>
  <c r="CL236" i="8"/>
  <c r="CK236" i="8"/>
  <c r="CJ236" i="8"/>
  <c r="AR236" i="8"/>
  <c r="I236" i="8"/>
  <c r="E236" i="8"/>
  <c r="A236" i="8"/>
  <c r="CP235" i="8"/>
  <c r="CN235" i="8"/>
  <c r="CM235" i="8"/>
  <c r="CL235" i="8"/>
  <c r="CK235" i="8"/>
  <c r="CJ235" i="8"/>
  <c r="AR235" i="8"/>
  <c r="I235" i="8"/>
  <c r="E235" i="8"/>
  <c r="A235" i="8"/>
  <c r="CP234" i="8"/>
  <c r="CN234" i="8"/>
  <c r="CM234" i="8"/>
  <c r="CL234" i="8"/>
  <c r="CK234" i="8"/>
  <c r="CJ234" i="8"/>
  <c r="AR234" i="8"/>
  <c r="I234" i="8"/>
  <c r="E234" i="8"/>
  <c r="A234" i="8"/>
  <c r="CP233" i="8"/>
  <c r="CN233" i="8"/>
  <c r="CM233" i="8"/>
  <c r="CL233" i="8"/>
  <c r="CK233" i="8"/>
  <c r="CJ233" i="8"/>
  <c r="AR233" i="8"/>
  <c r="I233" i="8"/>
  <c r="E233" i="8"/>
  <c r="A233" i="8"/>
  <c r="CP232" i="8"/>
  <c r="CN232" i="8"/>
  <c r="CM232" i="8"/>
  <c r="CL232" i="8"/>
  <c r="CK232" i="8"/>
  <c r="CJ232" i="8"/>
  <c r="AR232" i="8"/>
  <c r="I232" i="8"/>
  <c r="E232" i="8"/>
  <c r="A232" i="8"/>
  <c r="CP231" i="8"/>
  <c r="CN231" i="8"/>
  <c r="CM231" i="8"/>
  <c r="CL231" i="8"/>
  <c r="CK231" i="8"/>
  <c r="CJ231" i="8"/>
  <c r="AR231" i="8"/>
  <c r="I231" i="8"/>
  <c r="E231" i="8"/>
  <c r="A231" i="8"/>
  <c r="CP230" i="8"/>
  <c r="CN230" i="8"/>
  <c r="CM230" i="8"/>
  <c r="CL230" i="8"/>
  <c r="CK230" i="8"/>
  <c r="CJ230" i="8"/>
  <c r="AR230" i="8"/>
  <c r="I230" i="8"/>
  <c r="E230" i="8"/>
  <c r="A230" i="8"/>
  <c r="CP229" i="8"/>
  <c r="CN229" i="8"/>
  <c r="CM229" i="8"/>
  <c r="CL229" i="8"/>
  <c r="CK229" i="8"/>
  <c r="CJ229" i="8"/>
  <c r="AR229" i="8"/>
  <c r="I229" i="8"/>
  <c r="E229" i="8"/>
  <c r="A229" i="8"/>
  <c r="CP228" i="8"/>
  <c r="AR228" i="8"/>
  <c r="I228" i="8"/>
  <c r="E228" i="8"/>
  <c r="A228" i="8"/>
  <c r="CP227" i="8"/>
  <c r="CN227" i="8"/>
  <c r="CM227" i="8"/>
  <c r="CL227" i="8"/>
  <c r="CK227" i="8"/>
  <c r="AR227" i="8"/>
  <c r="CJ227" i="8" s="1"/>
  <c r="I227" i="8"/>
  <c r="E227" i="8"/>
  <c r="A227" i="8"/>
  <c r="CP226" i="8"/>
  <c r="CN226" i="8"/>
  <c r="CM226" i="8"/>
  <c r="CL226" i="8"/>
  <c r="CK226" i="8"/>
  <c r="CJ226" i="8"/>
  <c r="I226" i="8"/>
  <c r="E226" i="8"/>
  <c r="A226" i="8"/>
  <c r="CP225" i="8"/>
  <c r="CN225" i="8"/>
  <c r="CM225" i="8"/>
  <c r="CL225" i="8"/>
  <c r="CK225" i="8"/>
  <c r="CJ225" i="8"/>
  <c r="I225" i="8"/>
  <c r="E225" i="8"/>
  <c r="A225" i="8"/>
  <c r="CP224" i="8"/>
  <c r="CN224" i="8"/>
  <c r="CM224" i="8"/>
  <c r="CL224" i="8"/>
  <c r="CK224" i="8"/>
  <c r="AR224" i="8"/>
  <c r="CJ224" i="8" s="1"/>
  <c r="I224" i="8"/>
  <c r="E224" i="8"/>
  <c r="A224" i="8"/>
  <c r="CP223" i="8"/>
  <c r="CN223" i="8"/>
  <c r="CM223" i="8"/>
  <c r="CL223" i="8"/>
  <c r="CK223" i="8"/>
  <c r="AR223" i="8"/>
  <c r="CJ223" i="8" s="1"/>
  <c r="I223" i="8"/>
  <c r="E223" i="8"/>
  <c r="A223" i="8"/>
  <c r="CP222" i="8"/>
  <c r="CN222" i="8"/>
  <c r="CM222" i="8"/>
  <c r="CL222" i="8"/>
  <c r="CK222" i="8"/>
  <c r="AR222" i="8"/>
  <c r="CJ222" i="8" s="1"/>
  <c r="I222" i="8"/>
  <c r="E222" i="8"/>
  <c r="A222" i="8"/>
  <c r="CP221" i="8"/>
  <c r="CN221" i="8"/>
  <c r="CM221" i="8"/>
  <c r="CL221" i="8"/>
  <c r="CK221" i="8"/>
  <c r="AR221" i="8"/>
  <c r="CJ221" i="8" s="1"/>
  <c r="I221" i="8"/>
  <c r="E221" i="8"/>
  <c r="A221" i="8"/>
  <c r="CP220" i="8"/>
  <c r="CN220" i="8"/>
  <c r="CM220" i="8"/>
  <c r="CL220" i="8"/>
  <c r="CK220" i="8"/>
  <c r="AR220" i="8"/>
  <c r="CJ220" i="8" s="1"/>
  <c r="I220" i="8"/>
  <c r="E220" i="8"/>
  <c r="A220" i="8"/>
  <c r="CP219" i="8"/>
  <c r="CN219" i="8"/>
  <c r="CM219" i="8"/>
  <c r="CL219" i="8"/>
  <c r="CK219" i="8"/>
  <c r="AR219" i="8"/>
  <c r="CJ219" i="8" s="1"/>
  <c r="I219" i="8"/>
  <c r="E219" i="8"/>
  <c r="A219" i="8"/>
  <c r="CP218" i="8"/>
  <c r="CN218" i="8"/>
  <c r="CM218" i="8"/>
  <c r="CL218" i="8"/>
  <c r="CK218" i="8"/>
  <c r="AR218" i="8"/>
  <c r="CJ218" i="8" s="1"/>
  <c r="I218" i="8"/>
  <c r="E218" i="8"/>
  <c r="A218" i="8"/>
  <c r="CP217" i="8"/>
  <c r="CN217" i="8"/>
  <c r="CM217" i="8"/>
  <c r="CL217" i="8"/>
  <c r="CK217" i="8"/>
  <c r="AR217" i="8"/>
  <c r="CJ217" i="8" s="1"/>
  <c r="I217" i="8"/>
  <c r="E217" i="8"/>
  <c r="A217" i="8"/>
  <c r="CP216" i="8"/>
  <c r="CN216" i="8"/>
  <c r="CM216" i="8"/>
  <c r="CL216" i="8"/>
  <c r="CK216" i="8"/>
  <c r="AR216" i="8"/>
  <c r="CJ216" i="8" s="1"/>
  <c r="I216" i="8"/>
  <c r="E216" i="8"/>
  <c r="A216" i="8"/>
  <c r="CP215" i="8"/>
  <c r="CN215" i="8"/>
  <c r="CM215" i="8"/>
  <c r="CL215" i="8"/>
  <c r="CK215" i="8"/>
  <c r="AR215" i="8"/>
  <c r="CJ215" i="8" s="1"/>
  <c r="I215" i="8"/>
  <c r="E215" i="8"/>
  <c r="A215" i="8"/>
  <c r="CP214" i="8"/>
  <c r="CN214" i="8"/>
  <c r="CM214" i="8"/>
  <c r="CL214" i="8"/>
  <c r="CK214" i="8"/>
  <c r="AR214" i="8"/>
  <c r="CJ214" i="8" s="1"/>
  <c r="I214" i="8"/>
  <c r="E214" i="8"/>
  <c r="A214" i="8"/>
  <c r="CP213" i="8"/>
  <c r="CN213" i="8"/>
  <c r="CM213" i="8"/>
  <c r="CL213" i="8"/>
  <c r="CK213" i="8"/>
  <c r="AR213" i="8"/>
  <c r="CJ213" i="8" s="1"/>
  <c r="I213" i="8"/>
  <c r="E213" i="8"/>
  <c r="A213" i="8"/>
  <c r="CP212" i="8"/>
  <c r="CN212" i="8"/>
  <c r="CM212" i="8"/>
  <c r="CL212" i="8"/>
  <c r="CK212" i="8"/>
  <c r="AR212" i="8"/>
  <c r="CJ212" i="8" s="1"/>
  <c r="I212" i="8"/>
  <c r="E212" i="8"/>
  <c r="A212" i="8"/>
  <c r="CP211" i="8"/>
  <c r="CN211" i="8"/>
  <c r="CM211" i="8"/>
  <c r="CL211" i="8"/>
  <c r="CK211" i="8"/>
  <c r="AR211" i="8"/>
  <c r="CJ211" i="8" s="1"/>
  <c r="I211" i="8"/>
  <c r="E211" i="8"/>
  <c r="A211" i="8"/>
  <c r="CP210" i="8"/>
  <c r="CN210" i="8"/>
  <c r="CM210" i="8"/>
  <c r="CL210" i="8"/>
  <c r="CK210" i="8"/>
  <c r="AR210" i="8"/>
  <c r="CJ210" i="8" s="1"/>
  <c r="I210" i="8"/>
  <c r="E210" i="8"/>
  <c r="A210" i="8"/>
  <c r="CP209" i="8"/>
  <c r="CN209" i="8"/>
  <c r="CM209" i="8"/>
  <c r="CL209" i="8"/>
  <c r="CK209" i="8"/>
  <c r="AR209" i="8"/>
  <c r="CJ209" i="8" s="1"/>
  <c r="I209" i="8"/>
  <c r="E209" i="8"/>
  <c r="A209" i="8"/>
  <c r="CP208" i="8"/>
  <c r="CN208" i="8"/>
  <c r="CM208" i="8"/>
  <c r="CL208" i="8"/>
  <c r="CK208" i="8"/>
  <c r="AR208" i="8"/>
  <c r="CJ208" i="8" s="1"/>
  <c r="I208" i="8"/>
  <c r="E208" i="8"/>
  <c r="A208" i="8"/>
  <c r="CP207" i="8"/>
  <c r="CN207" i="8"/>
  <c r="CM207" i="8"/>
  <c r="CL207" i="8"/>
  <c r="CK207" i="8"/>
  <c r="CJ207" i="8"/>
  <c r="I207" i="8"/>
  <c r="E207" i="8"/>
  <c r="A207" i="8"/>
  <c r="CP206" i="8"/>
  <c r="CN206" i="8"/>
  <c r="CM206" i="8"/>
  <c r="CL206" i="8"/>
  <c r="CK206" i="8"/>
  <c r="AR206" i="8"/>
  <c r="CJ206" i="8" s="1"/>
  <c r="I206" i="8"/>
  <c r="E206" i="8"/>
  <c r="A206" i="8"/>
  <c r="CP205" i="8"/>
  <c r="CN205" i="8"/>
  <c r="CM205" i="8"/>
  <c r="CL205" i="8"/>
  <c r="CK205" i="8"/>
  <c r="AR205" i="8"/>
  <c r="CJ205" i="8" s="1"/>
  <c r="I205" i="8"/>
  <c r="E205" i="8"/>
  <c r="A205" i="8"/>
  <c r="CP204" i="8"/>
  <c r="CN204" i="8"/>
  <c r="CM204" i="8"/>
  <c r="CL204" i="8"/>
  <c r="CK204" i="8"/>
  <c r="CJ204" i="8"/>
  <c r="AR204" i="8"/>
  <c r="I204" i="8"/>
  <c r="E204" i="8"/>
  <c r="A204" i="8"/>
  <c r="CP203" i="8"/>
  <c r="CN203" i="8"/>
  <c r="CM203" i="8"/>
  <c r="CL203" i="8"/>
  <c r="CK203" i="8"/>
  <c r="CJ203" i="8"/>
  <c r="AR203" i="8"/>
  <c r="I203" i="8"/>
  <c r="E203" i="8"/>
  <c r="A203" i="8"/>
  <c r="CP202" i="8"/>
  <c r="CN202" i="8"/>
  <c r="CM202" i="8"/>
  <c r="CL202" i="8"/>
  <c r="CK202" i="8"/>
  <c r="CJ202" i="8"/>
  <c r="AR202" i="8"/>
  <c r="I202" i="8"/>
  <c r="E202" i="8"/>
  <c r="A202" i="8"/>
  <c r="CP201" i="8"/>
  <c r="CN201" i="8"/>
  <c r="CM201" i="8"/>
  <c r="CL201" i="8"/>
  <c r="CK201" i="8"/>
  <c r="CJ201" i="8"/>
  <c r="AR201" i="8"/>
  <c r="I201" i="8"/>
  <c r="E201" i="8"/>
  <c r="A201" i="8"/>
  <c r="CP200" i="8"/>
  <c r="CN200" i="8"/>
  <c r="CM200" i="8"/>
  <c r="CL200" i="8"/>
  <c r="CK200" i="8"/>
  <c r="CJ200" i="8"/>
  <c r="AR200" i="8"/>
  <c r="I200" i="8"/>
  <c r="E200" i="8"/>
  <c r="A200" i="8"/>
  <c r="CP199" i="8"/>
  <c r="CN199" i="8"/>
  <c r="CM199" i="8"/>
  <c r="CL199" i="8"/>
  <c r="CK199" i="8"/>
  <c r="CJ199" i="8"/>
  <c r="AR199" i="8"/>
  <c r="I199" i="8"/>
  <c r="E199" i="8"/>
  <c r="A199" i="8"/>
  <c r="CP198" i="8"/>
  <c r="CN198" i="8"/>
  <c r="CM198" i="8"/>
  <c r="CL198" i="8"/>
  <c r="CK198" i="8"/>
  <c r="CJ198" i="8"/>
  <c r="AR198" i="8"/>
  <c r="I198" i="8"/>
  <c r="E198" i="8"/>
  <c r="A198" i="8"/>
  <c r="CP197" i="8"/>
  <c r="CN197" i="8"/>
  <c r="CM197" i="8"/>
  <c r="CL197" i="8"/>
  <c r="CK197" i="8"/>
  <c r="CJ197" i="8"/>
  <c r="AR197" i="8"/>
  <c r="I197" i="8"/>
  <c r="E197" i="8"/>
  <c r="A197" i="8"/>
  <c r="CP196" i="8"/>
  <c r="CN196" i="8"/>
  <c r="CM196" i="8"/>
  <c r="CL196" i="8"/>
  <c r="CK196" i="8"/>
  <c r="CJ196" i="8"/>
  <c r="AR196" i="8"/>
  <c r="I196" i="8"/>
  <c r="E196" i="8"/>
  <c r="A196" i="8"/>
  <c r="CP195" i="8"/>
  <c r="CN195" i="8"/>
  <c r="CM195" i="8"/>
  <c r="CL195" i="8"/>
  <c r="CK195" i="8"/>
  <c r="CJ195" i="8"/>
  <c r="AR195" i="8"/>
  <c r="I195" i="8"/>
  <c r="E195" i="8"/>
  <c r="A195" i="8"/>
  <c r="CP194" i="8"/>
  <c r="CN194" i="8"/>
  <c r="CM194" i="8"/>
  <c r="CL194" i="8"/>
  <c r="CK194" i="8"/>
  <c r="CJ194" i="8"/>
  <c r="AR194" i="8"/>
  <c r="I194" i="8"/>
  <c r="E194" i="8"/>
  <c r="A194" i="8"/>
  <c r="CP193" i="8"/>
  <c r="CN193" i="8"/>
  <c r="CM193" i="8"/>
  <c r="CL193" i="8"/>
  <c r="CK193" i="8"/>
  <c r="CJ193" i="8"/>
  <c r="AR193" i="8"/>
  <c r="I193" i="8"/>
  <c r="E193" i="8"/>
  <c r="A193" i="8"/>
  <c r="CP192" i="8"/>
  <c r="CN192" i="8"/>
  <c r="CM192" i="8"/>
  <c r="CL192" i="8"/>
  <c r="CK192" i="8"/>
  <c r="CJ192" i="8"/>
  <c r="AR192" i="8"/>
  <c r="I192" i="8"/>
  <c r="E192" i="8"/>
  <c r="A192" i="8"/>
  <c r="CP191" i="8"/>
  <c r="CN191" i="8"/>
  <c r="CM191" i="8"/>
  <c r="CL191" i="8"/>
  <c r="CK191" i="8"/>
  <c r="CJ191" i="8"/>
  <c r="AR191" i="8"/>
  <c r="I191" i="8"/>
  <c r="E191" i="8"/>
  <c r="A191" i="8"/>
  <c r="CP190" i="8"/>
  <c r="CN190" i="8"/>
  <c r="CM190" i="8"/>
  <c r="CL190" i="8"/>
  <c r="CK190" i="8"/>
  <c r="CJ190" i="8"/>
  <c r="AR190" i="8"/>
  <c r="I190" i="8"/>
  <c r="E190" i="8"/>
  <c r="A190" i="8"/>
  <c r="CP189" i="8"/>
  <c r="CN189" i="8"/>
  <c r="CM189" i="8"/>
  <c r="CL189" i="8"/>
  <c r="CK189" i="8"/>
  <c r="CJ189" i="8"/>
  <c r="AR189" i="8"/>
  <c r="I189" i="8"/>
  <c r="E189" i="8"/>
  <c r="A189" i="8"/>
  <c r="CP188" i="8"/>
  <c r="CN188" i="8"/>
  <c r="CM188" i="8"/>
  <c r="CL188" i="8"/>
  <c r="CK188" i="8"/>
  <c r="CJ188" i="8"/>
  <c r="AR188" i="8"/>
  <c r="I188" i="8"/>
  <c r="E188" i="8"/>
  <c r="A188" i="8"/>
  <c r="CP187" i="8"/>
  <c r="CN187" i="8"/>
  <c r="CM187" i="8"/>
  <c r="CL187" i="8"/>
  <c r="CK187" i="8"/>
  <c r="CJ187" i="8"/>
  <c r="AR187" i="8"/>
  <c r="N187" i="8"/>
  <c r="I187" i="8"/>
  <c r="E187" i="8"/>
  <c r="A187" i="8"/>
  <c r="CP186" i="8"/>
  <c r="CN186" i="8"/>
  <c r="CM186" i="8"/>
  <c r="CL186" i="8"/>
  <c r="CK186" i="8"/>
  <c r="CJ186" i="8"/>
  <c r="I186" i="8"/>
  <c r="E186" i="8"/>
  <c r="A186" i="8"/>
  <c r="CP185" i="8"/>
  <c r="CN185" i="8"/>
  <c r="CM185" i="8"/>
  <c r="CL185" i="8"/>
  <c r="CK185" i="8"/>
  <c r="CJ185" i="8"/>
  <c r="AR185" i="8"/>
  <c r="I185" i="8"/>
  <c r="E185" i="8"/>
  <c r="A185" i="8"/>
  <c r="CP184" i="8"/>
  <c r="CN184" i="8"/>
  <c r="CM184" i="8"/>
  <c r="CL184" i="8"/>
  <c r="CK184" i="8"/>
  <c r="CJ184" i="8"/>
  <c r="AR184" i="8"/>
  <c r="I184" i="8"/>
  <c r="E184" i="8"/>
  <c r="A184" i="8"/>
  <c r="CP183" i="8"/>
  <c r="CN183" i="8"/>
  <c r="CM183" i="8"/>
  <c r="CL183" i="8"/>
  <c r="CK183" i="8"/>
  <c r="CJ183" i="8"/>
  <c r="I183" i="8"/>
  <c r="E183" i="8"/>
  <c r="A183" i="8"/>
  <c r="CP182" i="8"/>
  <c r="CN182" i="8"/>
  <c r="CM182" i="8"/>
  <c r="CL182" i="8"/>
  <c r="CK182" i="8"/>
  <c r="AR182" i="8"/>
  <c r="CJ182" i="8" s="1"/>
  <c r="I182" i="8"/>
  <c r="E182" i="8"/>
  <c r="A182" i="8"/>
  <c r="CP181" i="8"/>
  <c r="CN181" i="8"/>
  <c r="CM181" i="8"/>
  <c r="CL181" i="8"/>
  <c r="CK181" i="8"/>
  <c r="AR181" i="8"/>
  <c r="CJ181" i="8" s="1"/>
  <c r="I181" i="8"/>
  <c r="E181" i="8"/>
  <c r="A181" i="8"/>
  <c r="CP180" i="8"/>
  <c r="CN180" i="8"/>
  <c r="CM180" i="8"/>
  <c r="CL180" i="8"/>
  <c r="CK180" i="8"/>
  <c r="AR180" i="8"/>
  <c r="CJ180" i="8" s="1"/>
  <c r="I180" i="8"/>
  <c r="E180" i="8"/>
  <c r="A180" i="8"/>
  <c r="CP179" i="8"/>
  <c r="CN179" i="8"/>
  <c r="CM179" i="8"/>
  <c r="CL179" i="8"/>
  <c r="CK179" i="8"/>
  <c r="AR179" i="8"/>
  <c r="CJ179" i="8" s="1"/>
  <c r="I179" i="8"/>
  <c r="E179" i="8"/>
  <c r="A179" i="8"/>
  <c r="CP178" i="8"/>
  <c r="CN178" i="8"/>
  <c r="CM178" i="8"/>
  <c r="CL178" i="8"/>
  <c r="CK178" i="8"/>
  <c r="AR178" i="8"/>
  <c r="CJ178" i="8" s="1"/>
  <c r="I178" i="8"/>
  <c r="E178" i="8"/>
  <c r="A178" i="8"/>
  <c r="CP177" i="8"/>
  <c r="CN177" i="8"/>
  <c r="CM177" i="8"/>
  <c r="CL177" i="8"/>
  <c r="CK177" i="8"/>
  <c r="AR177" i="8"/>
  <c r="CJ177" i="8" s="1"/>
  <c r="I177" i="8"/>
  <c r="E177" i="8"/>
  <c r="A177" i="8"/>
  <c r="CP176" i="8"/>
  <c r="CN176" i="8"/>
  <c r="CM176" i="8"/>
  <c r="CL176" i="8"/>
  <c r="CK176" i="8"/>
  <c r="AR176" i="8"/>
  <c r="CJ176" i="8" s="1"/>
  <c r="I176" i="8"/>
  <c r="E176" i="8"/>
  <c r="A176" i="8"/>
  <c r="CP175" i="8"/>
  <c r="CN175" i="8"/>
  <c r="CM175" i="8"/>
  <c r="CL175" i="8"/>
  <c r="CK175" i="8"/>
  <c r="AR175" i="8"/>
  <c r="CJ175" i="8" s="1"/>
  <c r="I175" i="8"/>
  <c r="E175" i="8"/>
  <c r="A175" i="8"/>
  <c r="CP174" i="8"/>
  <c r="CN174" i="8"/>
  <c r="CM174" i="8"/>
  <c r="CL174" i="8"/>
  <c r="CK174" i="8"/>
  <c r="AR174" i="8"/>
  <c r="CJ174" i="8" s="1"/>
  <c r="I174" i="8"/>
  <c r="E174" i="8"/>
  <c r="A174" i="8"/>
  <c r="CP173" i="8"/>
  <c r="CN173" i="8"/>
  <c r="CM173" i="8"/>
  <c r="CL173" i="8"/>
  <c r="CK173" i="8"/>
  <c r="AR173" i="8"/>
  <c r="CJ173" i="8" s="1"/>
  <c r="I173" i="8"/>
  <c r="E173" i="8"/>
  <c r="A173" i="8"/>
  <c r="CP172" i="8"/>
  <c r="CN172" i="8"/>
  <c r="CM172" i="8"/>
  <c r="CL172" i="8"/>
  <c r="CK172" i="8"/>
  <c r="AR172" i="8"/>
  <c r="CJ172" i="8" s="1"/>
  <c r="I172" i="8"/>
  <c r="E172" i="8"/>
  <c r="A172" i="8"/>
  <c r="CP171" i="8"/>
  <c r="CN171" i="8"/>
  <c r="CM171" i="8"/>
  <c r="CL171" i="8"/>
  <c r="CK171" i="8"/>
  <c r="AR171" i="8"/>
  <c r="CJ171" i="8" s="1"/>
  <c r="I171" i="8"/>
  <c r="E171" i="8"/>
  <c r="A171" i="8"/>
  <c r="CP170" i="8"/>
  <c r="CN170" i="8"/>
  <c r="CM170" i="8"/>
  <c r="CL170" i="8"/>
  <c r="CK170" i="8"/>
  <c r="AR170" i="8"/>
  <c r="CJ170" i="8" s="1"/>
  <c r="I170" i="8"/>
  <c r="E170" i="8"/>
  <c r="A170" i="8"/>
  <c r="CP169" i="8"/>
  <c r="CN169" i="8"/>
  <c r="CM169" i="8"/>
  <c r="CL169" i="8"/>
  <c r="CK169" i="8"/>
  <c r="AR169" i="8"/>
  <c r="CJ169" i="8" s="1"/>
  <c r="I169" i="8"/>
  <c r="E169" i="8"/>
  <c r="A169" i="8"/>
  <c r="CP168" i="8"/>
  <c r="CN168" i="8"/>
  <c r="CM168" i="8"/>
  <c r="CL168" i="8"/>
  <c r="CK168" i="8"/>
  <c r="AR168" i="8"/>
  <c r="CJ168" i="8" s="1"/>
  <c r="I168" i="8"/>
  <c r="E168" i="8"/>
  <c r="A168" i="8"/>
  <c r="CP167" i="8"/>
  <c r="CN167" i="8"/>
  <c r="CM167" i="8"/>
  <c r="CL167" i="8"/>
  <c r="CK167" i="8"/>
  <c r="CJ167" i="8"/>
  <c r="I167" i="8"/>
  <c r="E167" i="8"/>
  <c r="A167" i="8"/>
  <c r="CP166" i="8"/>
  <c r="CN166" i="8"/>
  <c r="CM166" i="8"/>
  <c r="CL166" i="8"/>
  <c r="CK166" i="8"/>
  <c r="AR166" i="8"/>
  <c r="CJ166" i="8" s="1"/>
  <c r="I166" i="8"/>
  <c r="E166" i="8"/>
  <c r="A166" i="8"/>
  <c r="CP165" i="8"/>
  <c r="CN165" i="8"/>
  <c r="CM165" i="8"/>
  <c r="CL165" i="8"/>
  <c r="CK165" i="8"/>
  <c r="AR165" i="8"/>
  <c r="CJ165" i="8" s="1"/>
  <c r="I165" i="8"/>
  <c r="E165" i="8"/>
  <c r="A165" i="8"/>
  <c r="CP164" i="8"/>
  <c r="CN164" i="8"/>
  <c r="CM164" i="8"/>
  <c r="CL164" i="8"/>
  <c r="CK164" i="8"/>
  <c r="AR164" i="8"/>
  <c r="CJ164" i="8" s="1"/>
  <c r="N164" i="8"/>
  <c r="I164" i="8"/>
  <c r="E164" i="8"/>
  <c r="A164" i="8"/>
  <c r="CP163" i="8"/>
  <c r="CN163" i="8"/>
  <c r="CM163" i="8"/>
  <c r="CL163" i="8"/>
  <c r="CK163" i="8"/>
  <c r="AR163" i="8"/>
  <c r="CJ163" i="8" s="1"/>
  <c r="I163" i="8"/>
  <c r="E163" i="8"/>
  <c r="A163" i="8"/>
  <c r="CP162" i="8"/>
  <c r="CN162" i="8"/>
  <c r="CM162" i="8"/>
  <c r="CL162" i="8"/>
  <c r="CK162" i="8"/>
  <c r="AR162" i="8"/>
  <c r="CJ162" i="8" s="1"/>
  <c r="I162" i="8"/>
  <c r="E162" i="8"/>
  <c r="A162" i="8"/>
  <c r="CP161" i="8"/>
  <c r="CN161" i="8"/>
  <c r="CM161" i="8"/>
  <c r="CL161" i="8"/>
  <c r="CK161" i="8"/>
  <c r="AR161" i="8"/>
  <c r="CJ161" i="8" s="1"/>
  <c r="I161" i="8"/>
  <c r="E161" i="8"/>
  <c r="A161" i="8"/>
  <c r="CP160" i="8"/>
  <c r="CN160" i="8"/>
  <c r="CM160" i="8"/>
  <c r="CL160" i="8"/>
  <c r="CK160" i="8"/>
  <c r="AR160" i="8"/>
  <c r="CJ160" i="8" s="1"/>
  <c r="I160" i="8"/>
  <c r="E160" i="8"/>
  <c r="A160" i="8"/>
  <c r="CP159" i="8"/>
  <c r="CN159" i="8"/>
  <c r="CM159" i="8"/>
  <c r="CL159" i="8"/>
  <c r="CK159" i="8"/>
  <c r="AR159" i="8"/>
  <c r="CJ159" i="8" s="1"/>
  <c r="I159" i="8"/>
  <c r="E159" i="8"/>
  <c r="A159" i="8"/>
  <c r="CP158" i="8"/>
  <c r="CN158" i="8"/>
  <c r="CM158" i="8"/>
  <c r="CL158" i="8"/>
  <c r="CK158" i="8"/>
  <c r="AR158" i="8"/>
  <c r="CJ158" i="8" s="1"/>
  <c r="I158" i="8"/>
  <c r="E158" i="8"/>
  <c r="A158" i="8"/>
  <c r="CP157" i="8"/>
  <c r="CN157" i="8"/>
  <c r="CM157" i="8"/>
  <c r="CL157" i="8"/>
  <c r="CK157" i="8"/>
  <c r="AR157" i="8"/>
  <c r="CJ157" i="8" s="1"/>
  <c r="I157" i="8"/>
  <c r="E157" i="8"/>
  <c r="A157" i="8"/>
  <c r="CP156" i="8"/>
  <c r="CN156" i="8"/>
  <c r="CM156" i="8"/>
  <c r="CL156" i="8"/>
  <c r="CK156" i="8"/>
  <c r="AR156" i="8"/>
  <c r="CJ156" i="8" s="1"/>
  <c r="I156" i="8"/>
  <c r="E156" i="8"/>
  <c r="A156" i="8"/>
  <c r="CP155" i="8"/>
  <c r="CN155" i="8"/>
  <c r="CM155" i="8"/>
  <c r="CL155" i="8"/>
  <c r="CK155" i="8"/>
  <c r="AR155" i="8"/>
  <c r="CJ155" i="8" s="1"/>
  <c r="I155" i="8"/>
  <c r="E155" i="8"/>
  <c r="A155" i="8"/>
  <c r="CP154" i="8"/>
  <c r="CN154" i="8"/>
  <c r="CM154" i="8"/>
  <c r="CL154" i="8"/>
  <c r="CK154" i="8"/>
  <c r="AR154" i="8"/>
  <c r="CJ154" i="8" s="1"/>
  <c r="I154" i="8"/>
  <c r="E154" i="8"/>
  <c r="A154" i="8"/>
  <c r="CP153" i="8"/>
  <c r="CN153" i="8"/>
  <c r="CM153" i="8"/>
  <c r="CL153" i="8"/>
  <c r="CK153" i="8"/>
  <c r="AR153" i="8"/>
  <c r="CJ153" i="8" s="1"/>
  <c r="I153" i="8"/>
  <c r="E153" i="8"/>
  <c r="A153" i="8"/>
  <c r="CP152" i="8"/>
  <c r="CN152" i="8"/>
  <c r="CM152" i="8"/>
  <c r="CL152" i="8"/>
  <c r="CK152" i="8"/>
  <c r="AR152" i="8"/>
  <c r="CJ152" i="8" s="1"/>
  <c r="I152" i="8"/>
  <c r="E152" i="8"/>
  <c r="A152" i="8"/>
  <c r="CP151" i="8"/>
  <c r="CN151" i="8"/>
  <c r="CM151" i="8"/>
  <c r="CL151" i="8"/>
  <c r="CK151" i="8"/>
  <c r="AR151" i="8"/>
  <c r="CJ151" i="8" s="1"/>
  <c r="I151" i="8"/>
  <c r="E151" i="8"/>
  <c r="A151" i="8"/>
  <c r="CP150" i="8"/>
  <c r="CN150" i="8"/>
  <c r="CM150" i="8"/>
  <c r="CL150" i="8"/>
  <c r="CK150" i="8"/>
  <c r="AR150" i="8"/>
  <c r="CJ150" i="8" s="1"/>
  <c r="I150" i="8"/>
  <c r="E150" i="8"/>
  <c r="A150" i="8"/>
  <c r="CP149" i="8"/>
  <c r="CN149" i="8"/>
  <c r="CM149" i="8"/>
  <c r="CL149" i="8"/>
  <c r="CK149" i="8"/>
  <c r="AR149" i="8"/>
  <c r="CJ149" i="8" s="1"/>
  <c r="I149" i="8"/>
  <c r="E149" i="8"/>
  <c r="A149" i="8"/>
  <c r="CP148" i="8"/>
  <c r="CN148" i="8"/>
  <c r="CM148" i="8"/>
  <c r="CL148" i="8"/>
  <c r="CK148" i="8"/>
  <c r="AR148" i="8"/>
  <c r="CJ148" i="8" s="1"/>
  <c r="I148" i="8"/>
  <c r="E148" i="8"/>
  <c r="A148" i="8"/>
  <c r="CP147" i="8"/>
  <c r="CN147" i="8"/>
  <c r="CM147" i="8"/>
  <c r="CL147" i="8"/>
  <c r="CK147" i="8"/>
  <c r="AR147" i="8"/>
  <c r="CJ147" i="8" s="1"/>
  <c r="I147" i="8"/>
  <c r="E147" i="8"/>
  <c r="A147" i="8"/>
  <c r="CP146" i="8"/>
  <c r="CN146" i="8"/>
  <c r="CM146" i="8"/>
  <c r="CL146" i="8"/>
  <c r="CK146" i="8"/>
  <c r="AR146" i="8"/>
  <c r="CJ146" i="8" s="1"/>
  <c r="I146" i="8"/>
  <c r="E146" i="8"/>
  <c r="A146" i="8"/>
  <c r="CP145" i="8"/>
  <c r="CN145" i="8"/>
  <c r="CM145" i="8"/>
  <c r="CL145" i="8"/>
  <c r="CK145" i="8"/>
  <c r="AR145" i="8"/>
  <c r="CJ145" i="8" s="1"/>
  <c r="I145" i="8"/>
  <c r="E145" i="8"/>
  <c r="A145" i="8"/>
  <c r="CP144" i="8"/>
  <c r="CN144" i="8"/>
  <c r="CM144" i="8"/>
  <c r="CL144" i="8"/>
  <c r="CK144" i="8"/>
  <c r="AR144" i="8"/>
  <c r="CJ144" i="8" s="1"/>
  <c r="I144" i="8"/>
  <c r="E144" i="8"/>
  <c r="A144" i="8"/>
  <c r="CP143" i="8"/>
  <c r="CN143" i="8"/>
  <c r="CM143" i="8"/>
  <c r="CL143" i="8"/>
  <c r="CK143" i="8"/>
  <c r="AR143" i="8"/>
  <c r="CJ143" i="8" s="1"/>
  <c r="I143" i="8"/>
  <c r="E143" i="8"/>
  <c r="A143" i="8"/>
  <c r="CP142" i="8"/>
  <c r="CN142" i="8"/>
  <c r="CM142" i="8"/>
  <c r="CL142" i="8"/>
  <c r="CK142" i="8"/>
  <c r="AR142" i="8"/>
  <c r="CJ142" i="8" s="1"/>
  <c r="I142" i="8"/>
  <c r="E142" i="8"/>
  <c r="A142" i="8"/>
  <c r="CP141" i="8"/>
  <c r="CN141" i="8"/>
  <c r="CM141" i="8"/>
  <c r="CL141" i="8"/>
  <c r="CK141" i="8"/>
  <c r="AR141" i="8"/>
  <c r="CJ141" i="8" s="1"/>
  <c r="I141" i="8"/>
  <c r="E141" i="8"/>
  <c r="A141" i="8"/>
  <c r="CP140" i="8"/>
  <c r="CN140" i="8"/>
  <c r="CM140" i="8"/>
  <c r="CL140" i="8"/>
  <c r="CK140" i="8"/>
  <c r="AR140" i="8"/>
  <c r="CJ140" i="8" s="1"/>
  <c r="I140" i="8"/>
  <c r="E140" i="8"/>
  <c r="A140" i="8"/>
  <c r="CP139" i="8"/>
  <c r="CN139" i="8"/>
  <c r="CM139" i="8"/>
  <c r="CL139" i="8"/>
  <c r="CK139" i="8"/>
  <c r="AR139" i="8"/>
  <c r="CJ139" i="8" s="1"/>
  <c r="I139" i="8"/>
  <c r="E139" i="8"/>
  <c r="A139" i="8"/>
  <c r="CP138" i="8"/>
  <c r="CN138" i="8"/>
  <c r="CM138" i="8"/>
  <c r="CL138" i="8"/>
  <c r="CK138" i="8"/>
  <c r="AR138" i="8"/>
  <c r="CJ138" i="8" s="1"/>
  <c r="I138" i="8"/>
  <c r="E138" i="8"/>
  <c r="A138" i="8"/>
  <c r="CP137" i="8"/>
  <c r="CN137" i="8"/>
  <c r="CM137" i="8"/>
  <c r="CL137" i="8"/>
  <c r="CK137" i="8"/>
  <c r="AR137" i="8"/>
  <c r="CJ137" i="8" s="1"/>
  <c r="I137" i="8"/>
  <c r="E137" i="8"/>
  <c r="A137" i="8"/>
  <c r="CP136" i="8"/>
  <c r="CN136" i="8"/>
  <c r="CM136" i="8"/>
  <c r="CL136" i="8"/>
  <c r="CK136" i="8"/>
  <c r="AR136" i="8"/>
  <c r="CJ136" i="8" s="1"/>
  <c r="I136" i="8"/>
  <c r="E136" i="8"/>
  <c r="A136" i="8"/>
  <c r="CP135" i="8"/>
  <c r="CN135" i="8"/>
  <c r="CM135" i="8"/>
  <c r="CL135" i="8"/>
  <c r="CK135" i="8"/>
  <c r="AR135" i="8"/>
  <c r="CJ135" i="8" s="1"/>
  <c r="I135" i="8"/>
  <c r="E135" i="8"/>
  <c r="A135" i="8"/>
  <c r="CP134" i="8"/>
  <c r="CN134" i="8"/>
  <c r="CM134" i="8"/>
  <c r="CL134" i="8"/>
  <c r="CK134" i="8"/>
  <c r="AR134" i="8"/>
  <c r="CJ134" i="8" s="1"/>
  <c r="I134" i="8"/>
  <c r="E134" i="8"/>
  <c r="A134" i="8"/>
  <c r="CP133" i="8"/>
  <c r="CN133" i="8"/>
  <c r="CM133" i="8"/>
  <c r="CL133" i="8"/>
  <c r="CK133" i="8"/>
  <c r="AR133" i="8"/>
  <c r="CJ133" i="8" s="1"/>
  <c r="I133" i="8"/>
  <c r="E133" i="8"/>
  <c r="A133" i="8"/>
  <c r="CP132" i="8"/>
  <c r="CN132" i="8"/>
  <c r="CM132" i="8"/>
  <c r="CL132" i="8"/>
  <c r="CK132" i="8"/>
  <c r="CJ132" i="8"/>
  <c r="I132" i="8"/>
  <c r="E132" i="8"/>
  <c r="A132" i="8"/>
  <c r="CP131" i="8"/>
  <c r="CN131" i="8"/>
  <c r="CM131" i="8"/>
  <c r="CL131" i="8"/>
  <c r="CK131" i="8"/>
  <c r="CJ131" i="8"/>
  <c r="AR131" i="8"/>
  <c r="I131" i="8"/>
  <c r="E131" i="8"/>
  <c r="A131" i="8"/>
  <c r="CP130" i="8"/>
  <c r="CN130" i="8"/>
  <c r="CM130" i="8"/>
  <c r="CL130" i="8"/>
  <c r="CK130" i="8"/>
  <c r="CJ130" i="8"/>
  <c r="AR130" i="8"/>
  <c r="I130" i="8"/>
  <c r="E130" i="8"/>
  <c r="A130" i="8"/>
  <c r="CP129" i="8"/>
  <c r="CN129" i="8"/>
  <c r="CM129" i="8"/>
  <c r="CL129" i="8"/>
  <c r="CK129" i="8"/>
  <c r="CJ129" i="8"/>
  <c r="AR129" i="8"/>
  <c r="I129" i="8"/>
  <c r="E129" i="8"/>
  <c r="A129" i="8"/>
  <c r="CP128" i="8"/>
  <c r="CN128" i="8"/>
  <c r="CM128" i="8"/>
  <c r="CL128" i="8"/>
  <c r="CK128" i="8"/>
  <c r="CJ128" i="8"/>
  <c r="AR128" i="8"/>
  <c r="I128" i="8"/>
  <c r="E128" i="8"/>
  <c r="A128" i="8"/>
  <c r="CP127" i="8"/>
  <c r="CN127" i="8"/>
  <c r="CM127" i="8"/>
  <c r="CL127" i="8"/>
  <c r="CK127" i="8"/>
  <c r="CJ127" i="8"/>
  <c r="AR127" i="8"/>
  <c r="I127" i="8"/>
  <c r="E127" i="8"/>
  <c r="A127" i="8"/>
  <c r="CP126" i="8"/>
  <c r="CN126" i="8"/>
  <c r="CM126" i="8"/>
  <c r="CL126" i="8"/>
  <c r="CK126" i="8"/>
  <c r="CJ126" i="8"/>
  <c r="AR126" i="8"/>
  <c r="I126" i="8"/>
  <c r="E126" i="8"/>
  <c r="A126" i="8"/>
  <c r="CP125" i="8"/>
  <c r="CN125" i="8"/>
  <c r="CM125" i="8"/>
  <c r="CL125" i="8"/>
  <c r="CK125" i="8"/>
  <c r="CJ125" i="8"/>
  <c r="AR125" i="8"/>
  <c r="I125" i="8"/>
  <c r="E125" i="8"/>
  <c r="A125" i="8"/>
  <c r="CP124" i="8"/>
  <c r="CN124" i="8"/>
  <c r="CM124" i="8"/>
  <c r="CL124" i="8"/>
  <c r="CK124" i="8"/>
  <c r="CJ124" i="8"/>
  <c r="AR124" i="8"/>
  <c r="I124" i="8"/>
  <c r="E124" i="8"/>
  <c r="A124" i="8"/>
  <c r="CP123" i="8"/>
  <c r="CN123" i="8"/>
  <c r="CM123" i="8"/>
  <c r="CL123" i="8"/>
  <c r="CK123" i="8"/>
  <c r="CJ123" i="8"/>
  <c r="AR123" i="8"/>
  <c r="I123" i="8"/>
  <c r="E123" i="8"/>
  <c r="A123" i="8"/>
  <c r="CP122" i="8"/>
  <c r="CN122" i="8"/>
  <c r="CM122" i="8"/>
  <c r="CL122" i="8"/>
  <c r="CK122" i="8"/>
  <c r="CJ122" i="8"/>
  <c r="AR122" i="8"/>
  <c r="I122" i="8"/>
  <c r="E122" i="8"/>
  <c r="A122" i="8"/>
  <c r="CP121" i="8"/>
  <c r="CN121" i="8"/>
  <c r="CM121" i="8"/>
  <c r="CL121" i="8"/>
  <c r="CK121" i="8"/>
  <c r="CJ121" i="8"/>
  <c r="I121" i="8"/>
  <c r="E121" i="8"/>
  <c r="A121" i="8"/>
  <c r="CP120" i="8"/>
  <c r="CN120" i="8"/>
  <c r="CM120" i="8"/>
  <c r="CL120" i="8"/>
  <c r="CK120" i="8"/>
  <c r="CJ120" i="8"/>
  <c r="I120" i="8"/>
  <c r="E120" i="8"/>
  <c r="A120" i="8"/>
  <c r="CP119" i="8"/>
  <c r="CN119" i="8"/>
  <c r="CM119" i="8"/>
  <c r="CL119" i="8"/>
  <c r="CK119" i="8"/>
  <c r="CJ119" i="8"/>
  <c r="AR119" i="8"/>
  <c r="I119" i="8"/>
  <c r="E119" i="8"/>
  <c r="A119" i="8"/>
  <c r="CP118" i="8"/>
  <c r="CN118" i="8"/>
  <c r="CM118" i="8"/>
  <c r="CL118" i="8"/>
  <c r="CK118" i="8"/>
  <c r="CJ118" i="8"/>
  <c r="AR118" i="8"/>
  <c r="I118" i="8"/>
  <c r="E118" i="8"/>
  <c r="A118" i="8"/>
  <c r="CP117" i="8"/>
  <c r="CN117" i="8"/>
  <c r="CM117" i="8"/>
  <c r="CL117" i="8"/>
  <c r="CK117" i="8"/>
  <c r="CJ117" i="8"/>
  <c r="AR117" i="8"/>
  <c r="I117" i="8"/>
  <c r="E117" i="8"/>
  <c r="A117" i="8"/>
  <c r="CP116" i="8"/>
  <c r="CN116" i="8"/>
  <c r="CM116" i="8"/>
  <c r="CL116" i="8"/>
  <c r="CK116" i="8"/>
  <c r="CJ116" i="8"/>
  <c r="AR116" i="8"/>
  <c r="I116" i="8"/>
  <c r="E116" i="8"/>
  <c r="A116" i="8"/>
  <c r="CP115" i="8"/>
  <c r="CN115" i="8"/>
  <c r="CM115" i="8"/>
  <c r="CL115" i="8"/>
  <c r="CK115" i="8"/>
  <c r="CJ115" i="8"/>
  <c r="AR115" i="8"/>
  <c r="I115" i="8"/>
  <c r="E115" i="8"/>
  <c r="A115" i="8"/>
  <c r="CP114" i="8"/>
  <c r="CN114" i="8"/>
  <c r="CM114" i="8"/>
  <c r="CL114" i="8"/>
  <c r="CK114" i="8"/>
  <c r="CJ114" i="8"/>
  <c r="AR114" i="8"/>
  <c r="I114" i="8"/>
  <c r="E114" i="8"/>
  <c r="A114" i="8"/>
  <c r="CP113" i="8"/>
  <c r="CN113" i="8"/>
  <c r="CM113" i="8"/>
  <c r="CL113" i="8"/>
  <c r="CK113" i="8"/>
  <c r="CJ113" i="8"/>
  <c r="AR113" i="8"/>
  <c r="I113" i="8"/>
  <c r="E113" i="8"/>
  <c r="A113" i="8"/>
  <c r="CP112" i="8"/>
  <c r="CN112" i="8"/>
  <c r="CM112" i="8"/>
  <c r="CL112" i="8"/>
  <c r="CK112" i="8"/>
  <c r="CJ112" i="8"/>
  <c r="AR112" i="8"/>
  <c r="I112" i="8"/>
  <c r="E112" i="8"/>
  <c r="A112" i="8"/>
  <c r="CP111" i="8"/>
  <c r="CN111" i="8"/>
  <c r="CM111" i="8"/>
  <c r="CL111" i="8"/>
  <c r="CK111" i="8"/>
  <c r="CJ111" i="8"/>
  <c r="AR111" i="8"/>
  <c r="I111" i="8"/>
  <c r="E111" i="8"/>
  <c r="A111" i="8"/>
  <c r="CP110" i="8"/>
  <c r="CN110" i="8"/>
  <c r="CM110" i="8"/>
  <c r="CL110" i="8"/>
  <c r="CK110" i="8"/>
  <c r="CJ110" i="8"/>
  <c r="AR110" i="8"/>
  <c r="I110" i="8"/>
  <c r="E110" i="8"/>
  <c r="A110" i="8"/>
  <c r="CP109" i="8"/>
  <c r="CN109" i="8"/>
  <c r="CM109" i="8"/>
  <c r="CL109" i="8"/>
  <c r="CK109" i="8"/>
  <c r="CJ109" i="8"/>
  <c r="AR109" i="8"/>
  <c r="I109" i="8"/>
  <c r="E109" i="8"/>
  <c r="A109" i="8"/>
  <c r="CP108" i="8"/>
  <c r="CN108" i="8"/>
  <c r="CM108" i="8"/>
  <c r="CL108" i="8"/>
  <c r="CK108" i="8"/>
  <c r="CJ108" i="8"/>
  <c r="AR108" i="8"/>
  <c r="I108" i="8"/>
  <c r="E108" i="8"/>
  <c r="A108" i="8"/>
  <c r="CP107" i="8"/>
  <c r="CN107" i="8"/>
  <c r="CM107" i="8"/>
  <c r="CL107" i="8"/>
  <c r="CK107" i="8"/>
  <c r="CJ107" i="8"/>
  <c r="AR107" i="8"/>
  <c r="I107" i="8"/>
  <c r="E107" i="8"/>
  <c r="A107" i="8"/>
  <c r="CP106" i="8"/>
  <c r="CN106" i="8"/>
  <c r="CM106" i="8"/>
  <c r="CL106" i="8"/>
  <c r="CK106" i="8"/>
  <c r="CJ106" i="8"/>
  <c r="AR106" i="8"/>
  <c r="I106" i="8"/>
  <c r="E106" i="8"/>
  <c r="A106" i="8"/>
  <c r="CP105" i="8"/>
  <c r="CN105" i="8"/>
  <c r="CM105" i="8"/>
  <c r="CL105" i="8"/>
  <c r="CK105" i="8"/>
  <c r="CJ105" i="8"/>
  <c r="AR105" i="8"/>
  <c r="I105" i="8"/>
  <c r="E105" i="8"/>
  <c r="A105" i="8"/>
  <c r="CP104" i="8"/>
  <c r="CN104" i="8"/>
  <c r="CM104" i="8"/>
  <c r="CL104" i="8"/>
  <c r="CK104" i="8"/>
  <c r="CJ104" i="8"/>
  <c r="AR104" i="8"/>
  <c r="I104" i="8"/>
  <c r="E104" i="8"/>
  <c r="A104" i="8"/>
  <c r="CP103" i="8"/>
  <c r="CN103" i="8"/>
  <c r="CM103" i="8"/>
  <c r="CL103" i="8"/>
  <c r="CK103" i="8"/>
  <c r="CJ103" i="8"/>
  <c r="I103" i="8"/>
  <c r="E103" i="8"/>
  <c r="A103" i="8"/>
  <c r="CP102" i="8"/>
  <c r="CN102" i="8"/>
  <c r="CM102" i="8"/>
  <c r="CL102" i="8"/>
  <c r="CK102" i="8"/>
  <c r="CJ102" i="8"/>
  <c r="I102" i="8"/>
  <c r="E102" i="8"/>
  <c r="A102" i="8"/>
  <c r="CP101" i="8"/>
  <c r="CN101" i="8"/>
  <c r="CM101" i="8"/>
  <c r="CL101" i="8"/>
  <c r="CK101" i="8"/>
  <c r="CJ101" i="8"/>
  <c r="I101" i="8"/>
  <c r="E101" i="8"/>
  <c r="A101" i="8"/>
  <c r="CP100" i="8"/>
  <c r="CN100" i="8"/>
  <c r="CM100" i="8"/>
  <c r="CL100" i="8"/>
  <c r="CK100" i="8"/>
  <c r="AR100" i="8"/>
  <c r="CJ100" i="8" s="1"/>
  <c r="I100" i="8"/>
  <c r="E100" i="8"/>
  <c r="A100" i="8"/>
  <c r="CP99" i="8"/>
  <c r="CN99" i="8"/>
  <c r="CM99" i="8"/>
  <c r="CL99" i="8"/>
  <c r="CK99" i="8"/>
  <c r="AR99" i="8"/>
  <c r="CJ99" i="8" s="1"/>
  <c r="I99" i="8"/>
  <c r="E99" i="8"/>
  <c r="A99" i="8"/>
  <c r="CP98" i="8"/>
  <c r="CN98" i="8"/>
  <c r="CM98" i="8"/>
  <c r="CL98" i="8"/>
  <c r="CK98" i="8"/>
  <c r="AR98" i="8"/>
  <c r="CJ98" i="8" s="1"/>
  <c r="I98" i="8"/>
  <c r="E98" i="8"/>
  <c r="A98" i="8"/>
  <c r="CP97" i="8"/>
  <c r="CN97" i="8"/>
  <c r="CM97" i="8"/>
  <c r="CL97" i="8"/>
  <c r="CK97" i="8"/>
  <c r="AR97" i="8"/>
  <c r="CJ97" i="8" s="1"/>
  <c r="I97" i="8"/>
  <c r="E97" i="8"/>
  <c r="A97" i="8"/>
  <c r="CP96" i="8"/>
  <c r="CN96" i="8"/>
  <c r="CM96" i="8"/>
  <c r="CL96" i="8"/>
  <c r="CK96" i="8"/>
  <c r="AR96" i="8"/>
  <c r="CJ96" i="8" s="1"/>
  <c r="I96" i="8"/>
  <c r="E96" i="8"/>
  <c r="A96" i="8"/>
  <c r="CP95" i="8"/>
  <c r="CN95" i="8"/>
  <c r="CM95" i="8"/>
  <c r="CL95" i="8"/>
  <c r="CK95" i="8"/>
  <c r="AR95" i="8"/>
  <c r="CJ95" i="8" s="1"/>
  <c r="I95" i="8"/>
  <c r="E95" i="8"/>
  <c r="A95" i="8"/>
  <c r="CP94" i="8"/>
  <c r="CN94" i="8"/>
  <c r="CM94" i="8"/>
  <c r="CL94" i="8"/>
  <c r="CK94" i="8"/>
  <c r="AR94" i="8"/>
  <c r="CJ94" i="8" s="1"/>
  <c r="I94" i="8"/>
  <c r="E94" i="8"/>
  <c r="A94" i="8"/>
  <c r="CP93" i="8"/>
  <c r="CN93" i="8"/>
  <c r="CM93" i="8"/>
  <c r="CL93" i="8"/>
  <c r="CK93" i="8"/>
  <c r="AR93" i="8"/>
  <c r="CJ93" i="8" s="1"/>
  <c r="I93" i="8"/>
  <c r="E93" i="8"/>
  <c r="A93" i="8"/>
  <c r="CP92" i="8"/>
  <c r="CN92" i="8"/>
  <c r="CM92" i="8"/>
  <c r="CL92" i="8"/>
  <c r="CK92" i="8"/>
  <c r="AR92" i="8"/>
  <c r="CJ92" i="8" s="1"/>
  <c r="I92" i="8"/>
  <c r="E92" i="8"/>
  <c r="A92" i="8"/>
  <c r="CP91" i="8"/>
  <c r="CN91" i="8"/>
  <c r="CM91" i="8"/>
  <c r="CL91" i="8"/>
  <c r="CK91" i="8"/>
  <c r="AR91" i="8"/>
  <c r="CJ91" i="8" s="1"/>
  <c r="I91" i="8"/>
  <c r="E91" i="8"/>
  <c r="A91" i="8"/>
  <c r="CP90" i="8"/>
  <c r="CN90" i="8"/>
  <c r="CM90" i="8"/>
  <c r="CL90" i="8"/>
  <c r="CK90" i="8"/>
  <c r="AR90" i="8"/>
  <c r="CJ90" i="8" s="1"/>
  <c r="I90" i="8"/>
  <c r="E90" i="8"/>
  <c r="A90" i="8"/>
  <c r="CP89" i="8"/>
  <c r="CN89" i="8"/>
  <c r="CM89" i="8"/>
  <c r="CL89" i="8"/>
  <c r="CK89" i="8"/>
  <c r="AR89" i="8"/>
  <c r="CJ89" i="8" s="1"/>
  <c r="I89" i="8"/>
  <c r="E89" i="8"/>
  <c r="A89" i="8"/>
  <c r="CP88" i="8"/>
  <c r="CN88" i="8"/>
  <c r="CM88" i="8"/>
  <c r="CL88" i="8"/>
  <c r="CK88" i="8"/>
  <c r="AR88" i="8"/>
  <c r="CJ88" i="8" s="1"/>
  <c r="I88" i="8"/>
  <c r="E88" i="8"/>
  <c r="A88" i="8"/>
  <c r="CP87" i="8"/>
  <c r="CN87" i="8"/>
  <c r="CM87" i="8"/>
  <c r="CL87" i="8"/>
  <c r="CK87" i="8"/>
  <c r="AR87" i="8"/>
  <c r="CJ87" i="8" s="1"/>
  <c r="I87" i="8"/>
  <c r="E87" i="8"/>
  <c r="A87" i="8"/>
  <c r="CP86" i="8"/>
  <c r="CN86" i="8"/>
  <c r="CM86" i="8"/>
  <c r="CL86" i="8"/>
  <c r="CK86" i="8"/>
  <c r="AR86" i="8"/>
  <c r="CJ86" i="8" s="1"/>
  <c r="I86" i="8"/>
  <c r="E86" i="8"/>
  <c r="A86" i="8"/>
  <c r="CP85" i="8"/>
  <c r="CN85" i="8"/>
  <c r="CM85" i="8"/>
  <c r="CL85" i="8"/>
  <c r="CK85" i="8"/>
  <c r="AR85" i="8"/>
  <c r="CJ85" i="8" s="1"/>
  <c r="I85" i="8"/>
  <c r="E85" i="8"/>
  <c r="A85" i="8"/>
  <c r="CP84" i="8"/>
  <c r="CN84" i="8"/>
  <c r="CM84" i="8"/>
  <c r="CL84" i="8"/>
  <c r="CK84" i="8"/>
  <c r="AR84" i="8"/>
  <c r="CJ84" i="8" s="1"/>
  <c r="I84" i="8"/>
  <c r="E84" i="8"/>
  <c r="A84" i="8"/>
  <c r="CP83" i="8"/>
  <c r="CN83" i="8"/>
  <c r="CM83" i="8"/>
  <c r="CL83" i="8"/>
  <c r="CK83" i="8"/>
  <c r="AR83" i="8"/>
  <c r="CJ83" i="8" s="1"/>
  <c r="I83" i="8"/>
  <c r="E83" i="8"/>
  <c r="A83" i="8"/>
  <c r="CP82" i="8"/>
  <c r="CN82" i="8"/>
  <c r="CM82" i="8"/>
  <c r="CL82" i="8"/>
  <c r="CK82" i="8"/>
  <c r="AR82" i="8"/>
  <c r="CJ82" i="8" s="1"/>
  <c r="I82" i="8"/>
  <c r="E82" i="8"/>
  <c r="A82" i="8"/>
  <c r="CP81" i="8"/>
  <c r="CN81" i="8"/>
  <c r="CM81" i="8"/>
  <c r="CL81" i="8"/>
  <c r="CK81" i="8"/>
  <c r="AR81" i="8"/>
  <c r="CJ81" i="8" s="1"/>
  <c r="I81" i="8"/>
  <c r="E81" i="8"/>
  <c r="A81" i="8"/>
  <c r="CP80" i="8"/>
  <c r="CN80" i="8"/>
  <c r="CM80" i="8"/>
  <c r="CL80" i="8"/>
  <c r="CK80" i="8"/>
  <c r="AR80" i="8"/>
  <c r="CJ80" i="8" s="1"/>
  <c r="I80" i="8"/>
  <c r="E80" i="8"/>
  <c r="A80" i="8"/>
  <c r="CP79" i="8"/>
  <c r="CN79" i="8"/>
  <c r="CM79" i="8"/>
  <c r="CL79" i="8"/>
  <c r="CK79" i="8"/>
  <c r="AR79" i="8"/>
  <c r="CJ79" i="8" s="1"/>
  <c r="I79" i="8"/>
  <c r="E79" i="8"/>
  <c r="A79" i="8"/>
  <c r="CP78" i="8"/>
  <c r="CN78" i="8"/>
  <c r="CM78" i="8"/>
  <c r="CL78" i="8"/>
  <c r="CK78" i="8"/>
  <c r="AR78" i="8"/>
  <c r="CJ78" i="8" s="1"/>
  <c r="I78" i="8"/>
  <c r="E78" i="8"/>
  <c r="A78" i="8"/>
  <c r="CP77" i="8"/>
  <c r="CN77" i="8"/>
  <c r="CM77" i="8"/>
  <c r="CL77" i="8"/>
  <c r="CK77" i="8"/>
  <c r="AR77" i="8"/>
  <c r="CJ77" i="8" s="1"/>
  <c r="I77" i="8"/>
  <c r="E77" i="8"/>
  <c r="A77" i="8"/>
  <c r="CP76" i="8"/>
  <c r="CN76" i="8"/>
  <c r="CM76" i="8"/>
  <c r="CL76" i="8"/>
  <c r="CK76" i="8"/>
  <c r="AR76" i="8"/>
  <c r="CJ76" i="8" s="1"/>
  <c r="I76" i="8"/>
  <c r="E76" i="8"/>
  <c r="A76" i="8"/>
  <c r="CP75" i="8"/>
  <c r="CN75" i="8"/>
  <c r="CM75" i="8"/>
  <c r="CL75" i="8"/>
  <c r="CK75" i="8"/>
  <c r="AR75" i="8"/>
  <c r="CJ75" i="8" s="1"/>
  <c r="I75" i="8"/>
  <c r="E75" i="8"/>
  <c r="A75" i="8"/>
  <c r="CP74" i="8"/>
  <c r="CN74" i="8"/>
  <c r="CM74" i="8"/>
  <c r="CL74" i="8"/>
  <c r="CK74" i="8"/>
  <c r="AR74" i="8"/>
  <c r="CJ74" i="8" s="1"/>
  <c r="I74" i="8"/>
  <c r="E74" i="8"/>
  <c r="A74" i="8"/>
  <c r="CP73" i="8"/>
  <c r="AR73" i="8"/>
  <c r="CJ73" i="8" s="1"/>
  <c r="E73" i="8"/>
  <c r="A73" i="8"/>
  <c r="CP72" i="8"/>
  <c r="CN72" i="8"/>
  <c r="CM72" i="8"/>
  <c r="CL72" i="8"/>
  <c r="CK72" i="8"/>
  <c r="CJ72" i="8"/>
  <c r="AR72" i="8"/>
  <c r="E72" i="8"/>
  <c r="A72" i="8"/>
  <c r="CP71" i="8"/>
  <c r="CN71" i="8"/>
  <c r="CM71" i="8"/>
  <c r="CL71" i="8"/>
  <c r="CK71" i="8"/>
  <c r="AR71" i="8"/>
  <c r="CJ71" i="8" s="1"/>
  <c r="I71" i="8"/>
  <c r="E71" i="8"/>
  <c r="A71" i="8"/>
  <c r="CP70" i="8"/>
  <c r="CN70" i="8"/>
  <c r="CM70" i="8"/>
  <c r="CL70" i="8"/>
  <c r="CK70" i="8"/>
  <c r="AR70" i="8"/>
  <c r="CJ70" i="8" s="1"/>
  <c r="I70" i="8"/>
  <c r="E70" i="8"/>
  <c r="A70" i="8"/>
  <c r="CP69" i="8"/>
  <c r="CN69" i="8"/>
  <c r="CM69" i="8"/>
  <c r="CL69" i="8"/>
  <c r="CK69" i="8"/>
  <c r="AR69" i="8"/>
  <c r="CJ69" i="8" s="1"/>
  <c r="I69" i="8"/>
  <c r="E69" i="8"/>
  <c r="A69" i="8"/>
  <c r="CP68" i="8"/>
  <c r="CN68" i="8"/>
  <c r="CM68" i="8"/>
  <c r="CL68" i="8"/>
  <c r="CK68" i="8"/>
  <c r="AR68" i="8"/>
  <c r="CJ68" i="8" s="1"/>
  <c r="I68" i="8"/>
  <c r="E68" i="8"/>
  <c r="A68" i="8"/>
  <c r="CP67" i="8"/>
  <c r="CN67" i="8"/>
  <c r="CM67" i="8"/>
  <c r="CL67" i="8"/>
  <c r="CK67" i="8"/>
  <c r="AR67" i="8"/>
  <c r="CJ67" i="8" s="1"/>
  <c r="I67" i="8"/>
  <c r="E67" i="8"/>
  <c r="A67" i="8"/>
  <c r="CP66" i="8"/>
  <c r="CN66" i="8"/>
  <c r="CM66" i="8"/>
  <c r="CL66" i="8"/>
  <c r="CK66" i="8"/>
  <c r="AR66" i="8"/>
  <c r="CJ66" i="8" s="1"/>
  <c r="I66" i="8"/>
  <c r="E66" i="8"/>
  <c r="A66" i="8"/>
  <c r="CP65" i="8"/>
  <c r="CN65" i="8"/>
  <c r="CM65" i="8"/>
  <c r="CL65" i="8"/>
  <c r="CK65" i="8"/>
  <c r="AR65" i="8"/>
  <c r="CJ65" i="8" s="1"/>
  <c r="I65" i="8"/>
  <c r="E65" i="8"/>
  <c r="A65" i="8"/>
  <c r="CP64" i="8"/>
  <c r="CN64" i="8"/>
  <c r="CM64" i="8"/>
  <c r="CL64" i="8"/>
  <c r="CK64" i="8"/>
  <c r="CJ64" i="8"/>
  <c r="I64" i="8"/>
  <c r="E64" i="8"/>
  <c r="A64" i="8"/>
  <c r="CP63" i="8"/>
  <c r="CN63" i="8"/>
  <c r="CM63" i="8"/>
  <c r="CL63" i="8"/>
  <c r="CK63" i="8"/>
  <c r="CJ63" i="8"/>
  <c r="I63" i="8"/>
  <c r="E63" i="8"/>
  <c r="A63" i="8"/>
  <c r="CP62" i="8"/>
  <c r="CN62" i="8"/>
  <c r="CM62" i="8"/>
  <c r="CL62" i="8"/>
  <c r="CK62" i="8"/>
  <c r="CJ62" i="8"/>
  <c r="I62" i="8"/>
  <c r="E62" i="8"/>
  <c r="A62" i="8"/>
  <c r="CP61" i="8"/>
  <c r="CN61" i="8"/>
  <c r="CM61" i="8"/>
  <c r="CL61" i="8"/>
  <c r="CK61" i="8"/>
  <c r="AR61" i="8"/>
  <c r="CJ61" i="8" s="1"/>
  <c r="I61" i="8"/>
  <c r="E61" i="8"/>
  <c r="A61" i="8"/>
  <c r="CP60" i="8"/>
  <c r="CN60" i="8"/>
  <c r="CM60" i="8"/>
  <c r="CL60" i="8"/>
  <c r="CK60" i="8"/>
  <c r="AR60" i="8"/>
  <c r="CJ60" i="8" s="1"/>
  <c r="I60" i="8"/>
  <c r="E60" i="8"/>
  <c r="A60" i="8"/>
  <c r="CP59" i="8"/>
  <c r="CN59" i="8"/>
  <c r="CM59" i="8"/>
  <c r="CL59" i="8"/>
  <c r="CK59" i="8"/>
  <c r="AR59" i="8"/>
  <c r="CJ59" i="8" s="1"/>
  <c r="N59" i="8"/>
  <c r="I59" i="8"/>
  <c r="E59" i="8"/>
  <c r="A59" i="8"/>
  <c r="CP58" i="8"/>
  <c r="CN58" i="8"/>
  <c r="CM58" i="8"/>
  <c r="CL58" i="8"/>
  <c r="CK58" i="8"/>
  <c r="AR58" i="8"/>
  <c r="CJ58" i="8" s="1"/>
  <c r="I58" i="8"/>
  <c r="E58" i="8"/>
  <c r="A58" i="8"/>
  <c r="CP57" i="8"/>
  <c r="CN57" i="8"/>
  <c r="CM57" i="8"/>
  <c r="CL57" i="8"/>
  <c r="CK57" i="8"/>
  <c r="AR57" i="8"/>
  <c r="CJ57" i="8" s="1"/>
  <c r="I57" i="8"/>
  <c r="E57" i="8"/>
  <c r="A57" i="8"/>
  <c r="CP56" i="8"/>
  <c r="CN56" i="8"/>
  <c r="CM56" i="8"/>
  <c r="CL56" i="8"/>
  <c r="CK56" i="8"/>
  <c r="AR56" i="8"/>
  <c r="CJ56" i="8" s="1"/>
  <c r="I56" i="8"/>
  <c r="E56" i="8"/>
  <c r="A56" i="8"/>
  <c r="CP55" i="8"/>
  <c r="CN55" i="8"/>
  <c r="CM55" i="8"/>
  <c r="CL55" i="8"/>
  <c r="CK55" i="8"/>
  <c r="AR55" i="8"/>
  <c r="CJ55" i="8" s="1"/>
  <c r="I55" i="8"/>
  <c r="E55" i="8"/>
  <c r="A55" i="8"/>
  <c r="CP54" i="8"/>
  <c r="CN54" i="8"/>
  <c r="CM54" i="8"/>
  <c r="CL54" i="8"/>
  <c r="CK54" i="8"/>
  <c r="AR54" i="8"/>
  <c r="CJ54" i="8" s="1"/>
  <c r="I54" i="8"/>
  <c r="E54" i="8"/>
  <c r="A54" i="8"/>
  <c r="CP53" i="8"/>
  <c r="CN53" i="8"/>
  <c r="CM53" i="8"/>
  <c r="CL53" i="8"/>
  <c r="CK53" i="8"/>
  <c r="AR53" i="8"/>
  <c r="CJ53" i="8" s="1"/>
  <c r="I53" i="8"/>
  <c r="E53" i="8"/>
  <c r="A53" i="8"/>
  <c r="CP52" i="8"/>
  <c r="CN52" i="8"/>
  <c r="CM52" i="8"/>
  <c r="CL52" i="8"/>
  <c r="CK52" i="8"/>
  <c r="AR52" i="8"/>
  <c r="CJ52" i="8" s="1"/>
  <c r="I52" i="8"/>
  <c r="E52" i="8"/>
  <c r="A52" i="8"/>
  <c r="CP51" i="8"/>
  <c r="CN51" i="8"/>
  <c r="CM51" i="8"/>
  <c r="CL51" i="8"/>
  <c r="CK51" i="8"/>
  <c r="AR51" i="8"/>
  <c r="CJ51" i="8" s="1"/>
  <c r="I51" i="8"/>
  <c r="E51" i="8"/>
  <c r="A51" i="8"/>
  <c r="CP50" i="8"/>
  <c r="CN50" i="8"/>
  <c r="CM50" i="8"/>
  <c r="CL50" i="8"/>
  <c r="CK50" i="8"/>
  <c r="AR50" i="8"/>
  <c r="CJ50" i="8" s="1"/>
  <c r="I50" i="8"/>
  <c r="E50" i="8"/>
  <c r="A50" i="8"/>
  <c r="CP49" i="8"/>
  <c r="CN49" i="8"/>
  <c r="CM49" i="8"/>
  <c r="CL49" i="8"/>
  <c r="CK49" i="8"/>
  <c r="AR49" i="8"/>
  <c r="CJ49" i="8" s="1"/>
  <c r="I49" i="8"/>
  <c r="E49" i="8"/>
  <c r="A49" i="8"/>
  <c r="CP48" i="8"/>
  <c r="CN48" i="8"/>
  <c r="CM48" i="8"/>
  <c r="CL48" i="8"/>
  <c r="CK48" i="8"/>
  <c r="AR48" i="8"/>
  <c r="CJ48" i="8" s="1"/>
  <c r="I48" i="8"/>
  <c r="E48" i="8"/>
  <c r="A48" i="8"/>
  <c r="CP47" i="8"/>
  <c r="CN47" i="8"/>
  <c r="CM47" i="8"/>
  <c r="CL47" i="8"/>
  <c r="CK47" i="8"/>
  <c r="AR47" i="8"/>
  <c r="CJ47" i="8" s="1"/>
  <c r="I47" i="8"/>
  <c r="E47" i="8"/>
  <c r="A47" i="8"/>
  <c r="CP46" i="8"/>
  <c r="CN46" i="8"/>
  <c r="CM46" i="8"/>
  <c r="CL46" i="8"/>
  <c r="CK46" i="8"/>
  <c r="AR46" i="8"/>
  <c r="CJ46" i="8" s="1"/>
  <c r="I46" i="8"/>
  <c r="E46" i="8"/>
  <c r="A46" i="8"/>
  <c r="CP45" i="8"/>
  <c r="CN45" i="8"/>
  <c r="CM45" i="8"/>
  <c r="CL45" i="8"/>
  <c r="CK45" i="8"/>
  <c r="AR45" i="8"/>
  <c r="CJ45" i="8" s="1"/>
  <c r="I45" i="8"/>
  <c r="E45" i="8"/>
  <c r="A45" i="8"/>
  <c r="CP44" i="8"/>
  <c r="CN44" i="8"/>
  <c r="CM44" i="8"/>
  <c r="CL44" i="8"/>
  <c r="CK44" i="8"/>
  <c r="AR44" i="8"/>
  <c r="CJ44" i="8" s="1"/>
  <c r="I44" i="8"/>
  <c r="E44" i="8"/>
  <c r="A44" i="8"/>
  <c r="CP43" i="8"/>
  <c r="CN43" i="8"/>
  <c r="CM43" i="8"/>
  <c r="CL43" i="8"/>
  <c r="CK43" i="8"/>
  <c r="AR43" i="8"/>
  <c r="CJ43" i="8" s="1"/>
  <c r="I43" i="8"/>
  <c r="E43" i="8"/>
  <c r="A43" i="8"/>
  <c r="CP42" i="8"/>
  <c r="CN42" i="8"/>
  <c r="CM42" i="8"/>
  <c r="CL42" i="8"/>
  <c r="CK42" i="8"/>
  <c r="AR42" i="8"/>
  <c r="CJ42" i="8" s="1"/>
  <c r="I42" i="8"/>
  <c r="E42" i="8"/>
  <c r="A42" i="8"/>
  <c r="CP41" i="8"/>
  <c r="CN41" i="8"/>
  <c r="CM41" i="8"/>
  <c r="CL41" i="8"/>
  <c r="CK41" i="8"/>
  <c r="AR41" i="8"/>
  <c r="CJ41" i="8" s="1"/>
  <c r="I41" i="8"/>
  <c r="E41" i="8"/>
  <c r="A41" i="8"/>
  <c r="CP40" i="8"/>
  <c r="CN40" i="8"/>
  <c r="CM40" i="8"/>
  <c r="CL40" i="8"/>
  <c r="CK40" i="8"/>
  <c r="AR40" i="8"/>
  <c r="CJ40" i="8" s="1"/>
  <c r="I40" i="8"/>
  <c r="E40" i="8"/>
  <c r="A40" i="8"/>
  <c r="CP39" i="8"/>
  <c r="CN39" i="8"/>
  <c r="CM39" i="8"/>
  <c r="CL39" i="8"/>
  <c r="CK39" i="8"/>
  <c r="AR39" i="8"/>
  <c r="CJ39" i="8" s="1"/>
  <c r="I39" i="8"/>
  <c r="E39" i="8"/>
  <c r="A39" i="8"/>
  <c r="CP38" i="8"/>
  <c r="CN38" i="8"/>
  <c r="CM38" i="8"/>
  <c r="CL38" i="8"/>
  <c r="CK38" i="8"/>
  <c r="AR38" i="8"/>
  <c r="CJ38" i="8" s="1"/>
  <c r="I38" i="8"/>
  <c r="E38" i="8"/>
  <c r="A38" i="8"/>
  <c r="CP37" i="8"/>
  <c r="CN37" i="8"/>
  <c r="CM37" i="8"/>
  <c r="CL37" i="8"/>
  <c r="CK37" i="8"/>
  <c r="AR37" i="8"/>
  <c r="CJ37" i="8" s="1"/>
  <c r="I37" i="8"/>
  <c r="E37" i="8"/>
  <c r="A37" i="8"/>
  <c r="CP36" i="8"/>
  <c r="CN36" i="8"/>
  <c r="CM36" i="8"/>
  <c r="CL36" i="8"/>
  <c r="CK36" i="8"/>
  <c r="AR36" i="8"/>
  <c r="CJ36" i="8" s="1"/>
  <c r="I36" i="8"/>
  <c r="E36" i="8"/>
  <c r="A36" i="8"/>
  <c r="CP35" i="8"/>
  <c r="CN35" i="8"/>
  <c r="CM35" i="8"/>
  <c r="CL35" i="8"/>
  <c r="CK35" i="8"/>
  <c r="AR35" i="8"/>
  <c r="CJ35" i="8" s="1"/>
  <c r="I35" i="8"/>
  <c r="E35" i="8"/>
  <c r="A35" i="8"/>
  <c r="CP34" i="8"/>
  <c r="CN34" i="8"/>
  <c r="CM34" i="8"/>
  <c r="CL34" i="8"/>
  <c r="CK34" i="8"/>
  <c r="AR34" i="8"/>
  <c r="CJ34" i="8" s="1"/>
  <c r="I34" i="8"/>
  <c r="E34" i="8"/>
  <c r="A34" i="8"/>
  <c r="CP33" i="8"/>
  <c r="CN33" i="8"/>
  <c r="CM33" i="8"/>
  <c r="CL33" i="8"/>
  <c r="CK33" i="8"/>
  <c r="AR33" i="8"/>
  <c r="CJ33" i="8" s="1"/>
  <c r="I33" i="8"/>
  <c r="E33" i="8"/>
  <c r="A33" i="8"/>
  <c r="CP32" i="8"/>
  <c r="CN32" i="8"/>
  <c r="CM32" i="8"/>
  <c r="CL32" i="8"/>
  <c r="CK32" i="8"/>
  <c r="AR32" i="8"/>
  <c r="CJ32" i="8" s="1"/>
  <c r="I32" i="8"/>
  <c r="E32" i="8"/>
  <c r="A32" i="8"/>
  <c r="CP31" i="8"/>
  <c r="CN31" i="8"/>
  <c r="CM31" i="8"/>
  <c r="CL31" i="8"/>
  <c r="CK31" i="8"/>
  <c r="AR31" i="8"/>
  <c r="CJ31" i="8" s="1"/>
  <c r="I31" i="8"/>
  <c r="E31" i="8"/>
  <c r="A31" i="8"/>
  <c r="CP30" i="8"/>
  <c r="CN30" i="8"/>
  <c r="CM30" i="8"/>
  <c r="CL30" i="8"/>
  <c r="CK30" i="8"/>
  <c r="AR30" i="8"/>
  <c r="CJ30" i="8" s="1"/>
  <c r="I30" i="8"/>
  <c r="E30" i="8"/>
  <c r="A30" i="8"/>
  <c r="CP29" i="8"/>
  <c r="CN29" i="8"/>
  <c r="CM29" i="8"/>
  <c r="CL29" i="8"/>
  <c r="CK29" i="8"/>
  <c r="AR29" i="8"/>
  <c r="CJ29" i="8" s="1"/>
  <c r="I29" i="8"/>
  <c r="E29" i="8"/>
  <c r="A29" i="8"/>
  <c r="CP28" i="8"/>
  <c r="CN28" i="8"/>
  <c r="CM28" i="8"/>
  <c r="CL28" i="8"/>
  <c r="CK28" i="8"/>
  <c r="AR28" i="8"/>
  <c r="CJ28" i="8" s="1"/>
  <c r="I28" i="8"/>
  <c r="E28" i="8"/>
  <c r="A28" i="8"/>
  <c r="CP27" i="8"/>
  <c r="CN27" i="8"/>
  <c r="CM27" i="8"/>
  <c r="CL27" i="8"/>
  <c r="CK27" i="8"/>
  <c r="AR27" i="8"/>
  <c r="CJ27" i="8" s="1"/>
  <c r="I27" i="8"/>
  <c r="E27" i="8"/>
  <c r="A27" i="8"/>
  <c r="CP26" i="8"/>
  <c r="CN26" i="8"/>
  <c r="CM26" i="8"/>
  <c r="CL26" i="8"/>
  <c r="CK26" i="8"/>
  <c r="AR26" i="8"/>
  <c r="CJ26" i="8" s="1"/>
  <c r="I26" i="8"/>
  <c r="E26" i="8"/>
  <c r="A26" i="8"/>
  <c r="CP25" i="8"/>
  <c r="CN25" i="8"/>
  <c r="CM25" i="8"/>
  <c r="CL25" i="8"/>
  <c r="CK25" i="8"/>
  <c r="AR25" i="8"/>
  <c r="CJ25" i="8" s="1"/>
  <c r="I25" i="8"/>
  <c r="E25" i="8"/>
  <c r="A25" i="8"/>
  <c r="CP24" i="8"/>
  <c r="CN24" i="8"/>
  <c r="CM24" i="8"/>
  <c r="CL24" i="8"/>
  <c r="CK24" i="8"/>
  <c r="AR24" i="8"/>
  <c r="CJ24" i="8" s="1"/>
  <c r="I24" i="8"/>
  <c r="E24" i="8"/>
  <c r="A24" i="8"/>
  <c r="CP23" i="8"/>
  <c r="CN23" i="8"/>
  <c r="CM23" i="8"/>
  <c r="CL23" i="8"/>
  <c r="CK23" i="8"/>
  <c r="AR23" i="8"/>
  <c r="CJ23" i="8" s="1"/>
  <c r="I23" i="8"/>
  <c r="E23" i="8"/>
  <c r="A23" i="8"/>
  <c r="CP22" i="8"/>
  <c r="CN22" i="8"/>
  <c r="CM22" i="8"/>
  <c r="CL22" i="8"/>
  <c r="CK22" i="8"/>
  <c r="AR22" i="8"/>
  <c r="CJ22" i="8" s="1"/>
  <c r="I22" i="8"/>
  <c r="E22" i="8"/>
  <c r="A22" i="8"/>
  <c r="CP21" i="8"/>
  <c r="CN21" i="8"/>
  <c r="CM21" i="8"/>
  <c r="CL21" i="8"/>
  <c r="CK21" i="8"/>
  <c r="AR21" i="8"/>
  <c r="CJ21" i="8" s="1"/>
  <c r="I21" i="8"/>
  <c r="E21" i="8"/>
  <c r="A21" i="8"/>
  <c r="CP20" i="8"/>
  <c r="CN20" i="8"/>
  <c r="CM20" i="8"/>
  <c r="CL20" i="8"/>
  <c r="CK20" i="8"/>
  <c r="AR20" i="8"/>
  <c r="CJ20" i="8" s="1"/>
  <c r="I20" i="8"/>
  <c r="E20" i="8"/>
  <c r="A20" i="8"/>
  <c r="CP19" i="8"/>
  <c r="CN19" i="8"/>
  <c r="CM19" i="8"/>
  <c r="CL19" i="8"/>
  <c r="CK19" i="8"/>
  <c r="AR19" i="8"/>
  <c r="CJ19" i="8" s="1"/>
  <c r="I19" i="8"/>
  <c r="E19" i="8"/>
  <c r="A19" i="8"/>
  <c r="CP18" i="8"/>
  <c r="CN18" i="8"/>
  <c r="CM18" i="8"/>
  <c r="CL18" i="8"/>
  <c r="CK18" i="8"/>
  <c r="AR18" i="8"/>
  <c r="CJ18" i="8" s="1"/>
  <c r="I18" i="8"/>
  <c r="E18" i="8"/>
  <c r="A18" i="8"/>
  <c r="CP17" i="8"/>
  <c r="CN17" i="8"/>
  <c r="CM17" i="8"/>
  <c r="CL17" i="8"/>
  <c r="CK17" i="8"/>
  <c r="AR17" i="8"/>
  <c r="CJ17" i="8" s="1"/>
  <c r="I17" i="8"/>
  <c r="E17" i="8"/>
  <c r="A17" i="8"/>
  <c r="CP16" i="8"/>
  <c r="CN16" i="8"/>
  <c r="CM16" i="8"/>
  <c r="CL16" i="8"/>
  <c r="CK16" i="8"/>
  <c r="AR16" i="8"/>
  <c r="CJ16" i="8" s="1"/>
  <c r="I16" i="8"/>
  <c r="E16" i="8"/>
  <c r="A16" i="8"/>
  <c r="CP15" i="8"/>
  <c r="CN15" i="8"/>
  <c r="CM15" i="8"/>
  <c r="CL15" i="8"/>
  <c r="CK15" i="8"/>
  <c r="AR15" i="8"/>
  <c r="CJ15" i="8" s="1"/>
  <c r="I15" i="8"/>
  <c r="E15" i="8"/>
  <c r="A15" i="8"/>
  <c r="CP14" i="8"/>
  <c r="CN14" i="8"/>
  <c r="CM14" i="8"/>
  <c r="CL14" i="8"/>
  <c r="CK14" i="8"/>
  <c r="AR14" i="8"/>
  <c r="CJ14" i="8" s="1"/>
  <c r="I14" i="8"/>
  <c r="E14" i="8"/>
  <c r="A14" i="8"/>
  <c r="CP13" i="8"/>
  <c r="CN13" i="8"/>
  <c r="CM13" i="8"/>
  <c r="CL13" i="8"/>
  <c r="CK13" i="8"/>
  <c r="AR13" i="8"/>
  <c r="CJ13" i="8" s="1"/>
  <c r="I13" i="8"/>
  <c r="E13" i="8"/>
  <c r="A13" i="8"/>
  <c r="CP12" i="8"/>
  <c r="CN12" i="8"/>
  <c r="CM12" i="8"/>
  <c r="CL12" i="8"/>
  <c r="CK12" i="8"/>
  <c r="AR12" i="8"/>
  <c r="CJ12" i="8" s="1"/>
  <c r="I12" i="8"/>
  <c r="E12" i="8"/>
  <c r="A12" i="8"/>
  <c r="CP11" i="8"/>
  <c r="CN11" i="8"/>
  <c r="CM11" i="8"/>
  <c r="CL11" i="8"/>
  <c r="CK11" i="8"/>
  <c r="AR11" i="8"/>
  <c r="CJ11" i="8" s="1"/>
  <c r="I11" i="8"/>
  <c r="E11" i="8"/>
  <c r="A11" i="8"/>
  <c r="CP10" i="8"/>
  <c r="CN10" i="8"/>
  <c r="CM10" i="8"/>
  <c r="CL10" i="8"/>
  <c r="CK10" i="8"/>
  <c r="AR10" i="8"/>
  <c r="CJ10" i="8" s="1"/>
  <c r="I10" i="8"/>
  <c r="E10" i="8"/>
  <c r="A10" i="8"/>
  <c r="CP9" i="8"/>
  <c r="CN9" i="8"/>
  <c r="CM9" i="8"/>
  <c r="CL9" i="8"/>
  <c r="CK9" i="8"/>
  <c r="AR9" i="8"/>
  <c r="CJ9" i="8" s="1"/>
  <c r="I9" i="8"/>
  <c r="E9" i="8"/>
  <c r="A9" i="8"/>
  <c r="CP8" i="8"/>
  <c r="CN8" i="8"/>
  <c r="CM8" i="8"/>
  <c r="CL8" i="8"/>
  <c r="CK8" i="8"/>
  <c r="AR8" i="8"/>
  <c r="CJ8" i="8" s="1"/>
  <c r="I8" i="8"/>
  <c r="E8" i="8"/>
  <c r="A8" i="8"/>
  <c r="CP7" i="8"/>
  <c r="CN7" i="8"/>
  <c r="CM7" i="8"/>
  <c r="CL7" i="8"/>
  <c r="CK7" i="8"/>
  <c r="AR7" i="8"/>
  <c r="CJ7" i="8" s="1"/>
  <c r="I7" i="8"/>
  <c r="E7" i="8"/>
  <c r="A7" i="8"/>
  <c r="CP6" i="8"/>
  <c r="CN6" i="8"/>
  <c r="CM6" i="8"/>
  <c r="CL6" i="8"/>
  <c r="CK6" i="8"/>
  <c r="AR6" i="8"/>
  <c r="CJ6" i="8" s="1"/>
  <c r="I6" i="8"/>
  <c r="E6" i="8"/>
  <c r="A6" i="8"/>
  <c r="E272" i="8" l="1"/>
  <c r="C29" i="7"/>
  <c r="D29" i="7"/>
  <c r="E29" i="7"/>
  <c r="C30" i="7"/>
  <c r="D30" i="7"/>
  <c r="E30" i="7"/>
  <c r="C31" i="7"/>
  <c r="D31" i="7"/>
  <c r="E31" i="7"/>
  <c r="C32" i="7"/>
  <c r="D32" i="7"/>
  <c r="E32" i="7"/>
  <c r="C33" i="7"/>
  <c r="D33" i="7"/>
  <c r="E33" i="7"/>
  <c r="C34" i="7"/>
  <c r="D34" i="7"/>
  <c r="E34" i="7"/>
  <c r="C35" i="7"/>
  <c r="D35" i="7"/>
  <c r="E35" i="7"/>
  <c r="C36" i="7"/>
  <c r="D36" i="7"/>
  <c r="E36" i="7"/>
  <c r="C37" i="7"/>
  <c r="D37" i="7"/>
  <c r="E37" i="7"/>
  <c r="C38" i="7"/>
  <c r="D38" i="7"/>
  <c r="E38" i="7"/>
  <c r="C39" i="7"/>
  <c r="D39" i="7"/>
  <c r="E39" i="7"/>
  <c r="C40" i="7"/>
  <c r="D40" i="7"/>
  <c r="E40" i="7"/>
  <c r="C41" i="7"/>
  <c r="D41" i="7"/>
  <c r="E41" i="7"/>
  <c r="C42" i="7"/>
  <c r="D42" i="7"/>
  <c r="E42" i="7"/>
  <c r="C43" i="7"/>
  <c r="D43" i="7"/>
  <c r="E43" i="7"/>
  <c r="C44" i="7"/>
  <c r="D44" i="7"/>
  <c r="E44" i="7"/>
  <c r="C45" i="7"/>
  <c r="D45" i="7"/>
  <c r="E45" i="7"/>
  <c r="C46" i="7"/>
  <c r="D46" i="7"/>
  <c r="E46" i="7"/>
  <c r="C47" i="7"/>
  <c r="D47" i="7"/>
  <c r="E47" i="7"/>
  <c r="C48" i="7"/>
  <c r="D48" i="7"/>
  <c r="E48" i="7"/>
  <c r="C49" i="7"/>
  <c r="D49" i="7"/>
  <c r="E49" i="7"/>
  <c r="C50" i="7"/>
  <c r="D50" i="7"/>
  <c r="E50" i="7"/>
  <c r="C51" i="7"/>
  <c r="D51" i="7"/>
  <c r="E51" i="7"/>
  <c r="C52" i="7"/>
  <c r="D52" i="7"/>
  <c r="E52" i="7"/>
  <c r="C53" i="7"/>
  <c r="D53" i="7"/>
  <c r="E53" i="7"/>
  <c r="C54" i="7"/>
  <c r="D54" i="7"/>
  <c r="E54" i="7"/>
  <c r="C55" i="7"/>
  <c r="D55" i="7"/>
  <c r="E55" i="7"/>
  <c r="C56" i="7"/>
  <c r="D56" i="7"/>
  <c r="E56" i="7"/>
  <c r="C57" i="7"/>
  <c r="D57" i="7"/>
  <c r="E57" i="7"/>
  <c r="C58" i="7"/>
  <c r="D58" i="7"/>
  <c r="E58" i="7"/>
  <c r="C59" i="7"/>
  <c r="D59" i="7"/>
  <c r="E59" i="7"/>
  <c r="C60" i="7"/>
  <c r="D60" i="7"/>
  <c r="E60" i="7"/>
  <c r="C61" i="7"/>
  <c r="D61" i="7"/>
  <c r="E61" i="7"/>
  <c r="C62" i="7"/>
  <c r="D62" i="7"/>
  <c r="E62" i="7"/>
  <c r="C63" i="7"/>
  <c r="D63" i="7"/>
  <c r="E63" i="7"/>
  <c r="C64" i="7"/>
  <c r="D64" i="7"/>
  <c r="E64" i="7"/>
  <c r="C65" i="7"/>
  <c r="D65" i="7"/>
  <c r="E65" i="7"/>
  <c r="C66" i="7"/>
  <c r="D66" i="7"/>
  <c r="E66" i="7"/>
  <c r="C67" i="7"/>
  <c r="D67" i="7"/>
  <c r="E67" i="7"/>
  <c r="C68" i="7"/>
  <c r="D68" i="7"/>
  <c r="E68" i="7"/>
  <c r="C69" i="7"/>
  <c r="D69" i="7"/>
  <c r="E69" i="7"/>
  <c r="C70" i="7"/>
  <c r="D70" i="7"/>
  <c r="E70" i="7"/>
  <c r="C71" i="7"/>
  <c r="D71" i="7"/>
  <c r="E71" i="7"/>
  <c r="C72" i="7"/>
  <c r="D72" i="7"/>
  <c r="E72" i="7"/>
  <c r="C73" i="7"/>
  <c r="D73" i="7"/>
  <c r="E73" i="7"/>
  <c r="C74" i="7"/>
  <c r="D74" i="7"/>
  <c r="E74" i="7"/>
  <c r="C75" i="7"/>
  <c r="D75" i="7"/>
  <c r="E75" i="7"/>
  <c r="C76" i="7"/>
  <c r="D76" i="7"/>
  <c r="E76" i="7"/>
  <c r="C77" i="7"/>
  <c r="D77" i="7"/>
  <c r="E77" i="7"/>
  <c r="C78" i="7"/>
  <c r="D78" i="7"/>
  <c r="E78" i="7"/>
  <c r="C79" i="7"/>
  <c r="D79" i="7"/>
  <c r="E79" i="7"/>
  <c r="C80" i="7"/>
  <c r="D80" i="7"/>
  <c r="E80" i="7"/>
  <c r="C81" i="7"/>
  <c r="D81" i="7"/>
  <c r="E81" i="7"/>
  <c r="C82" i="7"/>
  <c r="D82" i="7"/>
  <c r="E82" i="7"/>
  <c r="C83" i="7"/>
  <c r="D83" i="7"/>
  <c r="E83" i="7"/>
  <c r="C84" i="7"/>
  <c r="D84" i="7"/>
  <c r="E84" i="7"/>
  <c r="C85" i="7"/>
  <c r="D85" i="7"/>
  <c r="E85" i="7"/>
  <c r="C86" i="7"/>
  <c r="D86" i="7"/>
  <c r="E86" i="7"/>
  <c r="C87" i="7"/>
  <c r="D87" i="7"/>
  <c r="E87" i="7"/>
  <c r="C88" i="7"/>
  <c r="D88" i="7"/>
  <c r="E88" i="7"/>
  <c r="C89" i="7"/>
  <c r="D89" i="7"/>
  <c r="E89" i="7"/>
  <c r="C90" i="7"/>
  <c r="D90" i="7"/>
  <c r="E90" i="7"/>
  <c r="C91" i="7"/>
  <c r="D91" i="7"/>
  <c r="E91" i="7"/>
  <c r="C92" i="7"/>
  <c r="D92" i="7"/>
  <c r="E92" i="7"/>
  <c r="C93" i="7"/>
  <c r="D93" i="7"/>
  <c r="E93" i="7"/>
  <c r="C94" i="7"/>
  <c r="D94" i="7"/>
  <c r="E94" i="7"/>
  <c r="C95" i="7"/>
  <c r="D95" i="7"/>
  <c r="E95" i="7"/>
  <c r="C96" i="7"/>
  <c r="D96" i="7"/>
  <c r="E96" i="7"/>
  <c r="C97" i="7"/>
  <c r="D97" i="7"/>
  <c r="E97" i="7"/>
  <c r="C98" i="7"/>
  <c r="D98" i="7"/>
  <c r="E98" i="7"/>
  <c r="C99" i="7"/>
  <c r="D99" i="7"/>
  <c r="E99" i="7"/>
  <c r="C100" i="7"/>
  <c r="D100" i="7"/>
  <c r="E100" i="7"/>
  <c r="C101" i="7"/>
  <c r="D101" i="7"/>
  <c r="E101" i="7"/>
  <c r="C102" i="7"/>
  <c r="D102" i="7"/>
  <c r="E102" i="7"/>
  <c r="C103" i="7"/>
  <c r="D103" i="7"/>
  <c r="E103" i="7"/>
  <c r="C104" i="7"/>
  <c r="D104" i="7"/>
  <c r="E104" i="7"/>
  <c r="C105" i="7"/>
  <c r="D105" i="7"/>
  <c r="E105" i="7"/>
  <c r="C106" i="7"/>
  <c r="D106" i="7"/>
  <c r="E106" i="7"/>
  <c r="C107" i="7"/>
  <c r="D107" i="7"/>
  <c r="E107" i="7"/>
  <c r="C108" i="7"/>
  <c r="D108" i="7"/>
  <c r="E108" i="7"/>
  <c r="C109" i="7"/>
  <c r="D109" i="7"/>
  <c r="E109" i="7"/>
  <c r="C110" i="7"/>
  <c r="D110" i="7"/>
  <c r="E110" i="7"/>
  <c r="C111" i="7"/>
  <c r="D111" i="7"/>
  <c r="E111" i="7"/>
  <c r="C112" i="7"/>
  <c r="D112" i="7"/>
  <c r="E112" i="7"/>
  <c r="C113" i="7"/>
  <c r="D113" i="7"/>
  <c r="E113" i="7"/>
  <c r="C114" i="7"/>
  <c r="D114" i="7"/>
  <c r="E114" i="7"/>
  <c r="C115" i="7"/>
  <c r="D115" i="7"/>
  <c r="E115" i="7"/>
  <c r="C116" i="7"/>
  <c r="D116" i="7"/>
  <c r="E116" i="7"/>
  <c r="C117" i="7"/>
  <c r="D117" i="7"/>
  <c r="E117" i="7"/>
  <c r="C118" i="7"/>
  <c r="D118" i="7"/>
  <c r="E118" i="7"/>
  <c r="C119" i="7"/>
  <c r="D119" i="7"/>
  <c r="E119" i="7"/>
  <c r="C120" i="7"/>
  <c r="D120" i="7"/>
  <c r="E120" i="7"/>
  <c r="C121" i="7"/>
  <c r="D121" i="7"/>
  <c r="E121" i="7"/>
  <c r="C122" i="7"/>
  <c r="D122" i="7"/>
  <c r="E122" i="7"/>
  <c r="C123" i="7"/>
  <c r="D123" i="7"/>
  <c r="E123" i="7"/>
  <c r="C124" i="7"/>
  <c r="D124" i="7"/>
  <c r="E124" i="7"/>
  <c r="C125" i="7"/>
  <c r="D125" i="7"/>
  <c r="E125" i="7"/>
  <c r="C126" i="7"/>
  <c r="D126" i="7"/>
  <c r="E126" i="7"/>
  <c r="C127" i="7"/>
  <c r="D127" i="7"/>
  <c r="E127" i="7"/>
  <c r="C128" i="7"/>
  <c r="D128" i="7"/>
  <c r="E128" i="7"/>
  <c r="C129" i="7"/>
  <c r="D129" i="7"/>
  <c r="E129" i="7"/>
  <c r="C130" i="7"/>
  <c r="D130" i="7"/>
  <c r="E130" i="7"/>
  <c r="C131" i="7"/>
  <c r="D131" i="7"/>
  <c r="E131" i="7"/>
  <c r="C132" i="7"/>
  <c r="D132" i="7"/>
  <c r="E132" i="7"/>
  <c r="C133" i="7"/>
  <c r="D133" i="7"/>
  <c r="E133" i="7"/>
  <c r="C134" i="7"/>
  <c r="D134" i="7"/>
  <c r="E134" i="7"/>
  <c r="C135" i="7"/>
  <c r="D135" i="7"/>
  <c r="E135" i="7"/>
  <c r="C136" i="7"/>
  <c r="D136" i="7"/>
  <c r="E136" i="7"/>
  <c r="C137" i="7"/>
  <c r="D137" i="7"/>
  <c r="E137" i="7"/>
  <c r="C138" i="7"/>
  <c r="D138" i="7"/>
  <c r="E138" i="7"/>
  <c r="C139" i="7"/>
  <c r="D139" i="7"/>
  <c r="E139" i="7"/>
  <c r="C140" i="7"/>
  <c r="D140" i="7"/>
  <c r="E140" i="7"/>
  <c r="C141" i="7"/>
  <c r="D141" i="7"/>
  <c r="E141" i="7"/>
  <c r="C142" i="7"/>
  <c r="D142" i="7"/>
  <c r="E142" i="7"/>
  <c r="C143" i="7"/>
  <c r="D143" i="7"/>
  <c r="E143" i="7"/>
  <c r="C144" i="7"/>
  <c r="D144" i="7"/>
  <c r="E144" i="7"/>
  <c r="C145" i="7"/>
  <c r="D145" i="7"/>
  <c r="E145" i="7"/>
  <c r="C146" i="7"/>
  <c r="D146" i="7"/>
  <c r="E146" i="7"/>
  <c r="C147" i="7"/>
  <c r="D147" i="7"/>
  <c r="E147" i="7"/>
  <c r="C148" i="7"/>
  <c r="D148" i="7"/>
  <c r="E148" i="7"/>
  <c r="C149" i="7"/>
  <c r="D149" i="7"/>
  <c r="E149" i="7"/>
  <c r="C150" i="7"/>
  <c r="D150" i="7"/>
  <c r="E150" i="7"/>
  <c r="C151" i="7"/>
  <c r="D151" i="7"/>
  <c r="E151" i="7"/>
  <c r="C152" i="7"/>
  <c r="D152" i="7"/>
  <c r="E152" i="7"/>
  <c r="C153" i="7"/>
  <c r="D153" i="7"/>
  <c r="E153" i="7"/>
  <c r="C154" i="7"/>
  <c r="D154" i="7"/>
  <c r="E154" i="7"/>
  <c r="C155" i="7"/>
  <c r="D155" i="7"/>
  <c r="E155" i="7"/>
  <c r="C156" i="7"/>
  <c r="D156" i="7"/>
  <c r="E156" i="7"/>
  <c r="C157" i="7"/>
  <c r="D157" i="7"/>
  <c r="E157" i="7"/>
  <c r="C158" i="7"/>
  <c r="D158" i="7"/>
  <c r="E158" i="7"/>
  <c r="C159" i="7"/>
  <c r="D159" i="7"/>
  <c r="E159" i="7"/>
  <c r="C160" i="7"/>
  <c r="D160" i="7"/>
  <c r="E160" i="7"/>
  <c r="C161" i="7"/>
  <c r="D161" i="7"/>
  <c r="E161" i="7"/>
  <c r="C162" i="7"/>
  <c r="D162" i="7"/>
  <c r="E162" i="7"/>
  <c r="C163" i="7"/>
  <c r="D163" i="7"/>
  <c r="E163" i="7"/>
  <c r="C164" i="7"/>
  <c r="D164" i="7"/>
  <c r="E164" i="7"/>
  <c r="C165" i="7"/>
  <c r="D165" i="7"/>
  <c r="E165" i="7"/>
  <c r="C166" i="7"/>
  <c r="D166" i="7"/>
  <c r="E166" i="7"/>
  <c r="C167" i="7"/>
  <c r="D167" i="7"/>
  <c r="E167" i="7"/>
  <c r="C168" i="7"/>
  <c r="D168" i="7"/>
  <c r="E168" i="7"/>
  <c r="E28" i="7"/>
  <c r="D28" i="7"/>
  <c r="C28" i="7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" i="2"/>
  <c r="L168" i="7" l="1"/>
  <c r="H168" i="7"/>
  <c r="L166" i="7"/>
  <c r="H166" i="7"/>
  <c r="L164" i="7"/>
  <c r="H164" i="7"/>
  <c r="L162" i="7"/>
  <c r="H162" i="7"/>
  <c r="L160" i="7"/>
  <c r="H160" i="7"/>
  <c r="L158" i="7"/>
  <c r="H158" i="7"/>
  <c r="L156" i="7"/>
  <c r="H156" i="7"/>
  <c r="L154" i="7"/>
  <c r="H154" i="7"/>
  <c r="L152" i="7"/>
  <c r="H152" i="7"/>
  <c r="L150" i="7"/>
  <c r="H150" i="7"/>
  <c r="L148" i="7"/>
  <c r="H148" i="7"/>
  <c r="L146" i="7"/>
  <c r="H146" i="7"/>
  <c r="L144" i="7"/>
  <c r="H144" i="7"/>
  <c r="L142" i="7"/>
  <c r="H142" i="7"/>
  <c r="L140" i="7"/>
  <c r="H140" i="7"/>
  <c r="L138" i="7"/>
  <c r="H138" i="7"/>
  <c r="L136" i="7"/>
  <c r="H136" i="7"/>
  <c r="L134" i="7"/>
  <c r="H134" i="7"/>
  <c r="L132" i="7"/>
  <c r="H132" i="7"/>
  <c r="L130" i="7"/>
  <c r="H130" i="7"/>
  <c r="L128" i="7"/>
  <c r="H128" i="7"/>
  <c r="L126" i="7"/>
  <c r="H126" i="7"/>
  <c r="L124" i="7"/>
  <c r="H124" i="7"/>
  <c r="L122" i="7"/>
  <c r="H122" i="7"/>
  <c r="L120" i="7"/>
  <c r="H120" i="7"/>
  <c r="L118" i="7"/>
  <c r="H118" i="7"/>
  <c r="L116" i="7"/>
  <c r="H116" i="7"/>
  <c r="L114" i="7"/>
  <c r="H114" i="7"/>
  <c r="L112" i="7"/>
  <c r="H112" i="7"/>
  <c r="L110" i="7"/>
  <c r="H110" i="7"/>
  <c r="L108" i="7"/>
  <c r="H108" i="7"/>
  <c r="L106" i="7"/>
  <c r="H106" i="7"/>
  <c r="L104" i="7"/>
  <c r="H104" i="7"/>
  <c r="L102" i="7"/>
  <c r="H102" i="7"/>
  <c r="L100" i="7"/>
  <c r="H100" i="7"/>
  <c r="L98" i="7"/>
  <c r="H98" i="7"/>
  <c r="L96" i="7"/>
  <c r="H96" i="7"/>
  <c r="L94" i="7"/>
  <c r="H94" i="7"/>
  <c r="L92" i="7"/>
  <c r="H92" i="7"/>
  <c r="L90" i="7"/>
  <c r="H90" i="7"/>
  <c r="L88" i="7"/>
  <c r="H88" i="7"/>
  <c r="L86" i="7"/>
  <c r="H86" i="7"/>
  <c r="L84" i="7"/>
  <c r="H84" i="7"/>
  <c r="L82" i="7"/>
  <c r="H82" i="7"/>
  <c r="L80" i="7"/>
  <c r="H80" i="7"/>
  <c r="L78" i="7"/>
  <c r="H78" i="7"/>
  <c r="L76" i="7"/>
  <c r="H76" i="7"/>
  <c r="L74" i="7"/>
  <c r="H74" i="7"/>
  <c r="L72" i="7"/>
  <c r="H72" i="7"/>
  <c r="L70" i="7"/>
  <c r="H70" i="7"/>
  <c r="L68" i="7"/>
  <c r="H68" i="7"/>
  <c r="L66" i="7"/>
  <c r="H66" i="7"/>
  <c r="L64" i="7"/>
  <c r="H64" i="7"/>
  <c r="L62" i="7"/>
  <c r="H62" i="7"/>
  <c r="L60" i="7"/>
  <c r="H60" i="7"/>
  <c r="L58" i="7"/>
  <c r="H58" i="7"/>
  <c r="L56" i="7"/>
  <c r="H56" i="7"/>
  <c r="L54" i="7"/>
  <c r="H54" i="7"/>
  <c r="L52" i="7"/>
  <c r="H52" i="7"/>
  <c r="L50" i="7"/>
  <c r="H50" i="7"/>
  <c r="L48" i="7"/>
  <c r="H48" i="7"/>
  <c r="L46" i="7"/>
  <c r="H46" i="7"/>
  <c r="L44" i="7"/>
  <c r="H44" i="7"/>
  <c r="L42" i="7"/>
  <c r="H42" i="7"/>
  <c r="L40" i="7"/>
  <c r="H40" i="7"/>
  <c r="L38" i="7"/>
  <c r="H38" i="7"/>
  <c r="L36" i="7"/>
  <c r="H36" i="7"/>
  <c r="L34" i="7"/>
  <c r="H34" i="7"/>
  <c r="L32" i="7"/>
  <c r="H32" i="7"/>
  <c r="L30" i="7"/>
  <c r="H30" i="7"/>
  <c r="L28" i="7"/>
  <c r="H28" i="7"/>
  <c r="L167" i="7"/>
  <c r="H167" i="7"/>
  <c r="L165" i="7"/>
  <c r="H165" i="7"/>
  <c r="L163" i="7"/>
  <c r="H163" i="7"/>
  <c r="L161" i="7"/>
  <c r="H161" i="7"/>
  <c r="L159" i="7"/>
  <c r="H159" i="7"/>
  <c r="L157" i="7"/>
  <c r="H157" i="7"/>
  <c r="L155" i="7"/>
  <c r="H155" i="7"/>
  <c r="L153" i="7"/>
  <c r="H153" i="7"/>
  <c r="L151" i="7"/>
  <c r="H151" i="7"/>
  <c r="L149" i="7"/>
  <c r="H149" i="7"/>
  <c r="L147" i="7"/>
  <c r="H147" i="7"/>
  <c r="L145" i="7"/>
  <c r="H145" i="7"/>
  <c r="L143" i="7"/>
  <c r="H143" i="7"/>
  <c r="L141" i="7"/>
  <c r="H141" i="7"/>
  <c r="L139" i="7"/>
  <c r="H139" i="7"/>
  <c r="L137" i="7"/>
  <c r="H137" i="7"/>
  <c r="L135" i="7"/>
  <c r="H135" i="7"/>
  <c r="L133" i="7"/>
  <c r="H133" i="7"/>
  <c r="L131" i="7"/>
  <c r="H131" i="7"/>
  <c r="L129" i="7"/>
  <c r="H129" i="7"/>
  <c r="L127" i="7"/>
  <c r="H127" i="7"/>
  <c r="L125" i="7"/>
  <c r="H125" i="7"/>
  <c r="L123" i="7"/>
  <c r="H123" i="7"/>
  <c r="L121" i="7"/>
  <c r="H121" i="7"/>
  <c r="L119" i="7"/>
  <c r="H119" i="7"/>
  <c r="L117" i="7"/>
  <c r="H117" i="7"/>
  <c r="L115" i="7"/>
  <c r="H115" i="7"/>
  <c r="L113" i="7"/>
  <c r="H113" i="7"/>
  <c r="L111" i="7"/>
  <c r="H111" i="7"/>
  <c r="L109" i="7"/>
  <c r="H109" i="7"/>
  <c r="L107" i="7"/>
  <c r="H107" i="7"/>
  <c r="L105" i="7"/>
  <c r="H105" i="7"/>
  <c r="L103" i="7"/>
  <c r="H103" i="7"/>
  <c r="L101" i="7"/>
  <c r="H101" i="7"/>
  <c r="L99" i="7"/>
  <c r="H99" i="7"/>
  <c r="L97" i="7"/>
  <c r="H97" i="7"/>
  <c r="L95" i="7"/>
  <c r="H95" i="7"/>
  <c r="L93" i="7"/>
  <c r="H93" i="7"/>
  <c r="L91" i="7"/>
  <c r="H91" i="7"/>
  <c r="L89" i="7"/>
  <c r="H89" i="7"/>
  <c r="L87" i="7"/>
  <c r="H87" i="7"/>
  <c r="L85" i="7"/>
  <c r="H85" i="7"/>
  <c r="L83" i="7"/>
  <c r="H83" i="7"/>
  <c r="L81" i="7"/>
  <c r="H81" i="7"/>
  <c r="L79" i="7"/>
  <c r="H79" i="7"/>
  <c r="L77" i="7"/>
  <c r="H77" i="7"/>
  <c r="L75" i="7"/>
  <c r="H75" i="7"/>
  <c r="L73" i="7"/>
  <c r="H73" i="7"/>
  <c r="L71" i="7"/>
  <c r="H71" i="7"/>
  <c r="L69" i="7"/>
  <c r="H69" i="7"/>
  <c r="L67" i="7"/>
  <c r="H67" i="7"/>
  <c r="L65" i="7"/>
  <c r="H65" i="7"/>
  <c r="L63" i="7"/>
  <c r="H63" i="7"/>
  <c r="L61" i="7"/>
  <c r="H61" i="7"/>
  <c r="L59" i="7"/>
  <c r="H59" i="7"/>
  <c r="L57" i="7"/>
  <c r="H57" i="7"/>
  <c r="L55" i="7"/>
  <c r="H55" i="7"/>
  <c r="L53" i="7"/>
  <c r="H53" i="7"/>
  <c r="L51" i="7"/>
  <c r="H51" i="7"/>
  <c r="L49" i="7"/>
  <c r="H49" i="7"/>
  <c r="L47" i="7"/>
  <c r="H47" i="7"/>
  <c r="L45" i="7"/>
  <c r="H45" i="7"/>
  <c r="L43" i="7"/>
  <c r="H43" i="7"/>
  <c r="L41" i="7"/>
  <c r="H41" i="7"/>
  <c r="L39" i="7"/>
  <c r="H39" i="7"/>
  <c r="L37" i="7"/>
  <c r="H37" i="7"/>
  <c r="L35" i="7"/>
  <c r="H35" i="7"/>
  <c r="L33" i="7"/>
  <c r="H33" i="7"/>
  <c r="L31" i="7"/>
  <c r="H31" i="7"/>
  <c r="L29" i="7"/>
  <c r="H29" i="7"/>
  <c r="W58" i="7"/>
  <c r="W59" i="7"/>
  <c r="W60" i="7"/>
  <c r="W62" i="7"/>
  <c r="W63" i="7"/>
  <c r="W64" i="7"/>
  <c r="W65" i="7"/>
  <c r="W66" i="7"/>
  <c r="W67" i="7"/>
  <c r="W69" i="7"/>
  <c r="W70" i="7"/>
  <c r="W71" i="7"/>
  <c r="W79" i="7"/>
  <c r="W80" i="7"/>
  <c r="W81" i="7"/>
  <c r="W82" i="7"/>
  <c r="W83" i="7"/>
  <c r="W84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2" i="7"/>
  <c r="W54" i="7"/>
  <c r="W55" i="7"/>
  <c r="W56" i="7"/>
  <c r="W57" i="7"/>
  <c r="AB5" i="7" l="1"/>
  <c r="AC5" i="7"/>
  <c r="AD5" i="7"/>
  <c r="AB6" i="7"/>
  <c r="AC6" i="7"/>
  <c r="AD6" i="7"/>
  <c r="AB7" i="7"/>
  <c r="AC7" i="7"/>
  <c r="AD7" i="7"/>
  <c r="AB8" i="7"/>
  <c r="AC8" i="7"/>
  <c r="AD8" i="7"/>
  <c r="AB9" i="7"/>
  <c r="AC9" i="7"/>
  <c r="AD9" i="7"/>
  <c r="AB10" i="7"/>
  <c r="AC10" i="7"/>
  <c r="AD10" i="7"/>
  <c r="AB11" i="7"/>
  <c r="AC11" i="7"/>
  <c r="AD11" i="7"/>
  <c r="AB12" i="7"/>
  <c r="AC12" i="7"/>
  <c r="AD12" i="7"/>
  <c r="AB13" i="7"/>
  <c r="AC13" i="7"/>
  <c r="AD13" i="7"/>
  <c r="AB14" i="7"/>
  <c r="AC14" i="7"/>
  <c r="AD14" i="7"/>
  <c r="AB15" i="7"/>
  <c r="AC15" i="7"/>
  <c r="AD15" i="7"/>
  <c r="AB16" i="7"/>
  <c r="AC16" i="7"/>
  <c r="AD16" i="7"/>
  <c r="AB17" i="7"/>
  <c r="AC17" i="7"/>
  <c r="AD17" i="7"/>
  <c r="AB18" i="7"/>
  <c r="AC18" i="7"/>
  <c r="AD18" i="7"/>
  <c r="AB19" i="7"/>
  <c r="AC19" i="7"/>
  <c r="AD19" i="7"/>
  <c r="AB20" i="7"/>
  <c r="AC20" i="7"/>
  <c r="AD20" i="7"/>
  <c r="AB21" i="7"/>
  <c r="AC21" i="7"/>
  <c r="AD21" i="7"/>
  <c r="AB22" i="7"/>
  <c r="AC22" i="7"/>
  <c r="AD22" i="7"/>
  <c r="AB23" i="7"/>
  <c r="AC23" i="7"/>
  <c r="AD23" i="7"/>
  <c r="AB24" i="7"/>
  <c r="AC24" i="7"/>
  <c r="AD24" i="7"/>
  <c r="AB25" i="7"/>
  <c r="AC25" i="7"/>
  <c r="AD25" i="7"/>
  <c r="AB26" i="7"/>
  <c r="AC26" i="7"/>
  <c r="AD26" i="7"/>
  <c r="AB27" i="7"/>
  <c r="AC27" i="7"/>
  <c r="AD27" i="7"/>
  <c r="AB28" i="7"/>
  <c r="AC28" i="7"/>
  <c r="AD28" i="7"/>
  <c r="AB29" i="7"/>
  <c r="AC29" i="7"/>
  <c r="AD29" i="7"/>
  <c r="AB30" i="7"/>
  <c r="AC30" i="7"/>
  <c r="AD30" i="7"/>
  <c r="AB31" i="7"/>
  <c r="AC31" i="7"/>
  <c r="AD31" i="7"/>
  <c r="AB32" i="7"/>
  <c r="AC32" i="7"/>
  <c r="AD32" i="7"/>
  <c r="AB33" i="7"/>
  <c r="AC33" i="7"/>
  <c r="AD33" i="7"/>
  <c r="AB34" i="7"/>
  <c r="AC34" i="7"/>
  <c r="AD34" i="7"/>
  <c r="AB35" i="7"/>
  <c r="AC35" i="7"/>
  <c r="AD35" i="7"/>
  <c r="AB36" i="7"/>
  <c r="AC36" i="7"/>
  <c r="AD36" i="7"/>
  <c r="AB37" i="7"/>
  <c r="AC37" i="7"/>
  <c r="AD37" i="7"/>
  <c r="AB38" i="7"/>
  <c r="AC38" i="7"/>
  <c r="AD38" i="7"/>
  <c r="AB39" i="7"/>
  <c r="AC39" i="7"/>
  <c r="AD39" i="7"/>
  <c r="AB40" i="7"/>
  <c r="AC40" i="7"/>
  <c r="AD40" i="7"/>
  <c r="AB41" i="7"/>
  <c r="AC41" i="7"/>
  <c r="AD41" i="7"/>
  <c r="AB42" i="7"/>
  <c r="AC42" i="7"/>
  <c r="AD42" i="7"/>
  <c r="AB43" i="7"/>
  <c r="AC43" i="7"/>
  <c r="AD43" i="7"/>
  <c r="AB44" i="7"/>
  <c r="AC44" i="7"/>
  <c r="AD44" i="7"/>
  <c r="AB45" i="7"/>
  <c r="AC45" i="7"/>
  <c r="AD45" i="7"/>
  <c r="AB46" i="7"/>
  <c r="AC46" i="7"/>
  <c r="AD46" i="7"/>
  <c r="AB47" i="7"/>
  <c r="AC47" i="7"/>
  <c r="AD47" i="7"/>
  <c r="AB48" i="7"/>
  <c r="AC48" i="7"/>
  <c r="AD48" i="7"/>
  <c r="AB49" i="7"/>
  <c r="AC49" i="7"/>
  <c r="AD49" i="7"/>
  <c r="AB50" i="7"/>
  <c r="AC50" i="7"/>
  <c r="AD50" i="7"/>
  <c r="AB51" i="7"/>
  <c r="AC51" i="7"/>
  <c r="AD51" i="7"/>
  <c r="AB52" i="7"/>
  <c r="AC52" i="7"/>
  <c r="AD52" i="7"/>
  <c r="AB53" i="7"/>
  <c r="AC53" i="7"/>
  <c r="AD53" i="7"/>
  <c r="AB54" i="7"/>
  <c r="AC54" i="7"/>
  <c r="AD54" i="7"/>
  <c r="AB55" i="7"/>
  <c r="AC55" i="7"/>
  <c r="AD55" i="7"/>
  <c r="AB56" i="7"/>
  <c r="AC56" i="7"/>
  <c r="AD56" i="7"/>
  <c r="AB57" i="7"/>
  <c r="AC57" i="7"/>
  <c r="AD57" i="7"/>
  <c r="AB58" i="7"/>
  <c r="AC58" i="7"/>
  <c r="AD58" i="7"/>
  <c r="AB59" i="7"/>
  <c r="AC59" i="7"/>
  <c r="AD59" i="7"/>
  <c r="AB60" i="7"/>
  <c r="AC60" i="7"/>
  <c r="AD60" i="7"/>
  <c r="AB61" i="7"/>
  <c r="AC61" i="7"/>
  <c r="AD61" i="7"/>
  <c r="AB62" i="7"/>
  <c r="AC62" i="7"/>
  <c r="AD62" i="7"/>
  <c r="AB63" i="7"/>
  <c r="AC63" i="7"/>
  <c r="AD63" i="7"/>
  <c r="AB64" i="7"/>
  <c r="AC64" i="7"/>
  <c r="AD64" i="7"/>
  <c r="AB65" i="7"/>
  <c r="AC65" i="7"/>
  <c r="AD65" i="7"/>
  <c r="AB66" i="7"/>
  <c r="AC66" i="7"/>
  <c r="AD66" i="7"/>
  <c r="AB67" i="7"/>
  <c r="AC67" i="7"/>
  <c r="AD67" i="7"/>
  <c r="AB68" i="7"/>
  <c r="AC68" i="7"/>
  <c r="AD68" i="7"/>
  <c r="AB69" i="7"/>
  <c r="AC69" i="7"/>
  <c r="AD69" i="7"/>
  <c r="AB70" i="7"/>
  <c r="AC70" i="7"/>
  <c r="AD70" i="7"/>
  <c r="AB71" i="7"/>
  <c r="AC71" i="7"/>
  <c r="AD71" i="7"/>
  <c r="AB72" i="7"/>
  <c r="AC72" i="7"/>
  <c r="AD72" i="7"/>
  <c r="AB73" i="7"/>
  <c r="AC73" i="7"/>
  <c r="AD73" i="7"/>
  <c r="AB74" i="7"/>
  <c r="AC74" i="7"/>
  <c r="AD74" i="7"/>
  <c r="AB75" i="7"/>
  <c r="AC75" i="7"/>
  <c r="AD75" i="7"/>
  <c r="AB76" i="7"/>
  <c r="AC76" i="7"/>
  <c r="AD76" i="7"/>
  <c r="AB77" i="7"/>
  <c r="AC77" i="7"/>
  <c r="AD77" i="7"/>
  <c r="AB79" i="7"/>
  <c r="AC79" i="7"/>
  <c r="AD79" i="7"/>
  <c r="AB80" i="7"/>
  <c r="AC80" i="7"/>
  <c r="AD80" i="7"/>
  <c r="AB81" i="7"/>
  <c r="AC81" i="7"/>
  <c r="AD81" i="7"/>
  <c r="AB82" i="7"/>
  <c r="AC82" i="7"/>
  <c r="AD82" i="7"/>
  <c r="AB83" i="7"/>
  <c r="AC83" i="7"/>
  <c r="AD83" i="7"/>
  <c r="AB84" i="7"/>
  <c r="AC84" i="7"/>
  <c r="AD84" i="7"/>
  <c r="AB85" i="7"/>
  <c r="AC85" i="7"/>
  <c r="AD85" i="7"/>
  <c r="AB86" i="7"/>
  <c r="AC86" i="7"/>
  <c r="AD86" i="7"/>
  <c r="AB87" i="7"/>
  <c r="AC87" i="7"/>
  <c r="AD87" i="7"/>
  <c r="AB88" i="7"/>
  <c r="AC88" i="7"/>
  <c r="AD88" i="7"/>
  <c r="AB89" i="7"/>
  <c r="AC89" i="7"/>
  <c r="AD89" i="7"/>
  <c r="AB90" i="7"/>
  <c r="AC90" i="7"/>
  <c r="AD90" i="7"/>
  <c r="AB91" i="7"/>
  <c r="AC91" i="7"/>
  <c r="AD91" i="7"/>
  <c r="AB92" i="7"/>
  <c r="AC92" i="7"/>
  <c r="AD92" i="7"/>
  <c r="AB93" i="7"/>
  <c r="AC93" i="7"/>
  <c r="AD93" i="7"/>
  <c r="AB94" i="7"/>
  <c r="AC94" i="7"/>
  <c r="AD94" i="7"/>
  <c r="AB95" i="7"/>
  <c r="AC95" i="7"/>
  <c r="AD95" i="7"/>
  <c r="AB96" i="7"/>
  <c r="AC96" i="7"/>
  <c r="AD96" i="7"/>
  <c r="AB97" i="7"/>
  <c r="AC97" i="7"/>
  <c r="AD97" i="7"/>
  <c r="AB98" i="7"/>
  <c r="AC98" i="7"/>
  <c r="AD98" i="7"/>
  <c r="AB99" i="7"/>
  <c r="AC99" i="7"/>
  <c r="AD99" i="7"/>
  <c r="AB100" i="7"/>
  <c r="AC100" i="7"/>
  <c r="AD100" i="7"/>
  <c r="AB101" i="7"/>
  <c r="AC101" i="7"/>
  <c r="AD101" i="7"/>
  <c r="AB102" i="7"/>
  <c r="AC102" i="7"/>
  <c r="AD102" i="7"/>
  <c r="AB103" i="7"/>
  <c r="AC103" i="7"/>
  <c r="AD103" i="7"/>
  <c r="AB104" i="7"/>
  <c r="AC104" i="7"/>
  <c r="AD104" i="7"/>
  <c r="AB105" i="7"/>
  <c r="AC105" i="7"/>
  <c r="AD105" i="7"/>
  <c r="AB106" i="7"/>
  <c r="AC106" i="7"/>
  <c r="AD106" i="7"/>
  <c r="AB107" i="7"/>
  <c r="AC107" i="7"/>
  <c r="AD107" i="7"/>
  <c r="AB108" i="7"/>
  <c r="AC108" i="7"/>
  <c r="AD108" i="7"/>
  <c r="AB109" i="7"/>
  <c r="AC109" i="7"/>
  <c r="AD109" i="7"/>
  <c r="AB110" i="7"/>
  <c r="AC110" i="7"/>
  <c r="AD110" i="7"/>
  <c r="AB111" i="7"/>
  <c r="AC111" i="7"/>
  <c r="AD111" i="7"/>
  <c r="AB112" i="7"/>
  <c r="AC112" i="7"/>
  <c r="AD112" i="7"/>
  <c r="AB113" i="7"/>
  <c r="AC113" i="7"/>
  <c r="AD113" i="7"/>
  <c r="AB114" i="7"/>
  <c r="AC114" i="7"/>
  <c r="AD114" i="7"/>
  <c r="AB115" i="7"/>
  <c r="AC115" i="7"/>
  <c r="AD115" i="7"/>
  <c r="AB116" i="7"/>
  <c r="AC116" i="7"/>
  <c r="AD116" i="7"/>
  <c r="AB117" i="7"/>
  <c r="AC117" i="7"/>
  <c r="AD117" i="7"/>
  <c r="AB118" i="7"/>
  <c r="AC118" i="7"/>
  <c r="AD118" i="7"/>
  <c r="AB119" i="7"/>
  <c r="AC119" i="7"/>
  <c r="AD119" i="7"/>
  <c r="AB120" i="7"/>
  <c r="AC120" i="7"/>
  <c r="AD120" i="7"/>
  <c r="AB121" i="7"/>
  <c r="AC121" i="7"/>
  <c r="AD121" i="7"/>
  <c r="AB122" i="7"/>
  <c r="AC122" i="7"/>
  <c r="AD122" i="7"/>
  <c r="AB123" i="7"/>
  <c r="AC123" i="7"/>
  <c r="AD123" i="7"/>
  <c r="AB124" i="7"/>
  <c r="AC124" i="7"/>
  <c r="AD124" i="7"/>
  <c r="AB125" i="7"/>
  <c r="AC125" i="7"/>
  <c r="AD125" i="7"/>
  <c r="AB126" i="7"/>
  <c r="AC126" i="7"/>
  <c r="AD126" i="7"/>
  <c r="AB127" i="7"/>
  <c r="AC127" i="7"/>
  <c r="AD127" i="7"/>
  <c r="AB128" i="7"/>
  <c r="AC128" i="7"/>
  <c r="AD128" i="7"/>
  <c r="AB129" i="7"/>
  <c r="AC129" i="7"/>
  <c r="AD129" i="7"/>
  <c r="AB130" i="7"/>
  <c r="AC130" i="7"/>
  <c r="AD130" i="7"/>
  <c r="AB131" i="7"/>
  <c r="AC131" i="7"/>
  <c r="AD131" i="7"/>
  <c r="AB132" i="7"/>
  <c r="AC132" i="7"/>
  <c r="AD132" i="7"/>
  <c r="AB133" i="7"/>
  <c r="AC133" i="7"/>
  <c r="AD133" i="7"/>
  <c r="AB134" i="7"/>
  <c r="AC134" i="7"/>
  <c r="AD134" i="7"/>
  <c r="AB135" i="7"/>
  <c r="AC135" i="7"/>
  <c r="AD135" i="7"/>
  <c r="AB136" i="7"/>
  <c r="AC136" i="7"/>
  <c r="AD136" i="7"/>
  <c r="AB137" i="7"/>
  <c r="AC137" i="7"/>
  <c r="AD137" i="7"/>
  <c r="AB138" i="7"/>
  <c r="AC138" i="7"/>
  <c r="AD138" i="7"/>
  <c r="AB139" i="7"/>
  <c r="AC139" i="7"/>
  <c r="AD139" i="7"/>
  <c r="AB140" i="7"/>
  <c r="AC140" i="7"/>
  <c r="AD140" i="7"/>
  <c r="AB141" i="7"/>
  <c r="AC141" i="7"/>
  <c r="AD141" i="7"/>
  <c r="AB142" i="7"/>
  <c r="AC142" i="7"/>
  <c r="AD142" i="7"/>
  <c r="AB143" i="7"/>
  <c r="AC143" i="7"/>
  <c r="AD143" i="7"/>
  <c r="AB144" i="7"/>
  <c r="AC144" i="7"/>
  <c r="AD144" i="7"/>
  <c r="AB145" i="7"/>
  <c r="AC145" i="7"/>
  <c r="AD145" i="7"/>
  <c r="AB146" i="7"/>
  <c r="AC146" i="7"/>
  <c r="AD146" i="7"/>
  <c r="AB147" i="7"/>
  <c r="AC147" i="7"/>
  <c r="AD147" i="7"/>
  <c r="AB148" i="7"/>
  <c r="AC148" i="7"/>
  <c r="AD148" i="7"/>
  <c r="AB149" i="7"/>
  <c r="AC149" i="7"/>
  <c r="AD149" i="7"/>
  <c r="AB150" i="7"/>
  <c r="AC150" i="7"/>
  <c r="AD150" i="7"/>
  <c r="AB151" i="7"/>
  <c r="AC151" i="7"/>
  <c r="AD151" i="7"/>
  <c r="AB152" i="7"/>
  <c r="AC152" i="7"/>
  <c r="AD152" i="7"/>
  <c r="AB153" i="7"/>
  <c r="AC153" i="7"/>
  <c r="AD153" i="7"/>
  <c r="AB154" i="7"/>
  <c r="AC154" i="7"/>
  <c r="AD154" i="7"/>
  <c r="AB155" i="7"/>
  <c r="AC155" i="7"/>
  <c r="AD155" i="7"/>
  <c r="AB156" i="7"/>
  <c r="AC156" i="7"/>
  <c r="AD156" i="7"/>
  <c r="AB157" i="7"/>
  <c r="AC157" i="7"/>
  <c r="AD157" i="7"/>
  <c r="AB158" i="7"/>
  <c r="AC158" i="7"/>
  <c r="AD158" i="7"/>
  <c r="AB159" i="7"/>
  <c r="AC159" i="7"/>
  <c r="AD159" i="7"/>
  <c r="AB160" i="7"/>
  <c r="AC160" i="7"/>
  <c r="AD160" i="7"/>
  <c r="AB161" i="7"/>
  <c r="AC161" i="7"/>
  <c r="AD161" i="7"/>
  <c r="AB162" i="7"/>
  <c r="AC162" i="7"/>
  <c r="AD162" i="7"/>
  <c r="AB163" i="7"/>
  <c r="AC163" i="7"/>
  <c r="AD163" i="7"/>
  <c r="AB164" i="7"/>
  <c r="AC164" i="7"/>
  <c r="AD164" i="7"/>
  <c r="AB165" i="7"/>
  <c r="AC165" i="7"/>
  <c r="AD165" i="7"/>
  <c r="AB166" i="7"/>
  <c r="AC166" i="7"/>
  <c r="AD166" i="7"/>
  <c r="AB167" i="7"/>
  <c r="AC167" i="7"/>
  <c r="AD167" i="7"/>
  <c r="AB168" i="7"/>
  <c r="AC168" i="7"/>
  <c r="AD168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C8" i="6" l="1"/>
  <c r="O14" i="6"/>
  <c r="D31" i="6"/>
  <c r="G24" i="6"/>
  <c r="C30" i="6"/>
  <c r="D15" i="6"/>
  <c r="F13" i="6"/>
  <c r="D29" i="6"/>
  <c r="G23" i="6"/>
  <c r="G12" i="6"/>
  <c r="N5" i="6"/>
  <c r="H28" i="6"/>
  <c r="K21" i="6"/>
  <c r="K14" i="6"/>
  <c r="A10" i="6"/>
  <c r="N4" i="6"/>
  <c r="F26" i="6" s="1"/>
  <c r="F25" i="6"/>
  <c r="D16" i="6"/>
  <c r="F14" i="6"/>
  <c r="N8" i="6"/>
  <c r="K34" i="6"/>
  <c r="C4" i="6"/>
  <c r="J40" i="6" s="1"/>
  <c r="O34" i="6"/>
  <c r="M34" i="6"/>
  <c r="C5" i="6"/>
  <c r="J4" i="6" l="1"/>
</calcChain>
</file>

<file path=xl/comments1.xml><?xml version="1.0" encoding="utf-8"?>
<comments xmlns="http://schemas.openxmlformats.org/spreadsheetml/2006/main">
  <authors>
    <author>VU DINH QUYET</author>
    <author>Microsoft Windows</author>
    <author>User</author>
  </authors>
  <commentList>
    <comment ref="H6" authorId="0" shapeId="0">
      <text>
        <r>
          <rPr>
            <b/>
            <sz val="8"/>
            <color indexed="81"/>
            <rFont val="Tahoma"/>
            <family val="2"/>
          </rPr>
          <t>Học lớp QĐ từ 23/6 -:- 10/10/2014.
Ko có trong ds px</t>
        </r>
      </text>
    </comment>
    <comment ref="J107" authorId="1" shapeId="0">
      <text>
        <r>
          <rPr>
            <b/>
            <sz val="8"/>
            <color indexed="81"/>
            <rFont val="Tahoma"/>
            <family val="2"/>
          </rPr>
          <t>11/12/1967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29" authorId="2" shape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khai trong ly lich BS 2011</t>
        </r>
      </text>
    </comment>
    <comment ref="AO134" authorId="2" shapeId="0">
      <text>
        <r>
          <rPr>
            <b/>
            <sz val="9"/>
            <color indexed="81"/>
            <rFont val="Tahoma"/>
            <family val="2"/>
          </rPr>
          <t xml:space="preserve">tư cty khác chuyển về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<sst xmlns="http://schemas.openxmlformats.org/spreadsheetml/2006/main" count="34828" uniqueCount="11920">
  <si>
    <t>THÔNG TIN NGƯỜI ĐƯỢC BẢO HIỂM (NĐBH)</t>
  </si>
  <si>
    <t>Họ và tên</t>
  </si>
  <si>
    <t>Họ và tên:</t>
  </si>
  <si>
    <t>Địa chỉ:</t>
  </si>
  <si>
    <t>Mô tả rủi ro:</t>
  </si>
  <si>
    <t>Nguyên nhân và diễn biến:</t>
  </si>
  <si>
    <t>Hậu quả: (Ghi rõ tình trạng thương tích hoặc bệnh tật; quá trình điều trị, phẫu thuật; thời gian điều trị, cơ sở y tế điều trị; tình trạng hiện tại)</t>
  </si>
  <si>
    <t xml:space="preserve"> - Tình trạng thương tích hoặc bệnh tật:</t>
  </si>
  <si>
    <t xml:space="preserve"> - Quá trình điều trị, phẫu thuật:</t>
  </si>
  <si>
    <t xml:space="preserve"> - Thời gian điều trị: </t>
  </si>
  <si>
    <t xml:space="preserve"> - Cơ sở y tế điều trị:</t>
  </si>
  <si>
    <t xml:space="preserve"> - Tình trạng hiện tại:</t>
  </si>
  <si>
    <t>Giấy tờ kèm theo:</t>
  </si>
  <si>
    <t xml:space="preserve">Hóa đơn, biên lai: </t>
  </si>
  <si>
    <t>Phiếu xét nghiệm, X-quang</t>
  </si>
  <si>
    <t>Phiếu mổ</t>
  </si>
  <si>
    <t>PHƯƠNG THỨC NHẬN BẢO HIỂM</t>
  </si>
  <si>
    <t>Chuyển khoản</t>
  </si>
  <si>
    <t xml:space="preserve"> - Chủ tài khoản:</t>
  </si>
  <si>
    <t xml:space="preserve"> - Ngân hàng:</t>
  </si>
  <si>
    <t xml:space="preserve"> - Địa chỉ:</t>
  </si>
  <si>
    <t>THÔNG TIN NGƯỜI YÊU CẦU TRẢ TIỀN BẢO HIỂM</t>
  </si>
  <si>
    <t>Họ và tên người yêu cầu trả tiền bảo hiểm:</t>
  </si>
  <si>
    <t>Quan hệ với NĐBH:</t>
  </si>
  <si>
    <t>Số CCCD/Hộ chiếu:</t>
  </si>
  <si>
    <t>CAM KẾT</t>
  </si>
  <si>
    <t>XÁC NHẬN CỦA CƠ QUAN</t>
  </si>
  <si>
    <t>NGƯỜI YÊU CẦU TRẢ TIỀN</t>
  </si>
  <si>
    <t>(Ký, ghi rõ họ tên)</t>
  </si>
  <si>
    <t>THÔNG TIN VỀ SỰ KIỆN BẢO HIỂM</t>
  </si>
  <si>
    <t>Ngày sinh:</t>
  </si>
  <si>
    <t>Số danh bạ:</t>
  </si>
  <si>
    <t>Điện thoại:</t>
  </si>
  <si>
    <t>Ngày xảy ra:</t>
  </si>
  <si>
    <t>Giấy nhập/ra viện</t>
  </si>
  <si>
    <t>Giấy chứng tử</t>
  </si>
  <si>
    <t>Giấy xác nhận tình trạng thương tật</t>
  </si>
  <si>
    <t>năm</t>
  </si>
  <si>
    <t>tháng</t>
  </si>
  <si>
    <t>ngày</t>
  </si>
  <si>
    <t>Uông Bí,</t>
  </si>
  <si>
    <t xml:space="preserve"> - Số tài khoản:</t>
  </si>
  <si>
    <t>Biên bản tai nạn</t>
  </si>
  <si>
    <t>Giấy tờ khác:</t>
  </si>
  <si>
    <t>Kính gửi: Công ty Bảo Việt Hà Nội</t>
  </si>
  <si>
    <t>GIẤY YÊU CẦU TRẢ TIỀN 
BẢO HIỂM CON NGƯỜI</t>
  </si>
  <si>
    <t>STT</t>
  </si>
  <si>
    <t>Danh bạ</t>
  </si>
  <si>
    <t>Ngày sinh</t>
  </si>
  <si>
    <t>Địa chỉ</t>
  </si>
  <si>
    <t>Điện thoại</t>
  </si>
  <si>
    <t>Chủ tài khoản</t>
  </si>
  <si>
    <t>Số tài khoản</t>
  </si>
  <si>
    <t>Ngân hàng</t>
  </si>
  <si>
    <t>Thẻ CCCD</t>
  </si>
  <si>
    <t>Số ngày:</t>
  </si>
  <si>
    <t>Họ tên người yêu cầu trả tiền bảo hiểm</t>
  </si>
  <si>
    <t>Quan hệ với NĐBH</t>
  </si>
  <si>
    <t>THÔNG TIN NGƯỜI ĐƯỢC BẢO HIỂM (Cty cấp)</t>
  </si>
  <si>
    <t>THÔNG TIN NGƯỜI YÊU CẦU TRẢ BẢO HIỂM (Người nhận cấp)</t>
  </si>
  <si>
    <t>Mô tả rủi ro</t>
  </si>
  <si>
    <t>Ngày xảy ra</t>
  </si>
  <si>
    <t>Nguyên nhân và diễn biến</t>
  </si>
  <si>
    <t>Tình trạng thương tích hoặc bệnh tật</t>
  </si>
  <si>
    <t>Quá trình điều trị, phẫu thuật</t>
  </si>
  <si>
    <t>Ngày vào viện</t>
  </si>
  <si>
    <t>Ngày ra viện</t>
  </si>
  <si>
    <t>Số ngày điều trị</t>
  </si>
  <si>
    <t>Cơ sở y tế điều trị</t>
  </si>
  <si>
    <t>Tình trạng hiện tại</t>
  </si>
  <si>
    <t>THÔNG TIN VỀ SỰ KIỆN BẢO HIỂM (Người nhận bảo hiểm tự khai)</t>
  </si>
  <si>
    <t>DANH MỤC THÔNG TIN CHI TIẾT</t>
  </si>
  <si>
    <t>Giấy tờ kèm theo</t>
  </si>
  <si>
    <t>Ngày Bảo Việt chi trả</t>
  </si>
  <si>
    <t>Phạm Văn Sỹ</t>
  </si>
  <si>
    <t>Nguyễn Văn Hoằng</t>
  </si>
  <si>
    <t>Đặng Tuấn Anh</t>
  </si>
  <si>
    <t>Đặng Văn Sơn</t>
  </si>
  <si>
    <t>Nguyễn Văn Luân</t>
  </si>
  <si>
    <t>Phạm Văn Hải</t>
  </si>
  <si>
    <t>Nguyễn Minh Lợi</t>
  </si>
  <si>
    <t>Phạm Văn Dân</t>
  </si>
  <si>
    <t>Nguyễn Thế Hưng</t>
  </si>
  <si>
    <t>Bùi Văn Giảng</t>
  </si>
  <si>
    <t>Trần Quyết Chiến</t>
  </si>
  <si>
    <t>Đỗ Quang Đạt</t>
  </si>
  <si>
    <t>Đoàn Văn Tiến</t>
  </si>
  <si>
    <t>Đinh Văn Thắm</t>
  </si>
  <si>
    <t>Phạm Quyết Thắng</t>
  </si>
  <si>
    <t>Nguyễn Văn Nguyên</t>
  </si>
  <si>
    <t>Tô Minh Sơn</t>
  </si>
  <si>
    <t>Trần Văn Hiền</t>
  </si>
  <si>
    <t>Bùi Văn Nguyệt</t>
  </si>
  <si>
    <t>Lê Xuân Cừ</t>
  </si>
  <si>
    <t>Tô Đình Quỵnh</t>
  </si>
  <si>
    <t>Quách Đắc Báu</t>
  </si>
  <si>
    <t>Vũ Văn Tiên</t>
  </si>
  <si>
    <t>Nguyễn Ngọc Tấn</t>
  </si>
  <si>
    <t>Trần Quốc Tưởng</t>
  </si>
  <si>
    <t>Phan Thanh Hùng</t>
  </si>
  <si>
    <t>Trần Văn Lai</t>
  </si>
  <si>
    <t>Quản Bá Hùng</t>
  </si>
  <si>
    <t>Nguyễn Văn Tiệp</t>
  </si>
  <si>
    <t>Lê Dương Hiến</t>
  </si>
  <si>
    <t>Tô Văn Bốn</t>
  </si>
  <si>
    <t>Lại Hữu Tài</t>
  </si>
  <si>
    <t>Phan Thanh Hải</t>
  </si>
  <si>
    <t>Vũ Văn Khải</t>
  </si>
  <si>
    <t>Nguyễn Văn Bình</t>
  </si>
  <si>
    <t>Đặng Văn Vũ</t>
  </si>
  <si>
    <t>Nguyễn Văn Lưu</t>
  </si>
  <si>
    <t>Phạm Quang Vinh</t>
  </si>
  <si>
    <t>Nguyễn Thường Tín</t>
  </si>
  <si>
    <t>Nguyễn Duy Dân</t>
  </si>
  <si>
    <t>Nguyễn Văn Khánh</t>
  </si>
  <si>
    <t>Vũ Văn Hán</t>
  </si>
  <si>
    <t>Nguyễn Xuân Thiết</t>
  </si>
  <si>
    <t>Nguyễn Quang Thuấn</t>
  </si>
  <si>
    <t>Bùi Sỹ Hưng</t>
  </si>
  <si>
    <t>Lê Văn Bảo</t>
  </si>
  <si>
    <t>Vũ Xuân Tốt</t>
  </si>
  <si>
    <t>Lê Đình Bẩy</t>
  </si>
  <si>
    <t>Nguyễn Doãn Điền</t>
  </si>
  <si>
    <t>Lê Văn Cầu</t>
  </si>
  <si>
    <t>Nguyễn Viết Toan</t>
  </si>
  <si>
    <t>Bùi Khương Duy</t>
  </si>
  <si>
    <t>Phạm Văn Thắng</t>
  </si>
  <si>
    <t>Đặng Khắc Tho</t>
  </si>
  <si>
    <t>Phạm Duy Hiển</t>
  </si>
  <si>
    <t>Nguyễn Văn Quân</t>
  </si>
  <si>
    <t>Nguyễn Đức Long</t>
  </si>
  <si>
    <t>Nguyễn Văn Vũ</t>
  </si>
  <si>
    <t>Bùi Các Ta</t>
  </si>
  <si>
    <t>Vũ Trường Long</t>
  </si>
  <si>
    <t>Lê Văn Dương</t>
  </si>
  <si>
    <t>Vũ Văn Hải</t>
  </si>
  <si>
    <t>Nguyễn Hữu Lộc</t>
  </si>
  <si>
    <t>Nguyễn Quang Vinh</t>
  </si>
  <si>
    <t>Vũ Công Lý</t>
  </si>
  <si>
    <t>Nguyễn Thế Luỹ</t>
  </si>
  <si>
    <t>Nguyễn Sỹ Sơn</t>
  </si>
  <si>
    <t>Nguyễn Văn Ly</t>
  </si>
  <si>
    <t>Lê Xuân Quang</t>
  </si>
  <si>
    <t>Nguyễn Hồng Hà</t>
  </si>
  <si>
    <t>Ngô Đức Luận</t>
  </si>
  <si>
    <t>Phạm Tiến Dũng</t>
  </si>
  <si>
    <t>Ngô Văn Nham</t>
  </si>
  <si>
    <t>Nguyễn Duy Hào</t>
  </si>
  <si>
    <t>Bùi Đức Thọ</t>
  </si>
  <si>
    <t>Vũ Đình Xuyền</t>
  </si>
  <si>
    <t>Bùi Văn Sơn</t>
  </si>
  <si>
    <t>Nguyễn Sỹ Cường</t>
  </si>
  <si>
    <t>Phạm Duy Hồi</t>
  </si>
  <si>
    <t>Phạm Hoàng Thái</t>
  </si>
  <si>
    <t>Hoàng Đình Dụng</t>
  </si>
  <si>
    <t>Trần Ngọc Khanh</t>
  </si>
  <si>
    <t>Ngô Minh Tân</t>
  </si>
  <si>
    <t>Phạm Xuân Kích</t>
  </si>
  <si>
    <t>Nguyễn Doãn Nhượng</t>
  </si>
  <si>
    <t>Lê Hữu Chính</t>
  </si>
  <si>
    <t>Phan Quốc Toàn</t>
  </si>
  <si>
    <t xml:space="preserve">Nguyễn Xuân Vui </t>
  </si>
  <si>
    <t>Đồng Văn Liễu</t>
  </si>
  <si>
    <t>Nguyễn Văn An</t>
  </si>
  <si>
    <t>Bùi Văn Vĩnh</t>
  </si>
  <si>
    <t>Vũ Văn Tuân</t>
  </si>
  <si>
    <t>Hoàng Thanh Hải</t>
  </si>
  <si>
    <t>Phạm Hữu Nhuận</t>
  </si>
  <si>
    <t>Nguyễn Văn Bằng</t>
  </si>
  <si>
    <t>Bùi Đình Tam</t>
  </si>
  <si>
    <t>Lại Việt Dũng</t>
  </si>
  <si>
    <t>Lê Văn Hải</t>
  </si>
  <si>
    <t>Lại Xuân Trường</t>
  </si>
  <si>
    <t>Lê Văn Mật</t>
  </si>
  <si>
    <t>Nguyễn Anh Tân</t>
  </si>
  <si>
    <t>Vũ Văn Nhu</t>
  </si>
  <si>
    <t>Nguyễn Thanh Hà</t>
  </si>
  <si>
    <t>Đặng Quang Hải</t>
  </si>
  <si>
    <t>Bùi Thị Đào</t>
  </si>
  <si>
    <t>Bùi Tăng Minh</t>
  </si>
  <si>
    <t>Nguyễn Khánh Định</t>
  </si>
  <si>
    <t>Hà Thanh Vỹ</t>
  </si>
  <si>
    <t>Lê Kim Minh</t>
  </si>
  <si>
    <t>Nguyễn Văn Tiến</t>
  </si>
  <si>
    <t>Nguyễn Chiến Bình</t>
  </si>
  <si>
    <t>Nguyễn  Duy Quảng</t>
  </si>
  <si>
    <t>Phan Minh Thủy</t>
  </si>
  <si>
    <t>Lưu Hùng Thắng</t>
  </si>
  <si>
    <t>Phạm Văn Bân</t>
  </si>
  <si>
    <t>Nguyễn Trọng Thăng</t>
  </si>
  <si>
    <t>Phí Văn Chung</t>
  </si>
  <si>
    <t>Bùi Ngọc Thành</t>
  </si>
  <si>
    <t>Nguyễn Văn Hải</t>
  </si>
  <si>
    <t>Mai Văn Lên</t>
  </si>
  <si>
    <t>Nguyễn Đức Hoan</t>
  </si>
  <si>
    <t>Vũ Văn Quang</t>
  </si>
  <si>
    <t>Đặng Văn Khá</t>
  </si>
  <si>
    <t>Phạm Văn Hè</t>
  </si>
  <si>
    <t>Tống Đức Hiệp</t>
  </si>
  <si>
    <t>Lê Văn Nội</t>
  </si>
  <si>
    <t>Bùi Văn Giang</t>
  </si>
  <si>
    <t>Nguyễn Văn Dĩnh</t>
  </si>
  <si>
    <t>Bùi Văn Đông</t>
  </si>
  <si>
    <t>Dương Đình Thoại</t>
  </si>
  <si>
    <t>Phạm Văn Lâm</t>
  </si>
  <si>
    <t>Đỗ Văn Chiến</t>
  </si>
  <si>
    <t>Hà Ngọc Tháp</t>
  </si>
  <si>
    <t>Phạm Văn Kiên</t>
  </si>
  <si>
    <t>Vũ Bình Tỵ</t>
  </si>
  <si>
    <t>Phạm Huy Toàn</t>
  </si>
  <si>
    <t>Nguyễn Thu Hương</t>
  </si>
  <si>
    <t>Phạm Thế Hưng</t>
  </si>
  <si>
    <t>Ngô Văn Lý</t>
  </si>
  <si>
    <t>Nguyễn Thị Liên</t>
  </si>
  <si>
    <t>Trần Thị Ngà</t>
  </si>
  <si>
    <t>Nguyễn Mạnh Trung</t>
  </si>
  <si>
    <t>Đỗ Duy Tiến</t>
  </si>
  <si>
    <t>Lê Công Dũng</t>
  </si>
  <si>
    <t>Trần Trung Hà</t>
  </si>
  <si>
    <t>Nguyễn Thị Loan</t>
  </si>
  <si>
    <t>Nguyễn Thị Minh Thu</t>
  </si>
  <si>
    <t>Phạm Thị Doanh</t>
  </si>
  <si>
    <t>Nguyễn Quốc Đĩnh</t>
  </si>
  <si>
    <t>Nguyễn Thị Bích Nhiên</t>
  </si>
  <si>
    <t>Trần Thị Yến</t>
  </si>
  <si>
    <t>Trần Thị Chín</t>
  </si>
  <si>
    <t>Hoàng Thị Hạnh</t>
  </si>
  <si>
    <t>Trịnh  Kiên</t>
  </si>
  <si>
    <t>Bùi Duy Dưỡng</t>
  </si>
  <si>
    <t>Ngô Văn Khiêm</t>
  </si>
  <si>
    <t>Nguyễn Trung Hoàng</t>
  </si>
  <si>
    <t>Nguyễn Viết Hùng</t>
  </si>
  <si>
    <t>Nguyễn Mạnh Trường</t>
  </si>
  <si>
    <t>Nguyễn Trọng Huấn</t>
  </si>
  <si>
    <t>Lương Văn Thành</t>
  </si>
  <si>
    <t>Đào Văn Chiến</t>
  </si>
  <si>
    <t>Nguyễn Hữu Thành</t>
  </si>
  <si>
    <t>Ninh Văn Vân</t>
  </si>
  <si>
    <t>Trần Huy Cương</t>
  </si>
  <si>
    <t>Lê Quang Trưởng</t>
  </si>
  <si>
    <t>Nguyễn Ngọc Chuyền</t>
  </si>
  <si>
    <t>Nguyễn Mạnh Cường</t>
  </si>
  <si>
    <t>Trần Trung Kiên</t>
  </si>
  <si>
    <t>Chu Văn Thưởng</t>
  </si>
  <si>
    <t>Nguyễn Hải Sơn</t>
  </si>
  <si>
    <t>Ngô Xuân Quyền</t>
  </si>
  <si>
    <t>Phạm Quốc Hiển</t>
  </si>
  <si>
    <t>Hồ Quốc</t>
  </si>
  <si>
    <t>Trịnh Thành Hưng</t>
  </si>
  <si>
    <t xml:space="preserve">Phạm Quang Toàn </t>
  </si>
  <si>
    <t>Phạm Văn Huy</t>
  </si>
  <si>
    <t>Hoàng Trung Thuấn</t>
  </si>
  <si>
    <t>Lê Kim Liên</t>
  </si>
  <si>
    <t>Trần Thu Hường</t>
  </si>
  <si>
    <t>Nguyễn Văn Quang</t>
  </si>
  <si>
    <t>Phạm Văn Luân</t>
  </si>
  <si>
    <t>Nguyễn Thị Làn</t>
  </si>
  <si>
    <t>Nguyễn Văn Thuận</t>
  </si>
  <si>
    <t>Cù Thị Luyện</t>
  </si>
  <si>
    <t>Nguyễn Tiến Đạt</t>
  </si>
  <si>
    <t>Cao Đức Duy</t>
  </si>
  <si>
    <t>Cung Thị Phương Loan</t>
  </si>
  <si>
    <t>Trần Văn Thuỷ</t>
  </si>
  <si>
    <t>Nguyễn Thị Thanh vân</t>
  </si>
  <si>
    <t>Tạ Văn Tiến</t>
  </si>
  <si>
    <t>Trần Thị Oanh</t>
  </si>
  <si>
    <t>Nguyễn Thị Thuỷ</t>
  </si>
  <si>
    <t>Ngô Chí Dũng</t>
  </si>
  <si>
    <t>Lê Văn Quảng</t>
  </si>
  <si>
    <t>Vũ Minh Hải</t>
  </si>
  <si>
    <t>Ninh Văn Vấn</t>
  </si>
  <si>
    <t>Phạm Thị Thu Thuỷ</t>
  </si>
  <si>
    <t>Trịnh Viết Bảo</t>
  </si>
  <si>
    <t>Đinh Kiên Trung</t>
  </si>
  <si>
    <t>Nguyễn Thị Tuyến</t>
  </si>
  <si>
    <t>Lê Thị Giang</t>
  </si>
  <si>
    <t>Đàm Văn Thành</t>
  </si>
  <si>
    <t>Trần Quốc Thuỷ</t>
  </si>
  <si>
    <t>Ngô Quang Cảnh</t>
  </si>
  <si>
    <t>Hà Minh Tuân</t>
  </si>
  <si>
    <t>Nguyễn Văn Thắng</t>
  </si>
  <si>
    <t>Đồng Xuân Liêm</t>
  </si>
  <si>
    <t>Phạm Huy Phương</t>
  </si>
  <si>
    <t>Bùi Đức Duy</t>
  </si>
  <si>
    <t>Lê Xuân Hải</t>
  </si>
  <si>
    <t>Nguyễn Đức Thế</t>
  </si>
  <si>
    <t>Trịnh Đắc Quy</t>
  </si>
  <si>
    <t>Nguyễn Sỹ Hoà</t>
  </si>
  <si>
    <t>Trần Minh Tâm</t>
  </si>
  <si>
    <t>Nguyễn Ngọc Khoa</t>
  </si>
  <si>
    <t>Nguyễn Đức Chiến</t>
  </si>
  <si>
    <t>Trần Quang Hồng</t>
  </si>
  <si>
    <t>Trần Văn Tuấn</t>
  </si>
  <si>
    <t>Đồng Thanh Hữu</t>
  </si>
  <si>
    <t>Phạm Công Thành</t>
  </si>
  <si>
    <t>Phạm Kim Đoan</t>
  </si>
  <si>
    <t>Hồ Cường</t>
  </si>
  <si>
    <t>Lê Trọng Toàn</t>
  </si>
  <si>
    <t>Nguyễn Thị Hiên</t>
  </si>
  <si>
    <t>Nguyễn Văn Từ</t>
  </si>
  <si>
    <t>Trần Thị Quỳnh</t>
  </si>
  <si>
    <t>Nguyễn Thị Bình Minh</t>
  </si>
  <si>
    <t>Lê Xuân Chính</t>
  </si>
  <si>
    <t>Nguyễn  Đức Giới</t>
  </si>
  <si>
    <t>Nguyễn Tất Tuệ</t>
  </si>
  <si>
    <t>Nguyễn Thế Vỹ</t>
  </si>
  <si>
    <t>Nguyễn Thái Bình</t>
  </si>
  <si>
    <t>Nguyễn Thị Thanh Xuân</t>
  </si>
  <si>
    <t>Đồng Thị Thu Hải</t>
  </si>
  <si>
    <t>Nguyễn Tiến Dũng</t>
  </si>
  <si>
    <t>Bùi Mạnh Vàng</t>
  </si>
  <si>
    <t>Đặng Thị Nga</t>
  </si>
  <si>
    <t>Nguyễn Thị Thanh Thảo</t>
  </si>
  <si>
    <t>Trần Hải Đăng</t>
  </si>
  <si>
    <t>Nguyễn Thị Cúc</t>
  </si>
  <si>
    <t>Trịnh Văn Nghĩa</t>
  </si>
  <si>
    <t>Hồ Thị Hoài Phương</t>
  </si>
  <si>
    <t>Nguyễn Văn Phú</t>
  </si>
  <si>
    <t>Đinh Văn Thanh</t>
  </si>
  <si>
    <t>Trương Trọng Thuỳ</t>
  </si>
  <si>
    <t>Phạm Khắc Hà</t>
  </si>
  <si>
    <t>Trần Thăng Long</t>
  </si>
  <si>
    <t>Nguyễn Đức Tính</t>
  </si>
  <si>
    <t>Vũ Thế Anh</t>
  </si>
  <si>
    <t>Nguyễn Việt Hùng</t>
  </si>
  <si>
    <t>Nguyễn Thị Đào Anh</t>
  </si>
  <si>
    <t>Trần Danh Thành</t>
  </si>
  <si>
    <t>Nguyễn Thị Minh Tâm</t>
  </si>
  <si>
    <t>Trần Anh Dũng</t>
  </si>
  <si>
    <t>Phạm Thị Thêu</t>
  </si>
  <si>
    <t>Phan Thị Hiền</t>
  </si>
  <si>
    <t>Trần Văn Dũng</t>
  </si>
  <si>
    <t>Nguyễn Thị Lan Huệ</t>
  </si>
  <si>
    <t>Nguyễn Viết Hải</t>
  </si>
  <si>
    <t>Nguyễn Văn Thanh</t>
  </si>
  <si>
    <t>Vũ Xuân Trường</t>
  </si>
  <si>
    <t>Nguyễn Thị Thanh Nhàn</t>
  </si>
  <si>
    <t>Phạm Thị Hà</t>
  </si>
  <si>
    <t>Nguyễn Khắc Nam</t>
  </si>
  <si>
    <t>Hoàng Anh Đào</t>
  </si>
  <si>
    <t>Lê Văn Ban</t>
  </si>
  <si>
    <t>Lê Văn Mừng</t>
  </si>
  <si>
    <t>Nguyễn Minh Đức</t>
  </si>
  <si>
    <t>Cung Tiến Dũng</t>
  </si>
  <si>
    <t>Lê Xuân Anh</t>
  </si>
  <si>
    <t>Lê Văn Công</t>
  </si>
  <si>
    <t>Đồng Kim Tiến</t>
  </si>
  <si>
    <t>Hoàng Văn Thuân</t>
  </si>
  <si>
    <t>Nguyễn Quốc Tiến</t>
  </si>
  <si>
    <t>Nguyễn Thị Nhung</t>
  </si>
  <si>
    <t>Bùi Văn Vinh</t>
  </si>
  <si>
    <t>Phạm Xuân Trung</t>
  </si>
  <si>
    <t>Bùi Ngọc Hiệu</t>
  </si>
  <si>
    <t>Phạm Văn Dương</t>
  </si>
  <si>
    <t>Nguyễn Thị Mơ</t>
  </si>
  <si>
    <t>Nguyễn Thị Thiên Hương</t>
  </si>
  <si>
    <t>Nguyễn Thị Hồng</t>
  </si>
  <si>
    <t>Vũ Thị Nhung</t>
  </si>
  <si>
    <t>Nguyễn Thị Lập</t>
  </si>
  <si>
    <t>Nguyễn Vũ Trung</t>
  </si>
  <si>
    <t>Vũ Thị Hường</t>
  </si>
  <si>
    <t>Vương Văn Hùng</t>
  </si>
  <si>
    <t>Quản Thị Bích Loan</t>
  </si>
  <si>
    <t>Kim Đình Hinh</t>
  </si>
  <si>
    <t>Hoàng Đức Phúc</t>
  </si>
  <si>
    <t>Nguyễn Thị Kiều Oanh</t>
  </si>
  <si>
    <t>Phạm Quang Thắng</t>
  </si>
  <si>
    <t>Nguyễn Thị Thuỷ Dịu</t>
  </si>
  <si>
    <t>Nguyễn Thị Huyền</t>
  </si>
  <si>
    <t>Ngô Thị Hoài Thu</t>
  </si>
  <si>
    <t>Hoàng Chí Dũng</t>
  </si>
  <si>
    <t>Vũ Đình Tuấn</t>
  </si>
  <si>
    <t>Trần Văn Toản</t>
  </si>
  <si>
    <t>Vũ Quang Thuấn</t>
  </si>
  <si>
    <t>Trần Văn Tiểm</t>
  </si>
  <si>
    <t>Nguyễn Đức Vinh</t>
  </si>
  <si>
    <t>Lê Văn Vinh</t>
  </si>
  <si>
    <t>Ngô Hồng Công</t>
  </si>
  <si>
    <t>Nguyễn Quốc Khánh</t>
  </si>
  <si>
    <t>Ngô Thị Hoan</t>
  </si>
  <si>
    <t>Vũ Thị Thanh Vân</t>
  </si>
  <si>
    <t>Phan Thị Lương Hiền</t>
  </si>
  <si>
    <t>Nguyễn Thị Lan</t>
  </si>
  <si>
    <t>Trần Thị Hoa</t>
  </si>
  <si>
    <t>Phạm Huy Trinh</t>
  </si>
  <si>
    <t>Vũ Xuân Dũng</t>
  </si>
  <si>
    <t>Phạm Khắc Sơn</t>
  </si>
  <si>
    <t>Đặng Quang Đại</t>
  </si>
  <si>
    <t>Trần Thế Nghĩa</t>
  </si>
  <si>
    <t>Phạm Đức Tuân</t>
  </si>
  <si>
    <t>Lại Quốc Tuấn</t>
  </si>
  <si>
    <t>Hoàng Tùng</t>
  </si>
  <si>
    <t>Phí Văn Ly</t>
  </si>
  <si>
    <t>Ngô Văn Hoản</t>
  </si>
  <si>
    <t>Nguyễn Tiến Toàn</t>
  </si>
  <si>
    <t>Phạm Trường Tuyên</t>
  </si>
  <si>
    <t>Vũ Xuân Phương</t>
  </si>
  <si>
    <t>Phạm Quốc Dương</t>
  </si>
  <si>
    <t>Nguyễn Thế Bình</t>
  </si>
  <si>
    <t>Vũ Văn Thắng</t>
  </si>
  <si>
    <t>Trịnh Văn Liễu</t>
  </si>
  <si>
    <t>Phạm Văn Việt</t>
  </si>
  <si>
    <t>Nguyễn Đức Cường</t>
  </si>
  <si>
    <t>Nguyễn Quốc Kiên</t>
  </si>
  <si>
    <t>Bùi Thọ Dương</t>
  </si>
  <si>
    <t>Trần Xuân Thiện</t>
  </si>
  <si>
    <t>Nguyễn Văn Sửu</t>
  </si>
  <si>
    <t>Bùi Vân Anh</t>
  </si>
  <si>
    <t>Quách Văn Thái</t>
  </si>
  <si>
    <t>Trần Văn Hạnh</t>
  </si>
  <si>
    <t>Đoàn Thanh Long</t>
  </si>
  <si>
    <t>Đặng Thi Hồi</t>
  </si>
  <si>
    <t>Nguyễn Sỹ Tiến</t>
  </si>
  <si>
    <t>Phạm Vũ Giang</t>
  </si>
  <si>
    <t>Lê Thị Minh Liên</t>
  </si>
  <si>
    <t>Nguyễn Thị Thu Hằng</t>
  </si>
  <si>
    <t>Trần Thị Hoàn</t>
  </si>
  <si>
    <t>Nguyễn Tuấn Chiến</t>
  </si>
  <si>
    <t>Nguyễn Minh Tiến</t>
  </si>
  <si>
    <t>Hà Quang Trung</t>
  </si>
  <si>
    <t>Nguyễn Thế Quang</t>
  </si>
  <si>
    <t>Nguyễn Trí Phương</t>
  </si>
  <si>
    <t>Hồ Xuân Trường</t>
  </si>
  <si>
    <t>Ngô Nhất Dần</t>
  </si>
  <si>
    <t>Nguyễn Anh Tuấn</t>
  </si>
  <si>
    <t>Phùng Thế Anh</t>
  </si>
  <si>
    <t>Lê Minh Thắng</t>
  </si>
  <si>
    <t>Phan Khắc Chung</t>
  </si>
  <si>
    <t>Nguyễn Thế Hùng</t>
  </si>
  <si>
    <t>Phạm Hữu Tú</t>
  </si>
  <si>
    <t>Vũ Văn Trị</t>
  </si>
  <si>
    <t>Hồ Thị Lan Hương</t>
  </si>
  <si>
    <t>Trần Thị Hồng Thắm</t>
  </si>
  <si>
    <t>Ngô Văn Kiên</t>
  </si>
  <si>
    <t>Đỗ Mạnh Hùng</t>
  </si>
  <si>
    <t>Nguyễn Thanh Tùng</t>
  </si>
  <si>
    <t>Nguyễn Hồng Hải</t>
  </si>
  <si>
    <t>Đào Thị Nhung</t>
  </si>
  <si>
    <t>Hoàng Thị Hằng</t>
  </si>
  <si>
    <t>Trần Văn Hảo</t>
  </si>
  <si>
    <t>Lê Quốc Quang</t>
  </si>
  <si>
    <t>Nguyễn Viết Cường</t>
  </si>
  <si>
    <t>Bùi Đức Dương</t>
  </si>
  <si>
    <t>Lê Văn Hoạt</t>
  </si>
  <si>
    <t>Đỗ Văn Hồng</t>
  </si>
  <si>
    <t>Vũ Quốc Tuấn</t>
  </si>
  <si>
    <t>Phan Trung</t>
  </si>
  <si>
    <t>Lê Văn Khánh</t>
  </si>
  <si>
    <t>Nguyễn Minh Hiển</t>
  </si>
  <si>
    <t>Nguyễn Văn Tình</t>
  </si>
  <si>
    <t>Trần Thị Huế</t>
  </si>
  <si>
    <t>Nguyễn Thanh Minh</t>
  </si>
  <si>
    <t>Nguyễn Thị Thúy Hồng</t>
  </si>
  <si>
    <t>Vũ Thị Phương</t>
  </si>
  <si>
    <t>Hà Thị Thanh Vân</t>
  </si>
  <si>
    <t>Nguyễn Văn Tùng</t>
  </si>
  <si>
    <t>Lê Đức Dũng</t>
  </si>
  <si>
    <t>Bùi Công Thưởng</t>
  </si>
  <si>
    <t>Nguyễn Cao Huấn</t>
  </si>
  <si>
    <t>Quách Đình Dùng</t>
  </si>
  <si>
    <t>Hà Văn Lễ</t>
  </si>
  <si>
    <t>Nguyễn Thị Thắm</t>
  </si>
  <si>
    <t>Vũ Đình Minh</t>
  </si>
  <si>
    <t>Lê Việt</t>
  </si>
  <si>
    <t>Nguyễn Ngọc Thảnh</t>
  </si>
  <si>
    <t>Nguyễn Thanh Bình</t>
  </si>
  <si>
    <t>Trần Hữu Bình</t>
  </si>
  <si>
    <t>Phạm Văn Công</t>
  </si>
  <si>
    <t>Lê Hồng Hải</t>
  </si>
  <si>
    <t>Đinh Vũ Tuyến</t>
  </si>
  <si>
    <t>Trần Duy Tình</t>
  </si>
  <si>
    <t>Tô Văn Kiên</t>
  </si>
  <si>
    <t>Trần Quốc Thủ</t>
  </si>
  <si>
    <t>Nguyễn Xuân Dũng</t>
  </si>
  <si>
    <t>Bùi Mạnh Hùng</t>
  </si>
  <si>
    <t>Ngô Hùng Thanh</t>
  </si>
  <si>
    <t>Nguyễn Như Vinh</t>
  </si>
  <si>
    <t>Nguyễn Xuân Thuỷ</t>
  </si>
  <si>
    <t>Phạm Tuấn Phương</t>
  </si>
  <si>
    <t>Vũ Văn Tuyến</t>
  </si>
  <si>
    <t>Bùi Văn Khang</t>
  </si>
  <si>
    <t>Tạ Đức Trung</t>
  </si>
  <si>
    <t>Phạm Công Khánh</t>
  </si>
  <si>
    <t>Trần Xuân Phúc</t>
  </si>
  <si>
    <t>Hà Đức Hạnh</t>
  </si>
  <si>
    <t>Lưu Quang Thắng</t>
  </si>
  <si>
    <t>Phan Ngọc Anh</t>
  </si>
  <si>
    <t>Nguyễn Minh Tuấn</t>
  </si>
  <si>
    <t>Nguyễn Thị Thu Huyền</t>
  </si>
  <si>
    <t>Nguyễn Hùng Phương</t>
  </si>
  <si>
    <t>Trần Ngọc Hà</t>
  </si>
  <si>
    <t>Phạm Văn Bình</t>
  </si>
  <si>
    <t>Dương Văn Hoàn</t>
  </si>
  <si>
    <t>Lê Thanh Bình</t>
  </si>
  <si>
    <t>Lại Văn Kỳ</t>
  </si>
  <si>
    <t>Nguyễn Thanh Hải</t>
  </si>
  <si>
    <t>Đặng Xuân Trung</t>
  </si>
  <si>
    <t>Nguyễn Khánh Toản</t>
  </si>
  <si>
    <t>Trần Minh Trung</t>
  </si>
  <si>
    <t>Hà Minh Thanh</t>
  </si>
  <si>
    <t>Nguyễn Hồng Hưng</t>
  </si>
  <si>
    <t>Đoàn Văn Tám</t>
  </si>
  <si>
    <t>Bùi Trung Đồng</t>
  </si>
  <si>
    <t>Vương Minh Hiên</t>
  </si>
  <si>
    <t>Nguyễn Tiến Mạnh</t>
  </si>
  <si>
    <t>Nguyễn Văn Thành</t>
  </si>
  <si>
    <t>Doanh Tiến Hùng</t>
  </si>
  <si>
    <t>Bùi Hữu Tiến</t>
  </si>
  <si>
    <t>Lý Thế Cường</t>
  </si>
  <si>
    <t>Lê Văn Trường</t>
  </si>
  <si>
    <t>Phan Quang Đĩnh</t>
  </si>
  <si>
    <t>Nguyễn Cao Điệt</t>
  </si>
  <si>
    <t>Phạm Đăng Khoa</t>
  </si>
  <si>
    <t>Đoàn Trọng Khanh</t>
  </si>
  <si>
    <t>Đinh Hồng Quảng</t>
  </si>
  <si>
    <t>Phạm Hồng Mạnh</t>
  </si>
  <si>
    <t>Lương Quang Chiến</t>
  </si>
  <si>
    <t>Nguyễn Văn Dũng</t>
  </si>
  <si>
    <t>Nguyễn Khoa Thiên</t>
  </si>
  <si>
    <t>Trần Thị Lan Hương</t>
  </si>
  <si>
    <t>Đinh Thị Hoài</t>
  </si>
  <si>
    <t>Trịnh Xuân Khuynh</t>
  </si>
  <si>
    <t>Nguyễn Văn Luyện</t>
  </si>
  <si>
    <t>Nguyễn Hồng Quang</t>
  </si>
  <si>
    <t>Nguyễn Quang Hưng</t>
  </si>
  <si>
    <t>Phạm Kiên Giang</t>
  </si>
  <si>
    <t>Nguyễn Khắc Hùng</t>
  </si>
  <si>
    <t>Phạm Hồng Thắng</t>
  </si>
  <si>
    <t>Nguyễn Đình Chiến</t>
  </si>
  <si>
    <t>Bùi Ngọc Dũng</t>
  </si>
  <si>
    <t>Phạm Văn Mật</t>
  </si>
  <si>
    <t>Đào Huy Hiệu</t>
  </si>
  <si>
    <t>Dương Thị Hoa</t>
  </si>
  <si>
    <t>Trần Huy Tuấn</t>
  </si>
  <si>
    <t>Bùi Quang Vích</t>
  </si>
  <si>
    <t>Đỗ Triệu Huy</t>
  </si>
  <si>
    <t>Nguyễn Mạnh Hùng</t>
  </si>
  <si>
    <t>Đào Đình Thao</t>
  </si>
  <si>
    <t>Lê Thị Tâm</t>
  </si>
  <si>
    <t>Bùi Thị Thoa</t>
  </si>
  <si>
    <t>Nguyễn Thị Quảng Hà</t>
  </si>
  <si>
    <t>Mai Công Lực</t>
  </si>
  <si>
    <t>Đỗ Tuấn Thoan</t>
  </si>
  <si>
    <t>Lê Thanh Cường</t>
  </si>
  <si>
    <t>Phạm Văn Thiềm</t>
  </si>
  <si>
    <t>Bùi Văn Tuấn</t>
  </si>
  <si>
    <t>Trần Xuân Huệ</t>
  </si>
  <si>
    <t>Phùng Trung Ninh</t>
  </si>
  <si>
    <t>Phạm Thanh Lương</t>
  </si>
  <si>
    <t>Giang Công Trình</t>
  </si>
  <si>
    <t>Đoàn Thị Bích Thuỷ</t>
  </si>
  <si>
    <t>Trịnh Văn An</t>
  </si>
  <si>
    <t>Lại Đức Vương</t>
  </si>
  <si>
    <t>Đào Thị Phượng</t>
  </si>
  <si>
    <t>Đoàn Ngọc Chung</t>
  </si>
  <si>
    <t>Trần Thị Hà</t>
  </si>
  <si>
    <t>Nguyễn Xuân Hưng</t>
  </si>
  <si>
    <t>Nguyễn Đức Quân</t>
  </si>
  <si>
    <t>Vũ Minh Thăng</t>
  </si>
  <si>
    <t>Lê Tân Hòa</t>
  </si>
  <si>
    <t>Tạ Ngọc Ninh</t>
  </si>
  <si>
    <t>Nguyễn Văn Lượng</t>
  </si>
  <si>
    <t>Nguyễn Chí Hoàng</t>
  </si>
  <si>
    <t>Vũ Đức Thuật</t>
  </si>
  <si>
    <t>Ngô Văn Long</t>
  </si>
  <si>
    <t>Nguyễn Minh Đạo</t>
  </si>
  <si>
    <t>Nguyễn Chí Hiếu</t>
  </si>
  <si>
    <t>Nguyễn Xuân Lập</t>
  </si>
  <si>
    <t>Lê Đình Thuận</t>
  </si>
  <si>
    <t>Nguyễn Thị Thanh Tươi</t>
  </si>
  <si>
    <t>Nguyễn Thị Thanh Tỉnh</t>
  </si>
  <si>
    <t>Nguyễn Văn Bẩy</t>
  </si>
  <si>
    <t>Hoàng Văn Chinh</t>
  </si>
  <si>
    <t>Lê Văn Bình</t>
  </si>
  <si>
    <t>Hoàng Xuân Anh</t>
  </si>
  <si>
    <t>Lương Văn Bình</t>
  </si>
  <si>
    <t>Hà Mạnh Dũng</t>
  </si>
  <si>
    <t>Nguyễn Ngọc Dũng</t>
  </si>
  <si>
    <t>Trần Thế Đẩu</t>
  </si>
  <si>
    <t>Nguyễn Đăng Diễn</t>
  </si>
  <si>
    <t>Nguyễn Đức Phú</t>
  </si>
  <si>
    <t>Nguyễn Viết Long</t>
  </si>
  <si>
    <t>Đỗ Văn Đạt</t>
  </si>
  <si>
    <t>Nguyễn Sỹ Nghĩa</t>
  </si>
  <si>
    <t>Lê Huy Hùng</t>
  </si>
  <si>
    <t>Nguyễn Văn Hùng</t>
  </si>
  <si>
    <t>Nguyễn Văn Khai</t>
  </si>
  <si>
    <t>Nguyễn Văn Truyền</t>
  </si>
  <si>
    <t>Đào Ngọc Hùng</t>
  </si>
  <si>
    <t>Lê Hoàng Anh</t>
  </si>
  <si>
    <t>Nguyễn Xuân Tùng</t>
  </si>
  <si>
    <t>Phạm Văn Chiến</t>
  </si>
  <si>
    <t>Nguyễn Trọng Kim</t>
  </si>
  <si>
    <t>Trần Ngọc Thường</t>
  </si>
  <si>
    <t>Nguyễn Xuân Phú</t>
  </si>
  <si>
    <t>Bùi Như Hoa</t>
  </si>
  <si>
    <t>Hoàng Văn Phong</t>
  </si>
  <si>
    <t>Trần Quốc Trưởng</t>
  </si>
  <si>
    <t>Nguyễn Đức Hạnh</t>
  </si>
  <si>
    <t>Đinh Văn Trụ</t>
  </si>
  <si>
    <t>Nguyễn Ngọc Hậu</t>
  </si>
  <si>
    <t>Lê Thị Vân</t>
  </si>
  <si>
    <t>Nguyễn Thị Hải</t>
  </si>
  <si>
    <t>Vũ Đức Quân</t>
  </si>
  <si>
    <t>Phạm Thị Minh Hồng</t>
  </si>
  <si>
    <t>Vũ Đức Vinh</t>
  </si>
  <si>
    <t>Phạm Xuân Dũng</t>
  </si>
  <si>
    <t>Hoàng Mạnh Thiết</t>
  </si>
  <si>
    <t>Nguyễn Việt Đức</t>
  </si>
  <si>
    <t>Nguyễn Hữu Ước</t>
  </si>
  <si>
    <t>Đinh Hải Trừu</t>
  </si>
  <si>
    <t>Nguyễn Gia Toàn</t>
  </si>
  <si>
    <t>Trần Thanh Vân</t>
  </si>
  <si>
    <t>Mai Văn Sử</t>
  </si>
  <si>
    <t>Đỗ Thị Ly</t>
  </si>
  <si>
    <t>Bùi Thị Phương Lan</t>
  </si>
  <si>
    <t>Phạm Hữu Mười</t>
  </si>
  <si>
    <t>Nguyễn Thị Thanh Loan</t>
  </si>
  <si>
    <t>Chu Thị Hoà</t>
  </si>
  <si>
    <t>Đào Thị Toan</t>
  </si>
  <si>
    <t>Đoàn Văn Thanh</t>
  </si>
  <si>
    <t>Ngô Hồng Văn</t>
  </si>
  <si>
    <t>Lưu Văn Dũng</t>
  </si>
  <si>
    <t>Hoàng Đức Thắng</t>
  </si>
  <si>
    <t>Dương Văn Thanh</t>
  </si>
  <si>
    <t>Vũ Văn Túc</t>
  </si>
  <si>
    <t>Hà Văn Tuyển</t>
  </si>
  <si>
    <t>Tạ Quốc Tuấn</t>
  </si>
  <si>
    <t>Vũ Ngọc Tình</t>
  </si>
  <si>
    <t>Vũ Đình Chỉnh</t>
  </si>
  <si>
    <t>Nguyễn Thế Anh</t>
  </si>
  <si>
    <t>Nguyễn Thị Minh Hòa</t>
  </si>
  <si>
    <t>Nguyễn Văn Ninh</t>
  </si>
  <si>
    <t>Nguyễn Đức Ngân</t>
  </si>
  <si>
    <t>Đỗ Đức Toàn</t>
  </si>
  <si>
    <t>Khuất Duy Dũng</t>
  </si>
  <si>
    <t>Võ Ngọc Dũng</t>
  </si>
  <si>
    <t>Vũ Quốc Hiệp</t>
  </si>
  <si>
    <t>Nguyễn Mạnh Trưởng</t>
  </si>
  <si>
    <t>Trần Xuân Định</t>
  </si>
  <si>
    <t>Đỗ Văn Thoan</t>
  </si>
  <si>
    <t>Đỗ Tiến Thuấn</t>
  </si>
  <si>
    <t>Đinh Văn Quảng</t>
  </si>
  <si>
    <t>Lê Minh Hùng</t>
  </si>
  <si>
    <t>Nguyễn Hải Anh</t>
  </si>
  <si>
    <t>Dương Xuân Quế</t>
  </si>
  <si>
    <t>Phan Văn Tý</t>
  </si>
  <si>
    <t>Bùi Văn Cường</t>
  </si>
  <si>
    <t>Lê Hoàng Đa</t>
  </si>
  <si>
    <t>Nguyễn Hữu Thuần</t>
  </si>
  <si>
    <t>Nguyễn Khắc Định</t>
  </si>
  <si>
    <t xml:space="preserve">Lưu Đức Bính </t>
  </si>
  <si>
    <t>Bùi Thị Châm</t>
  </si>
  <si>
    <t>Trương Thị Bắc</t>
  </si>
  <si>
    <t>Ngô Văn Dũng</t>
  </si>
  <si>
    <t>Nhữ Đức Thảo</t>
  </si>
  <si>
    <t>Nguyễn Trọng Toại</t>
  </si>
  <si>
    <t>Ninh Văn Thuân</t>
  </si>
  <si>
    <t>Đặng Văn Hưng</t>
  </si>
  <si>
    <t>Phạm Văn Trượng</t>
  </si>
  <si>
    <t>Nguyễn Thế Hoàng</t>
  </si>
  <si>
    <t>Trần Công Phương</t>
  </si>
  <si>
    <t>Lê Văn Hồng</t>
  </si>
  <si>
    <t>Vũ Mạnh Thắng</t>
  </si>
  <si>
    <t>Nguyễn Hải Ninh</t>
  </si>
  <si>
    <t>Ngô Sỹ Hưng</t>
  </si>
  <si>
    <t>Nguyễn Thế Mười</t>
  </si>
  <si>
    <t>Lê Quang Thắng</t>
  </si>
  <si>
    <t>Nguyễn Đức Khôi</t>
  </si>
  <si>
    <t>Lê Hữu Tú</t>
  </si>
  <si>
    <t>Hoàng Văn Quang</t>
  </si>
  <si>
    <t>Lã Văn Long</t>
  </si>
  <si>
    <t>Hầu Văn Nam</t>
  </si>
  <si>
    <t>Trần Anh Tuấn</t>
  </si>
  <si>
    <t>Nguyễn Tuấn Thanh</t>
  </si>
  <si>
    <t>Lê Văn Tới</t>
  </si>
  <si>
    <t>Nguyễn Văn Nghĩa</t>
  </si>
  <si>
    <t>Phạm Tiến Sỹ</t>
  </si>
  <si>
    <t>Nguyễn Anh Khoa</t>
  </si>
  <si>
    <t>Dương Thanh Hùng</t>
  </si>
  <si>
    <t>Nhữ Đức Thành</t>
  </si>
  <si>
    <t>Ngô Quý Dương</t>
  </si>
  <si>
    <t>Nguyễn Văn Duẩn</t>
  </si>
  <si>
    <t>Lê Thị Thanh</t>
  </si>
  <si>
    <t>Mai Thị Thu Huyền</t>
  </si>
  <si>
    <t>Nguyễn Thị Thi</t>
  </si>
  <si>
    <t>Vũ Thị Bích Hạnh</t>
  </si>
  <si>
    <t>Nguyễn Đức Phượng</t>
  </si>
  <si>
    <t xml:space="preserve"> Đặng Đình Lý</t>
  </si>
  <si>
    <t>Nguyễn Văn Cánh</t>
  </si>
  <si>
    <t>Lê Văn Thanh</t>
  </si>
  <si>
    <t>Hoàng Quang Tư</t>
  </si>
  <si>
    <t>Nguyễn Thị Xuân</t>
  </si>
  <si>
    <t>Phan Thị Thu Hoa</t>
  </si>
  <si>
    <t>Phan Trọng Huy</t>
  </si>
  <si>
    <t>Trần Quốc Tuấn</t>
  </si>
  <si>
    <t>Vũ Thị Mây</t>
  </si>
  <si>
    <t>Phạm Anh Hải</t>
  </si>
  <si>
    <t>Trần Văn Khiên</t>
  </si>
  <si>
    <t>Đỗ Thị Thu Hương</t>
  </si>
  <si>
    <t>Trần Thị Bình</t>
  </si>
  <si>
    <t>Vũ Văn Kiên</t>
  </si>
  <si>
    <t>Trần Nam Trung</t>
  </si>
  <si>
    <t>Lã Huy Toàn</t>
  </si>
  <si>
    <t>Trần Quốc Hoan</t>
  </si>
  <si>
    <t>Phạm Công Hạnh</t>
  </si>
  <si>
    <t>Quản Bá Hiếu</t>
  </si>
  <si>
    <t>Lê Thị Nhung</t>
  </si>
  <si>
    <t>Tạ Quốc Sỹ</t>
  </si>
  <si>
    <t>Nguyễn Thị Thanh Huyền</t>
  </si>
  <si>
    <t>Khúc Duy Hiếu</t>
  </si>
  <si>
    <t>Nguyễn Thị Quỳnh Hoa</t>
  </si>
  <si>
    <t>Phạm Ngọc Hoán</t>
  </si>
  <si>
    <t>Bùi Minh Tuyến</t>
  </si>
  <si>
    <t>Đào Thanh Thủy</t>
  </si>
  <si>
    <t>Phạm Thị Hải</t>
  </si>
  <si>
    <t>Trần Hồng Quảng</t>
  </si>
  <si>
    <t>Nguyễn Văn Điệp</t>
  </si>
  <si>
    <t>Phạm Văn Huấn</t>
  </si>
  <si>
    <t>Đoàn Thị Đức</t>
  </si>
  <si>
    <t>Đào Danh Phong</t>
  </si>
  <si>
    <t>Nguyễn Thành Sơn</t>
  </si>
  <si>
    <t>Đặng Thị Tuyết Nhung</t>
  </si>
  <si>
    <t>Bùi Trọng Đức</t>
  </si>
  <si>
    <t>Trần Thị Sâm</t>
  </si>
  <si>
    <t>Vũ Thị Hoa</t>
  </si>
  <si>
    <t>Trịnh Duy Thắng</t>
  </si>
  <si>
    <t>Nguyễn Thị Vân Phượng</t>
  </si>
  <si>
    <t>Lê Văn Phú</t>
  </si>
  <si>
    <t>Nguyễn Thị Nguyệt</t>
  </si>
  <si>
    <t>Bùi Thị Thuý</t>
  </si>
  <si>
    <t>Hoàng Phong Lan</t>
  </si>
  <si>
    <t>Bùi Thị Lý</t>
  </si>
  <si>
    <t>Nguyễn Thị Bình</t>
  </si>
  <si>
    <t>Nguyễn Viết Bình</t>
  </si>
  <si>
    <t>Đỗ Thị Thúy</t>
  </si>
  <si>
    <t>Vũ Minh Quang</t>
  </si>
  <si>
    <t>Phạm Thị Hằng</t>
  </si>
  <si>
    <t>Bùi Đức Vượng</t>
  </si>
  <si>
    <t>Đặng Thị Huyền</t>
  </si>
  <si>
    <t>Vũ Thị Việt</t>
  </si>
  <si>
    <t>Lều Văn Thiện</t>
  </si>
  <si>
    <t>Nguyễn Việt Hồng</t>
  </si>
  <si>
    <t>Lê Đức Thiện</t>
  </si>
  <si>
    <t>Trịnh Bá Ngân</t>
  </si>
  <si>
    <t xml:space="preserve">Hoàng Vân </t>
  </si>
  <si>
    <t>Dương Mạnh Hùng</t>
  </si>
  <si>
    <t>Bùi Đức Toàn</t>
  </si>
  <si>
    <t>Lại Thị Tú Lộc</t>
  </si>
  <si>
    <t>Hoàng Bích Ngọc</t>
  </si>
  <si>
    <t>Lê Thanh Hà</t>
  </si>
  <si>
    <t>Phạm Tiến Nhật</t>
  </si>
  <si>
    <t>Nguyễn Văn Thế</t>
  </si>
  <si>
    <t>Lê Quang Trường</t>
  </si>
  <si>
    <t>Lê Xuân Thắng</t>
  </si>
  <si>
    <t>Hoàng Quốc Trịnh</t>
  </si>
  <si>
    <t>Vũ Đức Hoàng</t>
  </si>
  <si>
    <t>Nguyễn Thị Kim Hoa</t>
  </si>
  <si>
    <t>Lê Thanh Tuân</t>
  </si>
  <si>
    <t>Trần Thị Mơ</t>
  </si>
  <si>
    <t>Lê Thị Nhuận</t>
  </si>
  <si>
    <t>Nguyễn Văn Vĩnh</t>
  </si>
  <si>
    <t>Nguyễn Xuân Thành</t>
  </si>
  <si>
    <t>Nguyễn Công Đức</t>
  </si>
  <si>
    <t>Phạm Văn Thành</t>
  </si>
  <si>
    <t>Bùi Thị Yến</t>
  </si>
  <si>
    <t>Trần Thị Thu Hương</t>
  </si>
  <si>
    <t>Nguyễn Thị Kim Thoa</t>
  </si>
  <si>
    <t>Nguyễn Thị Hằng</t>
  </si>
  <si>
    <t>Ngô Thị Hường</t>
  </si>
  <si>
    <t>Nguyễn Văn Cường</t>
  </si>
  <si>
    <t>Trần Ngọc Anh</t>
  </si>
  <si>
    <t>Nguyễn Ngọc Khiêm</t>
  </si>
  <si>
    <t>Nguyễn Văn Thọ</t>
  </si>
  <si>
    <t>Đào Quang Vinh</t>
  </si>
  <si>
    <t>Nguyễn Ngọc Long</t>
  </si>
  <si>
    <t xml:space="preserve">Nguyễn Hồng Việt </t>
  </si>
  <si>
    <t>Đoàn Xuân Điển</t>
  </si>
  <si>
    <t>Đặng Đức Thành</t>
  </si>
  <si>
    <t>Lê Quý Dương</t>
  </si>
  <si>
    <t>Hà Duy Mạnh</t>
  </si>
  <si>
    <t>Nguyễn Xuân Hải</t>
  </si>
  <si>
    <t>Phạm Tuấn Dương</t>
  </si>
  <si>
    <t>Nguyễn Quốc Đông</t>
  </si>
  <si>
    <t>Phạm Quốc Đô</t>
  </si>
  <si>
    <t>Mai Tiến Dũng</t>
  </si>
  <si>
    <t>Lê Trung Kiên</t>
  </si>
  <si>
    <t>Vũ Văn Hoà</t>
  </si>
  <si>
    <t>Trần Thị Hạnh</t>
  </si>
  <si>
    <t>Phạm Thị Mến</t>
  </si>
  <si>
    <t>Nghiêm Đăng Truyền</t>
  </si>
  <si>
    <t>Vũ Thị Hằng</t>
  </si>
  <si>
    <t>Trần Thị Kim Nhung</t>
  </si>
  <si>
    <t>Phạm Thị Thu Huyền</t>
  </si>
  <si>
    <t>Trịnh Đức Hán</t>
  </si>
  <si>
    <t>Cao Thị Thuận</t>
  </si>
  <si>
    <t>Hoàng Hồng Linh</t>
  </si>
  <si>
    <t>Lê Thị Tuyết Mai</t>
  </si>
  <si>
    <t>Vũ Văn Tấn</t>
  </si>
  <si>
    <t>Đặng Thanh Minh</t>
  </si>
  <si>
    <t>Lê Xuân Trung</t>
  </si>
  <si>
    <t>Nguyễn Thị Điệp Huệ</t>
  </si>
  <si>
    <t>Phạm Thị Hương</t>
  </si>
  <si>
    <t>Trần Văn Tính</t>
  </si>
  <si>
    <t>Nguyễn Thị Tình</t>
  </si>
  <si>
    <t>Nguyễn Thị Thu Lan</t>
  </si>
  <si>
    <t>Vũ Đức Trọng</t>
  </si>
  <si>
    <t>Phạm Mạnh Hùng</t>
  </si>
  <si>
    <t>Ninh Quốc Tần</t>
  </si>
  <si>
    <t>Lê Văn Lai</t>
  </si>
  <si>
    <t>Phan Chính Phúc</t>
  </si>
  <si>
    <t>Nguyễn Đình Hùng</t>
  </si>
  <si>
    <t>Phạm Thanh Tuân</t>
  </si>
  <si>
    <t>Phạm Xuân Trường</t>
  </si>
  <si>
    <t>Nguyễn Ngọc Quỳnh</t>
  </si>
  <si>
    <t>Trần Văn Sơn</t>
  </si>
  <si>
    <t>Vũ Xuân Việt</t>
  </si>
  <si>
    <t>Đặng Văn Vượng</t>
  </si>
  <si>
    <t>Nguyễn Xuân Trường</t>
  </si>
  <si>
    <t>Đỗ Văn Ghi</t>
  </si>
  <si>
    <t>Nguyễn Văn Hạnh</t>
  </si>
  <si>
    <t>Vũ Gia Diên</t>
  </si>
  <si>
    <t>Nguyễn Hữu Quyền</t>
  </si>
  <si>
    <t>Nguyễn Công Văn</t>
  </si>
  <si>
    <t>Phan Đăng Thắng</t>
  </si>
  <si>
    <t>Phạm Vũ Sơn</t>
  </si>
  <si>
    <t>Vũ Tiến Dương</t>
  </si>
  <si>
    <t>Đỗ Ngọc Hải</t>
  </si>
  <si>
    <t>Đào Ngọc Phương</t>
  </si>
  <si>
    <t>Đặng Quang Hưng</t>
  </si>
  <si>
    <t>Lương Ngọc Dũng</t>
  </si>
  <si>
    <t>Phạm Quang Hân</t>
  </si>
  <si>
    <t>Trịnh Đoàn Dũng</t>
  </si>
  <si>
    <t>Vũ Văn Thỏa</t>
  </si>
  <si>
    <t>Nguyễn Xuân Lương</t>
  </si>
  <si>
    <t>Ngô Thị Tâm</t>
  </si>
  <si>
    <t>Nguyễn Văn Hướng</t>
  </si>
  <si>
    <t>Bùi Quang Hưng</t>
  </si>
  <si>
    <t>Nguyễn Đình Thi</t>
  </si>
  <si>
    <t>Kiều Duy Hưng</t>
  </si>
  <si>
    <t>Trương Thị Thuý</t>
  </si>
  <si>
    <t>Hoàng Thị Kim Dung</t>
  </si>
  <si>
    <t>Đỗ Đình Thản</t>
  </si>
  <si>
    <t>Phạm Hoàng Tùng</t>
  </si>
  <si>
    <t>Nguyễn Thị Ngọc Bích</t>
  </si>
  <si>
    <t>Hoàng Thị Nga</t>
  </si>
  <si>
    <t>Phạm Quang Tuấn</t>
  </si>
  <si>
    <t>Bùi Đoàn Hoàng</t>
  </si>
  <si>
    <t>Vương Minh Thu</t>
  </si>
  <si>
    <t>Trần Văn Hoằng</t>
  </si>
  <si>
    <t>Nguyễn Đình Khuê</t>
  </si>
  <si>
    <t>Vũ Văn Tú</t>
  </si>
  <si>
    <t>Bồ Xuân Trung</t>
  </si>
  <si>
    <t>Lã Thành Trung</t>
  </si>
  <si>
    <t>Nguyễn Văn Huỳnh</t>
  </si>
  <si>
    <t>Bùi Trung Thành</t>
  </si>
  <si>
    <t>Nguyễn Viết Du</t>
  </si>
  <si>
    <t>Nguyễn Văn Quyết</t>
  </si>
  <si>
    <t>Lê Thị Thu Hường</t>
  </si>
  <si>
    <t>Nguyễn Thế Hải</t>
  </si>
  <si>
    <t>Kiều Việt Hải</t>
  </si>
  <si>
    <t>Lưu Hùng Cường</t>
  </si>
  <si>
    <t>Bùi Văn Tú</t>
  </si>
  <si>
    <t>Nguyễn Phú Khánh</t>
  </si>
  <si>
    <t>Nguyễn Văn Liêm</t>
  </si>
  <si>
    <t>Đào Xuân Trường</t>
  </si>
  <si>
    <t>Lý Văn Sinh</t>
  </si>
  <si>
    <t>Vũ Anh Tuấn</t>
  </si>
  <si>
    <t>Nguyễn Văn Lương</t>
  </si>
  <si>
    <t>Nguyễn Văn Thức</t>
  </si>
  <si>
    <t>Đặng Xuân Cường</t>
  </si>
  <si>
    <t>Đỗ Minh Đức</t>
  </si>
  <si>
    <t>Lê Trần Tuyến</t>
  </si>
  <si>
    <t>Mai Xuân Sang</t>
  </si>
  <si>
    <t>Trần Ngọc Phương</t>
  </si>
  <si>
    <t>Phạm Tiến Thường</t>
  </si>
  <si>
    <t>Đinh Văn Linh</t>
  </si>
  <si>
    <t>Nguyễn Thế Dũng</t>
  </si>
  <si>
    <t>Phạm Hùng Thái</t>
  </si>
  <si>
    <t>Đỗ Anh Vân</t>
  </si>
  <si>
    <t>Đào Văn Việt</t>
  </si>
  <si>
    <t>Lê Quang Minh</t>
  </si>
  <si>
    <t>Nguyễn Hải Hùng</t>
  </si>
  <si>
    <t>Nhâm Tiến Dũng</t>
  </si>
  <si>
    <t>Nguyễn Ngọc Hải</t>
  </si>
  <si>
    <t>Nguyễn Trung Kiên</t>
  </si>
  <si>
    <t>Ngô Minh Hoàng</t>
  </si>
  <si>
    <t>Nguyễn Văn Điển</t>
  </si>
  <si>
    <t>Đỗ Anh Thiết</t>
  </si>
  <si>
    <t>Nguyễn Bá Đại</t>
  </si>
  <si>
    <t>Nguyễn Văn Kiên</t>
  </si>
  <si>
    <t>Nguyễn Huy Toàn</t>
  </si>
  <si>
    <t>Mạc Duy Phương</t>
  </si>
  <si>
    <t>Đinh Vũ Cường</t>
  </si>
  <si>
    <t>Vũ Văn Hùng</t>
  </si>
  <si>
    <t>Đặng Đức Tuấn</t>
  </si>
  <si>
    <t>Nguyễn Xuân Thủy</t>
  </si>
  <si>
    <t>Phạm Thị Ngọc</t>
  </si>
  <si>
    <t>Nguyễn Đức Hiệu</t>
  </si>
  <si>
    <t>Bùi Xuân Thu</t>
  </si>
  <si>
    <t>Hoàng Thị Phương Thảo</t>
  </si>
  <si>
    <t>Chu Quang Vượng</t>
  </si>
  <si>
    <t>Nguyễn Thị Thanh Nhuỵ</t>
  </si>
  <si>
    <t>Phan Hồng Quang</t>
  </si>
  <si>
    <t>Trần Thị Dung</t>
  </si>
  <si>
    <t>Tô Thị Luyến</t>
  </si>
  <si>
    <t>Nguyễn Thu Thủy</t>
  </si>
  <si>
    <t>Phạm Ngọc Huy</t>
  </si>
  <si>
    <t>Nguyễn Phương Thuý</t>
  </si>
  <si>
    <t>Đặng Văn Trình</t>
  </si>
  <si>
    <t>Vũ Văn Hà</t>
  </si>
  <si>
    <t xml:space="preserve">Ngô Văn Đồng </t>
  </si>
  <si>
    <t xml:space="preserve">Ngô Văn Đông </t>
  </si>
  <si>
    <t>Ngô Văn Tiến</t>
  </si>
  <si>
    <t>Phạm Đế Chiến</t>
  </si>
  <si>
    <t>Đỗ Thị Soạn</t>
  </si>
  <si>
    <t xml:space="preserve">Ngô Thị Hải Hà </t>
  </si>
  <si>
    <t xml:space="preserve">Phạm Đăng Khoa </t>
  </si>
  <si>
    <t>Ngô Văn Luyện</t>
  </si>
  <si>
    <t xml:space="preserve">Nguyễn Thị Thu Hà </t>
  </si>
  <si>
    <t>Nguyễn Thành Kiêm</t>
  </si>
  <si>
    <t>Phan Hồng Quảng</t>
  </si>
  <si>
    <t>Nguyễn Văn Nhanh</t>
  </si>
  <si>
    <t>Trần Văn Thái</t>
  </si>
  <si>
    <t>Nguyễn Thị Thuỳ</t>
  </si>
  <si>
    <t>Nguyễn Chí Thanh</t>
  </si>
  <si>
    <t>Bùi Thị Mến</t>
  </si>
  <si>
    <t>Lưu Thị Huyền</t>
  </si>
  <si>
    <t>Đàm Thị Thoa</t>
  </si>
  <si>
    <t>Trần Thị Thu Huyền</t>
  </si>
  <si>
    <t>Nguyễn Văn Ngọc</t>
  </si>
  <si>
    <t>Nguyễn Thị Hường</t>
  </si>
  <si>
    <t>Nông Thế Hiếu</t>
  </si>
  <si>
    <t>Phạm Thị Thanh Nhàn</t>
  </si>
  <si>
    <t>Nguyễn Văn Du</t>
  </si>
  <si>
    <t>Ngô Quốc Oanh</t>
  </si>
  <si>
    <t>Hoàng Văn Sáng</t>
  </si>
  <si>
    <t>Nguyễn Huy Hoàng</t>
  </si>
  <si>
    <t>Hà Văn Sáng</t>
  </si>
  <si>
    <t>Lê Thế Sơn</t>
  </si>
  <si>
    <t>Phan Xuân Thu</t>
  </si>
  <si>
    <t>Bồ Xuân Thiếu</t>
  </si>
  <si>
    <t>Nguyễn Viết Rính</t>
  </si>
  <si>
    <t>Trần Thị Bích Liên</t>
  </si>
  <si>
    <t>Nguyễn Doãn Duân</t>
  </si>
  <si>
    <t>Nguyễn Thị Thu Hương</t>
  </si>
  <si>
    <t>Trần Trọng Nghĩa</t>
  </si>
  <si>
    <t>Phạm Công Chuẩn</t>
  </si>
  <si>
    <t>Nguyễn Gia Phúc</t>
  </si>
  <si>
    <t>Nguyễn Bá Thanh</t>
  </si>
  <si>
    <t>Nguyễn Đăng Sử</t>
  </si>
  <si>
    <t>Phạm Quang Đạo</t>
  </si>
  <si>
    <t>Nguyễn Văn Hưng</t>
  </si>
  <si>
    <t>Phạm Bách Khoa</t>
  </si>
  <si>
    <t>Trần Văn Trận</t>
  </si>
  <si>
    <t>Nguyễn Văn Mạnh</t>
  </si>
  <si>
    <t>Ngô Tuấn Nguyên</t>
  </si>
  <si>
    <t>Vũ Minh Thắng</t>
  </si>
  <si>
    <t>Trương Văn Tuấn</t>
  </si>
  <si>
    <t>Vũ Đức Phương</t>
  </si>
  <si>
    <t>Đỗ Xuân Quyến</t>
  </si>
  <si>
    <t>Lương Mạnh Cường</t>
  </si>
  <si>
    <t>Vũ Phúc Hưng</t>
  </si>
  <si>
    <t>Nguyễn Ngọc Hiếu</t>
  </si>
  <si>
    <t>Bùi Xuân Hùng</t>
  </si>
  <si>
    <t>Phạm Xuân Sơn</t>
  </si>
  <si>
    <t>Đinh Khắc Bính</t>
  </si>
  <si>
    <t>Nguyễn Văn Luật</t>
  </si>
  <si>
    <t>Nguyễn Quốc Công</t>
  </si>
  <si>
    <t>Vũ Văn Trung</t>
  </si>
  <si>
    <t>Nguyễn Văn Tuyền</t>
  </si>
  <si>
    <t>Phạm Văn Pháo</t>
  </si>
  <si>
    <t>Lại Thị Hòa</t>
  </si>
  <si>
    <t>Đỗ Văn Cường</t>
  </si>
  <si>
    <t>Cao Đức Bình</t>
  </si>
  <si>
    <t>Ninh Thị Thoan</t>
  </si>
  <si>
    <t>Phạm Thị Nguyệt</t>
  </si>
  <si>
    <t>Khuất Thị Minh Nguyệt</t>
  </si>
  <si>
    <t>Trần Thị Thuỵ</t>
  </si>
  <si>
    <t>Tăng Thị Lương Anh</t>
  </si>
  <si>
    <t>Vũ Xuân Huy</t>
  </si>
  <si>
    <t>Trịnh Thế Thành</t>
  </si>
  <si>
    <t>Phạm Văn Hồng</t>
  </si>
  <si>
    <t>Phùng Trung Hoài</t>
  </si>
  <si>
    <t>Trần Văn Chức</t>
  </si>
  <si>
    <t>Trần Doãn Huy</t>
  </si>
  <si>
    <t>Trịnh Cường</t>
  </si>
  <si>
    <t>Hồ Phong</t>
  </si>
  <si>
    <t>Lê Anh</t>
  </si>
  <si>
    <t>Hoàng Tiến Nam</t>
  </si>
  <si>
    <t>Phạm Văn Khiên</t>
  </si>
  <si>
    <t>Đinh Khắc Hùng</t>
  </si>
  <si>
    <t>Đinh Đình Tuấn</t>
  </si>
  <si>
    <t>Nguyễn Xuân Hiếu</t>
  </si>
  <si>
    <t>Hoàng Văn Oanh</t>
  </si>
  <si>
    <t>Bùi Văn Trung</t>
  </si>
  <si>
    <t>Phí Hải Lộc</t>
  </si>
  <si>
    <t>Vũ Đức Nhâm</t>
  </si>
  <si>
    <t>Nguyễn Việt Hải</t>
  </si>
  <si>
    <t>Cao Thanh Sơn</t>
  </si>
  <si>
    <t>Lương Đức Thành</t>
  </si>
  <si>
    <t>Trần Quang Dũng</t>
  </si>
  <si>
    <t>Phạm Thế Hùng</t>
  </si>
  <si>
    <t>Vũ Việt Hải</t>
  </si>
  <si>
    <t>Đinh Đức Trụ</t>
  </si>
  <si>
    <t>Nguyễn Văn Toạ</t>
  </si>
  <si>
    <t>Nguyễn Doãn ý</t>
  </si>
  <si>
    <t xml:space="preserve">Đào Ngọc Nam </t>
  </si>
  <si>
    <t>Đỗ Hữu Côn</t>
  </si>
  <si>
    <t>Lã Văn Đại</t>
  </si>
  <si>
    <t>Hoàng Văn Bằng</t>
  </si>
  <si>
    <t>Phạm Minh Nhật</t>
  </si>
  <si>
    <t>Trần Thị Thu Thảo</t>
  </si>
  <si>
    <t>Bùi Thị Thuý Hà</t>
  </si>
  <si>
    <t>Nông Thị Minh</t>
  </si>
  <si>
    <t>Ninh Thị Châm</t>
  </si>
  <si>
    <t>Nguyễn Thị Vinh</t>
  </si>
  <si>
    <t>Khúc Duy Trung</t>
  </si>
  <si>
    <t>Lâm Thị Quy</t>
  </si>
  <si>
    <t>Hoàng Phượng Yến</t>
  </si>
  <si>
    <t>Nguyễn Thị Hồng Duyên</t>
  </si>
  <si>
    <t>Nguyễn Thị Phương Thảo</t>
  </si>
  <si>
    <t>Nguyễn Văn Hiển</t>
  </si>
  <si>
    <t>Lê Quốc Việt</t>
  </si>
  <si>
    <t>Tô Văn Cường</t>
  </si>
  <si>
    <t>Trần Thanh Thủy</t>
  </si>
  <si>
    <t>Trần Thị Vịnh</t>
  </si>
  <si>
    <t>Nguyễn Thị Thanh Thủy</t>
  </si>
  <si>
    <t>Phạm Thị Chín</t>
  </si>
  <si>
    <t>Phạm Thị Hường</t>
  </si>
  <si>
    <t>Trần Thị Luyến</t>
  </si>
  <si>
    <t>Bùi Đức Tâm</t>
  </si>
  <si>
    <t>Nguyễn Kim Thuỷ</t>
  </si>
  <si>
    <t>Nguyễn Viết Thanh</t>
  </si>
  <si>
    <t>Nguyễn Hoa Sơn</t>
  </si>
  <si>
    <t>Nguyễn Thị Hải Hậu</t>
  </si>
  <si>
    <t>Nguyễn Viết Quang</t>
  </si>
  <si>
    <t>Trần Hữu Tâm</t>
  </si>
  <si>
    <t>Phạm Thị Huế</t>
  </si>
  <si>
    <t>Phạm Văn Tuấn</t>
  </si>
  <si>
    <t>Nguyễn Ngọc Khanh</t>
  </si>
  <si>
    <t>Lê Văn Hưng</t>
  </si>
  <si>
    <t>Trần Ngọc Hoàng</t>
  </si>
  <si>
    <t>Tạ Văn Lung</t>
  </si>
  <si>
    <t>Bùi Thế Tuyền</t>
  </si>
  <si>
    <t>Trần Xuân Hồng</t>
  </si>
  <si>
    <t>Trần Văn Tú</t>
  </si>
  <si>
    <t>Nguyễn Trường Nhinh</t>
  </si>
  <si>
    <t>Lương Quang Tuyển</t>
  </si>
  <si>
    <t>Đinh Văn Đức</t>
  </si>
  <si>
    <t>Ngô Tuấn Nghĩa</t>
  </si>
  <si>
    <t>Ngô Duy Khánh</t>
  </si>
  <si>
    <t>Phạm Phú Quân</t>
  </si>
  <si>
    <t>Lê Thế Hoàng</t>
  </si>
  <si>
    <t>Nguyễn Đình Tư</t>
  </si>
  <si>
    <t>Hoàng Vũ Nam</t>
  </si>
  <si>
    <t>Đỗ Hồng Quảng</t>
  </si>
  <si>
    <t>Mạc Duy Tuyên</t>
  </si>
  <si>
    <t>Nguyễn Như Long</t>
  </si>
  <si>
    <t>Nguyễn Huy Tiến</t>
  </si>
  <si>
    <t>Nguyễn Nam Hải</t>
  </si>
  <si>
    <t>Nguyễn Hữu Cà</t>
  </si>
  <si>
    <t>Đỗ Văn Tuy</t>
  </si>
  <si>
    <t>Đỗ Thế Hưng</t>
  </si>
  <si>
    <t>Phạm Ngọc Quý</t>
  </si>
  <si>
    <t>Phạm Văn Phú</t>
  </si>
  <si>
    <t>Đào Quang Chung</t>
  </si>
  <si>
    <t>Lê Hữu Lập</t>
  </si>
  <si>
    <t>Nguyễn Văn Long</t>
  </si>
  <si>
    <t>Nguyễn Trọng Tiến</t>
  </si>
  <si>
    <t>Phạm Văn Khoa</t>
  </si>
  <si>
    <t>Lý Viết Ngọc</t>
  </si>
  <si>
    <t>Nguyễn Thu Thân</t>
  </si>
  <si>
    <t>Đào Đức Cường</t>
  </si>
  <si>
    <t>Nguyễn Duy Hưng</t>
  </si>
  <si>
    <t>Nguyễn Văn Sơn</t>
  </si>
  <si>
    <t>Bùi Ngọc Bân</t>
  </si>
  <si>
    <t>Vũ Tuấn Hùng</t>
  </si>
  <si>
    <t>Hoàng Xuân Kiền</t>
  </si>
  <si>
    <t>Đỗ Huy Hoàn</t>
  </si>
  <si>
    <t>Nguyễn Cương Quyết</t>
  </si>
  <si>
    <t>Nguyễn Khắc Sơn</t>
  </si>
  <si>
    <t>Nguyễn Văn Thuỵ</t>
  </si>
  <si>
    <t>Lê Bá Hồng Minh</t>
  </si>
  <si>
    <t>Nguyễn Viết Tuấn</t>
  </si>
  <si>
    <t>Nguyễn Ngọc Xuân</t>
  </si>
  <si>
    <t>Ngô Thanh Toản</t>
  </si>
  <si>
    <t>Nguyễn Tự Lực</t>
  </si>
  <si>
    <t>Vũ Thị Sáu</t>
  </si>
  <si>
    <t>Lê Thị Xuân</t>
  </si>
  <si>
    <t xml:space="preserve">Hà Thị Vượng </t>
  </si>
  <si>
    <t>Nguyễn Văn Sáng</t>
  </si>
  <si>
    <t>Lê Thanh Tùng</t>
  </si>
  <si>
    <t>Ngô Xuân Chung</t>
  </si>
  <si>
    <t>Ngô Quang Đông</t>
  </si>
  <si>
    <t>Vũ Đình Tùng</t>
  </si>
  <si>
    <t>Nguyễn Quốc Tuyên</t>
  </si>
  <si>
    <t>Ngô Xuân Năng</t>
  </si>
  <si>
    <t>Đỗ Tiến Huynh</t>
  </si>
  <si>
    <t>Hoàng Trọng Đức</t>
  </si>
  <si>
    <t>Trần Văn Vụ</t>
  </si>
  <si>
    <t xml:space="preserve">Nguyễn Văn Hùng </t>
  </si>
  <si>
    <t>Nguyễn Công Hoàng</t>
  </si>
  <si>
    <t>Nông Thị Thục Hưng</t>
  </si>
  <si>
    <t>Nguyễn Thị Hồng Tươi</t>
  </si>
  <si>
    <t>Vũ Xuân Minh</t>
  </si>
  <si>
    <t>Trần Quang Minh</t>
  </si>
  <si>
    <t>Phạm Hữu Uy</t>
  </si>
  <si>
    <t>Vũ Văn Quyết</t>
  </si>
  <si>
    <t>Hà Thanh Tuyền</t>
  </si>
  <si>
    <t>Vũ Hồng Quân</t>
  </si>
  <si>
    <t>Đỗ Văn Khanh</t>
  </si>
  <si>
    <t>Đào Xuân Cường</t>
  </si>
  <si>
    <t>Phạm Văn Bính</t>
  </si>
  <si>
    <t>Nguyễn Văn Tấn</t>
  </si>
  <si>
    <t>Mai Anh Tuấn</t>
  </si>
  <si>
    <t>Nguyễn Bá Đường</t>
  </si>
  <si>
    <t>Bùi Xuân Vui</t>
  </si>
  <si>
    <t>Trần Văn Thành</t>
  </si>
  <si>
    <t>Nguyễn Thị Phượng</t>
  </si>
  <si>
    <t>Ngô Thị Thanh Hoa</t>
  </si>
  <si>
    <t>Bùi Thị Thảo</t>
  </si>
  <si>
    <t xml:space="preserve">Nguyễn Thị Phương </t>
  </si>
  <si>
    <t>Hoàng Thị Hải</t>
  </si>
  <si>
    <t>Vũ Thị Hoà</t>
  </si>
  <si>
    <t>Nguyễn Thị Vân</t>
  </si>
  <si>
    <t>Vũ Thị Lụa</t>
  </si>
  <si>
    <t>Nguyễn Thị Mai Hương</t>
  </si>
  <si>
    <t>Vũ Đình Dân</t>
  </si>
  <si>
    <t>Đỗ Văn Lâm</t>
  </si>
  <si>
    <t>Đoàn Trường Thi</t>
  </si>
  <si>
    <t>Lương Minh Cường</t>
  </si>
  <si>
    <t>Đinh Trường Hải</t>
  </si>
  <si>
    <t>Nguyễn Minh Nhật</t>
  </si>
  <si>
    <t>Ngô Quang Tuấn</t>
  </si>
  <si>
    <t>Phạm Xuân Hiếu</t>
  </si>
  <si>
    <t>Đoàn Văn Đông</t>
  </si>
  <si>
    <t>Nguyễn Văn Hà</t>
  </si>
  <si>
    <t xml:space="preserve"> Lê Xuân Mạnh</t>
  </si>
  <si>
    <t>Trần Kim Trung</t>
  </si>
  <si>
    <t>Dương Thị Khánh Linh</t>
  </si>
  <si>
    <t>Nguyễn Thị Thoan</t>
  </si>
  <si>
    <t>Phạm Công Lục</t>
  </si>
  <si>
    <t>Bùi Trọng Tính</t>
  </si>
  <si>
    <t>Mạc Trung Hiếu</t>
  </si>
  <si>
    <t>Vũ Văn Đông</t>
  </si>
  <si>
    <t>Bùi Thị Hiền</t>
  </si>
  <si>
    <t>Lê Thị Thuỷ</t>
  </si>
  <si>
    <t>Hoàng Thị Thơm</t>
  </si>
  <si>
    <t>Vũ Đại Thắng</t>
  </si>
  <si>
    <t>Lưu Mạnh Hùng</t>
  </si>
  <si>
    <t>Vũ Đình Hiệp</t>
  </si>
  <si>
    <t>Nguyễn Tiến Hậu</t>
  </si>
  <si>
    <t>Nguyễn Đình Hiếu</t>
  </si>
  <si>
    <t>Bùi Thắng Lợi</t>
  </si>
  <si>
    <t>Trần Văn Lượt</t>
  </si>
  <si>
    <t>Nguyễn Văn Trường</t>
  </si>
  <si>
    <t>Phạm Quang Hưng</t>
  </si>
  <si>
    <t>Vũ Hồng Hạnh</t>
  </si>
  <si>
    <t>Mai Đăng Long</t>
  </si>
  <si>
    <t>Vũ Thành Tâm</t>
  </si>
  <si>
    <t>Đào Văn Hoà</t>
  </si>
  <si>
    <t>Phạm Bá Mạnh</t>
  </si>
  <si>
    <t>Nguyễn Văn Huy</t>
  </si>
  <si>
    <t>Vũ Quang Hưng</t>
  </si>
  <si>
    <t>Nguyễn Thị Thủy</t>
  </si>
  <si>
    <t>Hà Hiền Thương</t>
  </si>
  <si>
    <t>Đàm Thị Mai</t>
  </si>
  <si>
    <t>Nguyễn Thị Xinh</t>
  </si>
  <si>
    <t>Nguyễn Hữu Việt</t>
  </si>
  <si>
    <t>Đinh Quang Đoàn</t>
  </si>
  <si>
    <t>Vương Văn Minh</t>
  </si>
  <si>
    <t>Nguyễn Văn Quý</t>
  </si>
  <si>
    <t>Mai Hoàng Trung</t>
  </si>
  <si>
    <t>Nguyễn Thành Long</t>
  </si>
  <si>
    <t>Lưu Đức Hà</t>
  </si>
  <si>
    <t>Vũ Mạnh Hùng</t>
  </si>
  <si>
    <t>Nguyễn Việt Long</t>
  </si>
  <si>
    <t>Phạm Hữu Thành</t>
  </si>
  <si>
    <t>Bùi Thế Ngọc</t>
  </si>
  <si>
    <t>Nguyễn Thanh Tuân</t>
  </si>
  <si>
    <t>Đinh Quang Ngọc</t>
  </si>
  <si>
    <t>Nguyễn Hữu Quỳnh</t>
  </si>
  <si>
    <t>Bùi Lê Huy</t>
  </si>
  <si>
    <t>Vũ Đức Nghĩa</t>
  </si>
  <si>
    <t>Bùi Như Hinh</t>
  </si>
  <si>
    <t>Bùi Anh Dũng</t>
  </si>
  <si>
    <t>Phạm Văn Đạt</t>
  </si>
  <si>
    <t>Đàm Văn Hùng</t>
  </si>
  <si>
    <t>Nguyễn Duy Thanh</t>
  </si>
  <si>
    <t>Vũ Đức Tâm</t>
  </si>
  <si>
    <t>Vũ Tiến Hưng</t>
  </si>
  <si>
    <t>Nguyễn Tùng Dương</t>
  </si>
  <si>
    <t>Nguyễn Ngọc An</t>
  </si>
  <si>
    <t>Nguyễn Văn Trụ</t>
  </si>
  <si>
    <t xml:space="preserve">Vũ Thanh Tùng </t>
  </si>
  <si>
    <t>Hà Tuấn Anh</t>
  </si>
  <si>
    <t>Vũ Văn Tâm</t>
  </si>
  <si>
    <t>Tạ Quốc Hùng</t>
  </si>
  <si>
    <t>Nguyễn Quang Tân</t>
  </si>
  <si>
    <t>Nguyễn Thị Hồng Chiên</t>
  </si>
  <si>
    <t>Phạm Thị Thanh Hà</t>
  </si>
  <si>
    <t>Đồng Xuân Hải</t>
  </si>
  <si>
    <t>Trần Đăng Cương</t>
  </si>
  <si>
    <t>Phạm Hùng Cường</t>
  </si>
  <si>
    <t>Nguyễn Đình Vinh</t>
  </si>
  <si>
    <t>Đỗ Văn Phương</t>
  </si>
  <si>
    <t>Lã Trung Thành</t>
  </si>
  <si>
    <t>Nguyễn Ngọc Tùng</t>
  </si>
  <si>
    <t>Đỗ Văn Lĩnh</t>
  </si>
  <si>
    <t>Trương Quốc Nam</t>
  </si>
  <si>
    <t>Nguyễn Văn Tuyển</t>
  </si>
  <si>
    <t>Nguyễn Viết Tùng</t>
  </si>
  <si>
    <t>Đoàn Văn Cương</t>
  </si>
  <si>
    <t>Nguyễn Minh Tuân</t>
  </si>
  <si>
    <t>Nguyễn Ngọc Quyền</t>
  </si>
  <si>
    <t>Hoàng Văn Quân</t>
  </si>
  <si>
    <t>Nguyễn Văn Giang</t>
  </si>
  <si>
    <t>Nguyễn Văn Lành</t>
  </si>
  <si>
    <t>Vũ Đình Hiếu</t>
  </si>
  <si>
    <t>Nguyễn Duy Bình</t>
  </si>
  <si>
    <t>Trần Xuân Thành</t>
  </si>
  <si>
    <t>Hoàng Văn Sử</t>
  </si>
  <si>
    <t>Bùi Văn Khái</t>
  </si>
  <si>
    <t>Nguyễn Gia Tăng</t>
  </si>
  <si>
    <t>Đoàn Khánh Hùng</t>
  </si>
  <si>
    <t>Phạm Văn Trường</t>
  </si>
  <si>
    <t>Đoàn Tiếp Viện</t>
  </si>
  <si>
    <t>Phùng Nguyễn Quyết</t>
  </si>
  <si>
    <t>Phạm Văn Quang</t>
  </si>
  <si>
    <t>Nguyễn Hải Hằng</t>
  </si>
  <si>
    <t>Bùi Thanh Hải</t>
  </si>
  <si>
    <t>Nguyễn Tiến Thịnh</t>
  </si>
  <si>
    <t>Nguyễn Đức Thanh</t>
  </si>
  <si>
    <t>Lê Văn Mạnh</t>
  </si>
  <si>
    <t>Nguyễn Văn Sáu</t>
  </si>
  <si>
    <t>Nguyễn Văn Bộ</t>
  </si>
  <si>
    <t>Nguyễn Hoàng Chinh</t>
  </si>
  <si>
    <t>Phạm Xuân Chung</t>
  </si>
  <si>
    <t>Vũ Anh Dũng</t>
  </si>
  <si>
    <t>Bùi Hồng Hà</t>
  </si>
  <si>
    <t>Vương Công Hiệu</t>
  </si>
  <si>
    <t>Nguyễn Xuân Hoàng</t>
  </si>
  <si>
    <t>Bùi Thanh Liêm</t>
  </si>
  <si>
    <t>Phạm Văn Quân</t>
  </si>
  <si>
    <t>Đặng Văn Long</t>
  </si>
  <si>
    <t>Vũ Chí Thanh</t>
  </si>
  <si>
    <t>Bùi Văn Thắng</t>
  </si>
  <si>
    <t>Nhữ Văn Kiểm</t>
  </si>
  <si>
    <t>Nguyễn Tiến Thắng</t>
  </si>
  <si>
    <t>Nguyễn Xuân Thịnh</t>
  </si>
  <si>
    <t>Vũ Thành Hưng</t>
  </si>
  <si>
    <t>Phạm Văn Luyến</t>
  </si>
  <si>
    <t>Nguyễn Văn Minh</t>
  </si>
  <si>
    <t>Phạm Đình Duẩn</t>
  </si>
  <si>
    <t>Đàm Đình Quang</t>
  </si>
  <si>
    <t>Đỗ Thành Long</t>
  </si>
  <si>
    <t>Bùi Thanh Luật</t>
  </si>
  <si>
    <t>Nguyễn Văn Nhã</t>
  </si>
  <si>
    <t>Trần Văn Phú</t>
  </si>
  <si>
    <t>Mai Sĩ Quang</t>
  </si>
  <si>
    <t>Hà Ngọc Tân</t>
  </si>
  <si>
    <t>Vũ Xuân Thực</t>
  </si>
  <si>
    <t>Lê Thế Vận</t>
  </si>
  <si>
    <t>Nguyễn Đức Vượng</t>
  </si>
  <si>
    <t>Nguyễn Hữu Định</t>
  </si>
  <si>
    <t>Mai Văn Viết</t>
  </si>
  <si>
    <t>Vũ Trung Kiên</t>
  </si>
  <si>
    <t>Đặng Văn Thắng</t>
  </si>
  <si>
    <t>Nguyễn Đăng Cách</t>
  </si>
  <si>
    <t>Vũ Đức Vân</t>
  </si>
  <si>
    <t>Lê Văn Hợp</t>
  </si>
  <si>
    <t>Nguyễn Thanh Hưng</t>
  </si>
  <si>
    <t>Trần Nam Phước</t>
  </si>
  <si>
    <t>Nguyễn Quốc Phương</t>
  </si>
  <si>
    <t>Đoàn Văn Quê</t>
  </si>
  <si>
    <t>Khuất Văn Hiếu</t>
  </si>
  <si>
    <t>Nguyễn Thành Biên</t>
  </si>
  <si>
    <t>Trần Danh Tuyên</t>
  </si>
  <si>
    <t>Hầu Văn Ngũ</t>
  </si>
  <si>
    <t>Vũ Đức Năng</t>
  </si>
  <si>
    <t>Trần Đức Duy</t>
  </si>
  <si>
    <t>Hoàng Văn Huy</t>
  </si>
  <si>
    <t>Nguyễn Văn Hoàn</t>
  </si>
  <si>
    <t>Đoàn Văn Tấn</t>
  </si>
  <si>
    <t>Nguyễn Ngọc Thuận</t>
  </si>
  <si>
    <t>Hoàng Văn Dũng</t>
  </si>
  <si>
    <t>Dương Văn Hùng</t>
  </si>
  <si>
    <t>Phạm Văn Đượm</t>
  </si>
  <si>
    <t>Nguyễn Văn Huân</t>
  </si>
  <si>
    <t>Nguyễn Văn Hanh</t>
  </si>
  <si>
    <t>Đỗ Văn Thắng</t>
  </si>
  <si>
    <t>Nguyễn Văn Thạnh</t>
  </si>
  <si>
    <t>Vũ Văn Tuyền</t>
  </si>
  <si>
    <t>Nguyễn Đăng Chuyền</t>
  </si>
  <si>
    <t>Đỗ Xuân Bình</t>
  </si>
  <si>
    <t>Nguyễn Trọng Đoán</t>
  </si>
  <si>
    <t>Nguyễn Tuấn Điệp</t>
  </si>
  <si>
    <t>Đặng Văn Hùng</t>
  </si>
  <si>
    <t>Nguyễn Hoà Hương</t>
  </si>
  <si>
    <t>Vũ Ngọc Thưởng</t>
  </si>
  <si>
    <t>Nguyễn Phong Tiền</t>
  </si>
  <si>
    <t>Ngô Văn Hoàng</t>
  </si>
  <si>
    <t>Phạm Thành Lâm</t>
  </si>
  <si>
    <t>Đỗ Văn Hải</t>
  </si>
  <si>
    <t>Lê Xuân Dung</t>
  </si>
  <si>
    <t>Phạm Thành Kính</t>
  </si>
  <si>
    <t>Hoàng Văn Lượng</t>
  </si>
  <si>
    <t>Bùi Quang Hiệp</t>
  </si>
  <si>
    <t>Nguyễn Thanh Tuyền</t>
  </si>
  <si>
    <t>Nguyễn Khả Thanh</t>
  </si>
  <si>
    <t>Đoàn Quang Bình</t>
  </si>
  <si>
    <t>Nguyễn Tất Chung</t>
  </si>
  <si>
    <t>Nguyễn Văn Duy</t>
  </si>
  <si>
    <t>Phạm Quang Tiệp</t>
  </si>
  <si>
    <t xml:space="preserve">Nguyễn Đức Lý </t>
  </si>
  <si>
    <t>Đỗ Văn Hưng</t>
  </si>
  <si>
    <t>Vũ Xuân Nguyện</t>
  </si>
  <si>
    <t>Đặng Văn Chung</t>
  </si>
  <si>
    <t>Đào Duy Hưng</t>
  </si>
  <si>
    <t>Lê Xuân Phương</t>
  </si>
  <si>
    <t>Đỗ Văn Phòng</t>
  </si>
  <si>
    <t>Tạ Văn Vương</t>
  </si>
  <si>
    <t>Nguyễn Văn Nam</t>
  </si>
  <si>
    <t>Bùi Minh Tân</t>
  </si>
  <si>
    <t>Đỗ Văn Long</t>
  </si>
  <si>
    <t>Nguyễn Đức Khánh</t>
  </si>
  <si>
    <t>Ngô Văn Tuyên</t>
  </si>
  <si>
    <t>Phạm Khắc Hưng</t>
  </si>
  <si>
    <t>Lê Duy Liên</t>
  </si>
  <si>
    <t>Bùi Công Luận</t>
  </si>
  <si>
    <t>Bùi Đức Thạo</t>
  </si>
  <si>
    <t>Lê Trung Vinh</t>
  </si>
  <si>
    <t>Lê Viết Lan</t>
  </si>
  <si>
    <t>Nguyễn Đình Đại</t>
  </si>
  <si>
    <t>Nguyễn Hải Hoàng</t>
  </si>
  <si>
    <t>Vương Văn Ngữ</t>
  </si>
  <si>
    <t>Nguyễn Văn Chung</t>
  </si>
  <si>
    <t>Đàm Văn Khoa</t>
  </si>
  <si>
    <t xml:space="preserve">Nguyễn Văn Minh </t>
  </si>
  <si>
    <t>Đỗ Văn Khoa</t>
  </si>
  <si>
    <t>Nguyễn Trọng Du</t>
  </si>
  <si>
    <t>Hoàng Thanh Vũ</t>
  </si>
  <si>
    <t>Phạm Duy Trường</t>
  </si>
  <si>
    <t>Nguyễn Quang Vĩ</t>
  </si>
  <si>
    <t>Bùi Văn Biên</t>
  </si>
  <si>
    <t>Phạm Thị Hồng</t>
  </si>
  <si>
    <t>Dương Văn Châu</t>
  </si>
  <si>
    <t>Hoàng Văn Nghĩa</t>
  </si>
  <si>
    <t>Đỗ Văn Dũng</t>
  </si>
  <si>
    <t>Bùi Văn Quân</t>
  </si>
  <si>
    <t>Vũ Văn Điệp</t>
  </si>
  <si>
    <t>Nguyễn Văn Thông</t>
  </si>
  <si>
    <t>Ngô Đức Bình</t>
  </si>
  <si>
    <t>Thân Quang Ngân</t>
  </si>
  <si>
    <t>Ngô Đình Tuyến</t>
  </si>
  <si>
    <t>Nguyễn Đức Soạn</t>
  </si>
  <si>
    <t>Nguyễn Văn Nhiệm</t>
  </si>
  <si>
    <t>Nguyễn Văn Hoan</t>
  </si>
  <si>
    <t>Hoàng Văn Kỳ</t>
  </si>
  <si>
    <t>Hoàng Văn Thuận</t>
  </si>
  <si>
    <t>Nguyễn Phú Vị</t>
  </si>
  <si>
    <t>Ngô Văn Bình</t>
  </si>
  <si>
    <t>Nguyễn Văn Huấn</t>
  </si>
  <si>
    <t>Nguyễn Văn Hoạt</t>
  </si>
  <si>
    <t>Ngô Văn Tân</t>
  </si>
  <si>
    <t>Nguyễn Văn Ngoãn</t>
  </si>
  <si>
    <t>Đỗ Văn Tuyên</t>
  </si>
  <si>
    <t>Nguyễn Quang Quý</t>
  </si>
  <si>
    <t>Nguyễn Hồng Quân</t>
  </si>
  <si>
    <t>Hoàng Trung Du</t>
  </si>
  <si>
    <t>Nguyễn Trường Duy</t>
  </si>
  <si>
    <t>Nguyễn Tất Thắng</t>
  </si>
  <si>
    <t>Phạm Văn Thăng</t>
  </si>
  <si>
    <t>Lý Văn Năm</t>
  </si>
  <si>
    <t>Nguyễn Văn Tỵ</t>
  </si>
  <si>
    <t>Phạm Văn Thanh</t>
  </si>
  <si>
    <t>Hoàng Vũ Anh</t>
  </si>
  <si>
    <t>Trần Văn Đức</t>
  </si>
  <si>
    <t>Đào Thiện Nhiên</t>
  </si>
  <si>
    <t>Nguyễn Việt Hà</t>
  </si>
  <si>
    <t>Nguyễn Dương Mạnh</t>
  </si>
  <si>
    <t>Bùi Tiến Dũng</t>
  </si>
  <si>
    <t>Nguyễn Thành Chiểu</t>
  </si>
  <si>
    <t>Lê Minh Tác</t>
  </si>
  <si>
    <t>Đinh Văn Dĩnh</t>
  </si>
  <si>
    <t>Triệu Văn Tỉnh</t>
  </si>
  <si>
    <t>Nguyễn Sơn Hải</t>
  </si>
  <si>
    <t>Ngô Văn Cường</t>
  </si>
  <si>
    <t>Lê Sơn Hùng</t>
  </si>
  <si>
    <t>Đỗ Ngọc Chính</t>
  </si>
  <si>
    <t>Nguyễn Xuân Hà</t>
  </si>
  <si>
    <t>Nguyễn Thị Bích</t>
  </si>
  <si>
    <t>Phạm Thị Anh</t>
  </si>
  <si>
    <t>Nguyễn Thị Oanh</t>
  </si>
  <si>
    <t>Nguyễn Thị Thu Hiền</t>
  </si>
  <si>
    <t>Trịnh Đắc Ước</t>
  </si>
  <si>
    <t>Vũ Ngọc Hoàng</t>
  </si>
  <si>
    <t>Nguyễn Thanh Tuấn</t>
  </si>
  <si>
    <t>Phạm Đình Tài</t>
  </si>
  <si>
    <t>Hoàng Văn Dữ</t>
  </si>
  <si>
    <t>Cù Huy Du</t>
  </si>
  <si>
    <t>Ngô Xuân Quang</t>
  </si>
  <si>
    <t>Trần Văn Minh</t>
  </si>
  <si>
    <t>Nguyễn Duy Phương</t>
  </si>
  <si>
    <t>Đỗ Văn Vẻ</t>
  </si>
  <si>
    <t>Trần Tuấn Anh</t>
  </si>
  <si>
    <t>Đinh Văn Điệp</t>
  </si>
  <si>
    <t>Nguyễn Kim Cương</t>
  </si>
  <si>
    <t>Trần Hồng Lợi</t>
  </si>
  <si>
    <t>Lê Tiến Phương</t>
  </si>
  <si>
    <t>Phùng Khắc Thêm</t>
  </si>
  <si>
    <t>Lê Văn Tuân</t>
  </si>
  <si>
    <t>Lê Anh Văn</t>
  </si>
  <si>
    <t>Nguyễn Viết Lợi</t>
  </si>
  <si>
    <t>Nguyễn Cao Cương</t>
  </si>
  <si>
    <t>Vũ Thế Tuyền</t>
  </si>
  <si>
    <t>Vũ Thị Xuân</t>
  </si>
  <si>
    <t>Đoàn Thị Tâm</t>
  </si>
  <si>
    <t>Lương Thế Công</t>
  </si>
  <si>
    <t>Ngô Thị Quyên</t>
  </si>
  <si>
    <t>Bùi Thị Thúy Lan</t>
  </si>
  <si>
    <t>Trần Văn Thức</t>
  </si>
  <si>
    <t>Lâm Hồng Quang</t>
  </si>
  <si>
    <t>Vũ Đăng Chuyền</t>
  </si>
  <si>
    <t>Phùng Kiều Nghị</t>
  </si>
  <si>
    <t>Đàm Hữu Thắng</t>
  </si>
  <si>
    <t>Bùi Đức Trung</t>
  </si>
  <si>
    <t>Bùi Văn Chắc</t>
  </si>
  <si>
    <t>Kiều Cao Tú</t>
  </si>
  <si>
    <t>Nguyễn Anh Dũng</t>
  </si>
  <si>
    <t>Đoàn Minh Phương</t>
  </si>
  <si>
    <t xml:space="preserve">Phạm Thị Phương </t>
  </si>
  <si>
    <t>Bùi Thị Kim Thoa</t>
  </si>
  <si>
    <t>Hoàng Thị Sen</t>
  </si>
  <si>
    <t>Vũ Thị Thanh Hoa</t>
  </si>
  <si>
    <t>Lưu Quang Dũng</t>
  </si>
  <si>
    <t>Nguyễn Tri Hoàn</t>
  </si>
  <si>
    <t>Chu Thị Hoàn</t>
  </si>
  <si>
    <t>Nguyễn Hải Quảng</t>
  </si>
  <si>
    <t>Trần Thanh Sơn</t>
  </si>
  <si>
    <t>Nguyễn Tiến Bằng</t>
  </si>
  <si>
    <t>Trần Phương</t>
  </si>
  <si>
    <t>Trịnh Hoàng Duy</t>
  </si>
  <si>
    <t>Phạm Duy Trung</t>
  </si>
  <si>
    <t>Nguyễn Anh Tuân</t>
  </si>
  <si>
    <t>Nguyễn Thái Sơn</t>
  </si>
  <si>
    <t>Lương Văn Hải</t>
  </si>
  <si>
    <t>Nguyễn Văn Tuấn</t>
  </si>
  <si>
    <t>Đặng Thị Thim</t>
  </si>
  <si>
    <t>Lê Xuân Tuyên</t>
  </si>
  <si>
    <t>Lê Xuân Tiến</t>
  </si>
  <si>
    <t>Lê Văn Sơn</t>
  </si>
  <si>
    <t>Nguyễn Viết Tú</t>
  </si>
  <si>
    <t>Huy Hồng Khiên</t>
  </si>
  <si>
    <t>Lương Quang Hiển</t>
  </si>
  <si>
    <t>Đàm Văn Tăng</t>
  </si>
  <si>
    <t>Nguyễn Văn Hiệu</t>
  </si>
  <si>
    <t>Ngô Xuân Tiến</t>
  </si>
  <si>
    <t>Trần Việt Đức</t>
  </si>
  <si>
    <t>Vũ Văn Thăng</t>
  </si>
  <si>
    <t>Phạm Văn Cường</t>
  </si>
  <si>
    <t>Trần Văn Long</t>
  </si>
  <si>
    <t>Lê Văn Minh</t>
  </si>
  <si>
    <t>Tống Ngọc Bình</t>
  </si>
  <si>
    <t>Nguyễn Thế Tùng</t>
  </si>
  <si>
    <t>Phạm Văn Khoẻ</t>
  </si>
  <si>
    <t>Phạm Thái Học</t>
  </si>
  <si>
    <t>Nguyễn Trọng ảnh</t>
  </si>
  <si>
    <t>Nguyễn Hồng Công</t>
  </si>
  <si>
    <t>Nguyễn Minh Có</t>
  </si>
  <si>
    <t>Đinh Khắc Hưng</t>
  </si>
  <si>
    <t>Nguyễn Văn Hiệp</t>
  </si>
  <si>
    <t>Lê Văn Đức</t>
  </si>
  <si>
    <t>Lê văn Thưởng</t>
  </si>
  <si>
    <t>Trần Văn Nam</t>
  </si>
  <si>
    <t>Trương Thế Anh</t>
  </si>
  <si>
    <t>Nguyễn Văn Duyệt</t>
  </si>
  <si>
    <t>Bùi Công Thông</t>
  </si>
  <si>
    <t>Hoàng Văn Chí</t>
  </si>
  <si>
    <t>Bùi Xuân Biên</t>
  </si>
  <si>
    <t>Khương Văn Hà</t>
  </si>
  <si>
    <t>Nguyễn Viết Lâm</t>
  </si>
  <si>
    <t>Hoàng Văn Thông</t>
  </si>
  <si>
    <t>Dương Công Thắng</t>
  </si>
  <si>
    <t>Nguyễn Văn Biển</t>
  </si>
  <si>
    <t>Lê Xuân Trường</t>
  </si>
  <si>
    <t>Bùi Ngọc Đức</t>
  </si>
  <si>
    <t>Nguyễn Trọng Cương</t>
  </si>
  <si>
    <t>Vũ Xuân Hồng</t>
  </si>
  <si>
    <t>Nguyễn Đức Sơn</t>
  </si>
  <si>
    <t>Nguyễn Thế Vững</t>
  </si>
  <si>
    <t>Phan Thăng Long</t>
  </si>
  <si>
    <t>Lương Thanh Tuấn</t>
  </si>
  <si>
    <t>Trịnh Ngọc Thùy</t>
  </si>
  <si>
    <t>Nguyễn Mạnh Huy</t>
  </si>
  <si>
    <t>Dương Tiến Dũng</t>
  </si>
  <si>
    <t>Hoàng Trung Dũng</t>
  </si>
  <si>
    <t>Đỗ Thanh Sơn</t>
  </si>
  <si>
    <t>Trần Minh Thưởng</t>
  </si>
  <si>
    <t>Đoàn Viễn Dương</t>
  </si>
  <si>
    <t>Trịnh Văn Thông</t>
  </si>
  <si>
    <t>Dương Trọng Nguyên</t>
  </si>
  <si>
    <t>Vũ Văn Huyên</t>
  </si>
  <si>
    <t>Trần Mạnh Hà</t>
  </si>
  <si>
    <t>Phí Hải Thanh</t>
  </si>
  <si>
    <t>Nguyễn Mạnh Tâm</t>
  </si>
  <si>
    <t>Đào Văn Tuấn</t>
  </si>
  <si>
    <t>Phạm Ngọc Nam</t>
  </si>
  <si>
    <t>Nguyễn Quý Ninh</t>
  </si>
  <si>
    <t>Phạm Văn Thịnh</t>
  </si>
  <si>
    <t>Đặng Quốc Khánh</t>
  </si>
  <si>
    <t>Vũ Mạnh Cường</t>
  </si>
  <si>
    <t>Phạm Văn Giản</t>
  </si>
  <si>
    <t>Bùi Văn Huy</t>
  </si>
  <si>
    <t>Nguyễn Xuân Hào</t>
  </si>
  <si>
    <t>Phạm Văn Quyết</t>
  </si>
  <si>
    <t>Phạm Đức Quỳnh</t>
  </si>
  <si>
    <t>Ngô Mạnh Cường</t>
  </si>
  <si>
    <t>Đinh Khắc Thi</t>
  </si>
  <si>
    <t>Đặng Văn Thàn</t>
  </si>
  <si>
    <t>Trịnh Thị Thanh Hương</t>
  </si>
  <si>
    <t>Phạm Thị Thanh</t>
  </si>
  <si>
    <t>Lê Thị Minh</t>
  </si>
  <si>
    <t>Vũ Thị Thanh</t>
  </si>
  <si>
    <t>Cao Thị Dinh</t>
  </si>
  <si>
    <t>Nguyễn Thị Thanh</t>
  </si>
  <si>
    <t>Nguyễn Thị Tuyết</t>
  </si>
  <si>
    <t>Nguyễn Thị Lan Anh</t>
  </si>
  <si>
    <t>Nguyễn Thị Hương</t>
  </si>
  <si>
    <t>Hoàng Thị Hồng Hạnh</t>
  </si>
  <si>
    <t>Nguyễn Văn Hồ</t>
  </si>
  <si>
    <t>Ninh Thị Hường</t>
  </si>
  <si>
    <t>Trần Văn Chỉnh</t>
  </si>
  <si>
    <t>Đặng Duy Quang</t>
  </si>
  <si>
    <t>Nguyễn Đức Phược</t>
  </si>
  <si>
    <t>Đặng Thị Tới</t>
  </si>
  <si>
    <t>Phạm Thị Thu Hương</t>
  </si>
  <si>
    <t>Nghiêm Thị Ngọc ánh</t>
  </si>
  <si>
    <t>Nhâm Thị ánh Dương</t>
  </si>
  <si>
    <t>Đặng Thị Thu</t>
  </si>
  <si>
    <t>Nguyễn Cao Quyền</t>
  </si>
  <si>
    <t>Lê Thị Mây</t>
  </si>
  <si>
    <t>Khúc Thị Bích Thủy</t>
  </si>
  <si>
    <t>Bùi Thị Hằng</t>
  </si>
  <si>
    <t>Trần Hồng Phong</t>
  </si>
  <si>
    <t>Đàm Thế Đức</t>
  </si>
  <si>
    <t>Vũ Đức Bình</t>
  </si>
  <si>
    <t>Bùi Mạnh Cương</t>
  </si>
  <si>
    <t>Nguyễn Văn Huynh</t>
  </si>
  <si>
    <t>Bùi Văn Hồi</t>
  </si>
  <si>
    <t>Nguyễn Minh Khang</t>
  </si>
  <si>
    <t>Bùi Đức Long</t>
  </si>
  <si>
    <t>Bùi Đức Vĩnh</t>
  </si>
  <si>
    <t>Đỗ Duy Chuyển</t>
  </si>
  <si>
    <t>Trương Văn Tuyên</t>
  </si>
  <si>
    <t>Lại Văn ửng</t>
  </si>
  <si>
    <t>Phạm Đức Trương</t>
  </si>
  <si>
    <t>Trần Văn Hoàn</t>
  </si>
  <si>
    <t>Nguyễn Đức Hiếu</t>
  </si>
  <si>
    <t>Trần Tiến Huy</t>
  </si>
  <si>
    <t>Phạm Văn Lộc</t>
  </si>
  <si>
    <t>Phạm Văn Mạnh</t>
  </si>
  <si>
    <t>Trương Tất Mạnh</t>
  </si>
  <si>
    <t xml:space="preserve">Phan Trọng Nghĩa </t>
  </si>
  <si>
    <t>Hà Văn Thành</t>
  </si>
  <si>
    <t>Bùi Minh Đức</t>
  </si>
  <si>
    <t>Vũ Quang Hiệp</t>
  </si>
  <si>
    <t>Nguyễn Khắc Hiệp</t>
  </si>
  <si>
    <t>Triệu Văn Diễn</t>
  </si>
  <si>
    <t>Vũ Ngọc Hùng</t>
  </si>
  <si>
    <t>Nguyễn Huy Kiên</t>
  </si>
  <si>
    <t>Nguyễn Văn Tú</t>
  </si>
  <si>
    <t>Nguyễn Đức Tôn</t>
  </si>
  <si>
    <t>Nguyễn Ngọc Tuyền</t>
  </si>
  <si>
    <t>Phan Văn Kiện</t>
  </si>
  <si>
    <t>Hoàng Hải</t>
  </si>
  <si>
    <t>Đỗ Văn Ngọc</t>
  </si>
  <si>
    <t>Lê Ngọc Quân</t>
  </si>
  <si>
    <t>Trần Tiến</t>
  </si>
  <si>
    <t>Bùi Quang Huy</t>
  </si>
  <si>
    <t>Lê Văn Phong</t>
  </si>
  <si>
    <t>Nguyễn Văn Thuật</t>
  </si>
  <si>
    <t>Phạm Công Khanh</t>
  </si>
  <si>
    <t>Mai Ngọc Sơn</t>
  </si>
  <si>
    <t>Phạm Văn Giảng</t>
  </si>
  <si>
    <t>Nguyễn Hồng Sơn</t>
  </si>
  <si>
    <t>Đào Văn Khánh</t>
  </si>
  <si>
    <t>Đỗ Xuân Thắng</t>
  </si>
  <si>
    <t>Lưu Đức Mạnh</t>
  </si>
  <si>
    <t>Bùi Văn Dũng</t>
  </si>
  <si>
    <t>Lê Đức Công</t>
  </si>
  <si>
    <t>Nguyễn Văn Thiết</t>
  </si>
  <si>
    <t>Dương Ngọc Quang</t>
  </si>
  <si>
    <t>Nguyễn Kim Trọng</t>
  </si>
  <si>
    <t>Trần Phương Nam</t>
  </si>
  <si>
    <t>Nguyễn Ngọc Oánh</t>
  </si>
  <si>
    <t>Đinh Đức Hòa</t>
  </si>
  <si>
    <t>Nguyễn Đức Thuận</t>
  </si>
  <si>
    <t>Phạm Quốc Vương</t>
  </si>
  <si>
    <t>Bùi Văn Oanh</t>
  </si>
  <si>
    <t>Nguyễn Danh Dương</t>
  </si>
  <si>
    <t>Nguyễn Huy Hiệu</t>
  </si>
  <si>
    <t>Nguyễn Đức Duy</t>
  </si>
  <si>
    <t>Bùi Văn Hoài</t>
  </si>
  <si>
    <t>Nguyễn Viết Phong</t>
  </si>
  <si>
    <t>Đào Văn Lừng</t>
  </si>
  <si>
    <t>Phạm Huy Đông</t>
  </si>
  <si>
    <t>Dương Văn Nghĩa</t>
  </si>
  <si>
    <t>Trần Văn Khải</t>
  </si>
  <si>
    <t>Trương Mậu Hoàn</t>
  </si>
  <si>
    <t>Vũ Văn Nam</t>
  </si>
  <si>
    <t>Phạm Khắc Huy</t>
  </si>
  <si>
    <t>Trần Văn Chung</t>
  </si>
  <si>
    <t>Nguyễn Tuấn Văn</t>
  </si>
  <si>
    <t>Vũ Đình Quý</t>
  </si>
  <si>
    <t>Nguyễn Hùng Cường</t>
  </si>
  <si>
    <t>Nguyễn Văn Thuỷ</t>
  </si>
  <si>
    <t>Đinh Trọng Lịch</t>
  </si>
  <si>
    <t>Phạm Tuấn Thanh</t>
  </si>
  <si>
    <t>Phạm Đức Hải</t>
  </si>
  <si>
    <t>Phạm Văn Quyền</t>
  </si>
  <si>
    <t>Đoàn Văn Bình</t>
  </si>
  <si>
    <t>Hạ Quang Phượng</t>
  </si>
  <si>
    <t>Nguyễn Công Đủ</t>
  </si>
  <si>
    <t>Lương Văn Quynh</t>
  </si>
  <si>
    <t>Phạm Văn Hùng</t>
  </si>
  <si>
    <t>Nguyễn Thanh Đông</t>
  </si>
  <si>
    <t>Trần Văn Cường</t>
  </si>
  <si>
    <t>Nguyễn Sinh Kông</t>
  </si>
  <si>
    <t>Đỗ Văn Tỉnh</t>
  </si>
  <si>
    <t>Vũ Thị Tho</t>
  </si>
  <si>
    <t>Lương Xuân Diên</t>
  </si>
  <si>
    <t>Nguyễn Mạnh Đức</t>
  </si>
  <si>
    <t>Nguyễn Mạnh Đạt</t>
  </si>
  <si>
    <t>Phạm Sơn Hà</t>
  </si>
  <si>
    <t>Bùi Văn Nhiệm</t>
  </si>
  <si>
    <t>Lâm Thế Anh</t>
  </si>
  <si>
    <t>Nguyễn Trọng Huy</t>
  </si>
  <si>
    <t>Phan Việt Hà</t>
  </si>
  <si>
    <t>Mạc Duy Hùng</t>
  </si>
  <si>
    <t>Lại Văn Tuyên</t>
  </si>
  <si>
    <t>Hoàng Văn Hùng</t>
  </si>
  <si>
    <t>Đinh Văn Sánh</t>
  </si>
  <si>
    <t>Lê Văn Thắng</t>
  </si>
  <si>
    <t>Lê Anh Tuấn</t>
  </si>
  <si>
    <t>Hà Văn Hiệp</t>
  </si>
  <si>
    <t>Trần Công Vỹ</t>
  </si>
  <si>
    <t>Lưu Xuân Khánh</t>
  </si>
  <si>
    <t>Lưu Văn Mạnh</t>
  </si>
  <si>
    <t>Phạm Văn Bắc</t>
  </si>
  <si>
    <t>Ngô Văn Thỉnh</t>
  </si>
  <si>
    <t>Nguyễn Trường Sơn</t>
  </si>
  <si>
    <t>Bùi Sĩ Lâm</t>
  </si>
  <si>
    <t>Phạm Công Tiệp</t>
  </si>
  <si>
    <t>Đỗ Thị Hương</t>
  </si>
  <si>
    <t>Vũ Đình Tư</t>
  </si>
  <si>
    <t>Bùi Thị kim Dung</t>
  </si>
  <si>
    <t>Trần Văn Ba</t>
  </si>
  <si>
    <t>Đỗ Hữu Tuân</t>
  </si>
  <si>
    <t>Khúc Văn Hiệp</t>
  </si>
  <si>
    <t>Đỗ Đức Thắng</t>
  </si>
  <si>
    <t>Phạm Thị My</t>
  </si>
  <si>
    <t>Phạm Thị Phương Thảo</t>
  </si>
  <si>
    <t>Đỗ Thị Anh Đào</t>
  </si>
  <si>
    <t>Bùi Văn Trường</t>
  </si>
  <si>
    <t>Đặng Thị Hương</t>
  </si>
  <si>
    <t>Ngô Thị Huyền</t>
  </si>
  <si>
    <t>Nguyễn Trọng Hưng</t>
  </si>
  <si>
    <t>Ngô Văn Tọa</t>
  </si>
  <si>
    <t>Lê Minh Hà</t>
  </si>
  <si>
    <t>Nguyễn Đức Hà</t>
  </si>
  <si>
    <t>Nguyễn Xuân Đại</t>
  </si>
  <si>
    <t>Trịnh Văn Định</t>
  </si>
  <si>
    <t>Nguyễn Sỹ Tuấn</t>
  </si>
  <si>
    <t>Nguyễn Viết Kiên</t>
  </si>
  <si>
    <t>Vũ Văn Sản</t>
  </si>
  <si>
    <t>Phan Đình Diễn</t>
  </si>
  <si>
    <t>Vũ Văn Thoại</t>
  </si>
  <si>
    <t>Nguyễn Thế Vinh</t>
  </si>
  <si>
    <t>Lại Văn Dũng</t>
  </si>
  <si>
    <t>Hà Văn Linh</t>
  </si>
  <si>
    <t>Vũ Hồng Lê</t>
  </si>
  <si>
    <t>Nguyễn Đình Chuynh</t>
  </si>
  <si>
    <t>Dương Duy Luận</t>
  </si>
  <si>
    <t>Đỗ Anh Tuấn</t>
  </si>
  <si>
    <t>Phạm Xuân Vũ</t>
  </si>
  <si>
    <t>Bùi Khắc Duy</t>
  </si>
  <si>
    <t>Nguyễn Văn Hợi</t>
  </si>
  <si>
    <t>Nguyễn Văn Sự</t>
  </si>
  <si>
    <t>Vũ Đức Du</t>
  </si>
  <si>
    <t>Trần Quốc Toản</t>
  </si>
  <si>
    <t>Phạm Ngọc Chiến</t>
  </si>
  <si>
    <t>Nguyễn Thế Mỹ</t>
  </si>
  <si>
    <t>Đoàn Văn Hải</t>
  </si>
  <si>
    <t>Bùi Xuân Tám</t>
  </si>
  <si>
    <t>Nguyễn Văn Đức</t>
  </si>
  <si>
    <t>Thịnh Đức Huy</t>
  </si>
  <si>
    <t>Trần Cao Cường</t>
  </si>
  <si>
    <t>Phạm Văn Nam</t>
  </si>
  <si>
    <t>Đoàn Bá Điệp</t>
  </si>
  <si>
    <t>Nguyễn Văn Lên</t>
  </si>
  <si>
    <t>Lê Văn Hiệu</t>
  </si>
  <si>
    <t>Phạm Văn Tiến</t>
  </si>
  <si>
    <t>Ngô Bá Hợp</t>
  </si>
  <si>
    <t>Nguyễn Sĩ Sơn</t>
  </si>
  <si>
    <t>Nguyễn Văn Đoàn</t>
  </si>
  <si>
    <t>Hoàng Văn Tâm</t>
  </si>
  <si>
    <t>Vũ Văn Hòa</t>
  </si>
  <si>
    <t>Lê Minh Huy</t>
  </si>
  <si>
    <t>Lê Duy Vương</t>
  </si>
  <si>
    <t>Nguyễn Văn Khanh</t>
  </si>
  <si>
    <t>Lương Minh Hải</t>
  </si>
  <si>
    <t>Nguyễn Văn Thiện</t>
  </si>
  <si>
    <t>Đỗ Văn Độ</t>
  </si>
  <si>
    <t>Dương Ngọc Tuân</t>
  </si>
  <si>
    <t>Nguyễn Văn Đới</t>
  </si>
  <si>
    <t>Bùi Thanh Phong</t>
  </si>
  <si>
    <t>Vũ Duy Anh</t>
  </si>
  <si>
    <t>Bùi Thị Thanh Huyền</t>
  </si>
  <si>
    <t>Vũ Đức Dũng</t>
  </si>
  <si>
    <t>Nguyễn Đắc Tuyên</t>
  </si>
  <si>
    <t>Ninh Đức Hùng</t>
  </si>
  <si>
    <t>Đỗ Văn Sinh</t>
  </si>
  <si>
    <t>Nguyễn Văn Toàn</t>
  </si>
  <si>
    <t>Vũ Ngọc Đạt</t>
  </si>
  <si>
    <t>Phạm Mạnh Khoa</t>
  </si>
  <si>
    <t>Nguyễn Tất Sơn</t>
  </si>
  <si>
    <t>Nguyễn Văn Chí</t>
  </si>
  <si>
    <t>Nguyễn Hoài Nam</t>
  </si>
  <si>
    <t>Phùng Anh Tuấn</t>
  </si>
  <si>
    <t>Trần Phú Hảo</t>
  </si>
  <si>
    <t>Phạm Duy Khiếu</t>
  </si>
  <si>
    <t>Vũ Nhân Nghĩa</t>
  </si>
  <si>
    <t>Trần Thị Hằng</t>
  </si>
  <si>
    <t>Phạm Văn Doanh</t>
  </si>
  <si>
    <t xml:space="preserve">Lã Thành Thường </t>
  </si>
  <si>
    <t>Lương Quang Hưng</t>
  </si>
  <si>
    <t>Phạm Văn Bàn</t>
  </si>
  <si>
    <t>Dương Nam Sơn</t>
  </si>
  <si>
    <t>Phạm Hồng Giang</t>
  </si>
  <si>
    <t>Nguyễn Thuý Nga</t>
  </si>
  <si>
    <t>Trần Thanh Khải</t>
  </si>
  <si>
    <t>Đặng Đức Hùng</t>
  </si>
  <si>
    <t>Ngô Văn Cừ</t>
  </si>
  <si>
    <t>Nguyễn Văn Hoàng</t>
  </si>
  <si>
    <t>Nguyễn Tiến Hiển</t>
  </si>
  <si>
    <t>Phạm Hữu Diệu</t>
  </si>
  <si>
    <t>Vũ Thế Tuyến</t>
  </si>
  <si>
    <t>Dư Thị Lan Phương</t>
  </si>
  <si>
    <t>Đoàn Mạnh Duy</t>
  </si>
  <si>
    <t>Trần Thị Hương</t>
  </si>
  <si>
    <t>Phạm Thị Liễu</t>
  </si>
  <si>
    <t>Phan Văn Hiện</t>
  </si>
  <si>
    <t>Nguyễn Thị Minh Ngọc</t>
  </si>
  <si>
    <t>Ngô Quang Luận</t>
  </si>
  <si>
    <t>Nguyễn Quang Đức</t>
  </si>
  <si>
    <t>Phạm Thị Kim Anh</t>
  </si>
  <si>
    <t>Phạm Thị Thanh Thủy</t>
  </si>
  <si>
    <t>Nguyễn Thị Bích Liên</t>
  </si>
  <si>
    <t>Vũ Thị Thuỷ</t>
  </si>
  <si>
    <t>Nguyễn Thị Lệ Thuý</t>
  </si>
  <si>
    <t>Phạm Hải Mai</t>
  </si>
  <si>
    <t>Nguyễn Thị Hiền</t>
  </si>
  <si>
    <t>Nguyễn Thị Thu Quỳnh</t>
  </si>
  <si>
    <t>Bùi Thị Hà</t>
  </si>
  <si>
    <t>Nguyễn Đức Tâm</t>
  </si>
  <si>
    <t>Hoàng Hữu Dũng</t>
  </si>
  <si>
    <t>Bùi Thị Điều</t>
  </si>
  <si>
    <t>Hoàng Duy Phương</t>
  </si>
  <si>
    <t>Nguyễn Trọng Tuấn</t>
  </si>
  <si>
    <t>Nguyễn Văn Khuyến</t>
  </si>
  <si>
    <t>Nguyễn Trọng Tiệp</t>
  </si>
  <si>
    <t>Hà Đức Hùng</t>
  </si>
  <si>
    <t>Ngô Hải Phòng</t>
  </si>
  <si>
    <t>Nguyễn Quang Tú</t>
  </si>
  <si>
    <t>Vũ Xuân Tùng</t>
  </si>
  <si>
    <t>Phạm Đức Quân</t>
  </si>
  <si>
    <t>Đào Đình Thắng</t>
  </si>
  <si>
    <t>Trần Quốc Nhạn</t>
  </si>
  <si>
    <t>Chu Văn Mạnh</t>
  </si>
  <si>
    <t>Trần Thế Long</t>
  </si>
  <si>
    <t>Giang Minh Hải</t>
  </si>
  <si>
    <t>Phạm Văn Cảnh</t>
  </si>
  <si>
    <t>Trương Văn Điểm</t>
  </si>
  <si>
    <t>Nguyễn Tam Hoà</t>
  </si>
  <si>
    <t>Nguyễn Đức Hưng</t>
  </si>
  <si>
    <t>Nguyễn Tuất Hoàng</t>
  </si>
  <si>
    <t>Phạm Văn Hoàng</t>
  </si>
  <si>
    <t>Nguyễn Anh Hùng</t>
  </si>
  <si>
    <t>Phạm Văn Bẩy</t>
  </si>
  <si>
    <t>Vũ Văn Mấn</t>
  </si>
  <si>
    <t>Nguyễn Duy Quyết</t>
  </si>
  <si>
    <t>Nguyễn Thu Hà</t>
  </si>
  <si>
    <t>Phạm Thị Hồng Nhung</t>
  </si>
  <si>
    <t>Lưu Thị Phương Thảo</t>
  </si>
  <si>
    <t>Nguyễn Mạnh Tuấn</t>
  </si>
  <si>
    <t>Ngô Thị Khuyến</t>
  </si>
  <si>
    <t>Dương Thanh Cường</t>
  </si>
  <si>
    <t>Lê Thu Đông</t>
  </si>
  <si>
    <t>Tô Thị Hương</t>
  </si>
  <si>
    <t>Nguyễn Thị Bích Duyên</t>
  </si>
  <si>
    <t>Nguyễn Thị Thêu</t>
  </si>
  <si>
    <t>Trần Thị Thơm</t>
  </si>
  <si>
    <t>Vương Thị Thảo</t>
  </si>
  <si>
    <t>Nguyễn Thị Giang</t>
  </si>
  <si>
    <t>Dương Khánh Quỳnh</t>
  </si>
  <si>
    <t>Nguyễn Hữu Phú</t>
  </si>
  <si>
    <t>Phan Nhật Toàn</t>
  </si>
  <si>
    <t>Lều Thị Tính</t>
  </si>
  <si>
    <t>Đàm Đình Học</t>
  </si>
  <si>
    <t>Nguyễn Xuân Bình</t>
  </si>
  <si>
    <t>Vũ Văn Mạnh</t>
  </si>
  <si>
    <t>Nguyễn Hữu Huân</t>
  </si>
  <si>
    <t>Nguyễn Thành Chung</t>
  </si>
  <si>
    <t>Bùi Quyết Chiến</t>
  </si>
  <si>
    <t>Đỗ Xuân Tịnh</t>
  </si>
  <si>
    <t>Nguyễn Trùng Dương</t>
  </si>
  <si>
    <t>Tăng Văn Dũng</t>
  </si>
  <si>
    <t>Hà Hoàng Việt</t>
  </si>
  <si>
    <t>Phạm Văn Thụy</t>
  </si>
  <si>
    <t>Trần Văn Diện</t>
  </si>
  <si>
    <t>Lê Quý Duẩn</t>
  </si>
  <si>
    <t>Phương Kim Thức</t>
  </si>
  <si>
    <t>Lại Đức Trung</t>
  </si>
  <si>
    <t>Lương Ngọc Hoàn</t>
  </si>
  <si>
    <t>Bùi Ngọc Tân</t>
  </si>
  <si>
    <t>Bùi Công Luyện</t>
  </si>
  <si>
    <t>Lê Quốc Trị</t>
  </si>
  <si>
    <t>Phạm Văn Hai</t>
  </si>
  <si>
    <t>Lê Văn Hiến</t>
  </si>
  <si>
    <t>Vũ Đức Nguyên</t>
  </si>
  <si>
    <t>Vũ Năng Sức</t>
  </si>
  <si>
    <t>Lê Hồng Quân</t>
  </si>
  <si>
    <t>Nguyễn Đăng Đức</t>
  </si>
  <si>
    <t>Trần Thành Duy</t>
  </si>
  <si>
    <t>Tô Thành Long</t>
  </si>
  <si>
    <t>Nguyễn Anh Nghĩa</t>
  </si>
  <si>
    <t>Hà Thế Toàn</t>
  </si>
  <si>
    <t>Nguyễn Bá Long</t>
  </si>
  <si>
    <t>Nguyễn Văn Đoan</t>
  </si>
  <si>
    <t>Lý Văn Nam</t>
  </si>
  <si>
    <t>Vũ Văn Thuyên</t>
  </si>
  <si>
    <t>Trịnh Văn Giang</t>
  </si>
  <si>
    <t>Chu Mạnh Ninh</t>
  </si>
  <si>
    <t>Chu Cẩm Phong</t>
  </si>
  <si>
    <t>Đặng Văn Hưởng</t>
  </si>
  <si>
    <t>Nguyễn Đa Hữu</t>
  </si>
  <si>
    <t>Nguyễn Văn Tân</t>
  </si>
  <si>
    <t>Vũ Huy Quyền</t>
  </si>
  <si>
    <t>Đoàn Sỹ Nguyên</t>
  </si>
  <si>
    <t>Thân Trọng Mạnh</t>
  </si>
  <si>
    <t>Nguyễn Văn Như</t>
  </si>
  <si>
    <t>Lê Xuân Sửu</t>
  </si>
  <si>
    <t>Phạm Chiến Thắng</t>
  </si>
  <si>
    <t>Nguyễn Xuân Tỉnh</t>
  </si>
  <si>
    <t>Nguyễn Văn Hữu</t>
  </si>
  <si>
    <t>Bùi Văn Minh</t>
  </si>
  <si>
    <t>Trần Ngọc Vĩnh</t>
  </si>
  <si>
    <t>Vũ Văn Đoàn</t>
  </si>
  <si>
    <t>Nguyễn Quốc Cường</t>
  </si>
  <si>
    <t>Phạm Đức Công</t>
  </si>
  <si>
    <t>Nguyễn Đình Cường</t>
  </si>
  <si>
    <t>Lý Đức Hùng</t>
  </si>
  <si>
    <t>Hoàng Văn San</t>
  </si>
  <si>
    <t>Phạm Văn Luyện</t>
  </si>
  <si>
    <t>Nguyễn Duy Hồi</t>
  </si>
  <si>
    <t>Phạm Quốc Hương</t>
  </si>
  <si>
    <t>Vũ Văn Hiền</t>
  </si>
  <si>
    <t>Vũ Đình Dương</t>
  </si>
  <si>
    <t>Vũ Văn Diện</t>
  </si>
  <si>
    <t xml:space="preserve">Mạc Kim Trọng </t>
  </si>
  <si>
    <t>Vũ Hoàng Long</t>
  </si>
  <si>
    <t>Lê Tiến Hạnh</t>
  </si>
  <si>
    <t>Vũ Hữu Pháp</t>
  </si>
  <si>
    <t>Nguyễn Văn Linh</t>
  </si>
  <si>
    <t>Bùi Hữu Hưng</t>
  </si>
  <si>
    <t>Phạm Văn Đồng</t>
  </si>
  <si>
    <t>Vũ Quang Phúc</t>
  </si>
  <si>
    <t>Đỗ Văn Thành</t>
  </si>
  <si>
    <t>Trần Thanh Tuấn</t>
  </si>
  <si>
    <t>Trần Trung Nghĩa</t>
  </si>
  <si>
    <t>Nguyễn Văn Nghị</t>
  </si>
  <si>
    <t>Cao Văn Thường</t>
  </si>
  <si>
    <t>Nguyễn Viết Mạnh</t>
  </si>
  <si>
    <t>Vũ Công Uông</t>
  </si>
  <si>
    <t>Nguyễn Văn úy</t>
  </si>
  <si>
    <t>Hà Ngọc Sơn</t>
  </si>
  <si>
    <t>Nguyễn Hồng Phúc</t>
  </si>
  <si>
    <t>Nguyễn Văn Thụ</t>
  </si>
  <si>
    <t>Nguyễn Văn Mai</t>
  </si>
  <si>
    <t>Trần văn Thuật</t>
  </si>
  <si>
    <t>Nguyễn Tuấn Anh</t>
  </si>
  <si>
    <t>Cao Đình Duy</t>
  </si>
  <si>
    <t>Bùi Văn Tuyên</t>
  </si>
  <si>
    <t>Phạm Đức Khương</t>
  </si>
  <si>
    <t>Nguyễn Xuân Anh</t>
  </si>
  <si>
    <t>Phùng Văn Trung</t>
  </si>
  <si>
    <t>Đàm Đức Long</t>
  </si>
  <si>
    <t>Hoàng Văn Công</t>
  </si>
  <si>
    <t>Lê Hồng Phong</t>
  </si>
  <si>
    <t>Phạm Huy Nhinh</t>
  </si>
  <si>
    <t>Nguyễn Danh Nhiên</t>
  </si>
  <si>
    <t>Trần Văn Mạnh</t>
  </si>
  <si>
    <t>Nguyễn Thị Hà</t>
  </si>
  <si>
    <t>Nguyễn Thành</t>
  </si>
  <si>
    <t>Tô Anh Tuấn</t>
  </si>
  <si>
    <t>Phạm Trung Học</t>
  </si>
  <si>
    <t>Nguyễn Quang Tình</t>
  </si>
  <si>
    <t>Nguyễn Thị Mạnh Hải</t>
  </si>
  <si>
    <t>Bùi Tăng Ngàn</t>
  </si>
  <si>
    <t>Nguyễn Chí Công</t>
  </si>
  <si>
    <t>Nguyễn Tri Uẩn</t>
  </si>
  <si>
    <t>Nguyễn Thị Thảo</t>
  </si>
  <si>
    <t>Lê Văn Đậm</t>
  </si>
  <si>
    <t>Đỗ Văn Doanh</t>
  </si>
  <si>
    <t>Bùi Thị Quyên</t>
  </si>
  <si>
    <t>Trần Quang Thường</t>
  </si>
  <si>
    <t>Phạm Thị Thanh Bình</t>
  </si>
  <si>
    <t>Lương Quang Mạnh</t>
  </si>
  <si>
    <t>Đỗ Tiến Hà</t>
  </si>
  <si>
    <t>Lê Thị Nhài</t>
  </si>
  <si>
    <t>Nguyễn Thị Hồng Hướng</t>
  </si>
  <si>
    <t>Lê Thị Thành</t>
  </si>
  <si>
    <t>Lê Thị Thảo</t>
  </si>
  <si>
    <t>Đinh Thị Bích Diệp</t>
  </si>
  <si>
    <t>Nguyễn Thị Thu Đông</t>
  </si>
  <si>
    <t>Tạ Quang Đức</t>
  </si>
  <si>
    <t>Vũ Thị Thúy</t>
  </si>
  <si>
    <t>Vũ Xuân Mạnh</t>
  </si>
  <si>
    <t>Nguyễn Thị Diệu Linh</t>
  </si>
  <si>
    <t>Phạm Duy Điệp</t>
  </si>
  <si>
    <t>Phạm Quang Điềm</t>
  </si>
  <si>
    <t>Lê Quang Huy</t>
  </si>
  <si>
    <t>Vũ Ngọc Mạnh</t>
  </si>
  <si>
    <t>Nguyễn Văn Chinh</t>
  </si>
  <si>
    <t>Nguyễn Văn Thể</t>
  </si>
  <si>
    <t>Ngô Văn Khương</t>
  </si>
  <si>
    <t>Trịnh Ngọc Tiến</t>
  </si>
  <si>
    <t>Vũ Thị Hiền</t>
  </si>
  <si>
    <t>Phạm Quang Ngọc</t>
  </si>
  <si>
    <t>Đoàn Vân Trường</t>
  </si>
  <si>
    <t>Lương Văn Mạnh</t>
  </si>
  <si>
    <t>Vũ Văn Tuấn</t>
  </si>
  <si>
    <t>Trần Xuân Cường</t>
  </si>
  <si>
    <t>Phạm Trung Hiếu</t>
  </si>
  <si>
    <t>Trần Thị Hương Sen</t>
  </si>
  <si>
    <t>Đinh Thị Nguyệt</t>
  </si>
  <si>
    <t>Tạ Trọng Quý</t>
  </si>
  <si>
    <t>Đào Văn Ninh</t>
  </si>
  <si>
    <t xml:space="preserve">Nguyễn Trung Hiếu </t>
  </si>
  <si>
    <t>Nguyễn Thị Ninh</t>
  </si>
  <si>
    <t>Nguyễn Đình Canh</t>
  </si>
  <si>
    <t>Trần Thị Điển</t>
  </si>
  <si>
    <t>Nguyễn Thị Đảm</t>
  </si>
  <si>
    <t>Trần Văn Kha</t>
  </si>
  <si>
    <t>Lương Thanh Khải</t>
  </si>
  <si>
    <t>Nguyễn Quang Kiên</t>
  </si>
  <si>
    <t>Nguyễn Văn Nhân</t>
  </si>
  <si>
    <t>Đàm Quang Dương</t>
  </si>
  <si>
    <t>Nguyễn Mạnh Quyết</t>
  </si>
  <si>
    <t>Cao Đức Diện</t>
  </si>
  <si>
    <t>Dương Sơn Linh</t>
  </si>
  <si>
    <t>Tạ Tuấn Anh</t>
  </si>
  <si>
    <t>Phan Văn Sơn</t>
  </si>
  <si>
    <t>Đặng Thế Thắng</t>
  </si>
  <si>
    <t>Đỗ Văn Tuấn Tài</t>
  </si>
  <si>
    <t>Trần Đoàn Viễn</t>
  </si>
  <si>
    <t>Phạm Thế Duy</t>
  </si>
  <si>
    <t>Đào Xuân Tới</t>
  </si>
  <si>
    <t>Đoàn Xuân Trường</t>
  </si>
  <si>
    <t>Trần Anh Tú</t>
  </si>
  <si>
    <t>Nguyễn Xuân Thăng</t>
  </si>
  <si>
    <t>Nguyễn Văn Thảo</t>
  </si>
  <si>
    <t>Đặng Văn Hiện</t>
  </si>
  <si>
    <t>Lại Hợp Hoàng</t>
  </si>
  <si>
    <t>Vũ Đại Phong</t>
  </si>
  <si>
    <t>Đinh Hải Ninh</t>
  </si>
  <si>
    <t>Vương Văn Yên</t>
  </si>
  <si>
    <t>Vũ Duy Băng</t>
  </si>
  <si>
    <t>Trịnh Công Trình</t>
  </si>
  <si>
    <t>Nguyễn Hồng Điệp</t>
  </si>
  <si>
    <t>Lê Hồng Quảng</t>
  </si>
  <si>
    <t>Phạm Trung Hải</t>
  </si>
  <si>
    <t>Phạm Văn Hưng</t>
  </si>
  <si>
    <t>Vũ Văn Long</t>
  </si>
  <si>
    <t>Hà Minh Tiến</t>
  </si>
  <si>
    <t>Nguyễn Hữu Lâm</t>
  </si>
  <si>
    <t>Bùi Phương Ngọc</t>
  </si>
  <si>
    <t>Trần Quốc Dư</t>
  </si>
  <si>
    <t>Trần Đình Hiếu</t>
  </si>
  <si>
    <t>Đỗ Trung Dũng</t>
  </si>
  <si>
    <t>Phạm Mạnh Tuấn</t>
  </si>
  <si>
    <t>Trương Văn Viện</t>
  </si>
  <si>
    <t>Tạ Ngọc Châu</t>
  </si>
  <si>
    <t>Đào Bình Minh</t>
  </si>
  <si>
    <t>Hoàng Văn Thái</t>
  </si>
  <si>
    <t>Trần Đức Hoàng</t>
  </si>
  <si>
    <t>Phạm Hữu Thảo</t>
  </si>
  <si>
    <t>Lương Ngọc Quân</t>
  </si>
  <si>
    <t>Lê Văn Tròn</t>
  </si>
  <si>
    <t>Diệp Xuân Phúc</t>
  </si>
  <si>
    <t>Trần Minh Thành</t>
  </si>
  <si>
    <t>Rương Văn Chất</t>
  </si>
  <si>
    <t>Lương Hải Thanh</t>
  </si>
  <si>
    <t>Nguyễn Viết Thành</t>
  </si>
  <si>
    <t>Phạm Cường</t>
  </si>
  <si>
    <t>Phạm Thanh Hải</t>
  </si>
  <si>
    <t>Lưu Xuân Mạnh</t>
  </si>
  <si>
    <t>Đào Trọng Đại</t>
  </si>
  <si>
    <t>Phạm Thị Hương Lan</t>
  </si>
  <si>
    <t>Nguyễn Thị Nguyên</t>
  </si>
  <si>
    <t>Lê Tiến Hùng</t>
  </si>
  <si>
    <t>Nguyễn Viết Hưng</t>
  </si>
  <si>
    <t>Nguyễn Ngọc Tuấn</t>
  </si>
  <si>
    <t>Lê Văn Hùng</t>
  </si>
  <si>
    <t>Nguyễn Quốc Dũng</t>
  </si>
  <si>
    <t>Nguyễn Quang Trung</t>
  </si>
  <si>
    <t>Đỗ Xuân Chỉnh</t>
  </si>
  <si>
    <t>Phùng Văn Thiệt</t>
  </si>
  <si>
    <t>Hoàng Duy Duẫn</t>
  </si>
  <si>
    <t>Trịnh Văn Hiếu</t>
  </si>
  <si>
    <t>Đoàn Văn Dương</t>
  </si>
  <si>
    <t>Đặng Văn Lâm</t>
  </si>
  <si>
    <t>Trương Văn Ca</t>
  </si>
  <si>
    <t>Nguyễn Kim Huy</t>
  </si>
  <si>
    <t>Nguyễn Văn Đô</t>
  </si>
  <si>
    <t>Đỗ Xuân Trường</t>
  </si>
  <si>
    <t>Vũ Anh</t>
  </si>
  <si>
    <t>Dương Công Diễn</t>
  </si>
  <si>
    <t>Đỗ Văn Quyết</t>
  </si>
  <si>
    <t>Nguyễn Hữu Thắng</t>
  </si>
  <si>
    <t>Đào Xuân Thế</t>
  </si>
  <si>
    <t>Bùi Như Lực</t>
  </si>
  <si>
    <t>Đỗ Mạnh Cường</t>
  </si>
  <si>
    <t>Trần Xuân Dương</t>
  </si>
  <si>
    <t>Lương Quý Hoạch</t>
  </si>
  <si>
    <t>Nguyễn Văn Phong</t>
  </si>
  <si>
    <t>Nguyễn Mạnh Hà</t>
  </si>
  <si>
    <t>Nguyễn Văn Hiếu</t>
  </si>
  <si>
    <t>Lê Trọng Trinh</t>
  </si>
  <si>
    <t>Trần Văn Phóng</t>
  </si>
  <si>
    <t>Quyền Đình Phước</t>
  </si>
  <si>
    <t>Tô Việt Trung</t>
  </si>
  <si>
    <t>Trần Hợp Năm</t>
  </si>
  <si>
    <t>Giáp Văn Toàn</t>
  </si>
  <si>
    <t>Đặng Văn Trúc</t>
  </si>
  <si>
    <t>Tạ Văn Lượng</t>
  </si>
  <si>
    <t>Hoàng Văn Minh</t>
  </si>
  <si>
    <t>Vũ Khắc Tình</t>
  </si>
  <si>
    <t>Nguyễn Đình Quân</t>
  </si>
  <si>
    <t>Nguyễn Thị Nga</t>
  </si>
  <si>
    <t>Trương Trung Hiếu</t>
  </si>
  <si>
    <t>Phạm Văn Ngọc</t>
  </si>
  <si>
    <t>Nguyễn Văn Thụy</t>
  </si>
  <si>
    <t>Đỗ Trọng Viễn</t>
  </si>
  <si>
    <t>Nguyễn Thị Hồng Yến</t>
  </si>
  <si>
    <t>Tô Minh Tiến</t>
  </si>
  <si>
    <t>Nguyễn Hồng Đức</t>
  </si>
  <si>
    <t>Phạm Mạnh Tiến</t>
  </si>
  <si>
    <t>Phùng Hoàng Hiệp</t>
  </si>
  <si>
    <t>Vũ Văn Hiệp</t>
  </si>
  <si>
    <t>Nguyễn Duy Nhất</t>
  </si>
  <si>
    <t>Phạm Quang Hài</t>
  </si>
  <si>
    <t>Nguyễn Tiến Hưng</t>
  </si>
  <si>
    <t>Hà Văn Cường</t>
  </si>
  <si>
    <t>Hoàng Quyết Lập</t>
  </si>
  <si>
    <t>Hoàng Văn Mão</t>
  </si>
  <si>
    <t>Nguyễn Mậu Hiến</t>
  </si>
  <si>
    <t>Trịnh Tiến Đoàn</t>
  </si>
  <si>
    <t>Trương Xuân Thuỵ</t>
  </si>
  <si>
    <t>Nguyễn Vũ Nam</t>
  </si>
  <si>
    <t>Lê Văn Sáu</t>
  </si>
  <si>
    <t>Trần Ngọc Thắng</t>
  </si>
  <si>
    <t>Nghiêm Quốc Phong</t>
  </si>
  <si>
    <t>Đinh Văn Tuấn</t>
  </si>
  <si>
    <t>Trần Văn Quang</t>
  </si>
  <si>
    <t>Trần Hồng Quang</t>
  </si>
  <si>
    <t>Nguyễn Hữu Tuyến</t>
  </si>
  <si>
    <t>Trương Văn Hiếu</t>
  </si>
  <si>
    <t>Đoàn Trần Minh Diệu</t>
  </si>
  <si>
    <t>Nguyễn Xuân Đàm</t>
  </si>
  <si>
    <t>Phạm Trọng Thuận</t>
  </si>
  <si>
    <t>Phạm Anh Tuấn</t>
  </si>
  <si>
    <t>Trần Văn Thuân</t>
  </si>
  <si>
    <t>Nguyễn Văn Ba</t>
  </si>
  <si>
    <t>Đặng Văn Duy</t>
  </si>
  <si>
    <t>Đinh Đức Trọng</t>
  </si>
  <si>
    <t>Trần Văn Hưng</t>
  </si>
  <si>
    <t>Nguyễn Văn Xanh</t>
  </si>
  <si>
    <t>Lương Văn Nam</t>
  </si>
  <si>
    <t>Nguyễn Chí Thủy</t>
  </si>
  <si>
    <t>Bùi Văn Đoàn</t>
  </si>
  <si>
    <t>Đinh Quang Hậu</t>
  </si>
  <si>
    <t>Nguyễn Hải Tuyền</t>
  </si>
  <si>
    <t>Lê Hữu Quân</t>
  </si>
  <si>
    <t>Trần Văn Tuyền</t>
  </si>
  <si>
    <t>Đinh Văn Vang</t>
  </si>
  <si>
    <t>Đỗ Viết Tuấn</t>
  </si>
  <si>
    <t>Nguyễn Văn Việt</t>
  </si>
  <si>
    <t>Lê Mạnh Tuấn</t>
  </si>
  <si>
    <t>Bùi Văn Luân</t>
  </si>
  <si>
    <t>Phạm Huy Du</t>
  </si>
  <si>
    <t>Mai Ngọc Kiên</t>
  </si>
  <si>
    <t>Hoàng Đô Trưởng</t>
  </si>
  <si>
    <t>Nguyễn Hồng Tú</t>
  </si>
  <si>
    <t>Vũ Thị Hảo</t>
  </si>
  <si>
    <t>Tạ Quốc Đại</t>
  </si>
  <si>
    <t>Phạm Thế Phương</t>
  </si>
  <si>
    <t>Hoàng Đức Phong</t>
  </si>
  <si>
    <t>Nguyễn Xuân Chiến</t>
  </si>
  <si>
    <t>Trần Thị Thuý</t>
  </si>
  <si>
    <t>Vũ Xuân Dương</t>
  </si>
  <si>
    <t>Vũ Văn Giang</t>
  </si>
  <si>
    <t>Bùi Thanh Tuyền</t>
  </si>
  <si>
    <t>Đoàn Minh Tuấn</t>
  </si>
  <si>
    <t>Đặng Đăng Long</t>
  </si>
  <si>
    <t>Phạm Trường Giang</t>
  </si>
  <si>
    <t>Vũ Văn Cường</t>
  </si>
  <si>
    <t>Trương Văn Kỳ</t>
  </si>
  <si>
    <t>Nguyễn Hữu Vinh</t>
  </si>
  <si>
    <t>Trần Văn Lý</t>
  </si>
  <si>
    <t>Nguyễn Hồng</t>
  </si>
  <si>
    <t>Mạc Văn Hưng</t>
  </si>
  <si>
    <t>Ngô Quang Huyên</t>
  </si>
  <si>
    <t>Đặng Văn Luân</t>
  </si>
  <si>
    <t>Lê Văn Tiến</t>
  </si>
  <si>
    <t>Vũ Tấn Phong</t>
  </si>
  <si>
    <t>Đỗ Xuân Hưng</t>
  </si>
  <si>
    <t>Lưu Văn Lợi</t>
  </si>
  <si>
    <t>Nguyễn Văn Đông</t>
  </si>
  <si>
    <t>Lương Hữu Thắng</t>
  </si>
  <si>
    <t>Trương Minh Lợi</t>
  </si>
  <si>
    <t>Lê Văn Chuyền</t>
  </si>
  <si>
    <t>Bàn Văn Đặng</t>
  </si>
  <si>
    <t>Dương Văn Quyết</t>
  </si>
  <si>
    <t>Đặng Văn Dũng</t>
  </si>
  <si>
    <t>Vũ Hồng Dương</t>
  </si>
  <si>
    <t>Phạm Thanh Nhàn</t>
  </si>
  <si>
    <t>Bùi Thị Loan</t>
  </si>
  <si>
    <t>Phạm Thị Thảo</t>
  </si>
  <si>
    <t>Ngô Thị Vân Anh</t>
  </si>
  <si>
    <t>Bùi Thị Thanh Tâm</t>
  </si>
  <si>
    <t>Phạm Quang Tú</t>
  </si>
  <si>
    <t>Vũ Thế Huy</t>
  </si>
  <si>
    <t>Nguyễn Tiền Đức</t>
  </si>
  <si>
    <t>Nguyễn Quốc Văn</t>
  </si>
  <si>
    <t>Lương Quốc Việt</t>
  </si>
  <si>
    <t>Nguyễn Ngọc Hiệt</t>
  </si>
  <si>
    <t>Đặng Văn Giang</t>
  </si>
  <si>
    <t>Phạm Văn Đỗng</t>
  </si>
  <si>
    <t>Trần Văn Hùng</t>
  </si>
  <si>
    <t>Vũ Minh Hường</t>
  </si>
  <si>
    <t>Đoàn Hữu Hoá</t>
  </si>
  <si>
    <t>Phí Xuân Trường</t>
  </si>
  <si>
    <t>Nguyễn Đình Hạnh</t>
  </si>
  <si>
    <t>Nguyễn Văn Toản</t>
  </si>
  <si>
    <t>Nguyễn Văn Thám</t>
  </si>
  <si>
    <t>Bùi Huy Điềm</t>
  </si>
  <si>
    <t>Phạm Ngọc Cường</t>
  </si>
  <si>
    <t>Nguyễn Văn Tăng</t>
  </si>
  <si>
    <t>Nguyễn Văn Thịnh</t>
  </si>
  <si>
    <t>Phạm Công Thăng</t>
  </si>
  <si>
    <t>Chu Văn Nghị</t>
  </si>
  <si>
    <t>Bùi Quang Ba</t>
  </si>
  <si>
    <t>Đoàn Văn Quỳnh</t>
  </si>
  <si>
    <t>Ngô Văn Dương</t>
  </si>
  <si>
    <t>Nguyễn Văn Phúc</t>
  </si>
  <si>
    <t>Nguyễn Tàu Trưởng</t>
  </si>
  <si>
    <t>Vũ Văn Tùng</t>
  </si>
  <si>
    <t>Tống Hữu Vinh</t>
  </si>
  <si>
    <t>Nguyễn Văn Hảo</t>
  </si>
  <si>
    <t>Nguyễn Hữu Giang</t>
  </si>
  <si>
    <t>Đinh Văn Định</t>
  </si>
  <si>
    <t>Nguyễn Quốc Chánh</t>
  </si>
  <si>
    <t>Vũ Văn Ước</t>
  </si>
  <si>
    <t>Phạm Văn Huyến</t>
  </si>
  <si>
    <t>Vũ Văn Hiếu</t>
  </si>
  <si>
    <t>Đỗ Hồng Hiệp</t>
  </si>
  <si>
    <t>Ngô Quang Thỏa</t>
  </si>
  <si>
    <t>Phạm Trung Thành</t>
  </si>
  <si>
    <t>Nguyễn Thế Việt</t>
  </si>
  <si>
    <t>Nguyễn Tiến Tuyên</t>
  </si>
  <si>
    <t>Đàm Văn Toàn</t>
  </si>
  <si>
    <t>Lê Quý Huy</t>
  </si>
  <si>
    <t>Trương Minh Hậu</t>
  </si>
  <si>
    <t>Nguyễn Viết Công</t>
  </si>
  <si>
    <t>Trần Long Khánh</t>
  </si>
  <si>
    <t>Nguyễn Quang Hà</t>
  </si>
  <si>
    <t>Nguyễn Khắc Chiến</t>
  </si>
  <si>
    <t>Đặng Văn Thế</t>
  </si>
  <si>
    <t>Bùi Ngọc Hiếu</t>
  </si>
  <si>
    <t>Trần Ngọc Sơn</t>
  </si>
  <si>
    <t>Lê Quang Vinh</t>
  </si>
  <si>
    <t>Khương Đức Huy</t>
  </si>
  <si>
    <t>Nguyễn Đình Khánh</t>
  </si>
  <si>
    <t>Hà Thế Bắc</t>
  </si>
  <si>
    <t>Hà Duy Hùng</t>
  </si>
  <si>
    <t>Lê Trọng Hà</t>
  </si>
  <si>
    <t>Phạm Đình Tiệp</t>
  </si>
  <si>
    <t>Thân Duy Thắng</t>
  </si>
  <si>
    <t>Trần Duy Tuấn</t>
  </si>
  <si>
    <t>Nguyễn Văn Lai</t>
  </si>
  <si>
    <t>Đặng Văn Tùng</t>
  </si>
  <si>
    <t>Đào Văn Uẩn</t>
  </si>
  <si>
    <t>Lê Hồng Quang</t>
  </si>
  <si>
    <t>Trịnh Huy Đỉnh</t>
  </si>
  <si>
    <t>Phạm Xuân Tập</t>
  </si>
  <si>
    <t>Trương Tất Tuấn</t>
  </si>
  <si>
    <t>Nguyễn Thành Luân</t>
  </si>
  <si>
    <t>Lưu Quang Doãn</t>
  </si>
  <si>
    <t>Vũ Văn Thương</t>
  </si>
  <si>
    <t>Đỗ Ngọc Tiến</t>
  </si>
  <si>
    <t>Nguyễn Duy Anh</t>
  </si>
  <si>
    <t>Nguyễn Mạnh Thứ</t>
  </si>
  <si>
    <t>Phạm Quang Mạnh</t>
  </si>
  <si>
    <t>Nguyễn Thái Hợp</t>
  </si>
  <si>
    <t>Đỗ Văn Sơn</t>
  </si>
  <si>
    <t>Trần Đức Thành</t>
  </si>
  <si>
    <t>Nguyễn Danh Duy</t>
  </si>
  <si>
    <t>Vũ Văn Điềm</t>
  </si>
  <si>
    <t>Nguyễn Văn Hợp</t>
  </si>
  <si>
    <t>Nguyễn Thành Hân</t>
  </si>
  <si>
    <t>Lê Minh Thế</t>
  </si>
  <si>
    <t>Nghiêm Phi Long</t>
  </si>
  <si>
    <t>Phạm Văn Thuận</t>
  </si>
  <si>
    <t>Nguyễn Phương Nam</t>
  </si>
  <si>
    <t>Lê Văn Thái</t>
  </si>
  <si>
    <t>Phạm Đình Đại</t>
  </si>
  <si>
    <t>Ngô Văn Thành</t>
  </si>
  <si>
    <t>Nguyễn Chí Linh</t>
  </si>
  <si>
    <t>Bùi Tuấn Anh</t>
  </si>
  <si>
    <t>Nguyễn Huy Long</t>
  </si>
  <si>
    <t>Phạm Văn Trình</t>
  </si>
  <si>
    <t>Trần Việt Cường</t>
  </si>
  <si>
    <t>Mai Thanh Quang</t>
  </si>
  <si>
    <t>Phạm Trọng Dực</t>
  </si>
  <si>
    <t>Bùi Thị Quỳnh Trang</t>
  </si>
  <si>
    <t>Nguyễn Bá Nguyên</t>
  </si>
  <si>
    <t>Bùi Văn Dậu</t>
  </si>
  <si>
    <t>Nguyễn Văn Nin</t>
  </si>
  <si>
    <t>Nguyễn Thanh Quân</t>
  </si>
  <si>
    <t>Nguyễn Thanh Hương</t>
  </si>
  <si>
    <t>Nguyễn Toàn Chung</t>
  </si>
  <si>
    <t>Nguyễn Đức Quyền</t>
  </si>
  <si>
    <t>Bùi Cao Nguyên</t>
  </si>
  <si>
    <t>Lê Quang Đại</t>
  </si>
  <si>
    <t>Bùi Văn Hưng</t>
  </si>
  <si>
    <t>Bùi Quang Hải</t>
  </si>
  <si>
    <t>Trần Quốc Công</t>
  </si>
  <si>
    <t>Nguyễn Xuân Đông</t>
  </si>
  <si>
    <t>Vũ Văn Huấn</t>
  </si>
  <si>
    <t>Đinh Văn Ngọc</t>
  </si>
  <si>
    <t>Lê Minh Thanh</t>
  </si>
  <si>
    <t>Phạm Quang Trường</t>
  </si>
  <si>
    <t>Nguyễn Dương Huy</t>
  </si>
  <si>
    <t>Nguyễn Trí Thơ</t>
  </si>
  <si>
    <t>Nguyễn Xuân Thuận</t>
  </si>
  <si>
    <t>Nguyễn Minh Hải</t>
  </si>
  <si>
    <t>Phạm Mạnh Dương</t>
  </si>
  <si>
    <t>Đàm Ngọc Tuân</t>
  </si>
  <si>
    <t>Phạm Ninh Thanh</t>
  </si>
  <si>
    <t>Bùi Quang Bảo</t>
  </si>
  <si>
    <t>Nguyễn Xuân Phúc</t>
  </si>
  <si>
    <t>Đào Văn Xuân</t>
  </si>
  <si>
    <t>Trần Hải Hà</t>
  </si>
  <si>
    <t>Cao Văn Thuỵ</t>
  </si>
  <si>
    <t>Trần Trung</t>
  </si>
  <si>
    <t>Bùi Trọng Đại</t>
  </si>
  <si>
    <t>Nguyễn Văn Thao</t>
  </si>
  <si>
    <t>Trương Đăng Thịnh</t>
  </si>
  <si>
    <t>Hoàng Văn Long</t>
  </si>
  <si>
    <t>Bùi Xuân Quang</t>
  </si>
  <si>
    <t>Vũ Quang Chung</t>
  </si>
  <si>
    <t>Nguyễn Văn Định</t>
  </si>
  <si>
    <t>Nguyễn Công Lam</t>
  </si>
  <si>
    <t>Ngô Văn Quang</t>
  </si>
  <si>
    <t>Nhâm Văn Đăng</t>
  </si>
  <si>
    <t>Nguyễn Kiều Hưng</t>
  </si>
  <si>
    <t>Đoàn Văn Trường</t>
  </si>
  <si>
    <t>Lý Ngọc Thăng</t>
  </si>
  <si>
    <t>Vũ Ngọc Dũng</t>
  </si>
  <si>
    <t>Quản Bá Cường</t>
  </si>
  <si>
    <t>Đỗ Thị Duyên</t>
  </si>
  <si>
    <t>Nguyễn Xuân Thanh</t>
  </si>
  <si>
    <t>Phạm Công Hoàng</t>
  </si>
  <si>
    <t>Vũ Quần Phương</t>
  </si>
  <si>
    <t>Nguyễn Công Tuân</t>
  </si>
  <si>
    <t>Đinh Kiên Cường</t>
  </si>
  <si>
    <t>Nguyễn Đình Lục</t>
  </si>
  <si>
    <t>Nguyễn Thị Quỳnh</t>
  </si>
  <si>
    <t>Nguyễn Thị Thuỳ Linh</t>
  </si>
  <si>
    <t>Nguyễn Thị Nhuần</t>
  </si>
  <si>
    <t>Tô Mai Liên</t>
  </si>
  <si>
    <t>Nguyễn Thị Mai</t>
  </si>
  <si>
    <t>Lê Hoàng ánh</t>
  </si>
  <si>
    <t>Phạm Thu Hằng</t>
  </si>
  <si>
    <t>Lê Thị Huyền</t>
  </si>
  <si>
    <t>Nguyễn Việt Trang</t>
  </si>
  <si>
    <t>Vũ Thị Thảo</t>
  </si>
  <si>
    <t>Phạm Thị Thương</t>
  </si>
  <si>
    <t xml:space="preserve">Lê Thị Nguyệt </t>
  </si>
  <si>
    <t xml:space="preserve">Hoàng Thị Bích Liên  </t>
  </si>
  <si>
    <t>Phan Thị Loan</t>
  </si>
  <si>
    <t>Đinh Thị Hà</t>
  </si>
  <si>
    <t>Lê Thị Thương</t>
  </si>
  <si>
    <t>Trịnh Thị Thu Hiền</t>
  </si>
  <si>
    <t>Đỗ Thị Thu Trang</t>
  </si>
  <si>
    <t>Phạm Thị Quỳnh Trang</t>
  </si>
  <si>
    <t>Phạm Phú Thắng</t>
  </si>
  <si>
    <t>Nguyễn Sĩ Luy</t>
  </si>
  <si>
    <t>Vũ Đình Huy</t>
  </si>
  <si>
    <t>Voòng Trung Hiếu</t>
  </si>
  <si>
    <t>Đoàn Xuân Hiếu</t>
  </si>
  <si>
    <t>Vũ Ngọc Duy</t>
  </si>
  <si>
    <t>Nguyễn Minh Thảo</t>
  </si>
  <si>
    <t>Nguyễn Công Sơn</t>
  </si>
  <si>
    <t xml:space="preserve">Nguyễn Văn Trường </t>
  </si>
  <si>
    <t>Phạm Đình Thanh</t>
  </si>
  <si>
    <t>Đỗ Văn Thế</t>
  </si>
  <si>
    <t>Nguyễn Văn Đồng</t>
  </si>
  <si>
    <t>Vũ Xuân Kỳ</t>
  </si>
  <si>
    <t>Lương Văn Tùng</t>
  </si>
  <si>
    <t>Nguyễn Xuân Dương</t>
  </si>
  <si>
    <t>Nguyễn Văn Thực</t>
  </si>
  <si>
    <t>Hà Văn Hiển</t>
  </si>
  <si>
    <t>Trần Văn Lực</t>
  </si>
  <si>
    <t>Nhâm Viết Hùng</t>
  </si>
  <si>
    <t>Vũ Xuân Hoàn</t>
  </si>
  <si>
    <t>Bùi Đức Nguyên</t>
  </si>
  <si>
    <t>Nguyễn Trung Phong</t>
  </si>
  <si>
    <t>Đinh Văn Sỹ</t>
  </si>
  <si>
    <t>Ngô Văn Hữu</t>
  </si>
  <si>
    <t>Hà Duy Quý</t>
  </si>
  <si>
    <t>Lý Văn Tuyên</t>
  </si>
  <si>
    <t>Phạm Công Kha</t>
  </si>
  <si>
    <t>Phạm Văn Đức</t>
  </si>
  <si>
    <t>Lương Quang Khánh</t>
  </si>
  <si>
    <t>Vũ Đình Thắng</t>
  </si>
  <si>
    <t>Nguyễn Trường Giang</t>
  </si>
  <si>
    <t>Nguyễn Tùng Lâm</t>
  </si>
  <si>
    <t>Vũ Thành Nam</t>
  </si>
  <si>
    <t>Nguyễn Thành Hoan</t>
  </si>
  <si>
    <t>Phạm Anh Lân</t>
  </si>
  <si>
    <t xml:space="preserve">Phạm Tiến Mạnh </t>
  </si>
  <si>
    <t>Nguyễn Văn Hiền</t>
  </si>
  <si>
    <t>Bùi Công Doanh</t>
  </si>
  <si>
    <t>Nguyễn Văn Vinh</t>
  </si>
  <si>
    <t>Trần Văn Duy</t>
  </si>
  <si>
    <t>Vũ Mạnh Duy</t>
  </si>
  <si>
    <t>Đinh Văn Lăng</t>
  </si>
  <si>
    <t>Trần Đình Oách</t>
  </si>
  <si>
    <t>Đoàn Văn Nghĩa</t>
  </si>
  <si>
    <t>Lê Minh Đàn</t>
  </si>
  <si>
    <t>Nguyễn Quốc Thành</t>
  </si>
  <si>
    <t>Bùi Văn Thức</t>
  </si>
  <si>
    <t>Nguyễn Tiến Công</t>
  </si>
  <si>
    <t>Bùi Văn Tuyền</t>
  </si>
  <si>
    <t>Lê Anh Đức</t>
  </si>
  <si>
    <t>Trần Đăng Khoa</t>
  </si>
  <si>
    <t>Nguyễn Đức Chuyền</t>
  </si>
  <si>
    <t>Lương Trung Đoàn</t>
  </si>
  <si>
    <t>Phạm Danh Thái</t>
  </si>
  <si>
    <t>Hứa Thị Thu</t>
  </si>
  <si>
    <t>Đỗ Thị Mai</t>
  </si>
  <si>
    <t>Đặng Quang Chinh</t>
  </si>
  <si>
    <t>Phan Anh Sơn</t>
  </si>
  <si>
    <t>Nguyễn Cao Thắng</t>
  </si>
  <si>
    <t>Nguyễn Bá Quyên</t>
  </si>
  <si>
    <t>Lê Quang Anh</t>
  </si>
  <si>
    <t xml:space="preserve"> Nguyễn Thị Liên</t>
  </si>
  <si>
    <t>Lê Thị Oanh</t>
  </si>
  <si>
    <t>Từ Văn Cử</t>
  </si>
  <si>
    <t>Phạm Như Quỳnh</t>
  </si>
  <si>
    <t>Trịnh Ngọc Anh</t>
  </si>
  <si>
    <t>Phạm Văn Cương</t>
  </si>
  <si>
    <t>Trần Văn Đa</t>
  </si>
  <si>
    <t>Nguyễn Văn Đạo</t>
  </si>
  <si>
    <t>Bùi Công Mạnh</t>
  </si>
  <si>
    <t>Vũ Mạnh Tấn</t>
  </si>
  <si>
    <t>Đặng Văn Tâm</t>
  </si>
  <si>
    <t>Vũ Đức Thuận</t>
  </si>
  <si>
    <t>Trần Thanh Long</t>
  </si>
  <si>
    <t>Lê Phương Thịnh</t>
  </si>
  <si>
    <t>Nguyễn Trọng Học</t>
  </si>
  <si>
    <t>Nguyễn Đăng Quân</t>
  </si>
  <si>
    <t>Phạm Mạnh Tiệp</t>
  </si>
  <si>
    <t>Đào Hùng Mạnh</t>
  </si>
  <si>
    <t>Nguyễn Hoàng Hải</t>
  </si>
  <si>
    <t>Đào Văn Toán</t>
  </si>
  <si>
    <t>Nguyễn Đăng Vinh</t>
  </si>
  <si>
    <t>Phạm Văn Nghĩa</t>
  </si>
  <si>
    <t>Phạm Thanh Trà</t>
  </si>
  <si>
    <t>Nguyễn Trọng Đoài</t>
  </si>
  <si>
    <t>Đặng Thế Tuấn</t>
  </si>
  <si>
    <t>Bùi Quang Việt</t>
  </si>
  <si>
    <t>Hoa Hồng Chung</t>
  </si>
  <si>
    <t>Lê Văn Mênh</t>
  </si>
  <si>
    <t>Hoàng Văn Thịnh</t>
  </si>
  <si>
    <t>Đinh Thế Anh</t>
  </si>
  <si>
    <t>Trần Quang Huy</t>
  </si>
  <si>
    <t>Vũ Minh Đức</t>
  </si>
  <si>
    <t>Trần Ngọc Chung</t>
  </si>
  <si>
    <t>Trương Việt Dũng</t>
  </si>
  <si>
    <t>Nguyễn Văn Phóng</t>
  </si>
  <si>
    <t>Kiều Công Quang</t>
  </si>
  <si>
    <t>Đỗ Tiến Thắng</t>
  </si>
  <si>
    <t>Vũ Hùng Sơn</t>
  </si>
  <si>
    <t>Vũ Văn Việt</t>
  </si>
  <si>
    <t>Phạm Minh Quy</t>
  </si>
  <si>
    <t>Trần Thị Anh</t>
  </si>
  <si>
    <t>Hà Thị Huyến</t>
  </si>
  <si>
    <t>Trương Thị Nhung</t>
  </si>
  <si>
    <t>Nguyễn Thị Mến</t>
  </si>
  <si>
    <t>Vi Văn Lực</t>
  </si>
  <si>
    <t>Bùi Văn Lượng</t>
  </si>
  <si>
    <t>Nguyễn Thế Tuyền</t>
  </si>
  <si>
    <t>Bùi Văn Thanh</t>
  </si>
  <si>
    <t>Bùi Thế Anh</t>
  </si>
  <si>
    <t>Lại Văn Cường</t>
  </si>
  <si>
    <t>Nguyễn Văn Lập</t>
  </si>
  <si>
    <t>Đỗ Văn Hảo</t>
  </si>
  <si>
    <t>Bùi Minh Quyến</t>
  </si>
  <si>
    <t>Nguyễn Tiến Việt</t>
  </si>
  <si>
    <t>Đinh Văn Chình</t>
  </si>
  <si>
    <t>Vũ Hải Anh</t>
  </si>
  <si>
    <t>Hồ Xuân Túc</t>
  </si>
  <si>
    <t>Tô Văn Tuyền</t>
  </si>
  <si>
    <t>Mai Xuân Quý</t>
  </si>
  <si>
    <t>Hoàng Minh Thưởng</t>
  </si>
  <si>
    <t>Trần Xuân Thủy</t>
  </si>
  <si>
    <t>Nguyễn Xuân Thùy</t>
  </si>
  <si>
    <t>Trần Quốc Bình</t>
  </si>
  <si>
    <t>Trần Văn Quỳnh</t>
  </si>
  <si>
    <t>Lê Minh Đức</t>
  </si>
  <si>
    <t>Trịnh Minh Đức</t>
  </si>
  <si>
    <t>Ngô Thế Huy</t>
  </si>
  <si>
    <t>Đào Văn Nghĩa</t>
  </si>
  <si>
    <t>Nguyễn Quang Huy</t>
  </si>
  <si>
    <t>Nguyễn Hồng Phong</t>
  </si>
  <si>
    <t>Lê Trọng Tưởng</t>
  </si>
  <si>
    <t>Lê Văn Thạch</t>
  </si>
  <si>
    <t>Vũ Tiến Hân</t>
  </si>
  <si>
    <t>Vũ Văn Vịnh</t>
  </si>
  <si>
    <t>Trần Đại ý</t>
  </si>
  <si>
    <t>Nguyễn Doãn Chúc</t>
  </si>
  <si>
    <t>Đinh Quang Huy</t>
  </si>
  <si>
    <t>Nguyễn Hữu Nghĩa</t>
  </si>
  <si>
    <t>Nguyễn Phương Thảo</t>
  </si>
  <si>
    <t>Lê Ngọc Minh</t>
  </si>
  <si>
    <t>Nguyễn Song Huyền</t>
  </si>
  <si>
    <t>Lê Thị Liên</t>
  </si>
  <si>
    <t>Nguyễn Thị Kim Dung</t>
  </si>
  <si>
    <t>Nguyễn Thị Kim Oanh</t>
  </si>
  <si>
    <t>Nguyễn Thị Trang Nhung</t>
  </si>
  <si>
    <t>Phạm Thị Phương Thoa</t>
  </si>
  <si>
    <t>Trần Thị Tuyết Lâm</t>
  </si>
  <si>
    <t>Đặng Thị Phương</t>
  </si>
  <si>
    <t>Đỗ Thanh Thảo</t>
  </si>
  <si>
    <t>Nguyễn Thị Hạnh</t>
  </si>
  <si>
    <t>Phùng Thị Yến</t>
  </si>
  <si>
    <t>Hoàng Thị Thuỷ</t>
  </si>
  <si>
    <t>Phùng Thị Khuyên</t>
  </si>
  <si>
    <t>Trịnh Quang Hoà</t>
  </si>
  <si>
    <t>Nguyễn Bá Cường</t>
  </si>
  <si>
    <t>Nguyễn Thị Hồng Thuỷ</t>
  </si>
  <si>
    <t>Nguyễn Văn Tuyến</t>
  </si>
  <si>
    <t>Trịnh Thị Hương</t>
  </si>
  <si>
    <t>Ninh Văn Dũng</t>
  </si>
  <si>
    <t>Nguyễn Phong Linh</t>
  </si>
  <si>
    <t>Tạ Thành Trung</t>
  </si>
  <si>
    <t>Trương Văn Hiệu</t>
  </si>
  <si>
    <t>Vũ Duy Khánh</t>
  </si>
  <si>
    <t>Hoàng Công Mạnh</t>
  </si>
  <si>
    <t>Đinh Xuân Lượng</t>
  </si>
  <si>
    <t>Trương Thanh Tùng</t>
  </si>
  <si>
    <t>Nguyễn Quang Thành</t>
  </si>
  <si>
    <t>Nguyễn Trung Hoà</t>
  </si>
  <si>
    <t>Trương Văn Hữu</t>
  </si>
  <si>
    <t>Đặng Đình Hưng</t>
  </si>
  <si>
    <t>Đoàn Tất Mạnh</t>
  </si>
  <si>
    <t>Phạm Văn Tân</t>
  </si>
  <si>
    <t>Doãn Ngọc Toản</t>
  </si>
  <si>
    <t>Nguyễn Ngọc Điệp</t>
  </si>
  <si>
    <t>Nguyễn Mạnh Tưởng</t>
  </si>
  <si>
    <t>Nguyễn Thị Hồng Liên</t>
  </si>
  <si>
    <t>Phạm Ngọc Tuyến</t>
  </si>
  <si>
    <t>Lê Hoàng Sơn</t>
  </si>
  <si>
    <t>Nguyễn Tiến Thành</t>
  </si>
  <si>
    <t>Trần Vũ Thể</t>
  </si>
  <si>
    <t>Đỗ Thế Vĩnh</t>
  </si>
  <si>
    <t>Nguyễn Trường Nhu</t>
  </si>
  <si>
    <t>Trần Văn Châu</t>
  </si>
  <si>
    <t>Nguyễn Trung Hiếu</t>
  </si>
  <si>
    <t>Phạm Quốc Hưng</t>
  </si>
  <si>
    <t>Đoàn Đình Đông</t>
  </si>
  <si>
    <t>Phạm Minh Hiếu</t>
  </si>
  <si>
    <t>Trần Việt Mạnh</t>
  </si>
  <si>
    <t>Nguyễn Hữu Ngọ</t>
  </si>
  <si>
    <t>Nguyễn Đức Hoàn</t>
  </si>
  <si>
    <t>Đỗ Quang Tiến</t>
  </si>
  <si>
    <t>Đào Văn Phong</t>
  </si>
  <si>
    <t>Nguyễn Duy Tới</t>
  </si>
  <si>
    <t>Phạm Công Đức</t>
  </si>
  <si>
    <t>Phạm Văn Biên</t>
  </si>
  <si>
    <t>Ngô Duy Tuấn</t>
  </si>
  <si>
    <t>Phan Văn Tuẫn</t>
  </si>
  <si>
    <t>Lê Văn Duyên</t>
  </si>
  <si>
    <t>Bùi Văn Toàn</t>
  </si>
  <si>
    <t>Đoàn Văn Kiệm</t>
  </si>
  <si>
    <t>Đinh Văn Trường</t>
  </si>
  <si>
    <t>Vũ Văn Tần</t>
  </si>
  <si>
    <t>Nguyễn Bá Dũng</t>
  </si>
  <si>
    <t>Vũ Đức Việt</t>
  </si>
  <si>
    <t>Cao Quang Thịnh</t>
  </si>
  <si>
    <t>Nguyễn Sỹ Tiệp</t>
  </si>
  <si>
    <t>Nguyễn Đình Vân</t>
  </si>
  <si>
    <t>Vũ Thị Nga</t>
  </si>
  <si>
    <t>Đỗ Văn Mười</t>
  </si>
  <si>
    <t>Đặng Văn Cảnh</t>
  </si>
  <si>
    <t>Trần Văn Chính</t>
  </si>
  <si>
    <t>Đinh Khắc Kiên</t>
  </si>
  <si>
    <t>Nguyễn Trọng Mạnh</t>
  </si>
  <si>
    <t>Vũ Văn Hảo</t>
  </si>
  <si>
    <t>Phạm Đức Hạnh</t>
  </si>
  <si>
    <t>Hoàng Đức Thịnh</t>
  </si>
  <si>
    <t>Vũ Đình Hiệu</t>
  </si>
  <si>
    <t xml:space="preserve">Lưu Quang Dũng </t>
  </si>
  <si>
    <t>Bùi Hữu Phúc</t>
  </si>
  <si>
    <t>Phạm Hữu Trường</t>
  </si>
  <si>
    <t>Đỗ Thanh Toàn</t>
  </si>
  <si>
    <t>Lê Minh Khương</t>
  </si>
  <si>
    <t>Đỗ Văn Cao</t>
  </si>
  <si>
    <t>Vũ Văn Trào</t>
  </si>
  <si>
    <t>Đào Huy Hải</t>
  </si>
  <si>
    <t>Bùi Văn Được</t>
  </si>
  <si>
    <t>Nguyễn Văn Mỹ</t>
  </si>
  <si>
    <t>Phạm Văn Vân</t>
  </si>
  <si>
    <t>Bùi Mạnh Hưng</t>
  </si>
  <si>
    <t>Phạm Đức Thuận</t>
  </si>
  <si>
    <t>Ngô Văn Thái</t>
  </si>
  <si>
    <t>Nguyễn Danh Tuế</t>
  </si>
  <si>
    <t>Nguyễn Đức Biên</t>
  </si>
  <si>
    <t>Nguyễn Đức Mạnh</t>
  </si>
  <si>
    <t>Nguyễn Thế Nam</t>
  </si>
  <si>
    <t>Trương Văn Thương</t>
  </si>
  <si>
    <t>Nguyễn Văn Tâm</t>
  </si>
  <si>
    <t xml:space="preserve">Phạm Hải Hà </t>
  </si>
  <si>
    <t>Nguyễn Đức Được</t>
  </si>
  <si>
    <t xml:space="preserve">Trương Văn Nhỡ </t>
  </si>
  <si>
    <t>Nguyễn Văn Thứ</t>
  </si>
  <si>
    <t>Lâm Văn Tuyển</t>
  </si>
  <si>
    <t>Tạ Ngọc Lịch</t>
  </si>
  <si>
    <t>Nguyễn Văn Trung</t>
  </si>
  <si>
    <t>Lý Văn Quỳnh</t>
  </si>
  <si>
    <t>Đoàn Văn Năm</t>
  </si>
  <si>
    <t>Bùi Hồng Mạnh</t>
  </si>
  <si>
    <t>Hoàng Văn Được</t>
  </si>
  <si>
    <t>Trần Việt Tiệp</t>
  </si>
  <si>
    <t>Đặng Văn Thương</t>
  </si>
  <si>
    <t>Phạm Văn Hệ</t>
  </si>
  <si>
    <t>Lương Ngọc Quý</t>
  </si>
  <si>
    <t>Trần Văn Sự</t>
  </si>
  <si>
    <t>Đặng Văn Thuỳ</t>
  </si>
  <si>
    <t>Nguyễn Ngọc Duy</t>
  </si>
  <si>
    <t>Phạm Văn Thủy</t>
  </si>
  <si>
    <t>Hoàng Văn Tiến</t>
  </si>
  <si>
    <t>Phạm Đức ánh</t>
  </si>
  <si>
    <t>Nguyễn Văn Thiềm</t>
  </si>
  <si>
    <t>Lại Văn Tú</t>
  </si>
  <si>
    <t>Tô Văn Mừng</t>
  </si>
  <si>
    <t>Phạm Minh Thuấn</t>
  </si>
  <si>
    <t>Vũ Văn Tiến</t>
  </si>
  <si>
    <t>Nguyễn Đức Thành</t>
  </si>
  <si>
    <t>Đỗ Tuấn Anh</t>
  </si>
  <si>
    <t>Trần Văn Kính</t>
  </si>
  <si>
    <t>Hoàng Văn Phương</t>
  </si>
  <si>
    <t>Lại Thanh Lân</t>
  </si>
  <si>
    <t>Nguyễn Văn Tuân</t>
  </si>
  <si>
    <t>Bùi Quốc Đạt</t>
  </si>
  <si>
    <t>Trần Quang Du</t>
  </si>
  <si>
    <t>Nguyễn Thế Huy</t>
  </si>
  <si>
    <t>Đinh Văn Dương</t>
  </si>
  <si>
    <t>Đồng Văn Lãm</t>
  </si>
  <si>
    <t>Lăng Văn Thơm</t>
  </si>
  <si>
    <t>Đoàn Văn Huấn</t>
  </si>
  <si>
    <t>Cao Văn Thuần</t>
  </si>
  <si>
    <t>Đoàn Văn Thụ</t>
  </si>
  <si>
    <t>Đỗ Văn Thường</t>
  </si>
  <si>
    <t>Lê Văn Huy</t>
  </si>
  <si>
    <t>Trần Quang Thái</t>
  </si>
  <si>
    <t>Bùi Thị Chiến</t>
  </si>
  <si>
    <t>Phạm Văn Trưởng</t>
  </si>
  <si>
    <t>Vũ Văn Thi</t>
  </si>
  <si>
    <t>Nguyễn Văn Lộc</t>
  </si>
  <si>
    <t>Đàm Quang Đông</t>
  </si>
  <si>
    <t>Nguyễn Văn Triển</t>
  </si>
  <si>
    <t>Lưu Mạnh Tường</t>
  </si>
  <si>
    <t>Bùi Văn Tiến</t>
  </si>
  <si>
    <t>Hoàng Văn Hợi</t>
  </si>
  <si>
    <t>Đinh Đức Đuyền</t>
  </si>
  <si>
    <t>Đỗ Tráng Cộng</t>
  </si>
  <si>
    <t>Hà Ngọc Phương</t>
  </si>
  <si>
    <t>Lưu Tuấn Dương</t>
  </si>
  <si>
    <t>Hoàng Xuân Hương</t>
  </si>
  <si>
    <t>Đỗ Minh Nhật</t>
  </si>
  <si>
    <t>Nguyễn Huy Nghĩa</t>
  </si>
  <si>
    <t>Hoàng Mạnh Hùng</t>
  </si>
  <si>
    <t>Đỗ Quang Chung</t>
  </si>
  <si>
    <t>Phạm Văn Được</t>
  </si>
  <si>
    <t>Đinh Văn Hùng</t>
  </si>
  <si>
    <t>Vũ Hoàng Trung</t>
  </si>
  <si>
    <t>Bùi Hữu Thọ</t>
  </si>
  <si>
    <t>Vũ Đức Long</t>
  </si>
  <si>
    <t>Phạm Duy Tùng</t>
  </si>
  <si>
    <t>Trần Văn Đạt</t>
  </si>
  <si>
    <t>Đinh Văn Thái</t>
  </si>
  <si>
    <t>Lê Xuân Bắc</t>
  </si>
  <si>
    <t>Nguyễn Văn Trình</t>
  </si>
  <si>
    <t>Nguyễn Quốc Ngọc</t>
  </si>
  <si>
    <t>Trịnh Sơn Tùng</t>
  </si>
  <si>
    <t>Vũ Đình Quảng</t>
  </si>
  <si>
    <t>Lại Ngọc Tuấn</t>
  </si>
  <si>
    <t>Phạm Tiến Đạt</t>
  </si>
  <si>
    <t>Vũ Năng Hợp</t>
  </si>
  <si>
    <t>Đặng Văn Đông</t>
  </si>
  <si>
    <t>Đỗ Duy Biển</t>
  </si>
  <si>
    <t>Phạm Hà Thơ</t>
  </si>
  <si>
    <t>Hoà Quang Quyết</t>
  </si>
  <si>
    <t>Phạm Minh Đức</t>
  </si>
  <si>
    <t>Nguyễn Văn Mua</t>
  </si>
  <si>
    <t>Bùi Đức Kiểm</t>
  </si>
  <si>
    <t>Đoàn Đình Thăng</t>
  </si>
  <si>
    <t>Cồ Văn Cường</t>
  </si>
  <si>
    <t>Vũ Huy Hồng</t>
  </si>
  <si>
    <t>Đoàn Văn Trung</t>
  </si>
  <si>
    <t>Nguyễn Quý Cường</t>
  </si>
  <si>
    <t>Nguyễn Thị Phương</t>
  </si>
  <si>
    <t>Đầu Nhật Tân</t>
  </si>
  <si>
    <t>Trần Thị Ngọc Thu</t>
  </si>
  <si>
    <t>Nguyễn Thị ánh</t>
  </si>
  <si>
    <t>Vũ Thị Thanh Nga</t>
  </si>
  <si>
    <t>Trần Thị Phượng</t>
  </si>
  <si>
    <t>Phạm Thị Phương Thúy</t>
  </si>
  <si>
    <t>Ngô Thị Hân</t>
  </si>
  <si>
    <t>Phạm Phương Thúy</t>
  </si>
  <si>
    <t>Nguyễn Ngọc Quang</t>
  </si>
  <si>
    <t>Dương Đình Hiệp</t>
  </si>
  <si>
    <t>Đỗ Tiến Lực</t>
  </si>
  <si>
    <t>Trần Văn Dương</t>
  </si>
  <si>
    <t>Nguyễn Đắc Quyền</t>
  </si>
  <si>
    <t>Phí Văn Hà</t>
  </si>
  <si>
    <t>Lê Văn Bằng</t>
  </si>
  <si>
    <t>Phạm Quang Diệp</t>
  </si>
  <si>
    <t>Vũ Năng Hòa</t>
  </si>
  <si>
    <t>Dương Văn Tân</t>
  </si>
  <si>
    <t>Vũ Hoàng Anh</t>
  </si>
  <si>
    <t>Ngô Quốc Hai</t>
  </si>
  <si>
    <t>Ngô Viết Phong</t>
  </si>
  <si>
    <t>Phạm Văn Phương</t>
  </si>
  <si>
    <t>Bùi Như Tuyến</t>
  </si>
  <si>
    <t>Phạm Văn Dũng</t>
  </si>
  <si>
    <t>Hoàng Mạnh Toàn</t>
  </si>
  <si>
    <t>Ngô Đình Diệm</t>
  </si>
  <si>
    <t>Đinh Trung Thành</t>
  </si>
  <si>
    <t>Hoàng Văn Cường</t>
  </si>
  <si>
    <t>Hà Hải Lực</t>
  </si>
  <si>
    <t>Nguyễn Trọng Đại</t>
  </si>
  <si>
    <t>Phạm Công Văn</t>
  </si>
  <si>
    <t>Trần Đức Tuấn</t>
  </si>
  <si>
    <t>Phạm Công Tuấn</t>
  </si>
  <si>
    <t>Hà Thị Phương Thảo</t>
  </si>
  <si>
    <t>Lê Đình Bách</t>
  </si>
  <si>
    <t>Đoàn Văn Lợi</t>
  </si>
  <si>
    <t>Lê Viết Hiển</t>
  </si>
  <si>
    <t>Phạm Văn Minh</t>
  </si>
  <si>
    <t>Trịnh Huy Hà</t>
  </si>
  <si>
    <t>Bùi Văn Thể</t>
  </si>
  <si>
    <t>Đinh Văn Luân</t>
  </si>
  <si>
    <t>Lê Đình Chung</t>
  </si>
  <si>
    <t>Bùi Xuân Cường</t>
  </si>
  <si>
    <t>Bàn Văn Đắc</t>
  </si>
  <si>
    <t>Lăng Văn Hành</t>
  </si>
  <si>
    <t>Triệu Văn Nhiệm</t>
  </si>
  <si>
    <t>Triệu Hồng Vinh</t>
  </si>
  <si>
    <t>Vũ Thế Lợi</t>
  </si>
  <si>
    <t>Vũ Văn Lực</t>
  </si>
  <si>
    <t>Tạ Quang Thiệp</t>
  </si>
  <si>
    <t>Nguyễn Văn Thuỳ</t>
  </si>
  <si>
    <t>Phạm Xuân Kiên</t>
  </si>
  <si>
    <t>Vũ Đình Mạnh</t>
  </si>
  <si>
    <t>Đặng Văn Sự</t>
  </si>
  <si>
    <t>Trương Văn Phú</t>
  </si>
  <si>
    <t>Nguyễn Xuân Bách</t>
  </si>
  <si>
    <t>Nguyễn Văn Thuý</t>
  </si>
  <si>
    <t>Trần Văn Nguyên</t>
  </si>
  <si>
    <t>Trần Đình Thành</t>
  </si>
  <si>
    <t>Nguyễn Thị Yến</t>
  </si>
  <si>
    <t>Trần Thị Hiền Chinh</t>
  </si>
  <si>
    <t>Hà Thị Xuân</t>
  </si>
  <si>
    <t>Phạm Bích Nương</t>
  </si>
  <si>
    <t>Phạm Thị Hoài Trinh</t>
  </si>
  <si>
    <t>Nguyễn Thị Ngoan</t>
  </si>
  <si>
    <t>Vũ Thị Nhẫn</t>
  </si>
  <si>
    <t>Nguyễn Thị Thanh Thương</t>
  </si>
  <si>
    <t>Trần Thị Thu Trang</t>
  </si>
  <si>
    <t>Phan Thị Nga</t>
  </si>
  <si>
    <t>Trương Thị Thơ</t>
  </si>
  <si>
    <t>Phùng Thị Thơm</t>
  </si>
  <si>
    <t>Phạm Thị Tuyền</t>
  </si>
  <si>
    <t>Nguyễn Thị Phương Lan</t>
  </si>
  <si>
    <t>Lưu Thị Mai</t>
  </si>
  <si>
    <t>Vũ Đức Đoan</t>
  </si>
  <si>
    <t>Phạm Thị Thuỷ</t>
  </si>
  <si>
    <t>Trần Thị Như Quỳnh</t>
  </si>
  <si>
    <t>Nguyễn Thị Thu Hà</t>
  </si>
  <si>
    <t>Vũ Thị Huyền</t>
  </si>
  <si>
    <t>Nguyễn Thị Hoa</t>
  </si>
  <si>
    <t>Dương Thị Thảo</t>
  </si>
  <si>
    <t>Vũ Đình Quyền</t>
  </si>
  <si>
    <t>Nguyễn Văn Thiệu</t>
  </si>
  <si>
    <t>Nhâm Ngọc Thành</t>
  </si>
  <si>
    <t>Hoàng Xuân Thế</t>
  </si>
  <si>
    <t>Phạm Văn Động</t>
  </si>
  <si>
    <t>Trần Bình Trị</t>
  </si>
  <si>
    <t>Lê Nho Trang</t>
  </si>
  <si>
    <t>Nguyễn Văn Kế</t>
  </si>
  <si>
    <t>Nguyễn Thị Huế</t>
  </si>
  <si>
    <t>Trần Văn Thông</t>
  </si>
  <si>
    <t>Trần Thế Hạnh</t>
  </si>
  <si>
    <t>Trần Văn Đoàn</t>
  </si>
  <si>
    <t>Cao Thị Hữu</t>
  </si>
  <si>
    <t>Lại Quang Hùng</t>
  </si>
  <si>
    <t>Lam Văn Thanh</t>
  </si>
  <si>
    <t>Vũ Nhân Đoàn</t>
  </si>
  <si>
    <t>Mạc Duy Thao</t>
  </si>
  <si>
    <t>Bùi Văn Quyết</t>
  </si>
  <si>
    <t>Trương Văn Thịnh</t>
  </si>
  <si>
    <t>Nguyễn Bá Trúc</t>
  </si>
  <si>
    <t>Đinh Văn Tỉnh</t>
  </si>
  <si>
    <t>Trương Văn Dân</t>
  </si>
  <si>
    <t>Đàm Quang Hữu</t>
  </si>
  <si>
    <t>Trương Cảnh Phi</t>
  </si>
  <si>
    <t>Đoàn Thanh Tuấn</t>
  </si>
  <si>
    <t>Nguyễn Đức Thiện</t>
  </si>
  <si>
    <t>Nguyễn Văn Hạ</t>
  </si>
  <si>
    <t>Tô Vĩnh Thái</t>
  </si>
  <si>
    <t>Đoàn Văn Hữu</t>
  </si>
  <si>
    <t>Lê Tiến Dũng</t>
  </si>
  <si>
    <t>Lê Bá Sức</t>
  </si>
  <si>
    <t>Đỗ Văn Hội</t>
  </si>
  <si>
    <t>Đặng Xuân Chung</t>
  </si>
  <si>
    <t>Trần Đình Ninh</t>
  </si>
  <si>
    <t>Vũ Văn Dương</t>
  </si>
  <si>
    <t>Nguyễn Văn Doanh</t>
  </si>
  <si>
    <t>Nguyễn Vũ Thắng</t>
  </si>
  <si>
    <t>Nguyễn Văn Cơ</t>
  </si>
  <si>
    <t>Trần Đức Huy</t>
  </si>
  <si>
    <t>Hoàng Sơn Trường</t>
  </si>
  <si>
    <t>Mai Văn Nguyên</t>
  </si>
  <si>
    <t>Đinh Quang Hưng</t>
  </si>
  <si>
    <t>Đặng Hữu Trung</t>
  </si>
  <si>
    <t>Trần Đình Thái</t>
  </si>
  <si>
    <t>Phạm Văn Danh</t>
  </si>
  <si>
    <t>Phan Đình Nguyện</t>
  </si>
  <si>
    <t>Quách Ngọc Hoan</t>
  </si>
  <si>
    <t>Phạm Văn Yên</t>
  </si>
  <si>
    <t>Bùi Văn Hoàn</t>
  </si>
  <si>
    <t>Phạm Văn Năng</t>
  </si>
  <si>
    <t>Trần Thắng Lợi</t>
  </si>
  <si>
    <t>Tạ Văn Hiển</t>
  </si>
  <si>
    <t>Trần Văn Thiện</t>
  </si>
  <si>
    <t>Lương Xuân Hà</t>
  </si>
  <si>
    <t>Bùi Văn Quảng</t>
  </si>
  <si>
    <t>Phạm Quang Thành</t>
  </si>
  <si>
    <t>Vũ Văn Khánh</t>
  </si>
  <si>
    <t>Hoàng Trọng Hữu</t>
  </si>
  <si>
    <t>Nguyễn Tiến Tùng</t>
  </si>
  <si>
    <t>Nguyễn Công Minh</t>
  </si>
  <si>
    <t>Trần Minh Luận</t>
  </si>
  <si>
    <t>Hoà  Quang Thắng</t>
  </si>
  <si>
    <t>Trần Văn Tiến</t>
  </si>
  <si>
    <t>Đặng Văn Hà</t>
  </si>
  <si>
    <t>Phạm Văn Hiếu</t>
  </si>
  <si>
    <t>Vũ Đức Hùng</t>
  </si>
  <si>
    <t>Nguyễn Văn Ưng</t>
  </si>
  <si>
    <t>Bùi Thanh Sang</t>
  </si>
  <si>
    <t>Triệu Khắc Lực</t>
  </si>
  <si>
    <t>Đặng Xuân Quỳnh</t>
  </si>
  <si>
    <t>Đỗ Đăng Lộc</t>
  </si>
  <si>
    <t>Đinh Công Bản</t>
  </si>
  <si>
    <t>Đỗ Văn Diệu</t>
  </si>
  <si>
    <t>Vũ Văn Tuỵ</t>
  </si>
  <si>
    <t>Lưu Quốc Vượng</t>
  </si>
  <si>
    <t>Dương Văn Chiến</t>
  </si>
  <si>
    <t>Phạm Trung Kiên</t>
  </si>
  <si>
    <t>Đặng Văn Vĩnh</t>
  </si>
  <si>
    <t>Bùi Đăng Long</t>
  </si>
  <si>
    <t>Hà Văn Thảo</t>
  </si>
  <si>
    <t>Vũ Văn Sang</t>
  </si>
  <si>
    <t>Lưu Quang Trung</t>
  </si>
  <si>
    <t>Bùi An Thuyên</t>
  </si>
  <si>
    <t>Nguyễn Tiến Thuyên</t>
  </si>
  <si>
    <t>Nguyễn Văn Bính</t>
  </si>
  <si>
    <t>Nguyễn Văn Trọng</t>
  </si>
  <si>
    <t>Bàn Văn Minh</t>
  </si>
  <si>
    <t>Hoàng Anh Hùng</t>
  </si>
  <si>
    <t>Đoàn Trọng Thăng</t>
  </si>
  <si>
    <t>Mai Văn Nam</t>
  </si>
  <si>
    <t>Trương Văn Thiết</t>
  </si>
  <si>
    <t>Đặng Văn Mạnh</t>
  </si>
  <si>
    <t>Lê Sỹ Nin</t>
  </si>
  <si>
    <t>Đinh Đại Tôn</t>
  </si>
  <si>
    <t>Đặng Thanh Phong</t>
  </si>
  <si>
    <t>Đoàn Trọng Luật</t>
  </si>
  <si>
    <t>Nguyễn Hoàng Đạo</t>
  </si>
  <si>
    <t>Nguyễn Trung Hải</t>
  </si>
  <si>
    <t>Hoa Hồng Hà</t>
  </si>
  <si>
    <t>Nguyễn Minh Thành</t>
  </si>
  <si>
    <t>Lương Duy Phú</t>
  </si>
  <si>
    <t>Đỗ Văn Nam</t>
  </si>
  <si>
    <t>Nguyễn Mạnh Hoàng</t>
  </si>
  <si>
    <t>Nguyễn Hoàng Việt</t>
  </si>
  <si>
    <t>Nguyễn Đình Nam</t>
  </si>
  <si>
    <t>Trương Ngọc Mạnh</t>
  </si>
  <si>
    <t>Trần Xuân Trường</t>
  </si>
  <si>
    <t>Hoàng Minh Hưng</t>
  </si>
  <si>
    <t>Nguyễn Chiến Thắng</t>
  </si>
  <si>
    <t>Phạm Văn Trung</t>
  </si>
  <si>
    <t>Trần Duy Thành</t>
  </si>
  <si>
    <t>Phạm Văn Mừng</t>
  </si>
  <si>
    <t>Lý Xây Chiến</t>
  </si>
  <si>
    <t>Nguyễn Mạnh Dũng</t>
  </si>
  <si>
    <t>Nguyễn Thu Thuỷ</t>
  </si>
  <si>
    <t>Tô Tất Thành</t>
  </si>
  <si>
    <t>Hoàng Văn Toàn</t>
  </si>
  <si>
    <t>Nguyễn Hữu Thuỳ</t>
  </si>
  <si>
    <t>Phạm Văn Cầm</t>
  </si>
  <si>
    <t>Đinh Ngọc Hàm</t>
  </si>
  <si>
    <t>Vũ Văn Quỳnh</t>
  </si>
  <si>
    <t>Đặng Văn Cường</t>
  </si>
  <si>
    <t>Liểu Ngọc Hạnh</t>
  </si>
  <si>
    <t>Hoàng Văn Việt</t>
  </si>
  <si>
    <t>Đỗ Hùng Thắng</t>
  </si>
  <si>
    <t>Hoàng Văn Bốn</t>
  </si>
  <si>
    <t>Phạm Minh Tiến</t>
  </si>
  <si>
    <t>Lương Văn Luyện</t>
  </si>
  <si>
    <t>Phan Thanh Tuấn</t>
  </si>
  <si>
    <t>Trần Mạnh Tiến</t>
  </si>
  <si>
    <t>Vũ Thế Hiệp Thái</t>
  </si>
  <si>
    <t>Bùi Tất Tuyên</t>
  </si>
  <si>
    <t>Nguyễn Văn Thuẫn</t>
  </si>
  <si>
    <t>Phạm Văn Lay</t>
  </si>
  <si>
    <t>Nguyễn Xuân Ngọc</t>
  </si>
  <si>
    <t>Nguyễn Đình An</t>
  </si>
  <si>
    <t>Phạm Ngọc Tuân</t>
  </si>
  <si>
    <t>Lương Đức Hiền</t>
  </si>
  <si>
    <t>Nguyễn Xuân Triều</t>
  </si>
  <si>
    <t>Trần Trung Tiến</t>
  </si>
  <si>
    <t>Nguyễn Danh Chung</t>
  </si>
  <si>
    <t>Lý Văn Trung</t>
  </si>
  <si>
    <t>Nghiêm Văn Dương</t>
  </si>
  <si>
    <t>Phan Văn Chính</t>
  </si>
  <si>
    <t>Lý Văn Thành</t>
  </si>
  <si>
    <t>Đặng Tuấn Vũ</t>
  </si>
  <si>
    <t>Nguyễn Mạnh Linh</t>
  </si>
  <si>
    <t>Lều Văn Tuân</t>
  </si>
  <si>
    <t>Đinh Đức Hội</t>
  </si>
  <si>
    <t>Đỗ Văn Quỳnh</t>
  </si>
  <si>
    <t>Bế Văn Tỉnh</t>
  </si>
  <si>
    <t>Hoàng Văn Phúc</t>
  </si>
  <si>
    <t>Đoàn Văn Huy</t>
  </si>
  <si>
    <t>Vương Văn Thông</t>
  </si>
  <si>
    <t>Nguyễn Ngọc Nam</t>
  </si>
  <si>
    <t>Lưu Hữu Nhất</t>
  </si>
  <si>
    <t>Trần Văn Hưởng</t>
  </si>
  <si>
    <t>Lý Văn Định</t>
  </si>
  <si>
    <t>Trương Văn Thực</t>
  </si>
  <si>
    <t>Nguyễn Văn Thiêm</t>
  </si>
  <si>
    <t>Phạm Duy Tài</t>
  </si>
  <si>
    <t>Bùi Xuân Tín</t>
  </si>
  <si>
    <t>Lê Hải Nam</t>
  </si>
  <si>
    <t>Nguyễn Trung Long</t>
  </si>
  <si>
    <t>Nguyễn Hữu Hoàng</t>
  </si>
  <si>
    <t>Trần Viết Phúc</t>
  </si>
  <si>
    <t>Lại Ngọc Cường</t>
  </si>
  <si>
    <t>Đào Ngọc Tuấn</t>
  </si>
  <si>
    <t>Hoàng Đại Lượng</t>
  </si>
  <si>
    <t>Lê Bá Thu</t>
  </si>
  <si>
    <t xml:space="preserve">Nguyễn Vinh Quang </t>
  </si>
  <si>
    <t>Trịnh Minh Tú</t>
  </si>
  <si>
    <t>Dương Doãn Mạnh</t>
  </si>
  <si>
    <t>Đào Trọng Kiên</t>
  </si>
  <si>
    <t>Lê Trọng Tuẩn</t>
  </si>
  <si>
    <t>Nguyễn Bá Bắc</t>
  </si>
  <si>
    <t>Nguyễn Quốc Đạt</t>
  </si>
  <si>
    <t>Nguyễn Thanh Chiến</t>
  </si>
  <si>
    <t>Phạm Minh Tuấn</t>
  </si>
  <si>
    <t>Đỗ Quang Thảo</t>
  </si>
  <si>
    <t>Tạ Minh Bách</t>
  </si>
  <si>
    <t>Nguyễn Viết Đạt</t>
  </si>
  <si>
    <t>Ngô Văn Bắc</t>
  </si>
  <si>
    <t>Lê Hồng Hà</t>
  </si>
  <si>
    <t>Trần Công Trường</t>
  </si>
  <si>
    <t>Võ Văn Huy</t>
  </si>
  <si>
    <t>Hà Duy Thương</t>
  </si>
  <si>
    <t>Vũ Trọng Quyết</t>
  </si>
  <si>
    <t>Đinh Thị Mây</t>
  </si>
  <si>
    <t>Đồng Kim Thảo</t>
  </si>
  <si>
    <t>Vũ Văn Huỳnh</t>
  </si>
  <si>
    <t>Bùi Văn Thưa</t>
  </si>
  <si>
    <t>Vũ Minh Cường</t>
  </si>
  <si>
    <t>Bùi Mạnh Tưởng</t>
  </si>
  <si>
    <t>Tạ Quang Trung</t>
  </si>
  <si>
    <t>Nguyễn Bá Thuỵ</t>
  </si>
  <si>
    <t>Nguyễn Mạnh Truyền</t>
  </si>
  <si>
    <t>Đặng Việt Anh</t>
  </si>
  <si>
    <t>Trần Văn Toàn</t>
  </si>
  <si>
    <t>Trần Quý Sự</t>
  </si>
  <si>
    <t>Nguyễn Văn Khỏe</t>
  </si>
  <si>
    <t>Nguyễn Thế Tuấn</t>
  </si>
  <si>
    <t>Phạm Văn Hữu</t>
  </si>
  <si>
    <t>Đinh Trung Kiên</t>
  </si>
  <si>
    <t>Phan Công Hoài Nam</t>
  </si>
  <si>
    <t>Hoàng Đình Tùng</t>
  </si>
  <si>
    <t>Lý Văn Đạt</t>
  </si>
  <si>
    <t>Lý Văn Lực</t>
  </si>
  <si>
    <t>Trần Văn Tòng</t>
  </si>
  <si>
    <t>Phạm Ngọc Hải</t>
  </si>
  <si>
    <t>Đinh Minh Tuấn</t>
  </si>
  <si>
    <t>Nguyễn Văn Hân</t>
  </si>
  <si>
    <t>Hà Duy Long</t>
  </si>
  <si>
    <t>Bùi Huy Lực</t>
  </si>
  <si>
    <t>Lê Văn Thuận</t>
  </si>
  <si>
    <t>Bàn Văn Hạnh</t>
  </si>
  <si>
    <t>Đoàn Văn Cảnh</t>
  </si>
  <si>
    <t>Đàm Hữu Đạt</t>
  </si>
  <si>
    <t>Bùi Tiến Nam</t>
  </si>
  <si>
    <t>Vũ Văn Đại</t>
  </si>
  <si>
    <t>Nguyễn Ngọc Thép</t>
  </si>
  <si>
    <t>Phạm Công Nhiên</t>
  </si>
  <si>
    <t>Mạc Duy Sinh</t>
  </si>
  <si>
    <t>Nguyễn Thiết Đoàn</t>
  </si>
  <si>
    <t>Đỗ Duy Thành</t>
  </si>
  <si>
    <t>Bùi Văn Hạnh</t>
  </si>
  <si>
    <t>Nguyễn Đình Trọng</t>
  </si>
  <si>
    <t>Nguyễn Quý Hà</t>
  </si>
  <si>
    <t>Lê Hùng Thắng</t>
  </si>
  <si>
    <t>Vương Hữu Sáng</t>
  </si>
  <si>
    <t>Đặng Hoàng Long</t>
  </si>
  <si>
    <t>Vũ Văn Sơn</t>
  </si>
  <si>
    <t>Lê Văn Tuấn</t>
  </si>
  <si>
    <t>Đào Duy Tùng</t>
  </si>
  <si>
    <t>Bùi Bá Tuấn</t>
  </si>
  <si>
    <t>Nguyễn Duy Khánh</t>
  </si>
  <si>
    <t>Bùi Văn Hoàng</t>
  </si>
  <si>
    <t>Vũ Tuấn Minh</t>
  </si>
  <si>
    <t>Trương Minh Hoà</t>
  </si>
  <si>
    <t>Phạm Quang Hải</t>
  </si>
  <si>
    <t>Phạm Thanh Tùng</t>
  </si>
  <si>
    <t>Đặng Thị Thuý</t>
  </si>
  <si>
    <t>Phạm  Hải  Hà</t>
  </si>
  <si>
    <t>Đỗ Ngọc Tuân</t>
  </si>
  <si>
    <t>Lê Thị Phương</t>
  </si>
  <si>
    <t>Nguyễn Thị Thu</t>
  </si>
  <si>
    <t>Phạm Thuỳ Dương</t>
  </si>
  <si>
    <t>Vũ Kiều Dung</t>
  </si>
  <si>
    <t>Phạm Văn Đông</t>
  </si>
  <si>
    <t>Trương Tuấn Hà</t>
  </si>
  <si>
    <t>Nguyễn Thị Hồng Ngọc</t>
  </si>
  <si>
    <t>Nguyễn Hồng Mai</t>
  </si>
  <si>
    <t>Phan Thị Hương</t>
  </si>
  <si>
    <t>Lê Thị Phương Thảo</t>
  </si>
  <si>
    <t>Nguyễn Thị Quỳnh Dương</t>
  </si>
  <si>
    <t>Vũ Thị Kim Oanh</t>
  </si>
  <si>
    <t>Nguyễn Thị Tú</t>
  </si>
  <si>
    <t>Trần Thị Thủy</t>
  </si>
  <si>
    <t>Đặng Thuý Hải</t>
  </si>
  <si>
    <t>Đào Thị Hải</t>
  </si>
  <si>
    <t>Đặng Thị Thu Thương</t>
  </si>
  <si>
    <t>Vũ Thị Hải Linh</t>
  </si>
  <si>
    <t>Nguyễn Duy Phúc</t>
  </si>
  <si>
    <t>Nguyễn Quang Hoàng</t>
  </si>
  <si>
    <t xml:space="preserve">Vũ Văn Tuấn </t>
  </si>
  <si>
    <t>Nguyễn Cao Cường</t>
  </si>
  <si>
    <t>Đỗ Thành Chung</t>
  </si>
  <si>
    <t>Đinh Hồng Cương</t>
  </si>
  <si>
    <t>Nguyễn Văn Triệu</t>
  </si>
  <si>
    <t>Nguyễn Hồng Hoàng</t>
  </si>
  <si>
    <t>Bùi Xuân Sang</t>
  </si>
  <si>
    <t>Trịnh Đình Đạt</t>
  </si>
  <si>
    <t>Ngô Minh Vương</t>
  </si>
  <si>
    <t>Lê Tuấn Cường</t>
  </si>
  <si>
    <t>Nguyễn Công Tuấn</t>
  </si>
  <si>
    <t>Bùi Xuân Hào</t>
  </si>
  <si>
    <t>Nguyễn Hồng Quyền</t>
  </si>
  <si>
    <t>Bùi Văn Đạt</t>
  </si>
  <si>
    <t>Đặng Ngọc Tú</t>
  </si>
  <si>
    <t>Đinh Văn Thao</t>
  </si>
  <si>
    <t>Hoàng Văn Nam</t>
  </si>
  <si>
    <t>Đoàn Văn Luân</t>
  </si>
  <si>
    <t>Vũ Văn Lập</t>
  </si>
  <si>
    <t>Nguyễn Trung Trưởng</t>
  </si>
  <si>
    <t>Trần Văn Trung</t>
  </si>
  <si>
    <t>Vũ Tiến Mẫn</t>
  </si>
  <si>
    <t>Phạm Thanh Hà</t>
  </si>
  <si>
    <t>Đặng Thị Thủy</t>
  </si>
  <si>
    <t>Vũ Thị Lan</t>
  </si>
  <si>
    <t>Nguyễn Thị Kim Thanh</t>
  </si>
  <si>
    <t>Bùi Thị Hòa</t>
  </si>
  <si>
    <t>Đào Minh Vũ</t>
  </si>
  <si>
    <t>Dương Văn Tuấn</t>
  </si>
  <si>
    <t>Ngô Văn Tuấn</t>
  </si>
  <si>
    <t>Lê Văn Khoa</t>
  </si>
  <si>
    <t>Lại Bá Văn</t>
  </si>
  <si>
    <t>Nguyễn Văn Sỹ</t>
  </si>
  <si>
    <t>Trần Đức Thanh</t>
  </si>
  <si>
    <t>Trần Văn Tư</t>
  </si>
  <si>
    <t>Nguyễn Mạnh Tùng</t>
  </si>
  <si>
    <t>Hoàng Minh Sơn</t>
  </si>
  <si>
    <t>Vũ Văn Đến</t>
  </si>
  <si>
    <t>Đặng Văn Huy</t>
  </si>
  <si>
    <t>Đỗ Ngọc Duy</t>
  </si>
  <si>
    <t>Nguyễn Tiến Cường</t>
  </si>
  <si>
    <t>Bùi Hữu Hà</t>
  </si>
  <si>
    <t>Vũ Trường Thực</t>
  </si>
  <si>
    <t>Hoàng Công Đạo</t>
  </si>
  <si>
    <t>Nguyễn Văn Cử</t>
  </si>
  <si>
    <t>Phạm Gia Hùy</t>
  </si>
  <si>
    <t>Bùi Văn Hiệp</t>
  </si>
  <si>
    <t>Trần Văn Phương</t>
  </si>
  <si>
    <t>Nguyễn Văn Khương</t>
  </si>
  <si>
    <t>Nguyễn Văn Ân</t>
  </si>
  <si>
    <t>Bùi Văn Thành</t>
  </si>
  <si>
    <t>Phạm Văn Trịnh</t>
  </si>
  <si>
    <t>Trần Đăng Khái</t>
  </si>
  <si>
    <t>Quách Công Bằng</t>
  </si>
  <si>
    <t>Đinh Quốc Việt</t>
  </si>
  <si>
    <t>Bùi Xuân Trường</t>
  </si>
  <si>
    <t>Phạm Ngọc Bình</t>
  </si>
  <si>
    <t>Hoàng Hồng Chiến</t>
  </si>
  <si>
    <t>Trương Văn Duy</t>
  </si>
  <si>
    <t>Vũ Xuân Quân</t>
  </si>
  <si>
    <t>Vũ Văn Nhượng</t>
  </si>
  <si>
    <t>Nguyễn Việt Anh</t>
  </si>
  <si>
    <t>Phạm Hoàng Long</t>
  </si>
  <si>
    <t>Cao Văn Hải</t>
  </si>
  <si>
    <t>Phùng Văn Tuấn</t>
  </si>
  <si>
    <t>Đinh Văn Mạnh</t>
  </si>
  <si>
    <t>Lương Đức Trường</t>
  </si>
  <si>
    <t>Trần Việt Hưng</t>
  </si>
  <si>
    <t>Phạm Hữu Quang</t>
  </si>
  <si>
    <t>Đinh Ngọc Tuấn</t>
  </si>
  <si>
    <t>Phạm Thành Luân</t>
  </si>
  <si>
    <t>Đinh Tuấn Hưng</t>
  </si>
  <si>
    <t>Phan Quang Đạt</t>
  </si>
  <si>
    <t>Nguyễn Đại Bằng</t>
  </si>
  <si>
    <t>Hoàng Văn Hoàn</t>
  </si>
  <si>
    <t>Trần Văn Dần</t>
  </si>
  <si>
    <t>Dương Xuân Nam</t>
  </si>
  <si>
    <t>Nguyễn Quý Khuynh</t>
  </si>
  <si>
    <t>Lương Văn Đức</t>
  </si>
  <si>
    <t>Nghiêm Mạnh Thắng</t>
  </si>
  <si>
    <t>Vũ Thị Mai</t>
  </si>
  <si>
    <t>Lê Hoài Nam</t>
  </si>
  <si>
    <t>Bùi Hữu Chiến</t>
  </si>
  <si>
    <t>Nguyễn Hữu Hội</t>
  </si>
  <si>
    <t>Nguyễn Văn Viên</t>
  </si>
  <si>
    <t>Vũ Hoài Nam</t>
  </si>
  <si>
    <t>Đàm Quang Nam</t>
  </si>
  <si>
    <t>Đinh Ngọc Quyền</t>
  </si>
  <si>
    <t>Trương Xuân Anh</t>
  </si>
  <si>
    <t>Nguyễn Trung Đức</t>
  </si>
  <si>
    <t>Vũ Đức Thơ</t>
  </si>
  <si>
    <t>Bùi Minh Dũng</t>
  </si>
  <si>
    <t>Đoàn Thị Thúy Hòa</t>
  </si>
  <si>
    <t>Nguyễn Thị Hà My</t>
  </si>
  <si>
    <t>Lê Văn Kiên</t>
  </si>
  <si>
    <t>Nguyễn Trọng Đạt</t>
  </si>
  <si>
    <t>Hoàng Trọng Nghĩa</t>
  </si>
  <si>
    <t>Đỗ Tùng Lâm</t>
  </si>
  <si>
    <t>Trần Văn Kiên</t>
  </si>
  <si>
    <t>Nguyễn Văn  Vĩ</t>
  </si>
  <si>
    <t>Đoàn Thanh Bình</t>
  </si>
  <si>
    <t>Hồ Anh Tuấn</t>
  </si>
  <si>
    <t>Nguyễn Phương Linh</t>
  </si>
  <si>
    <t>Quách Hoà Bình</t>
  </si>
  <si>
    <t>Phạm Huy Duyệt</t>
  </si>
  <si>
    <t>Nguyễn Văn Trưởng</t>
  </si>
  <si>
    <t>Hoàng Tuấn Anh</t>
  </si>
  <si>
    <t>Trịnh Văn Long</t>
  </si>
  <si>
    <t>Nguyễn Văn Hoành</t>
  </si>
  <si>
    <t>Vũ Văn Diễn</t>
  </si>
  <si>
    <t>Trần Đình Vinh</t>
  </si>
  <si>
    <t>Phạm Đức Mạnh</t>
  </si>
  <si>
    <t>Phạm Quang Trung</t>
  </si>
  <si>
    <t>Tống Anh Đạt</t>
  </si>
  <si>
    <t>Bùi Văn Điệp</t>
  </si>
  <si>
    <t>Nguyễn Trung Phú</t>
  </si>
  <si>
    <t>Vũ Đình Dũng</t>
  </si>
  <si>
    <t>Nguyễn Văn Thuấn</t>
  </si>
  <si>
    <t>Nguyễn Văn Lợi</t>
  </si>
  <si>
    <t>Đỗ Hải Anh</t>
  </si>
  <si>
    <t>Vũ Thanh Vương</t>
  </si>
  <si>
    <t>Vũ Trọng Minh Trí</t>
  </si>
  <si>
    <t>Nguyễn Văn Cao</t>
  </si>
  <si>
    <t>Vũ Đình Nhu</t>
  </si>
  <si>
    <t>Ngô Văn Thuần</t>
  </si>
  <si>
    <t>Vũ Văn Thực</t>
  </si>
  <si>
    <t>Đào Thanh Giang</t>
  </si>
  <si>
    <t>Lê Công Trọng</t>
  </si>
  <si>
    <t>Đoàn Văn Tú</t>
  </si>
  <si>
    <t>Vũ Văn Lãm</t>
  </si>
  <si>
    <t>Hoàng Sơn Đức</t>
  </si>
  <si>
    <t>Nguyễn Văn Dương</t>
  </si>
  <si>
    <t>Hồ Viết Long</t>
  </si>
  <si>
    <t>Vũ Đức Tuấn</t>
  </si>
  <si>
    <t>Phạm Văn Tùng</t>
  </si>
  <si>
    <t>Đinh Đức Chính</t>
  </si>
  <si>
    <t>Nguyễn Viết Bằng</t>
  </si>
  <si>
    <t>Tạ Thị Nhâm</t>
  </si>
  <si>
    <t>Phạm Văn Đại</t>
  </si>
  <si>
    <t>Phạm Xuân Thủy</t>
  </si>
  <si>
    <t>Nguyễn Trường Duyên</t>
  </si>
  <si>
    <t>Phạm Quốc Anh</t>
  </si>
  <si>
    <t>Nguyễn Văn Thạch</t>
  </si>
  <si>
    <t>Nguyễn Văn Diện</t>
  </si>
  <si>
    <t>Lê Mạnh Hùng</t>
  </si>
  <si>
    <t>Phạm Mạnh Cường</t>
  </si>
  <si>
    <t>Đỗ Thế Lượng</t>
  </si>
  <si>
    <t>Nguyễn Văn Thăng</t>
  </si>
  <si>
    <t>Nguyễn Thế Quân</t>
  </si>
  <si>
    <t>Vũ Tiến Hiệp</t>
  </si>
  <si>
    <t>Phạm Văn Phong</t>
  </si>
  <si>
    <t>Trần Văn Chín</t>
  </si>
  <si>
    <t>Bùi Hồng Quân</t>
  </si>
  <si>
    <t>Phạm Hồng Xiêm</t>
  </si>
  <si>
    <t>Lê Đức Trung</t>
  </si>
  <si>
    <t>Phạm Văn Điệp</t>
  </si>
  <si>
    <t>Bùi Thanh Long</t>
  </si>
  <si>
    <t>Trịnh Văn Chương</t>
  </si>
  <si>
    <t>Phạm Mạnh Khính</t>
  </si>
  <si>
    <t>Vũ Thanh Nam</t>
  </si>
  <si>
    <t>Nguyễn Hoàng Mạnh</t>
  </si>
  <si>
    <t>Phạm Quốc Minh</t>
  </si>
  <si>
    <t>Phạm Huy Tâm</t>
  </si>
  <si>
    <t>Đỗ Thị Như Ngọc</t>
  </si>
  <si>
    <t>Nguyễn Thị Tâm</t>
  </si>
  <si>
    <t>Lương Anh Tuấn</t>
  </si>
  <si>
    <t>Dương Văn Quân</t>
  </si>
  <si>
    <t>Đặng Nhật Lâm</t>
  </si>
  <si>
    <t>Ngô Hải Quân</t>
  </si>
  <si>
    <t>Bùi Thành Công</t>
  </si>
  <si>
    <t>Hoàng Văn Trường</t>
  </si>
  <si>
    <t>Vũ Quang Việt</t>
  </si>
  <si>
    <t>Vũ Văn Thanh</t>
  </si>
  <si>
    <t xml:space="preserve"> Đinh Văn Vinh</t>
  </si>
  <si>
    <t>Đinh Văn Lương</t>
  </si>
  <si>
    <t>Đặng Văn Anh Tuấn</t>
  </si>
  <si>
    <t>Dương Xuân Trường</t>
  </si>
  <si>
    <t>Hoàng Minh Kiên</t>
  </si>
  <si>
    <t>Đỗ Cao Trí</t>
  </si>
  <si>
    <t>Phạm Phú Hiệp</t>
  </si>
  <si>
    <t>Đinh Việt Quỳ</t>
  </si>
  <si>
    <t>Nguyễn Văn Thùy</t>
  </si>
  <si>
    <t>Dương Văn Biển</t>
  </si>
  <si>
    <t>Lê Danh Thọ</t>
  </si>
  <si>
    <t>Nguyễn Thái Ninh</t>
  </si>
  <si>
    <t>Vũ Mạnh Đạt</t>
  </si>
  <si>
    <t>Ngô Doãn Lợi</t>
  </si>
  <si>
    <t>Bùi Văn Lanh</t>
  </si>
  <si>
    <t>Đỗ Văn Tiến</t>
  </si>
  <si>
    <t>Đặng Quang Thái</t>
  </si>
  <si>
    <t>Vũ Đức Quỳnh</t>
  </si>
  <si>
    <t>Bùi Đình Hiệp</t>
  </si>
  <si>
    <t>Ngô Việt Hà</t>
  </si>
  <si>
    <t>Nguyễn Thị Huyền Trang</t>
  </si>
  <si>
    <t>Dương Thị Thu</t>
  </si>
  <si>
    <t>Bùi Chung Anh</t>
  </si>
  <si>
    <t>Nguyễn Phi Sơn</t>
  </si>
  <si>
    <t>Ngô Duy Sinh</t>
  </si>
  <si>
    <t>Hoàng Đức Trọng</t>
  </si>
  <si>
    <t>Lương Hoàng Vũ</t>
  </si>
  <si>
    <t>Dương Văn Khánh</t>
  </si>
  <si>
    <t>Trần Đình Lợi</t>
  </si>
  <si>
    <t>Đào Ngọc Quang</t>
  </si>
  <si>
    <t>Đào Văn Tuyền</t>
  </si>
  <si>
    <t>Vũ Thế Toản</t>
  </si>
  <si>
    <t>Hoàng Văn Duy</t>
  </si>
  <si>
    <t>Phạm Hồng Nam</t>
  </si>
  <si>
    <t>Trịnh Thanh Tuyến</t>
  </si>
  <si>
    <t>Phạm Trung Đức</t>
  </si>
  <si>
    <t>Vũ Minh Hảo</t>
  </si>
  <si>
    <t>Vũ Ngọc Công</t>
  </si>
  <si>
    <t>Nguyễn Ngọc Linh</t>
  </si>
  <si>
    <t>Vũ Xuân Tôn</t>
  </si>
  <si>
    <t>Đỗ Thị Bích Hà</t>
  </si>
  <si>
    <t>Đỗ Thị Hải Ninh</t>
  </si>
  <si>
    <t>Lê Văn Việt</t>
  </si>
  <si>
    <t>Đoàn Quang Tú</t>
  </si>
  <si>
    <t>Hoàng Văn Đạo</t>
  </si>
  <si>
    <t>Mai Văn Tuấn</t>
  </si>
  <si>
    <t>Vũ Quang Long</t>
  </si>
  <si>
    <t>Trần Đức Thiện</t>
  </si>
  <si>
    <t>Nguyễn Duy Tùng</t>
  </si>
  <si>
    <t>Bùi Văn Đức</t>
  </si>
  <si>
    <t>Trương Đình Đặng</t>
  </si>
  <si>
    <t>Phạm Văn Nghị</t>
  </si>
  <si>
    <t>Trần Văn Nghiệp</t>
  </si>
  <si>
    <t>Nguyễn Duy Thái</t>
  </si>
  <si>
    <t>Trần Tiến Anh</t>
  </si>
  <si>
    <t>Lê Quang Hiệp</t>
  </si>
  <si>
    <t>Phạm Văn Đích</t>
  </si>
  <si>
    <t>Nguyễn Hồng Bắc</t>
  </si>
  <si>
    <t>Nguyễn Huy Trường</t>
  </si>
  <si>
    <t>Mai Hiển Xiêm</t>
  </si>
  <si>
    <t>Trịnh Anh Dũng</t>
  </si>
  <si>
    <t>Vũ Văn Hay</t>
  </si>
  <si>
    <t>Vũ Hoài Mên</t>
  </si>
  <si>
    <t>Đinh Văn Chín</t>
  </si>
  <si>
    <t>Nguyễn Đình Hai</t>
  </si>
  <si>
    <t>Trần Văn Tới</t>
  </si>
  <si>
    <t>Tạ Duy Khánh</t>
  </si>
  <si>
    <t>Dương Văn Đoàn</t>
  </si>
  <si>
    <t>Vũ Tuấn Thành</t>
  </si>
  <si>
    <t>Vũ Tuấn Anh</t>
  </si>
  <si>
    <t>Nguyễn Văn Quyền</t>
  </si>
  <si>
    <t>Bùi Tâm Tư</t>
  </si>
  <si>
    <t>Lại Văn Duẩn</t>
  </si>
  <si>
    <t>Nguyễn Quốc Luân</t>
  </si>
  <si>
    <t>Vũ Văn Đạt</t>
  </si>
  <si>
    <t>Nguyễn Thị Trang</t>
  </si>
  <si>
    <t>Vũ Thị Thanh Hồng</t>
  </si>
  <si>
    <t>Nguyễn Thị Huệ</t>
  </si>
  <si>
    <t>Nguyễn Đình Dũng</t>
  </si>
  <si>
    <t xml:space="preserve">Ngô Văn Thu </t>
  </si>
  <si>
    <t>Đinh Quốc Toản</t>
  </si>
  <si>
    <t>Nguyễn Công Nguyên</t>
  </si>
  <si>
    <t>Trần Thị Huyền</t>
  </si>
  <si>
    <t>Đàm Hữu Chiến</t>
  </si>
  <si>
    <t>Đoàn Trọng Dũng</t>
  </si>
  <si>
    <t>Đậu Ngọc Hiếu</t>
  </si>
  <si>
    <t>Nguyễn Tiến Long</t>
  </si>
  <si>
    <t>Nguyễn Thị Hồng Vân</t>
  </si>
  <si>
    <t>Vũ Anh Chung</t>
  </si>
  <si>
    <t>Nông Thị Vi</t>
  </si>
  <si>
    <t xml:space="preserve">Nguyễn Thị Thanh Kim Huệ </t>
  </si>
  <si>
    <t xml:space="preserve">Vũ Thị Kim Dung </t>
  </si>
  <si>
    <t xml:space="preserve">Vũ Xuân Trường </t>
  </si>
  <si>
    <t>Trương Văn Hưng</t>
  </si>
  <si>
    <t>Nguyễn Xuân Hoài</t>
  </si>
  <si>
    <t>Trương Hải Hoàn</t>
  </si>
  <si>
    <t>Lê Quang Huấn</t>
  </si>
  <si>
    <t>Vũ Đa Thiêm</t>
  </si>
  <si>
    <t>Đinh Tuấn Thùy</t>
  </si>
  <si>
    <t>Phạm Minh Toàn</t>
  </si>
  <si>
    <t>Hoàng Đình Bắc</t>
  </si>
  <si>
    <t>Tạ Văn Ban</t>
  </si>
  <si>
    <t>Đàm Quang Ngành</t>
  </si>
  <si>
    <t>Hoàng Hồng Quân</t>
  </si>
  <si>
    <t>Bùi Văn Long</t>
  </si>
  <si>
    <t>Bế Văn Tân</t>
  </si>
  <si>
    <t>Đinh Thế Mạnh</t>
  </si>
  <si>
    <t>Trương Văn Vinh</t>
  </si>
  <si>
    <t>Dương Văn Vĩnh</t>
  </si>
  <si>
    <t>Vũ Quang Hải</t>
  </si>
  <si>
    <t>Quách Ngọc Hân</t>
  </si>
  <si>
    <t>Lê Thanh Giang</t>
  </si>
  <si>
    <t>Nguyễn Văn Đang</t>
  </si>
  <si>
    <t>Lê Chí Tâm</t>
  </si>
  <si>
    <t>Nguyễn Quang Tùng</t>
  </si>
  <si>
    <t>Bùi Văn Đại</t>
  </si>
  <si>
    <t>Hoàng Văn Sỹ</t>
  </si>
  <si>
    <t>Bùi Xuân Thủy</t>
  </si>
  <si>
    <t>Phạm Quốc Thịnh</t>
  </si>
  <si>
    <t>Đỗ Hữu Quang</t>
  </si>
  <si>
    <t>Nguyễn Hồng Luân</t>
  </si>
  <si>
    <t>Lý Văn Bằng</t>
  </si>
  <si>
    <t>Lại Thanh Đàm</t>
  </si>
  <si>
    <t>Trần Hữu Hiệp</t>
  </si>
  <si>
    <t>Bùi Văn Thương</t>
  </si>
  <si>
    <t>Nguyễn Vi Lộc</t>
  </si>
  <si>
    <t>Đinh Đức Cường</t>
  </si>
  <si>
    <t>Phạm Thành Công</t>
  </si>
  <si>
    <t>Nguyễn Danh Chính</t>
  </si>
  <si>
    <t>Phạm Mạnh Hoàng</t>
  </si>
  <si>
    <t>Phạm Văn Ngát</t>
  </si>
  <si>
    <t>Vũ Đức Mạnh</t>
  </si>
  <si>
    <t>Phan Công Định</t>
  </si>
  <si>
    <t>Nguyễn Trọng Lâm</t>
  </si>
  <si>
    <t>Trần Tiến Mạnh</t>
  </si>
  <si>
    <t>Ngô Văn Minh</t>
  </si>
  <si>
    <t>Đỗ Công Tuấn Anh</t>
  </si>
  <si>
    <t>Đàm Thanh Sử Anh</t>
  </si>
  <si>
    <t>Bùi Văn Ba</t>
  </si>
  <si>
    <t>Vũ Chí Công</t>
  </si>
  <si>
    <t>Vũ Việt Cường</t>
  </si>
  <si>
    <t>Ngô Văn Đạt</t>
  </si>
  <si>
    <t>Bùi Quang Minh</t>
  </si>
  <si>
    <t>Nguyễn Hoàng Tuấn</t>
  </si>
  <si>
    <t>Đinh Văn Giang</t>
  </si>
  <si>
    <t>Trần Xuân Đức</t>
  </si>
  <si>
    <t xml:space="preserve">Trịnh Thị Tâm </t>
  </si>
  <si>
    <t xml:space="preserve">Phạm Thị Bích Ngọc </t>
  </si>
  <si>
    <t xml:space="preserve">Trịnh Thị Vinh </t>
  </si>
  <si>
    <t>Nguyễn Ngọc Huy</t>
  </si>
  <si>
    <t>Lê Văn Nam</t>
  </si>
  <si>
    <t>Nguyễn Hồng Hiển</t>
  </si>
  <si>
    <t>Vương Tiến Đạt</t>
  </si>
  <si>
    <t>Ngô Mạnh Hà</t>
  </si>
  <si>
    <t>Nguyễn Văn Cường Thịnh</t>
  </si>
  <si>
    <t>Nguyễn Thị Hồng Thịnh</t>
  </si>
  <si>
    <t>Cao Thị Mai Hồng</t>
  </si>
  <si>
    <t>Lê Thị Thanh Thảo</t>
  </si>
  <si>
    <t>Đồng Thúy Huyền</t>
  </si>
  <si>
    <t xml:space="preserve">Hoàng Thị Nhinh </t>
  </si>
  <si>
    <t xml:space="preserve">Lại Thành Trung </t>
  </si>
  <si>
    <t xml:space="preserve">Đỗ Đức Thành </t>
  </si>
  <si>
    <t xml:space="preserve">Hoàng Thị Liên </t>
  </si>
  <si>
    <t>Lê Đình Dương</t>
  </si>
  <si>
    <t>Bùi Đức Tuân</t>
  </si>
  <si>
    <t>Đặng Ngọc Khánh</t>
  </si>
  <si>
    <t>Trần Hải Ninh</t>
  </si>
  <si>
    <t>Lê Đăng Vinh</t>
  </si>
  <si>
    <t>Trịnh Trung</t>
  </si>
  <si>
    <t>Tống Đình Thắng</t>
  </si>
  <si>
    <t>Đặng Văn Phương</t>
  </si>
  <si>
    <t>Phạm Ngọc Phương</t>
  </si>
  <si>
    <t>Đinh Tiến Đạt</t>
  </si>
  <si>
    <t>Hoàng Đức Thượng</t>
  </si>
  <si>
    <t>Lý Văn Đức</t>
  </si>
  <si>
    <t>Đặng Văn Trường</t>
  </si>
  <si>
    <t>Đặng Văn Anh</t>
  </si>
  <si>
    <t>Nguyễn Hiền Thương</t>
  </si>
  <si>
    <t>Lương Văn Hoán</t>
  </si>
  <si>
    <t>Nguyễn Lê Thành</t>
  </si>
  <si>
    <t>Trần Minh Đức</t>
  </si>
  <si>
    <t>Phạm Hữu Quỳnh</t>
  </si>
  <si>
    <t xml:space="preserve">Lê Đức Hiếu </t>
  </si>
  <si>
    <t>Bùi Thị Mai</t>
  </si>
  <si>
    <t>Nguyễn Hải Yến</t>
  </si>
  <si>
    <t>Phan Hải Nam</t>
  </si>
  <si>
    <t xml:space="preserve">Khuất Mạnh Cường </t>
  </si>
  <si>
    <t>Lưu Hải Trung</t>
  </si>
  <si>
    <t>Lê Hằng Nga</t>
  </si>
  <si>
    <t xml:space="preserve">Đàm Thị Lan Phương </t>
  </si>
  <si>
    <t xml:space="preserve">Hoàng Trung Sơn </t>
  </si>
  <si>
    <t xml:space="preserve">Phạm Thị Quỳnh Trang </t>
  </si>
  <si>
    <t xml:space="preserve">Vũ Thị Nhung </t>
  </si>
  <si>
    <t xml:space="preserve">Nguyễn Thị Nhật </t>
  </si>
  <si>
    <t>Đinh Văn Chức</t>
  </si>
  <si>
    <t>Trần Văn Ký</t>
  </si>
  <si>
    <t>Đoàn Văn Thành</t>
  </si>
  <si>
    <t>Phạm Tuấn Đại</t>
  </si>
  <si>
    <t>Trương Quốc Vương</t>
  </si>
  <si>
    <t>Đoàn Đức Duy</t>
  </si>
  <si>
    <t>Đặng Văn Thanh</t>
  </si>
  <si>
    <t>Đinh Văn Công</t>
  </si>
  <si>
    <t>Trương Quốc Đại</t>
  </si>
  <si>
    <t>Đỗ Tuấn Quân</t>
  </si>
  <si>
    <t>Trương Văn Huấn</t>
  </si>
  <si>
    <t>Lê Đắc Quân</t>
  </si>
  <si>
    <t xml:space="preserve">Trần Thị Vân Anh </t>
  </si>
  <si>
    <t>Bàn Đức Vịnh</t>
  </si>
  <si>
    <t>Trần Ngọc Bắc</t>
  </si>
  <si>
    <t>Nguyễn Quang Sáng</t>
  </si>
  <si>
    <t xml:space="preserve">Nguyễn Bá Đại  </t>
  </si>
  <si>
    <t>Phạm Văn Kỳ</t>
  </si>
  <si>
    <t>Đàm Quang Thập</t>
  </si>
  <si>
    <t>Lê Công Toản</t>
  </si>
  <si>
    <t>Bùi Văn Hậu</t>
  </si>
  <si>
    <t>Lương Anh Tiến</t>
  </si>
  <si>
    <t>Nguyễn Văn Cương</t>
  </si>
  <si>
    <t>Nguyễn Xuân Hùng</t>
  </si>
  <si>
    <t>Vũ Thanh Chính</t>
  </si>
  <si>
    <t>Đặng Xuân Hội</t>
  </si>
  <si>
    <t>Đỗ Văn Mạnh</t>
  </si>
  <si>
    <t>Ninh Văn Mạnh</t>
  </si>
  <si>
    <t>Trần Văn Hiệp</t>
  </si>
  <si>
    <t>Trần Văn Trực</t>
  </si>
  <si>
    <t>Trần Văn Vân</t>
  </si>
  <si>
    <t>Phạm Văn Dụng</t>
  </si>
  <si>
    <t>Bùi Văn Quyền</t>
  </si>
  <si>
    <t>Lý Thế Cửu</t>
  </si>
  <si>
    <t>Lý Văn Lương</t>
  </si>
  <si>
    <t>Đinh Văn Trung</t>
  </si>
  <si>
    <t>Lại Trung Đức</t>
  </si>
  <si>
    <t>Vũ Xuân Nam</t>
  </si>
  <si>
    <t>Bùi Huy Sáu</t>
  </si>
  <si>
    <t>Phạm Văn Hin</t>
  </si>
  <si>
    <t>Phạm Văn Bủi</t>
  </si>
  <si>
    <t>Hoàng Văn Chính</t>
  </si>
  <si>
    <t>Trần Tiến Hải</t>
  </si>
  <si>
    <t>Vũ Văn Luận</t>
  </si>
  <si>
    <t>Phạm Văn Sinh</t>
  </si>
  <si>
    <t>Vũ Văn Nghĩa</t>
  </si>
  <si>
    <t>Nguyễn Hữu Sang</t>
  </si>
  <si>
    <t>Chu Tuấn Trung</t>
  </si>
  <si>
    <t>Đỗ Văn Chính</t>
  </si>
  <si>
    <t>Đặng Văn Quang</t>
  </si>
  <si>
    <t>Lại Tiến Toàn</t>
  </si>
  <si>
    <t>Đinh Văn Toán</t>
  </si>
  <si>
    <t>Nguyễn Văn Luận</t>
  </si>
  <si>
    <t>Bùi Thanh Tuyến</t>
  </si>
  <si>
    <t>Đinh Văn Trí</t>
  </si>
  <si>
    <t>Bùi Văn Nhàn</t>
  </si>
  <si>
    <t>Lê Thanh Tiệp</t>
  </si>
  <si>
    <t>Nguyễn Lê Quyền</t>
  </si>
  <si>
    <t>Đinh Quang Chiến</t>
  </si>
  <si>
    <t>Lương Văn Tráng</t>
  </si>
  <si>
    <t>Trần Quang Thấn</t>
  </si>
  <si>
    <t>Hoàng Văn Hồng</t>
  </si>
  <si>
    <t>Vũ Văn Vinh Quang</t>
  </si>
  <si>
    <t>Đinh Quang Hiệp</t>
  </si>
  <si>
    <t>Vũ Xuân Hưng</t>
  </si>
  <si>
    <t>Phạm Minh Thanh</t>
  </si>
  <si>
    <t>Tạ Xuân Khoa</t>
  </si>
  <si>
    <t>Vũ Văn Chung</t>
  </si>
  <si>
    <t>Nguyễn Văn Đề</t>
  </si>
  <si>
    <t>Nguyễn Văn Được</t>
  </si>
  <si>
    <t>Hoàng Văn Phi</t>
  </si>
  <si>
    <t>Nguyễn Đăng Phúc</t>
  </si>
  <si>
    <t>Nguyễn Thành Phương</t>
  </si>
  <si>
    <t>Vũ Mạnh Tuân</t>
  </si>
  <si>
    <t>Phạm Minh Tấn</t>
  </si>
  <si>
    <t>Đoàn Văn Trọng</t>
  </si>
  <si>
    <t>Phạm Văn Chung</t>
  </si>
  <si>
    <t>Võ Hoàng Tùng</t>
  </si>
  <si>
    <t>Dương Triệu Quế Anh</t>
  </si>
  <si>
    <t>Vũ Văn Trường</t>
  </si>
  <si>
    <t>Nguyễn Hoàng Dương</t>
  </si>
  <si>
    <t>Vũ Đức Công</t>
  </si>
  <si>
    <t>Bùi Văn Tình</t>
  </si>
  <si>
    <t>Vũ Văn Lân</t>
  </si>
  <si>
    <t>Lê Văn Tùng</t>
  </si>
  <si>
    <t>Lưu Đức Đạo</t>
  </si>
  <si>
    <t>Nguyễn Thanh Long</t>
  </si>
  <si>
    <t>Hoàng Văn Hoan</t>
  </si>
  <si>
    <t>Đào Huy Cương</t>
  </si>
  <si>
    <t>Trần Văn Lượng</t>
  </si>
  <si>
    <t>Vũ Ngọc Sơn</t>
  </si>
  <si>
    <t>Vũ Văn Hưng</t>
  </si>
  <si>
    <t>Vũ Văn Lương</t>
  </si>
  <si>
    <t>Trương Công Thành</t>
  </si>
  <si>
    <t>Nguyễn Trọng Trung</t>
  </si>
  <si>
    <t>Đỗ Văn Linh</t>
  </si>
  <si>
    <t>Vũ Văn Trúc</t>
  </si>
  <si>
    <t>Phạm Quang Nghĩa</t>
  </si>
  <si>
    <t>Kim Ngọc Thụ</t>
  </si>
  <si>
    <t>Vũ Ất Sửu</t>
  </si>
  <si>
    <t>Đào Mạnh Tấn</t>
  </si>
  <si>
    <t>Bùi Đức Hoàng</t>
  </si>
  <si>
    <t>Lương Quang Trung</t>
  </si>
  <si>
    <t>Đinh Văn Dũng</t>
  </si>
  <si>
    <t>Phạm Văn Lân</t>
  </si>
  <si>
    <t>Bùi Ngọc Anh Sơn</t>
  </si>
  <si>
    <t>Nguyễn Xuân Đức</t>
  </si>
  <si>
    <t>Đỗ Ngọc Hoàn</t>
  </si>
  <si>
    <t>Bùi Đặng Hồng Hải</t>
  </si>
  <si>
    <t>Hà Thanh Thuận</t>
  </si>
  <si>
    <t>Vũ Thành Đạt</t>
  </si>
  <si>
    <t>Bùi Quang Quỳnh</t>
  </si>
  <si>
    <t>Lê Hải Phong</t>
  </si>
  <si>
    <t>Vũ Mạnh Hà</t>
  </si>
  <si>
    <t>Đoàn Văn Tùng</t>
  </si>
  <si>
    <t>Nguyễn Đức Quang</t>
  </si>
  <si>
    <t>Vũ Đình Hùng</t>
  </si>
  <si>
    <t>Dương Văn Trọng</t>
  </si>
  <si>
    <t>Bùi Thanh Cương</t>
  </si>
  <si>
    <t>Đinh Văn Thường</t>
  </si>
  <si>
    <t>Hà Trần Nam</t>
  </si>
  <si>
    <t>Đinh Khắc Phúc</t>
  </si>
  <si>
    <t>Ngô Quang Vinh</t>
  </si>
  <si>
    <t>Đoàn Cao Thượng</t>
  </si>
  <si>
    <t>Lê Ngọc Hùng</t>
  </si>
  <si>
    <t>Nguyễn Văn Đà</t>
  </si>
  <si>
    <t>Tạ Đức Huy</t>
  </si>
  <si>
    <t>Đặng Văn Hoàng</t>
  </si>
  <si>
    <t>Đoàn Thành Luân</t>
  </si>
  <si>
    <t>Đỗ Tiến Mạnh</t>
  </si>
  <si>
    <t>Dương Công Trường</t>
  </si>
  <si>
    <t>Đinh Ngọc Chung</t>
  </si>
  <si>
    <t>Lê Văn Đoàn</t>
  </si>
  <si>
    <t>Lê Ngọc Quỳnh</t>
  </si>
  <si>
    <t>Đinh Văn Tư</t>
  </si>
  <si>
    <t>Bùi Anh Phương</t>
  </si>
  <si>
    <t>Vũ Thành Tuấn</t>
  </si>
  <si>
    <t>Nguyễn Bá Đạt</t>
  </si>
  <si>
    <t>Mai Văn Đỗng</t>
  </si>
  <si>
    <t>Phạm Văn Hưởng</t>
  </si>
  <si>
    <t>Lư Đình Luận</t>
  </si>
  <si>
    <t>Hồ Xuân Lượng</t>
  </si>
  <si>
    <t>Trương Văn Cường</t>
  </si>
  <si>
    <t>Nguyễn Vũ Dũng</t>
  </si>
  <si>
    <t>Phạm Quang Dũng</t>
  </si>
  <si>
    <t>Ngô Hải Đăng</t>
  </si>
  <si>
    <t>Đặng Văn Được</t>
  </si>
  <si>
    <t>Nguyễn Thanh Tuấn Hiệp</t>
  </si>
  <si>
    <t>Nguyễn Minh Hiếu</t>
  </si>
  <si>
    <t>Nguyễn Minh Hoàng</t>
  </si>
  <si>
    <t>Trương Ngọc Hoàng</t>
  </si>
  <si>
    <t>Nguyễn Xuân Huy</t>
  </si>
  <si>
    <t>Tống Tuấn Anh</t>
  </si>
  <si>
    <t>Phạm Hữu Chiến</t>
  </si>
  <si>
    <t>Phạm Anh Dũng</t>
  </si>
  <si>
    <t>Ngô Thành Đạt</t>
  </si>
  <si>
    <t>Trương Văn Hoài</t>
  </si>
  <si>
    <t>Đỗ Văn Khương</t>
  </si>
  <si>
    <t>Đậu Đình Tài</t>
  </si>
  <si>
    <t>Bùi Xuân Phú</t>
  </si>
  <si>
    <t>Vũ Văn An</t>
  </si>
  <si>
    <t>Đoàn Vũ Dũng</t>
  </si>
  <si>
    <t>Bùi Tuấn Duy</t>
  </si>
  <si>
    <t>Trần Đức Long</t>
  </si>
  <si>
    <t>Phan Thanh Tùng</t>
  </si>
  <si>
    <t>Đặng Văn Kiên</t>
  </si>
  <si>
    <t>Khúc Việt Trung</t>
  </si>
  <si>
    <t>Nguyễn Phạm Hà</t>
  </si>
  <si>
    <t>Nguyễn Kim Thanh</t>
  </si>
  <si>
    <t>Phạm Xuân Hùng</t>
  </si>
  <si>
    <t>Nguyễn Gia Long</t>
  </si>
  <si>
    <t>Trần Thị Thắm</t>
  </si>
  <si>
    <t>Nguyễn Thị Phương Loan</t>
  </si>
  <si>
    <t>Nguyễn Thị Lan Uyên</t>
  </si>
  <si>
    <t>Nguyễn Thị Thu Trang</t>
  </si>
  <si>
    <t>Đào Thị Thu Hương</t>
  </si>
  <si>
    <t>Tạ Thùy Linh</t>
  </si>
  <si>
    <t>Vũ Thị Thanh Hiền</t>
  </si>
  <si>
    <t>Nguyễn Thị Hồng Hạnh</t>
  </si>
  <si>
    <t>Nguyễn Thị Cát Phương</t>
  </si>
  <si>
    <t>Lý Thị Uyên</t>
  </si>
  <si>
    <t>Lại Thị Anh Đào</t>
  </si>
  <si>
    <t>Đoàn Thị Thu Hiền</t>
  </si>
  <si>
    <t>Đỗ Thị Thùy</t>
  </si>
  <si>
    <t>Nguyễn Việt Hương</t>
  </si>
  <si>
    <t>Ngô Thị Thanh Vân</t>
  </si>
  <si>
    <t>Tô Thị Hiền</t>
  </si>
  <si>
    <t>Dương Thị Quý</t>
  </si>
  <si>
    <t>Ngô Thị Lan</t>
  </si>
  <si>
    <t>Vũ Thị Tạo</t>
  </si>
  <si>
    <t>Lê Thị Vấn</t>
  </si>
  <si>
    <t>Phạm Thúy Hải</t>
  </si>
  <si>
    <t>Nguyễn Hồng Loan</t>
  </si>
  <si>
    <t>Vũ Thị Trang</t>
  </si>
  <si>
    <t>Phạm Thị Thúy Lan</t>
  </si>
  <si>
    <t>Nguyễn Thị Mai Xuyên</t>
  </si>
  <si>
    <t>Chu Thị Thanh Tâm</t>
  </si>
  <si>
    <t>Bùi Thị Thanh</t>
  </si>
  <si>
    <t>Nguyễn Ngọc Huệ</t>
  </si>
  <si>
    <t>Nguyễn Thị Thu Hoài</t>
  </si>
  <si>
    <t>Trần Thu Phương</t>
  </si>
  <si>
    <t>Phạm Thị Nhài</t>
  </si>
  <si>
    <t>Phạm Hiền Lương</t>
  </si>
  <si>
    <t>Trần Thị Thuỷ</t>
  </si>
  <si>
    <t>Lê Ngọc Sơn</t>
  </si>
  <si>
    <t>Lê Thị Mơ</t>
  </si>
  <si>
    <t>Đỗ Thị Hải</t>
  </si>
  <si>
    <t>Dương Thị Thu Phương</t>
  </si>
  <si>
    <t>Lê Thị Huệ</t>
  </si>
  <si>
    <t>Bùi Xuân Hồng</t>
  </si>
  <si>
    <t>Hà Kim Thu</t>
  </si>
  <si>
    <t>Lê Thị Thuyên</t>
  </si>
  <si>
    <t>Hoàng Thị Hồng Huệ</t>
  </si>
  <si>
    <t>Bùi Thị Quý</t>
  </si>
  <si>
    <t>Trần Thị Hồng Vân</t>
  </si>
  <si>
    <t>Nguyễn Tấn Toàn</t>
  </si>
  <si>
    <t>Vũ Xuân Thức</t>
  </si>
  <si>
    <t>Bàn Văn Luyến</t>
  </si>
  <si>
    <t>Đinh Văn Thiệu</t>
  </si>
  <si>
    <t>Trương Văn Nghiêm</t>
  </si>
  <si>
    <t>Lê Văn Cư</t>
  </si>
  <si>
    <t>Phạm Quốc Huy</t>
  </si>
  <si>
    <t>Bùi Thúy Vân</t>
  </si>
  <si>
    <t>Nguyễn Thị Kim Anh</t>
  </si>
  <si>
    <t>Nguyễn Thị Thùy Giang</t>
  </si>
  <si>
    <t>Vũ Thị Bích Ngọc</t>
  </si>
  <si>
    <t>Phan Thị Hải Yến</t>
  </si>
  <si>
    <t>Nguyễn Tiến Phương</t>
  </si>
  <si>
    <t>Tô Đình Quang</t>
  </si>
  <si>
    <t>Bùi Thanh Tùng</t>
  </si>
  <si>
    <t>Trịnh Nguyễn Việt Hoàng</t>
  </si>
  <si>
    <t>Vũ Bá Cường</t>
  </si>
  <si>
    <t>Hoàng Nhật Minh</t>
  </si>
  <si>
    <t>Nguyễn Quang Nghĩa</t>
  </si>
  <si>
    <t xml:space="preserve">Nguyễn Văn Thanh </t>
  </si>
  <si>
    <t>Nguyễn Trí Thiện</t>
  </si>
  <si>
    <t>Đinh Văn Vy</t>
  </si>
  <si>
    <t>Nguyễn Đức Bình</t>
  </si>
  <si>
    <t>Trần Quang Tuyền</t>
  </si>
  <si>
    <t>Đặng Quang Vinh</t>
  </si>
  <si>
    <t>Nguyễn Vũ Tuấn Hùng</t>
  </si>
  <si>
    <t>Vũ Trường Sơn</t>
  </si>
  <si>
    <t>Trần Văn Thắng</t>
  </si>
  <si>
    <t>Phạm Thế Anh</t>
  </si>
  <si>
    <t xml:space="preserve">Trương Quỳnh Bắc </t>
  </si>
  <si>
    <t>Nguyễn Hải Long</t>
  </si>
  <si>
    <t>Đặng Quang Biên</t>
  </si>
  <si>
    <t>Hoàng Xuân Hiệp</t>
  </si>
  <si>
    <t>Nguyễn Quảng Đại</t>
  </si>
  <si>
    <t>Nguyễn Đình Đức</t>
  </si>
  <si>
    <t>Nguyễn Vũ Trình</t>
  </si>
  <si>
    <t>Lý Nhân Đức</t>
  </si>
  <si>
    <t>Phạm Văn Đoàn</t>
  </si>
  <si>
    <t>Đàm Hữu Hải</t>
  </si>
  <si>
    <t>Hà Anh Ngọc</t>
  </si>
  <si>
    <t>Ngô Đăng Đại</t>
  </si>
  <si>
    <t>Nguyễn Bình Giang</t>
  </si>
  <si>
    <t>Phạm Văn Bách</t>
  </si>
  <si>
    <t>Đinh Ngọc Thành</t>
  </si>
  <si>
    <t>Phạm Quốc Diễn</t>
  </si>
  <si>
    <t>Đỗ Trung Thành</t>
  </si>
  <si>
    <t>Nguyễn Nam Khoa</t>
  </si>
  <si>
    <t>Đặng Xuân Tài</t>
  </si>
  <si>
    <t>Phạm Quốc Khánh</t>
  </si>
  <si>
    <t>Phan Xuân Mạnh Kiên</t>
  </si>
  <si>
    <t>Khuất Thu Hà</t>
  </si>
  <si>
    <t>Nguyễn Anh Thuỷ</t>
  </si>
  <si>
    <t>Trần Quốc Đạt</t>
  </si>
  <si>
    <t>Vũ Hữu Tình</t>
  </si>
  <si>
    <t>Hoàng Xuân Hòa</t>
  </si>
  <si>
    <t>Phạm Quang Huy</t>
  </si>
  <si>
    <t>Mai Xuân Dương</t>
  </si>
  <si>
    <t>Bùi Anh Tú</t>
  </si>
  <si>
    <t>Nguyễn Xuân Lực</t>
  </si>
  <si>
    <t>Nguyễn Trọng Long</t>
  </si>
  <si>
    <t>Vũ Thanh Tùng</t>
  </si>
  <si>
    <t>Đàm Quang Thêm</t>
  </si>
  <si>
    <t>Nguyễn Văn Bé</t>
  </si>
  <si>
    <t>Ngô Đức Việt</t>
  </si>
  <si>
    <t>Tô Đức Trường</t>
  </si>
  <si>
    <t>Nguyễn Văn Hồng</t>
  </si>
  <si>
    <t>Đỗ Văn Chinh</t>
  </si>
  <si>
    <t>Phạm Văn Nguyên</t>
  </si>
  <si>
    <t>Vũ Văn Thưởng</t>
  </si>
  <si>
    <t>Vũ Minh Tuấn</t>
  </si>
  <si>
    <t>Nguyễn Văn Tính</t>
  </si>
  <si>
    <t>Nguyễn Tiến Sĩ</t>
  </si>
  <si>
    <t>Giáp Văn Dũng</t>
  </si>
  <si>
    <t>Phạm Trung Hiến</t>
  </si>
  <si>
    <t xml:space="preserve">Bùi Hữu Trung </t>
  </si>
  <si>
    <t xml:space="preserve">Lê Thị Bích Thủy </t>
  </si>
  <si>
    <t xml:space="preserve">Nguyễn Hoàng Yến </t>
  </si>
  <si>
    <t xml:space="preserve">Phạm Minh Thúy </t>
  </si>
  <si>
    <t>Ngô Thị Thảo</t>
  </si>
  <si>
    <t>Đặng Văn Duyên</t>
  </si>
  <si>
    <t xml:space="preserve">Phạm Văn Quốc </t>
  </si>
  <si>
    <t xml:space="preserve">Phạm Anh Tuấn </t>
  </si>
  <si>
    <t xml:space="preserve">Lê Xuân Phán </t>
  </si>
  <si>
    <t>Vũ Đình Việt</t>
  </si>
  <si>
    <t>Đoàn Thị Trang</t>
  </si>
  <si>
    <t>Nguyễn Thu Huyền</t>
  </si>
  <si>
    <t>Vương Văn Vũ</t>
  </si>
  <si>
    <t>Nguyễn Minh Tùng</t>
  </si>
  <si>
    <t>Phạm Thị Phương</t>
  </si>
  <si>
    <t>Phí Văn Mạnh</t>
  </si>
  <si>
    <t>Dương Văn Quảng</t>
  </si>
  <si>
    <t xml:space="preserve">Phạm Ngọc Tân </t>
  </si>
  <si>
    <t xml:space="preserve">Đặng Văn Trung </t>
  </si>
  <si>
    <t xml:space="preserve">Phạm Duy Hưng </t>
  </si>
  <si>
    <t xml:space="preserve">Vàng Văn Thăng </t>
  </si>
  <si>
    <t xml:space="preserve">Bùi Huy Phượng </t>
  </si>
  <si>
    <t xml:space="preserve">Vũ Hữu Thìn </t>
  </si>
  <si>
    <t xml:space="preserve">Lê Đình Sơn </t>
  </si>
  <si>
    <t xml:space="preserve">Phạm Văn Hà </t>
  </si>
  <si>
    <t>Nguyễn Văn Tỉnh</t>
  </si>
  <si>
    <t>Dương Quốc Hoàn</t>
  </si>
  <si>
    <t xml:space="preserve">Đinh Văn Miền </t>
  </si>
  <si>
    <t xml:space="preserve">Nguyễn Hải Yến </t>
  </si>
  <si>
    <t>Hoàng Văn Khoa</t>
  </si>
  <si>
    <t>Lại Minh Thưởng</t>
  </si>
  <si>
    <t>Lương Văn Trung</t>
  </si>
  <si>
    <t>Lê Tuân San</t>
  </si>
  <si>
    <t xml:space="preserve">Phạm Văn Minh </t>
  </si>
  <si>
    <t>Long Văn Việt</t>
  </si>
  <si>
    <t>Nguyễn Thái Học</t>
  </si>
  <si>
    <t>Vũ Duy Nam</t>
  </si>
  <si>
    <t>Vũ Quốc Bình</t>
  </si>
  <si>
    <t>Nguyễn Văn Liu</t>
  </si>
  <si>
    <t>Trần Hoàng Tùng</t>
  </si>
  <si>
    <t>Nguyễn Sơn Trường</t>
  </si>
  <si>
    <t>Trần Xuân Dũng</t>
  </si>
  <si>
    <t>Trương Văn Thượng</t>
  </si>
  <si>
    <t>Bùi Văn Huân</t>
  </si>
  <si>
    <t>Tăng Văn Đông</t>
  </si>
  <si>
    <t>Nguyễn Quang Bình</t>
  </si>
  <si>
    <t>Nguyễn Thế Thắng</t>
  </si>
  <si>
    <t>Vi Văn Việt</t>
  </si>
  <si>
    <t>Trương Khắc Tuyên</t>
  </si>
  <si>
    <t>Lý Văn Thắng</t>
  </si>
  <si>
    <t>Lại Thanh Doanh</t>
  </si>
  <si>
    <t>Lý Văn Bình</t>
  </si>
  <si>
    <t>Trần Minh Tuân</t>
  </si>
  <si>
    <t>Phạm Thế Duyệt</t>
  </si>
  <si>
    <t>Đinh Khắc Quyến</t>
  </si>
  <si>
    <t>Vũ Đình Tân</t>
  </si>
  <si>
    <t>Quách Tú</t>
  </si>
  <si>
    <t>Nguyễn Trọng Quyết</t>
  </si>
  <si>
    <t>Phùng Văn Chiến</t>
  </si>
  <si>
    <t>Trịnh Văn Hóa</t>
  </si>
  <si>
    <t>Bùi Trọng Dưỡng</t>
  </si>
  <si>
    <t>Nguyễn Huy Luận</t>
  </si>
  <si>
    <t>Lê Xuân Ngọc</t>
  </si>
  <si>
    <t>Lê Văn Bẩy</t>
  </si>
  <si>
    <t>Đặng Thanh Tùng</t>
  </si>
  <si>
    <t>Nguyễn Văn Khải</t>
  </si>
  <si>
    <t>Phạm Hồng Quân</t>
  </si>
  <si>
    <t>La Văn Ngôn</t>
  </si>
  <si>
    <t>Nguyễn Văn Tiềm</t>
  </si>
  <si>
    <t>Phạm Văn Định</t>
  </si>
  <si>
    <t>Nguyễn Văn Phương</t>
  </si>
  <si>
    <t>Nguyễn Văn Cây</t>
  </si>
  <si>
    <t>Giàng Văn Lợi</t>
  </si>
  <si>
    <t>Trần Quốc Giầu</t>
  </si>
  <si>
    <t>Khang A Tủa</t>
  </si>
  <si>
    <t>Đoàn Văn Quý</t>
  </si>
  <si>
    <t>Nguyễn Văn Vui</t>
  </si>
  <si>
    <t>Đoàn Hạ Long</t>
  </si>
  <si>
    <t>Phạm Hoài Sơn</t>
  </si>
  <si>
    <t>Vũ Văn Toàn</t>
  </si>
  <si>
    <t>Nguyễn Thành Tâm</t>
  </si>
  <si>
    <t>Lương Đức Hoàn</t>
  </si>
  <si>
    <t>Vũ Tiến Dũng</t>
  </si>
  <si>
    <t>Hoàng Văn Sươi</t>
  </si>
  <si>
    <t>Vi Đức Việt</t>
  </si>
  <si>
    <t>Vũ Văn Thành</t>
  </si>
  <si>
    <t>Bùi Đức Hạnh</t>
  </si>
  <si>
    <t>Tải Seo Đức</t>
  </si>
  <si>
    <t>Nông Văn Hưng</t>
  </si>
  <si>
    <t>Ly Văn Xuân</t>
  </si>
  <si>
    <t>Lý A Phú</t>
  </si>
  <si>
    <t>Vàng Seo Dìn</t>
  </si>
  <si>
    <t>Trương Đức Huy</t>
  </si>
  <si>
    <t>Ngô Tiến Dũng</t>
  </si>
  <si>
    <t>Ngô Hoàng Ân</t>
  </si>
  <si>
    <t>Nguyễn Xuân Trung</t>
  </si>
  <si>
    <t>Trần Văn Khánh</t>
  </si>
  <si>
    <t>Lý Văn Thái</t>
  </si>
  <si>
    <t>Trương Văn Huy</t>
  </si>
  <si>
    <t>Hoàng Văn Hậu</t>
  </si>
  <si>
    <t>Tải Sào Thường</t>
  </si>
  <si>
    <t>Trương Văn Hùng</t>
  </si>
  <si>
    <t>Lù Văn Phù</t>
  </si>
  <si>
    <t>Bùi Văn Lai</t>
  </si>
  <si>
    <t>Đặng Văn Chiến</t>
  </si>
  <si>
    <t>Nguyễn Văn Thiên</t>
  </si>
  <si>
    <t>Lâm Đại Nghĩa</t>
  </si>
  <si>
    <t>Nguyễn Thị Lý</t>
  </si>
  <si>
    <t>Nguyễn Thu Hiền</t>
  </si>
  <si>
    <t>Phạm Thị Kim Cúc</t>
  </si>
  <si>
    <t>Vũ Thị Dung</t>
  </si>
  <si>
    <t>Nguyễn Thị Minh Huệ</t>
  </si>
  <si>
    <t>Vũ Thị Thùy Dương</t>
  </si>
  <si>
    <t>Lê Thị Duyên</t>
  </si>
  <si>
    <t>Hoàng Thị Phượng</t>
  </si>
  <si>
    <t>Đinh Thúy Phương</t>
  </si>
  <si>
    <t>Trần Thị Khánh</t>
  </si>
  <si>
    <t>Nguyễn Thị Thanh Hà</t>
  </si>
  <si>
    <t>Lý Ngọc Hoàng</t>
  </si>
  <si>
    <t>Đinh Văn Tùy</t>
  </si>
  <si>
    <t>Mùa A Hương</t>
  </si>
  <si>
    <t>Đặng Văn Lộc</t>
  </si>
  <si>
    <t>Đặng Văn Lý</t>
  </si>
  <si>
    <t>Trương Văn Thái</t>
  </si>
  <si>
    <t>Hà Văn Đức</t>
  </si>
  <si>
    <t>Vũ Tiến Đạt</t>
  </si>
  <si>
    <t>Đặng Văn Nguyện</t>
  </si>
  <si>
    <t>Trương Văn Đông</t>
  </si>
  <si>
    <t>Lù Seo Đôn</t>
  </si>
  <si>
    <t>Đỗ Thanh Tùng</t>
  </si>
  <si>
    <t>Nguyễn Văn Thương</t>
  </si>
  <si>
    <t>Bàn Văn Hảo</t>
  </si>
  <si>
    <t>Đồng Văn Cao</t>
  </si>
  <si>
    <t>Đàm Quang Trung</t>
  </si>
  <si>
    <t>Lê Thị Thu Thủy</t>
  </si>
  <si>
    <t>Đậu Quang Tiến</t>
  </si>
  <si>
    <t>Vũ Thành Long</t>
  </si>
  <si>
    <t>Lê Trung Khải</t>
  </si>
  <si>
    <t>Xin Văn Thức</t>
  </si>
  <si>
    <t>Bùi Doãn Hào</t>
  </si>
  <si>
    <t>Nguyễn Hữu Dũng</t>
  </si>
  <si>
    <t>Thèn Văn Đức</t>
  </si>
  <si>
    <t>Đinh Ngọc Toàn</t>
  </si>
  <si>
    <t>Vũ Ngọc Hưng</t>
  </si>
  <si>
    <t>Lê Kỳ Tú</t>
  </si>
  <si>
    <t>Bùi Văn Nam</t>
  </si>
  <si>
    <t>Lê Hoàn Thiện</t>
  </si>
  <si>
    <t>Vũ Quyết Đạt</t>
  </si>
  <si>
    <t>Bùi Đức Hải Nam</t>
  </si>
  <si>
    <t>Nguyễn Văn Sinh</t>
  </si>
  <si>
    <t>Đỗ Hồng Văn</t>
  </si>
  <si>
    <t>Nguyễn Xuân Phong</t>
  </si>
  <si>
    <t>Phạm Ngọc Trịnh</t>
  </si>
  <si>
    <t>Trương Văn Vang</t>
  </si>
  <si>
    <t>Lưu Viết Thức</t>
  </si>
  <si>
    <t>Nghiêm Văn Thanh</t>
  </si>
  <si>
    <t>Đặng Văn Hoàn</t>
  </si>
  <si>
    <t>Đinh Văn Hiệp</t>
  </si>
  <si>
    <t>Trần Đức Hùng</t>
  </si>
  <si>
    <t>Nguyễn Văn Đôn</t>
  </si>
  <si>
    <t>Trần Bính Tý</t>
  </si>
  <si>
    <t>Bùi Ngọc Minh</t>
  </si>
  <si>
    <t>Bùi Thế Chung</t>
  </si>
  <si>
    <t>Tống Đức Anh</t>
  </si>
  <si>
    <t>Dương Văn Tùng</t>
  </si>
  <si>
    <t>Đặng Xuân Thìn</t>
  </si>
  <si>
    <t>Nguyễn Đức Công</t>
  </si>
  <si>
    <t>Trương Văn Chi</t>
  </si>
  <si>
    <t>Phạm Thanh Tuấn</t>
  </si>
  <si>
    <t>Trương Văn Đoàn</t>
  </si>
  <si>
    <t>Vũ Việt Vững</t>
  </si>
  <si>
    <t>Phạm Văn Thưởng</t>
  </si>
  <si>
    <t>Trương Văn Thanh</t>
  </si>
  <si>
    <t>Trương Huỳnh Nam</t>
  </si>
  <si>
    <t>Lê Văn Duy</t>
  </si>
  <si>
    <t>Đinh Văn Tùng</t>
  </si>
  <si>
    <t>Phạm Văn Sơn</t>
  </si>
  <si>
    <t>Nguyễn Đức Đồng</t>
  </si>
  <si>
    <t xml:space="preserve">Hoàng Văn Sức </t>
  </si>
  <si>
    <t>Hồ Cẩm Hà</t>
  </si>
  <si>
    <t>Hoàng Văn Chương</t>
  </si>
  <si>
    <t>Triệu Văn Thành</t>
  </si>
  <si>
    <t>Bùi Hữu Tứ</t>
  </si>
  <si>
    <t>Đậu Minh Phong</t>
  </si>
  <si>
    <t>Hoàng Anh Toàn</t>
  </si>
  <si>
    <t>Ngô Văn Thắng</t>
  </si>
  <si>
    <t>Ngô Đào Duy Thành</t>
  </si>
  <si>
    <t>Trần Huy Hoàng</t>
  </si>
  <si>
    <t>Phạm Việt Tùng</t>
  </si>
  <si>
    <t>Trần Văn Hợp</t>
  </si>
  <si>
    <t>Nguyễn Thành Lộc</t>
  </si>
  <si>
    <t>Phạm Ngọc Thiệp</t>
  </si>
  <si>
    <t>Ninh Văn Đức</t>
  </si>
  <si>
    <t>Trần Minh Hiếu</t>
  </si>
  <si>
    <t>Phạm Đức Sơn</t>
  </si>
  <si>
    <t>Vũ Văn Dũng</t>
  </si>
  <si>
    <t>Nguyễn Văn Biên</t>
  </si>
  <si>
    <t>Nguyễn Hải Linh</t>
  </si>
  <si>
    <t>Vũ Minh Hiếu</t>
  </si>
  <si>
    <t>Đỗ Thành Công</t>
  </si>
  <si>
    <t>Nguyễn Hải Duy</t>
  </si>
  <si>
    <t>Nguyễn Văn Hẹn</t>
  </si>
  <si>
    <t>Nguyễn Đức Hảo</t>
  </si>
  <si>
    <t>Nguyễn Trung Tín</t>
  </si>
  <si>
    <t>Hoàng Văn Sơn</t>
  </si>
  <si>
    <t>Đặng Văn Sang</t>
  </si>
  <si>
    <t>Nguyễn Sỹ Đức</t>
  </si>
  <si>
    <t>Lương Văn Phượng</t>
  </si>
  <si>
    <t>Nguyễn Tấn Lộc</t>
  </si>
  <si>
    <t>Nguyễn Đức Tùng</t>
  </si>
  <si>
    <t>Trương Văn Đức</t>
  </si>
  <si>
    <t>Phạm Minh Hoàng</t>
  </si>
  <si>
    <t>Lý Trọng Dũng</t>
  </si>
  <si>
    <t>Ngô Bá Linh</t>
  </si>
  <si>
    <t>Nguyễn Duy Quang</t>
  </si>
  <si>
    <t>Mai Hiển Thành</t>
  </si>
  <si>
    <t>Trịnh Minh Quang</t>
  </si>
  <si>
    <t>Phan Hải Linh</t>
  </si>
  <si>
    <t>Bùi Nhật Linh</t>
  </si>
  <si>
    <t>Nguyễn Hoàng Hùng</t>
  </si>
  <si>
    <t>Trần Hữu Hùng</t>
  </si>
  <si>
    <t>Đào Phương Thảo</t>
  </si>
  <si>
    <t>Vũ Văn Linh</t>
  </si>
  <si>
    <t>Nguyễn Thành Dung</t>
  </si>
  <si>
    <t>Lương Hữu Trường</t>
  </si>
  <si>
    <t>Trần Danh Tiến</t>
  </si>
  <si>
    <t>Đồng Xuân Tuấn</t>
  </si>
  <si>
    <t>Nguyễn Văn Bền</t>
  </si>
  <si>
    <t>Đinh Đức Mậu</t>
  </si>
  <si>
    <t>Trần Luân</t>
  </si>
  <si>
    <t>Phạm Bá Anh</t>
  </si>
  <si>
    <t>Trương Quý Luân</t>
  </si>
  <si>
    <t>Lù Seo Phượng</t>
  </si>
  <si>
    <t>Lê Văn Hái</t>
  </si>
  <si>
    <t>Lò Khái Dìn</t>
  </si>
  <si>
    <t>Sền Seo Văn</t>
  </si>
  <si>
    <t>Đinh Cao Thủy</t>
  </si>
  <si>
    <t>Đào Quang Tấn</t>
  </si>
  <si>
    <t>Vũ Văn Bộ</t>
  </si>
  <si>
    <t>Đinh Văn Tới</t>
  </si>
  <si>
    <t>Vũ Tiến Hải</t>
  </si>
  <si>
    <t xml:space="preserve">Trịnh Xuân Mạnh </t>
  </si>
  <si>
    <t>Bùi Duy Khánh</t>
  </si>
  <si>
    <t>Lý Văn Quang</t>
  </si>
  <si>
    <t>Lý Văn Quyết</t>
  </si>
  <si>
    <t>Đặng Văn Sáu</t>
  </si>
  <si>
    <t>Phạm Văn Tuân</t>
  </si>
  <si>
    <t>Vũ Văn Duy</t>
  </si>
  <si>
    <t xml:space="preserve">Nguyễn Văn Toán </t>
  </si>
  <si>
    <t>Hà Văn Quang</t>
  </si>
  <si>
    <t xml:space="preserve">Cao Văn Trường </t>
  </si>
  <si>
    <t>Cháng Văn Toán</t>
  </si>
  <si>
    <t>Lò Chẩn Vư</t>
  </si>
  <si>
    <t xml:space="preserve">Đinh Quang Nguyên </t>
  </si>
  <si>
    <t xml:space="preserve">Lê Biên Cương </t>
  </si>
  <si>
    <t xml:space="preserve">Trần Văn Chiến </t>
  </si>
  <si>
    <t xml:space="preserve">Chảo Văn Sinh </t>
  </si>
  <si>
    <t>Lê Xuân Hưng</t>
  </si>
  <si>
    <t>Vũ Đạt Tiến</t>
  </si>
  <si>
    <t>Nguyễn Hoàng Tùng</t>
  </si>
  <si>
    <t>Trần Trọng Phong</t>
  </si>
  <si>
    <t>Nguyễn Ngọc Anh</t>
  </si>
  <si>
    <t xml:space="preserve">Vũ Văn Ngôn </t>
  </si>
  <si>
    <t xml:space="preserve">Trần Văn Mạnh </t>
  </si>
  <si>
    <t>Lý Văn Ba</t>
  </si>
  <si>
    <t>Trương Quốc Tuyên</t>
  </si>
  <si>
    <t>Vũ Đức Thắng</t>
  </si>
  <si>
    <t>Đỗ Như Thừa</t>
  </si>
  <si>
    <t xml:space="preserve">Đinh Vũ Lực </t>
  </si>
  <si>
    <t>Nguyễn Gia Nam</t>
  </si>
  <si>
    <t xml:space="preserve">Trương Minh Đức </t>
  </si>
  <si>
    <t xml:space="preserve">Bàn Văn Kim </t>
  </si>
  <si>
    <t xml:space="preserve">Trịnh Tiến Dũng </t>
  </si>
  <si>
    <t xml:space="preserve">Bàn Quí Đôn </t>
  </si>
  <si>
    <t>Đỗ Việt Huy</t>
  </si>
  <si>
    <t>Ngô Chí Hoàng</t>
  </si>
  <si>
    <t>Doãn Thế Anh</t>
  </si>
  <si>
    <t xml:space="preserve">Vũ Văn Hoàn </t>
  </si>
  <si>
    <t>Lê Quang Đạo</t>
  </si>
  <si>
    <t xml:space="preserve">Tráng Văn Nghiệp </t>
  </si>
  <si>
    <t>Đặng Văn Phúc</t>
  </si>
  <si>
    <t>Phan Hữu Vững</t>
  </si>
  <si>
    <t>Lý Đức Quyền</t>
  </si>
  <si>
    <t>Đinh Văn Ngà</t>
  </si>
  <si>
    <t xml:space="preserve">Bùi Đăng Vườn </t>
  </si>
  <si>
    <t>Lý Văn Hiếu</t>
  </si>
  <si>
    <t>Tô Văn Thành</t>
  </si>
  <si>
    <t>Lê Thanh Sang</t>
  </si>
  <si>
    <t xml:space="preserve">Bùi Văn Vịnh </t>
  </si>
  <si>
    <t>Dương Minh Hiếu</t>
  </si>
  <si>
    <t>Bùi Văn Hùng</t>
  </si>
  <si>
    <t xml:space="preserve">Nguyễn Đức Minh </t>
  </si>
  <si>
    <t xml:space="preserve">Vũ Xuân Hải </t>
  </si>
  <si>
    <t xml:space="preserve">Nguyễn Trần Thức </t>
  </si>
  <si>
    <t>Ma Văn Diễm</t>
  </si>
  <si>
    <t xml:space="preserve">Lương Văn May </t>
  </si>
  <si>
    <t>Đặng Anh Tuấn</t>
  </si>
  <si>
    <t xml:space="preserve">Dương Phúc Hiển </t>
  </si>
  <si>
    <t xml:space="preserve">Nguyễn Tiến Quang </t>
  </si>
  <si>
    <t>Dương Văn Sỳ</t>
  </si>
  <si>
    <t>Trương Đình Phúc</t>
  </si>
  <si>
    <t xml:space="preserve">Vàng Vắng </t>
  </si>
  <si>
    <t>Phạm Xuân Triều</t>
  </si>
  <si>
    <t>Trần Trọng Hùng</t>
  </si>
  <si>
    <t xml:space="preserve">Giàng Sín Châu </t>
  </si>
  <si>
    <t>Triệu Tiến Hình</t>
  </si>
  <si>
    <t>Lý Láo San</t>
  </si>
  <si>
    <t xml:space="preserve">Giàng A Páo </t>
  </si>
  <si>
    <t>Phạm Quốc Toàn</t>
  </si>
  <si>
    <t xml:space="preserve">Bùi Văn Đạo </t>
  </si>
  <si>
    <t>Rơ Châm Tuich</t>
  </si>
  <si>
    <t>Phạm Thị Loan</t>
  </si>
  <si>
    <t>Đàm Mạnh Cường</t>
  </si>
  <si>
    <t>Hoàng Minh Hà</t>
  </si>
  <si>
    <t>Lê Huy Cường</t>
  </si>
  <si>
    <t>Phạm Anh Tú</t>
  </si>
  <si>
    <t>Đoàn Tuấn Dương</t>
  </si>
  <si>
    <t>Trần Mạnh Long</t>
  </si>
  <si>
    <t>Hoàng Mạnh Tuấn</t>
  </si>
  <si>
    <t>Hờ A Đà</t>
  </si>
  <si>
    <t>Nguyễn Văn Hoán</t>
  </si>
  <si>
    <t>Đào Quang Khánh</t>
  </si>
  <si>
    <t>Đinh Văn Thu</t>
  </si>
  <si>
    <t>Giàng A Say</t>
  </si>
  <si>
    <t>Phạm Hồng Thái</t>
  </si>
  <si>
    <t>Nguyễn Chung Hiếu</t>
  </si>
  <si>
    <t>Phạm Hoàng Sơn</t>
  </si>
  <si>
    <t>Phạm Văn Đạo</t>
  </si>
  <si>
    <t>Phạm Văn Thái</t>
  </si>
  <si>
    <t>Trần Khải Hoàn</t>
  </si>
  <si>
    <t>Nguyễn Tuấn Hiệp</t>
  </si>
  <si>
    <t>Phạm Văn Toàn</t>
  </si>
  <si>
    <t>Lê Xuân Hiếu</t>
  </si>
  <si>
    <t>Lê Văn Cường</t>
  </si>
  <si>
    <t>Lý Đức Hưng</t>
  </si>
  <si>
    <t xml:space="preserve">Trần Đăng Khoa </t>
  </si>
  <si>
    <t xml:space="preserve">Kiều Văn Thắng </t>
  </si>
  <si>
    <t>Trần Văn Lục</t>
  </si>
  <si>
    <t xml:space="preserve">Bùi Văn Quang </t>
  </si>
  <si>
    <t xml:space="preserve">Bùi Văn Hiếu </t>
  </si>
  <si>
    <t>Vì Văn Đông</t>
  </si>
  <si>
    <t xml:space="preserve">Bùi Văn Diển </t>
  </si>
  <si>
    <t>Tô Anh Hùng</t>
  </si>
  <si>
    <t xml:space="preserve">Bùi Văn Chung </t>
  </si>
  <si>
    <t>Phan Tuấn Thành</t>
  </si>
  <si>
    <t xml:space="preserve">Trương Quốc Toản </t>
  </si>
  <si>
    <t>Trương Anh Tuân</t>
  </si>
  <si>
    <t>Ngô Thị Hoa</t>
  </si>
  <si>
    <t>Lê Quốc Hoàn</t>
  </si>
  <si>
    <t>Vũ Hữu Khu</t>
  </si>
  <si>
    <t>Nguyễn Tuấn Hải</t>
  </si>
  <si>
    <t>Vũ Nguyên Dũng</t>
  </si>
  <si>
    <t>Nguyễn Hoàng Sơn</t>
  </si>
  <si>
    <t>Đỗ Đông Giang</t>
  </si>
  <si>
    <t>Đoàn Trọng Quyết</t>
  </si>
  <si>
    <t>Nguyễn Văn Trong</t>
  </si>
  <si>
    <t>Đậu Thị Thúy Duyên</t>
  </si>
  <si>
    <t>Vũ Văn Đức</t>
  </si>
  <si>
    <t>Nguyễn Văn Vỹ</t>
  </si>
  <si>
    <t>Hồ Minh Tuấn</t>
  </si>
  <si>
    <t>Bùi Văn Công</t>
  </si>
  <si>
    <t>Ngô Quang Chiều</t>
  </si>
  <si>
    <t>Đinh Thành Bắc</t>
  </si>
  <si>
    <t>Trần Quốc Cường</t>
  </si>
  <si>
    <t>Khang A Phổng</t>
  </si>
  <si>
    <t>Vũ Hải Long</t>
  </si>
  <si>
    <t>Trần Hữu Nhất</t>
  </si>
  <si>
    <t>Trần Văn Cửu</t>
  </si>
  <si>
    <t xml:space="preserve">Đỗ Thị Huế </t>
  </si>
  <si>
    <t xml:space="preserve">Vương Văn Sĩ </t>
  </si>
  <si>
    <t>Nguyễn Thành Công</t>
  </si>
  <si>
    <t>Lại Doãn Tuân</t>
  </si>
  <si>
    <t xml:space="preserve">Phùng Tiến Nghị </t>
  </si>
  <si>
    <t xml:space="preserve">Nguyễn Trung Kiên </t>
  </si>
  <si>
    <t xml:space="preserve">Trần Văn Huy </t>
  </si>
  <si>
    <t xml:space="preserve">Trần Đại Hiệp </t>
  </si>
  <si>
    <t>Đoàn Văn Quyết</t>
  </si>
  <si>
    <t xml:space="preserve">Trần Văn Giang </t>
  </si>
  <si>
    <t xml:space="preserve">Lương Văn Quyền </t>
  </si>
  <si>
    <t xml:space="preserve">Nguyễn Văn Đức </t>
  </si>
  <si>
    <t xml:space="preserve">Trần Anh Tuấn </t>
  </si>
  <si>
    <t xml:space="preserve">Trần Đại Thắng </t>
  </si>
  <si>
    <t xml:space="preserve">Phạm Hải Hưng </t>
  </si>
  <si>
    <t>Đỗ Đoàn Khuê</t>
  </si>
  <si>
    <t xml:space="preserve">Phạm Văn Hải </t>
  </si>
  <si>
    <t>Triệu Văn Dậu</t>
  </si>
  <si>
    <t xml:space="preserve">Vũ Văn Trường </t>
  </si>
  <si>
    <t xml:space="preserve">Vũ Xuân Bách </t>
  </si>
  <si>
    <t xml:space="preserve">Nguyễn Viết Đức </t>
  </si>
  <si>
    <t xml:space="preserve">Đặng Văn Quyền </t>
  </si>
  <si>
    <t>Vũ Nhân Thủy</t>
  </si>
  <si>
    <t>Trần Hữu Thanh</t>
  </si>
  <si>
    <t>Hoàng Trung Phong</t>
  </si>
  <si>
    <t xml:space="preserve">Lục Văn Hạnh </t>
  </si>
  <si>
    <t xml:space="preserve">Lý Văn Trung </t>
  </si>
  <si>
    <t xml:space="preserve">Bùi Đức Tâm </t>
  </si>
  <si>
    <t xml:space="preserve">Đinh Công Thức </t>
  </si>
  <si>
    <t>Đoàn Duy Dục</t>
  </si>
  <si>
    <t>Vàng Văn Lợi</t>
  </si>
  <si>
    <t>Lại Đức Toàn</t>
  </si>
  <si>
    <t>Trịnh Việt Hùng</t>
  </si>
  <si>
    <t>Phạm Thu Quỳnh</t>
  </si>
  <si>
    <t>Lưu Quang Mạnh</t>
  </si>
  <si>
    <t xml:space="preserve">Lại Huy Tưởng </t>
  </si>
  <si>
    <t>Trương Công Tuyển</t>
  </si>
  <si>
    <t xml:space="preserve">Nguyễn Thị Thúy Ngân </t>
  </si>
  <si>
    <t xml:space="preserve">Hoàng Văn Chức </t>
  </si>
  <si>
    <t>Nguyễn Văn Dạo</t>
  </si>
  <si>
    <t>Lê Xuân Phụng</t>
  </si>
  <si>
    <t>Ly Seo Thường</t>
  </si>
  <si>
    <t>Tống Văn Thạo</t>
  </si>
  <si>
    <t xml:space="preserve">Đinh Văn Thắng </t>
  </si>
  <si>
    <t>Hà Văn Xuân</t>
  </si>
  <si>
    <t xml:space="preserve">Nguyễn Văn Giang </t>
  </si>
  <si>
    <t>Vi Văn Vêm</t>
  </si>
  <si>
    <t xml:space="preserve">Mạc Văn Tiến </t>
  </si>
  <si>
    <t xml:space="preserve">Lê Văn Hưởng </t>
  </si>
  <si>
    <t xml:space="preserve">Bùi Đức Luân </t>
  </si>
  <si>
    <t xml:space="preserve">Đinh Văn Toàn </t>
  </si>
  <si>
    <t>Trần Xuân Lượng</t>
  </si>
  <si>
    <t>Nguyễn Văn Tuyên</t>
  </si>
  <si>
    <t>Đoàn Anh Minh</t>
  </si>
  <si>
    <t xml:space="preserve">Lù Văn Khương </t>
  </si>
  <si>
    <t>Ma Văn Kỳ</t>
  </si>
  <si>
    <t xml:space="preserve">Ngọc Văn Lâm </t>
  </si>
  <si>
    <t>Vũ Trần Đăng</t>
  </si>
  <si>
    <t>Lò Văn Hường</t>
  </si>
  <si>
    <t xml:space="preserve">Lò Văn Tính </t>
  </si>
  <si>
    <t>Trần Văn Dao</t>
  </si>
  <si>
    <t>Lý Văn Tâm</t>
  </si>
  <si>
    <t xml:space="preserve">Nguyễn Văn Lực </t>
  </si>
  <si>
    <t xml:space="preserve">Lê Đức Tùng </t>
  </si>
  <si>
    <t xml:space="preserve">Nguyễn Xuân Hiển </t>
  </si>
  <si>
    <t xml:space="preserve">Phạm Văn Kiên </t>
  </si>
  <si>
    <t>Đào Anh Tuấn</t>
  </si>
  <si>
    <t>Ngô Thái Sơn</t>
  </si>
  <si>
    <t>Hồng Văn Día</t>
  </si>
  <si>
    <t>Nguyễn Đình Cừ</t>
  </si>
  <si>
    <t>Trương Văn Thăng</t>
  </si>
  <si>
    <t>Lù Seo Kiến</t>
  </si>
  <si>
    <t>Phạm Văn Thương</t>
  </si>
  <si>
    <t>Phạm Thái Hoàng</t>
  </si>
  <si>
    <t>Lương Văn Lực</t>
  </si>
  <si>
    <t xml:space="preserve">Trần Đình Hùng </t>
  </si>
  <si>
    <t>Trương Văn Toàn</t>
  </si>
  <si>
    <t xml:space="preserve">Trần Văn Nam </t>
  </si>
  <si>
    <t xml:space="preserve">Nguyễn Văn Viên </t>
  </si>
  <si>
    <t xml:space="preserve">Tống Đình Lợi </t>
  </si>
  <si>
    <t xml:space="preserve">Vũ Công Tiến </t>
  </si>
  <si>
    <t xml:space="preserve">Lý Văn Vân </t>
  </si>
  <si>
    <t>Bàn Văn Sơn</t>
  </si>
  <si>
    <t xml:space="preserve">Đinh Văn Thành </t>
  </si>
  <si>
    <t>Thào A Tánh</t>
  </si>
  <si>
    <t>Thào Chẩn Hồng</t>
  </si>
  <si>
    <t xml:space="preserve">Lại Thương Tín </t>
  </si>
  <si>
    <t xml:space="preserve">Đỗ Trường Giang </t>
  </si>
  <si>
    <t xml:space="preserve">Trần Phương Nam </t>
  </si>
  <si>
    <t>Lê Văn Điệp</t>
  </si>
  <si>
    <t>Phạm Tiến Thắng</t>
  </si>
  <si>
    <t>Trần Hải Long</t>
  </si>
  <si>
    <t>Lê Việt Đức</t>
  </si>
  <si>
    <t>Đặng Ngọc Tuấn</t>
  </si>
  <si>
    <t>Nguyễn Đức Tuấn</t>
  </si>
  <si>
    <t>Nguyễn Ngọc Toàn</t>
  </si>
  <si>
    <t>Nguyễn Đình Tuyên</t>
  </si>
  <si>
    <t>Đặng Đức Trung</t>
  </si>
  <si>
    <t xml:space="preserve">Trương Văn Linh </t>
  </si>
  <si>
    <t>Phạm Thu Trang</t>
  </si>
  <si>
    <t xml:space="preserve">Lê Tuấn Anh </t>
  </si>
  <si>
    <t>Bùi Đức Phúc</t>
  </si>
  <si>
    <t xml:space="preserve">Hoàng Xuân Trường </t>
  </si>
  <si>
    <t xml:space="preserve">Vũ Thanh Tuấn </t>
  </si>
  <si>
    <t xml:space="preserve">Lê Xuân Ngọc </t>
  </si>
  <si>
    <t>Lý Văn Thượng</t>
  </si>
  <si>
    <t>Mai Văn Thắng</t>
  </si>
  <si>
    <t xml:space="preserve">Nguyễn Anh Tuấn </t>
  </si>
  <si>
    <t>Hoàng Ngọc Tuấn</t>
  </si>
  <si>
    <t xml:space="preserve">Vũ Quốc Huy </t>
  </si>
  <si>
    <t>Đào Hữu Đại</t>
  </si>
  <si>
    <t xml:space="preserve">Vũ Xuân Tùng </t>
  </si>
  <si>
    <t xml:space="preserve">Phạm Quốc Trường </t>
  </si>
  <si>
    <t xml:space="preserve">Nguyễn Tùng Lâm </t>
  </si>
  <si>
    <t>Dương Đức Hưng</t>
  </si>
  <si>
    <t>Phạm Đức Cường</t>
  </si>
  <si>
    <t>Phạm Xuân Thành</t>
  </si>
  <si>
    <t>Lê Tiến Dũng</t>
  </si>
  <si>
    <t>Nguyễn Đình Bách</t>
  </si>
  <si>
    <t>Phạm Văn Thiều</t>
  </si>
  <si>
    <t>Trần Hậu Linh</t>
  </si>
  <si>
    <t>Bùi Thị Khuyên</t>
  </si>
  <si>
    <t>Đinh Thị Hà</t>
  </si>
  <si>
    <t>Đặng Thị Thu Huyền</t>
  </si>
  <si>
    <t>Phạm Thị Hiền</t>
  </si>
  <si>
    <t>Trần Thị Thu</t>
  </si>
  <si>
    <t>Nguyễn Minh Nguyệt</t>
  </si>
  <si>
    <t>Lý Thị Hiền</t>
  </si>
  <si>
    <t>Đồng Thị Mai Linh</t>
  </si>
  <si>
    <t>Đàm Thị Mận</t>
  </si>
  <si>
    <t>Bùi Xuân Hiến</t>
  </si>
  <si>
    <t>Nguyễn Văn Phú</t>
  </si>
  <si>
    <t>Đinh Quang Thọ</t>
  </si>
  <si>
    <t>Lê Văn Ca</t>
  </si>
  <si>
    <t>Lý Văn Toàn</t>
  </si>
  <si>
    <t>Bàn Trung Hùng</t>
  </si>
  <si>
    <t>Triệu Quý Quảng</t>
  </si>
  <si>
    <t>Hà Văn Tuân</t>
  </si>
  <si>
    <t>Trương Văn Bình</t>
  </si>
  <si>
    <t>Vũ Văn Liên</t>
  </si>
  <si>
    <t>Vũ Văn Hà</t>
  </si>
  <si>
    <t>Lý Đức Quảng</t>
  </si>
  <si>
    <t>Triệu Minh Chiến</t>
  </si>
  <si>
    <t>Ngọc Văn Lưỡng</t>
  </si>
  <si>
    <t>Trương Văn Toản</t>
  </si>
  <si>
    <t>Lý Văn Giang</t>
  </si>
  <si>
    <t>Lưu Hoài Nam</t>
  </si>
  <si>
    <t>Đào Văn Tiến</t>
  </si>
  <si>
    <t>Hoàng Ngọc Minh</t>
  </si>
  <si>
    <t>Nguyễn Văn Công</t>
  </si>
  <si>
    <t>Đào Ngọc Hà</t>
  </si>
  <si>
    <t>Lý Văn Chung</t>
  </si>
  <si>
    <t>Nguyễn Văn Năm</t>
  </si>
  <si>
    <t>Nguyễn Ngọc Thông</t>
  </si>
  <si>
    <t>Lê Trung Thuận</t>
  </si>
  <si>
    <t>Ninh Văn Định</t>
  </si>
  <si>
    <t>Đặng Minh Công</t>
  </si>
  <si>
    <t>Trương Văn Hinh</t>
  </si>
  <si>
    <t>Trương Văn Nghĩa</t>
  </si>
  <si>
    <t>Bàng Văn Nghi</t>
  </si>
  <si>
    <t>Vũ Tiến Quang</t>
  </si>
  <si>
    <t>Nguyễn Đình Hùng</t>
  </si>
  <si>
    <t>Nguyễn Đức Tứ</t>
  </si>
  <si>
    <t>Bàn Văn Duy</t>
  </si>
  <si>
    <t>Bàn Trung An</t>
  </si>
  <si>
    <t>Đặng Văn Lợi</t>
  </si>
  <si>
    <t>Nguyễn Văn Thành</t>
  </si>
  <si>
    <t>Nguyễn Khắc Lam</t>
  </si>
  <si>
    <t>Trần Văn Điện</t>
  </si>
  <si>
    <t>Ngô Quang Linh</t>
  </si>
  <si>
    <t>Bùi Văn Quyền</t>
  </si>
  <si>
    <t>Lò Văn Đoàn</t>
  </si>
  <si>
    <t>Trương Văn Tú</t>
  </si>
  <si>
    <t>Lý Văn Thịnh</t>
  </si>
  <si>
    <t>Lý Văn Cương</t>
  </si>
  <si>
    <t>Nguyễn Hồng Điệp</t>
  </si>
  <si>
    <t>Trương Văn Linh</t>
  </si>
  <si>
    <t>Trương Văn Kiên</t>
  </si>
  <si>
    <t>Đặng Văn Quân</t>
  </si>
  <si>
    <t>Đặng Văn Bảo</t>
  </si>
  <si>
    <t>Nguyễn Văn Toàn</t>
  </si>
  <si>
    <t>Đặng Ninh Tỵ</t>
  </si>
  <si>
    <t>Nguyễn Minh Chính</t>
  </si>
  <si>
    <t>Hà Minh Huy</t>
  </si>
  <si>
    <t>Đinh Trần Đức</t>
  </si>
  <si>
    <t>Nguyễn Thị Thanh Hường</t>
  </si>
  <si>
    <t>Kiều Thị Chuyên</t>
  </si>
  <si>
    <t>Nguyễn Thị Bích Thảo</t>
  </si>
  <si>
    <t>Nguyễn Thị Hạnh</t>
  </si>
  <si>
    <t>Nguyễn Thị Nhài</t>
  </si>
  <si>
    <t>Lê Thị Hường</t>
  </si>
  <si>
    <t>Phạm Thị Hường</t>
  </si>
  <si>
    <t>Hoàng Văn Phương</t>
  </si>
  <si>
    <t>Nguyễn Thị Thủy</t>
  </si>
  <si>
    <t>Dương Văn Hùng</t>
  </si>
  <si>
    <t>Trương Văn Sáu</t>
  </si>
  <si>
    <t>Đỗ Văn Lan</t>
  </si>
  <si>
    <t>Nguyễn Mạnh Long</t>
  </si>
  <si>
    <t>Nguyễn Thị Thu Hồng</t>
  </si>
  <si>
    <t>Hà Văn Thành</t>
  </si>
  <si>
    <t>Mai Đắc Phúc</t>
  </si>
  <si>
    <t>Triệu Tuấn Anh</t>
  </si>
  <si>
    <t>Lý Văn Hùng</t>
  </si>
  <si>
    <t>Vũ Văn Vĩnh</t>
  </si>
  <si>
    <t>Nguyễn Đình Tuấn</t>
  </si>
  <si>
    <t xml:space="preserve">Phạm Đức Minh Dũng </t>
  </si>
  <si>
    <t>Phạm Minh Thân</t>
  </si>
  <si>
    <t>Ma Văn Thuật</t>
  </si>
  <si>
    <t>Lương Văn Cương</t>
  </si>
  <si>
    <t>Vũ Ngọc Quang</t>
  </si>
  <si>
    <t>Vũ Quang Ninh</t>
  </si>
  <si>
    <t>Lý Nghiệp Thắng</t>
  </si>
  <si>
    <t>Vũ Tiến Minh</t>
  </si>
  <si>
    <t xml:space="preserve">Nguyễn Ngọc Sơn </t>
  </si>
  <si>
    <t xml:space="preserve">Doãn Thanh Tùng </t>
  </si>
  <si>
    <t>Đỗ Trung Hiếu</t>
  </si>
  <si>
    <t xml:space="preserve">Trần Tiến Hiệp </t>
  </si>
  <si>
    <t>Nguyễn Xuân Quý</t>
  </si>
  <si>
    <t>Lê Nam Hải</t>
  </si>
  <si>
    <t xml:space="preserve">Phạm Văn Linh </t>
  </si>
  <si>
    <t xml:space="preserve">Nguyễn Tiến Anh </t>
  </si>
  <si>
    <t xml:space="preserve">Lý Mạnh Định </t>
  </si>
  <si>
    <t xml:space="preserve">Nguyễn Hồng Sơn </t>
  </si>
  <si>
    <t>Lý Anh Tú</t>
  </si>
  <si>
    <t>Giàng A Dũng</t>
  </si>
  <si>
    <t>Đinh Hồng Công</t>
  </si>
  <si>
    <t>Bùi Hữu Hiếu</t>
  </si>
  <si>
    <t>Trương Văn Phi</t>
  </si>
  <si>
    <t xml:space="preserve">Bùi Ất Hai </t>
  </si>
  <si>
    <t xml:space="preserve">Hoàng Thanh Tùng </t>
  </si>
  <si>
    <t xml:space="preserve">Ngô Thanh Tùng </t>
  </si>
  <si>
    <t>Phạm Hải Dương</t>
  </si>
  <si>
    <t xml:space="preserve">Đặng Việt Hoàng </t>
  </si>
  <si>
    <t>Tạ Minh Chuẩn</t>
  </si>
  <si>
    <t>Đặng Quang Huy</t>
  </si>
  <si>
    <t xml:space="preserve">Bùi Hải Long </t>
  </si>
  <si>
    <t xml:space="preserve">Trần Danh Trung </t>
  </si>
  <si>
    <t>Nguyễn Hải Lâm</t>
  </si>
  <si>
    <t>Trần Mạnh Hưng</t>
  </si>
  <si>
    <t>Chu Minh Đức</t>
  </si>
  <si>
    <t>Dương Văn Võ</t>
  </si>
  <si>
    <t>Phạm Huy Thái</t>
  </si>
  <si>
    <t xml:space="preserve">Đinh Quang Hiền </t>
  </si>
  <si>
    <t xml:space="preserve">Phùng Gia Bảo </t>
  </si>
  <si>
    <t>Vũ Văn Tuyển</t>
  </si>
  <si>
    <t xml:space="preserve">Phùng Tiến Nghĩa </t>
  </si>
  <si>
    <t xml:space="preserve">Lê Trí Đức </t>
  </si>
  <si>
    <t xml:space="preserve">Đoàn Văn Hiệp </t>
  </si>
  <si>
    <t>Bàng Văn Duy</t>
  </si>
  <si>
    <t>Trương Việt Hà</t>
  </si>
  <si>
    <t>Phạm Việt Dũng</t>
  </si>
  <si>
    <t>Nguyễn Khoa Tiến Đạt</t>
  </si>
  <si>
    <t xml:space="preserve">Nguyễn Thành Long </t>
  </si>
  <si>
    <t>Đặng Văn Hiếu</t>
  </si>
  <si>
    <t xml:space="preserve">Bùi Công Hậu </t>
  </si>
  <si>
    <t xml:space="preserve">Lê Quang Lộc </t>
  </si>
  <si>
    <t>Trần Minh Tuấn</t>
  </si>
  <si>
    <t>Nguyễn Khắc Thiện</t>
  </si>
  <si>
    <t xml:space="preserve">Đàm Bảo Duy </t>
  </si>
  <si>
    <t>Trương Trọng Hữu</t>
  </si>
  <si>
    <t>Cháng Mí Chá</t>
  </si>
  <si>
    <t>Đặng Văn Đức</t>
  </si>
  <si>
    <t xml:space="preserve">Trương Hữu Yên </t>
  </si>
  <si>
    <t>Vũ Văn Ngọc</t>
  </si>
  <si>
    <t>Phạm Đình Văn</t>
  </si>
  <si>
    <t xml:space="preserve">Phạm Nguyễn Đức Thanh </t>
  </si>
  <si>
    <t>Phạm Tuyên</t>
  </si>
  <si>
    <t>Nguyễn Văn Quán</t>
  </si>
  <si>
    <t>Lù Minh Quân</t>
  </si>
  <si>
    <t>Lê Đình Luân</t>
  </si>
  <si>
    <t>Nguyễn Văn Vản</t>
  </si>
  <si>
    <t xml:space="preserve">Nguyễn Văn Chuẩn </t>
  </si>
  <si>
    <t>Hoàng Văn Huynh</t>
  </si>
  <si>
    <t>Nguyễn Trọng Trình</t>
  </si>
  <si>
    <t>Bùi Việt Cương</t>
  </si>
  <si>
    <t>Đoàn Tuấn Anh</t>
  </si>
  <si>
    <t>Lý Văn Toàn</t>
  </si>
  <si>
    <t>Trần Bảo Anh</t>
  </si>
  <si>
    <t>Vũ Quảng Núi</t>
  </si>
  <si>
    <t>Vũ Trọng Nghĩa</t>
  </si>
  <si>
    <t>Đặng Văn Kỳ</t>
  </si>
  <si>
    <t>Lý Văn Lợi</t>
  </si>
  <si>
    <t>Ngô Văn Trung</t>
  </si>
  <si>
    <t>Lường Văn Đức</t>
  </si>
  <si>
    <t>Lường Văn Inh</t>
  </si>
  <si>
    <t xml:space="preserve">Bùi Minh Hải </t>
  </si>
  <si>
    <t>Vũ Anh Duy</t>
  </si>
  <si>
    <t>Lý Văn Thơ</t>
  </si>
  <si>
    <t>Hứa Văn Hình</t>
  </si>
  <si>
    <t>Đoàn Văn Phú</t>
  </si>
  <si>
    <t>Trương Văn Cành</t>
  </si>
  <si>
    <t>Lê Đức Thọ</t>
  </si>
  <si>
    <t>Vũ Đức Hiệp</t>
  </si>
  <si>
    <t>Bùi Đình Ninh</t>
  </si>
  <si>
    <t xml:space="preserve">Nguyễn Văn Hữu </t>
  </si>
  <si>
    <t>Vũ Văn Chí</t>
  </si>
  <si>
    <t>Trần Văn Thủy</t>
  </si>
  <si>
    <t>Trần Đức Nam</t>
  </si>
  <si>
    <t>Đoàn Thị Kim Trang</t>
  </si>
  <si>
    <t>Kiều Mạnh Trường</t>
  </si>
  <si>
    <t>Phạm Hữu Hoàng</t>
  </si>
  <si>
    <t>Phạm Văn Thống</t>
  </si>
  <si>
    <t>Trần Văn Vinh</t>
  </si>
  <si>
    <t>Nguyễn Thị Thêm</t>
  </si>
  <si>
    <t>Vũ Minh Toán</t>
  </si>
  <si>
    <t>Nguyễn Văn Đạt</t>
  </si>
  <si>
    <t>Trương Văn Điệp</t>
  </si>
  <si>
    <t>Hoàng Tiến Trình</t>
  </si>
  <si>
    <t>Hà Công Luyện</t>
  </si>
  <si>
    <t>Trần Văn Phong</t>
  </si>
  <si>
    <t>Vũ Văn Sức</t>
  </si>
  <si>
    <t>Phùng Thị Ngọc Anh</t>
  </si>
  <si>
    <t>Hoàng Đức Lộc</t>
  </si>
  <si>
    <t>Phùng Thế Hòa</t>
  </si>
  <si>
    <t>Nguyễn Văn Trí</t>
  </si>
  <si>
    <t>Nguyễn Tấn Chiến</t>
  </si>
  <si>
    <t>Nguyễn Chí Hòa</t>
  </si>
  <si>
    <t>Nguyễn Phan Anh</t>
  </si>
  <si>
    <t>Hoàng Văn Cảnh</t>
  </si>
  <si>
    <t>Bàn Văn Quân</t>
  </si>
  <si>
    <t>Trương Văn Phương</t>
  </si>
  <si>
    <t>Nguyễn Hữu Tòng</t>
  </si>
  <si>
    <t>Triệu Đức Hải</t>
  </si>
  <si>
    <t>Đỗ Đình Tuấn</t>
  </si>
  <si>
    <t>Phạm Huy Hoàng</t>
  </si>
  <si>
    <t xml:space="preserve">Triệu Văn Đồng </t>
  </si>
  <si>
    <t xml:space="preserve">Hoàng Văn Lâm </t>
  </si>
  <si>
    <t>Hoàng Cao Cường</t>
  </si>
  <si>
    <t>Trương Văn Sơn</t>
  </si>
  <si>
    <t>Hoàng Văn Sự</t>
  </si>
  <si>
    <t>Hoàng Quốc Việt</t>
  </si>
  <si>
    <t>Nguyễn Đức Họa</t>
  </si>
  <si>
    <t>Lê Hồng Anh</t>
  </si>
  <si>
    <t>Đàm Thị Quỳnh Anh</t>
  </si>
  <si>
    <t>Vũ Nhật Linh</t>
  </si>
  <si>
    <t>Lý Đức Thành</t>
  </si>
  <si>
    <t>Phạm Quang Đức</t>
  </si>
  <si>
    <t>Trương Văn Tụy</t>
  </si>
  <si>
    <t>Lục Văn Thành</t>
  </si>
  <si>
    <t>Lương Hồng Duyệt</t>
  </si>
  <si>
    <t>Dương Văn Thảo</t>
  </si>
  <si>
    <t>Vũ Văn Bắc</t>
  </si>
  <si>
    <t>Lường Văn Hùng</t>
  </si>
  <si>
    <t>Đỗ Hữu Quỳnh</t>
  </si>
  <si>
    <t>Đào Văn Sơn</t>
  </si>
  <si>
    <t>Đàm Văn Hữu</t>
  </si>
  <si>
    <t>Nguyễn Trường An</t>
  </si>
  <si>
    <t>La Văn Hưng</t>
  </si>
  <si>
    <t>Phạm Ngọc Long</t>
  </si>
  <si>
    <t>Sùng Seo Thành</t>
  </si>
  <si>
    <t>Phạm Quốc Thành</t>
  </si>
  <si>
    <t>Đoàn Thị Trà Mi</t>
  </si>
  <si>
    <t>Bế Văn An</t>
  </si>
  <si>
    <t>Đỗ Văn Tuân</t>
  </si>
  <si>
    <t>Trương Văn Trang</t>
  </si>
  <si>
    <t xml:space="preserve">Nguyễn Văn Huy </t>
  </si>
  <si>
    <t>Trần Quốc Toàn</t>
  </si>
  <si>
    <t>Bùi Quyết Mạnh</t>
  </si>
  <si>
    <t xml:space="preserve">Hoàng Điệp </t>
  </si>
  <si>
    <t>Trần Hữu Long</t>
  </si>
  <si>
    <t>Giàng A Lồng</t>
  </si>
  <si>
    <t>Nguyễn Văn Xuân</t>
  </si>
  <si>
    <t xml:space="preserve">Phạm Duy Khánh </t>
  </si>
  <si>
    <t>Lý Nghiệp Toàn</t>
  </si>
  <si>
    <t>Bùi Huy Quyền</t>
  </si>
  <si>
    <t>Trần Trường Giang</t>
  </si>
  <si>
    <t xml:space="preserve">Trần Đức Mạnh </t>
  </si>
  <si>
    <t>Vàng Văn Hướng</t>
  </si>
  <si>
    <t>Ngô Minh Dương</t>
  </si>
  <si>
    <t>Ngô Xuân Hồng</t>
  </si>
  <si>
    <t>Vũ Thái Lem</t>
  </si>
  <si>
    <t>Quàng Văn Hoàng</t>
  </si>
  <si>
    <t>Triệu Kim Nghĩa</t>
  </si>
  <si>
    <t>Sùng Minh Truyền</t>
  </si>
  <si>
    <t>Đặng Phúc Văn</t>
  </si>
  <si>
    <t>Phan Thị Phương</t>
  </si>
  <si>
    <t xml:space="preserve">Nguyễn Xuân Hồng </t>
  </si>
  <si>
    <t>Phạm Văn Thọ</t>
  </si>
  <si>
    <t>Vũ Lê Hoàng</t>
  </si>
  <si>
    <t>Nguyễn Duy Khanh</t>
  </si>
  <si>
    <t>Hoàng Thị Hoa</t>
  </si>
  <si>
    <t>Vũ Tường Vân</t>
  </si>
  <si>
    <t xml:space="preserve">Thào Chẩn Vần </t>
  </si>
  <si>
    <t xml:space="preserve">Vũ Văn Lậu </t>
  </si>
  <si>
    <t xml:space="preserve">Hầu Thìn Hải </t>
  </si>
  <si>
    <t>Văn Chí Cường</t>
  </si>
  <si>
    <t xml:space="preserve">Cháng Văn Công </t>
  </si>
  <si>
    <t xml:space="preserve">Má A Cổ </t>
  </si>
  <si>
    <t xml:space="preserve">Nguyễn Minh Quân </t>
  </si>
  <si>
    <t xml:space="preserve">Bùi Xuân Trường </t>
  </si>
  <si>
    <t>Nguyễn Hải Đăng</t>
  </si>
  <si>
    <t xml:space="preserve">Vũ Văn Huyến </t>
  </si>
  <si>
    <t>Đỗ Đức Tài</t>
  </si>
  <si>
    <t>Vũ Mạnh Dũng</t>
  </si>
  <si>
    <t>Phạm Tất Quý</t>
  </si>
  <si>
    <t xml:space="preserve">Triệu Phúc Minh </t>
  </si>
  <si>
    <t xml:space="preserve">Đặng Văn Hậu </t>
  </si>
  <si>
    <t xml:space="preserve">Chẩn Seo Thư </t>
  </si>
  <si>
    <t xml:space="preserve">Trần Việt Hoàng </t>
  </si>
  <si>
    <t xml:space="preserve">Vũ Mạnh Kiên </t>
  </si>
  <si>
    <t xml:space="preserve">Lê Đăng Kiên </t>
  </si>
  <si>
    <t>Hoàng Duy Khánh</t>
  </si>
  <si>
    <t xml:space="preserve">Thào A Lử </t>
  </si>
  <si>
    <t xml:space="preserve">Lưu Đức Hùng </t>
  </si>
  <si>
    <t>Hoàng Bá Nam</t>
  </si>
  <si>
    <t xml:space="preserve">Lê Quang Huy </t>
  </si>
  <si>
    <t xml:space="preserve">Phạm Xuân Trường </t>
  </si>
  <si>
    <t>Lê Văn Dũng</t>
  </si>
  <si>
    <t>Hoàng Văn Thao</t>
  </si>
  <si>
    <t>Nguyễn Văn Quí</t>
  </si>
  <si>
    <t>Lương Văn Đạt</t>
  </si>
  <si>
    <t xml:space="preserve">Đỗ Tiến Đại </t>
  </si>
  <si>
    <t xml:space="preserve">Lê Đức Anh </t>
  </si>
  <si>
    <t xml:space="preserve">Trần Trung Hiếu </t>
  </si>
  <si>
    <t xml:space="preserve">Trương Văn Trường </t>
  </si>
  <si>
    <t>Giàng A Trầu</t>
  </si>
  <si>
    <t xml:space="preserve">Cứ A Vừ </t>
  </si>
  <si>
    <t>Giàng A Chinh</t>
  </si>
  <si>
    <t>Ninh Văn Phùng</t>
  </si>
  <si>
    <t>Hoàng Đình Thuấn</t>
  </si>
  <si>
    <t>Nguyễn Trung Nghĩa</t>
  </si>
  <si>
    <t>Lã Đức Thịnh</t>
  </si>
  <si>
    <t>Bùi Hồng Hải</t>
  </si>
  <si>
    <t>Nguyễn Ngọc Minh</t>
  </si>
  <si>
    <t>Đỗ Tuấn Thành</t>
  </si>
  <si>
    <t xml:space="preserve">Trần Quang Tú </t>
  </si>
  <si>
    <t xml:space="preserve">Đoàn Anh Đức </t>
  </si>
  <si>
    <t>Đặng Võ Tứ</t>
  </si>
  <si>
    <t>Trương Quang Trung</t>
  </si>
  <si>
    <t>Sùng A Anh</t>
  </si>
  <si>
    <t>Phàn Chào Thông</t>
  </si>
  <si>
    <t>Linh Văn Út</t>
  </si>
  <si>
    <t>Phan Văn Anh</t>
  </si>
  <si>
    <t>Mạc Văn Lực</t>
  </si>
  <si>
    <t>Sùng Vần Giáo</t>
  </si>
  <si>
    <t>Chu Văn Chức</t>
  </si>
  <si>
    <t xml:space="preserve">Nguyễn Văn Hiệp </t>
  </si>
  <si>
    <t xml:space="preserve">Lò Văn Bun </t>
  </si>
  <si>
    <t>Tẩn A Chỉnh</t>
  </si>
  <si>
    <t xml:space="preserve">Hoàng Văn Tiến </t>
  </si>
  <si>
    <t>Giàng Vần Dìn</t>
  </si>
  <si>
    <t xml:space="preserve">Nguyễn Ngọc Quý </t>
  </si>
  <si>
    <t xml:space="preserve">Triệu Văn Thủy </t>
  </si>
  <si>
    <t xml:space="preserve">Bùi Văn Luân </t>
  </si>
  <si>
    <t xml:space="preserve">Hứa Văn Ngoạt </t>
  </si>
  <si>
    <t>Hoàng Khắc Đức</t>
  </si>
  <si>
    <t>Hờ A Ninh</t>
  </si>
  <si>
    <t>Lò Văn Thong</t>
  </si>
  <si>
    <t>Tráng Ngọc Tuyền</t>
  </si>
  <si>
    <t xml:space="preserve">Giàng A Trừ </t>
  </si>
  <si>
    <t>Tẩn Kim Chủ</t>
  </si>
  <si>
    <t>Phan Việt Cường</t>
  </si>
  <si>
    <t>Lù Chúng Hai</t>
  </si>
  <si>
    <t>Lù Seo Rử</t>
  </si>
  <si>
    <t>Bùi Văn Hải</t>
  </si>
  <si>
    <t>Đoàn Văn Diện</t>
  </si>
  <si>
    <t xml:space="preserve">Hoàng Văn Giang </t>
  </si>
  <si>
    <t xml:space="preserve">Lèng Văn Năm </t>
  </si>
  <si>
    <t>Mã Văn Lưu</t>
  </si>
  <si>
    <t>Ma Nhân Quyết</t>
  </si>
  <si>
    <t xml:space="preserve">Đặng Duy Thanh </t>
  </si>
  <si>
    <t xml:space="preserve">Đinh Văn Pháp </t>
  </si>
  <si>
    <t>Lô Thanh Hoàn</t>
  </si>
  <si>
    <t xml:space="preserve">Đặng Văn Dũng </t>
  </si>
  <si>
    <t>Lưu Văn Thắng</t>
  </si>
  <si>
    <t xml:space="preserve">Dương Mạnh Thìn </t>
  </si>
  <si>
    <t>Đinh Đức Công</t>
  </si>
  <si>
    <t>Đinh Đức Chiến</t>
  </si>
  <si>
    <t>Mạc Duy Cường</t>
  </si>
  <si>
    <t>Nguyễn Anh Quang</t>
  </si>
  <si>
    <t>Nguyễn Văn Bắc</t>
  </si>
  <si>
    <t>Hoàng Thị Hòa</t>
  </si>
  <si>
    <t xml:space="preserve">Lương Văn Mai </t>
  </si>
  <si>
    <t>Bùi Xuân Sơn</t>
  </si>
  <si>
    <t xml:space="preserve">Vàng A Chinh </t>
  </si>
  <si>
    <t xml:space="preserve">Trương Văn Cường </t>
  </si>
  <si>
    <t>Lê Thế Tuân</t>
  </si>
  <si>
    <t>Mạc Văn Thu</t>
  </si>
  <si>
    <t>Ma Văn Trường</t>
  </si>
  <si>
    <t>Nguyễn Đình Sơn</t>
  </si>
  <si>
    <t>Chẩn Văn Nguyễn</t>
  </si>
  <si>
    <t>Đinh Trường Giang</t>
  </si>
  <si>
    <t xml:space="preserve">Nguyễn Thanh Tuyền </t>
  </si>
  <si>
    <t>Lý Láo Lở</t>
  </si>
  <si>
    <t>Cháng Văn Lập</t>
  </si>
  <si>
    <t xml:space="preserve">Vàng Seo Nhà </t>
  </si>
  <si>
    <t xml:space="preserve">Sùng Văn Nguyễn </t>
  </si>
  <si>
    <t>Lèng Seo Đường</t>
  </si>
  <si>
    <t xml:space="preserve">Nguyễn Duy Trường </t>
  </si>
  <si>
    <t>Dương Thùy Dung</t>
  </si>
  <si>
    <t>Nguyễn Văn Ánh</t>
  </si>
  <si>
    <t>Phạm Ngọc Tùng</t>
  </si>
  <si>
    <t>Vương Thị Nguyệt</t>
  </si>
  <si>
    <t>Trịnh Văn Lộc</t>
  </si>
  <si>
    <t>Lại Văn Mạnh</t>
  </si>
  <si>
    <t>Phạm Tiến Thành</t>
  </si>
  <si>
    <t xml:space="preserve">Ma Thanh Hà </t>
  </si>
  <si>
    <t xml:space="preserve">Vũ Hồng Hiệp </t>
  </si>
  <si>
    <t>Đinh Văn Trọng</t>
  </si>
  <si>
    <t>Hoàng Lý Tưởng</t>
  </si>
  <si>
    <t>Phạm Văn Thao</t>
  </si>
  <si>
    <t>Nguyễn Thanh Cảnh</t>
  </si>
  <si>
    <t>Lương Văn Tình</t>
  </si>
  <si>
    <t>Hà Văn Mạnh</t>
  </si>
  <si>
    <t>Hoàng Phó Nam</t>
  </si>
  <si>
    <t xml:space="preserve">Lê Văn Minh </t>
  </si>
  <si>
    <t>Hoàng Văn Anh</t>
  </si>
  <si>
    <t>Hà Văn Việt</t>
  </si>
  <si>
    <t>Trần Thanh Tùng</t>
  </si>
  <si>
    <t xml:space="preserve">Lý A Khày </t>
  </si>
  <si>
    <t xml:space="preserve">Vũ Văn Tươi </t>
  </si>
  <si>
    <t>Nguyễn Hòa An</t>
  </si>
  <si>
    <t>Hoàng Văn Đường</t>
  </si>
  <si>
    <t>Chiêu Văn Dương</t>
  </si>
  <si>
    <t>Trương Quảng Hà</t>
  </si>
  <si>
    <t>Phan Xuân Thành</t>
  </si>
  <si>
    <t>Bùi Hồng Sơn</t>
  </si>
  <si>
    <t xml:space="preserve">Nguyễn Xuân Trường </t>
  </si>
  <si>
    <t xml:space="preserve">Bùi Giang Trường </t>
  </si>
  <si>
    <t>Giàng Thìn Hồ</t>
  </si>
  <si>
    <t xml:space="preserve">Nguyễn Tình Nguyện </t>
  </si>
  <si>
    <t>Sầm Văn Tốt</t>
  </si>
  <si>
    <t>Dương Văn Thắng</t>
  </si>
  <si>
    <t>Cầm Văn Tuấn</t>
  </si>
  <si>
    <t>Trần Xuân Mai</t>
  </si>
  <si>
    <t xml:space="preserve">Đinh Văn Hào </t>
  </si>
  <si>
    <t xml:space="preserve">Giàng A Khua </t>
  </si>
  <si>
    <t xml:space="preserve">Nguyễn Văn Lanh </t>
  </si>
  <si>
    <t>Đinh Đức Toàn</t>
  </si>
  <si>
    <t xml:space="preserve">Phạm Ngọc Duy </t>
  </si>
  <si>
    <t>Mùa A Sà</t>
  </si>
  <si>
    <t xml:space="preserve">Nguyễn Văn Nam </t>
  </si>
  <si>
    <t xml:space="preserve">Mùi Văn Hoán </t>
  </si>
  <si>
    <t>Vũ Cao Toàn</t>
  </si>
  <si>
    <t>Nguyễn Đại Dương</t>
  </si>
  <si>
    <t>Hà Văn Khôn</t>
  </si>
  <si>
    <t>Lầu Văn Hùng</t>
  </si>
  <si>
    <t>Bùi Đức Toản</t>
  </si>
  <si>
    <t>Trương Văn Tiệp</t>
  </si>
  <si>
    <t>Vũ Văn Vĩ</t>
  </si>
  <si>
    <t xml:space="preserve">Hoàng Trọng Đạo </t>
  </si>
  <si>
    <t xml:space="preserve">Lê Trung Anh </t>
  </si>
  <si>
    <t>Nguyễn Duy Đức</t>
  </si>
  <si>
    <t>Nguyễn Thị Ngần</t>
  </si>
  <si>
    <t>Nguyễn Hồng Vinh</t>
  </si>
  <si>
    <t>Dương Thị Hoài Phương</t>
  </si>
  <si>
    <t>Đinh Thị Kim Oanh</t>
  </si>
  <si>
    <t>Đặng Thu Huyền</t>
  </si>
  <si>
    <t>Nguyễn Thế Đạt</t>
  </si>
  <si>
    <t xml:space="preserve">Trần Văn Tiến </t>
  </si>
  <si>
    <t>Phùng Văn Tùng</t>
  </si>
  <si>
    <t>Đào Văn Lương</t>
  </si>
  <si>
    <t>Nguyễn Quang Hanh</t>
  </si>
  <si>
    <t>Lèng Văn Vinh</t>
  </si>
  <si>
    <t>Hạng Seo Tiên</t>
  </si>
  <si>
    <t>Vũ Đình Tài</t>
  </si>
  <si>
    <t>Lý Văn Đông</t>
  </si>
  <si>
    <t xml:space="preserve">Nguyễn Văn Tuyền </t>
  </si>
  <si>
    <t xml:space="preserve">Trần Xuân Quang </t>
  </si>
  <si>
    <t>Hà Văn Thiệt</t>
  </si>
  <si>
    <t>Nguyễn Văn Khoa</t>
  </si>
  <si>
    <t xml:space="preserve">Lê Sỹ Hòa </t>
  </si>
  <si>
    <t xml:space="preserve">Giàng A Trở </t>
  </si>
  <si>
    <t>Nguyễn Việt Dũng</t>
  </si>
  <si>
    <t xml:space="preserve">Hoàng Văn Hà </t>
  </si>
  <si>
    <t>Triệu Văn Hùng</t>
  </si>
  <si>
    <t xml:space="preserve">Vi Văn Chung </t>
  </si>
  <si>
    <t>Phạm Văn Uy</t>
  </si>
  <si>
    <t>Bàn Văn Cần</t>
  </si>
  <si>
    <t>Võ Xuân Giáp</t>
  </si>
  <si>
    <t xml:space="preserve">Lý Văn Lại </t>
  </si>
  <si>
    <t xml:space="preserve">Nguyễn Văn Tuấn </t>
  </si>
  <si>
    <t>Đinh Xuân Khang</t>
  </si>
  <si>
    <t>Trần Hải Nam</t>
  </si>
  <si>
    <t xml:space="preserve">Lưu Tuấn Anh </t>
  </si>
  <si>
    <t xml:space="preserve">Phạm Hải Duy </t>
  </si>
  <si>
    <t xml:space="preserve">Lưu Đức Thắng </t>
  </si>
  <si>
    <t xml:space="preserve">Phạm Mạnh Đức </t>
  </si>
  <si>
    <t xml:space="preserve">Phạm Văn Tiệp </t>
  </si>
  <si>
    <t xml:space="preserve">Cao Minh Hoàn </t>
  </si>
  <si>
    <t xml:space="preserve">Nguyễn Văn Hoàng </t>
  </si>
  <si>
    <t xml:space="preserve">Đinh Thái Sơn </t>
  </si>
  <si>
    <t xml:space="preserve">Phạm Hoài Nam </t>
  </si>
  <si>
    <t xml:space="preserve">Phạm Thành Công </t>
  </si>
  <si>
    <t xml:space="preserve">Lý Văn Duy </t>
  </si>
  <si>
    <t xml:space="preserve">Nguyễn Đức Anh </t>
  </si>
  <si>
    <t xml:space="preserve">Phạm Văn Tuyến </t>
  </si>
  <si>
    <t xml:space="preserve">Vũ Văn Bằng </t>
  </si>
  <si>
    <t xml:space="preserve">Phạm Văn Dũng </t>
  </si>
  <si>
    <t xml:space="preserve">Lò Văn Hiến </t>
  </si>
  <si>
    <t xml:space="preserve">Bùi Văn Tưởng </t>
  </si>
  <si>
    <t xml:space="preserve">Nguyễn Đình Vũ </t>
  </si>
  <si>
    <t xml:space="preserve">Thào Chẩn Bình </t>
  </si>
  <si>
    <t>Nguyễn Việt Thắng</t>
  </si>
  <si>
    <t xml:space="preserve">Nguyễn Đức Hải </t>
  </si>
  <si>
    <t xml:space="preserve">Nguyễn Xuân Hào </t>
  </si>
  <si>
    <t>Phí Văn Thắng</t>
  </si>
  <si>
    <t>Vũ Văn Toản</t>
  </si>
  <si>
    <t>Vũ Tri Nguyện</t>
  </si>
  <si>
    <t>Đặng Văn Quân</t>
  </si>
  <si>
    <t>Vũ Nhậm Luận</t>
  </si>
  <si>
    <t>Hoàng Trung Thành</t>
  </si>
  <si>
    <t>Nhâm Sĩ Thành</t>
  </si>
  <si>
    <t>Lại Hồng Sơn</t>
  </si>
  <si>
    <t>Trần Quang Hoàn</t>
  </si>
  <si>
    <t>Đào Duy Long</t>
  </si>
  <si>
    <t>Đoàn Thu Quỳnh</t>
  </si>
  <si>
    <t>Phan Thị Thùy Dương</t>
  </si>
  <si>
    <t>Chu Thị Yến</t>
  </si>
  <si>
    <t>Nguyễn Thu Trang</t>
  </si>
  <si>
    <t>Phạm Thị Thu An</t>
  </si>
  <si>
    <t>Lâm Thu Hiền</t>
  </si>
  <si>
    <t>Nguyễn Thăng Long</t>
  </si>
  <si>
    <t>Phạm Hải Long</t>
  </si>
  <si>
    <t>Hồ Minh Huy</t>
  </si>
  <si>
    <t>Bùi Hữu Đức</t>
  </si>
  <si>
    <t>Phạm Trung Dũng</t>
  </si>
  <si>
    <t>Phạm Thị Lan Hương</t>
  </si>
  <si>
    <t>Đào Xuân Thành</t>
  </si>
  <si>
    <t>Lý Văn Sơn</t>
  </si>
  <si>
    <t>Trần Hồng Giang</t>
  </si>
  <si>
    <t>Ngô Văn Chầu</t>
  </si>
  <si>
    <t>Đào Quang Tùng</t>
  </si>
  <si>
    <t>Sùng Seo Lập</t>
  </si>
  <si>
    <t>Bàn Văn Trọng</t>
  </si>
  <si>
    <t xml:space="preserve">Sùng Seo Thịnh </t>
  </si>
  <si>
    <t>Lù Văn Phương</t>
  </si>
  <si>
    <t>Vũ Văn Tiệp</t>
  </si>
  <si>
    <t>Nguyễn Văn Ái</t>
  </si>
  <si>
    <t>Vũ Đình Diệm</t>
  </si>
  <si>
    <t>Vũ Văn Hạnh</t>
  </si>
  <si>
    <t>Nguyễn Nhật Tân</t>
  </si>
  <si>
    <t>Đoàn Huy Thành</t>
  </si>
  <si>
    <t xml:space="preserve">Đồng Đức Duy </t>
  </si>
  <si>
    <t xml:space="preserve">Dương Văn Đạt </t>
  </si>
  <si>
    <t xml:space="preserve">Đinh Văn Thiệu </t>
  </si>
  <si>
    <t xml:space="preserve">Hoàng Văn Dư </t>
  </si>
  <si>
    <t xml:space="preserve">Nguyễn Văn Xuân </t>
  </si>
  <si>
    <t xml:space="preserve">Hoàng Văn Thương </t>
  </si>
  <si>
    <t xml:space="preserve">Nguyễn Đình Duy </t>
  </si>
  <si>
    <t xml:space="preserve">Trần Anh Đạt </t>
  </si>
  <si>
    <t xml:space="preserve">Nguyễn Danh Thành </t>
  </si>
  <si>
    <t xml:space="preserve">Chu Văn An </t>
  </si>
  <si>
    <t xml:space="preserve">Bùi Công Hiếu </t>
  </si>
  <si>
    <t>Trịnh Thanh Tú</t>
  </si>
  <si>
    <t>Đoàn Minh Quang</t>
  </si>
  <si>
    <t>Vũ Đức Ninh</t>
  </si>
  <si>
    <t xml:space="preserve">Vi Văn Đức </t>
  </si>
  <si>
    <t>Hồ Tiến Dũng</t>
  </si>
  <si>
    <t>Đào Thị Hải Yến</t>
  </si>
  <si>
    <t xml:space="preserve">Phạm Minh Thành </t>
  </si>
  <si>
    <t>Đinh Văn Đạo</t>
  </si>
  <si>
    <t>Vi Văn Cương</t>
  </si>
  <si>
    <t xml:space="preserve">Đồng Xuân Thắng </t>
  </si>
  <si>
    <t xml:space="preserve">Nguyễn Văn Dũng </t>
  </si>
  <si>
    <t xml:space="preserve">Triệu Văn Thu </t>
  </si>
  <si>
    <t>Lý Sinh Bằng</t>
  </si>
  <si>
    <t>Lý Văn Sáng</t>
  </si>
  <si>
    <t>Nguyễn Tuấn Minh</t>
  </si>
  <si>
    <t xml:space="preserve">Triệu Khắc Nghị </t>
  </si>
  <si>
    <t xml:space="preserve">Ngô Thành Lân </t>
  </si>
  <si>
    <t xml:space="preserve">Thào Mí Phúc </t>
  </si>
  <si>
    <t xml:space="preserve">Triệu Văn Phúc </t>
  </si>
  <si>
    <t>Bùi Văn Khành</t>
  </si>
  <si>
    <t xml:space="preserve">Bùi Đình Hà </t>
  </si>
  <si>
    <t>Nguyễn Tiến Được</t>
  </si>
  <si>
    <t>Hoàng Văn Nhung</t>
  </si>
  <si>
    <t xml:space="preserve">Lê Trung Kiên </t>
  </si>
  <si>
    <t>Hà Văn Tài</t>
  </si>
  <si>
    <t>Nguyễn Đăng Thường</t>
  </si>
  <si>
    <t>Lê Văn Định</t>
  </si>
  <si>
    <t>Nguyễn Hữu Cường</t>
  </si>
  <si>
    <t>Lèng Văn Túc</t>
  </si>
  <si>
    <t>Vù Văn Cường</t>
  </si>
  <si>
    <t xml:space="preserve">Phạm Quang Duy </t>
  </si>
  <si>
    <t xml:space="preserve">Đỗ Văn Hùng </t>
  </si>
  <si>
    <t xml:space="preserve">Âu Văn Hinh </t>
  </si>
  <si>
    <t>Đặng Văn Định</t>
  </si>
  <si>
    <t xml:space="preserve">Phạm Công Linh </t>
  </si>
  <si>
    <t xml:space="preserve">Trung Văn Thảo </t>
  </si>
  <si>
    <t>Đào Xuân Minh</t>
  </si>
  <si>
    <t>Trương Văn Vũ</t>
  </si>
  <si>
    <t xml:space="preserve">Phàn Ngọc Chiến  </t>
  </si>
  <si>
    <t>Sùng Seo Chinh</t>
  </si>
  <si>
    <t>Trần Trương Quân</t>
  </si>
  <si>
    <t>Trắng Văn Mạnh</t>
  </si>
  <si>
    <t xml:space="preserve">Nguyễn Huy Hoàng </t>
  </si>
  <si>
    <t xml:space="preserve">Hứa Văn Sơn </t>
  </si>
  <si>
    <t xml:space="preserve">Nguyễn Nam Cường </t>
  </si>
  <si>
    <t xml:space="preserve">Đào Việt Đức </t>
  </si>
  <si>
    <t xml:space="preserve">Đinh Trung Kiên </t>
  </si>
  <si>
    <t xml:space="preserve">Trần Đại </t>
  </si>
  <si>
    <t xml:space="preserve">Phạm Quang Minh </t>
  </si>
  <si>
    <t xml:space="preserve">Nguyễn Tiến Long </t>
  </si>
  <si>
    <t xml:space="preserve">Nguyễn Khắc Trường </t>
  </si>
  <si>
    <t xml:space="preserve">Lê Ngọc Anh </t>
  </si>
  <si>
    <t xml:space="preserve">Trương Bảo Linh </t>
  </si>
  <si>
    <t>Lê Thị Thu Hiền</t>
  </si>
  <si>
    <t>Trịnh Thị Dung</t>
  </si>
  <si>
    <t>Lưu Hồng Linh</t>
  </si>
  <si>
    <t>Ninh Thị Hạnh</t>
  </si>
  <si>
    <t>Đặng Lê Hải Anh</t>
  </si>
  <si>
    <t>Trần Hải Sơn</t>
  </si>
  <si>
    <t>01/10/1990</t>
  </si>
  <si>
    <t>09/09/1994</t>
  </si>
  <si>
    <t>06/09/1991</t>
  </si>
  <si>
    <t>18/07/1994</t>
  </si>
  <si>
    <t>14/07/1988</t>
  </si>
  <si>
    <t>15/10/1993</t>
  </si>
  <si>
    <t>24/06/1993</t>
  </si>
  <si>
    <t>25/05/1992</t>
  </si>
  <si>
    <t>11/11/1984</t>
  </si>
  <si>
    <t>27/01/1980</t>
  </si>
  <si>
    <t>31/07/1991</t>
  </si>
  <si>
    <t>28/07/1994</t>
  </si>
  <si>
    <t>24/12/1993</t>
  </si>
  <si>
    <t>26/02/1989</t>
  </si>
  <si>
    <t>13/06/1987</t>
  </si>
  <si>
    <t>03/07/1982</t>
  </si>
  <si>
    <t>11/01/1990</t>
  </si>
  <si>
    <t>20/08/1990</t>
  </si>
  <si>
    <t>20/02/1986</t>
  </si>
  <si>
    <t>16/05/1989</t>
  </si>
  <si>
    <t>03/08/1994</t>
  </si>
  <si>
    <t>16/09/1993</t>
  </si>
  <si>
    <t>17/01/1984</t>
  </si>
  <si>
    <t>20/11/1991</t>
  </si>
  <si>
    <t>01/11/1986</t>
  </si>
  <si>
    <t>15/04/1993</t>
  </si>
  <si>
    <t>16/10/1990</t>
  </si>
  <si>
    <t>10/08/1990</t>
  </si>
  <si>
    <t>23/12/1987</t>
  </si>
  <si>
    <t>26/10/1988</t>
  </si>
  <si>
    <t>15/12/1992</t>
  </si>
  <si>
    <t>22/06/1991</t>
  </si>
  <si>
    <t>20/02/1992</t>
  </si>
  <si>
    <t>26/11/1993</t>
  </si>
  <si>
    <t>16/12/1989</t>
  </si>
  <si>
    <t>18/05/1991</t>
  </si>
  <si>
    <t>24/05/1985</t>
  </si>
  <si>
    <t>01/03/1986</t>
  </si>
  <si>
    <t>31/03/1991</t>
  </si>
  <si>
    <t>08/02/1989</t>
  </si>
  <si>
    <t>09/10/1983</t>
  </si>
  <si>
    <t>26/10/1982</t>
  </si>
  <si>
    <t>16/01/1988</t>
  </si>
  <si>
    <t>02/11/1982</t>
  </si>
  <si>
    <t>28/03/1991</t>
  </si>
  <si>
    <t>09/10/1993</t>
  </si>
  <si>
    <t>12/08/1992</t>
  </si>
  <si>
    <t>02/02/1990</t>
  </si>
  <si>
    <t>26/12/1991</t>
  </si>
  <si>
    <t>20/10/1992</t>
  </si>
  <si>
    <t>09/08/1988</t>
  </si>
  <si>
    <t>11/09/1991</t>
  </si>
  <si>
    <t>13/10/1993</t>
  </si>
  <si>
    <t>27/02/1996</t>
  </si>
  <si>
    <t>28/02/1997</t>
  </si>
  <si>
    <t>15/07/1994</t>
  </si>
  <si>
    <t>15/08/1992</t>
  </si>
  <si>
    <t>25/03/1987</t>
  </si>
  <si>
    <t>22/12/1988</t>
  </si>
  <si>
    <t>29/01/1991</t>
  </si>
  <si>
    <t>17/11/1988</t>
  </si>
  <si>
    <t>26/09/1995</t>
  </si>
  <si>
    <t>24/07/1996</t>
  </si>
  <si>
    <t>31/03/1989</t>
  </si>
  <si>
    <t>14/12/1993</t>
  </si>
  <si>
    <t>12/12/1985</t>
  </si>
  <si>
    <t>22/11/1996</t>
  </si>
  <si>
    <t>07/02/1998</t>
  </si>
  <si>
    <t>Văn phòng</t>
  </si>
  <si>
    <t>Phòng Vật tư</t>
  </si>
  <si>
    <t>Phòng Kiểm soát nội bộ và Bảo vệ</t>
  </si>
  <si>
    <t xml:space="preserve">Cơ giới - Xây dựng </t>
  </si>
  <si>
    <t>Tuyển than</t>
  </si>
  <si>
    <t xml:space="preserve">Công đoàn Công ty </t>
  </si>
  <si>
    <t>Điện</t>
  </si>
  <si>
    <t xml:space="preserve">Phòng KCS và tiêu thụ </t>
  </si>
  <si>
    <t>Phòng Kỹ thuật an toàn và BHLĐ</t>
  </si>
  <si>
    <t>Phòng Kế hoạch và quản trị chi phí</t>
  </si>
  <si>
    <t>Cơ điện lò</t>
  </si>
  <si>
    <t>KT11</t>
  </si>
  <si>
    <t xml:space="preserve">Phòng Trắc địa, địa chất </t>
  </si>
  <si>
    <t>Phục vụ</t>
  </si>
  <si>
    <t>K2</t>
  </si>
  <si>
    <t>Vận tải lò</t>
  </si>
  <si>
    <t>Tuyển Vàng Danh 2</t>
  </si>
  <si>
    <t>Đời sống</t>
  </si>
  <si>
    <t xml:space="preserve">Đảng Ủy Công ty </t>
  </si>
  <si>
    <t>VTG2</t>
  </si>
  <si>
    <t>K1</t>
  </si>
  <si>
    <t>Phòng Cơ điện, vận tải</t>
  </si>
  <si>
    <t>VTG1</t>
  </si>
  <si>
    <t xml:space="preserve">Phòng Tổ chức-Lao động tiền lương </t>
  </si>
  <si>
    <t>K6</t>
  </si>
  <si>
    <t>KT2</t>
  </si>
  <si>
    <t>Phòng Điều khiển sản xuất</t>
  </si>
  <si>
    <t>KT4</t>
  </si>
  <si>
    <t>KT14</t>
  </si>
  <si>
    <t>KT8</t>
  </si>
  <si>
    <t>K7</t>
  </si>
  <si>
    <t xml:space="preserve">Phòng Đầu tư, môi trường </t>
  </si>
  <si>
    <t xml:space="preserve">Phòng Kỹ thuật tuyển khoáng </t>
  </si>
  <si>
    <t>Phòng Kế toán,thống kê, tài chính</t>
  </si>
  <si>
    <t>K13</t>
  </si>
  <si>
    <t>K5</t>
  </si>
  <si>
    <t>KT3</t>
  </si>
  <si>
    <t>KT7</t>
  </si>
  <si>
    <t xml:space="preserve">Thông gió đo khí mỏ </t>
  </si>
  <si>
    <t>KT10</t>
  </si>
  <si>
    <t>KT1</t>
  </si>
  <si>
    <t>K3</t>
  </si>
  <si>
    <t>KT12</t>
  </si>
  <si>
    <t>K12</t>
  </si>
  <si>
    <t>KT9</t>
  </si>
  <si>
    <t>KT13</t>
  </si>
  <si>
    <t>K11</t>
  </si>
  <si>
    <t>K9</t>
  </si>
  <si>
    <t>KT6</t>
  </si>
  <si>
    <t>KT15</t>
  </si>
  <si>
    <t>KT5</t>
  </si>
  <si>
    <t>KT16</t>
  </si>
  <si>
    <t xml:space="preserve">Phòng Kỹ thuật công nghệ mỏ </t>
  </si>
  <si>
    <t xml:space="preserve">Đoàn TN Công ty </t>
  </si>
  <si>
    <t>Ngày làm hồ sơ</t>
  </si>
  <si>
    <t>BẢO HIỂM BẢO VIỆT</t>
  </si>
  <si>
    <t>Chọn Wingdings 2</t>
  </si>
  <si>
    <t>R</t>
  </si>
  <si>
    <t>£</t>
  </si>
  <si>
    <t>Shift + R</t>
  </si>
  <si>
    <t>T</t>
  </si>
  <si>
    <t>Shift + Q</t>
  </si>
  <si>
    <t>P</t>
  </si>
  <si>
    <t>Shift + P</t>
  </si>
  <si>
    <t>O</t>
  </si>
  <si>
    <t>Shift + O</t>
  </si>
  <si>
    <t xml:space="preserve">       Tôi xin cam kết những thông tin trên là chính xác và đầy đủ. Tôi xin hoàn toàn chịu trách nhiệm với những thông tin trên.</t>
  </si>
  <si>
    <t>Người làm Hồ sơ theo dõi</t>
  </si>
  <si>
    <t>Ngày</t>
  </si>
  <si>
    <t>Tháng</t>
  </si>
  <si>
    <t>Năm</t>
  </si>
  <si>
    <t>Bản thân</t>
  </si>
  <si>
    <t>Tai nạn sinh hoạt</t>
  </si>
  <si>
    <t>Bệnh viện Việt Nam - Thụy Điển</t>
  </si>
  <si>
    <t>Thanh Sơn - Uông Bí - Quảng Ninh</t>
  </si>
  <si>
    <t xml:space="preserve"> - Công ty CP Than Vàng Danh - Vinacomin</t>
  </si>
  <si>
    <t>Vietcombank - Chi nhánh Uông Bí</t>
  </si>
  <si>
    <t>Viettinbank - Chi nhánh Uông Bí</t>
  </si>
  <si>
    <t>Uông Bí - Quảng Ninh</t>
  </si>
  <si>
    <t>Trung tâm y tế khu vực Mạo Khê</t>
  </si>
  <si>
    <t>Bệnh ổn định ra viện</t>
  </si>
  <si>
    <t>Tai nạn giao thông</t>
  </si>
  <si>
    <t>Quang Trung - Uông Bí - Quảng Ninh</t>
  </si>
  <si>
    <t>Ốm đau</t>
  </si>
  <si>
    <t>Điều trị nội trú đến khi bệnh ổn định ra viện</t>
  </si>
  <si>
    <t>Bảng kê chi phí điều trị nội trú</t>
  </si>
  <si>
    <t>Vàng Danh - Uông Bí - Quảng Ninh</t>
  </si>
  <si>
    <t>Bảng kê chi phí điều trị nội trú, Bản tường trình</t>
  </si>
  <si>
    <t>Điều trị nội trú đến khi bệnh khỏi ra viện</t>
  </si>
  <si>
    <t>SHB</t>
  </si>
  <si>
    <t>Ngày bàn giao hồ sơ</t>
  </si>
  <si>
    <t>Sông Khoai - Quảng Yên - Quảng Ninh</t>
  </si>
  <si>
    <t>Điều trị nội trú đến khi bệnh đỡ ra viện</t>
  </si>
  <si>
    <t>Thượng Yên Công - Uông Bí - Quảng Ninh</t>
  </si>
  <si>
    <t>PHƯƠNG THỨC NHẬN BẢO HIỂM (Người nhận cấp)</t>
  </si>
  <si>
    <t>Phương Đông - Uông Bí - Quảng Ninh</t>
  </si>
  <si>
    <t>Yên Thanh - Uông Bí - Quảng Ninh</t>
  </si>
  <si>
    <t>Bệnh đỡ ra viện</t>
  </si>
  <si>
    <t>Phương Nam - Uông Bí - Quảng Ninh</t>
  </si>
  <si>
    <t>Từ ngày</t>
  </si>
  <si>
    <t>đến ngày</t>
  </si>
  <si>
    <t>Hiệp Hòa - Quảng Yên - Quảng Ninh</t>
  </si>
  <si>
    <t>Đau đầu rối loạn vận mạch</t>
  </si>
  <si>
    <t>Bệnh khỏi ra viện</t>
  </si>
  <si>
    <t>Vết thương phần mềm ngón II tay phải</t>
  </si>
  <si>
    <t>022187000626</t>
  </si>
  <si>
    <t>0141000834835</t>
  </si>
  <si>
    <t>Đau đầu rối loạn vận mạch, Điều trị nội trú đến khi bệnh đỡ ra viện</t>
  </si>
  <si>
    <t>038088040504</t>
  </si>
  <si>
    <t>109006684753</t>
  </si>
  <si>
    <t>Gãy kín đầu dưới xương mác phải do bị ngã va đập mạnh</t>
  </si>
  <si>
    <t xml:space="preserve">Gãy kín đầu dưới xương mác phải </t>
  </si>
  <si>
    <t>015084005008</t>
  </si>
  <si>
    <t>0141000852653</t>
  </si>
  <si>
    <t>Áp xe vùng mông trái, cẳng tay phải, điều trị nội trú đến khi bệnh ổn định ra viện</t>
  </si>
  <si>
    <t>Áp xe vùng mông trái, cẳng tay phải</t>
  </si>
  <si>
    <t>022084005964</t>
  </si>
  <si>
    <t>0141000872897</t>
  </si>
  <si>
    <t>Bằng Cả - Hạ Long - Quảng Ninh</t>
  </si>
  <si>
    <t>Nhọt vùng mông trái và đùi trái, điều trị nội trú đến khi bệnh ổn định ra viện</t>
  </si>
  <si>
    <t>Nhọt vùng mông trái và đùi trái</t>
  </si>
  <si>
    <t>034087013306</t>
  </si>
  <si>
    <t>105879796546</t>
  </si>
  <si>
    <t>Thái Bình</t>
  </si>
  <si>
    <t>Viêm họng cấp, sốt Virus điều trị nội trú dến khi bệnh đỡ</t>
  </si>
  <si>
    <t>Viêm họng cấp, sốt Virus</t>
  </si>
  <si>
    <t>022089001881</t>
  </si>
  <si>
    <t>0141000860065</t>
  </si>
  <si>
    <t>Dị ứng CR dị nguyên, điều trị nội trú đến khi bệnh đỡ ra viện</t>
  </si>
  <si>
    <t>Dị ứng CR dị nguyên</t>
  </si>
  <si>
    <t>022086010298</t>
  </si>
  <si>
    <t>0141000892724</t>
  </si>
  <si>
    <t>Nhọt cẳng chân phải, điều trị nội trú đến khi bệnh đỡ ra viện</t>
  </si>
  <si>
    <t>Nhọt cẳng chân phải</t>
  </si>
  <si>
    <t>022077001325</t>
  </si>
  <si>
    <t>1008401053</t>
  </si>
  <si>
    <t>Nhiễm trùng vết mổ vùng lưng sau khi mổ vết thương do ngã cầu thang tại nhà</t>
  </si>
  <si>
    <t>Nhiễm trùng vết mổ vùng</t>
  </si>
  <si>
    <t>022087010316</t>
  </si>
  <si>
    <t>1008395651</t>
  </si>
  <si>
    <t>Xuân Sơn - Đông Triều - Quảng Ninh</t>
  </si>
  <si>
    <t>Vết thương phần mềm ngón II tay phải do va đập vào vật cứng khi đang làm việc tại gia đình</t>
  </si>
  <si>
    <t>022096001703</t>
  </si>
  <si>
    <t>1012440417</t>
  </si>
  <si>
    <t>Chấn thương gãy kín xương đốt 3 ngón III tay phải do va đập mạnh vào vật cứng khi đang làm việc tại gia đình</t>
  </si>
  <si>
    <t>Chấn thương gãy kín xương đốt 3 ngón III tay phải</t>
  </si>
  <si>
    <t>Lý do hồ sơ trả về</t>
  </si>
  <si>
    <t>022093001534</t>
  </si>
  <si>
    <t>0141000824834</t>
  </si>
  <si>
    <t>Đau đầu rối loạn vận mạch, điều trị nội trú đến khi bệnh khỏi ra viện</t>
  </si>
  <si>
    <t>017097005928</t>
  </si>
  <si>
    <t>0141000886017</t>
  </si>
  <si>
    <t>Kim Bôi - Hòa Bình</t>
  </si>
  <si>
    <t>Nhọt cẳng tay trái, cẳng chân trái, điều trị nội trú</t>
  </si>
  <si>
    <t>Nhọt cẳng tay trái, cẳng chân trái</t>
  </si>
  <si>
    <t>022091003906</t>
  </si>
  <si>
    <t>0141000841884</t>
  </si>
  <si>
    <t>Hạ Long - Quảng Ninh</t>
  </si>
  <si>
    <t xml:space="preserve">Phẫu thuật Áp xe hậu môn, điều trị nội trú </t>
  </si>
  <si>
    <t>Áp xe hậu môn</t>
  </si>
  <si>
    <t>022183001705</t>
  </si>
  <si>
    <t>0975108305</t>
  </si>
  <si>
    <t>Chấn thương vết thương mỏm vai trái, bị ngã trượt cầu thang khi đang làm việc tại gia đình</t>
  </si>
  <si>
    <t>Chấn thương vết thương mỏm vai trái</t>
  </si>
  <si>
    <t>022089000560</t>
  </si>
  <si>
    <t>104871306332</t>
  </si>
  <si>
    <t>Gãy hở đốt 1 ngón III tay trái</t>
  </si>
  <si>
    <t>Mổ kết hợp xương và điều trị nội trú đến khi bệnh khỏi</t>
  </si>
  <si>
    <t>022085008148</t>
  </si>
  <si>
    <t>'107003955078</t>
  </si>
  <si>
    <t>Gẫy đầu xa xương bàn II tay phải, Chấn thương phần mềm vùng mặt do trượt cầu thang ngã tại gia đình</t>
  </si>
  <si>
    <t>Gẫy đầu xa xương bàn II tay phải, Chấn thương phần mềm vùng mặt</t>
  </si>
  <si>
    <t>034065005675</t>
  </si>
  <si>
    <t>1008403569</t>
  </si>
  <si>
    <t>Gãy L1 không liệt tủy</t>
  </si>
  <si>
    <t>Gãy hở đốt 1 ngón III tay trái do gạch rơi vào tay khi đang làm việc tại gia đình</t>
  </si>
  <si>
    <t>Gãy L1 không liệt tủy do trượt thang ngã khi đang làm việc tại gia đình, điều trị nội trú</t>
  </si>
  <si>
    <t>034090016105</t>
  </si>
  <si>
    <t>1008401891</t>
  </si>
  <si>
    <t>Gãy xương bàn III,IV chân phải + vết thương bàn chân phải do gạch rơi vào chân khi đang làm việc tại gia đình</t>
  </si>
  <si>
    <t>Gãy xương bàn III,IV chân phải + vết thương bàn chân phải</t>
  </si>
  <si>
    <t>022093014786</t>
  </si>
  <si>
    <t>108871076974</t>
  </si>
  <si>
    <t>Nhiễm trùng đường ruột, điều trị nội trú</t>
  </si>
  <si>
    <t>Nhiễm trùng đường ruột</t>
  </si>
  <si>
    <t>101869423871</t>
  </si>
  <si>
    <t>022093011724</t>
  </si>
  <si>
    <t>Gãy hở mắt cá ngoài chân trái, bị đã năn vào khi tham gia giao thông</t>
  </si>
  <si>
    <t>Gãy hở mắt cá ngoài chân trái</t>
  </si>
  <si>
    <t>030087021807</t>
  </si>
  <si>
    <t>1008402502</t>
  </si>
  <si>
    <t>Kim Thành - Hải Dương</t>
  </si>
  <si>
    <t>Mắt phải áp xe giác mạc, do côn trùng bay vào mắt</t>
  </si>
  <si>
    <t>Mắt phải áp xe giác mạc, do côn trùng bay vào mắt, điểu trị nội trú đến khi bệnh đỡ</t>
  </si>
  <si>
    <t>022081001351</t>
  </si>
  <si>
    <t>102005973302</t>
  </si>
  <si>
    <t>Gãy kín 1/3 giữa xương đòn phải, xương sườn 3,4,5 phải</t>
  </si>
  <si>
    <t>Gãy kín 1/3 giữa xương đòn phải, xương sườn 3,4,5 phải do trời mưa đi lại trượt bậc thềm ngã</t>
  </si>
  <si>
    <t>Phẫu thuật kết hợp xương đòn bằng nẹp vít khóa, điều trị nội trú</t>
  </si>
  <si>
    <t>036077009832</t>
  </si>
  <si>
    <t>102004562491</t>
  </si>
  <si>
    <t>Do va đập mạnh trong quá trình chơi thể thao</t>
  </si>
  <si>
    <t>Gãy kín đầu trên 2 xương cẳng chân phải, bong điểm bám dây chằng chéo trước gối phải, dập sụn chêm gối phải</t>
  </si>
  <si>
    <t xml:space="preserve">Đoàn Đức Đội </t>
  </si>
  <si>
    <t xml:space="preserve">Bùi Văn Dương </t>
  </si>
  <si>
    <t>Trần Quốc Đoàn</t>
  </si>
  <si>
    <t>Đặng Văn Khương</t>
  </si>
  <si>
    <t>Ngô Thăng Long</t>
  </si>
  <si>
    <t xml:space="preserve">Vũ Văn Thưởng </t>
  </si>
  <si>
    <t>Lê Văn Đúng</t>
  </si>
  <si>
    <t xml:space="preserve">Tạ Văn Hiếu </t>
  </si>
  <si>
    <t xml:space="preserve">Vũ Thanh Hải </t>
  </si>
  <si>
    <t xml:space="preserve">Trần Lê Anh </t>
  </si>
  <si>
    <t xml:space="preserve">Nguyễn Xuân Huy </t>
  </si>
  <si>
    <t>Trần Quốc Hoàng</t>
  </si>
  <si>
    <t xml:space="preserve">Trần Văn Hiệp </t>
  </si>
  <si>
    <t>Nguyễn Văn Chiến</t>
  </si>
  <si>
    <t>Bùi Xuân Đức</t>
  </si>
  <si>
    <t xml:space="preserve">Nguyễn Hải Hậu </t>
  </si>
  <si>
    <t xml:space="preserve">Nguyễn Văn Duy </t>
  </si>
  <si>
    <t xml:space="preserve">Tô Văn Thương </t>
  </si>
  <si>
    <t xml:space="preserve">Nguyễn Hoàng Tiến </t>
  </si>
  <si>
    <t>Phùng Kim Chiến</t>
  </si>
  <si>
    <t>Hoàng Trọng Phong</t>
  </si>
  <si>
    <t xml:space="preserve">Hồ Trọng Kiên </t>
  </si>
  <si>
    <t xml:space="preserve">Nguyễn Huy Hưởng </t>
  </si>
  <si>
    <t xml:space="preserve">Phạm Văn Sơn </t>
  </si>
  <si>
    <t>Trần Quốc Thắng</t>
  </si>
  <si>
    <t>Hoàng Văn Học</t>
  </si>
  <si>
    <t>Lò Văn Mừng</t>
  </si>
  <si>
    <t>Ngô Hoàng Quyết</t>
  </si>
  <si>
    <t>Bùi Văn Lệ</t>
  </si>
  <si>
    <t xml:space="preserve">Lê Đình Cường </t>
  </si>
  <si>
    <t xml:space="preserve">Hoàng Văn Bình </t>
  </si>
  <si>
    <t>Nông Văn Bằng</t>
  </si>
  <si>
    <t xml:space="preserve">Lương Văn Hà </t>
  </si>
  <si>
    <t xml:space="preserve">Nguyễn Mạnh Vũ </t>
  </si>
  <si>
    <t xml:space="preserve">Vàng A Xá </t>
  </si>
  <si>
    <t>Vì Văn Khiến</t>
  </si>
  <si>
    <t xml:space="preserve">Ngô Văn Hào </t>
  </si>
  <si>
    <t xml:space="preserve">Đinh Quốc Huy </t>
  </si>
  <si>
    <t>Mạc Như Hùng</t>
  </si>
  <si>
    <t>Bàn Văn Ước</t>
  </si>
  <si>
    <t>Lê Văn Luân</t>
  </si>
  <si>
    <t>Nguyễn Thanh Vỹ</t>
  </si>
  <si>
    <t xml:space="preserve">Nguyễn Xuân Long </t>
  </si>
  <si>
    <t xml:space="preserve">Ngọc Văn Ninh </t>
  </si>
  <si>
    <t xml:space="preserve">Đỗ Xuân Năm </t>
  </si>
  <si>
    <t xml:space="preserve">Lê Văn Phú </t>
  </si>
  <si>
    <t xml:space="preserve">Phan Trọng Vượng </t>
  </si>
  <si>
    <t>Vàng A Phổng</t>
  </si>
  <si>
    <t xml:space="preserve">Lê Văn Bình </t>
  </si>
  <si>
    <t>Vũ Vân Trang</t>
  </si>
  <si>
    <t>Hà Đức Vinh</t>
  </si>
  <si>
    <t xml:space="preserve">Mùa A Chang </t>
  </si>
  <si>
    <t>Lê Ngọc Tân</t>
  </si>
  <si>
    <t>Trương Văn Ỉnh</t>
  </si>
  <si>
    <t>Ma Văn Lợi</t>
  </si>
  <si>
    <t>Bàn Văn Trung</t>
  </si>
  <si>
    <t>Bàn Văn Chạn</t>
  </si>
  <si>
    <t>Triệu Phụ Cán</t>
  </si>
  <si>
    <t>Nông Văn Sơn</t>
  </si>
  <si>
    <t xml:space="preserve">Phan Văn Nguyễn </t>
  </si>
  <si>
    <t>Lý Văn Chanh</t>
  </si>
  <si>
    <t>Ngần Văn Nhất</t>
  </si>
  <si>
    <t>Giàng Seo Sài</t>
  </si>
  <si>
    <t xml:space="preserve">Lê Đình Thuật </t>
  </si>
  <si>
    <t xml:space="preserve">Phạm Hùng Đức </t>
  </si>
  <si>
    <t>Nguyễn Đình Lập</t>
  </si>
  <si>
    <t>Hà Đức Vĩnh</t>
  </si>
  <si>
    <t>Hoàng Văn Thượng</t>
  </si>
  <si>
    <t xml:space="preserve">Xin Văn Thường </t>
  </si>
  <si>
    <t xml:space="preserve">Bùi Văn Việt </t>
  </si>
  <si>
    <t xml:space="preserve">Hoàng Anh Tuấn </t>
  </si>
  <si>
    <t>Vũ Văn Cao</t>
  </si>
  <si>
    <t>Hoàng Văn Dương</t>
  </si>
  <si>
    <t xml:space="preserve">Phạm Hồng Long </t>
  </si>
  <si>
    <t xml:space="preserve">Giàng A Chung </t>
  </si>
  <si>
    <t>Lý A Giàng</t>
  </si>
  <si>
    <t>Vũ Văn Thép</t>
  </si>
  <si>
    <t xml:space="preserve">Lò Xuân Nam </t>
  </si>
  <si>
    <t>Lê Sỹ Quyền</t>
  </si>
  <si>
    <t>Vi Văn Bình</t>
  </si>
  <si>
    <t>Đàm Văn Minh</t>
  </si>
  <si>
    <t>Hà Duy Mến</t>
  </si>
  <si>
    <t>Bàng Văn Chìu</t>
  </si>
  <si>
    <t xml:space="preserve">Chảo Văn Kinh </t>
  </si>
  <si>
    <t xml:space="preserve">Hoàng Văn Hiệu </t>
  </si>
  <si>
    <t>Nguyễn Thị Xòe</t>
  </si>
  <si>
    <t>Lê Diệu Hoa</t>
  </si>
  <si>
    <t>Nguyễn Duy Hùng</t>
  </si>
  <si>
    <t>Đoàn Minh Dũng</t>
  </si>
  <si>
    <t xml:space="preserve">Đinh Hòa </t>
  </si>
  <si>
    <t>Nguyễn Văn Hiến</t>
  </si>
  <si>
    <t>Nguyễn Thành Nhân</t>
  </si>
  <si>
    <t>Lê Mạnh Thắng</t>
  </si>
  <si>
    <t>Trương Văn Mạnh</t>
  </si>
  <si>
    <t>Phạm Quang Thư</t>
  </si>
  <si>
    <t>Bùi Thanh Nam</t>
  </si>
  <si>
    <t>Nhữ Đức Trung</t>
  </si>
  <si>
    <t>Lại Đức Sơn</t>
  </si>
  <si>
    <t xml:space="preserve">Lại Ngọc Thanh </t>
  </si>
  <si>
    <t>Trương Quốc Liu</t>
  </si>
  <si>
    <t>Lê Văn Quế</t>
  </si>
  <si>
    <t>Vùi Ngấn Thinh</t>
  </si>
  <si>
    <t xml:space="preserve">Bùi Thanh Sơn </t>
  </si>
  <si>
    <t>Phàn Lao Lở</t>
  </si>
  <si>
    <t>Trần Văn Bẩy</t>
  </si>
  <si>
    <t xml:space="preserve">Đinh Mạnh Tuân </t>
  </si>
  <si>
    <t>Phùng Văn Tiến</t>
  </si>
  <si>
    <t>Lương Văn Bảo</t>
  </si>
  <si>
    <t>Lù Chính Hiền</t>
  </si>
  <si>
    <t>Nguyễn Duy Thắng</t>
  </si>
  <si>
    <t xml:space="preserve">Trần Văn Xuân </t>
  </si>
  <si>
    <t>Ngô Thế Bằng</t>
  </si>
  <si>
    <t>Mua Mí Dúng</t>
  </si>
  <si>
    <t xml:space="preserve">Lý Láo San </t>
  </si>
  <si>
    <t xml:space="preserve">Nguyễn Minh Hải </t>
  </si>
  <si>
    <t xml:space="preserve">Nguyễn Trọng Hùng </t>
  </si>
  <si>
    <t xml:space="preserve">Nguyễn Trường Giang </t>
  </si>
  <si>
    <t xml:space="preserve">Lù Văn Cường </t>
  </si>
  <si>
    <t xml:space="preserve">Lò Văn Quân </t>
  </si>
  <si>
    <t>Phà A Lúng</t>
  </si>
  <si>
    <t>Lê Hồng Trường</t>
  </si>
  <si>
    <t xml:space="preserve">Thèn Văn Kim </t>
  </si>
  <si>
    <t>Hảng A Giàng</t>
  </si>
  <si>
    <t>Trương Văn Dũng</t>
  </si>
  <si>
    <t xml:space="preserve">Tạ Văn Mạnh </t>
  </si>
  <si>
    <t xml:space="preserve">Phạm Đình Quyết </t>
  </si>
  <si>
    <t>Lù Seo Thư</t>
  </si>
  <si>
    <t>Trương Văn Thỉnh</t>
  </si>
  <si>
    <t xml:space="preserve">Hủng Văn Quý </t>
  </si>
  <si>
    <t>Nguyễn Thị Mỹ Vân</t>
  </si>
  <si>
    <t xml:space="preserve">Phạm Văn Bình </t>
  </si>
  <si>
    <t>Hoàng Mạnh Thanh</t>
  </si>
  <si>
    <t>Hoàng Phi Hải</t>
  </si>
  <si>
    <t>Bùi Thị Hồng</t>
  </si>
  <si>
    <t>Bùi Thị Duyên</t>
  </si>
  <si>
    <t>Bùi Như Quỳnh</t>
  </si>
  <si>
    <t>Vũ Thị Thúy Hằng</t>
  </si>
  <si>
    <t>Nguyễn Kim Thương</t>
  </si>
  <si>
    <t>Lê Nhật Tân</t>
  </si>
  <si>
    <t xml:space="preserve">Vũ Văn Luân </t>
  </si>
  <si>
    <t>Giàng Mỹ Nủ</t>
  </si>
  <si>
    <t>Vi Văn Hùng</t>
  </si>
  <si>
    <t>Ngô Xuân Quyết</t>
  </si>
  <si>
    <t>Lê Văn Đạt</t>
  </si>
  <si>
    <t>Lê Văn Trung</t>
  </si>
  <si>
    <t>Trương Minh Thành</t>
  </si>
  <si>
    <t>Hoàng Văn Hoà</t>
  </si>
  <si>
    <t>Bùi Tiến Thành</t>
  </si>
  <si>
    <t>Nguyễn Hữu Tùng</t>
  </si>
  <si>
    <t>Đàm Văn Biên</t>
  </si>
  <si>
    <t>Quách Văn Tuyên</t>
  </si>
  <si>
    <t>Hoàng Thồng Kiều</t>
  </si>
  <si>
    <t>Triệu Văn Hải</t>
  </si>
  <si>
    <t>Phương Văn Học</t>
  </si>
  <si>
    <t>Nguyễn Xuân Đạt</t>
  </si>
  <si>
    <t>Phạm Hoàng Ngân Giang</t>
  </si>
  <si>
    <t>Lù Seo Chỉu</t>
  </si>
  <si>
    <t xml:space="preserve">Hoàng Văn Tuấn </t>
  </si>
  <si>
    <t xml:space="preserve">Nguyễn Tiến Sỹ </t>
  </si>
  <si>
    <t xml:space="preserve">Phạm Anh Vinh </t>
  </si>
  <si>
    <t>Giàng Văn Minh</t>
  </si>
  <si>
    <t xml:space="preserve">Đinh Văn Thế </t>
  </si>
  <si>
    <t xml:space="preserve">Phạm Hữu Chung </t>
  </si>
  <si>
    <t xml:space="preserve">Nguyễn Thành Đạt </t>
  </si>
  <si>
    <t xml:space="preserve">Trần Văn Sang </t>
  </si>
  <si>
    <t xml:space="preserve">Phạm Văn Hòa </t>
  </si>
  <si>
    <t xml:space="preserve">Vũ Văn Hòa </t>
  </si>
  <si>
    <t>Lê Văn Thống</t>
  </si>
  <si>
    <t>Lê Bá Tương</t>
  </si>
  <si>
    <t xml:space="preserve">Trần Văn Hai </t>
  </si>
  <si>
    <t xml:space="preserve">Hoàng Văn Quân </t>
  </si>
  <si>
    <t>Giàng Seo Thào</t>
  </si>
  <si>
    <t>Vàng Seo Dênh</t>
  </si>
  <si>
    <t xml:space="preserve">Lù Minh Toàn </t>
  </si>
  <si>
    <t>Nguyễn Nhật Lan</t>
  </si>
  <si>
    <t>Bùi Văn Phong</t>
  </si>
  <si>
    <t>Vũ Lê Khánh Linh</t>
  </si>
  <si>
    <t xml:space="preserve">Nguyễn Văn Đoàn </t>
  </si>
  <si>
    <t>Lê Minh Dương</t>
  </si>
  <si>
    <t>Trịnh Xuân Hoàng</t>
  </si>
  <si>
    <t xml:space="preserve">Nguyễn Đức Hùng </t>
  </si>
  <si>
    <t xml:space="preserve">Lý Văn Trương </t>
  </si>
  <si>
    <t>Lê Văn Quyết</t>
  </si>
  <si>
    <t xml:space="preserve">Phạm Tuấn Huy </t>
  </si>
  <si>
    <t xml:space="preserve">Trịnh Thành Định </t>
  </si>
  <si>
    <t xml:space="preserve">Đinh Thanh Liêm </t>
  </si>
  <si>
    <t>Trần Ngọc Hoan</t>
  </si>
  <si>
    <t xml:space="preserve">Đặng Văn Đại </t>
  </si>
  <si>
    <t xml:space="preserve">Cao Mạnh Long </t>
  </si>
  <si>
    <t>Vũ Văn Luân</t>
  </si>
  <si>
    <t xml:space="preserve">Phạm Ngọc Hoàng </t>
  </si>
  <si>
    <t>Đặng Thành Long</t>
  </si>
  <si>
    <t>Vũ Duy</t>
  </si>
  <si>
    <t>Lê Nam Phương</t>
  </si>
  <si>
    <t>Nguyễn Đức Trung</t>
  </si>
  <si>
    <t>Đoàn Trung Hiếu</t>
  </si>
  <si>
    <t>Vi Đức Chiến</t>
  </si>
  <si>
    <t>Ngô Minh Đức</t>
  </si>
  <si>
    <t>Đỗ Văn Đoàn</t>
  </si>
  <si>
    <t xml:space="preserve">Vàng A Súa </t>
  </si>
  <si>
    <t>Hoàng Văn Phố</t>
  </si>
  <si>
    <t>Nguyễn Công Điệp</t>
  </si>
  <si>
    <t xml:space="preserve">Sủng A Thái </t>
  </si>
  <si>
    <t>Triệu Văn Đông</t>
  </si>
  <si>
    <t xml:space="preserve">Bùi Đình Phi Hùng </t>
  </si>
  <si>
    <t xml:space="preserve">Trần Hữu Đức </t>
  </si>
  <si>
    <t xml:space="preserve">Bùi Văn Thương </t>
  </si>
  <si>
    <t>Cứ A Tùng</t>
  </si>
  <si>
    <t>Lục Văn Hiệu</t>
  </si>
  <si>
    <t>Đặng Văn Tình</t>
  </si>
  <si>
    <t>Hoàng Vũ Tân</t>
  </si>
  <si>
    <t>Phạm Thu Uyên</t>
  </si>
  <si>
    <t>Ninh Thị Uyển</t>
  </si>
  <si>
    <t>Bùi Thị Khánh Phượng</t>
  </si>
  <si>
    <t>Tô Thị Mai</t>
  </si>
  <si>
    <t>Đoàn Minh Long</t>
  </si>
  <si>
    <t>Nguyễn Anh Quyết</t>
  </si>
  <si>
    <t>Tẩn A Lử</t>
  </si>
  <si>
    <t>Lò Yên Trường</t>
  </si>
  <si>
    <t xml:space="preserve">Đặng Thanh Tùng </t>
  </si>
  <si>
    <t>P.KB</t>
  </si>
  <si>
    <t>Tài khoản ngân hàng</t>
  </si>
  <si>
    <t>Tổ 14A khu 2 - Phường Vàng Danh - Thị xã Uông Bí - Tỉnh Quảng Ninh</t>
  </si>
  <si>
    <t>Ngân hàng công thương</t>
  </si>
  <si>
    <t>Tổ 42 Khu 12 - Phường Quang Trung - Thị xã Uông Bí - Tỉnh Quảng Ninh</t>
  </si>
  <si>
    <t>Tổ 19A khu 4 - Phường Vàng Danh - Thị xã Uông Bí - Tỉnh Quảng Ninh</t>
  </si>
  <si>
    <t>Tổ 15A Khu 3 - Phường Vàng Danh - Thị xã Uông Bí - Tỉnh Quảng Ninh</t>
  </si>
  <si>
    <t>Ngân hàng SHB</t>
  </si>
  <si>
    <t>Tổ 2A Khu 1 - Phường Vàng Danh - Thị xã Uông Bí - Tỉnh Quảng Ninh</t>
  </si>
  <si>
    <t>Ngân hàng ngoại thương</t>
  </si>
  <si>
    <t>Tổ 15 khu 5 - Phường Quang Trung - Thị xã Uông Bí - Tỉnh Quảng Ninh</t>
  </si>
  <si>
    <t>Tổ 13 khu 2 - Phường Vàng Danh - Thị xã Uông Bí - Tỉnh Quảng Ninh</t>
  </si>
  <si>
    <t>Tổ 20B Khu 8 - Phường Vàng Danh - Thị xã Uông Bí - Tỉnh Quảng Ninh</t>
  </si>
  <si>
    <t>Tổ 8 Khu 5B - Phường Vàng Danh - Thị xã Uông Bí - Tỉnh Quảng Ninh</t>
  </si>
  <si>
    <t>Tổ 1 Khu 1 - Phường Thanh Sơn - Thị xã Uông Bí - Tỉnh Quảng Ninh</t>
  </si>
  <si>
    <t>Tổ 3, Khu 1 - Phường Quang Trung - Thị xã Uông Bí - Tỉnh Quảng Ninh</t>
  </si>
  <si>
    <t>Tổ 9B, Khu 5B - Phường Vàng Danh - Thị xã Uông Bí - Tỉnh Quảng Ninh</t>
  </si>
  <si>
    <t>Tổ 14A2 Khu 2 - Phường Vàng Danh - Thị xã Uông Bí - Tỉnh Quảng Ninh</t>
  </si>
  <si>
    <t>Tổ 12A Khu 4 - Phường Vàng Danh - Thị xã Uông Bí - Tỉnh Quảng Ninh</t>
  </si>
  <si>
    <t>Tổ 4 Khu 3 - Phường Thanh Sơn - Thị xã Uông Bí - Tỉnh Quảng Ninh</t>
  </si>
  <si>
    <t>Đầu tư và phát triển Uông Bí</t>
  </si>
  <si>
    <t>Đường Trần Nhân Tông Tổ 3 khu 1 - Phường Thanh Sơn - Thị xã Uông Bí - Tỉnh Quảng Ninh</t>
  </si>
  <si>
    <t>Tổ 19b khu 4 - Phường Vàng Danh - Thị xã Uông Bí - Tỉnh Quảng Ninh</t>
  </si>
  <si>
    <t>Tổ 13B, Khu 2 - Phường Vàng Danh - Thị xã Uông Bí - Tỉnh Quảng Ninh</t>
  </si>
  <si>
    <t>Tổ 5 Khu 11 - Phường Thanh Sơn - Thị xã Uông Bí - Tỉnh Quảng Ninh</t>
  </si>
  <si>
    <t>Tổ 9B Khu 5 - Phường Vàng Danh - Thị xã Uông Bí - Tỉnh Quảng Ninh</t>
  </si>
  <si>
    <t>Tổ 16D khu 3 - Phường Vàng Danh - Thị xã Uông Bí - Tỉnh Quảng Ninh</t>
  </si>
  <si>
    <t>Tổ 8 khu5 - Phường Vàng Danh - Thị xã Uông Bí - Tỉnh Quảng Ninh</t>
  </si>
  <si>
    <t>Tổ 6 khu4 - Phường Thanh Sơn - Thị xã Uông Bí - Tỉnh Quảng Ninh</t>
  </si>
  <si>
    <t>Số nhà 465 Tổ 42 Khu 12 - Phường Quang Trung - Thị xã Uông Bí - Tỉnh Quảng Ninh</t>
  </si>
  <si>
    <t>Tổ 13A Khu 2 - Phường Vàng Danh - Thị xã Uông Bí - Tỉnh Quảng Ninh</t>
  </si>
  <si>
    <t>Tổ 5 Khu 2 - Phường Thanh Sơn - Thị xã Uông Bí - Tỉnh Quảng Ninh</t>
  </si>
  <si>
    <t>Số nhà 331 Tổ 20B Khu 8 - Phường Vàng Danh - Thị xã Uông Bí - Tỉnh Quảng Ninh</t>
  </si>
  <si>
    <t>Tổ 28 Khu 4 - Phường Bắc Sơn - Thị xã Uông Bí - Tỉnh Quảng Ninh</t>
  </si>
  <si>
    <t>Số nhà 304 Tổ 2 Khu 11 - Phường Thanh Sơn - Thị xã Uông Bí - Tỉnh Quảng Ninh</t>
  </si>
  <si>
    <t>Tổ 7 Khu 3 - Phường Bắc Sơn - Thị xã Uông Bí - Tỉnh Quảng Ninh</t>
  </si>
  <si>
    <t>Tổ 3 Khu 1 - Phường Vàng Danh - Thị xã Uông Bí - Tỉnh Quảng Ninh</t>
  </si>
  <si>
    <t>Khu Lạc Thanh Tổ 8 - Phường Yên Thanh - Thị xã Uông Bí - Tỉnh Quảng Ninh</t>
  </si>
  <si>
    <t>Tổ 22b khu 7 - Phường Vàng Danh - Thị xã Uông Bí - Tỉnh Quảng Ninh</t>
  </si>
  <si>
    <t>Tổ 3 khu 2 - Phường Bắc Sơn - Thị xã Uông Bí - Tỉnh Quảng Ninh</t>
  </si>
  <si>
    <t>Số nhà 296 Trần Nhân Tông - Phường Thanh Sơn - Thị xã Uông Bí - Tỉnh Quảng Ninh</t>
  </si>
  <si>
    <t>Tổ 16B khu  3 - Phường Vàng Danh - Thị xã Uông Bí - Tỉnh Quảng Ninh</t>
  </si>
  <si>
    <t>Tổ 18A Khu 2 - Phường Vàng Danh - Thị xã Uông Bí - Tỉnh Quảng Ninh</t>
  </si>
  <si>
    <t>Tổ 21b khu6 - Phường Vàng Danh - Thị xã Uông Bí - Tỉnh Quảng Ninh</t>
  </si>
  <si>
    <t>Tổ 6, khu 1 - Phường Vàng Danh - Thị xã Uông Bí - Tỉnh Quảng Ninh</t>
  </si>
  <si>
    <t>Số nhà 182- Đường Nguyễn Văn Cừ - Phường Vàng Danh - Thị xã Uông Bí - Tỉnh Quảng Ninh</t>
  </si>
  <si>
    <t>Tổ 3 khu 1 - Phường Vàng Danh - Thị xã Uông Bí - Tỉnh Quảng Ninh</t>
  </si>
  <si>
    <t>Tổ 5 khu 1 - Phường Vàng Danh - Thị xã Uông Bí - Tỉnh Quảng Ninh</t>
  </si>
  <si>
    <t>Tổ 23 Khu 7 - Phường Quang Trung - Thị xã Uông Bí - Tỉnh Quảng Ninh</t>
  </si>
  <si>
    <t>Tổ 7 Khu 8 - Phường Thanh Sơn - Thị xã Uông Bí - Tỉnh Quảng Ninh</t>
  </si>
  <si>
    <t>Tổ 13 Khu 2 - Phường Vàng Danh - Thị xã Uông Bí - Tỉnh Quảng Ninh</t>
  </si>
  <si>
    <t>163A Tổ 12A Khu 4 - Phường Vàng Danh - Thị xã Uông Bí - Tỉnh Quảng Ninh</t>
  </si>
  <si>
    <t>Tổ 10B Khu 5A - Phường Vàng Danh - Thị xã Uông Bí - Tỉnh Quảng Ninh</t>
  </si>
  <si>
    <t>Tổ 22 khu 7 - Phường Vàng Danh - Thị xã Uông Bí - Tỉnh Quảng Ninh</t>
  </si>
  <si>
    <t>Tổ 3, Khu 1 - Phường Vàng Danh - Thị xã Uông Bí - Tỉnh Quảng Ninh</t>
  </si>
  <si>
    <t>Tổ 20A, Khu 8 - Phường Vàng Danh - Thị xã Uông Bí - Tỉnh Quảng Ninh</t>
  </si>
  <si>
    <t>Tổ 14A Khu 2 - Phường Vàng Danh - Thị xã Uông Bí - Tỉnh Quảng Ninh</t>
  </si>
  <si>
    <t>Tổ 25B  khu 7 - Phường Quang Trung - Thị xã Uông Bí - Tỉnh Quảng Ninh</t>
  </si>
  <si>
    <t>Tổ 9A khu 5B - Phường Vàng Danh - Thị xã Uông Bí - Tỉnh Quảng Ninh</t>
  </si>
  <si>
    <t>Tổ 12 Khu 2 - Phường Vàng Danh - Thị xã Uông Bí - Tỉnh Quảng Ninh</t>
  </si>
  <si>
    <t>Tập thể 314 Công ty than Vàng Danh - Phường Vàng Danh - Thị xã Uông Bí - Tỉnh Quảng Ninh</t>
  </si>
  <si>
    <t>Tổ 17A, Khu 2 - Phường Vàng Danh - Thị xã Uông Bí - Tỉnh Quảng Ninh</t>
  </si>
  <si>
    <t>Tổ 8A khu 5B - Phường Vàng Danh - Thị xã Uông Bí - Tỉnh Quảng Ninh</t>
  </si>
  <si>
    <t>Tổ 28 Khu 8 - Phường Vàng Danh - Thị xã Uông Bí - Tỉnh Quảng Ninh</t>
  </si>
  <si>
    <t>Tổ 19a khu 4 - Phường Vàng Danh - Thị xã Uông Bí - Tỉnh Quảng Ninh</t>
  </si>
  <si>
    <t>Tổ 14C Khu 3 - Phường Vàng Danh - Thị xã Uông Bí - Tỉnh Quảng Ninh</t>
  </si>
  <si>
    <t>Tổ 26 Khu 8 - Phường Vàng Danh - Thị xã Uông Bí - Tỉnh Quảng Ninh</t>
  </si>
  <si>
    <t>Tổ 14B Khu 5 - Phường Quang Trung - Thị xã Uông Bí - Tỉnh Quảng Ninh</t>
  </si>
  <si>
    <t>Tổ 6 khu 4 - Phường Thanh Sơn - Thị xã Uông Bí - Tỉnh Quảng Ninh</t>
  </si>
  <si>
    <t>khu  2 Quang Trung -Uông Bí -Quảng Ninh - Phường Quang Trung - Thị xã Uông Bí - Tỉnh Quảng Ninh</t>
  </si>
  <si>
    <t>Tổ 9B, Khu 5 B - Phường Vàng Danh - Thị xã Uông Bí - Tỉnh Quảng Ninh</t>
  </si>
  <si>
    <t>Tổ 6 Khu 1 - Phường Vàng Danh - Thị xã Uông Bí - Tỉnh Quảng Ninh</t>
  </si>
  <si>
    <t>Ngân hàng đầu tư</t>
  </si>
  <si>
    <t>Tổ 33 khu 9 - Phường Vàng Danh - Thị xã Uông Bí - Tỉnh Quảng Ninh</t>
  </si>
  <si>
    <t>Tổ 2 khu 3 - Phường Thanh Sơn - Thị xã Uông Bí - Tỉnh Quảng Ninh</t>
  </si>
  <si>
    <t>Tổ 14A2 khu 2 - Phường Vàng Danh - Thị xã Uông Bí - Tỉnh Quảng Ninh</t>
  </si>
  <si>
    <t>Tổ 17A khu 2 - Phường Vàng Danh - Thị xã Uông Bí - Tỉnh Quảng Ninh</t>
  </si>
  <si>
    <t>Tổ 28 Phú Thanh Tây - Phường Yên Thanh - Thị xã Uông Bí - Tỉnh Quảng Ninh</t>
  </si>
  <si>
    <t>Tổ 20A Khu 3 - Phường Trưng Vương - Thị xã Uông Bí - Tỉnh Quảng Ninh</t>
  </si>
  <si>
    <t>Tổ 16A Khu 3 - Phường Vàng Danh - Thị xã Uông Bí - Tỉnh Quảng Ninh</t>
  </si>
  <si>
    <t>Tổ 21A khu 6 - Phường Vàng Danh - Thị xã Uông Bí - Tỉnh Quảng Ninh</t>
  </si>
  <si>
    <t>Tổ 8 Khu 7 - Phường Thanh Sơn - Thị xã Uông Bí - Tỉnh Quảng Ninh</t>
  </si>
  <si>
    <t>Tổ 4 Khu 4 - Phường Thanh Sơn - Thị xã Uông Bí - Tỉnh Quảng Ninh</t>
  </si>
  <si>
    <t>Số nhà 42 Tổ 16D Khu 3 - Phường Vàng Danh - Thị xã Uông Bí - Tỉnh Quảng Ninh</t>
  </si>
  <si>
    <t>Tổ 8B Khu 5B - Phường Vàng Danh - Thị xã Uông Bí - Tỉnh Quảng Ninh</t>
  </si>
  <si>
    <t>Tổ 28A khu 8 - Phường Vàng Danh - Thị xã Uông Bí - Tỉnh Quảng Ninh</t>
  </si>
  <si>
    <t>Tổ 17 Khu 2 - Phường Vàng Danh - Thị xã Uông Bí - Tỉnh Quảng Ninh</t>
  </si>
  <si>
    <t>Tổ 13 khu2 - Phường Vàng Danh - Thị xã Uông Bí - Tỉnh Quảng Ninh</t>
  </si>
  <si>
    <t>Tổ 19 khu 4 - Phường Vàng Danh - Thị xã Uông Bí - Tỉnh Quảng Ninh</t>
  </si>
  <si>
    <t>Tổ 1 Khu 3 - Phường Thanh Sơn - Thị xã Uông Bí - Tỉnh Quảng Ninh</t>
  </si>
  <si>
    <t>Tổ 23 Khu 6 - Phường Vàng Danh - Thị xã Uông Bí - Tỉnh Quảng Ninh</t>
  </si>
  <si>
    <t>Số nhà 63 Đường Lê Lợi Tổ 14 Khu 3 - Phường Vàng Danh - Thị xã Uông Bí - Tỉnh Quảng Ninh</t>
  </si>
  <si>
    <t>Tổ 12C Khu 4 - Phường Vàng Danh - Thị xã Uông Bí - Tỉnh Quảng Ninh</t>
  </si>
  <si>
    <t>Tổ 1 khu 7 - Phường Thanh Sơn - Thị xã Uông Bí - Tỉnh Quảng Ninh</t>
  </si>
  <si>
    <t>Tổ 28 khu 8 - Phường Vàng Danh - Thị xã Uông Bí - Tỉnh Quảng Ninh</t>
  </si>
  <si>
    <t>Số nhà 179B Tổ 12 Khu 4 - Phường Vàng Danh - Thị xã Uông Bí - Tỉnh Quảng Ninh</t>
  </si>
  <si>
    <t>Tổ 2D khu 1 - Phường Vàng Danh - Thị xã Uông Bí - Tỉnh Quảng Ninh</t>
  </si>
  <si>
    <t>Tổ 3B khu 1 - Phường Vàng Danh - Thị xã Uông Bí - Tỉnh Quảng Ninh</t>
  </si>
  <si>
    <t>Tổ 23 Khu 4 - Phường Trưng Vương - Thị xã Uông Bí - Tỉnh Quảng Ninh</t>
  </si>
  <si>
    <t>Tổ 15B Khu 3 - Phường Vàng Danh - Thị xã Uông Bí - Tỉnh Quảng Ninh</t>
  </si>
  <si>
    <t>Tổ 16A, Khu 3 - Phường Vàng Danh - Thị xã Uông Bí - Tỉnh Quảng Ninh</t>
  </si>
  <si>
    <t>Tổ 28B Khu 8 - Phường Vàng Danh - Thị xã Uông Bí - Tỉnh Quảng Ninh</t>
  </si>
  <si>
    <t>Tổ 23 khu 6 Vàng Danh - Uông Bí - Quảng Ninh - Phường Vàng Danh - Thị xã Uông Bí - Tỉnh Quảng Ninh</t>
  </si>
  <si>
    <t>Tổ 28C Khu 8 - Phường Vàng Danh - Thị xã Uông Bí - Tỉnh Quảng Ninh</t>
  </si>
  <si>
    <t>Tổ 8 Khu 5 - Phường Vàng Danh - Thị xã Uông Bí - Tỉnh Quảng Ninh</t>
  </si>
  <si>
    <t>Tổ 9C Khu 5B - Phường Vàng Danh - Thị xã Uông Bí - Tỉnh Quảng Ninh</t>
  </si>
  <si>
    <t>Tổ 5 Khu 1 - Phường Vàng Danh - Thị xã Uông Bí - Tỉnh Quảng Ninh</t>
  </si>
  <si>
    <t>Tổ 7 Khu 5 - Phường Vàng Danh - Thị xã Uông Bí - Tỉnh Quảng Ninh</t>
  </si>
  <si>
    <t>Tổ 7 Khu 5B - Phường Vàng Danh - Thị xã Uông Bí - Tỉnh Quảng Ninh</t>
  </si>
  <si>
    <t>Tổ 19 Khu 4 - Phường Vàng Danh - Thị xã Uông Bí - Tỉnh Quảng Ninh</t>
  </si>
  <si>
    <t>Số nhà 51 Tổ 6 Nam Trung - Phường Nam Khê - Thị xã Uông Bí - Tỉnh Quảng Ninh</t>
  </si>
  <si>
    <t>Tổ 14C Khu 3 Vàng Danh - Uông Bí - Quảng Ninh - Phường Vàng Danh - Thị xã Uông Bí - Tỉnh Quảng Ninh</t>
  </si>
  <si>
    <t>Tổ 17, KHu 2 - Phường Vàng Danh - Thị xã Uông Bí - Tỉnh Quảng Ninh</t>
  </si>
  <si>
    <t>Tổ 7 Khu Nam Trung - Phường Nam Khê - Thị xã Uông Bí - Tỉnh Quảng Ninh</t>
  </si>
  <si>
    <t>Cụm số 2  Khu 11 - Phường Quang Trung - Thị xã Uông Bí - Tỉnh Quảng Ninh</t>
  </si>
  <si>
    <t>Tổ 12B Khu 2 - Phường Vàng Danh - Thị xã Uông Bí - Tỉnh Quảng Ninh</t>
  </si>
  <si>
    <t>Tổ 18 Khu 2 - Phường Vàng Danh - Thị xã Uông Bí - Tỉnh Quảng Ninh</t>
  </si>
  <si>
    <t>Tổ 7A Khu 5B - Phường Vàng Danh - Thị xã Uông Bí - Tỉnh Quảng Ninh</t>
  </si>
  <si>
    <t>Tổ 14B, Khu 3 - Phường Vàng Danh - Thị xã Uông Bí - Tỉnh Quảng Ninh</t>
  </si>
  <si>
    <t>Tổ 22A Khu 7 - Phường Vàng Danh - Thị xã Uông Bí - Tỉnh Quảng Ninh</t>
  </si>
  <si>
    <t>Tổ 9C Khu 5 - Phường Vàng Danh - Thị xã Uông Bí - Tỉnh Quảng Ninh</t>
  </si>
  <si>
    <t>Số nhà 62 Đường Trần Phú Tổ 12B Khu 4 - Phường Quang Trung - Thị xã Uông Bí - Tỉnh Quảng Ninh</t>
  </si>
  <si>
    <t>Tổ 20A Khu 8 - Phường Vàng Danh - Thị xã Uông Bí - Tỉnh Quảng Ninh</t>
  </si>
  <si>
    <t>Tổ 24 khu 6 - Phường Vàng Danh - Thị xã Uông Bí - Tỉnh Quảng Ninh</t>
  </si>
  <si>
    <t>Tổ 27 Khu 8 - Phường Quang Trung - Thị xã Uông Bí - Tỉnh Quảng Ninh</t>
  </si>
  <si>
    <t>Tổ 28C, Khu 8 - Phường Vàng Danh - Thị xã Uông Bí - Tỉnh Quảng Ninh</t>
  </si>
  <si>
    <t>Tổ 2 khu 1 Bắc Sơn -Uông Bí -Quảng Ninh - Phường Bắc Sơn - Thị xã Uông Bí - Tỉnh Quảng Ninh</t>
  </si>
  <si>
    <t>Cụm 3 Khu 8 - Phường Vàng Danh - Thị xã Uông Bí - Tỉnh Quảng Ninh</t>
  </si>
  <si>
    <t>Tổ 6 khu 1 Trưng Vương -Uông Bí -Quảng NInh - Phường Trưng Vương - Thị xã Uông Bí - Tỉnh Quảng Ninh</t>
  </si>
  <si>
    <t>Tổ 4 Khu 1 - Phường Vàng Danh - Thị xã Uông Bí - Tỉnh Quảng Ninh</t>
  </si>
  <si>
    <t>Tổ 5 Khu 4 - Phường Thanh Sơn - Thị xã Uông Bí - Tỉnh Quảng Ninh</t>
  </si>
  <si>
    <t>Tổ 11 khu2 - Phường Trưng Vương - Thị xã Uông Bí - Tỉnh Quảng Ninh</t>
  </si>
  <si>
    <t>Tổ 28A Khu 8 - Phường Vàng Danh - Thị xã Uông Bí - Tỉnh Quảng Ninh</t>
  </si>
  <si>
    <t>Tổ 5 khu 3 - Phường Bắc Sơn - Thị xã Uông Bí - Tỉnh Quảng Ninh</t>
  </si>
  <si>
    <t>Tổ 27 Phú Thanh Tây - Phường Yên Thanh - Thị xã Uông Bí - Tỉnh Quảng Ninh</t>
  </si>
  <si>
    <t>Tổ 2 Khu 5 - Phường Thanh Sơn - Thị xã Uông Bí - Tỉnh Quảng Ninh</t>
  </si>
  <si>
    <t>Tổ 11A Khu 9 - Phường Bắc Sơn - Thị xã Uông Bí - Tỉnh Quảng Ninh</t>
  </si>
  <si>
    <t>Tổ 2D, Khu 1 - Phường Vàng Danh - Thị xã Uông Bí - Tỉnh Quảng Ninh</t>
  </si>
  <si>
    <t>Tổ 20 B khu 8 - Phường Vàng Danh - Thị xã Uông Bí - Tỉnh Quảng Ninh</t>
  </si>
  <si>
    <t>Thôn Đồng Chanh - Xã Thượng Yên Công - Thị xã Uông Bí - Tỉnh Quảng Ninh</t>
  </si>
  <si>
    <t>Tổ 30 Khu 8 - Phường Quang Trung - Thị xã Uông Bí - Tỉnh Quảng Ninh</t>
  </si>
  <si>
    <t>Tổ 8A Khu 5B - Phường Vàng Danh - Thị xã Uông Bí - Tỉnh Quảng Ninh</t>
  </si>
  <si>
    <t>Tổ 12 Khu 4 - Phường Vàng Danh - Thị xã Uông Bí - Tỉnh Quảng Ninh</t>
  </si>
  <si>
    <t>Tổ 21A Khu 6 - Phường Vàng Danh - Thị xã Uông Bí - Tỉnh Quảng Ninh</t>
  </si>
  <si>
    <t>Tổ 23 khu 6 - Phường Vàng Danh - Thị xã Uông Bí - Tỉnh Quảng Ninh</t>
  </si>
  <si>
    <t>Tổ 14 khu 2 - Phường Vàng Danh - Thị xã Uông Bí - Tỉnh Quảng Ninh</t>
  </si>
  <si>
    <t>Số 77 Tổ 4 Khu 1 - Phường Vàng Danh - Thị xã Uông Bí - Tỉnh Quảng Ninh</t>
  </si>
  <si>
    <t>Tổ 36 Khu 10 - Phường Quang Trung - Thị xã Uông Bí - Tỉnh Quảng Ninh</t>
  </si>
  <si>
    <t>Số nhà 183 Tổ 19 khu 4 - Phường Vàng Danh - Thị xã Uông Bí - Tỉnh Quảng Ninh</t>
  </si>
  <si>
    <t>Số 180 Tổ 1 khu 4 - Phường Thanh Sơn - Thị xã Uông Bí - Tỉnh Quảng Ninh</t>
  </si>
  <si>
    <t>Tập thể 314 Công ty Than Vàng Danh - Phường Vàng Danh - Thị xã Uông Bí - Tỉnh Quảng Ninh</t>
  </si>
  <si>
    <t>Tổ 18B Khu 2 - Phường Vàng Danh - Thị xã Uông Bí - Tỉnh Quảng Ninh</t>
  </si>
  <si>
    <t xml:space="preserve"> - Xã Hồng Thái Tây - Huyện Đông Triều - Tỉnh Quảng Ninh</t>
  </si>
  <si>
    <t>Tổ 6 Khu 4 - Phường Thanh Sơn - Thị xã Uông Bí - Tỉnh Quảng Ninh</t>
  </si>
  <si>
    <t>Tổ 12A2 Khu 4 - Phường Vàng Danh - Thị xã Uông Bí - Tỉnh Quảng Ninh</t>
  </si>
  <si>
    <t>Tổ 21 Khu 6 - Phường Quang Trung - Thị xã Uông Bí - Tỉnh Quảng Ninh</t>
  </si>
  <si>
    <t>Tổ 22D Khu 7 - Phường Vàng Danh - Thị xã Uông Bí - Tỉnh Quảng Ninh</t>
  </si>
  <si>
    <t>Tổ 13B Khu 2 - Phường Vàng Danh - Thị xã Uông Bí - Tỉnh Quảng Ninh</t>
  </si>
  <si>
    <t>Tổ 2 Khu 2 - Phường Thanh Sơn - Thị xã Uông Bí - Tỉnh Quảng Ninh</t>
  </si>
  <si>
    <t>Tổ 9A, Khu 5B - Phường Vàng Danh - Thị xã Uông Bí - Tỉnh Quảng Ninh</t>
  </si>
  <si>
    <t>Tập thể Công ty than Vàng Danh - Thị xã Uông Bí - Thị xã Uông Bí - Tỉnh Quảng Ninh</t>
  </si>
  <si>
    <t>Tập thể Công ty than Vàng Danh - Phường Vàng Danh - Thị xã Uông Bí - Tỉnh Quảng Ninh</t>
  </si>
  <si>
    <t>Tổ 16D Khu 3 - Phường Vàng Danh - Thị xã Uông Bí - Tỉnh Quảng Ninh</t>
  </si>
  <si>
    <t>Tổ 19A Khu 4 - Phường Vàng Danh - Thị xã Uông Bí - Tỉnh Quảng Ninh</t>
  </si>
  <si>
    <t>Tổ 28  khu 8 Vàng Danh - Uông Bí - Quảng Ninh - Phường Vàng Danh - Thị xã Uông Bí - Tỉnh Quảng Ninh</t>
  </si>
  <si>
    <t>Tổ 30 Khu 5 - Phường Trưng Vương - Thị xã Uông Bí - Tỉnh Quảng Ninh</t>
  </si>
  <si>
    <t>Tổ 19B Khu 4 - Phường Vàng Danh - Thị xã Uông Bí - Tỉnh Quảng Ninh</t>
  </si>
  <si>
    <t>Số nhà 9 Tổ 13A khu 2 - Phường Vàng Danh - Thị xã Uông Bí - Tỉnh Quảng Ninh</t>
  </si>
  <si>
    <t>Tổ 1B Khu 1 - Phường Vàng Danh - Thị xã Uông Bí - Tỉnh Quảng Ninh</t>
  </si>
  <si>
    <t>tổ 13 b khu2 Vàng Danh - Uông Bí - Quảng Ninh - Phường Vàng Danh - Thị xã Uông Bí - Tỉnh Quảng Ninh</t>
  </si>
  <si>
    <t>Tổ 24 Khu 6 - Phường Vàng Danh - Thị xã Uông Bí - Tỉnh Quảng Ninh</t>
  </si>
  <si>
    <t>Tổ 7 khu 5B - Phường Vàng Danh - Thị xã Uông Bí - Tỉnh Quảng Ninh</t>
  </si>
  <si>
    <t>Tổ 14B Khu 3 - Phường Vàng Danh - Thị xã Uông Bí - Tỉnh Quảng Ninh</t>
  </si>
  <si>
    <t>Xã Thượng Yên Công -Uông Bí -Quảng NInh - Xã Thượng Yên Công - Thị xã Uông Bí - Tỉnh Quảng Ninh</t>
  </si>
  <si>
    <t>Tổ 14 Khu 4 - Phường Quang Trung - Thị xã Uông Bí - Tỉnh Quảng Ninh</t>
  </si>
  <si>
    <t>Tổ 35 Khu 6 - Phường Trưng Vương - Thị xã Uông Bí - Tỉnh Quảng Ninh</t>
  </si>
  <si>
    <t>Tổ 16a khu 3 - Phường Vàng Danh - Thị xã Uông Bí - Tỉnh Quảng Ninh</t>
  </si>
  <si>
    <t>Tổ 14A1 Khu 2 - Phường Vàng Danh - Thị xã Uông Bí - Tỉnh Quảng Ninh</t>
  </si>
  <si>
    <t>Tổ 14C, Khu 3 - Phường Vàng Danh - Thị xã Uông Bí - Tỉnh Quảng Ninh</t>
  </si>
  <si>
    <t>Tổ 4 Khu Nam Sơn - Phường Nam Khê - Thị xã Uông Bí - Tỉnh Quảng Ninh</t>
  </si>
  <si>
    <t>Tổ 13B khu 2 - Phường Vàng Danh - Thị xã Uông Bí - Tỉnh Quảng Ninh</t>
  </si>
  <si>
    <t>Khu 1 - Phường Thanh Sơn - Thị xã Uông Bí - Tỉnh Quảng Ninh</t>
  </si>
  <si>
    <t>Tập thể ga A - Phường Bắc Sơn - Thị xã Uông Bí - Tỉnh Quảng Ninh</t>
  </si>
  <si>
    <t>Tổ 2C Khu 1 - Phường Vàng Danh - Thị xã Uông Bí - Tỉnh Quảng Ninh</t>
  </si>
  <si>
    <t>Số 163 Đường Nguyễn Văn Cừ - Phường Vàng Danh - Thị xã Uông Bí - Tỉnh Quảng Ninh</t>
  </si>
  <si>
    <t>Tổ 8B, Khu 5B - Phường Vàng Danh - Thị xã Uông Bí - Tỉnh Quảng Ninh</t>
  </si>
  <si>
    <t>Tổ 9 khu 6 - Phường Thanh Sơn - Thị xã Uông Bí - Tỉnh Quảng Ninh</t>
  </si>
  <si>
    <t xml:space="preserve"> - Xã Phương Đông - Thị xã Uông Bí - Tỉnh Quảng Ninh</t>
  </si>
  <si>
    <t>Tổ 2b khu 1 - Phường Vàng Danh - Thị xã Uông Bí - Tỉnh Quảng Ninh</t>
  </si>
  <si>
    <t>Số nhà 78 Tổ 22B khu 7 - Phường Vàng Danh - Thị xã Uông Bí - Tỉnh Quảng Ninh</t>
  </si>
  <si>
    <t>Tổ 17A Khu 2 - Phường Vàng Danh - Thị xã Uông Bí - Tỉnh Quảng Ninh</t>
  </si>
  <si>
    <t>Tổ 44B khu 12 - Phường Quang Trung - Thị xã Uông Bí - Tỉnh Quảng Ninh</t>
  </si>
  <si>
    <t>Khu 2 - Phường Vàng Danh - Thị xã Uông Bí - Tỉnh Quảng Ninh</t>
  </si>
  <si>
    <t>Tổ 8A, Khu 5B - Phường Vàng Danh - Thị xã Uông Bí - Tỉnh Quảng Ninh</t>
  </si>
  <si>
    <t>Tổ 18B khu 11 - Phường Vàng Danh - Thị xã Uông Bí - Tỉnh Quảng Ninh</t>
  </si>
  <si>
    <t>Tổ 8B, Khu 5 B - Phường Vàng Danh - Thị xã Uông Bí - Tỉnh Quảng Ninh</t>
  </si>
  <si>
    <t>Tổ 10C Khu 5A - Phường Vàng Danh - Thị xã Uông Bí - Tỉnh Quảng Ninh</t>
  </si>
  <si>
    <t>Tổ 14B khu 3 - Phường Vàng Danh - Thị xã Uông Bí - Tỉnh Quảng Ninh</t>
  </si>
  <si>
    <t>Tổ 28B khu 8 - Phường Vàng Danh - Thị xã Uông Bí - Tỉnh Quảng Ninh</t>
  </si>
  <si>
    <t>Tổ 3B Khu 1 - Phường Vàng Danh - Thị xã Uông Bí - Tỉnh Quảng Ninh</t>
  </si>
  <si>
    <t>Tổ 28 khu 8 Vàng Danh - Uông Bí - Quảng Ninh - Phường Vàng Danh - Thị xã Uông Bí - Tỉnh Quảng Ninh</t>
  </si>
  <si>
    <t>Tổ 10 khu 5A - Phường Vàng Danh - Thị xã Uông Bí - Tỉnh Quảng Ninh</t>
  </si>
  <si>
    <t>Tổ 11 Khu 5A - Phường Vàng Danh - Thị xã Uông Bí - Tỉnh Quảng Ninh</t>
  </si>
  <si>
    <t>Tổ 22B Khu 7 - Phường Vàng Danh - Thị xã Uông Bí - Tỉnh Quảng Ninh</t>
  </si>
  <si>
    <t xml:space="preserve"> - Phường Vàng Danh - Thị xã Uông Bí - Tỉnh Quảng Ninh</t>
  </si>
  <si>
    <t>Tổ 3 Khu 2 - Phường Bắc Sơn - Thị xã Uông Bí - Tỉnh Quảng Ninh</t>
  </si>
  <si>
    <t>Tổ 24 Khu 4 - Phường Trưng Vương - Thị xã Uông Bí - Tỉnh Quảng Ninh</t>
  </si>
  <si>
    <t>Tổ 6 khu 1 - Phường Vàng Danh - Thị xã Uông Bí - Tỉnh Quảng Ninh</t>
  </si>
  <si>
    <t>Tổ 9 Khu 5B - Phường Vàng Danh - Thị xã Uông Bí - Tỉnh Quảng Ninh</t>
  </si>
  <si>
    <t>Tổ 4 khu 2 - Phường Thanh Sơn - Thị xã Uông Bí - Tỉnh Quảng Ninh</t>
  </si>
  <si>
    <t>Tổ 2A khu 1 - Phường Vàng Danh - Thị xã Uông Bí - Tỉnh Quảng Ninh</t>
  </si>
  <si>
    <t>Tổ 15B khu 3 - Phường Vàng Danh - Thị xã Uông Bí - Tỉnh Quảng Ninh</t>
  </si>
  <si>
    <t>Tổ 11 khu 2 - Phường Trưng Vương - Thị xã Uông Bí - Tỉnh Quảng Ninh</t>
  </si>
  <si>
    <t>Tổ 10 Khu 5A - Phường Vàng Danh - Thị xã Uông Bí - Tỉnh Quảng Ninh</t>
  </si>
  <si>
    <t>Tổ 7 khu 5 - Phường Vàng Danh - Thị xã Uông Bí - Tỉnh Quảng Ninh</t>
  </si>
  <si>
    <t>Số nhà 496 Tổ 28B khu 8 - Phường Vàng Danh - Thị xã Uông Bí - Tỉnh Quảng Ninh</t>
  </si>
  <si>
    <t>Tổ 5 Khu Nam Tân - Phường Nam Khê - Thị xã Uông Bí - Tỉnh Quảng Ninh</t>
  </si>
  <si>
    <t>Tổ 29 Khu 4 - Phường Bắc Sơn - Thị xã Uông Bí - Tỉnh Quảng Ninh</t>
  </si>
  <si>
    <t>Tổ 7A  Khu 5B - Phường Vàng Danh - Thị xã Uông Bí - Tỉnh Quảng Ninh</t>
  </si>
  <si>
    <t>Tổ 18A khu 2 - Phường Vàng Danh - Thị xã Uông Bí - Tỉnh Quảng Ninh</t>
  </si>
  <si>
    <t>số nhà 186 đường Nguyễn Văn Cừ - Phường Vàng Danh - Thị xã Uông Bí - Tỉnh Quảng Ninh</t>
  </si>
  <si>
    <t>Tổ 4 Khu 7 - Phường Thanh Sơn - Thị xã Uông Bí - Tỉnh Quảng Ninh</t>
  </si>
  <si>
    <t>Tổ 21b khu 6 - Phường Vàng Danh - Thị xã Uông Bí - Tỉnh Quảng Ninh</t>
  </si>
  <si>
    <t>Tổ 28- Khu 8 - Phường Vàng Danh - Thị xã Uông Bí - Tỉnh Quảng Ninh</t>
  </si>
  <si>
    <t>Tổ 3A, Khu 2 - Phường Bắc Sơn - Thị xã Uông Bí - Tỉnh Quảng Ninh</t>
  </si>
  <si>
    <t>Số nhà 64 Tổ 5 khu 2 - Phường Thanh Sơn - Thị xã Uông Bí - Tỉnh Quảng Ninh</t>
  </si>
  <si>
    <t>Tổ 10 Khu 6 - Phường Thanh Sơn - Thị xã Uông Bí - Tỉnh Quảng Ninh</t>
  </si>
  <si>
    <t>Tổ 9 khu 3 - Phường Quang Trung - Thị xã Uông Bí - Tỉnh Quảng Ninh</t>
  </si>
  <si>
    <t>Tổ 2 Khu 7 - Phường Thanh Sơn - Thị xã Uông Bí - Tỉnh Quảng Ninh</t>
  </si>
  <si>
    <t>Tổ 7 Khu 6 - Phường Thanh Sơn - Thị xã Uông Bí - Tỉnh Quảng Ninh</t>
  </si>
  <si>
    <t>Bí Trung 1 - Xã Phương Đông - Thị xã Uông Bí - Tỉnh Quảng Ninh</t>
  </si>
  <si>
    <t>Tổ 39 Khu 11 - Phường Quang Trung - Thị xã Uông Bí - Tỉnh Quảng Ninh</t>
  </si>
  <si>
    <t>Tổ 10B khu 5A - Phường Vàng Danh - Thị xã Uông Bí - Tỉnh Quảng Ninh</t>
  </si>
  <si>
    <t>Tổ 2 Khu 1 - Phường Vàng Danh - Thị xã Uông Bí - Tỉnh Quảng Ninh</t>
  </si>
  <si>
    <t>Tổ 37 khu 10 - Phường Quang Trung - Thị xã Uông Bí - Tỉnh Quảng Ninh</t>
  </si>
  <si>
    <t>Nhà số 10 Đường Hoàng Quốc Việt Tổ 1 Khu 9 - Phường Thanh Sơn - Thị xã Uông Bí - Tỉnh Quảng Ninh</t>
  </si>
  <si>
    <t>Tổ 28 khu8 - Phường Vàng Danh - Thị xã Uông Bí - Tỉnh Quảng Ninh</t>
  </si>
  <si>
    <t>Tổ 21B Khu 6 - Phường Vàng Danh - Thị xã Uông Bí - Tỉnh Quảng Ninh</t>
  </si>
  <si>
    <t>Tổ 3 Khu 3 - Phường Thanh Sơn - Thị xã Uông Bí - Tỉnh Quảng Ninh</t>
  </si>
  <si>
    <t>Tổ 9 Khu 6 - Phường Thanh Sơn - Thị xã Uông Bí - Tỉnh Quảng Ninh</t>
  </si>
  <si>
    <t>Tổ 6 khu 9 - Phường Thanh Sơn - Thị xã Uông Bí - Tỉnh Quảng Ninh</t>
  </si>
  <si>
    <t>Tiểu khu Liên Phương - Xã Phương Đông - Thị xã Uông Bí - Tỉnh Quảng Ninh</t>
  </si>
  <si>
    <t>Tổ 22  Khu 7 - Phường Vàng Danh - Thị xã Uông Bí - Tỉnh Quảng Ninh</t>
  </si>
  <si>
    <t>Cụm 2 Khu 3 - Phường Vàng Danh - Thị xã Uông Bí - Tỉnh Quảng Ninh</t>
  </si>
  <si>
    <t>Tổ 4 Khu Nam Tân - Phường Nam Khê - Thị xã Uông Bí - Tỉnh Quảng Ninh</t>
  </si>
  <si>
    <t>Thôn Tân Lập - Xã Phương Đông - Thị xã Uông Bí - Tỉnh Quảng Ninh</t>
  </si>
  <si>
    <t>Tổ 9A Khu 5 - Phường Vàng Danh - Thị xã Uông Bí - Tỉnh Quảng Ninh</t>
  </si>
  <si>
    <t>Tổ 28b khu 8 - Phường Vàng Danh - Thị xã Uông Bí - Tỉnh Quảng Ninh</t>
  </si>
  <si>
    <t>Tổ 22A khu 7 - Phường Vàng Danh - Thị xã Uông Bí - Tỉnh Quảng Ninh</t>
  </si>
  <si>
    <t>Tổ 20b khu 8 - Phường Vàng Danh - Thị xã Uông Bí - Tỉnh Quảng Ninh</t>
  </si>
  <si>
    <t>Tổ 22 Khu 5 - Phường Bắc Sơn - Thị xã Uông Bí - Tỉnh Quảng Ninh</t>
  </si>
  <si>
    <t>Tổ 32 Khu 9 - Phường Quang Trung - Thị xã Uông Bí - Tỉnh Quảng Ninh</t>
  </si>
  <si>
    <t>Khu 6 Vàng Danh - Uông Bí - Quảng Ninh - Phường Vàng Danh - Thị xã Uông Bí - Tỉnh Quảng Ninh</t>
  </si>
  <si>
    <t>Tổ 13B Khu 4 - Phường Quang Trung - Thị xã Uông Bí - Tỉnh Quảng Ninh</t>
  </si>
  <si>
    <t>Tổ 15 Lạc Thanh - Phường Yên Thanh - Thị xã Uông Bí - Tỉnh Quảng Ninh</t>
  </si>
  <si>
    <t>Tổ 14 b khu 3 Vàng Danh - Uông Bí - Quảng Ninh - Phường Vàng Danh - Thị xã Uông Bí - Tỉnh Quảng Ninh</t>
  </si>
  <si>
    <t>Tổ 20B khu 6 - Phường Quang Trung - Thị xã Uông Bí - Tỉnh Quảng Ninh</t>
  </si>
  <si>
    <t>Tổ 21B khu 6 - Phường Vàng Danh - Thị xã Uông Bí - Tỉnh Quảng Ninh</t>
  </si>
  <si>
    <t>Tổ 19A Khu 5 - Phường Vàng Danh - Thị xã Uông Bí - Tỉnh Quảng Ninh</t>
  </si>
  <si>
    <t>Tổ 29A Khu 8 - Phường Quang Trung - Thị xã Uông Bí - Tỉnh Quảng Ninh</t>
  </si>
  <si>
    <t>Tổ 16C Khu 3 - Phường Vàng Danh - Thị xã Uông Bí - Tỉnh Quảng Ninh</t>
  </si>
  <si>
    <t>Tổ 9B Khu 5B - Phường Vàng Danh - Thị xã Uông Bí - Tỉnh Quảng Ninh</t>
  </si>
  <si>
    <t>Tổ 3 khu 7 Thanh Sơn - Uông Bí - Quảng Ninh - Phường Thanh Sơn - Thị xã Uông Bí - Tỉnh Quảng Ninh</t>
  </si>
  <si>
    <t>Tổ 5 khu11 - Phường Thanh Sơn - Thị xã Uông Bí - Tỉnh Quảng Ninh</t>
  </si>
  <si>
    <t>Số nhà 124 Đường Trần Nhân Tông Tổ 3 Khu 1 - Phường Thanh Sơn - Thị xã Uông Bí - Tỉnh Quảng Ninh</t>
  </si>
  <si>
    <t>Tổ 39 Khu 7 - Phường Trưng Vương - Thị xã Uông Bí - Tỉnh Quảng Ninh</t>
  </si>
  <si>
    <t>Tổ 37 Khu 9 - Phường Vàng Danh - Thị xã Uông Bí - Tỉnh Quảng Ninh</t>
  </si>
  <si>
    <t>Thôn Bí Thượng - Xã Phương Đông - Thị xã Uông Bí - Tỉnh Quảng Ninh</t>
  </si>
  <si>
    <t>Tổ 12B khu 2 - Phường Vàng Danh - Thị xã Uông Bí - Tỉnh Quảng Ninh</t>
  </si>
  <si>
    <t>Tổ 12D Khu 4 - Phường Vàng Danh - Thị xã Uông Bí - Tỉnh Quảng Ninh</t>
  </si>
  <si>
    <t>Tổ 22B khu 7 - Phường Vàng Danh - Thị xã Uông Bí - Tỉnh Quảng Ninh</t>
  </si>
  <si>
    <t>Tập thể 314 Vàng Danh - Uông Bí - Quảng Ninh - Phường Vàng Danh - Thị xã Uông Bí - Tỉnh Quảng Ninh</t>
  </si>
  <si>
    <t>Tổ 45A Khu 12 - Phường Quang Trung - Thị xã Uông Bí - Tỉnh Quảng Ninh</t>
  </si>
  <si>
    <t>Số nhà 02 Tổ 24A Khu 7 - Phường Quang Trung - Thị xã Uông Bí - Tỉnh Quảng Ninh</t>
  </si>
  <si>
    <t>Tổ 10A Khu 5 - Phường Vàng Danh - Thị xã Uông Bí - Tỉnh Quảng Ninh</t>
  </si>
  <si>
    <t>Tổ 3A Khu 1 - Phường Vàng Danh - Thị xã Uông Bí - Tỉnh Quảng Ninh</t>
  </si>
  <si>
    <t>Tổ 20c khu8 - Phường Vàng Danh - Thị xã Uông Bí - Tỉnh Quảng Ninh</t>
  </si>
  <si>
    <t>Tổ 18C Khu 2 - Phường Vàng Danh - Thị xã Uông Bí - Tỉnh Quảng Ninh</t>
  </si>
  <si>
    <t>Tổ 19A Khu 4 Vàng Danh - Uông Bí - Quảng Ninh - Phường Vàng Danh - Thị xã Uông Bí - Tỉnh Quảng Ninh</t>
  </si>
  <si>
    <t>Tổ 22 Khu 4 - Phường Trưng Vương - Thị xã Uông Bí - Tỉnh Quảng Ninh</t>
  </si>
  <si>
    <t>Tổ 16C khu 3 - Phường Vàng Danh - Thị xã Uông Bí - Tỉnh Quảng Ninh</t>
  </si>
  <si>
    <t>Thôn 1 - Xã Phương Nam - Thị xã Uông Bí - Tỉnh Quảng Ninh</t>
  </si>
  <si>
    <t>Cụm 3 Tổ 5 Khu 1 - Phường Vàng Danh - Thị xã Uông Bí - Tỉnh Quảng Ninh</t>
  </si>
  <si>
    <t>Tổ 4 khu 1 Vàng Danh - Uông Bí - Quảng Ninh - Phường Vàng Danh - Thị xã Uông Bí - Tỉnh Quảng Ninh</t>
  </si>
  <si>
    <t>Tổ 7 Khu 4 - Phường Thanh Sơn - Thị xã Uông Bí - Tỉnh Quảng Ninh</t>
  </si>
  <si>
    <t>Số nhà 414 Tổ 20B Khu 8 - Phường Vàng Danh - Thị xã Uông Bí - Tỉnh Quảng Ninh</t>
  </si>
  <si>
    <t>Tổ 2B Khu 1 - Phường Vàng Danh - Thị xã Uông Bí - Tỉnh Quảng Ninh</t>
  </si>
  <si>
    <t>Tổ 22 Khu 6 - Phường Quang Trung - Thị xã Uông Bí - Tỉnh Quảng Ninh</t>
  </si>
  <si>
    <t>Tập thể 314  Công ty than Vàng Danh - Phường Vàng Danh - Thị xã Uông Bí - Tỉnh Quảng Ninh</t>
  </si>
  <si>
    <t>Tổ 14C khu 5 - Phường Quang Trung - Thị xã Uông Bí - Tỉnh Quảng Ninh</t>
  </si>
  <si>
    <t>Tổ 3 Khu 7 - Phường Thanh Sơn - Thị xã Uông Bí - Tỉnh Quảng Ninh</t>
  </si>
  <si>
    <t>Tổ 26A khu 8 - Phường Vàng Danh - Thị xã Uông Bí - Tỉnh Quảng Ninh</t>
  </si>
  <si>
    <t>Khu2 Vàng Danh - Uông Bí - Quảng Ninh - Phường Vàng Danh - Thị xã Uông Bí - Tỉnh Quảng Ninh</t>
  </si>
  <si>
    <t>Tổ 28- Khu 1 - Phường Bắc Sơn - Thị xã Uông Bí - Tỉnh Quảng Ninh</t>
  </si>
  <si>
    <t>Tổ 38 Khu 10 - Phường Quang Trung - Thị xã Uông Bí - Tỉnh Quảng Ninh</t>
  </si>
  <si>
    <t>Tổ 4A Khu 2 - Phường Bắc Sơn - Thị xã Uông Bí - Tỉnh Quảng Ninh</t>
  </si>
  <si>
    <t>Tổ 24 Phú Thanh Đông - Phường Yên Thanh - Thị xã Uông Bí - Tỉnh Quảng Ninh</t>
  </si>
  <si>
    <t>Số nhà 42 Tổ 12C Khu 4 - Phường Vàng Danh - Thị xã Uông Bí - Tỉnh Quảng Ninh</t>
  </si>
  <si>
    <t>Tổ 2 Khu 1 - Phường Bắc Sơn - Thị xã Uông Bí - Tỉnh Quảng Ninh</t>
  </si>
  <si>
    <t>Tổ 26 khu 8 - Phường Vàng Danh - Thị xã Uông Bí - Tỉnh Quảng Ninh</t>
  </si>
  <si>
    <t>Tổ 5 Khu 7 - Phường Thanh Sơn - Thị xã Uông Bí - Tỉnh Quảng Ninh</t>
  </si>
  <si>
    <t>Tổ 2- Khu 1- - Phường Quang Trung - Thị xã Uông Bí - Tỉnh Quảng Ninh</t>
  </si>
  <si>
    <t>Tổ 18C khu 2 - Phường Vàng Danh - Thị xã Uông Bí - Tỉnh Quảng Ninh</t>
  </si>
  <si>
    <t>Tổ 16 khu 3 Vàng Danh - Uông Bí - Quảng Ninh - Phường Vàng Danh - Thị xã Uông Bí - Tỉnh Quảng Ninh</t>
  </si>
  <si>
    <t>Tổ 28A, Khu 8 - Phường Vàng Danh - Thị xã Uông Bí - Tỉnh Quảng Ninh</t>
  </si>
  <si>
    <t>Tổ 17 Khu 8 - Phường Bắc Sơn - Thị xã Uông Bí - Tỉnh Quảng Ninh</t>
  </si>
  <si>
    <t>Tổ 16B Khu 3 - Phường Vàng Danh - Thị xã Uông Bí - Tỉnh Quảng Ninh</t>
  </si>
  <si>
    <t>Số nhà 546 Tổ 40 Khu 9 - Phường Vàng Danh - Thị xã Uông Bí - Tỉnh Quảng Ninh</t>
  </si>
  <si>
    <t>Tổ 10A Khu 5A - Phường Vàng Danh - Thị xã Uông Bí - Tỉnh Quảng Ninh</t>
  </si>
  <si>
    <t>Số nhà 47 Tổ 1A Khu 1 - Phường Quang Trung - Thị xã Uông Bí - Tỉnh Quảng Ninh</t>
  </si>
  <si>
    <t>Tổ 1 Khu 7 - Phường Thanh Sơn - Thị xã Uông Bí - Tỉnh Quảng Ninh</t>
  </si>
  <si>
    <t>Tổ 13A khu 2 - Phường Vàng Danh - Thị xã Uông Bí - Tỉnh Quảng Ninh</t>
  </si>
  <si>
    <t>Số nhà 92 Tổ 1 Khu 7 - Phường Vàng Danh - Thị xã Uông Bí - Tỉnh Quảng Ninh</t>
  </si>
  <si>
    <t>Cụm 1 Khu 6 - Phường Vàng Danh - Thị xã Uông Bí - Tỉnh Quảng Ninh</t>
  </si>
  <si>
    <t>Tổ 3 Nam Trung - Phường Nam Khê - Thị xã Uông Bí - Tỉnh Quảng Ninh</t>
  </si>
  <si>
    <t>Tổ 19 Khu 7 - Phường Bắc Sơn - Thị xã Uông Bí - Tỉnh Quảng Ninh</t>
  </si>
  <si>
    <t>Tổ 17 Khu 3 - Phường Trưng Vương - Thị xã Uông Bí - Tỉnh Quảng Ninh</t>
  </si>
  <si>
    <t>Tổ 43 Khu 12 - Phường Quang Trung - Thị xã Uông Bí - Tỉnh Quảng Ninh</t>
  </si>
  <si>
    <t>Tổ 24 khu 6 Vàng Danh - Uông Bí - Quảng Ninh - Phường Vàng Danh - Thị xã Uông Bí - Tỉnh Quảng Ninh</t>
  </si>
  <si>
    <t>Số nhà 230 Tổ 5 Khu 4 - Phường Thanh Sơn - Thị xã Uông Bí - Tỉnh Quảng Ninh</t>
  </si>
  <si>
    <t xml:space="preserve"> - Phường Thanh Sơn - Thị xã Uông Bí - Tỉnh Quảng Ninh</t>
  </si>
  <si>
    <t>Tổ 16 khu 3 - Phường Vàng Danh - Thị xã Uông Bí - Tỉnh Quảng Ninh</t>
  </si>
  <si>
    <t>Tổ 2 Khu Tre Mai - Phường Nam Khê - Thị xã Uông Bí - Tỉnh Quảng Ninh</t>
  </si>
  <si>
    <t>Tổ 8A, Khu 5 B - Phường Vàng Danh - Thị xã Uông Bí - Tỉnh Quảng Ninh</t>
  </si>
  <si>
    <t>Tổ 19 Bắc Sơn - Phường Bắc Sơn - Thị xã Uông Bí - Tỉnh Quảng Ninh</t>
  </si>
  <si>
    <t>Tập thể 314 Vàng Danh - Phường Vàng Danh - Thị xã Uông Bí - Tỉnh Quảng Ninh</t>
  </si>
  <si>
    <t>Tổ 7 Khu 7 - Phường Thanh Sơn - Thị xã Uông Bí - Tỉnh Quảng Ninh</t>
  </si>
  <si>
    <t>Tổ 2 khu I - Phường Vàng Danh - Thị xã Uông Bí - Tỉnh Quảng Ninh</t>
  </si>
  <si>
    <t>Tổ 9B, khu 5B - Phường Vàng Danh - Thị xã Uông Bí - Tỉnh Quảng Ninh</t>
  </si>
  <si>
    <t>Tổ 13A, Khu 2 - Phường Vàng Danh - Thị xã Uông Bí - Tỉnh Quảng Ninh</t>
  </si>
  <si>
    <t>Tổ 18C, Khu 2 - Phường Vàng Danh - Thị xã Uông Bí - Tỉnh Quảng Ninh</t>
  </si>
  <si>
    <t>Tổ 2 khu8 - Phường Thanh Sơn - Thị xã Uông Bí - Tỉnh Quảng Ninh</t>
  </si>
  <si>
    <t>Tổ 12 khu2 - Phường Vàng Danh - Thị xã Uông Bí - Tỉnh Quảng Ninh</t>
  </si>
  <si>
    <t>Tổ 14A  khu 2 - Phường Vàng Danh - Thị xã Uông Bí - Tỉnh Quảng Ninh</t>
  </si>
  <si>
    <t>Tổ 12B Khu 4 - Phường Quang Trung - Thị xã Uông Bí - Tỉnh Quảng Ninh</t>
  </si>
  <si>
    <t>Tổ 3 Khu 8 - Phường Thanh Sơn - Thị xã Uông Bí - Tỉnh Quảng Ninh</t>
  </si>
  <si>
    <t>Tổ 3 Khu Chạp Khê - Phường Nam Khê - Thị xã Uông Bí - Tỉnh Quảng Ninh</t>
  </si>
  <si>
    <t>Tổ 12A, Khu 4 - Phường Vàng Danh - Thị xã Uông Bí - Tỉnh Quảng Ninh</t>
  </si>
  <si>
    <t>Tổ 21 khu 6 - Phường Vàng Danh - Thị xã Uông Bí - Tỉnh Quảng Ninh</t>
  </si>
  <si>
    <t>Tổ 21B khu 6 Vàng Danh - Uông Bí - Quảng Ninh - Phường Vàng Danh - Thị xã Uông Bí - Tỉnh Quảng Ninh</t>
  </si>
  <si>
    <t>Tổ 1 khu 7 Thanh Sơn -Uông Bí -Quảng Ninh - Phường Thanh Sơn - Thị xã Uông Bí - Tỉnh Quảng Ninh</t>
  </si>
  <si>
    <t>Tổ 9b  khu 5b - Phường Vàng Danh - Thị xã Uông Bí - Tỉnh Quảng Ninh</t>
  </si>
  <si>
    <t>Tổ 8 khu 7  Thanh Sơn -Uông Bí -Quảng Ninh - Phường Thanh Sơn - Thị xã Uông Bí - Tỉnh Quảng Ninh</t>
  </si>
  <si>
    <t>Tổ 7 Khu 3 - Phường Thanh Sơn - Thị xã Uông Bí - Tỉnh Quảng Ninh</t>
  </si>
  <si>
    <t>Tổ 28 Khu 8 - Phường Quang Trung - Thị xã Uông Bí - Tỉnh Quảng Ninh</t>
  </si>
  <si>
    <t>Bí trung I - Xã Phương Đông - Thị xã Uông Bí - Tỉnh Quảng Ninh</t>
  </si>
  <si>
    <t>Tổ 40 Khu 7 - Phường Trưng Vương - Thị xã Uông Bí - Tỉnh Quảng Ninh</t>
  </si>
  <si>
    <t>Tổ 15A khu 3 - Phường Vàng Danh - Thị xã Uông Bí - Tỉnh Quảng Ninh</t>
  </si>
  <si>
    <t>Chạp Khê - Nam Khê - Uông Bí - Quảng Ninh - Phường Nam Khê - Thị xã Uông Bí - Tỉnh Quảng Ninh</t>
  </si>
  <si>
    <t>Số nhà 282 Tổ 12A Khu 4 - Phường Vàng Danh - Thị xã Uông Bí - Tỉnh Quảng Ninh</t>
  </si>
  <si>
    <t>Tổ 18b Khu 2 - Phường Vàng Danh - Thị xã Uông Bí - Tỉnh Quảng Ninh</t>
  </si>
  <si>
    <t>Tổ 28 Khu Phú Thanh Tây - Phường Yên Thanh - Thị xã Uông Bí - Tỉnh Quảng Ninh</t>
  </si>
  <si>
    <t>Tổ 17 khu 2 - Phường Vàng Danh - Thị xã Uông Bí - Tỉnh Quảng Ninh</t>
  </si>
  <si>
    <t>Tổ 3B Khu 2 - Phường Bắc Sơn - Thị xã Uông Bí - Tỉnh Quảng Ninh</t>
  </si>
  <si>
    <t>Tổ 14A1 khu 2 - Phường Vàng Danh - Thị xã Uông Bí - Tỉnh Quảng Ninh</t>
  </si>
  <si>
    <t>Tổ 13 Khu 8 Bắc Sơn -Uông Bí -Quảng Ninh - Phường Bắc Sơn - Thị xã Uông Bí - Tỉnh Quảng Ninh</t>
  </si>
  <si>
    <t>Số 71 Tổ 45A Khu 12 - Phường Quang Trung - Thị xã Uông Bí - Tỉnh Quảng Ninh</t>
  </si>
  <si>
    <t>Tổ 45B Khu 12 - Phường Quang Trung - Thị xã Uông Bí - Tỉnh Quảng Ninh</t>
  </si>
  <si>
    <t>Tổ 26 Khu 6 - Phường Bắc Sơn - Thị xã Uông Bí - Tỉnh Quảng Ninh</t>
  </si>
  <si>
    <t>Tổ 4A - Phường Bắc Sơn - Thị xã Uông Bí - Tỉnh Quảng Ninh</t>
  </si>
  <si>
    <t>Tổ 10 khu 6 Thang Sơn - Uông Bí - Quảng Ninh - Phường Thanh Sơn - Thị xã Uông Bí - Tỉnh Quảng Ninh</t>
  </si>
  <si>
    <t>Tổ 12 - Khu 2 - Phường Vàng Danh - Thị xã Uông Bí - Tỉnh Quảng Ninh</t>
  </si>
  <si>
    <t>Tổ 1 khu 6 - Phường Thanh Sơn - Thị xã Uông Bí - Tỉnh Quảng Ninh</t>
  </si>
  <si>
    <t>Tổ 9C khu 5B - Phường Vàng Danh - Thị xã Uông Bí - Tỉnh Quảng Ninh</t>
  </si>
  <si>
    <t>Tổ 3 Khu 1 - Phường Thanh Sơn - Thị xã Uông Bí - Tỉnh Quảng Ninh</t>
  </si>
  <si>
    <t>Tổ 8 Khu 6 - Phường Thanh Sơn - Thị xã Uông Bí - Tỉnh Quảng Ninh</t>
  </si>
  <si>
    <t>Tổ 10 khu5 - Phường Vàng Danh - Thị xã Uông Bí - Tỉnh Quảng Ninh</t>
  </si>
  <si>
    <t>Tổ 1 Khu 11 - Phường Thanh Sơn - Thị xã Uông Bí - Tỉnh Quảng Ninh</t>
  </si>
  <si>
    <t>Số nhà 187 Đường Nguyễn Văn Cừ - Phường Vàng Danh - Thị xã Uông Bí - Tỉnh Quảng Ninh</t>
  </si>
  <si>
    <t>Tổ 9C khu 5b - Phường Vàng Danh - Thị xã Uông Bí - Tỉnh Quảng Ninh</t>
  </si>
  <si>
    <t>Tổ 12 khu 4 - Phường Vàng Danh - Thị xã Uông Bí - Tỉnh Quảng Ninh</t>
  </si>
  <si>
    <t>Tổ 5 khu 7 - Phường Thanh Sơn - Thị xã Uông Bí - Tỉnh Quảng Ninh</t>
  </si>
  <si>
    <t>Số nhà 25 Tổ 1 Khu 3 - Phường Thanh Sơn - Thị xã Uông Bí - Tỉnh Quảng Ninh</t>
  </si>
  <si>
    <t>Xóm Mới Thôn Bí Trung 1 - Xã Phương Đông - Thị xã Uông Bí - Tỉnh Quảng Ninh</t>
  </si>
  <si>
    <t>Tổ 16 khu 2 - Phường Vàng Danh - Thị xã Uông Bí - Tỉnh Quảng Ninh</t>
  </si>
  <si>
    <t>Tổ 16Đ khu 3 - Phường Vàng Danh - Thị xã Uông Bí - Tỉnh Quảng Ninh</t>
  </si>
  <si>
    <t>Tổ 9B khu 5B - Phường Vàng Danh - Thị xã Uông Bí - Tỉnh Quảng Ninh</t>
  </si>
  <si>
    <t>Tổ 35 khu 9 - Phường Vàng Danh - Thị xã Uông Bí - Tỉnh Quảng Ninh</t>
  </si>
  <si>
    <t>Tổ 35 Khu 9 - Phường Vàng Danh - Thị xã Uông Bí - Tỉnh Quảng Ninh</t>
  </si>
  <si>
    <t>Tổ 31 Khu 9 - Phường Vàng Danh - Thị xã Uông Bí - Tỉnh Quảng Ninh</t>
  </si>
  <si>
    <t>Tổ 20C Khu 8 - Phường Vàng Danh - Thị xã Uông Bí - Tỉnh Quảng Ninh</t>
  </si>
  <si>
    <t>Tổ 34 Khu 9 - Phường Vàng Danh - Thị xã Uông Bí - Tỉnh Quảng Ninh</t>
  </si>
  <si>
    <t>Tổ 37 khu 9 - Phường Vàng Danh - Thị xã Uông Bí - Tỉnh Quảng Ninh</t>
  </si>
  <si>
    <t>Tổ 22A  khu 7 - Phường Vàng Danh - Thị xã Uông Bí - Tỉnh Quảng Ninh</t>
  </si>
  <si>
    <t>Tổ 4 Khu 2 - Phường Thanh Sơn - Thị xã Uông Bí - Tỉnh Quảng Ninh</t>
  </si>
  <si>
    <t>Tổ 11 khu 5A - Phường Vàng Danh - Thị xã Uông Bí - Tỉnh Quảng Ninh</t>
  </si>
  <si>
    <t>Tổ 33 Khu 9 - Phường Vàng Danh - Thị xã Uông Bí - Tỉnh Quảng Ninh</t>
  </si>
  <si>
    <t>Tập thể 314 Công ty CP than Vàng Danh - Phường Vàng Danh - Thị xã Uông Bí - Tỉnh Quảng Ninh</t>
  </si>
  <si>
    <t>Tổ 14B Khu 2 - Phường Vàng Danh - Thị xã Uông Bí - Tỉnh Quảng Ninh</t>
  </si>
  <si>
    <t>Tổ 16Đ Khu 3 - Phường Vàng Danh - Thị xã Uông Bí - Tỉnh Quảng Ninh</t>
  </si>
  <si>
    <t>Số nhà 550 Tổ 40 Khu 9 - Phường Vàng Danh - Thị xã Uông Bí - Tỉnh Quảng Ninh</t>
  </si>
  <si>
    <t>Tổ 34 khu 9 - Phường Vàng Danh - Thị xã Uông Bí - Tỉnh Quảng Ninh</t>
  </si>
  <si>
    <t>Tổ 5 khu 4 - Phường Thanh Sơn - Thị xã Uông Bí - Tỉnh Quảng Ninh</t>
  </si>
  <si>
    <t>Tổ 3A Khu 2 - Phường Bắc Sơn - Thị xã Uông Bí - Tỉnh Quảng Ninh</t>
  </si>
  <si>
    <t>Thôn Bí Trung 2 - Xã Phương Đông - Thị xã Uông Bí - Tỉnh Quảng Ninh</t>
  </si>
  <si>
    <t>Tổ 5 Khu5 - Phường Thanh Sơn - Thị xã Uông Bí - Tỉnh Quảng Ninh</t>
  </si>
  <si>
    <t>Tiểu khu Tân Lập 1 - Xã Phương Đông - Thị xã Uông Bí - Tỉnh Quảng Ninh</t>
  </si>
  <si>
    <t>Tổ 41B Khu 11 - Phường Quang Trung - Thị xã Uông Bí - Tỉnh Quảng Ninh</t>
  </si>
  <si>
    <t>Số nhà 300 Cụm dân cư số 2 Khu 4 - Phường Vàng Danh - Thị xã Uông Bí - Tỉnh Quảng Ninh</t>
  </si>
  <si>
    <t>Số nhà 32 Tổ 1 Khu 3 - Phường Thanh Sơn - Thị xã Uông Bí - Tỉnh Quảng Ninh</t>
  </si>
  <si>
    <t>Khu 7 - Phường Vàng Danh - Thị xã Uông Bí - Tỉnh Quảng Ninh</t>
  </si>
  <si>
    <t>Tổ 10B Khu 5 - Phường Vàng Danh - Thị xã Uông Bí - Tỉnh Quảng Ninh</t>
  </si>
  <si>
    <t>Tổ 12A khu 4 - Phường Vàng Danh - Thị xã Uông Bí - Tỉnh Quảng Ninh</t>
  </si>
  <si>
    <t>Tổ 34 khu 9 Vàng Danh - Uông Bí - Quảng Ninh - Phường Vàng Danh - Thị xã Uông Bí - Tỉnh Quảng Ninh</t>
  </si>
  <si>
    <t>Số nhà 325 Tổ 20B Khu 8 - Phường Vàng Danh - Thị xã Uông Bí - Tỉnh Quảng Ninh</t>
  </si>
  <si>
    <t>Tổ 18c khu 2 - Phường Vàng Danh - Thị xã Uông Bí - Tỉnh Quảng Ninh</t>
  </si>
  <si>
    <t>Tổ 8, Khu Nam Sơn - Phường Nam Khê - Thị xã Uông Bí - Tỉnh Quảng Ninh</t>
  </si>
  <si>
    <t>Số nhà 129 Tổ 21 - Phường Trưng Vương - Thị xã Uông Bí - Tỉnh Quảng Ninh</t>
  </si>
  <si>
    <t>Khu Liên Phương - Xã Phương Đông - Thị xã Uông Bí - Tỉnh Quảng Ninh</t>
  </si>
  <si>
    <t>Tổ 13 Khu 4 - Phường Quang Trung - Thị xã Uông Bí - Tỉnh Quảng Ninh</t>
  </si>
  <si>
    <t>Tổ 9 Khu 5 - Phường Vàng Danh - Thị xã Uông Bí - Tỉnh Quảng Ninh</t>
  </si>
  <si>
    <t>Số nhà 201 Tổ 19A Khu 4 - Phường Vàng Danh - Thị xã Uông Bí - Tỉnh Quảng Ninh</t>
  </si>
  <si>
    <t>Tổ 29B Khu 8 - Phường Quang Trung - Thị xã Uông Bí - Tỉnh Quảng Ninh</t>
  </si>
  <si>
    <t>Tập thể 314 Công ty CP than Vàng Danh TKV - Phường Vàng Danh - Thị xã Uông Bí - Tỉnh Quảng Ninh</t>
  </si>
  <si>
    <t>Tổ 11A Khu 3 - Phường Quang Trung - Thị xã Uông Bí - Tỉnh Quảng Ninh</t>
  </si>
  <si>
    <t>Tổ 1 Khu 6 - Phường Thanh Sơn - Thị xã Uông Bí - Tỉnh Quảng Ninh</t>
  </si>
  <si>
    <t>Số nhà 564 Tổ 40 Khu 9 - Phường Vàng Danh - Thị xã Uông Bí - Tỉnh Quảng Ninh</t>
  </si>
  <si>
    <t>Tổ 5 Khu 8 - Phường Thanh Sơn - Thị xã Uông Bí - Tỉnh Quảng Ninh</t>
  </si>
  <si>
    <t>Thôn Yên Dưỡng - Xã Hồng Thái Đông - Huyện Đông Triều - Tỉnh Quảng Ninh</t>
  </si>
  <si>
    <t>Tổ 22Đ Khu 7 - Phường Vàng Danh - Thị xã Uông Bí - Tỉnh Quảng Ninh</t>
  </si>
  <si>
    <t>Tổ 40 Khu 9 - Phường Vàng Danh - Thị xã Uông Bí - Tỉnh Quảng Ninh</t>
  </si>
  <si>
    <t>Tổ 4B Khu 2 - Phường Bắc Sơn - Thị xã Uông Bí - Tỉnh Quảng Ninh</t>
  </si>
  <si>
    <t>Tổ 16 Khu Bí Giàng - Phường Yên Thanh - Thị xã Uông Bí - Tỉnh Quảng Ninh</t>
  </si>
  <si>
    <t>Tổ 27 khu 8 - Phường Vàng Danh - Thị xã Uông Bí - Tỉnh Quảng Ninh</t>
  </si>
  <si>
    <t>Tổ 7 Khu Tre Mai - Phường Nam Khê - Thị xã Uông Bí - Tỉnh Quảng Ninh</t>
  </si>
  <si>
    <t>Tập thể Công ty than Vàng Danh - Uông Bí - Quảng Ninh - Phường Vàng Danh - Thị xã Uông Bí - Tỉnh Quảng Ninh</t>
  </si>
  <si>
    <t>Số nhà 192 Tổ 7 khu 3 - Phường Bắc Sơn - Thị xã Uông Bí - Tỉnh Quảng Ninh</t>
  </si>
  <si>
    <t>Cụm 5 Khu 1 - Phường Vàng Danh - Thị xã Uông Bí - Tỉnh Quảng Ninh</t>
  </si>
  <si>
    <t>Tổ 13A- Khu 2 - Phường Vàng Danh - Thị xã Uông Bí - Tỉnh Quảng Ninh</t>
  </si>
  <si>
    <t>Số nhà 558 Tổ 40 khu 9 - Phường Vàng Danh - Thị xã Uông Bí - Tỉnh Quảng Ninh</t>
  </si>
  <si>
    <t>Tổ 44A Khu 12 - Phường Quang Trung - Thị xã Uông Bí - Tỉnh Quảng Ninh</t>
  </si>
  <si>
    <t>Tổ 5 Khu Tre Mai - Phường Nam Khê - Thị xã Uông Bí - Tỉnh Quảng Ninh</t>
  </si>
  <si>
    <t>Tổ 5 Khu 9 - Phường Thanh Sơn - Thị xã Uông Bí - Tỉnh Quảng Ninh</t>
  </si>
  <si>
    <t>Tổ 17 Khu 5 - Phường Quang Trung - Thị xã Uông Bí - Tỉnh Quảng Ninh</t>
  </si>
  <si>
    <t>Tổ 20B khu 8 - Phường Vàng Danh - Thị xã Uông Bí - Tỉnh Quảng Ninh</t>
  </si>
  <si>
    <t>Tổ 12B Khu II - Phường Vàng Danh - Thị xã Uông Bí - Tỉnh Quảng Ninh</t>
  </si>
  <si>
    <t>Tổ 20A Khu 6 - Phường Quang Trung - Thị xã Uông Bí - Tỉnh Quảng Ninh</t>
  </si>
  <si>
    <t>tổ 5, khu2, phường thanh sơn, uông bí, Quảng ninh - Phường Thanh Sơn - Thị xã Uông Bí - Tỉnh Quảng Ninh</t>
  </si>
  <si>
    <t>Số nhà 254 Tổ 12A Khu 4 - Phường Vàng Danh - Thị xã Uông Bí - Tỉnh Quảng Ninh</t>
  </si>
  <si>
    <t>Cụm 2 Khu 6 - Phường Vàng Danh - Thị xã Uông Bí - Tỉnh Quảng Ninh</t>
  </si>
  <si>
    <t>Tổ 2A  Khu 1 - Phường Vàng Danh - Thị xã Uông Bí - Tỉnh Quảng Ninh</t>
  </si>
  <si>
    <t>Tổ 5 khu 1 Thanh Sơn -Uông Bí -Quảng Ninh - Phường Thanh Sơn - Thị xã Uông Bí - Tỉnh Quảng Ninh</t>
  </si>
  <si>
    <t>Tổ 21A, Khu 6 - Phường Vàng Danh - Thị xã Uông Bí - Tỉnh Quảng Ninh</t>
  </si>
  <si>
    <t>Tổ 14 Khu 2 - Phường Vàng Danh - Thị xã Uông Bí - Tỉnh Quảng Ninh</t>
  </si>
  <si>
    <t>Tổ 27 Khu 8 - Phường Vàng Danh - Thị xã Uông Bí - Tỉnh Quảng Ninh</t>
  </si>
  <si>
    <t>Tổ 10 khu 5 - Phường Vàng Danh - Thị xã Uông Bí - Tỉnh Quảng Ninh</t>
  </si>
  <si>
    <t>Tổ 2B khu 1 - Phường Vàng Danh - Thị xã Uông Bí - Tỉnh Quảng Ninh</t>
  </si>
  <si>
    <t>Tổ 16A Khu 3 - Phường Trưng Vương - Thị xã Uông Bí - Tỉnh Quảng Ninh</t>
  </si>
  <si>
    <t>Tổ 21 Khu 6 - Phường Vàng Danh - Thị xã Uông Bí - Tỉnh Quảng Ninh</t>
  </si>
  <si>
    <t>Tổ 36B Khu 10 - Phường Quang Trung - Thị xã Uông Bí - Tỉnh Quảng Ninh</t>
  </si>
  <si>
    <t>Số nhà 209 Đường Nguyễn Văn Cừ - Phường Vàng Danh - Thị xã Uông Bí - Tỉnh Quảng Ninh</t>
  </si>
  <si>
    <t>Tổ 12B Khu 8 - Phường Bắc Sơn - Thị xã Uông Bí - Tỉnh Quảng Ninh</t>
  </si>
  <si>
    <t>Tổ 25A khu 7 - Phường Quang Trung - Thị xã Uông Bí - Tỉnh Quảng Ninh</t>
  </si>
  <si>
    <t>Tổ 12 Khu 4 - Phường Quang Trung - Thị xã Uông Bí - Tỉnh Quảng Ninh</t>
  </si>
  <si>
    <t>Đường Trần Phú Tổ 14 khu 4 - Phường Quang Trung - Thị xã Uông Bí - Tỉnh Quảng Ninh</t>
  </si>
  <si>
    <t>Tổ 3 Nam Sơn - Phường Nam Khê - Thị xã Uông Bí - Tỉnh Quảng Ninh</t>
  </si>
  <si>
    <t>Tổ 16b khu 3 - Phường Vàng Danh - Thị xã Uông Bí - Tỉnh Quảng Ninh</t>
  </si>
  <si>
    <t>Tổ 35 Khu 9 - Phường Quang Trung - Thị xã Uông Bí - Tỉnh Quảng Ninh</t>
  </si>
  <si>
    <t>Tổ 39B Khu 11 - Phường Quang Trung - Thị xã Uông Bí - Tỉnh Quảng Ninh</t>
  </si>
  <si>
    <t>Tổ 14 C khu 3 - Phường Vàng Danh - Thị xã Uông Bí - Tỉnh Quảng Ninh</t>
  </si>
  <si>
    <t>Tổ 7 khu 4 - Phường Thanh Sơn - Thị xã Uông Bí - Tỉnh Quảng Ninh</t>
  </si>
  <si>
    <t>Tổ 3 khu1 - Phường Vàng Danh - Thị xã Uông Bí - Tỉnh Quảng Ninh</t>
  </si>
  <si>
    <t>Số nhà 6 Tổ 29 Khu 8 - Phường Quang Trung - Thị xã Uông Bí - Tỉnh Quảng Ninh</t>
  </si>
  <si>
    <t>Tổ 29D Khu 8 - Phường Quang Trung - Thị xã Uông Bí - Tỉnh Quảng Ninh</t>
  </si>
  <si>
    <t>Tổ 22C Khu 7 - Phường Vàng Danh - Thị xã Uông Bí - Tỉnh Quảng Ninh</t>
  </si>
  <si>
    <t>Tổ 31 Khu 9 - Phường Quang Trung - Thị xã Uông Bí - Tỉnh Quảng Ninh</t>
  </si>
  <si>
    <t>Tổ 2 Tre Mai - Phường Nam Khê - Thị xã Uông Bí - Tỉnh Quảng Ninh</t>
  </si>
  <si>
    <t>Tổ 27 Khu Phú Thanh Tây - Phường Yên Thanh - Thị xã Uông Bí - Tỉnh Quảng Ninh</t>
  </si>
  <si>
    <t>Số nhà 398 Tổ 10 khu 7 - Phường Bắc Sơn - Thị xã Uông Bí - Tỉnh Quảng Ninh</t>
  </si>
  <si>
    <t>Số nhà 12 Tổ 14B Khu 3 - Phường Vàng Danh - Thị xã Uông Bí - Tỉnh Quảng Ninh</t>
  </si>
  <si>
    <t>Tổ 14c khu 3 - Phường Vàng Danh - Thị xã Uông Bí - Tỉnh Quảng Ninh</t>
  </si>
  <si>
    <t>Khu 5 - Phường Vàng Danh - Thị xã Uông Bí - Tỉnh Quảng Ninh</t>
  </si>
  <si>
    <t>Tổ 18A Khu 9 - Phường Bắc Sơn - Thị xã Uông Bí - Tỉnh Quảng Ninh</t>
  </si>
  <si>
    <t>Tổ 3- Nam tân - Phường Nam Khê - Thị xã Uông Bí - Tỉnh Quảng Ninh</t>
  </si>
  <si>
    <t>Tổ 3A - Phường Bắc Sơn - Thị xã Uông Bí - Tỉnh Quảng Ninh</t>
  </si>
  <si>
    <t>Tổ 9b khu 5 - Phường Vàng Danh - Thị xã Uông Bí - Tỉnh Quảng Ninh</t>
  </si>
  <si>
    <t>tổ 36 khu 10 Quang Trung -Uông Bí -Quảng Ninh - Phường Quang Trung - Thị xã Uông Bí - Tỉnh Quảng Ninh</t>
  </si>
  <si>
    <t>Khu 1 - Phường Vàng Danh - Thị xã Uông Bí - Tỉnh Quảng Ninh</t>
  </si>
  <si>
    <t>Tổ 22 Khu 7 - Phường Vàng Danh - Thị xã Uông Bí - Tỉnh Quảng Ninh</t>
  </si>
  <si>
    <t>Tổ 3 Khu 1 - Phường Quang Trung - Thị xã Uông Bí - Tỉnh Quảng Ninh</t>
  </si>
  <si>
    <t>Số 68 Tổ 3 Khu 1 - Phường Quang Trung - Thị xã Uông Bí - Tỉnh Quảng Ninh</t>
  </si>
  <si>
    <t>Tổ 1 Khu 1 - Phường Vàng Danh - Thị xã Uông Bí - Tỉnh Quảng Ninh</t>
  </si>
  <si>
    <t>Tổ 8A khu 5B Vàng Danh - Uông Bí - Quảng Ninh - Phường Vàng Danh - Thị xã Uông Bí - Tỉnh Quảng Ninh</t>
  </si>
  <si>
    <t>Tổ 6 Nam Sơn - Phường Nam Khê - Thị xã Uông Bí - Tỉnh Quảng Ninh</t>
  </si>
  <si>
    <t>Tổ 28C khu 8 - Phường Vàng Danh - Thị xã Uông Bí - Tỉnh Quảng Ninh</t>
  </si>
  <si>
    <t>Số nhà 52 Phan Đình Phùng - Phường Quang Trung - Thị xã Uông Bí - Tỉnh Quảng Ninh</t>
  </si>
  <si>
    <t>Tổ 19B khu 4 Vàng Danh - Uông Bí - Quảng Ninh - Phường Vàng Danh - Thị xã Uông Bí - Tỉnh Quảng Ninh</t>
  </si>
  <si>
    <t>Khu 2 - Phường Bắc Sơn - Thị xã Uông Bí - Tỉnh Quảng Ninh</t>
  </si>
  <si>
    <t>Tổ 4B Bắc Sơn - Uông Bí - Quảng Ninh - Phường Thanh Sơn - Thị xã Uông Bí - Tỉnh Quảng Ninh</t>
  </si>
  <si>
    <t>Tổ 6 Khu 3 - Phường Bắc Sơn - Thị xã Uông Bí - Tỉnh Quảng Ninh</t>
  </si>
  <si>
    <t>Tổ 41A Khu 11 - Phường Quang Trung - Thị xã Uông Bí - Tỉnh Quảng Ninh</t>
  </si>
  <si>
    <t>Số nhà 255 Tổ 7 Khu 1 - Phường Yên Thanh - Thị xã Uông Bí - Tỉnh Quảng Ninh</t>
  </si>
  <si>
    <t>Tổ 40a khu 11 - Phường Quang Trung - Thị xã Uông Bí - Tỉnh Quảng Ninh</t>
  </si>
  <si>
    <t>Tổ 6 Khu Nam Sơn - Phường Nam Khê - Thị xã Uông Bí - Tỉnh Quảng Ninh</t>
  </si>
  <si>
    <t>Tập thể Trưng Vương - Uông Bí - Quảng Ninh - Phường Quang Trung - Thị xã Uông Bí - Tỉnh Quảng Ninh</t>
  </si>
  <si>
    <t>Tổ 8 khu 5 - Phường Vàng Danh - Thị xã Uông Bí - Tỉnh Quảng Ninh</t>
  </si>
  <si>
    <t>Tổ 3 Khu 2 - Phường Thanh Sơn - Thị xã Uông Bí - Tỉnh Quảng Ninh</t>
  </si>
  <si>
    <t>Tổ 4 khu 6 - Phường Thanh Sơn - Thị xã Uông Bí - Tỉnh Quảng Ninh</t>
  </si>
  <si>
    <t>Tổ 4 Khu Tre Mai - Phường Nam Khê - Thị xã Uông Bí - Tỉnh Quảng Ninh</t>
  </si>
  <si>
    <t>Tổ 14C  khu 3 - Phường Vàng Danh - Thị xã Uông Bí - Tỉnh Quảng Ninh</t>
  </si>
  <si>
    <t>Tổ 12a Khu 4 Vàng Danh - Uông Bí - Quảng Ninh - Phường Vàng Danh - Thị xã Uông Bí - Tỉnh Quảng Ninh</t>
  </si>
  <si>
    <t>Thôn Tân Mai - Xã Đông Mai - Huyện Yên Hưng - Tỉnh Quảng Ninh</t>
  </si>
  <si>
    <t>Tổ 14D Khu 4 - Phường Quang Trung - Thị xã Uông Bí - Tỉnh Quảng Ninh</t>
  </si>
  <si>
    <t>Tổ 31 khu 9 - Phường Quang Trung - Thị xã Uông Bí - Tỉnh Quảng Ninh</t>
  </si>
  <si>
    <t>Đường Trần Quốc Toản - Tổ 44 Khu 11 - Phường Quang Trung - Thị xã Uông Bí - Tỉnh Quảng Ninh</t>
  </si>
  <si>
    <t>Tổ 7 Khu 5 - Phường Thanh Sơn - Thị xã Uông Bí - Tỉnh Quảng Ninh</t>
  </si>
  <si>
    <t>Tổ 31 Khu 5 - Phường Trưng Vương - Thị xã Uông Bí - Tỉnh Quảng Ninh</t>
  </si>
  <si>
    <t>Thôn Phương An - Xã Phương Nam - Thị xã Uông Bí - Tỉnh Quảng Ninh</t>
  </si>
  <si>
    <t>Tổ 25 Khu Phú Thanh Đông - Phường Yên Thanh - Thị xã Uông Bí - Tỉnh Quảng Ninh</t>
  </si>
  <si>
    <t>Khu Bí Trung 2 - Xã Phương Đông - Thị xã Uông Bí - Tỉnh Quảng Ninh</t>
  </si>
  <si>
    <t>Số nhà 222 Tổ 1 Khu 4 - Phường Thanh Sơn - Thị xã Uông Bí - Tỉnh Quảng Ninh</t>
  </si>
  <si>
    <t>Tổ 30 Khu Phú Thanh - Phường Yên Thanh - Thị xã Uông Bí - Tỉnh Quảng Ninh</t>
  </si>
  <si>
    <t>Tổ 11 Khu 5 - Phường Vàng Danh - Thị xã Uông Bí - Tỉnh Quảng Ninh</t>
  </si>
  <si>
    <t>Tổ 2 Nam Trung - Phường Nam Khê - Thị xã Uông Bí - Tỉnh Quảng Ninh</t>
  </si>
  <si>
    <t>Tổ 7 khu 5 Vàng Danh - Uông Bí - Quảng Ninh - Phường Vàng Danh - Thị xã Uông Bí - Tỉnh Quảng Ninh</t>
  </si>
  <si>
    <t>Tổ 26A Khu 8 Khe Thần - Phường Vàng Danh - Thị xã Uông Bí - Tỉnh Quảng Ninh</t>
  </si>
  <si>
    <t>Tổ 4 Khu 2 - Phường Bắc Sơn - Thị xã Uông Bí - Tỉnh Quảng Ninh</t>
  </si>
  <si>
    <t>Bến Ván - Thôn Đồng Chanh - Xã Thượng Yên Công - Thị xã Uông Bí - Tỉnh Quảng Ninh</t>
  </si>
  <si>
    <t>Tổ 29 Khu Phú Thanh Tây - Phường Yên Thanh - Thị xã Uông Bí - Tỉnh Quảng Ninh</t>
  </si>
  <si>
    <t>Tổ 12A Khu 4 - Phường Quang Trung - Thị xã Uông Bí - Tỉnh Quảng Ninh</t>
  </si>
  <si>
    <t>Số nhà 118 Đường Nguyễn Văn Cừ - Phường Vàng Danh - Thị xã Uông Bí - Tỉnh Quảng Ninh</t>
  </si>
  <si>
    <t>Tổ 36 Khu 6 - Phường Trưng Vương - Thị xã Uông Bí - Tỉnh Quảng Ninh</t>
  </si>
  <si>
    <t>Số nhà 3D Phòng 101 Khu tập thể 314 Công ty CP than Vàng Danh TKV - Phường Vàng Danh - Thị xã Uông Bí - Tỉnh Quảng Ninh</t>
  </si>
  <si>
    <t>Tổ 37 Khu 10 - Phường Quang Trung - Thị xã Uông Bí - Tỉnh Quảng Ninh</t>
  </si>
  <si>
    <t>Thôn Bến Ván - Xã Thượng Yên Công - Thị xã Uông Bí - Tỉnh Quảng Ninh</t>
  </si>
  <si>
    <t>Tổ 20A Khu 4 - Phường Bắc Sơn - Thị xã Uông Bí - Tỉnh Quảng Ninh</t>
  </si>
  <si>
    <t>Tổ 15 Khu 5 - Phường Quang Trung - Thị xã Uông Bí - Tỉnh Quảng Ninh</t>
  </si>
  <si>
    <t>Tổ 12A Khu 8 - Phường Bắc Sơn - Thị xã Uông Bí - Tỉnh Quảng Ninh</t>
  </si>
  <si>
    <t>Tổ 9A Khu 5B - Phường Vàng Danh - Thị xã Uông Bí - Tỉnh Quảng Ninh</t>
  </si>
  <si>
    <t>Tổ 23 Khu Phú Thanh Đông - Phường Yên Thanh - Thị xã Uông Bí - Tỉnh Quảng Ninh</t>
  </si>
  <si>
    <t>Tổ 12A1 khu 2 - Phường Vàng Danh - Thị xã Uông Bí - Tỉnh Quảng Ninh</t>
  </si>
  <si>
    <t>Số nhà 62 Tổ 12B Khu 4 - Phường Quang Trung - Thị xã Uông Bí - Tỉnh Quảng Ninh</t>
  </si>
  <si>
    <t>Tổ 2 khu 7 - Phường Thanh Sơn - Thị xã Uông Bí - Tỉnh Quảng Ninh</t>
  </si>
  <si>
    <t>Tổ 14A2, Khu 2 - Phường Vàng Danh - Thị xã Uông Bí - Tỉnh Quảng Ninh</t>
  </si>
  <si>
    <t>Bạch Đằng 2 - Xã Phương Nam - Thị xã Uông Bí - Tỉnh Quảng Ninh</t>
  </si>
  <si>
    <t>Tổ 40 khu 11 - Phường Quang Trung - Thị xã Uông Bí - Tỉnh Quảng Ninh</t>
  </si>
  <si>
    <t>Thôn 10 - Xã Phương Nam - Thị xã Uông Bí - Tỉnh Quảng Ninh</t>
  </si>
  <si>
    <t>Thôn 10 Phong Thái -  Phương Nam - Uông Bí - Quảng Ninh - Xã Phương Nam - Thị xã Uông Bí - Tỉnh Quảng Ninh</t>
  </si>
  <si>
    <t>Tân Lập 2 - Phương Đông - Uông Bí - Quảng Ninh - Xã Phương Đông - Thị xã Uông Bí - Tỉnh Quảng Ninh</t>
  </si>
  <si>
    <t>Số nhà 19 Tổ 2 Khu 1 - Phường Yên Thanh - Thị xã Uông Bí - Tỉnh Quảng Ninh</t>
  </si>
  <si>
    <t>Số 211 Tổ 19 Khu 4 - Phường Vàng Danh - Thị xã Uông Bí - Tỉnh Quảng Ninh</t>
  </si>
  <si>
    <t>Tổ 3 Khu Nam Tân - Phường Nam Khê - Thị xã Uông Bí - Tỉnh Quảng Ninh</t>
  </si>
  <si>
    <t>Tổ 2A Khu 1 - Phường Quang Trung - Thị xã Uông Bí - Tỉnh Quảng Ninh</t>
  </si>
  <si>
    <t>Tổ 28 khu 8 Quang Trung - Uông Bí - Quảng Ninh - Phường Quang Trung - Thị xã Uông Bí - Tỉnh Quảng Ninh</t>
  </si>
  <si>
    <t>Tổ 15 Khu 3 - Phường Trưng Vương - Thị xã Uông Bí - Tỉnh Quảng Ninh</t>
  </si>
  <si>
    <t>Tổ 40 khu 9 - Phường Vàng Danh - Thị xã Uông Bí - Tỉnh Quảng Ninh</t>
  </si>
  <si>
    <t>Thôn 4 - Xã Hồng Thái Tây - Huyện Đông Triều - Tỉnh Quảng Ninh</t>
  </si>
  <si>
    <t>Tổ 14 Khu 3 - Phường Trưng Vương - Thị xã Uông Bí - Tỉnh Quảng Ninh</t>
  </si>
  <si>
    <t>Thôn Km11 - Xã Minh Thành - Huyện Yên Hưng - Tỉnh Quảng Ninh</t>
  </si>
  <si>
    <t>Số nhà 65 Đường Uông Thượng - Tổ 22 Khu 7 - Phường Vàng Danh - Thị xã Uông Bí - Tỉnh Quảng Ninh</t>
  </si>
  <si>
    <t>Tổ 22E Khu 7 - Phường Vàng Danh - Thị xã Uông Bí - Tỉnh Quảng Ninh</t>
  </si>
  <si>
    <t>Tổ 20B khu 4 - Phường Vàng Danh - Thị xã Uông Bí - Tỉnh Quảng Ninh</t>
  </si>
  <si>
    <t>Tổ 22 A Khu 7 - Phường Vàng Danh - Thị xã Uông Bí - Tỉnh Quảng Ninh</t>
  </si>
  <si>
    <t>Tổ 22C khu 7 - Phường Vàng Danh - Thị xã Uông Bí - Tỉnh Quảng Ninh</t>
  </si>
  <si>
    <t>Xã Tân Lập II - Xã Phương Đông - Thị xã Uông Bí - Tỉnh Quảng Ninh</t>
  </si>
  <si>
    <t>Khu Yên Trung - Xã Yên Thọ - Huyện Đông Triều - Tỉnh Quảng Ninh</t>
  </si>
  <si>
    <t xml:space="preserve"> - Xã Hoàng Quế - Huyện Đông Triều - Tỉnh Quảng Ninh</t>
  </si>
  <si>
    <t>Thọ Sơn - Xã Yên Thọ - Huyện Đông Triều - Tỉnh Quảng Ninh</t>
  </si>
  <si>
    <t>Số nhà 421 Tổ 28B Khu 8 - Phường Vàng Danh - Thị xã Uông Bí - Tỉnh Quảng Ninh</t>
  </si>
  <si>
    <t>Tổ 23B Khu 5 - Phường Bắc Sơn - Thị xã Uông Bí - Tỉnh Quảng Ninh</t>
  </si>
  <si>
    <t>Tổ 2 Khu 9 - Phường Thanh Sơn - Thị xã Uông Bí - Tỉnh Quảng Ninh</t>
  </si>
  <si>
    <t>Tổ 15b Khu 3 - Phường Vàng Danh - Thị xã Uông Bí - Tỉnh Quảng Ninh</t>
  </si>
  <si>
    <t>Số nhà 05 Tổ 9 Khu 3 - Phường Quang Trung - Thị xã Uông Bí - Tỉnh Quảng Ninh</t>
  </si>
  <si>
    <t>Tổ 1B khu 1 - Phường Vàng Danh - Thị xã Uông Bí - Tỉnh Quảng Ninh</t>
  </si>
  <si>
    <t>Tổ 8 Khu 2 - Phường Quang Trung - Thị xã Uông Bí - Tỉnh Quảng Ninh</t>
  </si>
  <si>
    <t>Tổ 3 khu 2 - Phường Thanh Sơn - Thị xã Uông Bí - Tỉnh Quảng Ninh</t>
  </si>
  <si>
    <t>Tổ 29 Phú Thanh Tây - Phường Yên Thanh - Thị xã Uông Bí - Tỉnh Quảng Ninh</t>
  </si>
  <si>
    <t>Tổ 25 khu 6 - Phường Bắc Sơn - Thị xã Uông Bí - Tỉnh Quảng Ninh</t>
  </si>
  <si>
    <t>Tổ 14 Khu Lạc Thanh - Phường Yên Thanh - Thị xã Uông Bí - Tỉnh Quảng Ninh</t>
  </si>
  <si>
    <t>Tổ 41 Khu 7 - Phường Trưng Vương - Thị xã Uông Bí - Tỉnh Quảng Ninh</t>
  </si>
  <si>
    <t>Tân Lập II - Xã Phương Đông - Thị xã Uông Bí - Tỉnh Quảng Ninh</t>
  </si>
  <si>
    <t>Tổ 10C Khu V - Phường Vàng Danh - Thị xã Uông Bí - Tỉnh Quảng Ninh</t>
  </si>
  <si>
    <t>Tổ 10C khu 5A - Phường Vàng Danh - Thị xã Uông Bí - Tỉnh Quảng Ninh</t>
  </si>
  <si>
    <t>Tổ 45B khu 12 - Phường Quang Trung - Thị xã Uông Bí - Tỉnh Quảng Ninh</t>
  </si>
  <si>
    <t>Số nhà 48 Phố Nguyễn Du - Phường Quang Trung - Thị xã Uông Bí - Tỉnh Quảng Ninh</t>
  </si>
  <si>
    <t>Tổ 9C Khu 5b - Phường Vàng Danh - Thị xã Uông Bí - Tỉnh Quảng Ninh</t>
  </si>
  <si>
    <t>Tổ 1A Khu 1 - Phường Vàng Danh - Thị xã Uông Bí - Tỉnh Quảng Ninh</t>
  </si>
  <si>
    <t>Hiệp An 2 - Xã Phương Nam - Thị xã Uông Bí - Tỉnh Quảng Ninh</t>
  </si>
  <si>
    <t>Tổ 5 - khu 11 - Thanh Sơn - Uông bí - Quảng ninh - Phường Thanh Sơn - Thị xã Uông Bí - Tỉnh Quảng Ninh</t>
  </si>
  <si>
    <t>Tổ 2Đ Khu 1 - Phường Vàng Danh - Thị xã Uông Bí - Tỉnh Quảng Ninh</t>
  </si>
  <si>
    <t>Tổ 17B khu 5 - Phường Quang Trung - Thị xã Uông Bí - Tỉnh Quảng Ninh</t>
  </si>
  <si>
    <t>Tổ 12B khu 4 - Phường Quang Trung - Thị xã Uông Bí - Tỉnh Quảng Ninh</t>
  </si>
  <si>
    <t>Tổ 5 khu 5 - Phường Thanh Sơn - Thị xã Uông Bí - Tỉnh Quảng Ninh</t>
  </si>
  <si>
    <t>Tổ 5 Khu Nam Trung - Phường Nam Khê - Thị xã Uông Bí - Tỉnh Quảng Ninh</t>
  </si>
  <si>
    <t>Tập thể Công ty Than Vàng Danh - Phường Vàng Danh - Thị xã Uông Bí - Tỉnh Quảng Ninh</t>
  </si>
  <si>
    <t>Trại mới B - Xã Bình Khê - Huyện Đông Triều - Tỉnh Quảng Ninh</t>
  </si>
  <si>
    <t>Tổ 5 khu Tre Mai - Phường Nam Khê - Thị xã Uông Bí - Tỉnh Quảng Ninh</t>
  </si>
  <si>
    <t>tổ 10 Bắc Sơn -Uông Bí -Quảng Ninh - Phường Bắc Sơn - Thị xã Uông Bí - Tỉnh Quảng Ninh</t>
  </si>
  <si>
    <t>Số nhà 326 Nguyễn Văn Cừ - Phường Vàng Danh - Thị xã Uông Bí - Tỉnh Quảng Ninh</t>
  </si>
  <si>
    <t>Tổ 6 Khu 6 - Phường Thanh Sơn - Thị xã Uông Bí - Tỉnh Quảng Ninh</t>
  </si>
  <si>
    <t>Tổ 2 - Khu 1 - Vàng Danh Uông Bí - Quảng Ninh</t>
  </si>
  <si>
    <t>Tổ 17A khu 5 - Phường Quang Trung - Thị xã Uông Bí - Tỉnh Quảng Ninh</t>
  </si>
  <si>
    <t>Tổ 21 khu 4 - Phường Bắc Sơn - Thị xã Uông Bí - Tỉnh Quảng Ninh</t>
  </si>
  <si>
    <t>Tổ 14b khu3 - Phường Vàng Danh - Thị xã Uông Bí - Tỉnh Quảng Ninh</t>
  </si>
  <si>
    <t>Tổ 10 B khu 5 - Phường Vàng Danh - Thị xã Uông Bí - Tỉnh Quảng Ninh</t>
  </si>
  <si>
    <t>TỔ 13 KHU II - Phường Vàng Danh - Thị xã Uông Bí - Tỉnh Quảng Ninh</t>
  </si>
  <si>
    <t>Tổ 40 khu 7 - Phường Trưng Vương - Thị xã Uông Bí - Tỉnh Quảng Ninh</t>
  </si>
  <si>
    <t>Khu 6, phường Vàng Danh - Uông Bí - Quảng Ninh - Phường Vàng Danh - Thị xã Uông Bí - Tỉnh Quảng Ninh</t>
  </si>
  <si>
    <t>Tập thể Công ty Kho vận Đá Bạc - Phường Trưng Vương - Thị xã Uông Bí - Tỉnh Quảng Ninh</t>
  </si>
  <si>
    <t>Tổ 5 khu 7 T - Phường Thanh Sơn - Thị xã Uông Bí - Tỉnh Quảng Ninh</t>
  </si>
  <si>
    <t>Số 305 tập thể 314 Công ty CP than Vàng Danh TKV - Phường Vàng Danh - Thị xã Uông Bí - Tỉnh Quảng Ninh</t>
  </si>
  <si>
    <t>Số nhà 11 Tổ 34 Khu 6 - Phường Vàng Danh - Thị xã Uông Bí - Tỉnh Quảng Ninh</t>
  </si>
  <si>
    <t>Tổ 6 - Khu 1 - Vàng Danh -  Uông Bí - Quảng Ninh - Phường Vàng Danh - Thị xã Uông Bí - Tỉnh Quảng Ninh</t>
  </si>
  <si>
    <t>Tân Lập - Xã Phương Đông - Thị xã Uông Bí - Tỉnh Quảng Ninh</t>
  </si>
  <si>
    <t>Tổ 16D, Khu 3 - Phường Vàng Danh - Thị xã Uông Bí - Tỉnh Quảng Ninh</t>
  </si>
  <si>
    <t>Phòng 202 Tập thể 314 Công ty Than Vàng Danh - Phường Vàng Danh - Thị xã Uông Bí - Tỉnh Quảng Ninh</t>
  </si>
  <si>
    <t>Thôn Nội Hoàng Đông - Xã Hoàng Quế - Huyện Đông Triều - Tỉnh Quảng Ninh</t>
  </si>
  <si>
    <t>Tổ 44B Khu 12 - Phường Quang Trung - Thị xã Uông Bí - Tỉnh Quảng Ninh</t>
  </si>
  <si>
    <t>Đường 18B - Xã Bình Khê - Huyện Đông Triều - Tỉnh Quảng Ninh</t>
  </si>
  <si>
    <t>Tổ 8 Khu 2 - Phường Bắc Sơn - Thị xã Uông Bí - Tỉnh Quảng Ninh</t>
  </si>
  <si>
    <t>Thôn Bí Trung I - Xã Phương Đông - Thị xã Uông Bí - Tỉnh Quảng Ninh</t>
  </si>
  <si>
    <t>Đồng bống - Phường Vàng Danh - Thị xã Uông Bí - Tỉnh Quảng Ninh</t>
  </si>
  <si>
    <t>Khe Cát - Minh Thành - Yên Hưng - Tỉnh Quảng Ninh - Xã Minh Thành - Huyện Yên Hưng - Tỉnh Quảng Ninh</t>
  </si>
  <si>
    <t>Tổ 14 Khu 5 - Phường Quang Trung - Thị xã Uông Bí - Tỉnh Quảng Ninh</t>
  </si>
  <si>
    <t>Tổ 14 khu 3 - Phường Vàng Danh - Thị xã Uông Bí - Tỉnh Quảng Ninh</t>
  </si>
  <si>
    <t>Tổ 22D khu 7 - Phường Vàng Danh - Thị xã Uông Bí - Tỉnh Quảng Ninh</t>
  </si>
  <si>
    <t>Tổ 3- Thôn thượng thông - Xã Hồng Thái Tây - Huyện Đông Triều - Tỉnh Quảng Ninh</t>
  </si>
  <si>
    <t>Tổ 17 khu5 - Phường Quang Trung - Thị xã Uông Bí - Tỉnh Quảng Ninh</t>
  </si>
  <si>
    <t>Tổ 9 Khu 1 - Phường Bắc Sơn - Thị xã Uông Bí - Tỉnh Quảng Ninh</t>
  </si>
  <si>
    <t>Tổ 24 Khu 5 - Phường Bắc Sơn - Thị xã Uông Bí - Tỉnh Quảng Ninh</t>
  </si>
  <si>
    <t>Tổ 9 khu 5 Vàng Danh - Uông Bí - Quảng Ninh - Phường Vàng Danh - Thị xã Uông Bí - Tỉnh Quảng Ninh</t>
  </si>
  <si>
    <t>Tổ 28 khu 4 - Phường Bắc Sơn - Thị xã Uông Bí - Tỉnh Quảng Ninh</t>
  </si>
  <si>
    <t>Tổ 29 khu 1 - Phường Bắc Sơn - Thị xã Uông Bí - Tỉnh Quảng Ninh</t>
  </si>
  <si>
    <t>Tập thể 314 Công Ty than Vàng Danh TKV - Phường Vàng Danh - Thị xã Uông Bí - Tỉnh Quảng Ninh</t>
  </si>
  <si>
    <t xml:space="preserve"> - Xã Hồng Thái Đông - Huyện Đông Triều - Tỉnh Quảng Ninh</t>
  </si>
  <si>
    <t>Cầu sến - Xã Phương Đông - Thị xã Uông Bí - Tỉnh Quảng Ninh</t>
  </si>
  <si>
    <t>Khu 4 tổ 19 - Phường Vàng Danh - Thị xã Uông Bí - Tỉnh Quảng Ninh</t>
  </si>
  <si>
    <t>Số nhà 35 Nguyễn Văn Cừ Tổ 4 Khu 1 - Phường Vàng Danh - Thị xã Uông Bí - Tỉnh Quảng Ninh</t>
  </si>
  <si>
    <t>Xóm 3 Thôn An Hải - Xã Phương Nam - Thị xã Uông Bí - Tỉnh Quảng Ninh</t>
  </si>
  <si>
    <t>Tổ 2A Khu 6 - Phường Vàng Danh - Thị xã Uông Bí - Tỉnh Quảng Ninh</t>
  </si>
  <si>
    <t>Phòng 306 Tập thể 314 Công ty than Vàng Danh - Phường Vàng Danh - Thị xã Uông Bí - Tỉnh Quảng Ninh</t>
  </si>
  <si>
    <t>P301Tập thể 314 Vàng Danh - Uông Bí - Quảng Ninh - Phường Vàng Danh - Thị xã Uông Bí - Tỉnh Quảng Ninh</t>
  </si>
  <si>
    <t xml:space="preserve"> - Xã Yên Đức - Huyện Đông Triều - Tỉnh Quảng Ninh</t>
  </si>
  <si>
    <t>Tổ 4- Khu 6 - Phường Thanh Sơn - Thị xã Uông Bí - Tỉnh Quảng Ninh</t>
  </si>
  <si>
    <t>Số nhà 07 Tổ 5 Khu 11 - Phường Thanh Sơn - Thị xã Uông Bí - Tỉnh Quảng Ninh</t>
  </si>
  <si>
    <t>Xóm 8 Thôn Nội Hoàng Đông - Xã Hoàng Quế - Huyện Đông Triều - Tỉnh Quảng Ninh</t>
  </si>
  <si>
    <t>Khu 4 - Phường Quang Trung - Thị xã Uông Bí - Tỉnh Quảng Ninh</t>
  </si>
  <si>
    <t>Tổ 12B khu8, Phương Bắc Sơn - Uông Bí - Quảng Ninh - Phường Bắc Sơn - Thị xã Uông Bí - Tỉnh Quảng Ninh</t>
  </si>
  <si>
    <t>P 301 Nhà 3G85 Số 2 Tập thể 314 Công ty than Vàng Danh - Phường Vàng Danh - Thị xã Uông Bí - Tỉnh Quảng Ninh</t>
  </si>
  <si>
    <t>Thôn 5 - Xã Hồng Thái Tây - Huyện Đông Triều - Tỉnh Quảng Ninh</t>
  </si>
  <si>
    <t>Tổ 28 B Khu 8 - Phường Vàng Danh - Thị xã Uông Bí - Tỉnh Quảng Ninh</t>
  </si>
  <si>
    <t>Tổ 7C Khu 5B - Phường Vàng Danh - Thị xã Uông Bí - Tỉnh Quảng Ninh</t>
  </si>
  <si>
    <t>Tổ 30 Phú Thanh - Yên Thanh - Uông Bí - Quảng Ninh - Phường Yên Thanh - Thị xã Uông Bí - Tỉnh Quảng Ninh</t>
  </si>
  <si>
    <t>Tổ 3 Nam Tân - Phường Nam Khê - Thị xã Uông Bí - Tỉnh Quảng Ninh</t>
  </si>
  <si>
    <t>Số nhà 123 Đường Uông Thượng - Phường Vàng Danh - Thị xã Uông Bí - Tỉnh Quảng Ninh</t>
  </si>
  <si>
    <t>Tổ 12  khu 4 - Phường Vàng Danh - Thị xã Uông Bí - Tỉnh Quảng Ninh</t>
  </si>
  <si>
    <t>Tổ 20A khu 8 Phường Vàng Danh - Uông Bí - Quảng Ninh - Phường Vàng Danh - Thị xã Uông Bí - Tỉnh Quảng Ninh</t>
  </si>
  <si>
    <t>Tổ 35- Khu 9 - Phường Quang Trung - Thị xã Uông Bí - Tỉnh Quảng Ninh</t>
  </si>
  <si>
    <t>Tập thể Sân vận động Công Ty Than Vàng Danh - Phường Vàng Danh - Thị xã Uông Bí - Tỉnh Quảng Ninh</t>
  </si>
  <si>
    <t xml:space="preserve">Thị trấn Quảng Yên - Huyện Yên Hưng - Tỉnh Quảng Ninh </t>
  </si>
  <si>
    <t>Thôn Lâm Xá - Hồng Thái Tây - Đông Triều - Quảng Ninh</t>
  </si>
  <si>
    <t>Tổ 14- Khu 2 - Phường Vàng Danh - Thị xã Uông Bí - Tỉnh Quảng Ninh</t>
  </si>
  <si>
    <t>Thôn Tân Thành - Xã Minh Thành - Huyện Yên Hưng - Tỉnh Quảng Ninh</t>
  </si>
  <si>
    <t>3G85 Số 01 Phòng 309 Tập thể 314 Công ty than Vàng Danh - Phường Vàng Danh - Thị xã Uông Bí - Tỉnh Quảng Ninh</t>
  </si>
  <si>
    <t>Tập thể  314 Công ty than Vàng Danh - Phường Vàng Danh - Thị xã Uông Bí - Tỉnh Quảng Ninh</t>
  </si>
  <si>
    <t>Tổ 20 Khu 4 - Phường Bắc Sơn - Thị xã Uông Bí - Tỉnh Quảng Ninh</t>
  </si>
  <si>
    <t>Tổ 1 khu Tre Mai Nam Khê - Uông Bí - Quảng Ninh - Phường Nam Khê - Thị xã Uông Bí - Tỉnh Quảng Ninh</t>
  </si>
  <si>
    <t>Tổ 3 khu 1 Phường Vàng Danh - Uông Bí - Quảng Ninh - Phường Vàng Danh - Thị xã Uông Bí - Tỉnh Quảng Ninh</t>
  </si>
  <si>
    <t>Đội 8 Thôn Nội Hoàng Đông - Hoàng Quế - Xã Hoàng Quế - Huyện Đông Triều - Tỉnh Quảng Ninh</t>
  </si>
  <si>
    <t>Số nhà 536 - Phường Quang Trung - Thị xã Uông Bí - Tỉnh Quảng Ninh</t>
  </si>
  <si>
    <t>Tổ 2D Khu 1 - Phường Vàng Danh - Thị xã Uông Bí - Tỉnh Quảng Ninh</t>
  </si>
  <si>
    <t>Tổ 23 Khu 5 - Phường Bắc Sơn - Thị xã Uông Bí - Tỉnh Quảng Ninh</t>
  </si>
  <si>
    <t>Tổ 18 B Khu 2 - Phường Vàng Danh - Thị xã Uông Bí - Tỉnh Quảng Ninh</t>
  </si>
  <si>
    <t>Tổ 1B Khu 1 - Phường Quang Trung - Thị xã Uông Bí - Tỉnh Quảng Ninh</t>
  </si>
  <si>
    <t>Tổ 6 khu 5 Thanh Sơn - Uông Bí - Quảng Ninh - Phường Thanh Sơn - Thị xã Uông Bí - Tỉnh Quảng Ninh</t>
  </si>
  <si>
    <t>Tổ 30 Khu Phú Thanh Tây - Phường Yên Thanh - Thị xã Uông Bí - Tỉnh Quảng Ninh</t>
  </si>
  <si>
    <t>Tổ 2 Khu Nam tân - Phường Nam Khê - Thị xã Uông Bí - Tỉnh Quảng Ninh</t>
  </si>
  <si>
    <t>Tổ 5 Khu 3 - Phường Bắc Sơn - Thị xã Uông Bí - Tỉnh Quảng Ninh</t>
  </si>
  <si>
    <t>Tổ 7 khu 2 - Phường Quang Trung - Thị xã Uông Bí - Tỉnh Quảng Ninh</t>
  </si>
  <si>
    <t>Tổ 28B khu 8 Phường Vàng Danh - Uông Bí - Quảng Ninh - Phường Vàng Danh - Thị xã Uông Bí - Tỉnh Quảng Ninh</t>
  </si>
  <si>
    <t>Khu 4 Tổ 28 - Phường Bắc Sơn - Thị xã Uông Bí - Tỉnh Quảng Ninh</t>
  </si>
  <si>
    <t>Tổ 3 Khu 4 - Phường Thanh Sơn - Thị xã Uông Bí - Tỉnh Quảng Ninh</t>
  </si>
  <si>
    <t>Tổ 37 khu 10 Quang Trung - Uông Bí - Quảng Ninh - Phường Quang Trung - Thị xã Uông Bí - Tỉnh Quảng Ninh</t>
  </si>
  <si>
    <t>Phòng 101 Tập thể  314 Công ty than Vàng Danh - Phường Vàng Danh - Thị xã Uông Bí - Tỉnh Quảng Ninh</t>
  </si>
  <si>
    <t>Số nhà 45 Tổ 1 Khu 1 - Phường Quang Trung - Thị xã Uông Bí - Tỉnh Quảng Ninh</t>
  </si>
  <si>
    <t>Tổ 18C Khu 9 Khe Ngát - Phường Bắc Sơn - Thị xã Uông Bí - Tỉnh Quảng Ninh</t>
  </si>
  <si>
    <t>Số nhà 184 Tổ 7 Khu 3 - Phường Bắc Sơn - Thị xã Uông Bí - Tỉnh Quảng Ninh</t>
  </si>
  <si>
    <t>Tiểu khu Cầu Sến - Xã Phương Đông - Thị xã Uông Bí - Tỉnh Quảng Ninh</t>
  </si>
  <si>
    <t>Tổ 3 Khu 11 - Phường Thanh Sơn - Thị xã Uông Bí - Tỉnh Quảng Ninh</t>
  </si>
  <si>
    <t>Tổ 8 Lạc Thanh - Phường Yên Thanh - Thị xã Uông Bí - Tỉnh Quảng Ninh</t>
  </si>
  <si>
    <t>Tổ 8B khu 5b - Phường Vàng Danh - Thị xã Uông Bí - Tỉnh Quảng Ninh</t>
  </si>
  <si>
    <t>Tổ 21b Khu 6 - Phường Vàng Danh - Thị xã Uông Bí - Tỉnh Quảng Ninh</t>
  </si>
  <si>
    <t>Số nhà 165B Tổ 12 Khu 4 - Phường Vàng Danh - Thị xã Uông Bí - Tỉnh Quảng Ninh</t>
  </si>
  <si>
    <t>Tổ 44 Khu 12 - Phường Quang Trung - Thị xã Uông Bí - Tỉnh Quảng Ninh</t>
  </si>
  <si>
    <t>Tổ 3 Khu 1 - Phường Yên Thanh - Thị xã Uông Bí - Tỉnh Quảng Ninh</t>
  </si>
  <si>
    <t>tổ 2 khu 3 - Phường Thanh Sơn - Thị xã Uông Bí - Tỉnh Quảng Ninh</t>
  </si>
  <si>
    <t>Tổ 4 Khu Vĩnh Trung - Thị trấn Mạo Khê - Huyện Đông Triều - Tỉnh Quảng Ninh</t>
  </si>
  <si>
    <t>Tổ 4  Nam Sơn - Nam Khê - Uông Bí - Quảng Ninh - Phường Nam Khê - Thị xã Uông Bí - Tỉnh Quảng Ninh</t>
  </si>
  <si>
    <t>Tổ 15 - Phường Thanh Sơn - Thị xã Uông Bí - Tỉnh Quảng Ninh</t>
  </si>
  <si>
    <t>Hiệp An 1 - Xã Phương Nam - Uông Bí - Quảng Ninh</t>
  </si>
  <si>
    <t>Tổ 9B Khu 3 - Phường Quang Trung - Thị xã Uông Bí - Tỉnh Quảng Ninh</t>
  </si>
  <si>
    <t>184B Thôn Tràng Bạch - Xã Hoàng Quế - Huyện Đông Triều - Tỉnh Quảng Ninh</t>
  </si>
  <si>
    <t>Thôn Hiệp Thái - Xã Phương Nam - Thị xã Uông Bí - Tỉnh Quảng Ninh</t>
  </si>
  <si>
    <t>Tổ 29 Phú Thanh Đông - Phường Yên Thanh - Thị xã Uông Bí - Tỉnh Quảng Ninh</t>
  </si>
  <si>
    <t>Số nhà 80 Tổ 12C Khu 4 - Phường Vàng Danh - Thị xã Uông Bí - Tỉnh Quảng Ninh</t>
  </si>
  <si>
    <t>Tổ 1 khu 6 Thanh Sơn - Uông Bí - Quảng Ninh - Phường Thanh Sơn - Thị xã Uông Bí - Tỉnh Quảng Ninh</t>
  </si>
  <si>
    <t>Số nhà 304 Tổ 12A Khu 4 - Phường Vàng Danh - Thị xã Uông Bí - Tỉnh Quảng Ninh</t>
  </si>
  <si>
    <t>Tổ 17B Khu 5 - Phường Quang Trung - Thị xã Uông Bí - Tỉnh Quảng Ninh</t>
  </si>
  <si>
    <t>Tổ 25 Khu 6 - Phường Bắc Sơn - Thị xã Uông Bí - Tỉnh Quảng Ninh</t>
  </si>
  <si>
    <t>Tổ 3 khu Tre Mai - Phường Nam Khê - Thị xã Uông Bí - Tỉnh Quảng Ninh</t>
  </si>
  <si>
    <t>Tổ 2- Khu 7 - Phường Thanh Sơn - Thị xã Uông Bí - Tỉnh Quảng Ninh</t>
  </si>
  <si>
    <t>Xóm Mới - Thôn Bí Trung 1 - Xã Phương Đông - Thị xã Uông Bí - Tỉnh Quảng Ninh</t>
  </si>
  <si>
    <t>Tổ 21 Khu 4 - Phường Bắc Sơn - Thị xã Uông Bí - Tỉnh Quảng Ninh</t>
  </si>
  <si>
    <t>Tổ 5 Nam Tân - Nam Khê - Uông Bí - Quảng Ninh - Phường Nam Khê - Thị xã Uông Bí - Tỉnh Quảng Ninh</t>
  </si>
  <si>
    <t>Tổ 31 khu 9 Phường Vàng Danh - Uông Bí - Quảng Ninh - Phường Vàng Danh - Thị xã Uông Bí - Tỉnh Quảng Ninh</t>
  </si>
  <si>
    <t>Tổ 28A Khu 8 - Phường Quang Trung - Thị xã Uông Bí - Tỉnh Quảng Ninh</t>
  </si>
  <si>
    <t>Tổ 29 khu 4 - Phường Bắc Sơn - Thị xã Uông Bí - Tỉnh Quảng Ninh</t>
  </si>
  <si>
    <t>Tổ 23 khu 7 - Phường Quang Trung - Thị xã Uông Bí - Tỉnh Quảng Ninh</t>
  </si>
  <si>
    <t>Khe Giang - Thượng Yên Công - Uông Bí - Quảng Ninh - Xã Thượng Yên Công - Thị xã Uông Bí - Tỉnh Quảng Ninh</t>
  </si>
  <si>
    <t>Tổ 8B khu 5B - Phường Vàng Danh - Thị xã Uông Bí - Tỉnh Quảng Ninh</t>
  </si>
  <si>
    <t>Tổ 8 Khu Nam Sơn - Phường Nam Khê - Thị xã Uông Bí - Tỉnh Quảng Ninh</t>
  </si>
  <si>
    <t>Số nhà 40 Tổ 25 khu 7 - Phường Quang Trung - Thị xã Uông Bí - Tỉnh Quảng Ninh</t>
  </si>
  <si>
    <t>Thôn Khe Thần - Xã Thượng Yên Công - Thị xã Uông Bí - Tỉnh Quảng Ninh</t>
  </si>
  <si>
    <t xml:space="preserve"> - Phường Quang Trung - Thị xã Uông Bí - Tỉnh Quảng Ninh</t>
  </si>
  <si>
    <t>An Phong- Tiền Phong- Thanh Miện- Hải Dương</t>
  </si>
  <si>
    <t>Tổ 9A khu 5D Phường Vàng Danh - Uông Bí - Quảng Ninh - Phường Vàng Danh - Thị xã Uông Bí - Tỉnh Quảng Ninh</t>
  </si>
  <si>
    <t>Tổ 18b Khu 8 - Phường Vàng Danh - Thị xã Uông Bí - Tỉnh Quảng Ninh</t>
  </si>
  <si>
    <t>Tổ 4B Khu 2 - Phường Quang Trung - Thị xã Uông Bí - Tỉnh Quảng Ninh</t>
  </si>
  <si>
    <t>Tổ 16 Khu 3 - Phường Yên Thanh - Thị xã Uông Bí - Tỉnh Quảng Ninh</t>
  </si>
  <si>
    <t>Số nhà 69 Tổ 28 Khu Phú Thanh - Phường Yên Thanh - Thị xã Uông Bí - Tỉnh Quảng Ninh</t>
  </si>
  <si>
    <t>Thôn Miếu Thán - Xã Thượng Yên Công - Thị xã Uông Bí - Tỉnh Quảng Ninh</t>
  </si>
  <si>
    <t>Vàng Danh-Uông Bí- Quảng Ninh</t>
  </si>
  <si>
    <t>Tổ 2 khu 1 - Phường Bắc Sơn - Thị xã Uông Bí - Tỉnh Quảng Ninh</t>
  </si>
  <si>
    <t>Tổ 5 Khu Nam Tân - Nam Khê - Uông Bí - Quảng Ninh - Phường Nam Khê - Thị xã Uông Bí - Tỉnh Quảng Ninh</t>
  </si>
  <si>
    <t>Tổ 16D khu 314 - Phường Vàng Danh - Thị xã Uông Bí - Tỉnh Quảng Ninh</t>
  </si>
  <si>
    <t>Tổ 40 Khu 11 - Phường Quang Trung - Thị xã Uông Bí - Tỉnh Quảng Ninh</t>
  </si>
  <si>
    <t>Tổ 18C Khu 3 - Phường Vàng Danh - Thị xã Uông Bí - Tỉnh Quảng Ninh</t>
  </si>
  <si>
    <t>Tổ 12B Khu 8 - Phường Thanh Sơn - Thị xã Uông Bí - Tỉnh Quảng Ninh</t>
  </si>
  <si>
    <t>Số nhà 422 Đường Nguyễn  Văn Cừ Tổ 20C Khu 8 - Phường Vàng Danh - Thị xã Uông Bí - Tỉnh Quảng Ninh</t>
  </si>
  <si>
    <t>Tổ 16B khu 3 - Phường Vàng Danh - Thị xã Uông Bí - Tỉnh Quảng Ninh</t>
  </si>
  <si>
    <t>Tổ 12C khu 4 - Phường Vàng Danh - Thị xã Uông Bí - Tỉnh Quảng Ninh</t>
  </si>
  <si>
    <t>Tổ 12B khu 8 - Phường Bắc Sơn - Thị xã Uông Bí - Tỉnh Quảng Ninh</t>
  </si>
  <si>
    <t>Tây Phú Thanh - Phường Yên Thanh - Thị xã Uông Bí - Tỉnh Quảng Ninh</t>
  </si>
  <si>
    <t xml:space="preserve"> - Xã Thượng Yên Công - Thị xã Uông Bí - Tỉnh Quảng Ninh</t>
  </si>
  <si>
    <t>Tổ 1 Khu 1 - Phường Quang Trung - Thị xã Uông Bí - Tỉnh Quảng Ninh</t>
  </si>
  <si>
    <t>Tổ 11 Khu 5 A - Phường Vàng Danh - Thị xã Uông Bí - Tỉnh Quảng Ninh</t>
  </si>
  <si>
    <t>Khu 5B Tổ 8 - Phường Vàng Danh - Thị xã Uông Bí - Tỉnh Quảng Ninh</t>
  </si>
  <si>
    <t>Tổ 33A khu 5 - Phường Trưng Vương - Thị xã Uông Bí - Tỉnh Quảng Ninh</t>
  </si>
  <si>
    <t>Tổ 4 Khu 6 - Phường Thanh Sơn - Thị xã Uông Bí - Tỉnh Quảng Ninh</t>
  </si>
  <si>
    <t>Tổ 6 Khu 7 - Phường Thanh Sơn - Thị xã Uông Bí - Tỉnh Quảng Ninh</t>
  </si>
  <si>
    <t>Tổ 1 Khu 10 - Phường Thanh Sơn - Thị xã Uông Bí - Tỉnh Quảng Ninh</t>
  </si>
  <si>
    <t>Xã Mai Hòa 1 - Xã Đông Mai - Huyện Yên Hưng - Tỉnh Quảng Ninh</t>
  </si>
  <si>
    <t>Số nhà 58 Tổ 1 Khu 2 - Phường Thanh Sơn - Thị xã Uông Bí - Tỉnh Quảng Ninh</t>
  </si>
  <si>
    <t>Tổ 36B khu 10 - Phường Quang Trung - Thị xã Uông Bí - Tỉnh Quảng Ninh</t>
  </si>
  <si>
    <t>Tổ 37A Khu 10 - Phường Quang Trung - Thị xã Uông Bí - Tỉnh Quảng Ninh</t>
  </si>
  <si>
    <t>Xóm Đường Ngang - Xã Cộng Hòa - Huyện Yên Hưng - Tỉnh Quảng Ninh</t>
  </si>
  <si>
    <t>Số nhà 310 Tập thể 314 Công ty than Vàng Danh - Phường Vàng Danh - Thị xã Uông Bí - Tỉnh Quảng Ninh</t>
  </si>
  <si>
    <t>Tổ 24 khu phú thanh Đông Yên Thanh - Uông Bí - Quảng Ninh - Phường Yên Thanh - Thị xã Uông Bí - Tỉnh Quảng Ninh</t>
  </si>
  <si>
    <t>Tổ 30 khu Phú Thanh - Phường Yên Thanh - Thị xã Uông Bí - Tỉnh Quảng Ninh</t>
  </si>
  <si>
    <t>Tổ 9 Khu 3 - Phường Quang Trung - Thị xã Uông Bí - Tỉnh Quảng Ninh</t>
  </si>
  <si>
    <t>Bạch đằng 2 - Xã Phương Nam - Thị xã Uông Bí - Tỉnh Quảng Ninh</t>
  </si>
  <si>
    <t>Thôn Hồng Hải - Phương Nam - Uông Bí - Quảng Ninh - Xã Phương Nam - Thị xã Uông Bí - Tỉnh Quảng Ninh</t>
  </si>
  <si>
    <t xml:space="preserve"> - Xã Phương Nam - Thị xã Uông Bí - Tỉnh Quảng Ninh</t>
  </si>
  <si>
    <t>Thôn Hiệp An 1 Phương Nam - Uông Bí - Quảng Ninh - Xã Phương Nam - Thị xã Uông Bí - Tỉnh Quảng Ninh</t>
  </si>
  <si>
    <t>Thôn 5 Hiệp Thái - Phương Nam - Uông Bí - Quảng Ninh - Xã Phương Nam - Thị xã Uông Bí - Tỉnh Quảng Ninh</t>
  </si>
  <si>
    <t>Thôn Phương An - Phương Nam - Uông Bí - Quảng Ninh - Xã Phương Nam - Thị xã Uông Bí - Tỉnh Quảng Ninh</t>
  </si>
  <si>
    <t>Hiệp Thái - Xã Phương Nam - Thị xã Uông Bí - Tỉnh Quảng Ninh</t>
  </si>
  <si>
    <t>Thôn 10 Phong Thái - Phương Nam - Uông Bí - Quảng Ninh - Xã Phương Nam - Thị xã Uông Bí - Tỉnh Quảng Ninh</t>
  </si>
  <si>
    <t>Thôn 3 - Xã Hồng Thái Tây - Huyện Đông Triều - Tỉnh Quảng Ninh</t>
  </si>
  <si>
    <t>Thôn 7 - Xã Hồng Thái Tây - Huyện Đông Triều - Tỉnh Quảng Ninh</t>
  </si>
  <si>
    <t>Xóm 7 Thôn Nội Hoàng - Xã Hoàng Quế - Huyện Đông Triều - Tỉnh Quảng Ninh</t>
  </si>
  <si>
    <t>Hoàng Quế - Xã Hoàng Quế - Huyện Đông Triều - Tỉnh Quảng Ninh</t>
  </si>
  <si>
    <t>Thôn 8 - Xã Hồng Thái Tây - Huyện Đông Triều - Tỉnh Quảng Ninh</t>
  </si>
  <si>
    <t>Thôn Quế Lạt - Xã Hoàng Quế - Huyện Đông Triều - Tỉnh Quảng Ninh</t>
  </si>
  <si>
    <t>Tổ 6 khu Nam Trung - Nam Khê - Uông Bí - Quảng Ninh - Phường Nam Khê - Thị xã Uông Bí - Tỉnh Quảng Ninh</t>
  </si>
  <si>
    <t>Thôn Trại Thành 1 - Xã Đông Mai - Huyện Yên Hưng - Tỉnh Quảng Ninh</t>
  </si>
  <si>
    <t>Số nhà 06 Tổ 18A Khu 6 - Phường Quang Trung - Thị xã Uông Bí - Tỉnh Quảng Ninh</t>
  </si>
  <si>
    <t>Tổ 40B Khu 11 - Phường Quang Trung - Thị xã Uông Bí - Tỉnh Quảng Ninh</t>
  </si>
  <si>
    <t>Tổ 18B- Khu II - Phường Vàng Danh - Thị xã Uông Bí - Tỉnh Quảng Ninh</t>
  </si>
  <si>
    <t>Hồng Thái Đông - Đông Triều - Quảng Ninh - Xã Hồng Thái Đông - Huyện Đông Triều - Tỉnh Quảng Ninh</t>
  </si>
  <si>
    <t>Tổ 5- Tre mai - Phường Nam Khê - Thị xã Uông Bí - Tỉnh Quảng Ninh</t>
  </si>
  <si>
    <t>Tổ 20A khu 6 - Phường Quang Trung - Thị xã Uông Bí - Tỉnh Quảng Ninh</t>
  </si>
  <si>
    <t>Tổ 20 Khu 8 - Phường Vàng Danh - Thị xã Uông Bí - Tỉnh Quảng Ninh</t>
  </si>
  <si>
    <t>Thôn 5 Hồng Hà - Xã Phương Nam - Thị xã Uông Bí - Tỉnh Quảng Ninh</t>
  </si>
  <si>
    <t>Thôn 3 xã Điền Công - Huyện Yên Hưng - Huyện Yên Hưng - Tỉnh Quảng Ninh</t>
  </si>
  <si>
    <t>Tổ 36 khu 6 - Phường Trưng Vương - Thị xã Uông Bí - Tỉnh Quảng Ninh</t>
  </si>
  <si>
    <t>Tổ 18C khu 9 - Phường Bắc Sơn - Thị xã Uông Bí - Tỉnh Quảng Ninh</t>
  </si>
  <si>
    <t>Thôn Trại Thành 2 - Xã Đông Mai - Huyện Yên Hưng - Tỉnh Quảng Ninh</t>
  </si>
  <si>
    <t>Thôn Vĩnh Thái - Hồng Thái Đông - Đông Triều - Quảng Ninh - Xã Hồng Thái Đông - Huyện Đông Triều - Tỉnh Quảng Ninh</t>
  </si>
  <si>
    <t>Khu 2 Phường Vàng Danh - Uông Bí - Quảng Ninh - Phường Vàng Danh - Thị xã Uông Bí - Tỉnh Quảng Ninh</t>
  </si>
  <si>
    <t>Tổ 10C Khu 5 - Phường Vàng Danh - Thị xã Uông Bí - Tỉnh Quảng Ninh</t>
  </si>
  <si>
    <t>Tổ 2 khu 6 - Phường Thanh Sơn - Thị xã Uông Bí - Tỉnh Quảng Ninh</t>
  </si>
  <si>
    <t>Thôn 8 Hồng Thái Tây - Đông Triều - Quảng Ninh - Xã Hồng Thái Tây - Huyện Đông Triều - Tỉnh Quảng Ninh</t>
  </si>
  <si>
    <t>Thôn Lâm Sinh I - Xã Minh Thành - Huyện Yên Hưng - Tỉnh Quảng Ninh</t>
  </si>
  <si>
    <t>Tổ 7 Vĩnh Sinh - Thị trấn Mạo Khê - Huyện Đông Triều - Tỉnh Quảng Ninh</t>
  </si>
  <si>
    <t>Trại Tháp - Xã Đông Mai - Huyện Yên Hưng - Tỉnh Quảng Ninh</t>
  </si>
  <si>
    <t>Tổ 1 khu 3 - Phường Quang Trung - Thị xã Uông Bí - Tỉnh Quảng Ninh</t>
  </si>
  <si>
    <t>Tổ 26A khu 8 Phường Vàng Danh - Uông Bí - Quảng Ninh - Phường Vàng Danh - Thị xã Uông Bí - Tỉnh Quảng Ninh</t>
  </si>
  <si>
    <t>Thôn Bến Ván - xã Thượng Yên công - Uông Bí - Quảng Ninh - Xã Thượng Yên Công - Thị xã Uông Bí - Tỉnh Quảng Ninh</t>
  </si>
  <si>
    <t>Tổ 38 Khu 6 - Phường Trưng Vương - Thị xã Uông Bí - Tỉnh Quảng Ninh</t>
  </si>
  <si>
    <t>Số nhà 87 Tổ 14C Khu 5 - Phường Quang Trung - Thị xã Uông Bí - Tỉnh Quảng Ninh</t>
  </si>
  <si>
    <t>Tổ 2Đ Khu1 - Phường Vàng Danh - Thị xã Uông Bí - Tỉnh Quảng Ninh</t>
  </si>
  <si>
    <t>Tập thể Công ty CP than Vàng Danh TKV - Phường Vàng Danh - Thị xã Uông Bí - Tỉnh Quảng Ninh</t>
  </si>
  <si>
    <t>Số 135 Tổ 8 Khu 5 - Phường Thanh Sơn - Thị xã Uông Bí - Tỉnh Quảng Ninh</t>
  </si>
  <si>
    <t>Tổ 7 Khu 2 - Phường Hùng Thắng - Thành phố Hạ Long - Tỉnh Quảng Ninh</t>
  </si>
  <si>
    <t>Số nhà 384 Tổ 28 Khu 8 - Phường Quang Trung - Thị xã Uông Bí - Tỉnh Quảng Ninh</t>
  </si>
  <si>
    <t>Tổ 11 Khu 3 - Phường Quang Trung - Thị xã Uông Bí - Tỉnh Quảng Ninh</t>
  </si>
  <si>
    <t>Số nhà 158 Tổ 2 Khu 3 - Phường Thanh Sơn - Thị xã Uông Bí - Tỉnh Quảng Ninh</t>
  </si>
  <si>
    <t>Tập thể 314 Công ty than Vàng Danh - TKV - Phường Vàng Danh - Thị xã Uông Bí - Tỉnh Quảng Ninh</t>
  </si>
  <si>
    <t>Số 384 Tổ 28 Khu 8 - Phường Quang Trung - Thị xã Uông Bí - Tỉnh Quảng Ninh</t>
  </si>
  <si>
    <t>Tổ 33 Khu Cầu Sến - Phường Yên Thanh - Thị xã Uông Bí - Tỉnh Quảng Ninh</t>
  </si>
  <si>
    <t>Tổ 42 khu 12 - Phường Quang Trung - Thị xã Uông Bí - Tỉnh Quảng Ninh</t>
  </si>
  <si>
    <t>Tập thể Phòng Bảo vệ Công ty than Vàng Danh - Phường Vàng Danh - Thị xã Uông Bí - Tỉnh Quảng Ninh</t>
  </si>
  <si>
    <t>Tập thể  314  Công ty than Vàng Danh - Phường Vàng Danh - Thị xã Uông Bí - Tỉnh Quảng Ninh</t>
  </si>
  <si>
    <t>Thôn Miếu Bòng - Xã Thượng Yên Công - Thị xã Uông Bí - Tỉnh Quảng Ninh</t>
  </si>
  <si>
    <t>Tập thể Công ty CP than Vàng Danh TKV - Phường Trưng Vương - Thị xã Uông Bí - Tỉnh Quảng Ninh</t>
  </si>
  <si>
    <t>Tổ 31 Phú Thanh Tây - Phường Yên Thanh - Thị xã Uông Bí - Tỉnh Quảng Ninh</t>
  </si>
  <si>
    <t>Tổ 14A2 Khu 3 - Phường Vàng Danh - Thị xã Uông Bí - Tỉnh Quảng Ninh</t>
  </si>
  <si>
    <t>Tổ 18 Khu Bí Giàng - Phường Yên Thanh - Thị xã Uông Bí - Tỉnh Quảng Ninh</t>
  </si>
  <si>
    <t>Xóm Chi 8 - Thôn Tân Yên - Xã Hồng Thái Đông - Huyện Đông Triều - Tỉnh Quảng Ninh</t>
  </si>
  <si>
    <t>P 304 Khu A Tập thể 314 Công ty CP than Vàng Danh TKV - Phường Vàng Danh - Thị xã Uông Bí - Tỉnh Quảng Ninh</t>
  </si>
  <si>
    <t>Tổ 1 Khu Yên Sơn - Xã Yên Thọ - Huyện Đông Triều - Tỉnh Quảng Ninh</t>
  </si>
  <si>
    <t>Tổ 4 Khu 11 - Phường Thanh Sơn - Thị xã Uông Bí - Tỉnh Quảng Ninh</t>
  </si>
  <si>
    <t>Tổ 36A Khu 10 - Phường Quang Trung - Thị xã Uông Bí - Tỉnh Quảng Ninh</t>
  </si>
  <si>
    <t>Tổ 4 Khu 5 - Phường Thanh Sơn - Thị xã Uông Bí - Tỉnh Quảng Ninh</t>
  </si>
  <si>
    <t>Tổ 16 Khu 5 - Phường Quang Trung - Thị xã Uông Bí - Tỉnh Quảng Ninh</t>
  </si>
  <si>
    <t>Thôn Mai Hoà 2 - Xã Đông Mai - Huyện Yên Hưng - Tỉnh Quảng Ninh</t>
  </si>
  <si>
    <t>Tô 38 khu 6 Trưng Vương - Uông Bí - Quảng Ninh - Phường Trưng Vương - Thị xã Uông Bí - Tỉnh Quảng Ninh</t>
  </si>
  <si>
    <t>Tổ 9A Khu 3 - Phường Quang Trung - Thị xã Uông Bí - Tỉnh Quảng Ninh</t>
  </si>
  <si>
    <t>Số nhà 18 Tổ 27 Phú Thanh Tây - Phường Yên Thanh - Thị xã Uông Bí - Tỉnh Quảng Ninh</t>
  </si>
  <si>
    <t>Tổ 29 khu 4 Phường Bắc Sơn - Uông Bí - Quảng Ninh - Phường Bắc Sơn - Thị xã Uông Bí - Tỉnh Quảng Ninh</t>
  </si>
  <si>
    <t>Thôn Nội Hoàng Đông - Hoàng Quế - Đông Triều - Quảng Ninh - Xã Hoàng Quế - Huyện Đông Triều - Tỉnh Quảng Ninh</t>
  </si>
  <si>
    <t xml:space="preserve"> - Xã Bình Khê - Huyện Đông Triều - Tỉnh Quảng Ninh</t>
  </si>
  <si>
    <t>Tổ 4 khu 7 - Phường Thanh Sơn - Thị xã Uông Bí - Tỉnh Quảng Ninh</t>
  </si>
  <si>
    <t>Phòng 309 Tập thể 314 Công ty CP than Vàng Danh TKV - Phường Vàng Danh - Thị xã Uông Bí - Tỉnh Quảng Ninh</t>
  </si>
  <si>
    <t>Tổ 7B Khu 5A - Phường Vàng Danh - Thị xã Uông Bí - Tỉnh Quảng Ninh</t>
  </si>
  <si>
    <t>Thôn Hiệp An 2 - Xã Phương Nam - Thị xã Uông Bí - Tỉnh Quảng Ninh</t>
  </si>
  <si>
    <t>Thanh Sơn-Uông Bí- Quảng Ninh</t>
  </si>
  <si>
    <t>Nhà số 2 Dãy 4D Tập thể Công ty CP than Vàng Danh TKV - Phường Vàng Danh - Thị xã Uông Bí - Tỉnh Quảng Ninh</t>
  </si>
  <si>
    <t>Đoàn Xá II - Xã Hồng Phong - Huyện Đông Triều - Tỉnh Quảng Ninh</t>
  </si>
  <si>
    <t>Tổ 9 khu 3 Quang Trung - Uông Bí - Quảng Ninh - Phường Quang Trung - Thị xã Uông Bí - Tỉnh Quảng Ninh</t>
  </si>
  <si>
    <t>Thôn 6 - Xã Hồng Thái Tây - Huyện Đông Triều - Tỉnh Quảng Ninh</t>
  </si>
  <si>
    <t>Thôn Bí Trung II - Xã Phương Đông - Thị xã Uông Bí - Tỉnh Quảng Ninh</t>
  </si>
  <si>
    <t>Tổ 3 Khu 9 - Phường Thanh Sơn - Thị xã Uông Bí - Tỉnh Quảng Ninh</t>
  </si>
  <si>
    <t>Nam Khê- Uông Bí- Quảng Ninh</t>
  </si>
  <si>
    <t>Ngân hàng quân đội</t>
  </si>
  <si>
    <t>Thôn 12 - Xã Hiệp Hòa - Huyện Yên Hưng - Tỉnh Quảng Ninh</t>
  </si>
  <si>
    <t>Tổ 1 Nam Tân - Phường Nam Khê - Thị xã Uông Bí - Tỉnh Quảng Ninh</t>
  </si>
  <si>
    <t>Tổ 33 Cầu Sến - Phường Yên Thanh - Thị xã Uông Bí - Tỉnh Quảng Ninh</t>
  </si>
  <si>
    <t>Tổ 7 khu 3 Phường Bắc Sơn - Uông Bí - Quảng Ninh - Phường Bắc Sơn - Thị xã Uông Bí - Tỉnh Quảng Ninh</t>
  </si>
  <si>
    <t>Tổ 18C Khu 9 - Phường Bắc Sơn - Thị xã Uông Bí - Tỉnh Quảng Ninh</t>
  </si>
  <si>
    <t>Số nhà 158 Tổ 2 khu 3 - Phường Thanh Sơn - Thị xã Uông Bí - Tỉnh Quảng Ninh</t>
  </si>
  <si>
    <t>Tổ 18 Bí Giàng - Phường Yên Thanh - Thị xã Uông Bí - Tỉnh Quảng Ninh</t>
  </si>
  <si>
    <t>Dốc Đỏ 1 - Xã Phương Đông - Thị xã Uông Bí - Tỉnh Quảng Ninh</t>
  </si>
  <si>
    <t>Tổ 16A Khu 5 - Phường Quang Trung - Thị xã Uông Bí - Tỉnh Quảng Ninh</t>
  </si>
  <si>
    <t>tập thể 4 Tầng Trưng Vương - Uông Bí - Quảng Ninh - Phường Vàng Danh - Thị xã Uông Bí - Tỉnh Quảng Ninh</t>
  </si>
  <si>
    <t>Số 305 Tập thể 4 tầng Công ty Kho vận Đá Bạc TKV - Phường Trưng Vương - Thị xã Uông Bí - Tỉnh Quảng Ninh</t>
  </si>
  <si>
    <t>Cụm II Khu VI - Phường Vàng Danh - Thị xã Uông Bí - Tỉnh Quảng Ninh</t>
  </si>
  <si>
    <t>Tổ 2- Khu 2 - Phường Thanh Sơn - Thị xã Uông Bí - Tỉnh Quảng Ninh</t>
  </si>
  <si>
    <t>Thôn Lâm Sinh II - Xã Minh Thành - Huyện Yên Hưng - Tỉnh Quảng Ninh</t>
  </si>
  <si>
    <t>Tổ 3 Khu 5 - Phường Thanh Sơn - Thị xã Uông Bí - Tỉnh Quảng Ninh</t>
  </si>
  <si>
    <t>Tổ 14A KHu 2 - Phường Vàng Danh - Thị xã Uông Bí - Tỉnh Quảng Ninh</t>
  </si>
  <si>
    <t>Tổ 4 khu 4 - Phường Thanh Sơn - Thị xã Uông Bí - Tỉnh Quảng Ninh</t>
  </si>
  <si>
    <t>Tổ 5 Khu 3 - Phường Thanh Sơn - Thị xã Uông Bí - Tỉnh Quảng Ninh</t>
  </si>
  <si>
    <t>Tổ 3B khu 1 Phường Vàng Danh - Uông Bí - Quảng Ninh - Phường Vàng Danh - Thị xã Uông Bí - Tỉnh Quảng Ninh</t>
  </si>
  <si>
    <t>Khu tân lập 2 Phương Đông - Uông Bí - Quảng Ninh - Xã Phương Đông - Thị xã Uông Bí - Tỉnh Quảng Ninh</t>
  </si>
  <si>
    <t>Tổ 16 Khu 3 - Phường Vàng Danh - Thị xã Uông Bí - Tỉnh Quảng Ninh</t>
  </si>
  <si>
    <t>Tổ 4B khu 2 - Phường Bắc Sơn - Thị xã Uông Bí - Tỉnh Quảng Ninh</t>
  </si>
  <si>
    <t>Thôn Miếu Thán - Phường Vàng Danh - Uông Bí - Quảng Ninh - Phường Vàng Danh - Thị xã Uông Bí - Tỉnh Quảng Ninh</t>
  </si>
  <si>
    <t>Khu 5B - Phường Vàng Danh - Thị xã Uông Bí - Tỉnh Quảng Ninh</t>
  </si>
  <si>
    <t>Khu 5 - Phường Thanh Sơn - Thị xã Uông Bí - Tỉnh Quảng Ninh</t>
  </si>
  <si>
    <t>Tổ 3 Khu 2 - Phường Vàng Danh - Thị xã Uông Bí - Tỉnh Quảng Ninh</t>
  </si>
  <si>
    <t>Tổ 1 khu 1 Quang Trung - Uông Bí - Quảng Ninh - Phường Quang Trung - Thị xã Uông Bí - Tỉnh Quảng Ninh</t>
  </si>
  <si>
    <t>Tổ 40 khu 9 Phường Vàng Danh - Uông Bí - Quảng Ninh - Phường Vàng Danh - Thị xã Uông Bí - Tỉnh Quảng Ninh</t>
  </si>
  <si>
    <t>Tổ 17 khu 2 Phường Vàng Danh - Uông Bí - Quảng Ninh - Phường Vàng Danh - Thị xã Uông Bí - Tỉnh Quảng Ninh</t>
  </si>
  <si>
    <t>Tổ 5 Nam Tân - Phường Quang Trung - Thị xã Uông Bí - Tỉnh Quảng Ninh</t>
  </si>
  <si>
    <t>Tổ 2 Khu 10 - Phường Thanh Sơn - Thị xã Uông Bí - Tỉnh Quảng Ninh</t>
  </si>
  <si>
    <t>Tiểu khu 2 Dốc Dỏ - Xã Phương Đông - Thị xã Uông Bí - Tỉnh Quảng Ninh</t>
  </si>
  <si>
    <t>Tổ 29 Phú Thanh Tây Yên Thanh - Uông Bí - Quảng Ninh - Phường Yên Thanh - Thị xã Uông Bí - Tỉnh Quảng Ninh</t>
  </si>
  <si>
    <t>Tổ 12D khu 4 - Phường Vàng Danh - Thị xã Uông Bí - Tỉnh Quảng Ninh</t>
  </si>
  <si>
    <t>Tổ 1 khu 1 Đại Yên - Hạ Long - Tỉnh Quảng Ninh - Xã Đại Yên - Thành phố Hạ Long - Tỉnh Quảng Ninh</t>
  </si>
  <si>
    <t>Đồng Chanh - Thượng Yên Công - Uông Bí - Quảng Ninh - Xã Thượng Yên Công - Thị xã Uông Bí - Tỉnh Quảng Ninh</t>
  </si>
  <si>
    <t>Tổ 9 khu 1 - Phường Bắc Sơn - Thị xã Uông Bí - Tỉnh Quảng Ninh</t>
  </si>
  <si>
    <t>Tân lập 1 - Xã Phương Đông - Thị xã Uông Bí - Tỉnh Quảng Ninh</t>
  </si>
  <si>
    <t>Tổ 22C khu 7 Phường Vàng Danh - Uông Bí - Quảng Ninh - Phường Vàng Danh - Thị xã Uông Bí - Tỉnh Quảng Ninh</t>
  </si>
  <si>
    <t>Tổ 36A khu 10 - Phường Quang Trung - Thị xã Uông Bí - Tỉnh Quảng Ninh</t>
  </si>
  <si>
    <t>Tổ 3 khu 8 - Phường Thanh Sơn - Thị xã Uông Bí - Tỉnh Quảng Ninh</t>
  </si>
  <si>
    <t>Tổ 19 C khu 6 Quang Trung - Uông Bí - Quảng Ninh - Phường Quang Trung - Thị xã Uông Bí - Tỉnh Quảng Ninh</t>
  </si>
  <si>
    <t>Tổ 19B khu 6 - Phường Quang Trung - Thị xã Uông Bí - Tỉnh Quảng Ninh</t>
  </si>
  <si>
    <t>Tổ 10 khu Nam Trung - Nam Khê - Uông Bí - Quảng Ninh - Phường Nam Khê - Thị xã Uông Bí - Tỉnh Quảng Ninh</t>
  </si>
  <si>
    <t>Khu 11 - Phường Quang Trung - Thị xã Uông Bí - Tỉnh Quảng Ninh</t>
  </si>
  <si>
    <t>Tổ 25A Khu 7 - Phường Quang Trung - Thị xã Uông Bí - Tỉnh Quảng Ninh</t>
  </si>
  <si>
    <t>Tổ 15b khu 3 Phường Vàng Danh - Uông Bí - Quảng Ninh - Phường Vàng Danh - Thị xã Uông Bí - Tỉnh Quảng Ninh</t>
  </si>
  <si>
    <t>Tổ 16 khu 3 - Phường Trưng Vương - Thị xã Uông Bí - Tỉnh Quảng Ninh</t>
  </si>
  <si>
    <t>Tổ 4 khu 3 Thanh Sơn - Uông Bí - Quảng Ninh - Phường Thanh Sơn - Thị xã Uông Bí - Tỉnh Quảng Ninh</t>
  </si>
  <si>
    <t>Xóm 3 Trạp Khê - Nam Khê - Uông Bí - Quảng Ninh - Phường Nam Khê - Thị xã Uông Bí - Tỉnh Quảng Ninh</t>
  </si>
  <si>
    <t>Tổ 1 khu 5 - Phường Thanh Sơn - Thị xã Uông Bí - Tỉnh Quảng Ninh</t>
  </si>
  <si>
    <t>Phòng 308 Khu A Nhà số 2 Khu tập thể 314 - Phường Vàng Danh - Thị xã Uông Bí - Tỉnh Quảng Ninh</t>
  </si>
  <si>
    <t>Tổ 7 Khu Nam Sơn - Phường Nam Khê - Thị xã Uông Bí - Tỉnh Quảng Ninh</t>
  </si>
  <si>
    <t>Tổ 7 khu 3 Thanh Sơn - Uông Bí - Quảng Ninh - Phường Thanh Sơn - Thị xã Uông Bí - Tỉnh Quảng Ninh</t>
  </si>
  <si>
    <t>Tổ 3 khu 4 - Phường Thanh Sơn - Thị xã Uông Bí - Tỉnh Quảng Ninh</t>
  </si>
  <si>
    <t>Thôn 1 - Xã Hồng Thái Tây - Huyện Đông Triều - Tỉnh Quảng Ninh</t>
  </si>
  <si>
    <t>Tổ 29 khu Phú Thanh Tây - Phường Yên Thanh - Thị xã Uông Bí - Tỉnh Quảng Ninh</t>
  </si>
  <si>
    <t>Số 604 Tổ 33 khu 9 - Phường Vàng Danh - Thị xã Uông Bí - Tỉnh Quảng Ninh</t>
  </si>
  <si>
    <t>Tổ 12A khu 4 Phường Vàng Danh - Uông Bí - Quảng Ninh - Phường Vàng Danh - Thị xã Uông Bí - Tỉnh Quảng Ninh</t>
  </si>
  <si>
    <t>Trại Thành 2 - Xã Đông Mai - Huyện Yên Hưng - Tỉnh Quảng Ninh</t>
  </si>
  <si>
    <t>Số 81 Tổ 4 Khu 2 - Phường Quang Trung - Thị xã Uông Bí - Tỉnh Quảng Ninh</t>
  </si>
  <si>
    <t>Khê Hạ-Việt Dân- Đông Triều- Quảng Ninh</t>
  </si>
  <si>
    <t>Khu 5A - Phường Vàng Danh - Thị xã Uông Bí - Tỉnh Quảng Ninh</t>
  </si>
  <si>
    <t>Tổ 12 khu 4 Quang Trung - Uông Bí - Quảng Ninh - Phường Quang Trung - Thị xã Uông Bí - Tỉnh Quảng Ninh</t>
  </si>
  <si>
    <t>Số nhà 320 Tổ 5 Khu 4 - Phường Thanh Sơn - Thị xã Uông Bí - Tỉnh Quảng Ninh</t>
  </si>
  <si>
    <t>Tổ 22B khu 5 Phường Vàng Danh - Uông Bí - Quảng Ninh - Phường Vàng Danh - Thị xã Uông Bí - Tỉnh Quảng Ninh</t>
  </si>
  <si>
    <t>Xóm Khe Nước - Xã Cộng Hòa - Huyện Yên Hưng - Tỉnh Quảng Ninh</t>
  </si>
  <si>
    <t>Thôn Lâm Sinh 1 - Xã Minh Thành - Huyện Yên Hưng - Tỉnh Quảng Ninh</t>
  </si>
  <si>
    <t>Mai Hoà - Đông Mai - Yên Hưng - Quảng Ninh - Xã Đông Mai - Huyện Yên Hưng - Tỉnh Quảng Ninh</t>
  </si>
  <si>
    <t>Khu 7 - Phường Trưng Vương - Thị xã Uông Bí - Tỉnh Quảng Ninh</t>
  </si>
  <si>
    <t>Khu tập thể 314 Công ty than Vàng Danh - Phường Vàng Danh - Thị xã Uông Bí - Tỉnh Quảng Ninh</t>
  </si>
  <si>
    <t>Tổ 1 Khu 9 - Phường Thanh Sơn - Thị xã Uông Bí - Tỉnh Quảng Ninh</t>
  </si>
  <si>
    <t>Số nhà 176 tổ 12 khu 4 Phường Vàng Danh - Uông Bí - Quảng Ninh - Phường Vàng Danh - Thị xã Uông Bí - Tỉnh Quảng Ninh</t>
  </si>
  <si>
    <t>Số nhà 9 tổ 34 khu 6 - Phường Trưng Vương - Thị xã Uông Bí - Tỉnh Quảng Ninh</t>
  </si>
  <si>
    <t>Tổ 9 khu 2 Trưng Vương - Uông Bí - Quảng Ninh - Phường Trưng Vương - Thị xã Uông Bí - Tỉnh Quảng Ninh</t>
  </si>
  <si>
    <t>Tổ 14 khu 7 - Phường Bắc Sơn - Thị xã Uông Bí - Tỉnh Quảng Ninh</t>
  </si>
  <si>
    <t>Tiểu khu Liên Phương - Phương Đông - Uông Bí - Quảng Ninh - Xã Phương Đông - Thị xã Uông Bí - Tỉnh Quảng Ninh</t>
  </si>
  <si>
    <t>Tổ 15 khu 5 Quang Trung - Uông Bí - Quảng Ninh - Phường Quang Trung - Thị xã Uông Bí - Tỉnh Quảng Ninh</t>
  </si>
  <si>
    <t>Tổ 15 khu 3 - Phường Trưng Vương - Thị xã Uông Bí - Tỉnh Quảng Ninh</t>
  </si>
  <si>
    <t>Tổ 1B khu 1 Phường Vàng Danh - Uông Bí - Quảng Ninh - Phường Vàng Danh - Thị xã Uông Bí - Tỉnh Quảng Ninh</t>
  </si>
  <si>
    <t>Tổ 2 khu 1 - Phường Vàng Danh - Thị xã Uông Bí - Tỉnh Quảng Ninh</t>
  </si>
  <si>
    <t>Tân lập - Xã Phương Đông - Thị xã Uông Bí - Tỉnh Quảng Ninh</t>
  </si>
  <si>
    <t>Tô 16b- Khu 3- - Phường Vàng Danh - Thị xã Uông Bí - Tỉnh Quảng Ninh</t>
  </si>
  <si>
    <t>Tổ 8B khu 5B Phường Vàng Danh - Uông Bí - Quảng Ninh - Phường Vàng Danh - Thị xã Uông Bí - Tỉnh Quảng Ninh</t>
  </si>
  <si>
    <t>Xóm Bến Ván - Thôn Đồng Chanh - Xã Thượng Yên Công - Thị xã Uông Bí - Tỉnh Quảng Ninh</t>
  </si>
  <si>
    <t>Tổ 3B Phường Bắc Sơn - Uông Bí - Quảng Ninh - Phường Bắc Sơn - Thị xã Uông Bí - Tỉnh Quảng Ninh</t>
  </si>
  <si>
    <t>Tập thể  khu 4 tầng Trưng Vương - Uông Bí - Quảng Ninh - Phường Trưng Vương - Thị xã Uông Bí - Tỉnh Quảng Ninh</t>
  </si>
  <si>
    <t>P 407 Khu tập thể Trưng Vương - Phường Trưng Vương - Thị xã Uông Bí - Tỉnh Quảng Ninh</t>
  </si>
  <si>
    <t>Dãy nhà A4 Tập thể 314 Công ty than Vàng Danh - Phường Vàng Danh - Thị xã Uông Bí - Tỉnh Quảng Ninh</t>
  </si>
  <si>
    <t>Tổ 7A khu 5 - Phường Vàng Danh - Thị xã Uông Bí - Tỉnh Quảng Ninh</t>
  </si>
  <si>
    <t>Liên Phương - Xã Phương Đông - Thị xã Uông Bí - Tỉnh Quảng Ninh</t>
  </si>
  <si>
    <t>Tổ 16 D Khu 3 - Phường Vàng Danh - Thị xã Uông Bí - Tỉnh Quảng Ninh</t>
  </si>
  <si>
    <t>Thôn Bí Thượng - Phương Đông - Uông Bí - Quảng Ninh - Xã Phương Đông - Thị xã Uông Bí - Tỉnh Quảng Ninh</t>
  </si>
  <si>
    <t>Tập thể Công ty CP than Vàng Danh - Vinacomin - Phường Vàng Danh - Thị xã Uông Bí - Tỉnh Quảng Ninh</t>
  </si>
  <si>
    <t>Khu Phú Thanh Tây - Phường Yên Thanh - Thị xã Uông Bí - Tỉnh Quảng Ninh</t>
  </si>
  <si>
    <t>Tổ 12A2 Khu 314 - Phường Vàng Danh - Thị xã Uông Bí - Tỉnh Quảng Ninh</t>
  </si>
  <si>
    <t>Tổ 2 khu 1 Phường Vàng Danh - Uông Bí - Quảng Ninh - Phường Vàng Danh - Thị xã Uông Bí - Tỉnh Quảng Ninh</t>
  </si>
  <si>
    <t>Số nhà 231 Tổ 4 Khu 11 - Phường Thanh Sơn - Thị xã Uông Bí - Tỉnh Quảng Ninh</t>
  </si>
  <si>
    <t>Tổ 2 Khu 2 - Phường Trưng Vương - Thị xã Uông Bí - Tỉnh Quảng Ninh</t>
  </si>
  <si>
    <t>Tổ 9A- Khu 5b - Phường Vàng Danh - Thị xã Uông Bí - Tỉnh Quảng Ninh</t>
  </si>
  <si>
    <t>Tổ 14C Khu 314 - Phường Vàng Danh - Thị xã Uông Bí - Tỉnh Quảng Ninh</t>
  </si>
  <si>
    <t>Yên Hoà - Xã Yên Thọ - Huyện Đông Triều - Tỉnh Quảng Ninh</t>
  </si>
  <si>
    <t>Tổ 4 Khu 1 - Phường Thanh Sơn - Thị xã Uông Bí - Tỉnh Quảng Ninh</t>
  </si>
  <si>
    <t>Tổ 28 Thôn Phú Thanh - Phường Yên Thanh - Thị xã Uông Bí - Tỉnh Quảng Ninh</t>
  </si>
  <si>
    <t>Tổ 2 Khu 8 Thanh Sơn - Uông Bí - Quảng Ninh - Phường Thanh Sơn - Thị xã Uông Bí - Tỉnh Quảng Ninh</t>
  </si>
  <si>
    <t>Thôn Tân Yên - Xã Hồng Thái Đông - Huyện Đông Triều - Tỉnh Quảng Ninh</t>
  </si>
  <si>
    <t>Mai Hoà - Xã Đông Mai - Huyện Yên Hưng - Tỉnh Quảng Ninh</t>
  </si>
  <si>
    <t>Số 30 Khu 12 Tổ 44A - Phường Quang Trung - Thị xã Uông Bí - Tỉnh Quảng Ninh</t>
  </si>
  <si>
    <t>Tập thể 314 Cty CP than Vàng Danh TKV - Phường Vàng Danh - Thị xã Uông Bí - Tỉnh Quảng Ninh</t>
  </si>
  <si>
    <t>Tổ 17- Khu 2 - Phường Vàng Danh - Thị xã Uông Bí - Tỉnh Quảng Ninh</t>
  </si>
  <si>
    <t>Cụm 3 Khu 4 - Phường Vàng Danh - Thị xã Uông Bí - Tỉnh Quảng Ninh</t>
  </si>
  <si>
    <t>Tổ 37 khu 9 Phường Vàng Danh - Uông Bí - Quảng Ninh - Phường Vàng Danh - Thị xã Uông Bí - Tỉnh Quảng Ninh</t>
  </si>
  <si>
    <t>Tổ 10 khu 7 - Phường Bắc Sơn - Thị xã Uông Bí - Tỉnh Quảng Ninh</t>
  </si>
  <si>
    <t>Tổ 28 Khu Phú Thanh - Phường Yên Thanh - Thị xã Uông Bí - Tỉnh Quảng Ninh</t>
  </si>
  <si>
    <t>Tập thể Công ty than Vàng Danh - Phường Trưng Vương - Thị xã Uông Bí - Tỉnh Quảng Ninh</t>
  </si>
  <si>
    <t>Khu Tập thể Công ty kho vận Đá Bạc - Phường Trưng Vương - Thị xã Uông Bí - Tỉnh Quảng Ninh</t>
  </si>
  <si>
    <t>Tổ 14 A Khu 2 - Phường Vàng Danh - Thị xã Uông Bí - Tỉnh Quảng Ninh</t>
  </si>
  <si>
    <t>Tổ 28A khu 8 Phường Vàng Danh - Uông Bí - Quảng Ninh - Phường Vàng Danh - Thị xã Uông Bí - Tỉnh Quảng Ninh</t>
  </si>
  <si>
    <t>Tổ 13A Khu IV - Phường Quang Trung - Thị xã Uông Bí - Tỉnh Quảng Ninh</t>
  </si>
  <si>
    <t>Thôn Bí Trung 1 - Xã Phương Đông - Thị xã Uông Bí - Tỉnh Quảng Ninh</t>
  </si>
  <si>
    <t>Tổ 14A2 khu 2 Phường Vàng Danh - Uông Bí - Quảng Ninh - Phường Vàng Danh - Thị xã Uông Bí - Tỉnh Quảng Ninh</t>
  </si>
  <si>
    <t>Số nhà 32 Tổ 27 Khu Phú Thanh Tây - Phường Yên Thanh - Thị xã Uông Bí - Tỉnh Quảng Ninh</t>
  </si>
  <si>
    <t>Tổ 10B Khu 7 - Phường Bắc Sơn - Thị xã Uông Bí - Tỉnh Quảng Ninh</t>
  </si>
  <si>
    <t>Tập thể P.Trưng Vương Công ty CP than Vàng Danh TKV - Phường Vàng Danh - Thị xã Uông Bí - Tỉnh Quảng Ninh</t>
  </si>
  <si>
    <t>Tập thể 314 Công ty than Vàng Danh - Thị xã Uông Bí - Thị xã Uông Bí - Tỉnh Quảng Ninh</t>
  </si>
  <si>
    <t>Tổ 2 Khu 6 - Phường Thanh Sơn - Thị xã Uông Bí - Tỉnh Quảng Ninh</t>
  </si>
  <si>
    <t>Tổ 18B Khu 9 - Phường Bắc Sơn - Thị xã Uông Bí - Tỉnh Quảng Ninh</t>
  </si>
  <si>
    <t>Cầu Sến - Xã Phương Đông - Thị xã Uông Bí - Tỉnh Quảng Ninh</t>
  </si>
  <si>
    <t>Xóm Đồng Tranh - Thôn Bến Ván - Xã Thượng Yên Công - Thị xã Uông Bí - Tỉnh Quảng Ninh</t>
  </si>
  <si>
    <t>Số nhà 465 - Phường Quang Trung - Thị xã Uông Bí - Tỉnh Quảng Ninh</t>
  </si>
  <si>
    <t>Thôn Cổ Lễ - Xã Hoàng Quế - Huyện Đông Triều - Tỉnh Quảng Ninh</t>
  </si>
  <si>
    <t>Số nhà 82 Đường Nguyễn Văn Cừ - Phường Vàng Danh - Thị xã Uông Bí - Tỉnh Quảng Ninh</t>
  </si>
  <si>
    <t>Tổ 41 Khu 11 - Phường Quang Trung - Thị xã Uông Bí - Tỉnh Quảng Ninh</t>
  </si>
  <si>
    <t>Tổ 33 Khu V - Phường Trưng Vương - Thị xã Uông Bí - Tỉnh Quảng Ninh</t>
  </si>
  <si>
    <t>Bí Thượng - Xã Phương Đông - Thị xã Uông Bí - Tỉnh Quảng Ninh</t>
  </si>
  <si>
    <t>Tổ 18A Khu II - Phường Vàng Danh - Thị xã Uông Bí - Tỉnh Quảng Ninh</t>
  </si>
  <si>
    <t>Tổ 14A1 Khu 2 ở trọ - Phường Vàng Danh - Thị xã Uông Bí - Tỉnh Quảng Ninh</t>
  </si>
  <si>
    <t>Tổ 1 khu 8 - Phường Thanh Sơn - Thị xã Uông Bí - Tỉnh Quảng Ninh</t>
  </si>
  <si>
    <t>Thôn Thượng Thông - Xã Hồng Thái Đông - Huyện Đông Triều - Tỉnh Quảng Ninh</t>
  </si>
  <si>
    <t>Số 202 Tổ 6A Khu 1 - Phường Trưng Vương - Thị xã Uông Bí - Tỉnh Quảng Ninh</t>
  </si>
  <si>
    <t>Xóm Máng Lao Tổ 10C Khu 5 - Phường Vàng Danh - Thị xã Uông Bí - Tỉnh Quảng Ninh</t>
  </si>
  <si>
    <t>Thôn Bạch Đằng II - Xã Phương Nam - Thị xã Uông Bí - Tỉnh Quảng Ninh</t>
  </si>
  <si>
    <t>Tổ 1 Khu 5 - Phường Thanh Sơn - Thị xã Uông Bí - Tỉnh Quảng Ninh</t>
  </si>
  <si>
    <t>Tổ 12B Khu 4 - Phường Vàng Danh - Thị xã Uông Bí - Tỉnh Quảng Ninh</t>
  </si>
  <si>
    <t>Tổ 14C Khu III - Phường Vàng Danh - Thị xã Uông Bí - Tỉnh Quảng Ninh</t>
  </si>
  <si>
    <t>Xóm 8 - Nội Hoàng Đông - Xã Hoàng Quế - Huyện Đông Triều - Tỉnh Quảng Ninh</t>
  </si>
  <si>
    <t>Khu Yên Hoà - Xã Yên Thọ - Huyện Đông Triều - Tỉnh Quảng Ninh</t>
  </si>
  <si>
    <t>Tập thể Sân bóng Công ty CP than Vàng Danh - TKV - Phường Vàng Danh - Thị xã Uông Bí - Tỉnh Quảng Ninh</t>
  </si>
  <si>
    <t>Đoàn Xá 2 - Xã Hồng Phong - Huyện Đông Triều - Tỉnh Quảng Ninh</t>
  </si>
  <si>
    <t>Tổ 19 Khu 6 - Phường Quang Trung - Thị xã Uông Bí - Tỉnh Quảng Ninh</t>
  </si>
  <si>
    <t>Thôn Vĩnh Thái - Xã Hồng Thái Đông - Huyện Đông Triều - Tỉnh Quảng Ninh</t>
  </si>
  <si>
    <t>Tổ 17 Khu Bí Giàng - Phường Yên Thanh - Thị xã Uông Bí - Tỉnh Quảng Ninh</t>
  </si>
  <si>
    <t>Số nhà 150 Tổ 14C Khu 5 - Phường Quang Trung - Thị xã Uông Bí - Tỉnh Quảng Ninh</t>
  </si>
  <si>
    <t>Xóm 1 Đội 9 Thôn Khói Lạc - Xã Sông Khoai - Huyện Yên Hưng - Tỉnh Quảng Ninh</t>
  </si>
  <si>
    <t>Thôn 12 Hồng Hải - Phường Vàng Danh - Thị xã Uông Bí - Tỉnh Quảng Ninh</t>
  </si>
  <si>
    <t>Tổ 2 Khu 7 - Phường Quang Trung - Thị xã Uông Bí - Tỉnh Quảng Ninh</t>
  </si>
  <si>
    <t>Nam Sơn - Phường Nam Khê - Thị xã Uông Bí - Tỉnh Quảng Ninh</t>
  </si>
  <si>
    <t>Điền công - Uông bí - Quảng ninh - Thị xã Uông Bí - Thị xã Uông Bí - Tỉnh Quảng Ninh</t>
  </si>
  <si>
    <t>Xóm Bến Ván - Thôn Đồng Chanh - Xã Thượng Yên Công - Uông Bí - Quảng Ninh - Xã Thượng Yên Công - Thị xã Uông Bí - Tỉnh Quảng Ninh</t>
  </si>
  <si>
    <t>Tổ 9a- khu 5b - Phường Vàng Danh - Thị xã Uông Bí - Tỉnh Quảng Ninh</t>
  </si>
  <si>
    <t>Tổ 15A Khu III - Phường Vàng Danh - Thị xã Uông Bí - Tỉnh Quảng Ninh</t>
  </si>
  <si>
    <t>Thôn 3 Xã Hồng Thái Tây - Xã Hồng Thái Tây - Huyện Đông Triều - Tỉnh Quảng Ninh</t>
  </si>
  <si>
    <t>Đội 3 - Xã Xuân Sơn - Huyện Đông Triều - Tỉnh Quảng Ninh</t>
  </si>
  <si>
    <t>Thôn 14 - Xã Phương Nam - Thị xã Uông Bí - Tỉnh Quảng Ninh</t>
  </si>
  <si>
    <t>Xóm 3 Thôn Cửa Ngăn - Xã Phương Đông - Thị xã Uông Bí - Tỉnh Quảng Ninh</t>
  </si>
  <si>
    <t>Tổ 2 Khu 5 - Phường Trưng Vương - Thị xã Uông Bí - Tỉnh Quảng Ninh</t>
  </si>
  <si>
    <t>Tổ 9 Khu 2 - Phường Trưng Vương - Thị xã Uông Bí - Tỉnh Quảng Ninh</t>
  </si>
  <si>
    <t>Tổ 14 Khu 7 - Phường Bắc Sơn - Thị xã Uông Bí - Tỉnh Quảng Ninh</t>
  </si>
  <si>
    <t>Tổ 14 Khu 1 A2 - Phường Vàng Danh - Thị xã Uông Bí - Tỉnh Quảng Ninh</t>
  </si>
  <si>
    <t>Nhà 08 Ngõ 03 Tổ 20 Khu 6 - Phường Quang Trung - Thị xã Uông Bí - Tỉnh Quảng Ninh</t>
  </si>
  <si>
    <t>Số nhà 326 Tổ 19B Khu 4 - Phường Vàng Danh - Thị xã Uông Bí - Tỉnh Quảng Ninh</t>
  </si>
  <si>
    <t>Tập thể 314 Công ty CP than Vàng Danh - TKV - Phường Vàng Danh - Thị xã Uông Bí - Tỉnh Quảng Ninh</t>
  </si>
  <si>
    <t>Tổ 2 Khu 11 - Phường Thanh Sơn - Thị xã Uông Bí - Tỉnh Quảng Ninh</t>
  </si>
  <si>
    <t>Khe Nước - Xã Cộng Hòa - Huyện Yên Hưng - Tỉnh Quảng Ninh</t>
  </si>
  <si>
    <t>Tổ 2b Khu 1 - Phường Vàng Danh - Thị xã Uông Bí - Tỉnh Quảng Ninh</t>
  </si>
  <si>
    <t>Tổ 4B Khu II - Phường Bắc Sơn - Thị xã Uông Bí - Tỉnh Quảng Ninh</t>
  </si>
  <si>
    <t>Tổ 7 Nam Trung - Phường Nam Khê - Thị xã Uông Bí - Tỉnh Quảng Ninh</t>
  </si>
  <si>
    <t>Tiểu khu dốc đỏ 2 - Xã Phương Đông - Thị xã Uông Bí - Tỉnh Quảng Ninh</t>
  </si>
  <si>
    <t>Tổ 42 - Phường Quang Trung - Thị xã Uông Bí - Tỉnh Quảng Ninh</t>
  </si>
  <si>
    <t>Tổ 33 Khu 9 Quang Trung - Uông  Bí - Quảng Ninh - Phường Quang Trung - Thị xã Uông Bí - Tỉnh Quảng Ninh</t>
  </si>
  <si>
    <t>Tổ 5 Khu 3 Bắc Sơn - Uông Bí - Quảng Ninh - Phường Bắc Sơn - Thị xã Uông Bí - Tỉnh Quảng Ninh</t>
  </si>
  <si>
    <t>Tập thể Công ty than Vàng danh - TKV - Phường Vàng Danh - Thị xã Uông Bí - Tỉnh Quảng Ninh</t>
  </si>
  <si>
    <t>Tổ 9A- khu 5B - Phường Vàng Danh - Thị xã Uông Bí - Tỉnh Quảng Ninh</t>
  </si>
  <si>
    <t>Số nhà 71 Phố Phan Đình Phùng - Phường Quang Trung - Thị xã Uông Bí - Tỉnh Quảng Ninh</t>
  </si>
  <si>
    <t>Tổ 7 - Phường Thanh Sơn - Thị xã Uông Bí - Tỉnh Quảng Ninh</t>
  </si>
  <si>
    <t>Tập thể 314 Công ty than Vàng danh - TKV - Phường Vàng Danh - Thị xã Uông Bí - Tỉnh Quảng Ninh</t>
  </si>
  <si>
    <t>Tổ 16A Khu 3 \ - Phường Vàng Danh - Thị xã Uông Bí - Tỉnh Quảng Ninh</t>
  </si>
  <si>
    <t>Tập thể Công ty than Vàng Danh - TKV - Phường Vàng Danh - Thị xã Uông Bí - Tỉnh Quảng Ninh</t>
  </si>
  <si>
    <t>Số nhà 300 Tổ 1 Khu 5 - Phường Thanh Sơn - Thị xã Uông Bí - Tỉnh Quảng Ninh</t>
  </si>
  <si>
    <t>Tổ 7 Khu 3 Thanh Sơn - Uông Bí - Quảng Ninh - Phường Thanh Sơn - Thị xã Uông Bí - Tỉnh Quảng Ninh</t>
  </si>
  <si>
    <t>Tổ 35 Khu 9 Quang Trung - Uông Bí - Quảng Ninh - Phường Quang Trung - Thị xã Uông Bí - Tỉnh Quảng Ninh</t>
  </si>
  <si>
    <t>Tổ 16C Khu 3 Vàng Danh - Uông Bí - Quảng Ninh - Phường Vàng Danh - Thị xã Uông Bí - Tỉnh Quảng Ninh</t>
  </si>
  <si>
    <t xml:space="preserve"> - Xã Sông Khoai - Huyện Yên Hưng - Tỉnh Quảng Ninh</t>
  </si>
  <si>
    <t>Thôn Hiệp Thanh - Xã Phương Nam - Thị xã Uông Bí - Tỉnh Quảng Ninh</t>
  </si>
  <si>
    <t>Chết 15-8-2024</t>
  </si>
  <si>
    <t>Khu 8 - Phường Thanh Sơn - Thị xã Uông Bí - Tỉnh Quảng Ninh</t>
  </si>
  <si>
    <t>Tổ 7 Nam Sơn - Phường Nam Khê - Thị xã Uông Bí - Tỉnh Quảng Ninh</t>
  </si>
  <si>
    <t>Số nhà 193 Nguyễn Văn Cừ - Phường Vàng Danh - Thị xã Uông Bí - Tỉnh Quảng Ninh</t>
  </si>
  <si>
    <t>Số 124 Tổ 3 Khu 5 - Phường Thanh Sơn - Thị xã Uông Bí - Tỉnh Quảng Ninh</t>
  </si>
  <si>
    <t>Tổ 8 Khu 28B - Phường Vàng Danh - Thị xã Uông Bí - Tỉnh Quảng Ninh</t>
  </si>
  <si>
    <t>Cụm I-  KHu 6 - Phường Vàng Danh - Thị xã Uông Bí - Tỉnh Quảng Ninh</t>
  </si>
  <si>
    <t>Xóm 1 - Xã Sông Khoai - Huyện Yên Hưng - Tỉnh Quảng Ninh</t>
  </si>
  <si>
    <t>Số 168 Tổ 12 Khu 4 - Phường Vàng Danh - Thị xã Uông Bí - Tỉnh Quảng Ninh</t>
  </si>
  <si>
    <t>Số nhà 122 Tổ 2 Khu 5 - Phường Thanh Sơn - Thị xã Uông Bí - Tỉnh Quảng Ninh</t>
  </si>
  <si>
    <t>Phòng 204 nhà số 4 Tập thể 314 Công ty than Vàng Danh - Phường Vàng Danh - Thị xã Uông Bí - Tỉnh Quảng Ninh</t>
  </si>
  <si>
    <t>Tổ 19C Khu 8 - Phường Vàng Danh - Thị xã Uông Bí - Tỉnh Quảng Ninh</t>
  </si>
  <si>
    <t>Tập thể Công ty than Vàng Danh TKV - Phường Vàng Danh - Thị xã Uông Bí - Tỉnh Quảng Ninh</t>
  </si>
  <si>
    <t>Tổ 5 Khu 1 - Phường Quang Trung - Thị xã Uông Bí - Tỉnh Quảng Ninh</t>
  </si>
  <si>
    <t>Thuê nhà trọ Tổ 6 Khu 1Vàng Danh - Phường Vàng Danh - Thị xã Uông Bí - Tỉnh Quảng Ninh</t>
  </si>
  <si>
    <t>Tổ 28 Khu 8B - Phường Vàng Danh - Thị xã Uông Bí - Tỉnh Quảng Ninh</t>
  </si>
  <si>
    <t>Tập Đoàn - Xã Thượng Yên Công - Thị xã Uông Bí - Tỉnh Quảng Ninh</t>
  </si>
  <si>
    <t>Tổ 24 Khu Phú Thanh Đông - Phường Yên Thanh - Thị xã Uông Bí - Tỉnh Quảng Ninh</t>
  </si>
  <si>
    <t>Số nhà 3G85 số 3 Tập thể 314 Công ty than Vàng Danh - TKV - Phường Vàng Danh - Thị xã Uông Bí - Tỉnh Quảng Ninh</t>
  </si>
  <si>
    <t>Xóm 3 Thôn 7 - Xã Hiệp Hòa - Huyện Yên Hưng - Tỉnh Quảng Ninh</t>
  </si>
  <si>
    <t>Thôn Năm mẫu - Xã Thượng Yên Công - Thị xã Uông Bí - Tỉnh Quảng Ninh</t>
  </si>
  <si>
    <t>Tổ 9 Lạc Thanh - Phường Yên Thanh - Thị xã Uông Bí - Tỉnh Quảng Ninh</t>
  </si>
  <si>
    <t>Thôn Năm Mẫu 2 Thượng Yên Công - Uông Bí - Quảng Ninh - Xã Thượng Yên Công - Thị xã Uông Bí - Tỉnh Quảng Ninh</t>
  </si>
  <si>
    <t>Khu Miếu thán - Phường Vàng Danh - Thị xã Uông Bí - Tỉnh Quảng Ninh</t>
  </si>
  <si>
    <t>Tổ 8b- Khu 5b - Phường Vàng Danh - Thị xã Uông Bí - Tỉnh Quảng Ninh</t>
  </si>
  <si>
    <t>Tổ 12- Khu 2 - Phường Vàng Danh - Thị xã Uông Bí - Tỉnh Quảng Ninh</t>
  </si>
  <si>
    <t>Khu 2 Cửa Ngăn - Xã Phương Đông - Thị xã Uông Bí - Tỉnh Quảng Ninh</t>
  </si>
  <si>
    <t>Khu 314 - Phường Vàng Danh - Thị xã Uông Bí - Tỉnh Quảng Ninh</t>
  </si>
  <si>
    <t>Khu Vĩnh Tuy 1 - Mạo Khê - Đông Triều - Quảng Ninh</t>
  </si>
  <si>
    <t>Xóm 1 - Phường Trưng Vương - Thị xã Uông Bí - Tỉnh Quảng Ninh</t>
  </si>
  <si>
    <t>TTổ 37- Khu 10 - Phường Quang Trung - Thị xã Uông Bí - Tỉnh Quảng Ninh</t>
  </si>
  <si>
    <t>Thôn Hiệp An 1 - Xã Phương Đông - Thị xã Uông Bí - Tỉnh Quảng Ninh</t>
  </si>
  <si>
    <t>Thôn Hiệp An 1 - Xã Phương Nam - Thị xã Uông Bí - Tỉnh Quảng Ninh</t>
  </si>
  <si>
    <t>Xóm Trại Trang - Xã Cộng Hòa - Huyện Yên Hưng - Tỉnh Quảng Ninh</t>
  </si>
  <si>
    <t>Xóm 2 - Xã Sông Khoai - Huyện Yên Hưng - Tỉnh Quảng Ninh</t>
  </si>
  <si>
    <t>Khu 8 - Phường Vàng Danh - Thị xã Uông Bí - Tỉnh Quảng Ninh</t>
  </si>
  <si>
    <t>Nhà số 1 Tập thể 314 Công ty CP than Vàng Danh TKV - Phường Vàng Danh - Thị xã Uông Bí - Tỉnh Quảng Ninh</t>
  </si>
  <si>
    <t>Xóm 3 - Xã Sông Khoai - Huyện Yên Hưng - Tỉnh Quảng Ninh</t>
  </si>
  <si>
    <t>Phòng 101 Tập thể 314 Công ty CP than Vàng danh TKV - Phường Vàng Danh - Thị xã Uông Bí - Tỉnh Quảng Ninh</t>
  </si>
  <si>
    <t>Thôn 3 - Xã Sông Khoai - Huyện Yên Hưng - Tỉnh Quảng Ninh</t>
  </si>
  <si>
    <t>Số nhà 195 Tổ 10A Khu 7 - Phường Bắc Sơn - Thị xã Uông Bí - Tỉnh Quảng Ninh</t>
  </si>
  <si>
    <t>Phòng 203 Dãy nhà số 4 Tập thể 314 Công ty CP than Vàng Danh TKV - Phường Vàng Danh - Thị xã Uông Bí - Tỉnh Quảng Ninh</t>
  </si>
  <si>
    <t>Thôn 9 Hiệp Thanh - Xã Phương Nam - Thị xã Uông Bí - Tỉnh Quảng Ninh</t>
  </si>
  <si>
    <t>Xóm 4 Sông Khoai - Yên Hưng - Quảng Ninh - Xã Sông Khoai - Huyện Yên Hưng - Tỉnh Quảng Ninh</t>
  </si>
  <si>
    <t>Nhà số 3 Phòng 104 Tập thể 314 Công ty CP than Vàng Danh TKV - Phường Vàng Danh - Thị xã Uông Bí - Tỉnh Quảng Ninh</t>
  </si>
  <si>
    <t>Tổ 1 Thôn Trạp Khê - Phường Nam Khê - Thị xã Uông Bí - Tỉnh Quảng Ninh</t>
  </si>
  <si>
    <t>Tổ 1- Khu 7 - Phường Thanh Sơn - Thị xã Uông Bí - Tỉnh Quảng Ninh</t>
  </si>
  <si>
    <t>Tổ 6 Vĩnh Thông - Thị trấn Mạo Khê - Huyện Đông Triều - Tỉnh Quảng Ninh</t>
  </si>
  <si>
    <t>Tổ 2 Khu 1 - Phường Trưng Vương - Thị xã Uông Bí - Tỉnh Quảng Ninh</t>
  </si>
  <si>
    <t>Số nhà 78 Tổ 12C Khu 4 - Phường Vàng Danh - Thị xã Uông Bí - Tỉnh Quảng Ninh</t>
  </si>
  <si>
    <t>Xóm Đông Thôn Đồn Sơn - Xã Yên Đức - Huyện Đông Triều - Tỉnh Quảng Ninh</t>
  </si>
  <si>
    <t>Thôn Bình Lục Thượng - Xã Hồng Phong - Huyện Đông Triều - Tỉnh Quảng Ninh</t>
  </si>
  <si>
    <t>Số nhà 150 Tổ 12D Khu 4 - Phường Vàng Danh - Thị xã Uông Bí - Tỉnh Quảng Ninh</t>
  </si>
  <si>
    <t>Tân lập 2 - Xã Phương Đông - Thị xã Uông Bí - Tỉnh Quảng Ninh</t>
  </si>
  <si>
    <t>Tổ 5 Khu 1 - Phường Trưng Vương - Thị xã Uông Bí - Tỉnh Quảng Ninh</t>
  </si>
  <si>
    <t>Đội 2 Thôn Khe Sú - Xã Thượng Yên Công - Thị xã Uông Bí - Tỉnh Quảng Ninh</t>
  </si>
  <si>
    <t>Thôn Khe Giang - Xã Thượng Yên Công - Thị xã Uông Bí - Tỉnh Quảng Ninh</t>
  </si>
  <si>
    <t>Khu Miếu Thán - Phường Vàng Danh - Thị xã Uông Bí - Tỉnh Quảng Ninh</t>
  </si>
  <si>
    <t>Năm mẫu 1 - Xã Thượng Yên Công - Thị xã Uông Bí - Tỉnh Quảng Ninh</t>
  </si>
  <si>
    <t>Tổ 27 Khu Phú Thanh tây - Phường Yên Thanh - Thị xã Uông Bí - Tỉnh Quảng Ninh</t>
  </si>
  <si>
    <t>Thôn 2 - Xã Hoàng Tân - Huyện Yên Hưng - Tỉnh Quảng Ninh</t>
  </si>
  <si>
    <t>Thôn 2 Xóm 1 - Xã Hiệp Hòa - Huyện Yên Hưng - Tỉnh Quảng Ninh</t>
  </si>
  <si>
    <t>Tổ 4 Khu 10 - Phường Thanh Sơn - Thị xã Uông Bí - Tỉnh Quảng Ninh</t>
  </si>
  <si>
    <t>Thôn Quan Điền - Xã Thượng Yên Công - Thị xã Uông Bí - Tỉnh Quảng Ninh</t>
  </si>
  <si>
    <t>Tổ 16B Khu 5B Phường Quang Trung -TP Uông Bí- Tỉnh Quảng Ninh</t>
  </si>
  <si>
    <t>Tổ 2- Khu 2 - Phường Quang Trung - Thị xã Uông Bí - Tỉnh Quảng Ninh</t>
  </si>
  <si>
    <t>Tổ 29A Khu 8 - Phường Vàng Danh - Thị xã Uông Bí - Tỉnh Quảng Ninh</t>
  </si>
  <si>
    <t>Số nhà 461 Tổ 42 Khu 12 - Phường Quang Trung - Thị xã Uông Bí - Tỉnh Quảng Ninh</t>
  </si>
  <si>
    <t>Tổ 4 Khu Vĩnh Sinh - Thị trấn Mạo Khê - Huyện Đông Triều - Tỉnh Quảng Ninh</t>
  </si>
  <si>
    <t>Tổ 34 Khu 6 - Phường Trưng Vương - Thị xã Uông Bí - Tỉnh Quảng Ninh</t>
  </si>
  <si>
    <t>Thôn An Hải - Xã Phương Nam - Thị xã Uông Bí - Tỉnh Quảng Ninh</t>
  </si>
  <si>
    <t>Tỏo 16D Khu 3 - Phường Vàng Danh - Thị xã Uông Bí - Tỉnh Quảng Ninh</t>
  </si>
  <si>
    <t>Tập thể Công ty CP than Vàng Danh - TKV - Phường Vàng Danh - Thị xã Uông Bí - Tỉnh Quảng Ninh</t>
  </si>
  <si>
    <t>Báo tin cho Chú là: Bùi Văn Tươi, Số nhà 94A Tổ 12C Khu 4 Vàng Danh - Phường Vàng Danh - Thị xã Uông Bí - Tỉnh Quảng Ninh</t>
  </si>
  <si>
    <t>Khu 4 - Phường Vàng Danh - Thị xã Uông Bí - Tỉnh Quảng Ninh</t>
  </si>
  <si>
    <t>Tổ 8- Khu 5b - Phường Vàng Danh - Thị xã Uông Bí - Tỉnh Quảng Ninh</t>
  </si>
  <si>
    <t>Khu 7 Tổ 22B - Phường Vàng Danh - Thị xã Uông Bí - Tỉnh Quảng Ninh</t>
  </si>
  <si>
    <t>Tổ 7 Khu 9 - Phường Thanh Sơn - Thị xã Uông Bí - Tỉnh Quảng Ninh</t>
  </si>
  <si>
    <t>Thôn Bình Lục Hạ - Xã Hồng Phong - Huyện Đông Triều - Tỉnh Quảng Ninh</t>
  </si>
  <si>
    <t>Bí Trung 2 - Xã Phương Đông - Thị xã Uông Bí - Tỉnh Quảng Ninh</t>
  </si>
  <si>
    <t>Tổ 26 Khu 7 - Phường Quang Trung - Thị xã Uông Bí - Tỉnh Quảng Ninh</t>
  </si>
  <si>
    <t>Xóm 2 - Xã Yên Hải - Huyện Yên Hưng - Tỉnh Quảng Ninh</t>
  </si>
  <si>
    <t>Số nhà 278 Tổ 12A Khu 4 - Phường Vàng Danh - Thị xã Uông Bí - Tỉnh Quảng Ninh</t>
  </si>
  <si>
    <t>Số nhà 377 Tổ 20B Khu 8 - Phường Vàng Danh - Thị xã Uông Bí - Tỉnh Quảng Ninh</t>
  </si>
  <si>
    <t>Tổ 44 - Phường Quang Trung - Thị xã Uông Bí - Tỉnh Quảng Ninh</t>
  </si>
  <si>
    <t>Thôn Tân Lập 1 - Xã Phương Đông - Thị xã Uông Bí - Tỉnh Quảng Ninh</t>
  </si>
  <si>
    <t>Số nhà 306 Khu B nhà số 2 Tập thể 314 Công ty cổ phần than Vàng Danh - TKV - Phường Vàng Danh - Thị xã Uông Bí - Tỉnh Quảng Ninh</t>
  </si>
  <si>
    <t>Thôn 14 Cẩm Hồng - Phương Nam - Uông Bí - Quảng Ninh - Xã Phương Nam - Thị xã Uông Bí - Tỉnh Quảng Ninh</t>
  </si>
  <si>
    <t>Cụm 9 Khu 5B - Phường Vàng Danh - Thị xã Uông Bí - Tỉnh Quảng Ninh</t>
  </si>
  <si>
    <t>Tổ 1 Khu 3 - Phường Vàng Danh - Thị xã Uông Bí - Tỉnh Quảng Ninh</t>
  </si>
  <si>
    <t>Tổ 14 Khu Lạc Thanh - Yên Thanh - Uông Bí - Quảng Ninh - Phường Yên Thanh - Thị xã Uông Bí - Tỉnh Quảng Ninh</t>
  </si>
  <si>
    <t>Tập thể 314 Công ty cổ phần than Vàng Danh TKV - Phường Vàng Danh - Thị xã Uông Bí - Tỉnh Quảng Ninh</t>
  </si>
  <si>
    <t>Tập thể Công ty cổ phần than Vàng Danh - TKV - Phường Vàng Danh - Thị xã Uông Bí - Tỉnh Quảng Ninh</t>
  </si>
  <si>
    <t>Tổ 7B Khu 5B - Phường Vàng Danh - Thị xã Uông Bí - Tỉnh Quảng Ninh</t>
  </si>
  <si>
    <t>Tập thể 314 Công ty cổ phần than Vàng Danh - TKV - Phường Vàng Danh - Thị xã Uông Bí - Tỉnh Quảng Ninh</t>
  </si>
  <si>
    <t>Tổ 18B Khu 4 - Phường Quang Trung - Thị xã Uông Bí - Tỉnh Quảng Ninh</t>
  </si>
  <si>
    <t>Số 59 Tổ 2 Khu 1 - Phường Bắc Sơn - Thị xã Uông Bí - Tỉnh Quảng Ninh</t>
  </si>
  <si>
    <t>Tổ 12b khu 2 - Phường Vàng Danh - Thị xã Uông Bí - Tỉnh Quảng Ninh</t>
  </si>
  <si>
    <t>Miếu Bòng - Thượng Yên Công - Uông Bí - Quảng Ninh - Xã Thượng Yên Công - Thị xã Uông Bí - Tỉnh Quảng Ninh</t>
  </si>
  <si>
    <t>Tập thể Công ty cổ phần than Vàng Danh TKV - Phường Vàng Danh - Thị xã Uông Bí - Tỉnh Quảng Ninh</t>
  </si>
  <si>
    <t>Số nhà 296 Nguyễn Văn Cừ - Phường Vàng Danh - Thị xã Uông Bí - Tỉnh Quảng Ninh</t>
  </si>
  <si>
    <t>Số nhà 83 Tổ 3A Khu 1 - Phường Yên Thanh - Thị xã Uông Bí - Tỉnh Quảng Ninh</t>
  </si>
  <si>
    <t>Thôn 1 Xã Phương Nam - Uông Bí - Quảng Ninh - Xã Phương Nam - Thị xã Uông Bí - Tỉnh Quảng Ninh</t>
  </si>
  <si>
    <t>Tổ 4- Khu 2- Vàng Danh- Uông Bí- Quảng Ninh</t>
  </si>
  <si>
    <t>Tổ 26 Khu VI - Phường Bắc Sơn - Thị xã Uông Bí - Tỉnh Quảng Ninh</t>
  </si>
  <si>
    <t>Tân Lập - Phương Đông - Uông Bí - Quảng Ninh - Xã Phương Đông - Thị xã Uông Bí - Tỉnh Quảng Ninh</t>
  </si>
  <si>
    <t>Thôn Hiệp An 1 - Phương Nam - Uông Bí - Quảng Ninh - Xã Phương Nam - Thị xã Uông Bí - Tỉnh Quảng Ninh</t>
  </si>
  <si>
    <t>Hiệp An 1 - Phương Nam - Uông Bí - Quảng Ninh - Xã Phương Nam - Thị xã Uông Bí - Tỉnh Quảng Ninh</t>
  </si>
  <si>
    <t>Thôn III - Xã Điền Công - Uông Bí - Quảng Ninh - Thị xã Uông Bí - Thị xã Uông Bí - Tỉnh Quảng Ninh</t>
  </si>
  <si>
    <t>Tập thể Công ty CP than Vàng Danh - Phường Vàng Danh - Thị xã Uông Bí - Tỉnh Quảng Ninh</t>
  </si>
  <si>
    <t>Số nhà 60 Tổ 27 Khu Phú Thanh Tây - Yên Thanh - Uông Bí - Quảng Ninh - Phường Yên Thanh - Thị xã Uông Bí - Tỉnh Quảng Ninh</t>
  </si>
  <si>
    <t>Tổ 9 Khu II - Phường Trưng Vương - Thị xã Uông Bí - Tỉnh Quảng Ninh</t>
  </si>
  <si>
    <t>Tập thể Cty CP than Vàng Danh TKV - Phường Vàng Danh - Thị xã Uông Bí - Tỉnh Quảng Ninh</t>
  </si>
  <si>
    <t>Tổ 4 Thôn Chạp Khê - Phường Nam Khê - Thị xã Uông Bí - Tỉnh Quảng Ninh</t>
  </si>
  <si>
    <t>Tập thể  Công ty CP than Vàng Danh TKV - Phường Vàng Danh - Thị xã Uông Bí - Tỉnh Quảng Ninh</t>
  </si>
  <si>
    <t>Hiệp An 2 Phương Nam - Uông Bí - Quảng Ninh - Xã Phương Nam - Thị xã Uông Bí - Tỉnh Quảng Ninh</t>
  </si>
  <si>
    <t>Tổ 3 Khu 4 - Phường Vàng Danh - Thị xã Uông Bí - Tỉnh Quảng Ninh</t>
  </si>
  <si>
    <t>Số 106 Tổ 12D Khu 4 - Phường Vàng Danh - Thị xã Uông Bí - Tỉnh Quảng Ninh</t>
  </si>
  <si>
    <t>Thôn Hồng Hà - Xã Phương Nam - Thị xã Uông Bí - Tỉnh Quảng Ninh</t>
  </si>
  <si>
    <t>Số 201 Nguyễn Văn Cừ - Phường Vàng Danh - Thị xã Uông Bí - Tỉnh Quảng Ninh</t>
  </si>
  <si>
    <t>Số 50 Tổ 29B Khu 8 - Phường Quang Trung - Thị xã Uông Bí - Tỉnh Quảng Ninh</t>
  </si>
  <si>
    <t>Số nhà 367 Tổ 20B Khu 8 - Phường Vàng Danh - Thị xã Uông Bí - Tỉnh Quảng Ninh</t>
  </si>
  <si>
    <t>Số nhà 214 Nguyễn Văn Cừ Tổ 12A Khu 4 - Phường Vàng Danh - Thị xã Uông Bí - Tỉnh Quảng Ninh</t>
  </si>
  <si>
    <t>Tổ 36C Khu 10 - Phường Quang Trung - Thị xã Uông Bí - Tỉnh Quảng Ninh</t>
  </si>
  <si>
    <t>Số nhà 126 Tổ 3 Khu 5 - Phường Thanh Sơn - Thị xã Uông Bí - Tỉnh Quảng Ninh</t>
  </si>
  <si>
    <t>Thôn 1 - Xã Điền Công - Huyện Yên Hưng - Tỉnh Quảng Ninh</t>
  </si>
  <si>
    <t>Số nhà 43 Tổ 1 Khu 1 - Phường Quang Trung - Thị xã Uông Bí - Tỉnh Quảng Ninh</t>
  </si>
  <si>
    <t>Xóm II - Thôn Cửa Ngăn - Xã Phương Đông - Thị xã Uông Bí - Tỉnh Quảng Ninh</t>
  </si>
  <si>
    <t>Số nhà 44 Tổ 27 Phú Thanh Tây - Phường Yên Thanh - Thị xã Uông Bí - Tỉnh Quảng Ninh</t>
  </si>
  <si>
    <t>Tập thể Công ty CP than Vàng danh TKV - Phường Vàng Danh - Thị xã Uông Bí - Tỉnh Quảng Ninh</t>
  </si>
  <si>
    <t>Xóm 11 - Xã Sông Khoai - Huyện Yên Hưng - Tỉnh Quảng Ninh</t>
  </si>
  <si>
    <t>Tổ 6 Khu 5 - Phường Thanh Sơn - Thị xã Uông Bí - Tỉnh Quảng Ninh</t>
  </si>
  <si>
    <t>Tổ 12Đ Khu 4 - Phường Vàng Danh - Thị xã Uông Bí - Tỉnh Quảng Ninh</t>
  </si>
  <si>
    <t>Số nhà 78 Tổ 3 Khu 2 - Phường Thanh Sơn - Thị xã Uông Bí - Tỉnh Quảng Ninh</t>
  </si>
  <si>
    <t>Khu 3 - Phường Vàng Danh - Thị xã Uông Bí - Tỉnh Quảng Ninh</t>
  </si>
  <si>
    <t>Thôn Cửa Ngăn - Xã Phương Đông - Thị xã Uông Bí - Tỉnh Quảng Ninh</t>
  </si>
  <si>
    <t>Số nhà 276 Tổ 5 Khu 1 - Phường Thanh Sơn - Thị xã Uông Bí - Tỉnh Quảng Ninh</t>
  </si>
  <si>
    <t>Số 141 Đường Uông Thượng - Phường Vàng Danh - Thị xã Uông Bí - Tỉnh Quảng Ninh</t>
  </si>
  <si>
    <t>Số nhà 104 Tỏo 22B Khu 7 - Phường Vàng Danh - Thị xã Uông Bí - Tỉnh Quảng Ninh</t>
  </si>
  <si>
    <t>Tổ 1 Khu 4 - Phường Thanh Sơn - Thị xã Uông Bí - Tỉnh Quảng Ninh</t>
  </si>
  <si>
    <t>Số nhà 14B Tổ 16D Khu 3 - Phường Vàng Danh - Thị xã Uông Bí - Tỉnh Quảng Ninh</t>
  </si>
  <si>
    <t>Tổ 2 Khu 3 - Phường Thanh Sơn - Thị xã Uông Bí - Tỉnh Quảng Ninh</t>
  </si>
  <si>
    <t>Đội 2 - Xã Xuân Sơn - Huyện Đông Triều - Tỉnh Quảng Ninh</t>
  </si>
  <si>
    <t>Tổ 29 Khu V - Phường Trưng Vương - Thị xã Uông Bí - Tỉnh Quảng Ninh</t>
  </si>
  <si>
    <t>Tập thể công ty CP than Vàng Danh TKV - Phường Vàng Danh - Thị xã Uông Bí - Tỉnh Quảng Ninh</t>
  </si>
  <si>
    <t>Xóm 5 - Xã Sông Khoai - Huyện Yên Hưng - Tỉnh Quảng Ninh</t>
  </si>
  <si>
    <t>Số 332 Tổ 16 Khu 7 - Phường Bắc Sơn - Thị xã Uông Bí - Tỉnh Quảng Ninh</t>
  </si>
  <si>
    <t>Số 95 Tổ 4B Khu 2 - Phường Bắc Sơn - Thị xã Uông Bí - Tỉnh Quảng Ninh</t>
  </si>
  <si>
    <t>Tổ 15 Khu Lạc Thanh - Phường Yên Thanh - Thị xã Uông Bí - Tỉnh Quảng Ninh</t>
  </si>
  <si>
    <t>Tổ 1 Khu Nam Trung - Phường Nam Khê - Thị xã Uông Bí - Tỉnh Quảng Ninh</t>
  </si>
  <si>
    <t>Tổ 6 Khu 1 - Phường Trưng Vương - Thị xã Uông Bí - Tỉnh Quảng Ninh</t>
  </si>
  <si>
    <t>Số nhà 147 Tổ 12A Khu 4 - Phường Vàng Danh - Thị xã Uông Bí - Tỉnh Quảng Ninh</t>
  </si>
  <si>
    <t>Tổ 3 Trạp Khê - Phường Nam Khê - Thị xã Uông Bí - Tỉnh Quảng Ninh</t>
  </si>
  <si>
    <t>Khe Cát - Xã Minh Thành - Huyện Yên Hưng - Tỉnh Quảng Ninh</t>
  </si>
  <si>
    <t>Tổ 2 Khu Nam Trung - Phường Nam Khê - Thị xã Uông Bí - Tỉnh Quảng Ninh</t>
  </si>
  <si>
    <t>Tổ 6 Khu Nam Tân - Phường Nam Khê - Thị xã Uông Bí - Tỉnh Quảng Ninh</t>
  </si>
  <si>
    <t>Bến Ván - Thượng Yên Công - Uông Bí - Quảng Ninh - Xã Thượng Yên Công - Thị xã Uông Bí - Tỉnh Quảng Ninh</t>
  </si>
  <si>
    <t>Xóm 2 Thôn Cửa Ngăn - Xã Phương Đông - Thị xã Uông Bí - Tỉnh Quảng Ninh</t>
  </si>
  <si>
    <t>Xóm 3 Cửa Ngăn - Xã Phương Đông - Thị xã Uông Bí - Tỉnh Quảng Ninh</t>
  </si>
  <si>
    <t>Tổ 21 Khu Núi Gạc - Phường Yên Thanh - Thị xã Uông Bí - Tỉnh Quảng Ninh</t>
  </si>
  <si>
    <t>Tổ 26 Khu Phú Thanh Đông - Phường Yên Thanh - Thị xã Uông Bí - Tỉnh Quảng Ninh</t>
  </si>
  <si>
    <t>Hiệp Thanh - Phương Nam - Uông Bí - Quảng Ninh - Xã Phương Nam - Thị xã Uông Bí - Tỉnh Quảng Ninh</t>
  </si>
  <si>
    <t>Tổ 4 Nam Sơn - Phường Nam Khê - Thị xã Uông Bí - Tỉnh Quảng Ninh</t>
  </si>
  <si>
    <t>Tổ 6A Khu 1 - Phường Trưng Vương - Thị xã Uông Bí - Tỉnh Quảng Ninh</t>
  </si>
  <si>
    <t>Số nhà 31 Tổ 4 Khu 1 - Phường Vàng Danh - Thị xã Uông Bí - Tỉnh Quảng Ninh</t>
  </si>
  <si>
    <t>Phòng 304 Tập thể Công ty CP than Vàng Danh TKV - Phường Vàng Danh - Thị xã Uông Bí - Tỉnh Quảng Ninh</t>
  </si>
  <si>
    <t>Thôn Tập Đoàn - Xã Thượng Yên Công - Thị xã Uông Bí - Tỉnh Quảng Ninh</t>
  </si>
  <si>
    <t>Lạc Thanh - Phường Yên Thanh - Thị xã Uông Bí - Tỉnh Quảng Ninh</t>
  </si>
  <si>
    <t>Số 568 Tổ 5 Khu 11 - Phường Thanh Sơn - Thị xã Uông Bí - Tỉnh Quảng Ninh</t>
  </si>
  <si>
    <t>Tổ 17B Khu 2 - Phường Vàng Danh - Thị xã Uông Bí - Tỉnh Quảng Ninh</t>
  </si>
  <si>
    <t>Thôn Miếu Bóng - Xã Thượng Yên Công - Thị xã Uông Bí - Tỉnh Quảng Ninh</t>
  </si>
  <si>
    <t>Thôn Cát Thành - Xã Minh Thành - Huyện Yên Hưng - Tỉnh Quảng Ninh</t>
  </si>
  <si>
    <t>Tổ 12 Khu 10 - Phường Trưng Vương - Thị xã Uông Bí - Tỉnh Quảng Ninh</t>
  </si>
  <si>
    <t>Thôn Năm Mẫu II - Xã Thượng Yên Công - Thị xã Uông Bí - Tỉnh Quảng Ninh</t>
  </si>
  <si>
    <t>Số nhà 556 Tổ 5 Khu 11 - Phường Thanh Sơn - Thị xã Uông Bí - Tỉnh Quảng Ninh</t>
  </si>
  <si>
    <t>Thôn Miếu Thán - Phường Vàng Danh - Thị xã Uông Bí - Tỉnh Quảng Ninh</t>
  </si>
  <si>
    <t>Tổ 24 Khu 7 - Phường Quang Trung - Thị xã Uông Bí - Tỉnh Quảng Ninh</t>
  </si>
  <si>
    <t>Cậu Nguyễn Hồng Hải Tổ 2A Khu 7 - Phường Vàng Danh - Thị xã Uông Bí - Tỉnh Quảng Ninh</t>
  </si>
  <si>
    <t>Tập thể Công ty CP than Vàng Danh - Viancomin - Phường Vàng Danh - Thị xã Uông Bí - Tỉnh Quảng Ninh</t>
  </si>
  <si>
    <t>Thôn 5 Lâm Xá - Xã Hồng Thái Tây - Huyện Đông Triều - Tỉnh Quảng Ninh</t>
  </si>
  <si>
    <t>Xóm 4 - Xã Hiệp Hòa - Huyện Yên Hưng - Tỉnh Quảng Ninh</t>
  </si>
  <si>
    <t>Thôn 1 - Xã Sông Khoai - Huyện Yên Hưng - Tỉnh Quảng Ninh</t>
  </si>
  <si>
    <t>Xóm Cửa Tràng - Xã Tiền An - Huyện Yên Hưng - Tỉnh Quảng Ninh</t>
  </si>
  <si>
    <t>Tiên Tiến- Phù Cừ- Hưng Yên</t>
  </si>
  <si>
    <t>Thôn Đồng Bống - Phường Vàng Danh - Thị xã Uông Bí - Tỉnh Quảng Ninh</t>
  </si>
  <si>
    <t>Tập thể Công ty CP than Vàng Danh - VInacomin - Phường Vàng Danh - Thị xã Uông Bí - Tỉnh Quảng Ninh</t>
  </si>
  <si>
    <t>Tổ 7 Khu 1 - Phường Trưng Vương - Thị xã Uông Bí - Tỉnh Quảng Ninh</t>
  </si>
  <si>
    <t>Tổ 35 Khu 9 - Vàng Danh - Uông Bí - Quảng Ninh</t>
  </si>
  <si>
    <t>Xóm Đình - Xã Tiền An - Huyện Yên Hưng - Tỉnh Quảng Ninh</t>
  </si>
  <si>
    <t xml:space="preserve">Tập thể Công ty CP than Vàng Danh - Vinacomin </t>
  </si>
  <si>
    <t>Thôn Đá Bạc - Xã Phương Nam - Thị xã Uông Bí - Tỉnh Quảng Ninh</t>
  </si>
  <si>
    <t xml:space="preserve">Xóm Khe Nước - Xã Cộng Hòa - Huyện Yên Hưng - Tỉnh Quảng Ninh </t>
  </si>
  <si>
    <t>Tổ 30 Phú Thanh Tây - Yên Thanh - Uông Bí - Quảng Ninh</t>
  </si>
  <si>
    <t>Thôn 2 - Xã Sông Khoai - Huyện Yên Hưng - Tỉnh Quảng Ninh</t>
  </si>
  <si>
    <t>Tổ 1 - Khu 1 - Vàng Danh - Uông Bí - Quảng Ninh</t>
  </si>
  <si>
    <t xml:space="preserve"> Ngân hàng công thương  </t>
  </si>
  <si>
    <t>Tổ 15A Khu 3 Phường Vàng Danh - Thị xã Uông Bí - Tỉnh Quảng Ninh</t>
  </si>
  <si>
    <t>Tổ 5 Khu 1 Phường Vàng Danh - Thị xã Uông Bí - Tỉnh Quảng Ninh</t>
  </si>
  <si>
    <t>Tổ 6 Khu 1 Phường Yên Thanh - Thị xã Uông Bí - Tỉnh Quảng Ninh</t>
  </si>
  <si>
    <t>Tổ 33 Khu 9 Phường Quang Trung - Thị xã Uông Bí - Tỉnh Quảng Ninh</t>
  </si>
  <si>
    <t>Tổ 7 Khu 7 Thanh Sơn - Uông Bí - Quảng Ninh</t>
  </si>
  <si>
    <t>Khu 7 Phường Vàng Danh - Thị xã Uông Bí - Tỉnh Quảng Ninh</t>
  </si>
  <si>
    <t>Thôn Khe Nước - Xã Cộng Hoà - Huyện Yên Hưng - Tỉnh Quảng Ninh</t>
  </si>
  <si>
    <t>Xóm 3 Thôn 5 Xã Hiệp Hoà - Huyên Yên Hưng - Tỉnh Quảng Ninh</t>
  </si>
  <si>
    <t>Tổ 2A Khu 1 - Quang Trung - Uông Bí - Quảng Ninh</t>
  </si>
  <si>
    <t>Bình Lục Thượng  - Xã Hồng Phong - Huyện Đông Triều - Tỉnh Quảng Ninh</t>
  </si>
  <si>
    <t>Số nhà 442 Tổ 20 Khu 8 Vàng Danh - Uông Bí - Quảng Ninh</t>
  </si>
  <si>
    <t>Tổ 39 Khu 7 Trưng Vương - Uông Bí - Quảng Ninh</t>
  </si>
  <si>
    <t>Tổ 20 Khu 4 Phường Bắc Sơn - Thị xã Uông Bí - Tỉnh Quảng Ninh</t>
  </si>
  <si>
    <t>Số nhà 14 Tổ 28 Khu 8 Quang Trung - Uông Bí - Quảng Ninh</t>
  </si>
  <si>
    <t>Tổ 10C Khu 5A Phường Vàng Danh - Thị xã Uông Bí - Tỉnh Quảng Ninh</t>
  </si>
  <si>
    <t>Tổ 8 Nam Sơn - Nam Khê - Uông Bí - Quảng Ninh</t>
  </si>
  <si>
    <t>Tổ 9B Khu 5B Vàng Danh - Uông Bí - Quảng Ninh</t>
  </si>
  <si>
    <t>Phường Thanh Sơn - Uông Bí - Quảng Ninh</t>
  </si>
  <si>
    <t>Quang Trung-Uông Bí- Quảng Ninh</t>
  </si>
  <si>
    <t>Đội 2 - Xuân Cầm - Xã Xuân Sơn - Huyện Đông Triều - Tỉnh Quảng Ninh</t>
  </si>
  <si>
    <t>Thôn Bãi Dài - Xã An Sinh - Huyện Kinh Môn - Tỉnh Hải Dương</t>
  </si>
  <si>
    <t>Xóm Sen - Xã Tiền An - Huyện Yên Hưng - Tỉnh Quảng Ninh</t>
  </si>
  <si>
    <t>Thôn Trại Thành 3 - Xã Đông Mai - Huyện Yên Hưng - Tỉnh Quảng Ninh</t>
  </si>
  <si>
    <t>Thôn Bãi Dài - Xã An Sinh - Huyện Đông Triều - Tỉnh Quảng Ninh</t>
  </si>
  <si>
    <t>Miếu Thán - Phường Vàng Danh - Thị xã Uông Bí - Tỉnh Quảng Ninh</t>
  </si>
  <si>
    <t>Tổ 26 Phú Thanh Đông - Phường Yên Thanh - Thị xã Uông Bí - Tỉnh Quảng Ninh</t>
  </si>
  <si>
    <t>Khe Giang - Xã Thượng Yên Công - Thị xã Uông Bí - Tỉnh Quảng Ninh</t>
  </si>
  <si>
    <t>Khe Sú - Xã Thượng Yên Công - Thị xã Uông Bí - Tỉnh Quảng Ninh</t>
  </si>
  <si>
    <t>Số nhà 15 Tổ 22E Khu 7 - Phường Vàng Danh - Thị xã Uông Bí - Tỉnh Quảng Ninh</t>
  </si>
  <si>
    <t xml:space="preserve">Thôn Trại Cọ Phường Đông Mai - Thị xã Quảng Yên - Quảng Ninh </t>
  </si>
  <si>
    <t xml:space="preserve">Khu Đình - Phường Cộng Hoà - Thị xã Quảng Yên - Quảng Ninh </t>
  </si>
  <si>
    <t>Thôn Trại Cau - Xã Cộng Hòa - Huyện Yên Hưng - Tỉnh Quảng Ninh</t>
  </si>
  <si>
    <t>Thôn 2 - An Hải - Xã Phương Nam - Thị xã Uông Bí - Tỉnh Quảng Ninh</t>
  </si>
  <si>
    <t>Tổ 6 Khu 8 - Phường Thanh Sơn - Thị xã Uông Bí - Tỉnh Quảng Ninh</t>
  </si>
  <si>
    <t>Tổ 7 KHu 5 - Phường Vàng Danh - Thị xã Uông Bí - Tỉnh Quảng Ninh</t>
  </si>
  <si>
    <t>0 - Phường Thanh Sơn - Thị xã Uông Bí - Tỉnh Quảng Ninh</t>
  </si>
  <si>
    <t>Khu 9 Bắc Sơn - Uông Bí - Quảng Ninh</t>
  </si>
  <si>
    <t xml:space="preserve">Số nhà 19 Tổ 14A Khu 2 Phường Vàng Danh - Uông Bí - Quảng Ninh </t>
  </si>
  <si>
    <t>Tổ 4 Khu 3 Thanh Sơn - Uông Bí - Quảng NInh</t>
  </si>
  <si>
    <t>Tổ 21 Khu 6 Phường Quang Trung - Thị xã Uông Bí - Tỉnh Quảng Ninh</t>
  </si>
  <si>
    <t>Tổ 28, khu 8, Vàng Danh, Uông Bí, Quảng Ninh</t>
  </si>
  <si>
    <t>Khe Cát- Minh Thành- Quảng Yên-Quảng Ninh</t>
  </si>
  <si>
    <t>Tiền An-Quảng Yên-Quảng Ninh</t>
  </si>
  <si>
    <t>Đồng Chanh-Thượng Yên Công-Uông Bí-Quảng Ninh</t>
  </si>
  <si>
    <t>Hoà Tháp-Đông Mai-Quảng Yên-Quảng Ninh</t>
  </si>
  <si>
    <t>Động Linh-Minh Thành-Quảng Yên-Quảng Ninh</t>
  </si>
  <si>
    <t>Đông Hồ- Thuỵ Phong - Thái Thuỵ - Thái Bình</t>
  </si>
  <si>
    <t>Thôn 4 xóm 3-Hiệp Hoà-Quảng Yên-Quảng NInh</t>
  </si>
  <si>
    <t>Thôn Hương-Xuân Hoà- Vũ Thư- Thái Bình</t>
  </si>
  <si>
    <t>Thôn 5- Gia Đức-Thuỷ Nguyên-Hải Phòng</t>
  </si>
  <si>
    <t>Miếu Thán-Vàng Danh-Uông Bí-Quảng Ninh</t>
  </si>
  <si>
    <t>Xóm 1, Đông Cường-Đông Hưng-Thái Bình</t>
  </si>
  <si>
    <t>Xóm 2-Cao Hào-Chân Lý-Lý Nhân-Hà Nam</t>
  </si>
  <si>
    <t>Khu Tràng 2, TT. Hưng Hà- H. Hưng Hà- T.Thái Bình</t>
  </si>
  <si>
    <t>Việt Thắng- Vũ Vân- Vũ Thư- Thái Bình</t>
  </si>
  <si>
    <t>Cẩm Luỹ-Cẩm La- Quảng Yên- Quảng Ninh</t>
  </si>
  <si>
    <t>Cẩm Luỹ-Cẩm La- Yên Hưng-Quảng Ninh</t>
  </si>
  <si>
    <t>Phúc Bình-Đông Lợi-Sơn Dương-Tuyên Quang</t>
  </si>
  <si>
    <t>Xóm Cửa Tràng-Tiền An- Yên Hưng- Quảng Ninh</t>
  </si>
  <si>
    <t>Trung thôn 2- Kim Trung-Hưng Hà- Thái Bình</t>
  </si>
  <si>
    <t>Khu 3- Nam Hoà- Quảng Yên- Quảng Ninh</t>
  </si>
  <si>
    <t>Mai Hoà- Đông Mai- Quảng Yên- Quảng Ninh</t>
  </si>
  <si>
    <t>Tổ 25- Phú Thanh Đông- - Yên Thanh- Uông Bí- Quảng Ninh</t>
  </si>
  <si>
    <t>Đồng Thanh-Sơn Hà-Nho Quan-Ninh Bình</t>
  </si>
  <si>
    <t>Đội 8-Liên Khê- Thuỷ Nguyên- Hải phòng</t>
  </si>
  <si>
    <t xml:space="preserve"> Phú Thanh Tây- Yên Thanh- Uông Bí- Quảng Ninh</t>
  </si>
  <si>
    <t>Thôn 6-Nguyễn Huệ- Đông Triều- Quảng Ninh</t>
  </si>
  <si>
    <t>Khe Sú I- Thượng Yên Công- Uông Bí- Quảng Ninh</t>
  </si>
  <si>
    <t>Xóm 3-Sông Khoai- Quảng Yên - Quảng Ninh</t>
  </si>
  <si>
    <t>Tổ 10 A-Khu 5-Vàng Danh-Uông Bí-Quảng Ninh</t>
  </si>
  <si>
    <t>An Chiểu 2- Liên Phương- TP Hưng Yên- Hưng Yên</t>
  </si>
  <si>
    <t>Tổ 21- Khu 4-Bắc Sơn- Uông Bí-Quảng Ninh</t>
  </si>
  <si>
    <t>Quan Điền- Thượng Yên Công- Uông Bí- Quảng Ninh</t>
  </si>
  <si>
    <t>Thôn Sài-An Quý- Quỳnh Phụ- Thái Bình</t>
  </si>
  <si>
    <t>Khe Sú I-Thượng Yên Công- Uông Bí- Quảng Ninh</t>
  </si>
  <si>
    <t>Trại Tháp-Đông Mai-Yên Hưng-Quảng Ninh</t>
  </si>
  <si>
    <t>An Tràng- Quỳnh Phụ- Thái Bình</t>
  </si>
  <si>
    <t>Thôn 4-Sông Khoai- Quảng Yên - Quảng Ninh</t>
  </si>
  <si>
    <t>Dương Xá- Tiến Đức- Hưng Hà- Thái Bình</t>
  </si>
  <si>
    <t>Đồng Chanh-Thượng Yên Công- Uông Bí- Quảng Ninh</t>
  </si>
  <si>
    <t>Tổ 28- Phú Thanh Tây- Yên Thanh- Uông Bí- Quảng Ninh</t>
  </si>
  <si>
    <t>Yên Thọ- Đông Triều- Quảng Ninh</t>
  </si>
  <si>
    <t>Quang Trung- Uông Bí- Quảng Ninh</t>
  </si>
  <si>
    <t xml:space="preserve">Tổ 10 Khu 7 Bắc Sơn - Uông BÍ - Quảng Ninh </t>
  </si>
  <si>
    <t>Duy Nhất - Vũ Thư - Thái Bình</t>
  </si>
  <si>
    <t>Quỳnh Hoàng - Quỳnh Phụ - Thái Bình</t>
  </si>
  <si>
    <t>Hồng Giang - Đông Hưng - Thái Bình</t>
  </si>
  <si>
    <t>Tiền An - Yên Hưng - Quảng Ninh</t>
  </si>
  <si>
    <t>Nam Hòa - Yên Hưng - Quảng Ninh</t>
  </si>
  <si>
    <t>Cộng Hòa - Yên Hưng - Quàng Ninh</t>
  </si>
  <si>
    <t>Thanh Lang - Thanh Hà - Hải Dương</t>
  </si>
  <si>
    <t>Sông Khoai - Yên Hưng - Quảng Ninh</t>
  </si>
  <si>
    <t>Thất Hùng - Kinh Môn - Hải Dương</t>
  </si>
  <si>
    <t>Quỳnh Ngọc - Quỳnh Phụ - Thái Bình</t>
  </si>
  <si>
    <t>Bắc Sơn - Uông Bí - Quảng Ninh</t>
  </si>
  <si>
    <t>Đoàn Kết - Thanh Miện - Hải Dương</t>
  </si>
  <si>
    <t>Tân Việt - Thanh Hà - Hải Dương</t>
  </si>
  <si>
    <t>Bến Ván-Đồng Chanh- Thượng Yên Công- Uông Bí- Quảng Ninh</t>
  </si>
  <si>
    <t>Yên Dưỡng-Hồng Thái Đông- Đông Triều- Quảng Ninh</t>
  </si>
  <si>
    <t xml:space="preserve">Tổ 7- Khu 3- Bắc Sơn- Uông Bí- Quảng Ninh </t>
  </si>
  <si>
    <t xml:space="preserve">Tổ 2- Khu 6- Vàng Danh - Uông Bí - Quảng Ninh </t>
  </si>
  <si>
    <t xml:space="preserve">Tổ 6- Khu 3- Vàng Danh - Uông Bí - Quảng Ninh </t>
  </si>
  <si>
    <t>Tổ 41- Khu 11- Quang Trung- Uông Bí- Quảng Ninh</t>
  </si>
  <si>
    <t xml:space="preserve">Khu 3- Vàng Danh - Uông Bí - Quảng Ninh </t>
  </si>
  <si>
    <t>Thôn Bùi- Trịnh Xá- Phủ Lý- Hà Nam</t>
  </si>
  <si>
    <t>Thượng Yên Công- Uông Bí- Quảng Ninh</t>
  </si>
  <si>
    <t>Tổ 3- Khu 8-Thanh Sơn- Uông Bí- Quảng Ninh</t>
  </si>
  <si>
    <t>Tổ 2- Khu 5A- Vàng Danh- Uông Bí- Quảng Ninh</t>
  </si>
  <si>
    <t>Tổ 3- Khu 8- Vàng Danh- Uông Bí- Quảng Ninh</t>
  </si>
  <si>
    <t>Tổ 4- Khu 1- Vàng Danh- Uông Bí- Quảng Ninh</t>
  </si>
  <si>
    <t xml:space="preserve">Tổ 22 khu 5- Bắc Sơn- Uông Bí- Quảng Ninh </t>
  </si>
  <si>
    <t>Luật Ngoại- Quang Lịch- Kiến Xương- Thái Bình</t>
  </si>
  <si>
    <t>Thôn 18-Ealê-EASúp-Đắk Lắk</t>
  </si>
  <si>
    <t>Tổ 39- Khu 11-Quang Trung- Uông Bí- Quảng Ninh</t>
  </si>
  <si>
    <t xml:space="preserve">Xóm 11 - Giao Long - Giao Thuỷ - Nam Định </t>
  </si>
  <si>
    <t>Tổ 2 - Khu 5 - Thanh Sơn - Uông Bí - Quảng Ninh</t>
  </si>
  <si>
    <t>Hợp Thành- Đông Mai- Yên Hưng- Quảng Ninh</t>
  </si>
  <si>
    <t>Tổ 1 - Khu 7 - Thanh Sơn - Uông Bí - Quảng Ninh</t>
  </si>
  <si>
    <t>Tổ 2 - Liên Phương - Phương Đông - Uông Bí - Quảng Ninh</t>
  </si>
  <si>
    <t>Thôn An Cầu - Cộng Hoà - Hưng Hà - Thái Bình</t>
  </si>
  <si>
    <t>Thôn Hoàng Xá-Tiên Tiến- Phù Cừ- Hưng Yên</t>
  </si>
  <si>
    <t>Xóm 4 - Khu An Nhân Đông- Thị trấn Tứ Kỳ- Tứ Kỳ - Hải Dương</t>
  </si>
  <si>
    <t>Xóm 2 - Chung Linh-Quỳnh Khê-Quỳnh Phụ-Thái Bình</t>
  </si>
  <si>
    <t>Tổ 7- Khu 5- Thanh Sơn- Uông Bí- Quảng Ninh</t>
  </si>
  <si>
    <t xml:space="preserve">Tổ 8- Khu 8- Vàng Danh- Uông Bí- Quảng Ninh </t>
  </si>
  <si>
    <t xml:space="preserve">Tổ 36A- Khu 10 Quang Trung- Uông Bí- Quảng Ninh </t>
  </si>
  <si>
    <t xml:space="preserve">Tổ 15A- Khu 3- Vàng Danh- Uông Bí- Quảng Ninh </t>
  </si>
  <si>
    <t>Tổ 37- Khu 9- Vàng Danh- Uông Bí- Quảng Ninh</t>
  </si>
  <si>
    <t xml:space="preserve">Tổ 1 Khu 11 Thanh Sơn - Uông Bí - Quảng Ninh </t>
  </si>
  <si>
    <t xml:space="preserve">Tổ 9 Khu 1 Bắc Sơn - Uông Bí - Quảng Ninh </t>
  </si>
  <si>
    <t>Hưng Đạo - Đông Triều - Quảng Ninh</t>
  </si>
  <si>
    <t xml:space="preserve"> Phương Nam- Uông Bí- Quảng Ninh</t>
  </si>
  <si>
    <t>Tiên Đông - Tứ Kỳ - Hải Dương</t>
  </si>
  <si>
    <t>Tuy Lộc - Hậu Lộc - Thanh Hóa</t>
  </si>
  <si>
    <t>Tổ 5- Khu 7-Thanh Sơn- Uông Bí- Quảng Ninh</t>
  </si>
  <si>
    <t>Khu 4- Phương Nam- Uông Bí- Quảng Ninh</t>
  </si>
  <si>
    <t xml:space="preserve">Tổ 6- Khu 7- Thanh Sơn- Uông Bí- Quảng Ninh  </t>
  </si>
  <si>
    <t>Phương Đông- Uông Bí- Quảng Ninh</t>
  </si>
  <si>
    <t>Thôn Bắc - Cổ Dũng- Kim Thành- Hải Dương</t>
  </si>
  <si>
    <t>Tổ 8B- Khu 5- Vàng Danh - Uông Bí- Quảng Ninh</t>
  </si>
  <si>
    <t>Bí Trung II-Phương Đông- Uông Bí- Quảng Ninh</t>
  </si>
  <si>
    <t xml:space="preserve">Tổ 12, Khu 8, Bắc Sơn- Uông Bí- Quảng Ninh </t>
  </si>
  <si>
    <t>Thượng Thông-Hồng Thái Đông- Đông Triều- Quảng Ninh</t>
  </si>
  <si>
    <t>Kim Thành- Kim Sơn- Đông Triều- Quảng Ninh</t>
  </si>
  <si>
    <t>Phan Xá- Tống Phan- Phù Cừ- Hưng Yên</t>
  </si>
  <si>
    <t>Khu 2- Phú Thứ- Kim Môn- Hải Hưng</t>
  </si>
  <si>
    <t>Thôn Đầm- Mê Linh- Đông Hưng- Thái Bình</t>
  </si>
  <si>
    <t>An Hải-Phương Nam - Uông Bí- Quảng Ninh</t>
  </si>
  <si>
    <t>Đồng mát- Tân An- Quảng Yên- Quảng Ninh</t>
  </si>
  <si>
    <t>Khu 7- Thị tấn Vương- Tiên Lữ- Hưng Yên</t>
  </si>
  <si>
    <t>Tổ 5- Khu 11- Thanh Sơn- Uông Bí- Quảng Ninh</t>
  </si>
  <si>
    <t>Khu 6- Yên Hải- Quảng yên- Quảng Ninh</t>
  </si>
  <si>
    <t>Tân Lập- Phương Đông- Uông Bí- Quảng Ninh</t>
  </si>
  <si>
    <t xml:space="preserve">Tổ 22B- Khu 7- Vàng Danh- Uông Bí- Quảng Ninh </t>
  </si>
  <si>
    <t>Tổ 7- Khu 7- Thanh Sơn- Uông Bí- Quảng Ninh</t>
  </si>
  <si>
    <t>Vũ Điện-Chân Lý- Lý Nhân- Hà Nam</t>
  </si>
  <si>
    <t>Liên Phương- Phương Đông- Uông Bí- Quảng Ninh</t>
  </si>
  <si>
    <t>Phú Óc-Thái Hưng- Hưng Hà- Thái Bình</t>
  </si>
  <si>
    <t>Tổ 18B- Khu 9-Bắc Sơn- Uông Bí- Quảng Ninh</t>
  </si>
  <si>
    <t>Khu II- Hồng Thái Tây- Đông Triều- Quảng Ninh</t>
  </si>
  <si>
    <t>Xóm Nam - Đồn Sơn - Xã Yên Đức - Huyện Đông Triều - Tỉnh Quảng Ninh</t>
  </si>
  <si>
    <t>Miếu Bòng-Thượng Yên Công- Uông Bí- Quảng Ninh</t>
  </si>
  <si>
    <t>Tổ 1- Khu 5a- Vàng Danh- Uông Bí- Quảng Ninh</t>
  </si>
  <si>
    <t>Tổ 4- Khu 1-Vàng Danh- Uông Bí- Quảng Ninh</t>
  </si>
  <si>
    <t>Tổ 10- Khu 6- Thanh Sơn- Uông Bí- Quảng Ninh</t>
  </si>
  <si>
    <t>Giếng Mụi- Cộng Hoà- Quảng Yên- Quảng Ninh</t>
  </si>
  <si>
    <t>Tổ 13- Yên Thanh- Uông Bí- Quảng Ninh</t>
  </si>
  <si>
    <t>Thôn 2-Sông Khoai-Quảng Yên-Quảng Ninh</t>
  </si>
  <si>
    <t>Đồng Chanh- Thượng Yên Công- Uông Bí- Quảng Ninh</t>
  </si>
  <si>
    <t>Tổ 1- Khu 3-Vàng Danh-Uông Bí- Quảng Ninh</t>
  </si>
  <si>
    <t>Hiệp An I-Phương Nam- Uông Bí- Quảng Ninh</t>
  </si>
  <si>
    <t>Tổ 5- Khu 5B-Vàng Danh- Uông Bí- Quảng Ninh</t>
  </si>
  <si>
    <t>Tổ 10- Khu 2-Vàng Danh- Uông Bí- Quảng Ninh</t>
  </si>
  <si>
    <t>Tổ 1- Khu 7- Thanh Sơn- Uông Bí- Quảng Ninh</t>
  </si>
  <si>
    <t xml:space="preserve">Tổ 21B- Khu 6- Vàng Danh- Uông Bí- Quảng Ninh </t>
  </si>
  <si>
    <t>Thông 2- Sông Khoai-Quảng Yên-Quảng Ninh</t>
  </si>
  <si>
    <t>Liên Am- Vĩnh Bảo- Hải Phòng</t>
  </si>
  <si>
    <t>Yên Thanh- Uông Bí- Quảng Ninh</t>
  </si>
  <si>
    <t>Xóm 4- Thôn 12- Hiệp Hoà- Quảng Yên- Quảng Ninh</t>
  </si>
  <si>
    <t>Cẩm Hồng-Phương Nam- Uông Bí- Quảng Ninh</t>
  </si>
  <si>
    <t xml:space="preserve">Bí Giàng- Yên Thanh- Uông Bí- Quảng Ninh </t>
  </si>
  <si>
    <t>Tổ 20- Khu 4-Bắc Sơn- Uông Bí- Quảng Ninh</t>
  </si>
  <si>
    <t>Tổ 26- Khu Phú Thanh-Yên Thanh-Uông Bí- Quảng Ninh</t>
  </si>
  <si>
    <t>Tổ 11- Khu 1-Vàng Danh- Uông Bí- Quảng Ninh</t>
  </si>
  <si>
    <t>Tổ 4- Khu 7-Vàng Danh- Uông Bí- Quảng Ninh</t>
  </si>
  <si>
    <t>Tổ 22E- Khu 7-Vàng Danh- Uông Bí- Quảng Ninh</t>
  </si>
  <si>
    <t xml:space="preserve">Tổ 3- Khu 5-Vàng Danh- Uông Bí- Quảng Ninh </t>
  </si>
  <si>
    <t>Tổ 7-Khu 2-Vàng Danh- Uông Bí- Quảng Ninh</t>
  </si>
  <si>
    <t>Tổ 31- Khu 9- Vàng Danh- Uông Bí- Quảng Ninh</t>
  </si>
  <si>
    <t>Hợp Thành- Phương Nam- Uông Bí- Quảng Ninh</t>
  </si>
  <si>
    <t>Tổ 5- Khu 2- Thanh Sơn- Uông Bí- Quảng Ninh</t>
  </si>
  <si>
    <t>Tổ 13B- Khu 4- Quang Trung- Uông Bí- Quảng Ninh</t>
  </si>
  <si>
    <t xml:space="preserve">Phương Đông- Uông Bí- Quảng Ninh </t>
  </si>
  <si>
    <t>Liên Khê - Thủy Nguyên - Hải Phòng</t>
  </si>
  <si>
    <t>Hiệp Hòa - Yên Hưng - Quảng Ninh</t>
  </si>
  <si>
    <t>Kênh Giang - Thủy Nguyên - Hải Phòng</t>
  </si>
  <si>
    <t>Cộng Hòa - Yên Hưng - Quảng Ninh</t>
  </si>
  <si>
    <t>Thôn 6- Sông Khoai- Quảng Yên- Quảng Ninh</t>
  </si>
  <si>
    <t>Trại Cau- Cộng Hoà- Quảng Yên- Quảng Ninh</t>
  </si>
  <si>
    <t>Chi Thiết -Sơn Dương - Tuyên Quang</t>
  </si>
  <si>
    <t xml:space="preserve">Tổ 37- Khu 9- Vàng Danh- Uông Bí- Quảng Ninh </t>
  </si>
  <si>
    <t>Bí Trung I- Phương Đông- Uông Bí- Quảng Ninh</t>
  </si>
  <si>
    <t xml:space="preserve">Tổ 3- Khu 4- Vàng Danh- Uông Bí- Quảng Ninh </t>
  </si>
  <si>
    <t xml:space="preserve">Tổ 14C- Khu 3-Vàng Danh- Uông Bí- Quảng Ninh </t>
  </si>
  <si>
    <t xml:space="preserve">Tổ 13- Khu 2- Vàng Danh- Uông Bí- Quảng Ninh </t>
  </si>
  <si>
    <t>Lạc Thanh- Uông Bí- Quảng Ninh</t>
  </si>
  <si>
    <t>Tổ 2- Khu 3- Vàng Danh- Uông Bí- Quảng Ninh</t>
  </si>
  <si>
    <t>Lam Hạ - Duy Tiên - Hà Nam</t>
  </si>
  <si>
    <t>Tỏ 1- Khu 4- Vàng Danh- Uông Bí- Quảng Ninh</t>
  </si>
  <si>
    <t>Tổ 14A-Khu II- Vàng Danh- Uông Bí- Quảng Ninh</t>
  </si>
  <si>
    <t>Tổ 7- Khu 3- Thanh Sơn- Uông Bí- Quảng Ninh</t>
  </si>
  <si>
    <t>Ứng Hòe- Ninh Giang- Hải Dương</t>
  </si>
  <si>
    <t>Quyết Tiến 3-An Thắng-An Lão- Hải Phòng</t>
  </si>
  <si>
    <t>ngân hàng ngoại thương</t>
  </si>
  <si>
    <t>Phương Đông-Uông Bí-Quảng Ninh</t>
  </si>
  <si>
    <t>Cao Phú-Đồng Phú-Đông Hưng-Thái Bình</t>
  </si>
  <si>
    <t>Thôn 1-Sông Khoai-Quảng Yên-Quảng Ninh</t>
  </si>
  <si>
    <t>Trại Cọ-Đông Mai-Quảng Yên-Quảng Ninh</t>
  </si>
  <si>
    <t>Tổ 4-Khu I-Yên Thanh-Uông Bí-Quảng Ninh</t>
  </si>
  <si>
    <t>Trại Cọ-Đông Mai, Quảng Yên, Quảng Ninh</t>
  </si>
  <si>
    <t>Tổ 6 khu 4 phường Vàng Danh- Uông Bí- Quảng Ninh</t>
  </si>
  <si>
    <t>Quan Điền-Thượng Yên Công - Uông Bí - Quảng Ninh</t>
  </si>
  <si>
    <t>Tổ 6-Khu 4- Vàng Danh-Uông Bí-Quảng Ninh</t>
  </si>
  <si>
    <t>Đội 1-Thôn Đôn Nông-Đoan Hùng-Hưng Hà-Thái Bình</t>
  </si>
  <si>
    <t>Thôn 3-Sông Khoai-Quảng Yên-Quảng Ninh</t>
  </si>
  <si>
    <t>Thôn 14-Hiệp Hòa- Quảng Yên-Quảng Ninh</t>
  </si>
  <si>
    <t>Khe Thần-Thượng Yên Công-- Uông Bí- Quảng Ninh</t>
  </si>
  <si>
    <t>Tổ 7- Đồng Minh-Phương Đông- Uông Bí- Quảng Ninh</t>
  </si>
  <si>
    <t>Lộng Khê 2-An Khê-Quỳnh Phụ-Thái Bình</t>
  </si>
  <si>
    <t>Vườn Chay-Tiền An-Quảng Yên_Quảng Ninh</t>
  </si>
  <si>
    <t>Tổ 1 khu 1 phường Quang Trung- Uông Bí- Quảng Ninh</t>
  </si>
  <si>
    <t>Thôn Khuốc- Liên Hiệp-Hưng Hà-Thái Bình</t>
  </si>
  <si>
    <t>Thượng Thông-Hồng Thái Đông-Đông Triều-Quảng Ninh</t>
  </si>
  <si>
    <t>Cửa Ngăn-Phương Đông - Uông Bí - Quảng Ninh</t>
  </si>
  <si>
    <t xml:space="preserve">Tổ 2- Khu 5B- Vàng Danh- Uông Bí- Quảng Ninh </t>
  </si>
  <si>
    <t>Thôn Đại Hoàng 3-Tân Dân-An Lão-Hải Phòng</t>
  </si>
  <si>
    <t>Lâm Cao-Tự Cường-Tiên Lãng-Hải Phòng</t>
  </si>
  <si>
    <t>Vũ Nội-Liên Bạt-Ứng Hòa-Hà Nội</t>
  </si>
  <si>
    <t>Thôn 2- Sông Khoai-Quảng Yên-Quảng Ninh</t>
  </si>
  <si>
    <t>Biểu Nghi II-Đông Mai-Quảng Yên-Quảng Ninh</t>
  </si>
  <si>
    <t>Cỏ Khê-Tiền An-Quảng Yên-Quảng Ninh</t>
  </si>
  <si>
    <t xml:space="preserve">Đồng Minh-Phương Đông- Uông Bí-Quảng Ninh </t>
  </si>
  <si>
    <t>Thôn Thượng- An Thái-Quỳnh Phụ-Thái Bình</t>
  </si>
  <si>
    <t>Khu I-Nam Hòa-Quảng Yên-Quảng Ninh</t>
  </si>
  <si>
    <t>Bí Giàng-Yên Thanh- Uông Bí- Quảng Ninh</t>
  </si>
  <si>
    <t>Thanh Thịnh-Yên Lợi-Ý Yên-Nam Định</t>
  </si>
  <si>
    <t xml:space="preserve">Đồng Chanh- Thượng Yên công- Uông Bí- Quảng Ninh </t>
  </si>
  <si>
    <t>Tổ 10-Khu 1-Vàng Danh-Uông Bí-Quảng Ninh</t>
  </si>
  <si>
    <t>Cộng Hòa-Quảng Yên-Quảng Ninh</t>
  </si>
  <si>
    <t>Xóm 3-Sông Khoai-Quảng Yên-Quảng Ninh</t>
  </si>
  <si>
    <t>Cỏ Khê-Tiền An-Quảng Yên_Quảng Ninh</t>
  </si>
  <si>
    <t>Giếng Đá- Tiền An Quảng Yên-Quảng Ninh</t>
  </si>
  <si>
    <t>Đồng Chanh - Thượng Yên Công - Uông Bí - Quảng Ninh</t>
  </si>
  <si>
    <t>Nam Mẫu I-Thượng Yên Công-- Uông Bí- Quảng Ninh</t>
  </si>
  <si>
    <t>Miếu Bòng-Thượng Yên Công-Uông Bí-Quảng Ninh</t>
  </si>
  <si>
    <t>Thôn 4-Sông Khoai-Quảng Yên-Quảng Ninh</t>
  </si>
  <si>
    <t>Tổ 9-Khu I-Bắc Sơn - Uông Bí - Quảng Ninh</t>
  </si>
  <si>
    <t>Thôn I -Vạn Phúc-Ninh Giang-Hải Dương</t>
  </si>
  <si>
    <t>Nam Tân-Nam Khê-Uông Bí-Quảng Ninh</t>
  </si>
  <si>
    <t>Tổ 36- Khu 10-Quang Trung -Uông Bí- Quảng Ninh</t>
  </si>
  <si>
    <t>Bản Khừa-Chiềng Khừa-Mộc Châu-Sơn La</t>
  </si>
  <si>
    <t>Chùa Bằng-Phường Quảng Yên- TX Quảng Yên- T. Quảng Ninh</t>
  </si>
  <si>
    <t>Thôn Hy Hà-Quỳnh Ngọc-Quỳnh Phụ-Thái Bình</t>
  </si>
  <si>
    <t>Hiệp Hòa-Quảng Yên-Quảng Ninh</t>
  </si>
  <si>
    <t>Canh Nông - Điệp Nông - Hưng Hà - Thái Bình</t>
  </si>
  <si>
    <t>Khu Đường Ngang-Cộng Hòa-Quảng Yên-Quảng Ninh</t>
  </si>
  <si>
    <t>Bắc Sơn-Uông Bí-Quảng Ninh</t>
  </si>
  <si>
    <t>Tổ 4-Khu 2- Vàng Danh-Uông Bí-Quảng Ninh</t>
  </si>
  <si>
    <t>Tổ 1 khu 2 phường Vàng Danh- Uông Bí- Quảng Ninh</t>
  </si>
  <si>
    <t>Tổ 4- Khu 3-Vàng Danh- Uông Bí- Quảng Ninh</t>
  </si>
  <si>
    <t>Yên Lập - Minh Thành - Quảng Yên - Quảng Ninh</t>
  </si>
  <si>
    <t>Thôn 9-Hiệp Hòa-Quảng Yên-Quảng Ninh</t>
  </si>
  <si>
    <t>Thôn 10-Hiệp Hòa-Quảng Yên-Quảng Ninh</t>
  </si>
  <si>
    <t>Thôn 7- Sông Khoai-Quảng Yên-Quảng Ninh</t>
  </si>
  <si>
    <t>Xóm 10-Sông Khoai- Quảng Yên-Quảng Ninh</t>
  </si>
  <si>
    <t>Xóm 9- Sông Khoai- Quảng Yên- Quảng Ninh</t>
  </si>
  <si>
    <t>Tổ 3- Khu 7-Hiệp Hòa-Quảng Yên-Quảng Ninh</t>
  </si>
  <si>
    <t>Gia Phú- An Nông-Triệu Sơn-Thanh Hóa</t>
  </si>
  <si>
    <t>Thôn Câu Tử ngoại- Hợp Thành-Thủy Nguyên-Hải Phòng</t>
  </si>
  <si>
    <t>Xóm 3- Thôn 4-Hiêp Hoà-- Quảng Yên- Quảng Ninh</t>
  </si>
  <si>
    <t>Thuận Thành-Đông Mai-Quảng Yên-Quảng Ninh</t>
  </si>
  <si>
    <t>Khu  Bạch Đằng I-Phương Nam-Uông Bí-Quảng Ninh</t>
  </si>
  <si>
    <t>Tổ 22-Khu 5-Bắc Sơn - Uông Bí - Quảng Ninh</t>
  </si>
  <si>
    <t>Tổ 2-Khu 7-Thanh Sơn-Uông Bí-Quảng Ninh</t>
  </si>
  <si>
    <t>Thôn 5-Sông Khoai-Quảng Yên-Quảng Ninh</t>
  </si>
  <si>
    <t>Phúc Đa-Tân Việt-Đông Triều-Quảng Ninh</t>
  </si>
  <si>
    <t>Thôn 4 -Sông Khoai - Quảng Yên - Quảng Ninh</t>
  </si>
  <si>
    <t>Trại Cau-Cộng Hòa-Quảng Yên-Quảng Ninh</t>
  </si>
  <si>
    <t>Thôn 7-Sông Khoai-Quảng Yên-Quảng Ninh</t>
  </si>
  <si>
    <t xml:space="preserve">Xóm 4-Sông Khoai- Quảng Yên- Quảng Ninh </t>
  </si>
  <si>
    <t>Xóm 3- Sông Khoai- Quảng Ninh Yên-Quảng Ninh</t>
  </si>
  <si>
    <t>Tổ 1 khu 8 phường Thanh Sơn- Uông Bí- Quảng Ninh</t>
  </si>
  <si>
    <t>Tổ 7 khu 2 phường Vàng Danh- Uông Bí- Quảng Ninh</t>
  </si>
  <si>
    <t>Thôn Bắc-Hồng Quỳnh-Thái Thụy-Thái Bình</t>
  </si>
  <si>
    <t>Minh Hòa- Đông Mai- Quảng Ninh Yên- Quảng Ninh</t>
  </si>
  <si>
    <t>Xóm 4 - Thôn 13-Hiệp Hòa-Quảng Yên-Quảng Ninh</t>
  </si>
  <si>
    <t>Thôn 13-Hiệp Hòa-Quảng Yên-Quảng Ninh</t>
  </si>
  <si>
    <t>Thôn 5-Hồng Thái Tây-Đông Triều - Quảng Ninh</t>
  </si>
  <si>
    <t>Xóm 4- Thôn 12- Hiệp Hòa-Quảng Yên-Quảng Ninh</t>
  </si>
  <si>
    <t>Tổ 24 khu Phú Thanh Đông- Yên Thanh- Uông Bí- Quảng Ninh</t>
  </si>
  <si>
    <t>Tổ 1- Khu 2-Hiệp Hòa-Quảng Yên-Quảng Ninh</t>
  </si>
  <si>
    <t>Thôn I-Sông Khoai-Quảng Yên-Quảng Ninh</t>
  </si>
  <si>
    <t>Thôn 13-Hiệp Hòa-Quảng Yên_Quảng Ninh</t>
  </si>
  <si>
    <t xml:space="preserve">Đá Bạc-Phương Nam- Uông Bí- Quảng Ninh </t>
  </si>
  <si>
    <t>Tổ 5 khu 5 Thanh Sơn- Uông Bí- Quảng Ninh</t>
  </si>
  <si>
    <t>Tổ 5 khu 1 phường Vàng Danh- Uông Bí- Quảng Ninh</t>
  </si>
  <si>
    <t>Tổ 1 khu Cửa Ngăn- phường Phương Đông- Uông Bí- Quảng Ninh</t>
  </si>
  <si>
    <t>Cổng Bấc-Cộng Hoà- Quảng Yên- Quảng Ninh</t>
  </si>
  <si>
    <t>Khu Cổng Bấc-Cộng Hòa- Quảng Yên- Quảng Ninh</t>
  </si>
  <si>
    <t>Tổ 3 khu 9 phường Vàng Danh- Uông Bí- Quảng Ninh</t>
  </si>
  <si>
    <t>Cỏ Khê-Tiền An-- Quảng Yên- Quảng Ninh</t>
  </si>
  <si>
    <t>Hòa Tháp-Đông Mai, Quảng Yên, Quảng Ninh</t>
  </si>
  <si>
    <t>Thôn II - Điền Công - Uông Bí - Quảng Ninh</t>
  </si>
  <si>
    <t>Thôn 1- Sông Khoai- Quảng Yên- Quảng Ninh</t>
  </si>
  <si>
    <t>Phú Gia-Triệu Lộc- Hậu Lộc- Thanh Hóa</t>
  </si>
  <si>
    <t>Thôn Hữu-Đông Đô- Hưng Hà- Thái Bình</t>
  </si>
  <si>
    <t>Tổ 2 khu 5b phường Vàng Danh- Uông Bí- Quảng Ninh</t>
  </si>
  <si>
    <t>Thôn 3- Cộng Hoà- Quảng Yên- Quảng Ninh</t>
  </si>
  <si>
    <t>Thôn 3-Cộng Hoà- Quảng Yên- Quảng Ninh</t>
  </si>
  <si>
    <t>Tổ 29-Khu 4-Bắc Sơn-Uông Bí-Quảng Ninh</t>
  </si>
  <si>
    <t>Xóm 1-Vô Hối-Thụy Thanh-Thái Thụy-Thái Bình</t>
  </si>
  <si>
    <t>Xóm Cây Sằm-Tiền An-Quảng Yên-Quảng Ninh</t>
  </si>
  <si>
    <t>Tổ 2-Khu 8- Vàng Danh-Uông Bí-Quảng Ninh</t>
  </si>
  <si>
    <t xml:space="preserve">Cẩm Hồng- Phương Nam- Uông Bí- Quảng Ninh </t>
  </si>
  <si>
    <t xml:space="preserve">Khe Thần- Thượng Yên Công- Uông Bí- Quảng Ninh </t>
  </si>
  <si>
    <t>Tam Tri-Thuỵ Trường- Thái Thuỵ- Thái Bình</t>
  </si>
  <si>
    <t>Hợp Tiến-Tam Quang- Vũ Thư- Thái Bình</t>
  </si>
  <si>
    <t>Trại Cau - Cộng Hòa - Quảng Yên - Quảng Ninh</t>
  </si>
  <si>
    <t>Vĩnh Thái- Hồng Thái Đông-Đông Triều-Quảng Ninh</t>
  </si>
  <si>
    <t>Tổ 3 khu 3 phường Vàng Danh- Uông Bí- Quảng Ninh</t>
  </si>
  <si>
    <t>Cỏ Khê - Tiền An - Quảng Yên - Quảng Ninh</t>
  </si>
  <si>
    <t>Khu Đình-Cộng Hòa-Quảng Yên-Quảng Ninh</t>
  </si>
  <si>
    <t>Thôn 13-Hiệp Hòa-Quảng Yên- Quảng Ninh</t>
  </si>
  <si>
    <t>Tổ 14 khu Lạc Thanh phường Yên Thanh- Uông Bí- Quảng Ninh</t>
  </si>
  <si>
    <t>Lạc Thanh-Yên Thanh- Uông Bí- Quảng Ninh</t>
  </si>
  <si>
    <t>Tổ 2- Khu 11-Thanh Sơn-- Uông Bí- Quảng Ninh</t>
  </si>
  <si>
    <t>Biểu Nghi - Đông Mai - Quảng Yên - Quảng Ninh</t>
  </si>
  <si>
    <t>Phong Thái - Phương Nam - Uông Bí - Quảng Ninh</t>
  </si>
  <si>
    <t>Ngõ 131-Nguyễn Trãi-Thanh Sơn-Uông Bí-Quảng Ninh</t>
  </si>
  <si>
    <t>Tổ 2 khu 3 phường Vàng Danh- Uông Bí- Quảng Ninh</t>
  </si>
  <si>
    <t>Đông Tự-Vũ Bản-Bình Lục-Hà Nam</t>
  </si>
  <si>
    <t>Hà Nguyên-Thái Phương-Hưng Hà-Thái Bình</t>
  </si>
  <si>
    <t>Tổ 2 khu 4 phường Thanh Sơn- Uông Bí- Quảng Ninh</t>
  </si>
  <si>
    <t>An Hải- Phương Nam- Uông Bí- Quảng Ninh</t>
  </si>
  <si>
    <t>Tổ 18 khu 2 - Vàng Danh- Uông Bí- Quảng Ninh</t>
  </si>
  <si>
    <t>Tổ 2 khu 10 phường Thanh Sơn- Uông Bí- Quảng Ninh</t>
  </si>
  <si>
    <t>Tổ 10 khu 1 phường Vàng Danh- Uông Bí- Quảng Ninh</t>
  </si>
  <si>
    <t>Tổ 1 khu 1 phường Vàng Danh- Uông Bí- Quảng Ninh</t>
  </si>
  <si>
    <t>Tam Đồng-Thụy Hải-Thái Thụy-Thái Bình</t>
  </si>
  <si>
    <t>Nam Trung- Nam Khê- Uông Bí- Quảng Ninh</t>
  </si>
  <si>
    <t>Khu  An Hải-Phương Nam-Uông Bí-Quảng Ninh</t>
  </si>
  <si>
    <t>Nà Trạm- Đồng Khê- Văn Chấn- Yên Bái</t>
  </si>
  <si>
    <t>Khe Thần- Thượng Yên Công- Uông Bí- Quảng Ninh</t>
  </si>
  <si>
    <t>Kiều La- Duyên Hải- Hưng Hà- Thái Bình</t>
  </si>
  <si>
    <t>Khe Tho-Nghĩa Tâm- Văn Chấn- Yên Bái</t>
  </si>
  <si>
    <t>Đông Mai- Quảng Yên- Quảng Ninh</t>
  </si>
  <si>
    <t>Trần Phú- Hậu Thành- Yên Thành- Nghệ An</t>
  </si>
  <si>
    <t>Xóm 3-Sông Khoai- Quảng Yên- Quảng Ninh</t>
  </si>
  <si>
    <t>Thôn 4-Dân Quyền- Triệu Sơn- Thanh Hoá</t>
  </si>
  <si>
    <t>An Hải-Phương Nam- Uông Bí- Quảng Ninh</t>
  </si>
  <si>
    <t>Khu 6-Phương Xá-Cẩm Khê-Phú Thọ</t>
  </si>
  <si>
    <t>Vành Liệng-Bắc An- Chí Linh- Hải Dương</t>
  </si>
  <si>
    <t>Khu 8-Sông Khoai- Yên Hưng-Quảng Ninh</t>
  </si>
  <si>
    <t>Thôn 2- Sông Khoai - Quảng Yên-Quảng Ninh</t>
  </si>
  <si>
    <t>Thôn 3- Hoàng Tân- Quảng Yên- Quảng Ninh</t>
  </si>
  <si>
    <t>Đông Hồng-Quỳnh Xá- Quỳnh Phụ -Thái Bình</t>
  </si>
  <si>
    <t>Biểu Nghi- Đông Mai-Quảng Yên-Quảng Ninh</t>
  </si>
  <si>
    <t>Khu Đình-Cộng Hoà- Quảng Yên- Quảng Ninh</t>
  </si>
  <si>
    <t>Tam Đường-Tiến Đức-Hưng Hà-Thái Bình</t>
  </si>
  <si>
    <t>Trại Thành-Đông Mai- Yên Hưng- Quảng Ninh</t>
  </si>
  <si>
    <t>Thôn 9- xóm 2-Hiệp Hòa-Quảng Yên-Quảng Ninh</t>
  </si>
  <si>
    <t>Số 48-Khu Đình-Cộng Hòa-Quảng Yên-Quảng Ninh</t>
  </si>
  <si>
    <t>Thôn 7 -Hiệp Hòa-Quảng Yên-Quảng Ninh</t>
  </si>
  <si>
    <t>Xóm 10- Sông Khoai 2- Yên Hưng- Quảng Ninh</t>
  </si>
  <si>
    <t>Mỹ Lương-Văn Lang- Hưng Hà- Thái Bình</t>
  </si>
  <si>
    <t>Xóm 13- Canh Nông-Điệp Nông- Hưng Hà- Thái Bình</t>
  </si>
  <si>
    <t>Thôn Năm Mẫu II-Thượng Yên Công-Uông Bí-Quảng Ninh</t>
  </si>
  <si>
    <t>Xóm giữa-Thôn Yên Lãng II-Yên Thọ-Đông Triều-Quảng Ninh</t>
  </si>
  <si>
    <t>SN 41-Tổ 1- Khu 2-Vàng Danh-Uông Bí-Quảng Ninh</t>
  </si>
  <si>
    <t>Tổ 11- Khu Lạc Thanh-Yên Thanh-Uông Bí-Quảng Ninh</t>
  </si>
  <si>
    <t>Thượng Yên Công, Uông Bí, Quảng Ninh</t>
  </si>
  <si>
    <t>Tổ 4-Khu 4-Vàng Danh-Uông Bí-Quảng Ninh</t>
  </si>
  <si>
    <t>Nam Lợi-Nam Trực-Nam Định</t>
  </si>
  <si>
    <t>Thượng Yên Công-Uông Bí-Quảng Ninh</t>
  </si>
  <si>
    <t>Số 05, ngõ 14C- Khu 3-Vàng Danh-Uông Bí-Quảng Ninh</t>
  </si>
  <si>
    <t>Tổ 23-Khu 7- Quang Trung-Uông Bí-Quảng Ninh</t>
  </si>
  <si>
    <t>Tổ 2 -Khu 6 phường Thanh Sơn, Uông Bí, Quảng Ninh</t>
  </si>
  <si>
    <t>Quế Lạt-Hoàng Quế-Đông Triều-Quảng Ninh</t>
  </si>
  <si>
    <t>Tổ 5- Khu 3-Vàng Danh-Uông Bí-Quảng Ninh</t>
  </si>
  <si>
    <t>Tổ 15b-Khu 3-Vàng Danh-Uông Bí-Quảng Ninh</t>
  </si>
  <si>
    <t>Tổ 17- Khu 7-Bắc Sơn - Uông Bí - Quảng Ninh</t>
  </si>
  <si>
    <t>Tổ 31- Khu 9-Vàng Danh-Uông Bí-Quảng Ninh</t>
  </si>
  <si>
    <t>Kim Lăng-Phường Quảng Yên-TX Quảng Yên-Quảng Ninh</t>
  </si>
  <si>
    <t>SN 01-Tổ 4-Khu 5-Vàng Danh-Uông Bí-Quảng Ninh</t>
  </si>
  <si>
    <t>Tổ 3- Khu 5a-Vàng Danh-Uông Bí-Quảng Ninh</t>
  </si>
  <si>
    <t>Tổ 1 khu 10 phường Thanh Sơn, Uông Bí, Quảng Ninh</t>
  </si>
  <si>
    <t>Số nhà 28, tổ 15a khu Lạc Thanh, Yên Thanh, Uông Bí, Quảng Ninh</t>
  </si>
  <si>
    <t>Thôn Ba Đông-Phan Sào Nam-Phù Cừ-Hưng Yên</t>
  </si>
  <si>
    <t>SN 40-Tổ 1-Khu 3- Thanh Sơn-Uông Bí-Quảng Ninh</t>
  </si>
  <si>
    <t>Tổ 19-Khu 7-Bắc Sơn-Uông Bí-Quảng Ninh</t>
  </si>
  <si>
    <t>Tổ 1 (tổ 36 cũ)Vàng Danh - Uông Bí - Quảng Ninh</t>
  </si>
  <si>
    <t>Thuần Thiện-Can Lộc-Hà Tĩnh</t>
  </si>
  <si>
    <t xml:space="preserve">Tổ 5- Nam Trung- Nam Khê- Uông Bí- Quảng Ninh </t>
  </si>
  <si>
    <t>Thuỷ Sơn- Thuỷ Nguyên-Hải Phòng</t>
  </si>
  <si>
    <t>Tổ 2- Khu 6- Vàng Danh- Uông Bí- Quảng Ninh</t>
  </si>
  <si>
    <t>Khu 5B Vàng Danh- Uông Bí- Quảng Ninh</t>
  </si>
  <si>
    <t xml:space="preserve">ĐôngBình Cách-Đông Xá-Đông Hưng- Thái Bình </t>
  </si>
  <si>
    <t>Tổ 3- Tân Lập - Phương Đông- Uông Bí- Quảng Ninh</t>
  </si>
  <si>
    <t>Tổ 8- Khu 2- Vàng Danh- Uông Bí- Quảng Ninh</t>
  </si>
  <si>
    <t>Tổ 13A-Khu 4- Quang Trung- Uông Bí- Quảng Ninh</t>
  </si>
  <si>
    <t>Hiệp An I- Phương Nam- Uông Bí- Quảng Ninh</t>
  </si>
  <si>
    <t>Tổ 12-Khu 2 -Trưng Vương- Uông Bí- Quảng Ninh</t>
  </si>
  <si>
    <t>Tổ 3- Khu Bạch Đằng 1- Phương Nam- Uông Bí- Quảng Ninh</t>
  </si>
  <si>
    <t>Tổ 4- Nam Tân-Nam Khê- Uông Bí- Quảng Ninh</t>
  </si>
  <si>
    <t>Tổ 2-Khu 4 -Vàng Danh- Uông Bí- Quảng Ninh</t>
  </si>
  <si>
    <t>Tổ 10- Khu 1- Vàng Danh- Uông Bí- Quảng Ninh</t>
  </si>
  <si>
    <t xml:space="preserve">Đồng Chanh-Thượng Yên Công- Uông Bí- Quảng Ninh </t>
  </si>
  <si>
    <t>Tổ 45- Khu 12-Quang Trung- Uông Bí- Quảng Ninh</t>
  </si>
  <si>
    <t>Tổ 2- Khu 5-Thanh Sơn- Uông Bí- Quảng Ninh</t>
  </si>
  <si>
    <t>Tổ 6-Khu 8 -Thanh Sơn- Uông Bí- Quảng Ninh</t>
  </si>
  <si>
    <t xml:space="preserve">Xóm Nam- Thôn Tràng -An Tràng- Quỳnh Phụ- Thái Bình </t>
  </si>
  <si>
    <t>Tổ 2A-Khu 8- Vàng Danh- Uông Bí- Quảng Ninh</t>
  </si>
  <si>
    <t>Tổ 6-Khu 8-Vàng Danh- Uông Bí- Quảng Ninh</t>
  </si>
  <si>
    <t>Tổ 1-Miếu Thán- Vàng Danh-Uông Bí-Quảng Ninh</t>
  </si>
  <si>
    <t>Khu Tre Mai -Nam Khê- Uông Bí- Quảng Ninh</t>
  </si>
  <si>
    <t>Tổ 22-Khu 5- Bắc Sơn- Uông Bí- Quảng Ninh</t>
  </si>
  <si>
    <t xml:space="preserve">Tổ 18A-Khu 6- Quang Trung- Uông Bí- Quảng Ninh </t>
  </si>
  <si>
    <t>Tổ 10- Khu 2 -Trưng Vương- Uông Bí- Quảng Ninh</t>
  </si>
  <si>
    <t>Khu 2-Yên Hải-Quảng Yên-Quảng Ninh</t>
  </si>
  <si>
    <t>Tổ 1- Hiệp An-Phương Nam-Uông Bí-Quảng Ninh</t>
  </si>
  <si>
    <t>Khu 3- Hưng Đạo- Đông Triều- Quảng Ninh</t>
  </si>
  <si>
    <t>Xóm 10-Hải Bắc- Hải Hậu- Nam Định</t>
  </si>
  <si>
    <t>Tổ 6- Khu 2- Mạo Khê- Đông Triều- Quảng Ninh</t>
  </si>
  <si>
    <t>Tổ 2- Khu Đá Bạc-Phương Nam- Uông Bí- Quảng Ninh</t>
  </si>
  <si>
    <t>Tổ 5- Khu 2 Vàng Danh- Uông Bí- Quảng Ninh</t>
  </si>
  <si>
    <t>Xóm 2- Đồng Hòa-Thuỵ Phong-Thái Thuỵ- Thái Bình</t>
  </si>
  <si>
    <t>Tổ 6-Khu 5B- Vàng Danh- Uông Bí- Quảng Ninh</t>
  </si>
  <si>
    <t>Tổ 3-Khu 2- Bắc Sơn- Uông Bí- Quảng Ninh</t>
  </si>
  <si>
    <t>Khu Phong Thái - Phương Nam- Uông Bí- Quảng Ninh</t>
  </si>
  <si>
    <t>Vĩnh Thái- Hồng Thái Đông- Đông Triều- Quảng Ninh</t>
  </si>
  <si>
    <t>Xóm 5-Mỹ Thịnh-Tây Đô- Hưng Hà-Thái Bình</t>
  </si>
  <si>
    <t>Tổ 6- Khu 1 - Thanh Sơn- Uông Bí- Quảng Ninh</t>
  </si>
  <si>
    <t>Xóm 5- Nam Huân-Đình Phùng- Kiến Xương-Thái Bình</t>
  </si>
  <si>
    <t xml:space="preserve">Tổ 9-Lạc Thanh- Yên Thanh - Uông Bí- Quảng Ninh </t>
  </si>
  <si>
    <t>Hồng Thái Tây- Đông Triều- Quảng Ninh</t>
  </si>
  <si>
    <t>Hà Dương -Hoàng Nam- Nghĩa Hưng- Nam Định</t>
  </si>
  <si>
    <t>Tổ 1- Khu 3-Vàng Danh- Uông Bí- Quảng Ninh</t>
  </si>
  <si>
    <t>Tổ 2- Khu 6-Vàng Danh- Uông Bí- Quảng Ninh</t>
  </si>
  <si>
    <t>Tổ 8- Khu 2- Quang Trung- Uông Bí- Quảng Ninh</t>
  </si>
  <si>
    <t>Tổ 9-Lạc Thanh-Yên Thanh - Uông Bí- Quảng Ninh</t>
  </si>
  <si>
    <t>Tổ 40- Khu 9- Vàng Danh- Uông Bí- Quảng Ninh</t>
  </si>
  <si>
    <t>Tổ 7- Khu 4-Vàng Danh-Uông Bí-Quảng Ninh</t>
  </si>
  <si>
    <t>Tổ 3- Đá Bạc- Phương Nam- Uông Bí- Quảng Ninh</t>
  </si>
  <si>
    <t>Tổ 1- Bí Trung1-Phương Đông - Uông Bí - Quảng Ninh</t>
  </si>
  <si>
    <t xml:space="preserve">Thôn I- Điền Công- Uông Bí- Quảng Ninh </t>
  </si>
  <si>
    <t>Tổ 31A-Khu 9 Quang Trung- Uông Bí- Quảng Ninh</t>
  </si>
  <si>
    <t>Tổ 2-Khu 9 -Vàng Danh- Uông Bí- Quảng Ninh</t>
  </si>
  <si>
    <t xml:space="preserve">Tổ 1- Khu 7 Vàng Danh- Uông Bí- Quảng Ninh </t>
  </si>
  <si>
    <t>Tổ  3- Khu 4- Vàng Danh- Uông Bí- Quảng Ninh</t>
  </si>
  <si>
    <t>Tổ 2- Khu 1-Bắc Sơn- Uông Bí- Quảng Ninh</t>
  </si>
  <si>
    <t>30/4; Nguyễn Trãi II-Sao Đỏ-Chí Linh-Hải Dương</t>
  </si>
  <si>
    <t>Tổ 1- Khu 1-Bằng Cả- Hoành Bồ- Quảng Ninh</t>
  </si>
  <si>
    <t>Núi Thành- Tiền An- Quảng Yên- Quảng Ninh</t>
  </si>
  <si>
    <t>Dương Hưu- Sơn Động- Bắc Giang</t>
  </si>
  <si>
    <t>Tổ 2- Khu 8- Vàng Danh- Uông Bí- Quảng Ninh</t>
  </si>
  <si>
    <t>Cái Khánh-Đông Hải-Tiên Yên-Quảng Ninh</t>
  </si>
  <si>
    <t>Trạm Lộ- Bạch Đằng- Kinh Môn- Hải Dương</t>
  </si>
  <si>
    <t>Cổng Bắc-Cộng Hòa- Quảng Yên-Quảng Ninh</t>
  </si>
  <si>
    <t>Điền Công-Uông Bí-Quảng Ninh</t>
  </si>
  <si>
    <t>Phụng Công-Quỳnh Hội- Quỳnh Phụ- Thái Bình</t>
  </si>
  <si>
    <t>Sông Đồn- Thôn 6-Quảng La-Hoành Bồ-Quảng Ninh</t>
  </si>
  <si>
    <t>Tổ 2- Vĩnh Thông-Mạo Khê- Đông Triều- Quảng Ninh</t>
  </si>
  <si>
    <t>Minh Hòa-Đông Mai- Quảng Yên- Quảng Ninh</t>
  </si>
  <si>
    <t>Trung Đô-Bảo Nhai-Bắc Hà- Lào Cai</t>
  </si>
  <si>
    <t>Xuân Quang -Yên Thọ- Đông Triều- Quảng Ninh</t>
  </si>
  <si>
    <t>Tổ 4- Bí Trung II-Phương Đông-Uông Bí-Quảng Ninh</t>
  </si>
  <si>
    <t>Tổ 5- Khu 8- Vàng Danh- Uông Bí- Quảng Ninh</t>
  </si>
  <si>
    <t>Tổ 7- Khu 8- Thanh Sơn- Uông Bí- Quảng Ninh</t>
  </si>
  <si>
    <t>Xuân Viên I- Xuân Sơn- Đông Triều- Quảng Ninh</t>
  </si>
  <si>
    <t>Núi Gạc- Yên Thanh- Uông Bí- Quảng Ninh</t>
  </si>
  <si>
    <t>Khe Nước- Cộng Hòa- Quảng Yên- Quảng Ninh</t>
  </si>
  <si>
    <t>Chế Cu Nha-Mù Cang Chải-Yên Bái</t>
  </si>
  <si>
    <t>Trưng Vương- Uông Bí- Quảng Ninh</t>
  </si>
  <si>
    <t>Tập Đoàn- Thượng Yên Công- Uông Bí-Quảng Niinh</t>
  </si>
  <si>
    <t>Tổ 16A- Khu 5- Quang Trung- Uông Bí- Quảng Ninh</t>
  </si>
  <si>
    <t>Tổ 44- Khu 12- Quang Trung- Uông Bí- Quảng Ninh</t>
  </si>
  <si>
    <t>Bằng Cả- Quảng La- Hoành Bồ- Quảng Ninh</t>
  </si>
  <si>
    <t>Tổ 3- Cầu Sến- Phương Đông- Uông Bí- Quảng Ninh</t>
  </si>
  <si>
    <t>Tổ 14- Khu 8- Bắc Sơn- Uông Bí-Quảng Ninh</t>
  </si>
  <si>
    <t>Tổ 7- Khu 4-Vàng Danh-Uông Bí- Quảng Ninh</t>
  </si>
  <si>
    <t>Thôn 3-Quảng La- Hoành Bồ- Quảng Ninh</t>
  </si>
  <si>
    <t>Cốc Lâm-Bình Định- Yên Lạc- Vĩnh Phúc</t>
  </si>
  <si>
    <t>Tổ 10 - Khu 2- Vàng Danh- Uông Bí- Quảng Ninh</t>
  </si>
  <si>
    <t>Phú Thứ- Tượng Văn- Nông Cống- Thanh Hóa</t>
  </si>
  <si>
    <t>Tổ 1- Khu 1- Quang Trung- Uông Bí- Quảng Ninh</t>
  </si>
  <si>
    <t>ông Sơn-ông Khê -Uông Bí-Quảng Ninh</t>
  </si>
  <si>
    <t>Xóm 16-Hoành Sơn- Giao Thủy- ông Định</t>
  </si>
  <si>
    <t>Tổ 4- Khu 4- Thanh Sơn- Uông Bí- Quảng Ninh</t>
  </si>
  <si>
    <t>Tổ 15A- Lạc Thanh- Yên Thanh- Uông Bí- Quảng Ninh</t>
  </si>
  <si>
    <t>Giếng Đá-Tiền An- Quảng Yên- Quảng Ninh</t>
  </si>
  <si>
    <t>Khe Nước -Cộng Hòa- Quảng Yên- Quảng Ninh</t>
  </si>
  <si>
    <t>Tổ 1- Khu 8- Vàng Danh- Uông Bí- Quảng Ninh</t>
  </si>
  <si>
    <t>Tổ 1- Khu 4- Vàng Danh-Uông Bí- Quảng Ninh</t>
  </si>
  <si>
    <t>Tổ 2- Khu 2- Vàng Danh- Uông Bí- Quảng Ninh</t>
  </si>
  <si>
    <t>Tổ 1 - Khu 4-Vàng Danh-Uông Bí-Quảng Ninh.</t>
  </si>
  <si>
    <t xml:space="preserve">Cộng Hòa- Quảng Yên-Quảng Ninh </t>
  </si>
  <si>
    <t>An Tiêm-Thụy Dân- Thái Thụy- Thái Bình</t>
  </si>
  <si>
    <t xml:space="preserve">Bản Lầy- Xuân Lễ -Lộc Bình- Lạng Sơn </t>
  </si>
  <si>
    <t>La Đồng-Hợp Tiến- Mỹ Đức- Hà Nội</t>
  </si>
  <si>
    <t>Tổ 1- Khu 4-Vàng Danh- Uông Bí- Quảng Ninh</t>
  </si>
  <si>
    <t>Tổ 1- Khu 5B- Vàng Danh- Uông Bí- Quảng Ninh</t>
  </si>
  <si>
    <t>Tân Yên-Hồng Thái Đông- Đông Triều- Quảng Ninh</t>
  </si>
  <si>
    <t>Khe Thần-Thượng Yên Công- Uông Bí- Quảng Ninh</t>
  </si>
  <si>
    <t>Phú Thanh Đông-Yên Thanh- Uông Bí- Quảng Ninh</t>
  </si>
  <si>
    <t>Tùng Vải, Quản Bạ, Hạ Long</t>
  </si>
  <si>
    <t>Phú Thanh Đông- Yên Thanh- Uông Bí- Quảng Ninh</t>
  </si>
  <si>
    <t>Tổ 20B-Khu 6-Quang Trung-Uông Bí- Quảng Ninh</t>
  </si>
  <si>
    <t>Tổ 2- Khu 9-Vàng Danh-Uông Bí- Quảng Ninh</t>
  </si>
  <si>
    <t xml:space="preserve"> Khu Bạch Đằng 1-Phương Nam- Uông Bí- Quảng Ninh</t>
  </si>
  <si>
    <t>Trại Cau- Cộng Hòa- Quảng Yên- Quảng Ninh</t>
  </si>
  <si>
    <t>Bản Mộc-Yên Hân-Chợ Mới-Bắc Cạn</t>
  </si>
  <si>
    <t>Quan Điền-Thượng Yên Công - Uông Bí-Quảng Ninh</t>
  </si>
  <si>
    <t xml:space="preserve">Bãi 2- Tiền An- Quảng Yên- Quảng Ninh </t>
  </si>
  <si>
    <t xml:space="preserve">Tổ 1- Khu 6-Vàng Danh- Uông Bí -Quảng Ninh </t>
  </si>
  <si>
    <t>Tổ 37- Khu 6- Trưng Vương-Uông Bí- Quảng Ninh</t>
  </si>
  <si>
    <t>Sông Khoai- Quảng Yên- Quảng Ninh</t>
  </si>
  <si>
    <t>Tổ 27- Phú Thanh Tây-Yên Thanh-Uông Bí- Quảng Ninh</t>
  </si>
  <si>
    <t>Miếu Bòng-Thượng Yên Công - Uông Bí-Quảng Ninh</t>
  </si>
  <si>
    <t xml:space="preserve">Tổ 3- Khu 2- Bắc Sơn- Uông Bí -Quảng Ninh </t>
  </si>
  <si>
    <t>Tổ 4- Khu 2- Vàng Danh-Uông Bí- Quảng Ninh</t>
  </si>
  <si>
    <t xml:space="preserve">Khu 1- Vàng Danh- Uông Bí -Quảng Ninh </t>
  </si>
  <si>
    <t>Phú Thanh- Yên Thanh- Uông Bí- Quảng Ninh</t>
  </si>
  <si>
    <t>Tổ 3- Khu 6-Vàng Danh-Uông Bí- Quảng Ninh</t>
  </si>
  <si>
    <t>Tổ 6- Khu 3- Bắc Sơn- Uông Bí- Quảng Nình</t>
  </si>
  <si>
    <t xml:space="preserve"> Phú Thanh Tây- Yên Thanh- Uông Bí -Quảng Ninh </t>
  </si>
  <si>
    <t>Tổ 4- Khu 2- Quang Trung-Uông Bí-Quảng Ninh</t>
  </si>
  <si>
    <t xml:space="preserve">Giếng Chanh-Quảng Yên -Quảng Yên- Quảng Ninh </t>
  </si>
  <si>
    <t xml:space="preserve">Tổ 4- khu 5A-Vàng Danh- Uông Bí -Quảng Ninh </t>
  </si>
  <si>
    <t>Tổ 4- Khu 5A-Vàng Danh- Uông Bí -Quảng Ninh</t>
  </si>
  <si>
    <t>Thôn 3- Quảng La- Hạ Long- Quảng Ninh</t>
  </si>
  <si>
    <t>Bằng Quân- Cẩm Định-Cẩm Giàng-Hải Dương</t>
  </si>
  <si>
    <t>Thôn 4- Quảng La- Hạ Long- Quảng Ninh</t>
  </si>
  <si>
    <t xml:space="preserve">Tổ 2 - Tân Lập 1-Phương Đông- Uông Bí- Quảng Ninh </t>
  </si>
  <si>
    <t xml:space="preserve">Tổ 7 - Khu 1- Vàng Danh- Uông Bí -Quảng Ninh </t>
  </si>
  <si>
    <t xml:space="preserve">Tổ 3- Khu 7- Vàng Danh- Uông Bí- Quảng Ninh </t>
  </si>
  <si>
    <t xml:space="preserve">Tổ 4- Khu 2- Vàng Danh- Uông Bí-Quảng Ninh </t>
  </si>
  <si>
    <t>Tổ 19- Khu 7- Bắc Sơn- Uông Bí- Quảng Ninh</t>
  </si>
  <si>
    <t xml:space="preserve">Tổ 7- Khu 4-Thanh Sơn- Uông Bí -Quảng Ninh </t>
  </si>
  <si>
    <t>Tổ 22-Khu 6-Quang Trung-Uông Bí- Quảng Ninh</t>
  </si>
  <si>
    <t>Tổ 6- Khu 7- Thanh Sơn-Uông Bí- Quảng Ninh</t>
  </si>
  <si>
    <t xml:space="preserve">Tổ 5 - Bí Trung 1-Phương Đông- Uông Bí -Quảng Ninh </t>
  </si>
  <si>
    <t xml:space="preserve">Tổ 2- Khu 5 B-Vàng Danh- Uông Bí- Quảng Ninh </t>
  </si>
  <si>
    <t>Tổ 1- Khu 7- Vàng Danh-Uông Bí- Quảng Ninh</t>
  </si>
  <si>
    <t>Tổ 2- Khu 8 -Thanh Sơn- Uông Bí -Quảng Ninh</t>
  </si>
  <si>
    <t>Tổ  27- Khu 8- Quang Trung-Uông Bí- Quảng Ninh</t>
  </si>
  <si>
    <t>Khu 4 - Vàng Danh - Uông Bí - Quảng Ninh</t>
  </si>
  <si>
    <t>Thôn Núi Thừa - Tiền An - Quảng Yên - Quảng Ninh</t>
  </si>
  <si>
    <t>Thôn Bí Trung 2 - Phương Đông - Uông Bí - Quảng Ninh</t>
  </si>
  <si>
    <t xml:space="preserve">Tổ 2- Khu 8 - Vàng Danh - Uông Bí - Quảng Ninh </t>
  </si>
  <si>
    <t xml:space="preserve">Cổng Bấc - Cộng hòa - Quảng Yên - Quảng Ninh </t>
  </si>
  <si>
    <t>Lạc Nông - Bắc Mê - Hà Giang</t>
  </si>
  <si>
    <t>Thôn 3 - Bằng Cả - Hạ Long - Quảng Ninh</t>
  </si>
  <si>
    <t>Khu 5A - Vàng Danh - Uông Bí - Quảng Ninh</t>
  </si>
  <si>
    <t>Thôn Thọ Sơn - Yên Thọ - Đông Triều - Quảng Ninh</t>
  </si>
  <si>
    <t>Tiền Tiến- TP. Hải Dương- Tỉnh Hải Dương</t>
  </si>
  <si>
    <t>Khu 8 - Vàng Danh - Uông Bí - Quảng Ninh</t>
  </si>
  <si>
    <t>Khu 7 - Quang Trung - Uông Bí - Quảng Ninh</t>
  </si>
  <si>
    <t>Thôn An Hải - Phương Nam - Uông Bí - Quảng Ninh</t>
  </si>
  <si>
    <t>Thôn Nội Thôn - Tây Đô - Hưng Hà - Thái Bình</t>
  </si>
  <si>
    <t xml:space="preserve"> Văn Diệm - Hưng Long - Ninh Giang Hải Dương</t>
  </si>
  <si>
    <t>Thôn Xuân Thắng - Xã Thạch Cấm - Thạch Thành - Thanh Hóa</t>
  </si>
  <si>
    <t>Thôn 1 - Xã Dân Chủ - Hạ Long - Quảng Ninh</t>
  </si>
  <si>
    <t>Bàn am - Lưu Vĩnh Sơn - Thạch Hà - Hà tĩnh</t>
  </si>
  <si>
    <t>Khu 3 - Nam Hòa - Quảng Yên - Quảng Ninh</t>
  </si>
  <si>
    <t>Khu Hố Dầu - Bến Tắm - Chí Linh - Hải Dương</t>
  </si>
  <si>
    <t>Tổ 5 - Khu Nam Tân - Nam Khê - Uông Bí - Quảng Ninh</t>
  </si>
  <si>
    <t>Thôn Yên Sơn - Yên Thọ - Quảng Ninh</t>
  </si>
  <si>
    <t xml:space="preserve">Tổ 2 - Khu 5A - Vàng Danh - Uông Bí - Quảng Ninh </t>
  </si>
  <si>
    <t>Thôn Tập Đoàn - Thượng Yên Công - Uông Bí - Quảng Ninh</t>
  </si>
  <si>
    <t>Yên Dưỡng - Hồng Thái Đông - Đông Triều - Quảng Ninh</t>
  </si>
  <si>
    <t>Khu 2 - Thanh Sơn - Uông Bí - Quảng Ninh</t>
  </si>
  <si>
    <t xml:space="preserve"> Ngân hàng công thương </t>
  </si>
  <si>
    <t>Tổ 6 - Khu 7 - Thanh Sơn - Uông Bí - Quảng Ninh</t>
  </si>
  <si>
    <t>Tổ 5 - Bí Trung 2 - Phương Đông - Uông Bí - Quảng Ninh</t>
  </si>
  <si>
    <t>Liên Hoa - Đông Hưng - Thái Bình</t>
  </si>
  <si>
    <t>Yên Phong- Ý Yên- Nam Định</t>
  </si>
  <si>
    <t>Vĩnh Lợi-Sơn Dương-Tuyên Quang</t>
  </si>
  <si>
    <t>Tân Lễ- Hưng Hà- Thái Bình</t>
  </si>
  <si>
    <t>Bách Thuận - Vũ Thư - Thái Bình</t>
  </si>
  <si>
    <t>Tiền An- Quảng Yên- Quảng Ninh</t>
  </si>
  <si>
    <t>Quảng La- Hạ Long- Quảng Ninh</t>
  </si>
  <si>
    <t>Thanh Sơn- Uông Bí- Quảng Ninh</t>
  </si>
  <si>
    <t>Liên Vị- Quảng Yên- Quảng Ninh</t>
  </si>
  <si>
    <t>Dân Chủ- Hạ Long- Quảng Ninh</t>
  </si>
  <si>
    <t>Bình Dương- Đông Triều - Quảng Ninh</t>
  </si>
  <si>
    <t>Phùng Chí Kiên-Bắc Cạn- Bắc Cạn</t>
  </si>
  <si>
    <t>Đinh Tăng-Yên Định- Thanh Hóa</t>
  </si>
  <si>
    <t>Lê Ninh- Kinh Môn- Hải Dương</t>
  </si>
  <si>
    <t>Duy Tân-Kinh Môn- Hải Dương</t>
  </si>
  <si>
    <t>Cộng Hòa-Quảng Yên- Quảng Ninh</t>
  </si>
  <si>
    <t xml:space="preserve">Vàng Danh- Uông Bí- Quảng Ninh </t>
  </si>
  <si>
    <t>Quang Trung- Uông- Quảng Ninh</t>
  </si>
  <si>
    <t>Thượng Yên Công- Uông Bí-Quảng Ninh</t>
  </si>
  <si>
    <t xml:space="preserve">Bắc Sơn- Uông Bí -Quảng Ninh </t>
  </si>
  <si>
    <t>Nậm Vì- Mường Nhé- Điện Biên</t>
  </si>
  <si>
    <t>Phú Thịnh-Kim Động-Hưng Yên</t>
  </si>
  <si>
    <t>Vàng Danh- Uông Bí -Quảng Ninh</t>
  </si>
  <si>
    <t>Cẩm La- Quảng Yên- Quảng Ninh</t>
  </si>
  <si>
    <t>Tổ 7- Khu 8-Vàng Danh- Uông Bí -Quảng Ninh</t>
  </si>
  <si>
    <t>Vàng Danh- Uông Bí- Quảng Ninh</t>
  </si>
  <si>
    <t>Thị trấn Tam Đường, huyện Tam Đường, tỉnh Lai Châu</t>
  </si>
  <si>
    <t xml:space="preserve">Bắc Sơn -Uông Bí- Quảng Ninh </t>
  </si>
  <si>
    <t>Tân Trung-Tân Yên-Bắc Giang</t>
  </si>
  <si>
    <t>Phương Nam- Uông Bí- Quảng Ninh</t>
  </si>
  <si>
    <t>Mường Sai-Sông Mã-Sơn La</t>
  </si>
  <si>
    <t>Hòa An-Hợp Đức-Tân Yên-Bắc Giang</t>
  </si>
  <si>
    <t>Khánh Hòa-Lục Yên-Yên Bái</t>
  </si>
  <si>
    <t xml:space="preserve">Tổ 2- Chạp Khê-Nam Khê- Uông Bí -Quảng Ninh </t>
  </si>
  <si>
    <t>Thèn Phàng-Xín Mần-Hà Giang</t>
  </si>
  <si>
    <t>Trung Hà-Chiêm Hóa-Tuyên Quang</t>
  </si>
  <si>
    <t>Bắc Sơn- Uông Bí- Quảng Ninh</t>
  </si>
  <si>
    <t xml:space="preserve">Tùng Vài- Quản Bạ- Hà Giang </t>
  </si>
  <si>
    <t xml:space="preserve">Hồng Thái Đông- Đông Triều- Quảng Ninh </t>
  </si>
  <si>
    <t xml:space="preserve">Tùng Vài -Quản Bạ- Hà Giang </t>
  </si>
  <si>
    <t xml:space="preserve">Tùng Vài- Quảng Bạ- Hà Giang </t>
  </si>
  <si>
    <t xml:space="preserve">Sùng Phài -TP.Lai Châu -Lai Châu </t>
  </si>
  <si>
    <t>Mạo Khê- Đông Triều- Quảng Ninh</t>
  </si>
  <si>
    <t>Yên Dương- Ý Yên- Nam Định</t>
  </si>
  <si>
    <t xml:space="preserve">Hồng Phong- Đông Triều -Quảng Ninh </t>
  </si>
  <si>
    <t xml:space="preserve">Phong Hải -Quảng Yên -Quảng Ninh </t>
  </si>
  <si>
    <t>Hồng Bạch- Đông Hưng- Thái Bình</t>
  </si>
  <si>
    <t xml:space="preserve">TT Đoan Hùng- Đoan Hùng - Phú Thọ </t>
  </si>
  <si>
    <t xml:space="preserve">Phương Đông- Uông Bí -Quảng Ninh </t>
  </si>
  <si>
    <t>Phương Giao- Võ Nhai- Thái Nguyên</t>
  </si>
  <si>
    <t>Vũ Phúc- TP Thái Bình- Tỉnh Thái Bình</t>
  </si>
  <si>
    <t xml:space="preserve">Chế Là- Xín Mần- Hà Giang </t>
  </si>
  <si>
    <t xml:space="preserve">Phương Nam- Uông Bí-Quảng Ninh </t>
  </si>
  <si>
    <t>Cương Chính-Tiên Lữ-Hưng Yên</t>
  </si>
  <si>
    <t>Vũ Xá- Kim Động- Hưng Yên</t>
  </si>
  <si>
    <t xml:space="preserve">Lao Chải- Mù Cang Chải- Yên Bái </t>
  </si>
  <si>
    <t xml:space="preserve">Phương Nam- Uông Bí- Quảng Ninh </t>
  </si>
  <si>
    <t xml:space="preserve"> Đông Tân- Thanh Hóa -Thanh Hóa </t>
  </si>
  <si>
    <t>Nam Phong- Phú Xuyên- Hà Nội</t>
  </si>
  <si>
    <t>Bao Sao- Kim Bảng- Hà Nam</t>
  </si>
  <si>
    <t xml:space="preserve">Hồng Thái Đông- Đông Triều -Quảng Ninh </t>
  </si>
  <si>
    <t>Hồng Thái Đông- Đông Triều- Quảng Ninh</t>
  </si>
  <si>
    <t xml:space="preserve">Vàng Danh-Uông Bí- Quảng Ninh </t>
  </si>
  <si>
    <t xml:space="preserve">Phương Nam-Uông Bí -Quảng Ninh </t>
  </si>
  <si>
    <t>Vô Điếm-Bắc Quang-Hà Giang</t>
  </si>
  <si>
    <t>Chiến Phố-Hoàng Su Phì-Hà Giang</t>
  </si>
  <si>
    <t>Hồng Dũng- Thái Thụy- Thái Bình</t>
  </si>
  <si>
    <t>Ma Li Pho-Phong Thổ-Lai Châu</t>
  </si>
  <si>
    <t xml:space="preserve">Vàng Danh -Uông Bí -Quảng Ninh </t>
  </si>
  <si>
    <t>Đông Long-Tiền Hải-Thái Bình</t>
  </si>
  <si>
    <t xml:space="preserve">Thượng Vũ- Kim Thành -Hải Dương </t>
  </si>
  <si>
    <t xml:space="preserve">Chế Là-Xín Mần- Hà Giang </t>
  </si>
  <si>
    <t>Mỹ Hưng-Quảng Hòa- Cao Bằng</t>
  </si>
  <si>
    <t>Sông Khoai - Quảng Yên Quảng Ninh</t>
  </si>
  <si>
    <t>Tân Thịnh-Định Hoá-Thái Nguyên</t>
  </si>
  <si>
    <t xml:space="preserve">Hoàng Quế- Đông Triều- Quảng Ninh </t>
  </si>
  <si>
    <t xml:space="preserve">Vàng Danh- Uông Bí -Quảng Ninh </t>
  </si>
  <si>
    <t>Hưng Đạo- Đông Triều- Quảng Ninh</t>
  </si>
  <si>
    <t>TT Bình Liêu- Bình Liêu- Quảng Ninh</t>
  </si>
  <si>
    <t xml:space="preserve">Minh Dân- Hàm Yên- Tuyên Quang </t>
  </si>
  <si>
    <t>Hiệp Hòa- Quảng Yên- Quảng Ninh</t>
  </si>
  <si>
    <t>An Phụ- Kinh Môn- Hải Dương</t>
  </si>
  <si>
    <t>Tú Thịnh-Sơn Dương-Tuyên Quang</t>
  </si>
  <si>
    <t>Cẩm Thạch- Cẩm Thuỷ -Thanh Hoá</t>
  </si>
  <si>
    <t xml:space="preserve">Hiệp Hoà- Quảng Yên- Quảng Ninh </t>
  </si>
  <si>
    <t>Phong Quang-Vị Xuyên-Hà Giang</t>
  </si>
  <si>
    <t xml:space="preserve"> Thanh Phong-Thanh Liêm- Hà Nam </t>
  </si>
  <si>
    <t>Phi Hải-Quảng Hòa-Cao Bằng</t>
  </si>
  <si>
    <t>Quảng Lâm- Bảo Lâm- Cao Bằng</t>
  </si>
  <si>
    <t xml:space="preserve">Tân An- Văn Bàn- Lào Cai </t>
  </si>
  <si>
    <t xml:space="preserve">Phương Nam- Uông Bí -Quảng Ninh </t>
  </si>
  <si>
    <t>Tủa Thàng- Tủa Chùa- Điện Biên</t>
  </si>
  <si>
    <t xml:space="preserve">Liên Vị- Quảng Yên -Quảng Ninh </t>
  </si>
  <si>
    <t>Nà Nghịu-Sông Mã-Sơn La</t>
  </si>
  <si>
    <t>Sông Khoai-Quảng Yên- Quảng Ninh</t>
  </si>
  <si>
    <t xml:space="preserve">Minh Thành-Quảng Yên- Quảng Ninh </t>
  </si>
  <si>
    <t xml:space="preserve">Mồ Dề- Mù Cang Chải- Yên Bái </t>
  </si>
  <si>
    <t>Quảng La-Hạ Long- Quảng Ninh</t>
  </si>
  <si>
    <t>Thương Yên Công- Uông Bí- Quảng Ninh</t>
  </si>
  <si>
    <t xml:space="preserve">Chiềng Sai- Bắc Yên -Sơn La </t>
  </si>
  <si>
    <t xml:space="preserve">Việt Dân - Đông Triều -Quảng Ninh </t>
  </si>
  <si>
    <t>Tân Thành-Thường Xuân-Thanh Hóa</t>
  </si>
  <si>
    <t>Sơn Dương- Hạ Long- Quảng Ninh</t>
  </si>
  <si>
    <t>Lâu Thượng Võ Nhai-Thái Nguyên</t>
  </si>
  <si>
    <t>Bằng Cả- Hạ Long- Quảng Ninh</t>
  </si>
  <si>
    <t>Công Hòa- Quảng Yên- Quảng Ninh</t>
  </si>
  <si>
    <t xml:space="preserve">Cộng Hòa- Quảng Yên- Quảng Ninh </t>
  </si>
  <si>
    <t>Công Bằng-Pác Nặm- Bắc Kạn</t>
  </si>
  <si>
    <t>Quang Thịnh-Lạng Giang- Hà Bắc</t>
  </si>
  <si>
    <t>Từ Vũ- Thanh Thủy- Phú Thọ</t>
  </si>
  <si>
    <t xml:space="preserve">Thu Tà- Xín Mần- Hà Giang </t>
  </si>
  <si>
    <t xml:space="preserve">Nguyễn Huệ -Đông Triều -Quảng Ninh </t>
  </si>
  <si>
    <t xml:space="preserve">Phú Thanh Tây- Yên Thanh- Uông Bí -Quảng Ninh </t>
  </si>
  <si>
    <t>Sa Lý- Lục Ngạn -Bắc Giang</t>
  </si>
  <si>
    <t>Dân Chủ-Hạ Long-Quảng Ninh</t>
  </si>
  <si>
    <t>Thọ Bình-Triệu Sơn-Thanh Hóa</t>
  </si>
  <si>
    <t xml:space="preserve">Thiện Hòa- Bình Gia -Lạng Sơn </t>
  </si>
  <si>
    <t xml:space="preserve">Đoàn Lập -Tiên Lãng- Hải Phòng </t>
  </si>
  <si>
    <t>Đồng Lâm-Hạ Long-Quảng Ninh</t>
  </si>
  <si>
    <t>Tân An-Văn Bàn-Lào Cai</t>
  </si>
  <si>
    <t>La Pán Tẩn-Mù Cang Chải-Yên Bái</t>
  </si>
  <si>
    <t xml:space="preserve">Đông Mai- Quảng Yên- Quảng Ninh </t>
  </si>
  <si>
    <t xml:space="preserve">Hiệp Hòa- Quảng Yên -Quảng Ninh </t>
  </si>
  <si>
    <t xml:space="preserve">Nam Khê -Uông Bí -Quảng Ninh </t>
  </si>
  <si>
    <t xml:space="preserve">Tùng Vài -Quản Bạ-Hà Giang </t>
  </si>
  <si>
    <t>Thương Quan- Ngân Sơn- Bắc Kạn</t>
  </si>
  <si>
    <t xml:space="preserve">Kênh Giang -Thủy Nguyên- Hải Phòng </t>
  </si>
  <si>
    <t xml:space="preserve">Sông Khoai -Quảng Yên- Quảng Ninh </t>
  </si>
  <si>
    <t xml:space="preserve">Nguyễn Huệ -Đông Triều- Quảng Ninh </t>
  </si>
  <si>
    <t xml:space="preserve">Minh Hương -Hàm Yên- Tuyên Quang </t>
  </si>
  <si>
    <t xml:space="preserve">Ngọc Vừng -Vân Đồn- Quảng Ninh </t>
  </si>
  <si>
    <t>Liên Hội- Văn Quan- Lạng Sơn</t>
  </si>
  <si>
    <t>Thị trấn Lương Sơn-Lương Sơn- Hòa Bình</t>
  </si>
  <si>
    <t>Pom Lót-Điện Biên-Điện Biên</t>
  </si>
  <si>
    <t xml:space="preserve">Quảng La- Hạ Long -Quảng Ninh </t>
  </si>
  <si>
    <t xml:space="preserve">Thăng Long- Nông Cống -Thanh Hóa </t>
  </si>
  <si>
    <t xml:space="preserve">Yên Lợi - Ý Yên -Nam Định </t>
  </si>
  <si>
    <t xml:space="preserve">Mai Sơn-  Lục Yên-  Yên Bái </t>
  </si>
  <si>
    <t xml:space="preserve">Thượng Yên Công- Uông Bí -Quảng Ninh </t>
  </si>
  <si>
    <t xml:space="preserve"> Giáp Sơn- Lục Ngạn- Bắc Giang</t>
  </si>
  <si>
    <t>Quảng Vinh -Sầm Sơn- Thanh Hóa</t>
  </si>
  <si>
    <t>Bằng Cả-Hạ Long-Quảng Ninh</t>
  </si>
  <si>
    <t xml:space="preserve">Hồng Phong- Đông Triều- Quảng Ninh </t>
  </si>
  <si>
    <t xml:space="preserve">Xuân Long- Cao Lộc -Lạng Sơn </t>
  </si>
  <si>
    <t>Thượng Yên Công-  Uông Bí -Quảng Ninh</t>
  </si>
  <si>
    <t>Quảng Yên- Quảng Yên- Quảng Ninh</t>
  </si>
  <si>
    <t>Đình Dù- Văn Lâm- Hưng Yên</t>
  </si>
  <si>
    <t>Tân Việt-Đông Triều-Quảng Ninh</t>
  </si>
  <si>
    <t xml:space="preserve">Mạo Khê -Đông Triều- Quảng Ninh </t>
  </si>
  <si>
    <t xml:space="preserve">Thượng Yên Công- Uông Bí- Quảng Ninh </t>
  </si>
  <si>
    <t>Hà Lầm- Hạ Long- Quảng Ninh</t>
  </si>
  <si>
    <t>Bàu Trâm-TP Long Khánh-Đồng Nai</t>
  </si>
  <si>
    <t>Na Sang-Mường Chà-Điện Biên</t>
  </si>
  <si>
    <t xml:space="preserve">Hoàng Quế- Đông Triều -Quảng Ninh </t>
  </si>
  <si>
    <t xml:space="preserve">Mỹ Thành- Lạc Sơn- Hòa Bình </t>
  </si>
  <si>
    <t xml:space="preserve">Thọ Bình- Triệu Sơn- Thanh Hóa </t>
  </si>
  <si>
    <t>Cổ Linh-Pắc Nặm-Bắc Kạn</t>
  </si>
  <si>
    <t xml:space="preserve">Yên Lạc- Phú Lương-Thái Nguyên </t>
  </si>
  <si>
    <t>Tiên Nguyên-Quang Bình -Hà Giang</t>
  </si>
  <si>
    <t xml:space="preserve">Dền Thàng- Bát Xát- Lào Cai </t>
  </si>
  <si>
    <t>Mường Nhà-Điện Biên-Điện Biên</t>
  </si>
  <si>
    <t xml:space="preserve">Bạch Đằng- Kinh Môn- Hải Dương </t>
  </si>
  <si>
    <t xml:space="preserve">Hóa Tiến-Minh Hóa -Quảng Bình </t>
  </si>
  <si>
    <t>Hồng Thái Đông-Đông Triều-Quảng Ninh</t>
  </si>
  <si>
    <t xml:space="preserve"> Bằng Cả-Hạ Long -Quảng Ninh </t>
  </si>
  <si>
    <t>Hoằng Tiến-Hoằng Hóa-Thanh Hóa</t>
  </si>
  <si>
    <t>Khánh Hợp-Nghi Lộc-Nghệ An</t>
  </si>
  <si>
    <t xml:space="preserve"> Đức Chính- Đông Triều- Quảng Ninh </t>
  </si>
  <si>
    <t xml:space="preserve">Bắc Sơn- Uông Bí- Quảng Ninh </t>
  </si>
  <si>
    <t xml:space="preserve">Hoằng Trinh- Hoằng Hóa- Thanh Hóa </t>
  </si>
  <si>
    <t>Nguyên Giáp- Tứ Kỳ- Hải Dương</t>
  </si>
  <si>
    <t xml:space="preserve">Dế Su Phình- Mù Cang Chải -Yên Bái </t>
  </si>
  <si>
    <t xml:space="preserve">Đức Thành- Yên Thành- Nghệ An </t>
  </si>
  <si>
    <t xml:space="preserve">Phước Hưng-Long Điền- Bà Rịa-Vũng  Tàu </t>
  </si>
  <si>
    <t>Phong Vân-Ba Vì-Hà Nội</t>
  </si>
  <si>
    <t>Mồ Dề- Mù Cang Chải- Yên Bái</t>
  </si>
  <si>
    <t>Cao Ngạn-TP Thái Nguyên-Tỉnh Thái Nguyên</t>
  </si>
  <si>
    <t>Đường Âm-Bắc Mê-Hà Giang</t>
  </si>
  <si>
    <t>Hùng Lợi-Yên Sơn-Tuyên Quang</t>
  </si>
  <si>
    <t>Phúc Lộc-Ba Bể-Bắc Kạn</t>
  </si>
  <si>
    <t>Thành Công-Nguyên Bình-Cao Bằng</t>
  </si>
  <si>
    <t>Thịnh Đán-TP Thái Nguyên-Thái Nguyên</t>
  </si>
  <si>
    <t>Hồng Quang-Quảng Hòa -Cao Bằng</t>
  </si>
  <si>
    <t>Mường Hung-Sông Mã-Sơn La</t>
  </si>
  <si>
    <t xml:space="preserve">Cốc Ly- Bắc Hà -Lào Cai </t>
  </si>
  <si>
    <t>Phi Hải-Quang Hòa- Cao Bằng</t>
  </si>
  <si>
    <t xml:space="preserve">TT Ngọc Lặc-Huyện Ngọc Lặc-Tỉnh Thanh Hóa </t>
  </si>
  <si>
    <t>Sảng Mộc-Võ Nhai-Thái Nguyên</t>
  </si>
  <si>
    <t>Thanh Vận-Chợ Mới-Bắc Kạn</t>
  </si>
  <si>
    <t xml:space="preserve"> Tân Văn-Bình Gia -Lạng Sơn </t>
  </si>
  <si>
    <t>Bản Díu- Xín Mần-Hà Giang</t>
  </si>
  <si>
    <t xml:space="preserve">Bình Khê- Đông Triều- Quảng Ninh </t>
  </si>
  <si>
    <t xml:space="preserve">Bình Thuận- Văn Chấn -Yên Bái </t>
  </si>
  <si>
    <t>Chính Mỹ- Thủy Nguyên- Hải Phòng</t>
  </si>
  <si>
    <t xml:space="preserve">Tân Văn- Bình Gia -Lạng Sơn </t>
  </si>
  <si>
    <t xml:space="preserve">Phình Sáng- Tuần Giáo -Điện Biên </t>
  </si>
  <si>
    <t>Tân Xuân- Vân Hồ -Sơn La</t>
  </si>
  <si>
    <t xml:space="preserve">Thanh Sơn- Uông Bí -Quảng Ninh </t>
  </si>
  <si>
    <t xml:space="preserve">Thanh Sơn- Uông Bí- Quảng Ninh </t>
  </si>
  <si>
    <t>Thanh Vân- Quản Bạ- Hà Giang</t>
  </si>
  <si>
    <t>Mậu Lâm-Như Thanh-Thanh Hóa</t>
  </si>
  <si>
    <t>Mai Sao-Chi Lăng-Lạng Sơn</t>
  </si>
  <si>
    <t>Thiện Thuật-Bình Gia-Lạng Sơn</t>
  </si>
  <si>
    <t>Tống Trân- Phù Cừ- Hưng Yên</t>
  </si>
  <si>
    <t>Phúc Sen-Quảng Hòa- Cao Bằng</t>
  </si>
  <si>
    <t>Quảng Đông-TP Thanh Hóa- Tỉnh Thanh Hóa</t>
  </si>
  <si>
    <t xml:space="preserve">Nấm Dẩn- Xín Mần- Hà Giang </t>
  </si>
  <si>
    <t>Xuân Hòa- Bảo Yên- Lào cai</t>
  </si>
  <si>
    <t>Thu Tà-Xín Mần- Hà Giang</t>
  </si>
  <si>
    <t xml:space="preserve">Hóa Tiến-Minh Hóa- Quảng Bình </t>
  </si>
  <si>
    <t>Quỳnh Châu-Quỳnh Lưu-Nghệ An</t>
  </si>
  <si>
    <t>Nàn Xỉn- Xín Mần- Hà Giang</t>
  </si>
  <si>
    <t xml:space="preserve">Quyết Thắng-Lạc Sơn- Hoà Bình </t>
  </si>
  <si>
    <t xml:space="preserve"> Sì Lở Lầu-Phong Thổ- Lai Châu</t>
  </si>
  <si>
    <t>Bình Khê-Đông Triều- Quảng Ninh</t>
  </si>
  <si>
    <t xml:space="preserve"> Hiệp Hòa- Quảng Yên- Quảng Ninh</t>
  </si>
  <si>
    <t>Phúc Sen-Quảng Hòa-Cao Bằng</t>
  </si>
  <si>
    <t xml:space="preserve">Bằng Cả -Hạ Long -Quảng Ninh </t>
  </si>
  <si>
    <t>Hoàng Quế- Đông Triều- Quảng Ninh</t>
  </si>
  <si>
    <t>Sùng Thài-Yên Minh-Hà Giang</t>
  </si>
  <si>
    <t>Tả Van-  Sa Pa-Lào Cai</t>
  </si>
  <si>
    <t>An Hiệp- Quỳnh Phụ- Thái Bình</t>
  </si>
  <si>
    <t xml:space="preserve">Cộng Hòa- Hưng Hà- Thái Bình </t>
  </si>
  <si>
    <t xml:space="preserve">Hiệp Hòa -Quảng Yên- Quảng Ninh </t>
  </si>
  <si>
    <t>Mường Luân-Điện Biên Đông- Điện Biên</t>
  </si>
  <si>
    <t>Nậm Xây-Văn Bàn-Lào Cai</t>
  </si>
  <si>
    <t>Lam Sơn- Ngọc Lặc- Thanh Hóa</t>
  </si>
  <si>
    <t>Bản Ngò- Xín Mần- Hà Giang</t>
  </si>
  <si>
    <t>Hóa Quỳ-Như Xuân-Thanh Hóa</t>
  </si>
  <si>
    <t xml:space="preserve">Thượng Bằng La- Văn Chấn -Yên Bái </t>
  </si>
  <si>
    <t>Chế Là -Xín Mần- Hà Giang</t>
  </si>
  <si>
    <t>Tân Lập- Bắc Quang- Hà Giang</t>
  </si>
  <si>
    <t xml:space="preserve">Hưng Nhân- Hưng Hà -Thái Bình </t>
  </si>
  <si>
    <t>Phương Đông-Uông Bí- Quảng Ninh</t>
  </si>
  <si>
    <t>Nam Cao- Bảo Lâm -Cao Bằng</t>
  </si>
  <si>
    <t>Phong Cốc- Quảng Yên- Quảng Ninh</t>
  </si>
  <si>
    <t>Nghĩa Hồng- Nghĩa Đàn- Nghệ An</t>
  </si>
  <si>
    <t>Tân Thanh-Sơn Dương- Tuyên Quang</t>
  </si>
  <si>
    <t>Quân Hà-Bạch Thông-Bắc Kạn</t>
  </si>
  <si>
    <t>Bộc Bố-Pác Nặm-Bắc  Kạn</t>
  </si>
  <si>
    <t>Hưng Đạo-Bình Gia-Lạng Sơn</t>
  </si>
  <si>
    <t xml:space="preserve">Ngọc Chấn-Yên Bình- Yên Bái </t>
  </si>
  <si>
    <t xml:space="preserve">Nấm Dẩn-Xín Mần- Hà Giang </t>
  </si>
  <si>
    <t xml:space="preserve">Tiến Lộc -Hậu Lộc- Thanh Hóa </t>
  </si>
  <si>
    <t>Bắc Sơn-Uông Bí- Quảng Ninh</t>
  </si>
  <si>
    <t>Tả Sử Chóong-Hoàng Su Phì-Hà Giang</t>
  </si>
  <si>
    <t xml:space="preserve">Giao Long- Giao Thủy- Nam Định </t>
  </si>
  <si>
    <t>Eana-Krông A na- Đắc Lắk</t>
  </si>
  <si>
    <t>Phương Nam-Uông Bí- Quảng Ninh</t>
  </si>
  <si>
    <t>Hiến Thành- Kinh Môn- Hải Dương</t>
  </si>
  <si>
    <t xml:space="preserve">Nghĩa Tâm- Văn Chấn- Yên Bái </t>
  </si>
  <si>
    <t xml:space="preserve">Tiên Minh- Tiên Lãng- Hải Phòng </t>
  </si>
  <si>
    <t>Hoằng Đức- Hoằng Hóa -Thanh Hóa</t>
  </si>
  <si>
    <t>An Sơn -Nam Sách-Hải Dương</t>
  </si>
  <si>
    <t xml:space="preserve">Tân Nam- Quang Bình- Hà Giang </t>
  </si>
  <si>
    <t xml:space="preserve">Điện Quan- Bảo Yên- Lào Cai </t>
  </si>
  <si>
    <t xml:space="preserve">Xuân Khang- Như Thanh- Thanh Hóa </t>
  </si>
  <si>
    <t>Chế Là- Xín Mần- Hà Giang</t>
  </si>
  <si>
    <t>Đức Chính-Đông Triều- Quảng Ninh</t>
  </si>
  <si>
    <t xml:space="preserve">Quang Trung- Uông Bí- Quảng Ninh </t>
  </si>
  <si>
    <t>Hồng Thái Đông-Đồng Triều- Quảng Ninh</t>
  </si>
  <si>
    <t xml:space="preserve">Quý Lộc -Yên Định -Thanh Hóa </t>
  </si>
  <si>
    <t xml:space="preserve">Xuân Tân-Xuân Trường- Nam Định </t>
  </si>
  <si>
    <t xml:space="preserve"> Thái Phương- Hưng Hà- Thái Bình</t>
  </si>
  <si>
    <t>Lực Hành- Yên Sơn- Tuyên Quang</t>
  </si>
  <si>
    <t>Trưng Vương-Uông Bí- Quảng Ninh</t>
  </si>
  <si>
    <t>Tân Phúc-Lang Chánh-Thanh Hóa</t>
  </si>
  <si>
    <t xml:space="preserve">Kim Nọi -Mù Cang Chải- Yên Bái </t>
  </si>
  <si>
    <t>Vĩnh Yên-Bảo Yên- Lào Cai</t>
  </si>
  <si>
    <t>Yên Trạch- Phú Lương-Thái Nguyên</t>
  </si>
  <si>
    <t xml:space="preserve">Pu Nhi- Điện Biên Đông-Điện Biên </t>
  </si>
  <si>
    <t>Dương Hưu-Sơn Động-Bắc Giang</t>
  </si>
  <si>
    <t xml:space="preserve">Thượng Cốc- Lạc Sơn- Hòa Bình </t>
  </si>
  <si>
    <t>Hương Xuân-Hương Khê-Hà Tĩnh</t>
  </si>
  <si>
    <t>Rạng Đông-Nghĩa Hưng-Nam Định</t>
  </si>
  <si>
    <t>Mường Nhé-Mường Nhé-Điện Biên</t>
  </si>
  <si>
    <t>Trương Lương-Hòa An-Cao Bằng</t>
  </si>
  <si>
    <t>Phương Định-Trực Ninh- Nam Định</t>
  </si>
  <si>
    <t xml:space="preserve">Thụy Quỳnh- Thái Thụy-Thái Bình </t>
  </si>
  <si>
    <t>Mường Hoa-Sa Pa-Lào Cai</t>
  </si>
  <si>
    <t>Chiềng Hặc-Yên Châu- Sơn La</t>
  </si>
  <si>
    <t>Tổ 1 Khu 2 - Phường Thanh Sơn - Thị xã Uông Bí - Tỉnh Quảng Ninh</t>
  </si>
  <si>
    <t>Tổ 18A khu 9 - Phường Bắc Sơn - Thị xã Uông Bí - Tỉnh Quảng Ninh</t>
  </si>
  <si>
    <t>Tổ 19 A khu 4 Phường Vàng Danh - Uông Bí - Quảng Ninh - Phường Vàng Danh - Thị xã Uông Bí - Tỉnh Quảng Ninh</t>
  </si>
  <si>
    <t>Tổ 18B, Khu 2 - Phường Vàng Danh - Thị xã Uông Bí - Tỉnh Quảng Ninh</t>
  </si>
  <si>
    <t>Tổ 14C khu3 - Phường Vàng Danh - Thị xã Uông Bí - Tỉnh Quảng Ninh</t>
  </si>
  <si>
    <t>Số 64 Tổ 5 khu 2 - Phường Thanh Sơn - Thị xã Uông Bí - Tỉnh Quảng Ninh</t>
  </si>
  <si>
    <t>Tổ 14b khu 11 - Phường Quang Trung - Thị xã Uông Bí - Tỉnh Quảng Ninh</t>
  </si>
  <si>
    <t>Tổ 8 Nam Sơn - Phường Nam Khê - Thị xã Uông Bí - Tỉnh Quảng Ninh</t>
  </si>
  <si>
    <t>Tổ 9 khu 5 - Phường Vàng Danh - Thị xã Uông Bí - Tỉnh Quảng Ninh</t>
  </si>
  <si>
    <t>Tổ 18B khu 2 - Phường Vàng Danh - Thị xã Uông Bí - Tỉnh Quảng Ninh</t>
  </si>
  <si>
    <t>Số 72 Tổ 12C Khu 4 - Phường Vàng Danh - Thị xã Uông Bí - Tỉnh Quảng Ninh</t>
  </si>
  <si>
    <t>Tổ 28 C Khu 8 - Phường Vàng Danh - Thị xã Uông Bí - Tỉnh Quảng Ninh</t>
  </si>
  <si>
    <t>khu 5 Vàng Danh - Uông Bí - Quảng Ninh - Phường Vàng Danh - Thị xã Uông Bí - Tỉnh Quảng Ninh</t>
  </si>
  <si>
    <t>Số nhà 427 Tổ 28B Khu 8 - Phường Vàng Danh - Thị xã Uông Bí - Tỉnh Quảng Ninh</t>
  </si>
  <si>
    <t>Tổ 6, Khu 1 - Phường Thanh Sơn - Thị xã Uông Bí - Tỉnh Quảng Ninh</t>
  </si>
  <si>
    <t>Tổ 16 C Khu 3 - Phường Vàng Danh - Thị xã Uông Bí - Tỉnh Quảng Ninh</t>
  </si>
  <si>
    <t>Số nhà 173 Khu 4 Đường Nguyễn Văn Cừ - Phường Vàng Danh - Thị xã Uông Bí - Tỉnh Quảng Ninh</t>
  </si>
  <si>
    <t>Tổ 13A khu 4 - Phường Quang Trung - Thị xã Uông Bí - Tỉnh Quảng Ninh</t>
  </si>
  <si>
    <t>Tổ 13b khu 2 - Phường Vàng Danh - Thị xã Uông Bí - Tỉnh Quảng Ninh</t>
  </si>
  <si>
    <t>Tổ 13A khu 3 - Phường Thanh Sơn - Thị xã Uông Bí - Tỉnh Quảng Ninh</t>
  </si>
  <si>
    <t>Tổ 9 khu 5b - Phường Vàng Danh - Thị xã Uông Bí - Tỉnh Quảng Ninh</t>
  </si>
  <si>
    <t>Số nhà 06 Phố Đồng Tiến Tổ 29A Khu 8 - Phường Quang Trung - Thị xã Uông Bí - Tỉnh Quảng Ninh</t>
  </si>
  <si>
    <t>Khu 1 Vàng Danh - Uông Bí - Quảng Ninh - Phường Vàng Danh - Thị xã Uông Bí - Tỉnh Quảng Ninh</t>
  </si>
  <si>
    <t>Tổ 37- Khu 10 - Phường Quang Trung - Thị xã Uông Bí - Tỉnh Quảng Ninh</t>
  </si>
  <si>
    <t>Tổ 10C, Khu 5A - Phường Vàng Danh - Thị xã Uông Bí - Tỉnh Quảng Ninh</t>
  </si>
  <si>
    <t>Tổ 7, Khu 5 - Phường Vàng Danh - Thị xã Uông Bí - Tỉnh Quảng Ninh</t>
  </si>
  <si>
    <t>Tổ 9b khu 5b - Phường Vàng Danh - Thị xã Uông Bí - Tỉnh Quảng Ninh</t>
  </si>
  <si>
    <t>Tổ 21 khu 6 - Phường Quang Trung - Thị xã Uông Bí - Tỉnh Quảng Ninh</t>
  </si>
  <si>
    <t>Tô 31 Khu 9 - Phường Quang Trung - Thị xã Uông Bí - Tỉnh Quảng Ninh</t>
  </si>
  <si>
    <t>Số nhà 09 Tổ 14A Khu 2 - Phường Vàng Danh - Thị xã Uông Bí - Tỉnh Quảng Ninh</t>
  </si>
  <si>
    <t>Khu 11 - Phường Thanh Sơn - Thị xã Uông Bí - Tỉnh Quảng Ninh</t>
  </si>
  <si>
    <t>Tổ 10A khu 5 - Phường Vàng Danh - Thị xã Uông Bí - Tỉnh Quảng Ninh</t>
  </si>
  <si>
    <t>Số nhà 658 Tổ 5 khu 11 - Phường Thanh Sơn - Thị xã Uông Bí - Tỉnh Quảng Ninh</t>
  </si>
  <si>
    <t>Số nhà 167 Khu 7 - Phường Vàng Danh - Thị xã Uông Bí - Tỉnh Quảng Ninh</t>
  </si>
  <si>
    <t>Tổ 5 khu 1 Phường Vàng Danh - Uông Bí - Quảng Ninh - Phường Vàng Danh - Thị xã Uông Bí - Tỉnh Quảng Ninh</t>
  </si>
  <si>
    <t>Tổ 22 khu 5 - Phường Bắc Sơn - Thị xã Uông Bí - Tỉnh Quảng Ninh</t>
  </si>
  <si>
    <t>Tổ 9 Khu 274 - Phường Vàng Danh - Thị xã Uông Bí - Tỉnh Quảng Ninh</t>
  </si>
  <si>
    <t xml:space="preserve"> - Phường Yên Thanh - Thị xã Uông Bí - Tỉnh Quảng Ninh</t>
  </si>
  <si>
    <t>Tổ 18C, khu 2 - Phường Vàng Danh - Thị xã Uông Bí - Tỉnh Quảng Ninh</t>
  </si>
  <si>
    <t>Số 122 Tổ 3 Khu 1 - Phường Thanh Sơn - Thị xã Uông Bí - Tỉnh Quảng Ninh</t>
  </si>
  <si>
    <t>Số nhà 46 Tổ 12C Khu 4 - Phường Vàng Danh - Thị xã Uông Bí - Tỉnh Quảng Ninh</t>
  </si>
  <si>
    <t>Số nhà 46 Tổ 16B Khu 3 - Phường Vàng Danh - Thị xã Uông Bí - Tỉnh Quảng Ninh</t>
  </si>
  <si>
    <t>Số nhà 55 Tổ 2 khu 1 - Phường Bắc Sơn - Thị xã Uông Bí - Tỉnh Quảng Ninh</t>
  </si>
  <si>
    <t>Tổ 37 khu10 - Phường Quang Trung - Thị xã Uông Bí - Tỉnh Quảng Ninh</t>
  </si>
  <si>
    <t>Số nhà 84 Tổ 22B khu 7 - Phường Vàng Danh - Thị xã Uông Bí - Tỉnh Quảng Ninh</t>
  </si>
  <si>
    <t>Số nhà 316 Tổ 19B Khu 4 - Phường Vàng Danh - Thị xã Uông Bí - Tỉnh Quảng Ninh</t>
  </si>
  <si>
    <t>Số nhà 3G85 Số 1 Tập thể 314 Công ty than Vàng Danh - Phường Vàng Danh - Thị xã Uông Bí - Tỉnh Quảng Ninh</t>
  </si>
  <si>
    <t>Tổ 17 khu 3 Trưng Vương - Uông Bí - Quảng Ninh</t>
  </si>
  <si>
    <t>Tổ 8 khu Lạc Thanh - Yên Thanh - Uông Bí - Quảng Ninh - Phường Yên Thanh - Thị xã Uông Bí - Tỉnh Quảng Ninh</t>
  </si>
  <si>
    <t>Số nhà 23 - Phường Quang Trung - Thị xã Uông Bí - Tỉnh Quảng Ninh</t>
  </si>
  <si>
    <t>chết do TNGT</t>
  </si>
  <si>
    <t>Số nhà 129 Tổ 12A2 Khu IV - Phường Vàng Danh - Thị xã Uông Bí - Tỉnh Quảng Ninh</t>
  </si>
  <si>
    <t>Số nhà 20 Tổ 29B Nguyễn Du - Phường Quang Trung - Thị xã Uông Bí - Tỉnh Quảng Ninh</t>
  </si>
  <si>
    <t>Tên ngân hàng</t>
  </si>
  <si>
    <t>Đại chỉ</t>
  </si>
  <si>
    <t>DANH SÁCH TRÍCH NGANG PX TUYỂN THAN NĂM 2024</t>
  </si>
  <si>
    <t>Stt</t>
  </si>
  <si>
    <t>Số danh bạ</t>
  </si>
  <si>
    <t>Ngày tháng năm sinh</t>
  </si>
  <si>
    <t>Tháng sinh</t>
  </si>
  <si>
    <t>Giới
tính</t>
  </si>
  <si>
    <t>Nơi sinh</t>
  </si>
  <si>
    <t>Quê quán</t>
  </si>
  <si>
    <t>Nơi ở hịên nay</t>
  </si>
  <si>
    <t>Địa chỉ theo hộ khẩu</t>
  </si>
  <si>
    <t>Nơi ở hiện nay</t>
  </si>
  <si>
    <t>Ở nhà iêng/ trợ ngoài (hoặc TT314)</t>
  </si>
  <si>
    <t>Dân
 tộc</t>
  </si>
  <si>
    <t>Tôn 
giáo</t>
  </si>
  <si>
    <t>Ngày vào đảng CSVN</t>
  </si>
  <si>
    <t>Trình độ học vấn</t>
  </si>
  <si>
    <t>Chính trị</t>
  </si>
  <si>
    <t>Ngày tham gia công tác</t>
  </si>
  <si>
    <t>Ngày vào công ty</t>
  </si>
  <si>
    <t>Chức vụ hiện nay</t>
  </si>
  <si>
    <t>Đoàn viên TN</t>
  </si>
  <si>
    <t>Chức vụ</t>
  </si>
  <si>
    <t>C .V đang làm</t>
  </si>
  <si>
    <t>Nghề nghiệp</t>
  </si>
  <si>
    <t>mã số BHXH</t>
  </si>
  <si>
    <t>Mã số thuế</t>
  </si>
  <si>
    <t>Số TK NH</t>
  </si>
  <si>
    <t>Bậc thợ</t>
  </si>
  <si>
    <t>Mức lương  mới 1/7/2022</t>
  </si>
  <si>
    <t>Lương hiện nay</t>
  </si>
  <si>
    <t>Vợ</t>
  </si>
  <si>
    <t>Điện thoại Vợ</t>
  </si>
  <si>
    <t>Chồng</t>
  </si>
  <si>
    <t>Sinh năm</t>
  </si>
  <si>
    <t>Tình trạng</t>
  </si>
  <si>
    <t>Đơn vị
 công tác vợ/ chồng</t>
  </si>
  <si>
    <t>Họ tên con1</t>
  </si>
  <si>
    <t>Nơi làm/ địa chỉ nơi ở con thứ nhất</t>
  </si>
  <si>
    <t>Họ tên con2</t>
  </si>
  <si>
    <t>Nơi làm/ địa chỉ nơi ở con thứ hai</t>
  </si>
  <si>
    <t>Họ tên con3</t>
  </si>
  <si>
    <t>Họ tên con4</t>
  </si>
  <si>
    <t>Bố  đẻ</t>
  </si>
  <si>
    <t>SĐT</t>
  </si>
  <si>
    <t xml:space="preserve"> Mẹ đẻ</t>
  </si>
  <si>
    <t>Nghề ngiệp</t>
  </si>
  <si>
    <t>Địa chỉ thường trú</t>
  </si>
  <si>
    <t>Bố Mẹ Vợ/chồng</t>
  </si>
  <si>
    <t>Nơi ở</t>
  </si>
  <si>
    <t xml:space="preserve">Nam </t>
  </si>
  <si>
    <t>Nữ</t>
  </si>
  <si>
    <t>Số CMT/CCCD</t>
  </si>
  <si>
    <t>Ngày cấp mới</t>
  </si>
  <si>
    <t>Nơi
 cấp</t>
  </si>
  <si>
    <t>Ngày kết 
nạp</t>
  </si>
  <si>
    <t>Ngày chính
 thức</t>
  </si>
  <si>
    <t>Văn hóa</t>
  </si>
  <si>
    <t>Chuyên môn</t>
  </si>
  <si>
    <t>Chuyên
 môn</t>
  </si>
  <si>
    <t>Cán bộ SX</t>
  </si>
  <si>
    <t>Đảng viên</t>
  </si>
  <si>
    <t>Đoàn 
thể</t>
  </si>
  <si>
    <t>Thang bảng lương</t>
  </si>
  <si>
    <t>Thời gian xếp bậc lương</t>
  </si>
  <si>
    <t xml:space="preserve">Xóm (Tổ) Thôn (Khu) </t>
  </si>
  <si>
    <t>Xã/Phường</t>
  </si>
  <si>
    <t>Huyện  (TX, TP)</t>
  </si>
  <si>
    <t>Tỉnh (TP)</t>
  </si>
  <si>
    <t>Nghề đào tạo</t>
  </si>
  <si>
    <t>Hình thức</t>
  </si>
  <si>
    <t>Trình độ</t>
  </si>
  <si>
    <t>Trường đào tạo</t>
  </si>
  <si>
    <t>năm CT</t>
  </si>
  <si>
    <t>Miền nam</t>
  </si>
  <si>
    <t>cn xs</t>
  </si>
  <si>
    <t>nước ngoài</t>
  </si>
  <si>
    <t>Điều dưỡng</t>
  </si>
  <si>
    <t>GT</t>
  </si>
  <si>
    <t>Nam</t>
  </si>
  <si>
    <t>Phong cốc - Yên hưng - Quảng ninh</t>
  </si>
  <si>
    <t>Cộng hoà - Yên Hưng - Quảng ninh</t>
  </si>
  <si>
    <t>Tổ 1 khu 4 Vàng Danh - Uông Bí - Quảng Ninh</t>
  </si>
  <si>
    <t>Tổ 1 khu 4</t>
  </si>
  <si>
    <t>Vàng Danh</t>
  </si>
  <si>
    <t>Uông Bí</t>
  </si>
  <si>
    <t>Quảng Ninh</t>
  </si>
  <si>
    <t>Nhà riêng</t>
  </si>
  <si>
    <t>Kinh</t>
  </si>
  <si>
    <t>Không</t>
  </si>
  <si>
    <t>022065001288</t>
  </si>
  <si>
    <t>cục trưởng cục cảnh sát QLHC về trật tự XH</t>
  </si>
  <si>
    <t>10/10</t>
  </si>
  <si>
    <t xml:space="preserve">KS Cơ điện   </t>
  </si>
  <si>
    <t>Tại chức</t>
  </si>
  <si>
    <t>Đại học</t>
  </si>
  <si>
    <t>ĐH mỏ địa chất</t>
  </si>
  <si>
    <t>Trung cấp</t>
  </si>
  <si>
    <t>1/10/1983</t>
  </si>
  <si>
    <t>1/10/1986</t>
  </si>
  <si>
    <t>Quản đốc</t>
  </si>
  <si>
    <t>ĐV</t>
  </si>
  <si>
    <t>Chỉ đạo sản xuất trực tiếp trong nhà máy sàng tuyển</t>
  </si>
  <si>
    <t>Chỉ huy sản xuất</t>
  </si>
  <si>
    <t>5700772554</t>
  </si>
  <si>
    <t>106004132960</t>
  </si>
  <si>
    <t>2/2</t>
  </si>
  <si>
    <t>TKV 09.3</t>
  </si>
  <si>
    <t>0902055565</t>
  </si>
  <si>
    <t xml:space="preserve">Vợ </t>
  </si>
  <si>
    <t>Trần Thị Mai</t>
  </si>
  <si>
    <t>0932355697</t>
  </si>
  <si>
    <t>21/1/1/1976</t>
  </si>
  <si>
    <t>GV Hoàng Văn Thụ</t>
  </si>
  <si>
    <t>Bùi Duy Thành 13/3/2001</t>
  </si>
  <si>
    <t>SV trường  ĐH Bách Khoa</t>
  </si>
  <si>
    <t>Bùi Minh Đức   21/9/2009</t>
  </si>
  <si>
    <t>Học sinh</t>
  </si>
  <si>
    <t>2</t>
  </si>
  <si>
    <t>Đã chết</t>
  </si>
  <si>
    <t>144 Đường Nguyễn Bình Thu - Giếng Chanh - Quảng Yên - TX Quảng Yên - Quảng Ninh</t>
  </si>
  <si>
    <t>Trần Văn Bồi -1952
Nguyễn Thị Xuyến -1952</t>
  </si>
  <si>
    <t>Nghỉ hưu</t>
  </si>
  <si>
    <t>Khu Cầu Sến - Phương  Đông - UB - QN</t>
  </si>
  <si>
    <t>0903762139</t>
  </si>
  <si>
    <t>Khánh hải - Yên khánh - Ninh bình</t>
  </si>
  <si>
    <t>SN 04ATổ 15 khu 5B - Đường Lựng Xanh - Quang Trung - Uông Bí - Quảng Ninh</t>
  </si>
  <si>
    <t xml:space="preserve">SN 04ATổ 15  khu 5B </t>
  </si>
  <si>
    <t>Quang Trung</t>
  </si>
  <si>
    <t>Uang Trung</t>
  </si>
  <si>
    <t>037068002856</t>
  </si>
  <si>
    <t>Kỹ sư  CĐ</t>
  </si>
  <si>
    <t>Phó quản đốc</t>
  </si>
  <si>
    <t>5700797573</t>
  </si>
  <si>
    <t>109004104247</t>
  </si>
  <si>
    <t>TKV 09.4</t>
  </si>
  <si>
    <t>0906284855</t>
  </si>
  <si>
    <t>03335766250</t>
  </si>
  <si>
    <t>PX Tuyển Cty Than vàng Danh</t>
  </si>
  <si>
    <t>Phạm Thị Thảo 
29/9/1998</t>
  </si>
  <si>
    <t>PX Tuyển Cty than VD
Sông Khoai - Quảng Ninh</t>
  </si>
  <si>
    <t>Phạm Hữu Nam 
5/3/2001</t>
  </si>
  <si>
    <t>SV Trường HVBCVT</t>
  </si>
  <si>
    <t>Nguyễn Thị Quỳ</t>
  </si>
  <si>
    <t>Dưỡng già</t>
  </si>
  <si>
    <t>Khánh Hải - Yên Khánh - Ninh Bình</t>
  </si>
  <si>
    <t>09813746695</t>
  </si>
  <si>
    <t>Phạm Văn Thụ -1945
Chu Thị Lê - 1955</t>
  </si>
  <si>
    <t>Yên Thanh - UB - QN</t>
  </si>
  <si>
    <t>0352243497</t>
  </si>
  <si>
    <t>20/7/1970</t>
  </si>
  <si>
    <t>Vàng danh - Uông bí - Quảng ninh</t>
  </si>
  <si>
    <t>Hùng cường - Kim động Hưng yên</t>
  </si>
  <si>
    <t>Tổ 6 khu 5B Vàng Danh - Uông Bí - Quảng Ninh</t>
  </si>
  <si>
    <t>Tổ 6  khu 5B</t>
  </si>
  <si>
    <t>022070002983</t>
  </si>
  <si>
    <t>12/12</t>
  </si>
  <si>
    <t>CĐ - CĐ TK</t>
  </si>
  <si>
    <t>Chính quy</t>
  </si>
  <si>
    <t>Cao đẳng</t>
  </si>
  <si>
    <t>CĐ Kỹ thuật Mỏ - Bộ CN</t>
  </si>
  <si>
    <t>Sơ cấp</t>
  </si>
  <si>
    <t>5700772579</t>
  </si>
  <si>
    <t>105004102352</t>
  </si>
  <si>
    <t>0977546843</t>
  </si>
  <si>
    <t>0904226583</t>
  </si>
  <si>
    <t>Bùi Đức Dương  13/7/2010</t>
  </si>
  <si>
    <t>Bùi Khánh Ngân - 14/10/2014</t>
  </si>
  <si>
    <t>Vũ Thị Huệ</t>
  </si>
  <si>
    <t>Tổ 6 khu 5b Vàng Danh -UB - QN</t>
  </si>
  <si>
    <t>Bùi Ngọc Ích - Đã mất
Ngô Thị Thân - 1962</t>
  </si>
  <si>
    <t>Nội trợ</t>
  </si>
  <si>
    <t>Tổ 1 khu 7 Vàng Danh - Uông Bí - QN</t>
  </si>
  <si>
    <t>02033853936</t>
  </si>
  <si>
    <t>Hải ninh - Hải hậu - Nam định</t>
  </si>
  <si>
    <t>SN 18F Tổ 4 Cầu Sến - Uông Bí - Quảng Ninh</t>
  </si>
  <si>
    <t>SN 18F Tổ 4 Khu  Cầu Sến</t>
  </si>
  <si>
    <t>Phương Đông</t>
  </si>
  <si>
    <t>036078020381</t>
  </si>
  <si>
    <t>Kỹ sư  Cơ điện</t>
  </si>
  <si>
    <t>CTCĐ BP</t>
  </si>
  <si>
    <t>5701024343</t>
  </si>
  <si>
    <t>106004104525</t>
  </si>
  <si>
    <t>1/2</t>
  </si>
  <si>
    <t>0904006111</t>
  </si>
  <si>
    <t>0936688747</t>
  </si>
  <si>
    <t>19/3/1980</t>
  </si>
  <si>
    <t>P KCS CTY than VD</t>
  </si>
  <si>
    <t>Nguyễn Thùy Linh 12/5/2005</t>
  </si>
  <si>
    <t>Nguyễn Thu Hiền (6/1/2012)</t>
  </si>
  <si>
    <t>Nguyễn Hải Anh (16/10/2019)</t>
  </si>
  <si>
    <t>0903299016</t>
  </si>
  <si>
    <t>0369106442</t>
  </si>
  <si>
    <t>Tổ 4 khu Cầu Sến - UB - QN</t>
  </si>
  <si>
    <t>Hoàng Thao -ĐÃ chết
Chu Thị Mai -1949</t>
  </si>
  <si>
    <t>Thanh Sơn - UB - QN</t>
  </si>
  <si>
    <t>Huấn luyện lại at 25-27/19/23 do vụ tai nạn của Long (SC cơ ngày 17/9) (phạt 500QĐ38)</t>
  </si>
  <si>
    <t>PQĐ từ 1/3/2017</t>
  </si>
  <si>
    <t>Uông bí - Quảng ninh</t>
  </si>
  <si>
    <t>An cầu - Quỳnh phụ - Thái bình</t>
  </si>
  <si>
    <t>SN 01 Tổ 38 Khu 6 Trưng Vương - Uông Bí - Quảng Ninh</t>
  </si>
  <si>
    <t>SN 01 Tổ 38 Khu 6</t>
  </si>
  <si>
    <t>Trưng Vương</t>
  </si>
  <si>
    <t>022081009861</t>
  </si>
  <si>
    <t>KS điện
khí hóa</t>
  </si>
  <si>
    <t>5701022995</t>
  </si>
  <si>
    <t>101004104532</t>
  </si>
  <si>
    <t>0984480410</t>
  </si>
  <si>
    <t>Trần Thị Thu Thủy</t>
  </si>
  <si>
    <t>0915650410</t>
  </si>
  <si>
    <t>13/9/1988</t>
  </si>
  <si>
    <t>Công ty Yazaki</t>
  </si>
  <si>
    <t>Lương Phú Bảo Nam 3/9/2010</t>
  </si>
  <si>
    <t>Lương Bảo Ngân
6/9/2012</t>
  </si>
  <si>
    <t>Lương Phúc Tán</t>
  </si>
  <si>
    <t>0354129328</t>
  </si>
  <si>
    <t>Trần Thị Len</t>
  </si>
  <si>
    <t>0978913172</t>
  </si>
  <si>
    <t>Tổ 38 khu 6 Trưng Vương - UB - QN</t>
  </si>
  <si>
    <t>Trần Văn Sinh
Lý Thị Lan</t>
  </si>
  <si>
    <t>tự do</t>
  </si>
  <si>
    <t>Phố Bà Triệu -Quang Trung - TP Nam Định</t>
  </si>
  <si>
    <t>Tân quang - Ninh giang - Hải dương</t>
  </si>
  <si>
    <t>Ngõ 51 Tổ 2 - Khu 8 Thanh Sơn - Uông Bí - Quảng Ninh</t>
  </si>
  <si>
    <t xml:space="preserve">Ngõ 51 Tổ 2 Khu 8 </t>
  </si>
  <si>
    <t>Thanh Sơn</t>
  </si>
  <si>
    <t>030085001603</t>
  </si>
  <si>
    <t>25/7/2006</t>
  </si>
  <si>
    <t xml:space="preserve">UVBCH CĐ BP </t>
  </si>
  <si>
    <t>5701022561</t>
  </si>
  <si>
    <t>107004079314</t>
  </si>
  <si>
    <t>0973883760</t>
  </si>
  <si>
    <t>0394199923</t>
  </si>
  <si>
    <t>15/6/1987</t>
  </si>
  <si>
    <t>Bệnh viện VN-TĐ</t>
  </si>
  <si>
    <t>Vũ Hoàng Bách - 18/2/2013</t>
  </si>
  <si>
    <t>Vũ Quốc Bảo - 13/6/2016</t>
  </si>
  <si>
    <t>Vũ Nhân Minh</t>
  </si>
  <si>
    <t>0987397430</t>
  </si>
  <si>
    <t>Vũ Thị Yên</t>
  </si>
  <si>
    <t>0368806809</t>
  </si>
  <si>
    <t>Làm Ruộng</t>
  </si>
  <si>
    <t>Tân Quang - Ninh Giang - Hải Dương</t>
  </si>
  <si>
    <t>Đỗ Văn Bẩu -1959
Trần Thị Bẩy- 1957</t>
  </si>
  <si>
    <t>Nông nghiệp</t>
  </si>
  <si>
    <t>Hải Lạng - Tiên Yên Quảng Ninh</t>
  </si>
  <si>
    <t>về px từ 25/12/2023</t>
  </si>
  <si>
    <t>nữ</t>
  </si>
  <si>
    <t>Vàng Dang - Uông Bí - Quảng Ninh</t>
  </si>
  <si>
    <t>Tân Trào - Kiến Thuỵ - Hải Phòng</t>
  </si>
  <si>
    <t>Tổ 18 - Khu 6 - Qung Trung - Uông Bí - Quảng Ninh</t>
  </si>
  <si>
    <t>Tổ 18 - Khu 6</t>
  </si>
  <si>
    <t>Ở TRỌ</t>
  </si>
  <si>
    <t>022199001222</t>
  </si>
  <si>
    <t>Cử nhân Kế toán</t>
  </si>
  <si>
    <t>ĐH mỏ địa chất Hà Nội</t>
  </si>
  <si>
    <t xml:space="preserve">Nhân viên kinh tế </t>
  </si>
  <si>
    <t>ĐVTN</t>
  </si>
  <si>
    <t>Công nhân</t>
  </si>
  <si>
    <t>Nhân viên kinh tế, hạch toán phân xưởng</t>
  </si>
  <si>
    <t>1/5</t>
  </si>
  <si>
    <t>TKV 02-NIII-V.1</t>
  </si>
  <si>
    <t>0342656158</t>
  </si>
  <si>
    <t>Phạm Ngọc Thiệp 
20/3/1996</t>
  </si>
  <si>
    <t>0964522683</t>
  </si>
  <si>
    <t>Phòng Vật Tư - Cty than Vàng Danh</t>
  </si>
  <si>
    <t>Phạm Ngọc Đan Chi
22/6/2024</t>
  </si>
  <si>
    <t>Đặng Quang Long 
30/10/1967</t>
  </si>
  <si>
    <t xml:space="preserve">Nguyễn Thị Lan Huệ 
2/9/1975 </t>
  </si>
  <si>
    <t>0988735275</t>
  </si>
  <si>
    <t xml:space="preserve"> -Xí nghiệp XL mỏ Ub
 - Phòng TCLĐ - Cty thang VD</t>
  </si>
  <si>
    <t>Tổ 18A - khu 6 - Qung trung - UB - Quảng Ninh</t>
  </si>
  <si>
    <t>Phạm Văn Triêm 
Bùi Thị Khuy</t>
  </si>
  <si>
    <t>Xóm 16 Hoành Tam - Hoành Sơn - Giao Thuỷ - Nam Định</t>
  </si>
  <si>
    <t xml:space="preserve"> '0335642538
0329602065</t>
  </si>
  <si>
    <t>21/3/1969</t>
  </si>
  <si>
    <t>Ban nữ công Cty đến  4/2023</t>
  </si>
  <si>
    <t>Chiến thắng - Kiến an - Hải phòng</t>
  </si>
  <si>
    <t>SN 15 Xóm 1 Đồng Chanh - Thượng Yên Công - Uông Bí - Quảng Ninh</t>
  </si>
  <si>
    <t>SN  15 Xóm 1  Đồng Chanh</t>
  </si>
  <si>
    <t>Thượng Yên Công</t>
  </si>
  <si>
    <t>031169003846</t>
  </si>
  <si>
    <t>CĐ tuyển khoáng</t>
  </si>
  <si>
    <t>Trường CNKT Chí Linh - Hải Dương</t>
  </si>
  <si>
    <t>Công nhân lao động phổ thông</t>
  </si>
  <si>
    <t>Giao nhận và vận chuyển vật tu thiết bị</t>
  </si>
  <si>
    <t>5701009881</t>
  </si>
  <si>
    <t>107004103525</t>
  </si>
  <si>
    <t>5/5</t>
  </si>
  <si>
    <t>0977923347</t>
  </si>
  <si>
    <t>Phạm Hữu Tiệp</t>
  </si>
  <si>
    <t>Nghỉ hưu 2015</t>
  </si>
  <si>
    <t>Phạm Minh Trang1992</t>
  </si>
  <si>
    <t>Phong KCS Cty KVĐB</t>
  </si>
  <si>
    <t>Phạm Thúy An 1995</t>
  </si>
  <si>
    <t>Sinh viên nghiên cứu sinh Hàn Quốc</t>
  </si>
  <si>
    <t>Phạm Hữu Thỉnh-1923 - chết 2023
 (Mẹ chồng đã mất)</t>
  </si>
  <si>
    <t>Phúc Thành - Vũ Thư - Thái Bình</t>
  </si>
  <si>
    <t>Đông huy - Đông hưng - Thái bình</t>
  </si>
  <si>
    <t>NS7 ngõ 70 Tổ 3 Khu 3 Thanh Sơn -  Uông Bí - Quảng Ninh</t>
  </si>
  <si>
    <t>NS7 ngõ 70 Tổ 3Khu 3</t>
  </si>
  <si>
    <t>022182000590</t>
  </si>
  <si>
    <t xml:space="preserve"> -CĐ Điện - T động hóa.
-Cử nhân Kế toán</t>
  </si>
  <si>
    <t xml:space="preserve"> -Chính quy.
 -Tại chức</t>
  </si>
  <si>
    <t xml:space="preserve"> -Cao đẳng.
- Đại học</t>
  </si>
  <si>
    <t xml:space="preserve"> -CĐ Kinh tế Kỹ thuật Công nghiệp I- Bộ CN.
- ĐH Mỏ Địa Chất</t>
  </si>
  <si>
    <t>Phục vụ phân xưởng</t>
  </si>
  <si>
    <t>5701024738</t>
  </si>
  <si>
    <t>101004106991</t>
  </si>
  <si>
    <t>4/5</t>
  </si>
  <si>
    <t>0906000122</t>
  </si>
  <si>
    <t>0904440545</t>
  </si>
  <si>
    <t>PX K2 CTY than VD</t>
  </si>
  <si>
    <t>Vũ Hoàng Anh 2007</t>
  </si>
  <si>
    <t>Vũ Gia Khánh (19/10/2015)</t>
  </si>
  <si>
    <t>Hoàng Văn Đệ</t>
  </si>
  <si>
    <t>0988022033</t>
  </si>
  <si>
    <t>Nguyễn Thị Xy</t>
  </si>
  <si>
    <t>'0943666126</t>
  </si>
  <si>
    <t>An Hải - Phương Nam - Uông Bí - Quảng Ninh</t>
  </si>
  <si>
    <t>Vũ Xuân Vát - 1951
Vũ Thị Ngừng - 1957</t>
  </si>
  <si>
    <t>NHẬN</t>
  </si>
  <si>
    <t>QĐ TTSX 25/10/2017</t>
  </si>
  <si>
    <t>Đức lập - Đức thọ - Hà tĩnh</t>
  </si>
  <si>
    <t>SN 526 Tổ 1 khu 8 Vàng Danh - Uông Bí - Quảng Ninh</t>
  </si>
  <si>
    <t>SN 526 Tổ 1khu 8</t>
  </si>
  <si>
    <t>022088005558</t>
  </si>
  <si>
    <t>TC nghề sc điện XNDD</t>
  </si>
  <si>
    <t>Trung cấp nghề</t>
  </si>
  <si>
    <t>Trường ĐH Công nghiệp Hà Nội</t>
  </si>
  <si>
    <t>Công nhân kỹ thuật</t>
  </si>
  <si>
    <t>Tổ trưởng sản xuất</t>
  </si>
  <si>
    <t>Vận hành các thiết bị tuyển than bằng phương pháp tuyển nổi, tuyển từ trong nhà máy sàng tuyển than</t>
  </si>
  <si>
    <t>Vận hành TBST</t>
  </si>
  <si>
    <t>8080411769</t>
  </si>
  <si>
    <t>103004502976</t>
  </si>
  <si>
    <t>TKV 02-NIV-V.1</t>
  </si>
  <si>
    <t>0904120300</t>
  </si>
  <si>
    <t>Lê Hải Châu</t>
  </si>
  <si>
    <t>0364027268</t>
  </si>
  <si>
    <t>Nguyễn Thị Thanh Hải</t>
  </si>
  <si>
    <t>0376605569</t>
  </si>
  <si>
    <t>Vàng Danh - UB - QN</t>
  </si>
  <si>
    <t>1</t>
  </si>
  <si>
    <t>Vàng danh - Uông 
bí - Quảng ninh</t>
  </si>
  <si>
    <t>Thái học - Chí linh - Hải dương</t>
  </si>
  <si>
    <t>030077026883</t>
  </si>
  <si>
    <t xml:space="preserve">KSư  
ô tô </t>
  </si>
  <si>
    <t>ĐH bách khoa Hà Nội</t>
  </si>
  <si>
    <t>3/5/2001</t>
  </si>
  <si>
    <t>Tổ phó sản xuất</t>
  </si>
  <si>
    <t>5701042180</t>
  </si>
  <si>
    <t>101004102274</t>
  </si>
  <si>
    <t>0978202113</t>
  </si>
  <si>
    <t>0976282958</t>
  </si>
  <si>
    <t>Kế toán trường Nguyễn Văn Cừ</t>
  </si>
  <si>
    <t>Nguyễn Phương Anh 2006</t>
  </si>
  <si>
    <t>học sinh</t>
  </si>
  <si>
    <t>Nguyễn Minh Đức-2011</t>
  </si>
  <si>
    <t>0904012169</t>
  </si>
  <si>
    <t>Khu 4 Vàng Danh - UB - QN</t>
  </si>
  <si>
    <t>Vũ Đức Lộc -1948
Nguyễn Thị Hỹ -1954</t>
  </si>
  <si>
    <t>Tổ 8 khu 2Bắc Sơn - UB - QN</t>
  </si>
  <si>
    <t>0365582595</t>
  </si>
  <si>
    <t>Tân hồng - ba vì - Hà tây</t>
  </si>
  <si>
    <t>SN 21Tổ 4 Khu 4 - Thanh Sơn - Uông Bí - Quảng Ninh</t>
  </si>
  <si>
    <t>SN 21 Tổ 4  Khu 4</t>
  </si>
  <si>
    <t>001174020756</t>
  </si>
  <si>
    <t>SC điện dân dụng</t>
  </si>
  <si>
    <t>Dạy nghề</t>
  </si>
  <si>
    <t>Trường CNKT cơ giới và xây dựng</t>
  </si>
  <si>
    <t>1/3/2001</t>
  </si>
  <si>
    <t>5701043603</t>
  </si>
  <si>
    <t>109004102193</t>
  </si>
  <si>
    <t>0386447917</t>
  </si>
  <si>
    <t>0903465434</t>
  </si>
  <si>
    <t>PX Cơ điện lò Cty Than VD</t>
  </si>
  <si>
    <t>Ninh Văn Đức 1999</t>
  </si>
  <si>
    <t>PX Tuyển VD2 -CTY Than VD</t>
  </si>
  <si>
    <t>Ninh Thúy Ngọc 2006</t>
  </si>
  <si>
    <t>Đặng Anh Thân</t>
  </si>
  <si>
    <t>0357531577</t>
  </si>
  <si>
    <t>Trần Thị Vân</t>
  </si>
  <si>
    <t>0354945495</t>
  </si>
  <si>
    <t>Tổ 8 khu 4 Thanh Sơn - UB - QN</t>
  </si>
  <si>
    <t>Ninh Văn Hữu -1942
Lê Thị Nga - 1941</t>
  </si>
  <si>
    <t>Tổ 1 khu 4 VD - UB - QN</t>
  </si>
  <si>
    <t>0398142226</t>
  </si>
  <si>
    <t>Chân lý - Lý nhân - Hà nam</t>
  </si>
  <si>
    <t>SN 42 Tổ 9 Khu 2 Vàng Danh - Uông Bí - Quảng Ninh</t>
  </si>
  <si>
    <t>SN 42 Tổ 9Khu 2</t>
  </si>
  <si>
    <t>035172002627</t>
  </si>
  <si>
    <t xml:space="preserve">CĐ - CĐ </t>
  </si>
  <si>
    <t>TC</t>
  </si>
  <si>
    <t>Trường ĐH Công nghiệp Quảng Ninh</t>
  </si>
  <si>
    <t>5/7/1994</t>
  </si>
  <si>
    <t>ATV</t>
  </si>
  <si>
    <t>5701043794</t>
  </si>
  <si>
    <t>107004102195</t>
  </si>
  <si>
    <t>0772204505</t>
  </si>
  <si>
    <t>Bùi Văn Thúy
(đã chết)</t>
  </si>
  <si>
    <t>(Ốm chết )Đơn Thân</t>
  </si>
  <si>
    <t>(đã chết)</t>
  </si>
  <si>
    <t>Bùi Đức Tuấn 1993</t>
  </si>
  <si>
    <t>Cty CP đầu tư Phú Bình Hà Nội (Cầu Giấy - hà Nội</t>
  </si>
  <si>
    <t>Bùi Đức Huy 2005</t>
  </si>
  <si>
    <t>Vũ Văn Đàm</t>
  </si>
  <si>
    <t>0795343542</t>
  </si>
  <si>
    <t>Tổ 10 khu 2 Vàng Danh - UB - QN</t>
  </si>
  <si>
    <t>Bùi Thị Xuyến -1929
Bố chồng đã chết</t>
  </si>
  <si>
    <t>Yên Dương - Ý Yên - Nam Định</t>
  </si>
  <si>
    <t>Bố: hy sinh vì sản xuất</t>
  </si>
  <si>
    <t>Quang trung - Uông bí - Quảng ninh</t>
  </si>
  <si>
    <t xml:space="preserve">Tổ 28 Khu 8 Quang Trung  - Uông Bí - Quảng Ninh </t>
  </si>
  <si>
    <t>SN 02 Tổ 28 Khu 8</t>
  </si>
  <si>
    <t>Tổ 28 Khu 8</t>
  </si>
  <si>
    <t>022183002308</t>
  </si>
  <si>
    <t>SC Cơ điện</t>
  </si>
  <si>
    <t>Trường Đào tạo nghề mỏ Hữu Nghị</t>
  </si>
  <si>
    <t>5701043434</t>
  </si>
  <si>
    <t>108004547023</t>
  </si>
  <si>
    <t>3/5</t>
  </si>
  <si>
    <t>0975560446</t>
  </si>
  <si>
    <t>Nguyễn Trọng Khải</t>
  </si>
  <si>
    <t>0936986881</t>
  </si>
  <si>
    <t>Nhà máy Điện UBí</t>
  </si>
  <si>
    <t>Nguyễn Yến Vy 2007</t>
  </si>
  <si>
    <t>Nguyễn Trọng Thắng-2011</t>
  </si>
  <si>
    <t>Nguyễn Trọng Khải An-28/5/2019</t>
  </si>
  <si>
    <t>Đào Thị Hiền</t>
  </si>
  <si>
    <t>0973886802</t>
  </si>
  <si>
    <t>Tự do</t>
  </si>
  <si>
    <t>Tổ 45 khu 12 Quang Trung - UB - QN</t>
  </si>
  <si>
    <t>Nguyễn Thị Ngữ -1956
Bố chồng đã chết</t>
  </si>
  <si>
    <t>Tổ 28 khu 8 Quang Trung - UB - QN</t>
  </si>
  <si>
    <t>0772260622</t>
  </si>
  <si>
    <t>Vàng dang - Uông bí - Quảng ninh</t>
  </si>
  <si>
    <t>Liên minh - Vụ bản - Nam định</t>
  </si>
  <si>
    <t xml:space="preserve">Tổ 5 Khu 7 Vàng Danh - Uông Bí - Quảng Ninh </t>
  </si>
  <si>
    <t xml:space="preserve">Tổ 5 Khu 7 </t>
  </si>
  <si>
    <t>022175003374</t>
  </si>
  <si>
    <t>9/12</t>
  </si>
  <si>
    <t>SCVHMM</t>
  </si>
  <si>
    <t>Chính 
quy</t>
  </si>
  <si>
    <t>5701043681</t>
  </si>
  <si>
    <t>104004119167</t>
  </si>
  <si>
    <t>0772200605</t>
  </si>
  <si>
    <t>Nguyễn Văn Ngọc(đã chết)
 Chồng 2 làm KT8</t>
  </si>
  <si>
    <t>Chồng 1 chết
 chồng 2 làm KT8</t>
  </si>
  <si>
    <t>Nguyễn Xuân Quý 1999</t>
  </si>
  <si>
    <t>Công ty than Vàng Danh</t>
  </si>
  <si>
    <t>Phan Văn Hiển</t>
  </si>
  <si>
    <t>0788373339</t>
  </si>
  <si>
    <t>Lê Thị Luyến</t>
  </si>
  <si>
    <t>Tổ 3 khu 6 Vàng Danh - UB  QN</t>
  </si>
  <si>
    <t>Phạm Thị Đào -1948
Bố chồng đã chết</t>
  </si>
  <si>
    <t>Tổ 9A khu 5B Vàng Danh - UB - QN</t>
  </si>
  <si>
    <t>24/9/1988</t>
  </si>
  <si>
    <t>Quỳnh nguyên - Quỳnh phụ - Thái bình</t>
  </si>
  <si>
    <t>SN 10 Tổ 2 Khu 2 Vàng Danh - Uông Bí - Quảng Ninh</t>
  </si>
  <si>
    <t>SN 10 Tổ 2  Khu 2</t>
  </si>
  <si>
    <t>022088006196</t>
  </si>
  <si>
    <t>TC - Nghề gia công kim loại</t>
  </si>
  <si>
    <t>28/10/2009</t>
  </si>
  <si>
    <t>8059862913</t>
  </si>
  <si>
    <t>102005060856</t>
  </si>
  <si>
    <t>0986308291</t>
  </si>
  <si>
    <t>Hoàng Thị Hà</t>
  </si>
  <si>
    <t>0347871991</t>
  </si>
  <si>
    <t>12/8/1991</t>
  </si>
  <si>
    <t>Giáo viên TH Trần Phú</t>
  </si>
  <si>
    <t>Nguyễn Hoàng Gia Bảo-2013</t>
  </si>
  <si>
    <t>Nguyễn Hoàng Nam 
28/6/2023</t>
  </si>
  <si>
    <t>Nguyễn Đức Nhuận</t>
  </si>
  <si>
    <t>0867130638</t>
  </si>
  <si>
    <t>Phạm Thị Liên</t>
  </si>
  <si>
    <t>0384644760</t>
  </si>
  <si>
    <t>Tổ 2 khu 2 Vàng Danh - UB  QN</t>
  </si>
  <si>
    <t>0967130638</t>
  </si>
  <si>
    <t>Hoàng Gia Cường -1963
Hoàng Thị Nhung -1968</t>
  </si>
  <si>
    <t>Tổ 2 khu 2Vàng Danh - UB - QN</t>
  </si>
  <si>
    <t>0976313562</t>
  </si>
  <si>
    <t>Mạo khê - Đông triều - Quảng ninh</t>
  </si>
  <si>
    <t>Gia trung - Gia viễn - Ninh bình</t>
  </si>
  <si>
    <t>Ngõ 86 Tổ 3 khu 1 -Vàng Danh - Uông Bí - Quảng Ninh</t>
  </si>
  <si>
    <t>Ngõ 86 Tổ 3 khu 1</t>
  </si>
  <si>
    <t>022176003206</t>
  </si>
  <si>
    <t>TC - CĐ - TK</t>
  </si>
  <si>
    <t>5701027520</t>
  </si>
  <si>
    <t>109004103071</t>
  </si>
  <si>
    <t>0902190444</t>
  </si>
  <si>
    <t>0904248778</t>
  </si>
  <si>
    <t>PX K13 Cty Than VD  -PQĐ</t>
  </si>
  <si>
    <t>Nguyễn Hữu Đông Long 1999</t>
  </si>
  <si>
    <t>Công ty Visip Hải Phòng</t>
  </si>
  <si>
    <t>Nguyễn Việt Hoàng 2006</t>
  </si>
  <si>
    <t>Nguyễn Khánh Toàn</t>
  </si>
  <si>
    <t>0395056037</t>
  </si>
  <si>
    <t>Vũ Thị Cầu</t>
  </si>
  <si>
    <t>Mạo Khê - ĐT - QN</t>
  </si>
  <si>
    <t>Nguyễn Quang Viễn -1948 
Vũ Thị Tuyết - 1952</t>
  </si>
  <si>
    <t>19/2/1975</t>
  </si>
  <si>
    <t>Vàng danh - Uông
 bí - Quảng ninh</t>
  </si>
  <si>
    <t>Thanh cường - Thanh hà - Hải dương</t>
  </si>
  <si>
    <t>Tổ 6 khu 8 -Vàng Danh - Uông Bí - Quảng Ninh</t>
  </si>
  <si>
    <t>Tổ 6  khu 8</t>
  </si>
  <si>
    <t>022175003986</t>
  </si>
  <si>
    <t>Sơ cấp điện</t>
  </si>
  <si>
    <t>4/1/1996</t>
  </si>
  <si>
    <t>TTCĐ</t>
  </si>
  <si>
    <t>5701025026</t>
  </si>
  <si>
    <t>100004104655</t>
  </si>
  <si>
    <t>0988443898</t>
  </si>
  <si>
    <t>Ngô Văn Phương</t>
  </si>
  <si>
    <t>0379367928</t>
  </si>
  <si>
    <t>Ngô Đức Long 1998</t>
  </si>
  <si>
    <t>Ngô Mạnh Hùng (8/3/2012)</t>
  </si>
  <si>
    <t>Bùi Thị Dung</t>
  </si>
  <si>
    <t>0346942722</t>
  </si>
  <si>
    <t>Tổ 6 khu 8Vàng Danh -UB - QN</t>
  </si>
  <si>
    <t>Ngô Văn Hậu -1944
Ngô Thị Minh -1974</t>
  </si>
  <si>
    <t>0359586126</t>
  </si>
  <si>
    <t>Thụy phong - Thái 
thụy - Thái bình</t>
  </si>
  <si>
    <t>Tổ 9 khu 1 -Vàng Danh - Uông Bí - Quảng Ninh</t>
  </si>
  <si>
    <t>Tổ 9 khu 1</t>
  </si>
  <si>
    <t>Phật giáo</t>
  </si>
  <si>
    <t>034171003000</t>
  </si>
  <si>
    <t>SC VH máy mỏ</t>
  </si>
  <si>
    <t>Chứng chỉ 3 tháng</t>
  </si>
  <si>
    <t>5701043748</t>
  </si>
  <si>
    <t>106004102281</t>
  </si>
  <si>
    <t>0989014114</t>
  </si>
  <si>
    <t>Đặng Văn Điềm
(đã chết)</t>
  </si>
  <si>
    <t>Đặng Mạnh Cường 1995</t>
  </si>
  <si>
    <t>Công ty Note Hàn Quốc (Hà Nội)</t>
  </si>
  <si>
    <t>Đặng Minh Huệ 1997</t>
  </si>
  <si>
    <t>Thiết bị Y tế Vinmac Hà Nội (Tây Hồ - Hà Nội)</t>
  </si>
  <si>
    <t>Bố mẹ chồng đã chết</t>
  </si>
  <si>
    <t>Chuyển VD2 10/2017: Ngày 2/5 chuyển về đv</t>
  </si>
  <si>
    <t>Quang Trung - Uông Bí _ QN</t>
  </si>
  <si>
    <t>SN 4 ngách 52 Tổ 13B Khu 4 - Quang Trung - Uông Bí - Quảng Ninh</t>
  </si>
  <si>
    <t>SN 4 ngách 52 Tổ 13B  Khu 4</t>
  </si>
  <si>
    <t>022192005177</t>
  </si>
  <si>
    <t>Kỹ thuật cơ điện mỏ hầm lò</t>
  </si>
  <si>
    <t>8395174303</t>
  </si>
  <si>
    <t>44310000137085</t>
  </si>
  <si>
    <t>2/5</t>
  </si>
  <si>
    <t>0359060097</t>
  </si>
  <si>
    <t>0987286706</t>
  </si>
  <si>
    <t>P.Cơ Tuyển Cty Than VD</t>
  </si>
  <si>
    <t>Lương Thu Thảo -2014</t>
  </si>
  <si>
    <t>Lương Thu Hà (3/1/2020)</t>
  </si>
  <si>
    <t>còn nhỏ</t>
  </si>
  <si>
    <t>Lương Khánh Ngân  20/1/2023</t>
  </si>
  <si>
    <t>0836911498</t>
  </si>
  <si>
    <t>Lại Thị Thu</t>
  </si>
  <si>
    <t>0345810017</t>
  </si>
  <si>
    <t>Tổ 12 khu 4 Quang trung - UB - QN</t>
  </si>
  <si>
    <t>Nguyễn Thị Thấn -1960
Bố chồng đã chết</t>
  </si>
  <si>
    <t>0352129255</t>
  </si>
  <si>
    <t>SN 1 ngõ 74 Tổ 15- Khu 5B- Quang Trung- Uông Bí- Quảng Ninh</t>
  </si>
  <si>
    <t>Sn 4A ngõ 74 Tổ 15Khu 5B</t>
  </si>
  <si>
    <t>Tổ 15Khu 5B</t>
  </si>
  <si>
    <t>022198005309</t>
  </si>
  <si>
    <t>Trung cấp nghề cơ điện mỏ hầm lò</t>
  </si>
  <si>
    <t>CĐ than KS Việt Nam</t>
  </si>
  <si>
    <t xml:space="preserve">Công nhân kỹ thuật </t>
  </si>
  <si>
    <t>8420754244</t>
  </si>
  <si>
    <t>0141000852015</t>
  </si>
  <si>
    <t>0971407324</t>
  </si>
  <si>
    <t>0869928030</t>
  </si>
  <si>
    <t>Phòng KCM  Cty Than Vàng Danh</t>
  </si>
  <si>
    <t>0335766256</t>
  </si>
  <si>
    <t>PX Tuyển than Cty than Vàng Danh</t>
  </si>
  <si>
    <t>Tổ 15Khu 5B Quang trung - UB - QN</t>
  </si>
  <si>
    <t>Lê Văn Đào -1963
Bùi Thị Hằng -1964</t>
  </si>
  <si>
    <t>Vũ Phúc - Thái Thụy - Thái Bình</t>
  </si>
  <si>
    <t>20/11/1987</t>
  </si>
  <si>
    <t>TUYỂN</t>
  </si>
  <si>
    <t>Tân quang - Ninh
 thanh - Hải hưng</t>
  </si>
  <si>
    <t>SN 42 Tổ 2 khi Cầu Sến - Phương Đông- Uông Bí - Quảng Ninh</t>
  </si>
  <si>
    <t>SN 42 Tổ 2 khu Cầu Sến</t>
  </si>
  <si>
    <t>030087006224</t>
  </si>
  <si>
    <t>SC - SC Cơ điện mỏ - Quản trị doanh nghiệp</t>
  </si>
  <si>
    <t>Đại học - trung cấp</t>
  </si>
  <si>
    <t>17/10/2007</t>
  </si>
  <si>
    <t>5701042173</t>
  </si>
  <si>
    <t>102004403408</t>
  </si>
  <si>
    <t>0988983885</t>
  </si>
  <si>
    <t>vợ</t>
  </si>
  <si>
    <t>Đỗ Thị Thu Thuỷ</t>
  </si>
  <si>
    <t>0988870684</t>
  </si>
  <si>
    <t>Giáo viên c 1 trường Phương Đông</t>
  </si>
  <si>
    <t>Vũ Như Thảo - 5/9/2017</t>
  </si>
  <si>
    <t>Vũ Lan Thanh -31/10/2019</t>
  </si>
  <si>
    <t>Vũ Duy Vượng</t>
  </si>
  <si>
    <t>0356770703</t>
  </si>
  <si>
    <t>Vũ Thị Hồng</t>
  </si>
  <si>
    <t>0344675303</t>
  </si>
  <si>
    <t>Đỗ Văn Xuyên -1958
Vũ T.Hồng Hà -1969</t>
  </si>
  <si>
    <t>Phương Đông - UB - QN</t>
  </si>
  <si>
    <t xml:space="preserve">Trần Thị Hạnh  </t>
  </si>
  <si>
    <t>Hòa hậu - Lý nhân - Hà nam</t>
  </si>
  <si>
    <t>SN 16  Tổ 6 Nam Trung - Nam Khê- Uông Bí - Quảng ninh</t>
  </si>
  <si>
    <t>SN 16  Tổ 6 Khu Nam Trung</t>
  </si>
  <si>
    <t>Nam Khê</t>
  </si>
  <si>
    <t>035177007023</t>
  </si>
  <si>
    <t>CĐ-CĐ</t>
  </si>
  <si>
    <t>5701042896</t>
  </si>
  <si>
    <t>107004102387</t>
  </si>
  <si>
    <t>0972616028</t>
  </si>
  <si>
    <t>0389025963</t>
  </si>
  <si>
    <t>PX KT13 -PQĐ Cty than VD</t>
  </si>
  <si>
    <t>Đồng Thị Thảo Nguyên 2004</t>
  </si>
  <si>
    <t>Đồng Thảo Hiền 2007</t>
  </si>
  <si>
    <t>Trần Doãn Quảng</t>
  </si>
  <si>
    <t>0972313028</t>
  </si>
  <si>
    <t>Tổ 6 khu 8 Vàng Danh - UB - QN</t>
  </si>
  <si>
    <t>Ngô Thị Nở- 1945
Bố chồng đã chết</t>
  </si>
  <si>
    <t>Tổ 6 -Nam Trung -Nam Khê - UB -QN</t>
  </si>
  <si>
    <t xml:space="preserve"> +/7/2011 ống huyền phù làm gẫy xương quai xanh.
 2-19/12/2022 ngã chỗ sàng 79 gẫy kín 4 xương sườn 9,10,11,12</t>
  </si>
  <si>
    <t>Đông văn - Đông sơn - Thanh hoá</t>
  </si>
  <si>
    <t>Tổ 2 khu 5B Vàng Danh - Uông Bí - Quảng ninh</t>
  </si>
  <si>
    <t>Tổ 2 khu 5B</t>
  </si>
  <si>
    <t>022177001776</t>
  </si>
  <si>
    <t>VHMM</t>
  </si>
  <si>
    <t>14/11/2003</t>
  </si>
  <si>
    <t>5701042864</t>
  </si>
  <si>
    <t>101004102425</t>
  </si>
  <si>
    <t>0916041721</t>
  </si>
  <si>
    <t>0906128632</t>
  </si>
  <si>
    <t>Nguyễn THị Hoài Thu-1998</t>
  </si>
  <si>
    <t>SV ĐH Y TP HCM</t>
  </si>
  <si>
    <t>Nguyễn Thị Khánh Huyền- 2006</t>
  </si>
  <si>
    <t>Nguyễn Văn Mậu</t>
  </si>
  <si>
    <t/>
  </si>
  <si>
    <t>Thị Trấn Liên Sơn - Đắc Lắc</t>
  </si>
  <si>
    <t>29/3/1985</t>
  </si>
  <si>
    <t>Hợp tiến - Nam 
sách - Hải dương</t>
  </si>
  <si>
    <t>Tập thể 314 Công ty Than Vàng Danh</t>
  </si>
  <si>
    <t>La Đôi</t>
  </si>
  <si>
    <t>Hợp Tiến</t>
  </si>
  <si>
    <t>Nam Sách</t>
  </si>
  <si>
    <t>Hải Dương</t>
  </si>
  <si>
    <t>Tổ 5Khu 3</t>
  </si>
  <si>
    <t xml:space="preserve">TT 314 </t>
  </si>
  <si>
    <t>030085012106</t>
  </si>
  <si>
    <t>SC - SC Cơ điện mỏ</t>
  </si>
  <si>
    <t>5701042166</t>
  </si>
  <si>
    <t>103004403407</t>
  </si>
  <si>
    <t>0982923785</t>
  </si>
  <si>
    <t>0966724990</t>
  </si>
  <si>
    <t>Giáo viên mầm non-Hải Dương</t>
  </si>
  <si>
    <t>Vương Hải Anh - 2012</t>
  </si>
  <si>
    <t>Vương Minh Khang (18/9/2018)</t>
  </si>
  <si>
    <t>Vương Văn Động</t>
  </si>
  <si>
    <t>0335616383</t>
  </si>
  <si>
    <t>Phạm Thị Năm</t>
  </si>
  <si>
    <t>0389467686</t>
  </si>
  <si>
    <t>Hợp Tiến -Nam Sách _Hải Dương</t>
  </si>
  <si>
    <t>Phạm ĐÌnh Sức -1960
Phạm Thị Liên -1961</t>
  </si>
  <si>
    <t>0976298004</t>
  </si>
  <si>
    <t>Phương đông - Uông bí - Quảng ninh</t>
  </si>
  <si>
    <t>SN 113 Tổ 40b khu 11Đồng Mây -Quang Trung - Uông Bí - Quảng ninh</t>
  </si>
  <si>
    <t>SN 113 Tổ 40b khu 11 Đồng Mây</t>
  </si>
  <si>
    <t>022178000714</t>
  </si>
  <si>
    <t>CĐ - CĐ</t>
  </si>
  <si>
    <t>10/2001</t>
  </si>
  <si>
    <t>1/1/2003</t>
  </si>
  <si>
    <t>5701042857</t>
  </si>
  <si>
    <t>101004102464</t>
  </si>
  <si>
    <t>0366386199</t>
  </si>
  <si>
    <t>0816826333</t>
  </si>
  <si>
    <t>VTG1-Cty than V Danh</t>
  </si>
  <si>
    <t>Vũ Thanh Hiền 2003</t>
  </si>
  <si>
    <t>Cao Đẳng Y Hải Phòng
ĐH Mỏ ĐC</t>
  </si>
  <si>
    <t>Vũ Mạnh Cường 2007</t>
  </si>
  <si>
    <t>Đỗ Đức Đã</t>
  </si>
  <si>
    <t>0382335103</t>
  </si>
  <si>
    <t>Tổ 12 khu 2 Quang trung - UB - QN</t>
  </si>
  <si>
    <t>Vũ Văn Sơn -1952
Nguyễn Thị Chính -1954</t>
  </si>
  <si>
    <t>Tổ 40 khu 11 - Quang Trung UB - QN</t>
  </si>
  <si>
    <t>15/6/1984</t>
  </si>
  <si>
    <t>An ninh - Quỳnh phụ - Thái bình</t>
  </si>
  <si>
    <t>Tổ 5 khu 5B Vàng Danh - Uông Bí - Quảng Ninh</t>
  </si>
  <si>
    <t>Tổ 5  khu 5B</t>
  </si>
  <si>
    <t>034184023975</t>
  </si>
  <si>
    <t>16/10/2022</t>
  </si>
  <si>
    <t>8059863057</t>
  </si>
  <si>
    <t>109005155234</t>
  </si>
  <si>
    <t>0862232983</t>
  </si>
  <si>
    <t>0982109134</t>
  </si>
  <si>
    <t>1/9/1983</t>
  </si>
  <si>
    <t>PX KT12 -PQĐ Cty Than Vàng Danh</t>
  </si>
  <si>
    <t>Bùi Nhật Tuấn - 2011</t>
  </si>
  <si>
    <t>Bùi Gia Bảo (3/1/2020)</t>
  </si>
  <si>
    <t>Lê Doãn Quỳnh</t>
  </si>
  <si>
    <t>0357066050</t>
  </si>
  <si>
    <t>Dục linh -An Ninh -Quỳnh Phụ Thái Bình</t>
  </si>
  <si>
    <t>;0357066050</t>
  </si>
  <si>
    <t>Bùi Văn Nam -1959
Nguyễn Thị Toán -1957</t>
  </si>
  <si>
    <t>Tứ Kỳ - Hải Dương</t>
  </si>
  <si>
    <t>Phạm Phương Thuý</t>
  </si>
  <si>
    <t>17/11/1990</t>
  </si>
  <si>
    <t>Vàng Danh-Uông Bí-Quảng Ninh</t>
  </si>
  <si>
    <t>Việt Hùng-Vũ Thư -Thái Bình</t>
  </si>
  <si>
    <t>Tổ 5 -Khu 3- Vàng Danh - Uông Bí - Quảng Ninh</t>
  </si>
  <si>
    <t>Tổ 5 -Khu 3</t>
  </si>
  <si>
    <t>022190002858</t>
  </si>
  <si>
    <t>CĐ cơ điện -TK</t>
  </si>
  <si>
    <t>28/10/2011</t>
  </si>
  <si>
    <t>8118139811</t>
  </si>
  <si>
    <t>105004667412</t>
  </si>
  <si>
    <t>0967451323</t>
  </si>
  <si>
    <t>0332744856</t>
  </si>
  <si>
    <t>Nguyễn Trường Hải-31/8/2016</t>
  </si>
  <si>
    <t>Nguyễn Phương Linh(22/10/2018)</t>
  </si>
  <si>
    <t>Nguyễn Phú Lâm 
16/9/2021</t>
  </si>
  <si>
    <t>Phạm Hữu Tưởng</t>
  </si>
  <si>
    <t>0762481919</t>
  </si>
  <si>
    <t>0986590407</t>
  </si>
  <si>
    <t>Tổ 3 khu 2 Vàng Danh - UB - QN</t>
  </si>
  <si>
    <t>Phạm Thị Nhớ -1955
Bố đẻ đã chết</t>
  </si>
  <si>
    <t>Tổ 5 khu 3 Vàng Danh - UB - QN</t>
  </si>
  <si>
    <t>21/11/1989</t>
  </si>
  <si>
    <t>Đoàn tùng - Thanh miện - Hải dương</t>
  </si>
  <si>
    <t>SN 51  Tổ 9 Khu 3 Quang Trung Uông Bí - Quảng Ninh</t>
  </si>
  <si>
    <t>SN 51 Tổ 9  Khu 3</t>
  </si>
  <si>
    <t>030189011724</t>
  </si>
  <si>
    <t>8118139829</t>
  </si>
  <si>
    <t>108006169175</t>
  </si>
  <si>
    <t>0383033724</t>
  </si>
  <si>
    <t>0352143668</t>
  </si>
  <si>
    <t>PX Thông gió-Cty Than VD</t>
  </si>
  <si>
    <t>Hoàng Ngọc Diệp - 2015</t>
  </si>
  <si>
    <t>Hoàng Minh Dũng
19/9/2023</t>
  </si>
  <si>
    <t>Trần Văn Khương</t>
  </si>
  <si>
    <t>0385365024</t>
  </si>
  <si>
    <t>Nguyễn Thị Ca</t>
  </si>
  <si>
    <t>Đoàn Tùng -Thanh Miện - Hải Dương</t>
  </si>
  <si>
    <t>Hoàng Văn Hùng -1967
Trần Thị Phòng -1968</t>
  </si>
  <si>
    <t>Nông nghiệp
Xuất khẩu LĐ</t>
  </si>
  <si>
    <t xml:space="preserve">Đông Phú -Lục Nam - Bắc Giang </t>
  </si>
  <si>
    <t>Hồng Thái Tây - Đông Triều - QN</t>
  </si>
  <si>
    <t>SN 115 Thôn Lâm Xá  3 Hồng Thái Tây ĐôngTriều- Quảng Ninh</t>
  </si>
  <si>
    <t xml:space="preserve">SN 115 Thôn Lâm Xá 3 </t>
  </si>
  <si>
    <t>Hồng Thái Tây</t>
  </si>
  <si>
    <t>Đông Triều</t>
  </si>
  <si>
    <t>022090004701</t>
  </si>
  <si>
    <t>Kỹ sư tuyển khoáng</t>
  </si>
  <si>
    <t>Chinh quy(ĐH CN QN)</t>
  </si>
  <si>
    <t>ĐHCN Quảng Ninh</t>
  </si>
  <si>
    <t>8344031321</t>
  </si>
  <si>
    <t>104001432707</t>
  </si>
  <si>
    <t>0366836068</t>
  </si>
  <si>
    <t>0347946661</t>
  </si>
  <si>
    <t>6/6/1994</t>
  </si>
  <si>
    <t>Điều Dưỡng -Bệnh viện VN-TĐ</t>
  </si>
  <si>
    <t>Đào Phúc Lâm (3/2/2019)</t>
  </si>
  <si>
    <t>Đào Văn Lĩnh</t>
  </si>
  <si>
    <t>0769288786</t>
  </si>
  <si>
    <t>Nguyễn Thị Tám</t>
  </si>
  <si>
    <t>0392318407</t>
  </si>
  <si>
    <t>Thôn 3 Hồng Thái Tây - ĐT - QN</t>
  </si>
  <si>
    <t>Nguyễn Văn Bắc -1963
 Nhuyễn Thị Mùi -1967</t>
  </si>
  <si>
    <t>Thôn 2 Hồng Thái Tây - ĐT - QN</t>
  </si>
  <si>
    <t>23/12/2022 ca 2 dập đốt 1 ngón 3 tay trái(cấp liệu Tuyển)</t>
  </si>
  <si>
    <t>Diễn thành - Diễn châu - Nghệ an</t>
  </si>
  <si>
    <t>SN 17 Tổ  5 khu2 - Vàng Danh - Uông Bí - Quảng Ninh</t>
  </si>
  <si>
    <t>SN 17 Tổ  5 khu2</t>
  </si>
  <si>
    <t>022172005045</t>
  </si>
  <si>
    <t xml:space="preserve">Sơ cấp - Cơ điện </t>
  </si>
  <si>
    <t>5701010005</t>
  </si>
  <si>
    <t>107004103552</t>
  </si>
  <si>
    <t>0386574260</t>
  </si>
  <si>
    <t>đơn thân (chống ốm chết)</t>
  </si>
  <si>
    <t>Vũ Hương Giang 1997</t>
  </si>
  <si>
    <t>Văn phòng dịch thuật  84Trần Đăng Ninh-Cầu Giấy -Hà Nội</t>
  </si>
  <si>
    <t>Đặng Xuân Thử</t>
  </si>
  <si>
    <t>Phạm Thị Tý</t>
  </si>
  <si>
    <t>Tổ 5 khu 2 Vàng Danh - UB - QN</t>
  </si>
  <si>
    <t>10/12/2022 TN chọc máng bể xương ngón trỏ(cấp liêu tuyển)</t>
  </si>
  <si>
    <t>ái quốc - Nam sách - Hải dương</t>
  </si>
  <si>
    <t>Tổ 3 khu 5A - Vàng Danh - Uông Bí - Quảng Ninh</t>
  </si>
  <si>
    <t>Tổ 3 khu 5A</t>
  </si>
  <si>
    <t>022178001225</t>
  </si>
  <si>
    <t>SC - TK</t>
  </si>
  <si>
    <t>5701010012</t>
  </si>
  <si>
    <t>104004107018</t>
  </si>
  <si>
    <t>0379366808</t>
  </si>
  <si>
    <t>0369658545</t>
  </si>
  <si>
    <t>KT 5-Cty than  Vàng Danh</t>
  </si>
  <si>
    <t>Phạm Văn Tiệp 2000</t>
  </si>
  <si>
    <t>Phạm Văn Thịnh - 2011</t>
  </si>
  <si>
    <t>Đoàn Văn Vĩ</t>
  </si>
  <si>
    <t>0357785291</t>
  </si>
  <si>
    <t>Tổ 1 khu 1 Vàng Danh - UB - QN</t>
  </si>
  <si>
    <t>Phạm Văn Tiên -1964
Phạm Thị Quy -1951</t>
  </si>
  <si>
    <t>Tổ 3 khu 5 Vàng Danh - UB - QN</t>
  </si>
  <si>
    <t>nam chính - Tiền Hải - Thái bình</t>
  </si>
  <si>
    <t>SN 33 ngõ 56 Tổ 1 Bí trung 1 - Phương đông - Uông Bí - Quảng Ninh</t>
  </si>
  <si>
    <t>SN 33 ngõ 56  Tổ 1 Bí trung 1</t>
  </si>
  <si>
    <t>SN 33 ngõ 56  SN 33 Tổ 1 Bí trung 1</t>
  </si>
  <si>
    <t>022185001267</t>
  </si>
  <si>
    <t>SC - SC - Điện mỏ</t>
  </si>
  <si>
    <t>5701010319</t>
  </si>
  <si>
    <t>107004107015</t>
  </si>
  <si>
    <t>0934639203</t>
  </si>
  <si>
    <t>0911160882</t>
  </si>
  <si>
    <t>Cty than Nam mẫu</t>
  </si>
  <si>
    <t>Nguyễn Minh Hải 2010</t>
  </si>
  <si>
    <t>Nguyễn Thành Nam 2012</t>
  </si>
  <si>
    <t>Nguyễn Duy Chiến</t>
  </si>
  <si>
    <t>0954675280</t>
  </si>
  <si>
    <t>Phùng Thị Hường</t>
  </si>
  <si>
    <t>0795296547</t>
  </si>
  <si>
    <t>Bí trung 1 -Phương Đông - UB -QN</t>
  </si>
  <si>
    <t>Nguyễn Văn Doan -1954
Vũ Thị Ngát -1958</t>
  </si>
  <si>
    <t>Việt Hùng - Trực Ninh - Nam Định</t>
  </si>
  <si>
    <t>Nguyễn Thúy Nga</t>
  </si>
  <si>
    <t>Hoa lư - Đông hưng - Thái bình</t>
  </si>
  <si>
    <t>Tổ 1 khu 3 - Vàng Danh - Uông Bí - Quảng Ninh</t>
  </si>
  <si>
    <t>Tổ 1 khu 3</t>
  </si>
  <si>
    <t>034182018096</t>
  </si>
  <si>
    <t>SC VHMM</t>
  </si>
  <si>
    <t>5701015451</t>
  </si>
  <si>
    <t>100004107051</t>
  </si>
  <si>
    <t>0972513528</t>
  </si>
  <si>
    <t>Đào Xuân Trung
(ly hôn-1/5/2015)</t>
  </si>
  <si>
    <t>Đơn Thân -Ly hôn</t>
  </si>
  <si>
    <t>Ly hôn 2015</t>
  </si>
  <si>
    <t>Đào Đình Vũ 2008</t>
  </si>
  <si>
    <t>Đào Minh Anh - 2013</t>
  </si>
  <si>
    <t>Bùi Thị Nghĩa</t>
  </si>
  <si>
    <t>0972823856</t>
  </si>
  <si>
    <t>Tổ 1 khu 3 Vàng Danh - UB - QN</t>
  </si>
  <si>
    <t>Bắc sơn - Ubí - Quảng ninh</t>
  </si>
  <si>
    <t>Minh châu - Đông hưng - Thái bình</t>
  </si>
  <si>
    <t>Tổ 2b khu 1 Quang Trung - Uông Bí  - Quảng Ninh</t>
  </si>
  <si>
    <t>Tổ 2b Khu 1</t>
  </si>
  <si>
    <t>022178010933</t>
  </si>
  <si>
    <t>2/4/2001</t>
  </si>
  <si>
    <t>5701010397</t>
  </si>
  <si>
    <t>108004044375</t>
  </si>
  <si>
    <t>0763345960</t>
  </si>
  <si>
    <t>0906128659</t>
  </si>
  <si>
    <t>6/6/1975</t>
  </si>
  <si>
    <t>KT11-PQĐ-Cty Than Vàng Danh</t>
  </si>
  <si>
    <t>Phạm Phú Gia-2010</t>
  </si>
  <si>
    <t>Phạm Tú Anh-2015</t>
  </si>
  <si>
    <t>Phạm Thị Tỉnh</t>
  </si>
  <si>
    <t>0762498445</t>
  </si>
  <si>
    <t>Tổ 8 khu2 Băc Sơn - UB - QN</t>
  </si>
  <si>
    <t>0337462202</t>
  </si>
  <si>
    <t>Nguyễn Thị Liễu -1975
Bố chồng đã chết</t>
  </si>
  <si>
    <t>Tổ 2B khu 1 Quang Trung UB - QN</t>
  </si>
  <si>
    <t>0975842332</t>
  </si>
  <si>
    <t>31/12/1983</t>
  </si>
  <si>
    <t>Vàng danh - UBí - Quảng ninh</t>
  </si>
  <si>
    <t>Thuỵ việt - Thái thuỵ - Thái bình</t>
  </si>
  <si>
    <t>Tổ 6 khu 5b - Vàng Danh - Uông Bí - Quảng Ninh</t>
  </si>
  <si>
    <t>Tổ 6  khu 5b</t>
  </si>
  <si>
    <t>022183002450</t>
  </si>
  <si>
    <t>TPCĐ</t>
  </si>
  <si>
    <t>8059863106</t>
  </si>
  <si>
    <t>102004905425</t>
  </si>
  <si>
    <t>0705576216</t>
  </si>
  <si>
    <t>Phạm Mạnh Hà - ly hôn</t>
  </si>
  <si>
    <t>Đơn thân
 (ly hôn)</t>
  </si>
  <si>
    <t>Phạm Hồng Hải 2010</t>
  </si>
  <si>
    <t>Phạm Hồng Hạnh-2013</t>
  </si>
  <si>
    <t>0979324959</t>
  </si>
  <si>
    <t>0379838370</t>
  </si>
  <si>
    <t>Phạm Văn Khoát -1957
Trần Thị Lưỡng -1961</t>
  </si>
  <si>
    <t>Liên Bạt - Ứng Hòa - Hà Nội</t>
  </si>
  <si>
    <t>0976298114</t>
  </si>
  <si>
    <t xml:space="preserve">Đặng Thị Hồi  </t>
  </si>
  <si>
    <t>26/5/1976</t>
  </si>
  <si>
    <t>Thượng yên công
 - UB - Quảng ninh</t>
  </si>
  <si>
    <t>SN 44 tổ 2 khu 5 Thanh sơn - Uông Bí - Quảng ninh</t>
  </si>
  <si>
    <t xml:space="preserve">SN 44 tổ 2 khu 5 </t>
  </si>
  <si>
    <t>022176009197</t>
  </si>
  <si>
    <t>SCấp điện</t>
  </si>
  <si>
    <t>19/9/1994</t>
  </si>
  <si>
    <t>5701009962</t>
  </si>
  <si>
    <t>107004103537</t>
  </si>
  <si>
    <t>0984611439</t>
  </si>
  <si>
    <t>0904239437</t>
  </si>
  <si>
    <t>PVật tư Cty than VD</t>
  </si>
  <si>
    <t>Nguyễn Ngọc Tú 1995</t>
  </si>
  <si>
    <t>Làm việc trường sỹ quan Không quân -910</t>
  </si>
  <si>
    <t>Nguyễn Ngọc Dũng 2000</t>
  </si>
  <si>
    <t>ĐH Mỏ Địa Chất</t>
  </si>
  <si>
    <t>0357831577</t>
  </si>
  <si>
    <t>18/7/1990</t>
  </si>
  <si>
    <t>Đông quý - Tiền hải - Thái bình</t>
  </si>
  <si>
    <t>Tổ 7 khu 2 Vàng Danh - Uông Bí - Quảng Ninh</t>
  </si>
  <si>
    <t>Tổ 7  khu 2</t>
  </si>
  <si>
    <t>022190002276</t>
  </si>
  <si>
    <t>TC cơ điện mỏ</t>
  </si>
  <si>
    <t xml:space="preserve">Trung cấp nghề </t>
  </si>
  <si>
    <t>8119542678</t>
  </si>
  <si>
    <t>101004826615</t>
  </si>
  <si>
    <t>0962948951</t>
  </si>
  <si>
    <t>Ngô Văn Phong</t>
  </si>
  <si>
    <t>0375298185</t>
  </si>
  <si>
    <t>0382315538</t>
  </si>
  <si>
    <t>Thôn Lộc - Xuân Đỉnh - Từ Liêm - Hà Nội</t>
  </si>
  <si>
    <t>Tổ 6 khu 8 Vàng Danh - Uông BÍ Quảng Ninh</t>
  </si>
  <si>
    <t>001184053749</t>
  </si>
  <si>
    <t>Trung cấp cơ điện mỏ hầm lò</t>
  </si>
  <si>
    <t>8359974921</t>
  </si>
  <si>
    <t>108005153085</t>
  </si>
  <si>
    <t>0936803694</t>
  </si>
  <si>
    <t>0934775281</t>
  </si>
  <si>
    <t>PX Tuyển VD2 Cty than Vàng Danh</t>
  </si>
  <si>
    <t>Lê Minh Tuấn - 2007</t>
  </si>
  <si>
    <t>Lê Minh Tú - 2010</t>
  </si>
  <si>
    <t>Đỗ Xuân Thành</t>
  </si>
  <si>
    <t>0979054282</t>
  </si>
  <si>
    <t>Thôn Lọc - Xuân ĐỈnh -Từ Liêm - Hà Nội</t>
  </si>
  <si>
    <t>Bùi Thị Dung-1949
Bố chồng đã chết</t>
  </si>
  <si>
    <t>31/10/1995</t>
  </si>
  <si>
    <t>Tổ 4- khu 5B - Vàng Danh - UB - QN</t>
  </si>
  <si>
    <t>Thống kênh- Gia lộc - Hải Dương</t>
  </si>
  <si>
    <t>Tổ 8b- khu 5B - Vàng Danh - Uông Bí - Quảng Ninh</t>
  </si>
  <si>
    <t>Tổ 4b-khu 5B</t>
  </si>
  <si>
    <t>kinh</t>
  </si>
  <si>
    <t>022195009932</t>
  </si>
  <si>
    <t>T/C Nghề</t>
  </si>
  <si>
    <t xml:space="preserve">Cao đẳng nghề than khoáng sản Việt Nam </t>
  </si>
  <si>
    <t>8439111529</t>
  </si>
  <si>
    <t>1007927761</t>
  </si>
  <si>
    <t>0352313286</t>
  </si>
  <si>
    <t>chồng</t>
  </si>
  <si>
    <t>Long</t>
  </si>
  <si>
    <t>Vũ Thanh Hương
 21/7/2017</t>
  </si>
  <si>
    <t>Vũ Đình Sơn</t>
  </si>
  <si>
    <t>0971384862</t>
  </si>
  <si>
    <t>Đặng Thị Nhàn</t>
  </si>
  <si>
    <t>0976029083</t>
  </si>
  <si>
    <t>Công Ty Than Nam Mẫu
Công ty Yazaki</t>
  </si>
  <si>
    <t>Khu 5 Vàng Danh - UB - QN</t>
  </si>
  <si>
    <t>Bình Khê-Đông Triều-Quảng Ninh</t>
  </si>
  <si>
    <t>( Bình Khê-Đông Triều-Quảng Ninh)   Tập thể 314 Công ty Than Vàng Danh</t>
  </si>
  <si>
    <t>Thôn Phú Ninh</t>
  </si>
  <si>
    <t>Bình Khê</t>
  </si>
  <si>
    <t>Tày</t>
  </si>
  <si>
    <t xml:space="preserve">Không </t>
  </si>
  <si>
    <t>022096001398</t>
  </si>
  <si>
    <t>Vận hành thiết bị sàng tuyển</t>
  </si>
  <si>
    <t>Chinh quy</t>
  </si>
  <si>
    <t>Trường Cao đẳng nghề Than - Khoáng sản Việt Nam</t>
  </si>
  <si>
    <t>8475654979</t>
  </si>
  <si>
    <t>0141000834727</t>
  </si>
  <si>
    <t>0357545444</t>
  </si>
  <si>
    <t>Tạ Thị Hoàn</t>
  </si>
  <si>
    <t>'0357386312</t>
  </si>
  <si>
    <t>Lư Khánh Ngân (5/12/2020)</t>
  </si>
  <si>
    <t>Lư Đình Thảo</t>
  </si>
  <si>
    <t>0705577513</t>
  </si>
  <si>
    <t>Nông Thị Bảo</t>
  </si>
  <si>
    <t>Bình Khê - Đông Triều - QN</t>
  </si>
  <si>
    <t>Tạ Văn Chung - 1977
Ngô Thị Hằng -1978</t>
  </si>
  <si>
    <t>Tràng Lương - Đông Triều -QN</t>
  </si>
  <si>
    <t>Ngõ 19-Rừng Nam Thôn Năm Mẫu II-Thượng Yên Công-Uông Bí-Quảng Ninh</t>
  </si>
  <si>
    <t>Ngõ 19-Rừng Nam Thôn Năm Mẫu II</t>
  </si>
  <si>
    <t>Hoa</t>
  </si>
  <si>
    <t>022093000122</t>
  </si>
  <si>
    <t>8516161164</t>
  </si>
  <si>
    <t>0141000834728</t>
  </si>
  <si>
    <t>0796449392</t>
  </si>
  <si>
    <t>Phạm Thị Hiển</t>
  </si>
  <si>
    <t>0386041900</t>
  </si>
  <si>
    <t>28/8/1993</t>
  </si>
  <si>
    <t>Nhân Viên Tùng Lâm</t>
  </si>
  <si>
    <t>Hồ Quang Vinh -19/1/2021</t>
  </si>
  <si>
    <t>Hồ Văn Thê</t>
  </si>
  <si>
    <t>0376852028</t>
  </si>
  <si>
    <t>Đàm Thị Tuyến</t>
  </si>
  <si>
    <t>0345965005</t>
  </si>
  <si>
    <t>Thôn Nam Mẫu 2 - TYC -UB - QN</t>
  </si>
  <si>
    <t>0376855028</t>
  </si>
  <si>
    <t>Phạm Ngọc Văn  -1966
Nguyễn Thị Ba -1967</t>
  </si>
  <si>
    <t>Tổ 7 khu 3 VD - UB - QN</t>
  </si>
  <si>
    <t>Phan Sào Nam-Phù Cừ - Hưng Yên</t>
  </si>
  <si>
    <t>Xóm 2 Thôn Đông Ba</t>
  </si>
  <si>
    <t>Phan Sào Nam</t>
  </si>
  <si>
    <t>Phù Cừ</t>
  </si>
  <si>
    <t>Hưng Yên</t>
  </si>
  <si>
    <t>033094001668</t>
  </si>
  <si>
    <t>8516161189</t>
  </si>
  <si>
    <t>0141000834765</t>
  </si>
  <si>
    <t>0348443444</t>
  </si>
  <si>
    <t>Bùi Xuân Thọ</t>
  </si>
  <si>
    <t>0342771139</t>
  </si>
  <si>
    <t>0333106282</t>
  </si>
  <si>
    <t>Phan Sào Nam -Phù Cừ - Hưng yên</t>
  </si>
  <si>
    <t>qđ tpsx TỪ 24/4/2020</t>
  </si>
  <si>
    <t>Hưng Hà-Thái Bình</t>
  </si>
  <si>
    <t>Miếu Bòng - Thượng Yên Công-Uông Bí-Quảng Ninh</t>
  </si>
  <si>
    <t>Thôn Miếu Bòng</t>
  </si>
  <si>
    <t>022090013954</t>
  </si>
  <si>
    <t>8088941648</t>
  </si>
  <si>
    <t>0141000834766</t>
  </si>
  <si>
    <t>0366203823</t>
  </si>
  <si>
    <r>
      <t xml:space="preserve">Vũ Thị Chang
</t>
    </r>
    <r>
      <rPr>
        <b/>
        <sz val="12"/>
        <rFont val="Times New Roman"/>
        <family val="1"/>
      </rPr>
      <t>Ly hôn 5/2019</t>
    </r>
  </si>
  <si>
    <t>Đã ly hôn</t>
  </si>
  <si>
    <t>Cty Sao Vàng Ubi</t>
  </si>
  <si>
    <t>Vũ Bảo Khang-2016</t>
  </si>
  <si>
    <t>Hợp Thành -Phương Nam -UB -QN</t>
  </si>
  <si>
    <t>Đinh Thị Lễ</t>
  </si>
  <si>
    <t>0334822290</t>
  </si>
  <si>
    <t xml:space="preserve">Nghỉ hưu </t>
  </si>
  <si>
    <t>Miếu Bòng - TYC - UB - QN</t>
  </si>
  <si>
    <t>Tập Đoàn - Thượng Yên Công - Uông Bí - Quảng Ninh</t>
  </si>
  <si>
    <t>Tổ 2 khu 4a  Vàng Danh - Uông Bí - Quảng Ninh</t>
  </si>
  <si>
    <t>Tổ 2  khu 4a</t>
  </si>
  <si>
    <t>Dao</t>
  </si>
  <si>
    <t>022193001819</t>
  </si>
  <si>
    <t>06/08/2022</t>
  </si>
  <si>
    <t>kỹ sư CN Cơ điện tuyển khoáng</t>
  </si>
  <si>
    <t xml:space="preserve">Đại học </t>
  </si>
  <si>
    <t>ĐH Công nghiệp Quảng Ninh</t>
  </si>
  <si>
    <t>8357088484</t>
  </si>
  <si>
    <t>1016159247</t>
  </si>
  <si>
    <t>0974620841</t>
  </si>
  <si>
    <t>KT6-Cty than Vnagf Danh</t>
  </si>
  <si>
    <t>Bùi Phương Thảo 23/8/2019</t>
  </si>
  <si>
    <t>Lý Văn Kha</t>
  </si>
  <si>
    <t>0977014526</t>
  </si>
  <si>
    <t>0383445590</t>
  </si>
  <si>
    <t>Bảo Vệ Cty than VD</t>
  </si>
  <si>
    <t>Tổ 2 khu 1 -Vàng Danh- UB - QN</t>
  </si>
  <si>
    <t>Bùi Đức Văn -1969
Nguyễn Thị Thu- 1971</t>
  </si>
  <si>
    <t xml:space="preserve"> Cty than VD</t>
  </si>
  <si>
    <t>Tổ 2 khu 4 Vàng Danh - UB - QN</t>
  </si>
  <si>
    <t>Nam Chính Đức Linh - Bình Thuận</t>
  </si>
  <si>
    <t>Tây Lương - Tiền Hải - Thái Bình</t>
  </si>
  <si>
    <t>Tổ 2- Khu 6 - Vàng Danh - Uông Bí - Quảng Ninh</t>
  </si>
  <si>
    <t>Tổ 2- Tổ 2- Khu 6</t>
  </si>
  <si>
    <t>060189000391</t>
  </si>
  <si>
    <t>Cơ điện tuyển khoáng</t>
  </si>
  <si>
    <t xml:space="preserve">Cao đẳng </t>
  </si>
  <si>
    <t>8125854795</t>
  </si>
  <si>
    <t>0141000834813</t>
  </si>
  <si>
    <t>0971436927</t>
  </si>
  <si>
    <t xml:space="preserve">Chồng </t>
  </si>
  <si>
    <t>0979441647</t>
  </si>
  <si>
    <t>KT10-Công ty Than VD</t>
  </si>
  <si>
    <t>Lương Hiền Vinh -2010</t>
  </si>
  <si>
    <t>Lương Thái Sơn -2015</t>
  </si>
  <si>
    <t>Tô Quang Huynh</t>
  </si>
  <si>
    <t>0818532417</t>
  </si>
  <si>
    <t>Ngô Thị Chín</t>
  </si>
  <si>
    <t>0702254667</t>
  </si>
  <si>
    <t>Nam Chính -Đức Linh- Bình Thuận</t>
  </si>
  <si>
    <t>Lương Văn Chính -1958
Nguyễn Thị Luyến -1959</t>
  </si>
  <si>
    <t>Tự so</t>
  </si>
  <si>
    <t>Quỳnh Minh - Quỳnh Phụ - Thái Bình</t>
  </si>
  <si>
    <t>Yên Hải - Yên Hưng - Quảng Ninh</t>
  </si>
  <si>
    <t xml:space="preserve"> SN 22 Tổ 5 -Khu 2 - Vàng Danh - Uông Bí - Quảng Ninh</t>
  </si>
  <si>
    <t>SN 22  Tổ 5 Khu 2</t>
  </si>
  <si>
    <t>022189005276</t>
  </si>
  <si>
    <t>Vận hành thiết bị sàng tuyển than</t>
  </si>
  <si>
    <t>8039991325</t>
  </si>
  <si>
    <t>0141000834818</t>
  </si>
  <si>
    <t>0904246210</t>
  </si>
  <si>
    <t>0336111333</t>
  </si>
  <si>
    <t>16/12/1986</t>
  </si>
  <si>
    <t>PX KT1 - Cty Than Vàng Danh</t>
  </si>
  <si>
    <t>Lê Vũ Phương Linh-2014</t>
  </si>
  <si>
    <t>Lê Quỳnh Chi (5/9/2018)</t>
  </si>
  <si>
    <t>Vũ Đình Khang</t>
  </si>
  <si>
    <t>Nguyễn Thị Gái</t>
  </si>
  <si>
    <t>Yên hải - Quảng Yên - QN</t>
  </si>
  <si>
    <t>Lê Văn Vui -1958
Vũ Thị Ân -1959</t>
  </si>
  <si>
    <t>Lam Sơn - Hưng yên - Hưng yên</t>
  </si>
  <si>
    <t>Nguyễn Huệ - Đông Triều - Quảng Ninh</t>
  </si>
  <si>
    <t>SN 04 ngách 51  Nội Hoàng Đông - Hoàng Quế -Đông Triều - Quảng Ninh</t>
  </si>
  <si>
    <t>Nội Hoàng Đông</t>
  </si>
  <si>
    <t xml:space="preserve"> Hoàng Quế</t>
  </si>
  <si>
    <t>022191003420</t>
  </si>
  <si>
    <t>8516161206</t>
  </si>
  <si>
    <t>0141000834825</t>
  </si>
  <si>
    <t>0349399908</t>
  </si>
  <si>
    <t>Khương văn Hà</t>
  </si>
  <si>
    <t>0985175082</t>
  </si>
  <si>
    <t>PX K1- Cty than Vàng Danh</t>
  </si>
  <si>
    <t>Khương Tiến Bảo-2014</t>
  </si>
  <si>
    <t>Khương Tường Minh-2016</t>
  </si>
  <si>
    <t>0367168515</t>
  </si>
  <si>
    <t>Thân Thị Nhung</t>
  </si>
  <si>
    <t>0307978870</t>
  </si>
  <si>
    <t>Thôn 7 Nguyễn Huệ -ĐÔng Triều -QN</t>
  </si>
  <si>
    <t>Khương Văn Nghĩa -1957
Ngô Thị Lụa -1957</t>
  </si>
  <si>
    <t xml:space="preserve">Nghỉ hưu 
</t>
  </si>
  <si>
    <t>Nội Hoàng Đông- Hoàng Quế -Đông Triều -QN</t>
  </si>
  <si>
    <t>Tái Sơn - Tứ Kỳ - Hải Dương</t>
  </si>
  <si>
    <t>SN 30 Tổ 2- Khu 6 - Vàng Danh - Uông Bí - Quảng Ninh</t>
  </si>
  <si>
    <t>SN 30 Tổ 2Khu 6</t>
  </si>
  <si>
    <t>SN 30 Tổ 2 Khu 6</t>
  </si>
  <si>
    <t>022192006026</t>
  </si>
  <si>
    <t>Cơ điện mỏ hầm lò</t>
  </si>
  <si>
    <t>8516161220</t>
  </si>
  <si>
    <t>0141000834842</t>
  </si>
  <si>
    <t>0356824292</t>
  </si>
  <si>
    <t>0389139236</t>
  </si>
  <si>
    <t>PX Thông Gió -Cty Than Vàng Danh</t>
  </si>
  <si>
    <t>Trịnh Bảo Ngọc -2014</t>
  </si>
  <si>
    <t>Trịnh Ngọc Diệp -25/4/2016</t>
  </si>
  <si>
    <t>Trịnh Bảo Lâm 4/8/2022</t>
  </si>
  <si>
    <t>Đỗ Thanh Thuận</t>
  </si>
  <si>
    <t>0904469152</t>
  </si>
  <si>
    <t>Nguyễn Thị Nhan</t>
  </si>
  <si>
    <t>0974418152</t>
  </si>
  <si>
    <t>Trịnh Xuân Đạt -1964
Nguyễn Thị Thắm -1970</t>
  </si>
  <si>
    <t>Tổ 2 khu 6Vàng Danh - Ub - QN</t>
  </si>
  <si>
    <t>Thống Nhất - Hoàng Bồ - Quảng Ninh</t>
  </si>
  <si>
    <t>hải Dương  Hải Hậu - Nam Định</t>
  </si>
  <si>
    <t>Tổ 5 - Khu II - Vàng Danh - Uông Bí - Quảng Ninh</t>
  </si>
  <si>
    <t>Tổ 5  Khu 2</t>
  </si>
  <si>
    <t>022188002122</t>
  </si>
  <si>
    <t>29/04/2021</t>
  </si>
  <si>
    <t>Cao đẳng cơ điện tuyển khoáng</t>
  </si>
  <si>
    <t>Đại học Công nghiệp Quảng NInh</t>
  </si>
  <si>
    <t>8332327701</t>
  </si>
  <si>
    <t>0141000834848</t>
  </si>
  <si>
    <t>0332043459</t>
  </si>
  <si>
    <t>0949651716</t>
  </si>
  <si>
    <t>PTT-KCS-VàngDanh</t>
  </si>
  <si>
    <t>Vũ Hoàng Nhân -2010</t>
  </si>
  <si>
    <t>Vũ Thị Phương Oanh -2014</t>
  </si>
  <si>
    <t>Vũ Hoàng Tùng (28/8/2019)</t>
  </si>
  <si>
    <t>Nguyễn Thị Nhạn</t>
  </si>
  <si>
    <t>0357221838</t>
  </si>
  <si>
    <t>Thống Nhất - HB - QN</t>
  </si>
  <si>
    <t>0976305068</t>
  </si>
  <si>
    <t>Nguyễn Thị Nụ-1957
Vũ Thế Tám - 1953</t>
  </si>
  <si>
    <t>Thượng Yên Công - UB - QN</t>
  </si>
  <si>
    <t>0974460675</t>
  </si>
  <si>
    <t xml:space="preserve">Cẩm Thượng - Hải Dương </t>
  </si>
  <si>
    <t>SN 12Tổ 7 khu 4 Thanh Sơn - Uông Bí - Quảng Ninh</t>
  </si>
  <si>
    <t>SN 12 phố Hoàng Hoàng Hoa Thám Tổ 7  khu 4</t>
  </si>
  <si>
    <t>022197003335</t>
  </si>
  <si>
    <t>Cơ điện công nghiệp</t>
  </si>
  <si>
    <t xml:space="preserve">Trường Cao đẳng nghề than - Khoáng sản Việt Nam </t>
  </si>
  <si>
    <t>8516161284</t>
  </si>
  <si>
    <t>0141000834859</t>
  </si>
  <si>
    <t>0379334968</t>
  </si>
  <si>
    <t>Vũ Quang Đê</t>
  </si>
  <si>
    <t>0978162152</t>
  </si>
  <si>
    <t>Đoàn Thị Thuý</t>
  </si>
  <si>
    <t>0987462078</t>
  </si>
  <si>
    <t>Nghỉ hưu
  - CTY Giầy Da</t>
  </si>
  <si>
    <t>0987462152</t>
  </si>
  <si>
    <t>SN 55-Tổ 2- Khu 4-Vàng Danh-Uông Bí-Quảng Ninh</t>
  </si>
  <si>
    <t>SN 55-Tổ 2 Khu 4</t>
  </si>
  <si>
    <t>022092013018</t>
  </si>
  <si>
    <t>8348048728</t>
  </si>
  <si>
    <t>0141000834737</t>
  </si>
  <si>
    <t>0367158043</t>
  </si>
  <si>
    <t>Vũ Thị Kim Dung</t>
  </si>
  <si>
    <t>0963306220</t>
  </si>
  <si>
    <t>Trương Đức Thịnh (3/9/2019)</t>
  </si>
  <si>
    <t>Trương Đức Phúc 6/7/2021</t>
  </si>
  <si>
    <t>0983679217</t>
  </si>
  <si>
    <t>Hoa Thị  Nhan</t>
  </si>
  <si>
    <t>0352086990</t>
  </si>
  <si>
    <t>Tổ 2 khu 7Vàng Danh - UB - QN</t>
  </si>
  <si>
    <t>0952086990</t>
  </si>
  <si>
    <t>Vũ Công Thủy -1965
Nguyễn Thúy Nga -1967</t>
  </si>
  <si>
    <t xml:space="preserve">  -Công nhân Cty than VD
   -Nội trợ</t>
  </si>
  <si>
    <t>Tổ 2 khu 4Vàng Danh - UB  QN</t>
  </si>
  <si>
    <t>0936578899</t>
  </si>
  <si>
    <t>Đức Chính- Đông Triều- Quảng Ninh</t>
  </si>
  <si>
    <t xml:space="preserve"> Tổ 10 Khu 1-Vàng Danh - Uông Bí - Quảng Ninh-</t>
  </si>
  <si>
    <t>Tổ 10Khu 1</t>
  </si>
  <si>
    <t>022198000709</t>
  </si>
  <si>
    <t>19/08/2022</t>
  </si>
  <si>
    <t xml:space="preserve">Cục cảnh sát ĐKQL cư trú và DLQG về dân cư </t>
  </si>
  <si>
    <t>CĐ nghề mỏ Hữu Nghị- Vinacomin</t>
  </si>
  <si>
    <t>8473414234</t>
  </si>
  <si>
    <t>0141000874891</t>
  </si>
  <si>
    <t>0327933064</t>
  </si>
  <si>
    <t>0789377388</t>
  </si>
  <si>
    <t xml:space="preserve">PX kt2 -Cty than VD </t>
  </si>
  <si>
    <t>Nguyễn Minh Thiện
13/3/2020</t>
  </si>
  <si>
    <t>Nguyễn Anh Kiệt 
20/2/2024</t>
  </si>
  <si>
    <t>Nguyễn Thị Thuyết</t>
  </si>
  <si>
    <t>0353678619</t>
  </si>
  <si>
    <t>Đức Chính -ĐT -QN</t>
  </si>
  <si>
    <t>Nguyễn Văn Mạnh -1966
Trần T.Minh Nguyên -1973</t>
  </si>
  <si>
    <t>CTY nâng hạ Cầu Đá Bạc</t>
  </si>
  <si>
    <t>Tổ 10 khu 1 VD -UB -QN</t>
  </si>
  <si>
    <t>Đại Yên - Hạ Long - Quảng Yên</t>
  </si>
  <si>
    <t>Đọi Sơn - Duy Tiên - Hà Nam</t>
  </si>
  <si>
    <t>Tổ 9 khu 6 Thanh Sơn - Uông Bí - Quảng Ninh</t>
  </si>
  <si>
    <t xml:space="preserve">Tổ 9 khu 6 </t>
  </si>
  <si>
    <t xml:space="preserve">SN 33 Hải Thượng Lãn Ông Tổ 9 khu 6 </t>
  </si>
  <si>
    <t>022095003676</t>
  </si>
  <si>
    <t>Đại Học</t>
  </si>
  <si>
    <t>Đại hoc công nghiệp Quảng Ninh</t>
  </si>
  <si>
    <t>8637757762</t>
  </si>
  <si>
    <t>103868128345</t>
  </si>
  <si>
    <t>0345586366</t>
  </si>
  <si>
    <t>Bùi Đức Mạnh</t>
  </si>
  <si>
    <t>0934353213</t>
  </si>
  <si>
    <t>Nguyễn Thị Quyên</t>
  </si>
  <si>
    <t>0966170724</t>
  </si>
  <si>
    <t>Tụ do
Cty Than Nam Mẫu</t>
  </si>
  <si>
    <t>Tổ 9 khu 6 Thanh Sơn -UB -QN</t>
  </si>
  <si>
    <t>28/6/1992</t>
  </si>
  <si>
    <t>Đông Triều - Quảng Ninh</t>
  </si>
  <si>
    <t>Sn 18 Tổ 37A Khu 10-Quang Trung - Uông Bí - Quảng Ninh</t>
  </si>
  <si>
    <t>Sn 18  Tổ 37AKhu 10</t>
  </si>
  <si>
    <t>022092003084</t>
  </si>
  <si>
    <t>Công nghệ kỹ thuật điện</t>
  </si>
  <si>
    <t>Cao Đẳng</t>
  </si>
  <si>
    <t>Cao đẳng công nghiệp và xây dựng</t>
  </si>
  <si>
    <t>29/6/2019</t>
  </si>
  <si>
    <t>Vận hành băng tải, máy nghiền, sàng than đá</t>
  </si>
  <si>
    <t>8637759199</t>
  </si>
  <si>
    <t>105006143794</t>
  </si>
  <si>
    <t>0938061992</t>
  </si>
  <si>
    <t>Hoàng Hải Anh</t>
  </si>
  <si>
    <t>0775336654</t>
  </si>
  <si>
    <t>Nguyễn hoàng Bảo Minh
19/8/2023</t>
  </si>
  <si>
    <t>0989581805</t>
  </si>
  <si>
    <t>Nguyễn Thị Nghiêm</t>
  </si>
  <si>
    <t>0333977069</t>
  </si>
  <si>
    <t>Tổ 37a khu 10 Quang Trung - UB - QN</t>
  </si>
  <si>
    <t>Hoàng Tân - Chí Linh - Hải Dương</t>
  </si>
  <si>
    <t>Sn 169 Tổ 3 - khu 4 - Vàng Danh - Uông Bí - Quảng Ninh</t>
  </si>
  <si>
    <t>Sn 169  Tổ 3 khu 4</t>
  </si>
  <si>
    <t>022096011198</t>
  </si>
  <si>
    <t>Kỹ Sư Tuyển Khoáng</t>
  </si>
  <si>
    <t>Đại học Mỏ Địa Chất</t>
  </si>
  <si>
    <t>8530513386</t>
  </si>
  <si>
    <t>100001506365</t>
  </si>
  <si>
    <t>0392973957</t>
  </si>
  <si>
    <t>Phạm Văn Sự</t>
  </si>
  <si>
    <t>0965255343</t>
  </si>
  <si>
    <t>0904853247</t>
  </si>
  <si>
    <t>Nam khê - Uông bí - Quảng ninh</t>
  </si>
  <si>
    <t>SN 115 ngõ 67 Tổ 40a  Đồng Mây khu 11 Quang trung - Uông bí - Quảng ninh</t>
  </si>
  <si>
    <t>115 ngõ 67 Đồng Mây Tổ 40A  khu 11</t>
  </si>
  <si>
    <t>022089000684</t>
  </si>
  <si>
    <t xml:space="preserve">Trung cấp nghề vận hành thiết bị sàng tuyển than </t>
  </si>
  <si>
    <t>Trường CĐ than KS VN</t>
  </si>
  <si>
    <t>Vận hành các thiết bị tuyển than bằng phương pháp tuyển nổi, tuyển từ trong nhà máy sàng tuyển than.</t>
  </si>
  <si>
    <t>2216050259</t>
  </si>
  <si>
    <t>8442305757</t>
  </si>
  <si>
    <t>1014390152</t>
  </si>
  <si>
    <t>0961293431</t>
  </si>
  <si>
    <t>Nguyễn Thành Nhuynh</t>
  </si>
  <si>
    <t>0986022582</t>
  </si>
  <si>
    <t>Đoàn Thị Huyền</t>
  </si>
  <si>
    <t>0392472564</t>
  </si>
  <si>
    <t>Tổ 40 khu 11 Quang Trung -UB - QN</t>
  </si>
  <si>
    <t>quân sự  20/2/2019-24/1/2021 -VỀ ĐƠN vị 27/1/2021</t>
  </si>
  <si>
    <t>Vàng Danh - Uông Bí - Quảng ninh</t>
  </si>
  <si>
    <t>Xóm Bến Ván - Đồng Chanh-Thượng Yên Công-Uông Bí-Quảng Ninh</t>
  </si>
  <si>
    <t>Xóm Bến Ván Đồng Chanh</t>
  </si>
  <si>
    <t>022095005836</t>
  </si>
  <si>
    <t>8442305669</t>
  </si>
  <si>
    <t>0141000834746</t>
  </si>
  <si>
    <t>0967.770.595</t>
  </si>
  <si>
    <t>Trịnh Thị Thu Hà</t>
  </si>
  <si>
    <t>0934229285</t>
  </si>
  <si>
    <t>Giáo viên</t>
  </si>
  <si>
    <t>Trương Anh Tú
22/1/2024</t>
  </si>
  <si>
    <t>Trương Đình Hùng</t>
  </si>
  <si>
    <t>0987986933</t>
  </si>
  <si>
    <t>Đinh Thị Minh</t>
  </si>
  <si>
    <t>0986590632</t>
  </si>
  <si>
    <t>Đồng Chanh - Thượng Yên Công - UB - QN</t>
  </si>
  <si>
    <t>Thanh sơn - UBí - Quang ninh</t>
  </si>
  <si>
    <t>Thụy Phúc-Thái Thụy-Thái Bình</t>
  </si>
  <si>
    <t>Sn 104 Tổ 6-Khu 8-Thanh Sơn-Uông Bí-Quảng Ninh</t>
  </si>
  <si>
    <t xml:space="preserve"> Sn 104 Tổ 6Khu 8</t>
  </si>
  <si>
    <t>Sn 104 Tổ 6Khu 8</t>
  </si>
  <si>
    <t>022096004521</t>
  </si>
  <si>
    <t>8516161407</t>
  </si>
  <si>
    <t>0141000834773</t>
  </si>
  <si>
    <t>0359.265.096</t>
  </si>
  <si>
    <t>Khúc Văn Kiển</t>
  </si>
  <si>
    <t>0394602384</t>
  </si>
  <si>
    <t>Nguyễn Thị Bốn</t>
  </si>
  <si>
    <t>0335446420</t>
  </si>
  <si>
    <t>Tổ 6 khu 8 Thanh Sơn - UB -QN</t>
  </si>
  <si>
    <t>Khu 10 Thanh Sơn - Uông Bí - Quảng Ninh</t>
  </si>
  <si>
    <t>Thủy Nguyên - Hải Phòng</t>
  </si>
  <si>
    <t xml:space="preserve">Khu 10 Thanh Sơn </t>
  </si>
  <si>
    <t>022095011339</t>
  </si>
  <si>
    <t>Kỹ Thuật điện - điện tử</t>
  </si>
  <si>
    <t>Đại học Công nghiệp Quảng Ninh</t>
  </si>
  <si>
    <t>8582746102</t>
  </si>
  <si>
    <t>0382221286</t>
  </si>
  <si>
    <t>Đỗ Mỹ Hạnh</t>
  </si>
  <si>
    <t>0388026453</t>
  </si>
  <si>
    <t>Vegasball Đông Mai - Quảng Yên</t>
  </si>
  <si>
    <t>Nguyễn Khánh Bảo - 2018</t>
  </si>
  <si>
    <t>Nguyễn Văn Yên</t>
  </si>
  <si>
    <t>0904956021</t>
  </si>
  <si>
    <t>Đỗ Thị Hoa</t>
  </si>
  <si>
    <t>0865772556</t>
  </si>
  <si>
    <t>Khu 10 Thanh Sơn - UB - QN</t>
  </si>
  <si>
    <t>Vũ Thị Hoa -1974
Bố vợ đã chết</t>
  </si>
  <si>
    <t>Tổ 2 khu 9 Thanh Sơn -UB-QN</t>
  </si>
  <si>
    <t>Hùng An-Kim Động-Hưng Yên</t>
  </si>
  <si>
    <t>Ngõ 68 Tổ 4-Khu 8-Thanh Sơn-Uông Bí-Quảng Ninh</t>
  </si>
  <si>
    <t>Ngõ 68 Tổ 4Khu 8</t>
  </si>
  <si>
    <t>8516161291</t>
  </si>
  <si>
    <t>0141000834772</t>
  </si>
  <si>
    <t>0762459588</t>
  </si>
  <si>
    <t>đã chết</t>
  </si>
  <si>
    <t>Về PX ngày 21/3/2021</t>
  </si>
  <si>
    <t>Phương Đông - Uông BÍ - Quảng Ninh</t>
  </si>
  <si>
    <t>An thái - An lão - Hải phòng</t>
  </si>
  <si>
    <t>SN 1 ngõ 87 Lạc Thanh  - Yên Thanh - Uông Bí - Quảng Ninh</t>
  </si>
  <si>
    <t xml:space="preserve">SN 1 ngõ 87 Lạc Thanh </t>
  </si>
  <si>
    <t>Yên Thanh</t>
  </si>
  <si>
    <t>022089000896</t>
  </si>
  <si>
    <t>TC cơ điện mỏ hầm lò</t>
  </si>
  <si>
    <t>8516160361</t>
  </si>
  <si>
    <t>0141000825011</t>
  </si>
  <si>
    <t>0965491262</t>
  </si>
  <si>
    <t>Đào Văn Xuyền</t>
  </si>
  <si>
    <t>0373544640</t>
  </si>
  <si>
    <t>Lạc Thanh - UB -QN</t>
  </si>
  <si>
    <t>Quỳnh Hoa - Quỳnh Phụ - Thái Bình</t>
  </si>
  <si>
    <t>Tổ 6 Khu 3 Bắc Sơn - Uông Bí - Quảng Ninh</t>
  </si>
  <si>
    <t>Tổ 6 khu 3</t>
  </si>
  <si>
    <t>Bắc Sơn</t>
  </si>
  <si>
    <t>034194003257</t>
  </si>
  <si>
    <t>8798971823</t>
  </si>
  <si>
    <t>0353639058</t>
  </si>
  <si>
    <t>0977804569</t>
  </si>
  <si>
    <t>1987</t>
  </si>
  <si>
    <t>Cty CP Cơ điện Uông Bí</t>
  </si>
  <si>
    <t>Vũ Hồng Quang 19/1/2018</t>
  </si>
  <si>
    <t>Vũ Gia Bách
19/3/2024</t>
  </si>
  <si>
    <t>Phan Đình Bốn</t>
  </si>
  <si>
    <t>0352752878</t>
  </si>
  <si>
    <t>Phạm Thị Đại</t>
  </si>
  <si>
    <t>0338635960</t>
  </si>
  <si>
    <t>Phú Xuân - Thái Bình</t>
  </si>
  <si>
    <t>022196006638</t>
  </si>
  <si>
    <t>0385545899</t>
  </si>
  <si>
    <t>đơn thân (ly hôn 29/9/23)</t>
  </si>
  <si>
    <t>Ban dự án thành phố Ubi</t>
  </si>
  <si>
    <t>Vũ Thành Vinh 2019</t>
  </si>
  <si>
    <t>Đã chết (hy sinh vì đất mỏ)</t>
  </si>
  <si>
    <t>0393586268</t>
  </si>
  <si>
    <t>Công nhân KVĐB</t>
  </si>
  <si>
    <t>Tổ 19 khu Bí Giàng - Yên Thanh - UB - QN</t>
  </si>
  <si>
    <t>Chồng: hy sinh vì đất mỏ</t>
  </si>
  <si>
    <t>Bột Xuyên- Mỹ Đức- Hà Nội</t>
  </si>
  <si>
    <t>Tổ 7 khu 5b-Vàng Danh-Uông Bí- Quảng Ninh</t>
  </si>
  <si>
    <t>Tổ 7 khu 5b</t>
  </si>
  <si>
    <t>022197006166</t>
  </si>
  <si>
    <t>Kỹ sư kỹ thuật Tuyển khoáng</t>
  </si>
  <si>
    <t>Đại học Mỏ - Địa chất  Hà Nội</t>
  </si>
  <si>
    <t>0967980534</t>
  </si>
  <si>
    <t>Lương Hoài Nam (chết TN lò 26/7/2023)</t>
  </si>
  <si>
    <t>đơn thân (chồng chết TNLĐ 8/23)</t>
  </si>
  <si>
    <t>Lương Xuân Trường -2021</t>
  </si>
  <si>
    <t>Phan Văn Nam</t>
  </si>
  <si>
    <t>0976601099</t>
  </si>
  <si>
    <t>Phạm Thị Cúc</t>
  </si>
  <si>
    <t>0379367142</t>
  </si>
  <si>
    <t>Nghỉ hưu
Tự do</t>
  </si>
  <si>
    <t>Tổ2 khu 8 -Vàng Danh - UB - QN</t>
  </si>
  <si>
    <t>Lương Xuân Cường -1959
Nguyễn Thị Vân -1971</t>
  </si>
  <si>
    <t>Nghỉ hưu
tự do</t>
  </si>
  <si>
    <t>Tổ 7 khu 5b -Vàng Danh - UB - QN</t>
  </si>
  <si>
    <t>Kiến xương - Thái bình</t>
  </si>
  <si>
    <t>SN 29 Đồng Chanh - Thượng Yên Công - Uông Bí - Quảng Ninh</t>
  </si>
  <si>
    <t>SN 29  Đồng Chanh</t>
  </si>
  <si>
    <t>022187002260</t>
  </si>
  <si>
    <t>27/08/2022</t>
  </si>
  <si>
    <t>Sửa chữa Cơ điện mỏ hầm lò</t>
  </si>
  <si>
    <t xml:space="preserve">Cao đẳng nghề mỏ Hữu Nghị </t>
  </si>
  <si>
    <t>8516161372</t>
  </si>
  <si>
    <t>0141000834821</t>
  </si>
  <si>
    <t>0946849385</t>
  </si>
  <si>
    <t xml:space="preserve">1-Nguyễn Văn Sơn( ly hôn -2019)
2- Nguyễn Tiến Thành </t>
  </si>
  <si>
    <t>0377766631</t>
  </si>
  <si>
    <t>PX Tuyển Than</t>
  </si>
  <si>
    <t>Nguyễn Hương Giang-13/1/2010</t>
  </si>
  <si>
    <t>Phạm Thế Huân</t>
  </si>
  <si>
    <t>0985680362</t>
  </si>
  <si>
    <t>Phạm Thị Đắc</t>
  </si>
  <si>
    <t>0838525693</t>
  </si>
  <si>
    <t>0912288193</t>
  </si>
  <si>
    <t>Vàng Danh - Uông bí - Quảng ninh</t>
  </si>
  <si>
    <t>Canh Tân - Hưng Hà - Thái Bình</t>
  </si>
  <si>
    <t>Trưng Vương - Uông Bí - Quảng Ninh</t>
  </si>
  <si>
    <t>022095001829</t>
  </si>
  <si>
    <t>Kỹ Sư Cơ điện Tuyển Khoáng</t>
  </si>
  <si>
    <t>0354849798</t>
  </si>
  <si>
    <t>Vũ Hà Quyên (đã ly hôn)</t>
  </si>
  <si>
    <t>Trịnh Đức Trường -2018</t>
  </si>
  <si>
    <t>Ngô Thị Nhàn</t>
  </si>
  <si>
    <t>Trưng Vương - UB - QN</t>
  </si>
  <si>
    <t>0934354061</t>
  </si>
  <si>
    <t>Vũ ĐÌnh Quyết -1968
Phạm Đoan Trang -1972</t>
  </si>
  <si>
    <t>Thái Thuỵ - Thuỵ Liên - Thái Bình</t>
  </si>
  <si>
    <t>022093004128</t>
  </si>
  <si>
    <t>0989224903</t>
  </si>
  <si>
    <t>Đào Duy Cương-1962</t>
  </si>
  <si>
    <t>0384645162</t>
  </si>
  <si>
    <t>Lê Thị Kim Liên -1964</t>
  </si>
  <si>
    <t>0989581964</t>
  </si>
  <si>
    <t>RÓT</t>
  </si>
  <si>
    <t>QĐ TTSX từ 21/8/2017</t>
  </si>
  <si>
    <t>Đông ninh - Châu giang - Hải hưng</t>
  </si>
  <si>
    <t>Đông ninh - Châu Giang - Hải hưng</t>
  </si>
  <si>
    <t xml:space="preserve"> SN 13 Tổ 6  khu 2 Vàng Danh - Uông Bí - Quảng Ninh</t>
  </si>
  <si>
    <t>SN 13 Tổ 6  khu 2</t>
  </si>
  <si>
    <t>033083001562</t>
  </si>
  <si>
    <t>22/07/2022</t>
  </si>
  <si>
    <t>Cục cảnh sát quản lý hành chính về trật tự xã hội</t>
  </si>
  <si>
    <t>Cử nhân Kthuật đtử
 -Kỹ sư cơ điện (tại chức)</t>
  </si>
  <si>
    <t>Đại học sư phạm KT Hưng Yên
Đại học Mỏ Địa Chất</t>
  </si>
  <si>
    <t>1/5/2007</t>
  </si>
  <si>
    <t>UVBCH CĐBP - TTSX</t>
  </si>
  <si>
    <t>0206074848</t>
  </si>
  <si>
    <t>5701024304</t>
  </si>
  <si>
    <t>102004189714</t>
  </si>
  <si>
    <t>0907611457</t>
  </si>
  <si>
    <t>0936333722</t>
  </si>
  <si>
    <t>PX K11-Cty than Vàng Danh</t>
  </si>
  <si>
    <t>Nguyễn Đức Anh - 2012</t>
  </si>
  <si>
    <t>Nguyễn Tú Linh -2017</t>
  </si>
  <si>
    <t>0364814820</t>
  </si>
  <si>
    <t>Phạm Thị Đoá</t>
  </si>
  <si>
    <t>0763332987</t>
  </si>
  <si>
    <t>Tổ 6 khu 2 - Vàng Danh - UB - QN</t>
  </si>
  <si>
    <t>Nguyễn Văn Cần -
Đỗ Thị Hạnh -</t>
  </si>
  <si>
    <t>Thái Học - Chí Linh - Hải Dương</t>
  </si>
  <si>
    <t>0383947862</t>
  </si>
  <si>
    <t>27/11/1976</t>
  </si>
  <si>
    <t>Niệm Nghĩa - An Hải - Hải phòng</t>
  </si>
  <si>
    <t>SN 124D Tổ 3 Khu 5 Thanh Sơn - Uông Bí - Quảng Ninh</t>
  </si>
  <si>
    <t>SN 124D Tổ 3 Khu 5</t>
  </si>
  <si>
    <t>022176010882</t>
  </si>
  <si>
    <t>SC - VH máy mỏ</t>
  </si>
  <si>
    <t>11/2000</t>
  </si>
  <si>
    <t>5701028517</t>
  </si>
  <si>
    <t>107004102948</t>
  </si>
  <si>
    <t>0793262722</t>
  </si>
  <si>
    <t>0936690848</t>
  </si>
  <si>
    <t>PX VTlò Cty than Vàng Danh</t>
  </si>
  <si>
    <t>Phạm Anh Tú 1997</t>
  </si>
  <si>
    <t>Px Tuyển  VD2- CY Than Vàng Danh</t>
  </si>
  <si>
    <t>Phạm Thu Trang 2009</t>
  </si>
  <si>
    <t>Đỗ Thị Lại</t>
  </si>
  <si>
    <t>0783152828</t>
  </si>
  <si>
    <t>Tổ 3 khu 5B Vàng Danh - UB  QN</t>
  </si>
  <si>
    <t>Nguyễn Thị Sinh -1946
Bố chồng đã chết</t>
  </si>
  <si>
    <t>Tổ 3 khu 5 Thanh Sơn - UB - QN</t>
  </si>
  <si>
    <t xml:space="preserve">Hoàng Hồng Linh </t>
  </si>
  <si>
    <t>20/3/1975</t>
  </si>
  <si>
    <t>Đông anh - Hà nội</t>
  </si>
  <si>
    <t>Tự Tân - Vũ Thư - Thái Bình</t>
  </si>
  <si>
    <t>Tổ 4 Khu 1 Vàng Danh - Uông Bí - Quảng Ninh</t>
  </si>
  <si>
    <t>Tổ 4  Khu 1</t>
  </si>
  <si>
    <t>001175021563</t>
  </si>
  <si>
    <t>25/3/2002</t>
  </si>
  <si>
    <t>5701027954</t>
  </si>
  <si>
    <t>106004102990</t>
  </si>
  <si>
    <t>0916229069</t>
  </si>
  <si>
    <t>Lê Việt Hà</t>
  </si>
  <si>
    <t>0979957332</t>
  </si>
  <si>
    <t>PX thông gió -Cty Than VD</t>
  </si>
  <si>
    <t>Lê Tuấn Anh 1997</t>
  </si>
  <si>
    <t>Lê Đức Hoàng 2003</t>
  </si>
  <si>
    <t>Học Viện ngân hàng</t>
  </si>
  <si>
    <t>Lê Duy Tiên -1940
Mẹ chồng đã chết</t>
  </si>
  <si>
    <t>Tổ 7 khu 1 - Vàng Danh - UB -QN</t>
  </si>
  <si>
    <t>Quảng yên - Quảng xương - Thanh hóa</t>
  </si>
  <si>
    <t>Tổ  4 khu 5b Vàng Danh - Uông Bí - Quảng Ninh</t>
  </si>
  <si>
    <t>Tổ  4 khu 5b</t>
  </si>
  <si>
    <t>038177032879</t>
  </si>
  <si>
    <t>Sơ cấp VHMM</t>
  </si>
  <si>
    <t>5701027619</t>
  </si>
  <si>
    <t>105004103050</t>
  </si>
  <si>
    <t>0396735886</t>
  </si>
  <si>
    <t>0393566985</t>
  </si>
  <si>
    <t>PX CGXD -Cty than Vàng Danh</t>
  </si>
  <si>
    <t>Vũ Huy Hùng 1996
Chết tháng 12/2021</t>
  </si>
  <si>
    <t>Chết tháng 12/2021</t>
  </si>
  <si>
    <t>Vũ Huy Mạnh 2007</t>
  </si>
  <si>
    <t>Nguyễn Hồng Thanh</t>
  </si>
  <si>
    <t>0394053360</t>
  </si>
  <si>
    <t>Nguyễn Thị Như</t>
  </si>
  <si>
    <t>Quảng Xương - Thanh Hóa</t>
  </si>
  <si>
    <t>Vũ Đức Sinh -1938
Nguyễn Thị Cúc -1942</t>
  </si>
  <si>
    <t>Vũ Hùng - Vũ Thư - TB</t>
  </si>
  <si>
    <t>Đông sơn - Đông hưng - Thái  bình</t>
  </si>
  <si>
    <t>SN 353 Tổ 7  khu 8 - Vàng Danh - Uông Bí - Quảng Ninh</t>
  </si>
  <si>
    <t xml:space="preserve">SN 353 Tổ 5  khu 8 </t>
  </si>
  <si>
    <t>022180000351</t>
  </si>
  <si>
    <t>02/05/2022</t>
  </si>
  <si>
    <t>5701027986</t>
  </si>
  <si>
    <t>101004103054</t>
  </si>
  <si>
    <t>0382530374</t>
  </si>
  <si>
    <t>Trương Đức Bình</t>
  </si>
  <si>
    <t>0789365559</t>
  </si>
  <si>
    <t>Công ty Than Uông Bí</t>
  </si>
  <si>
    <t>Trương Đức Anh2006</t>
  </si>
  <si>
    <t>hoc sinh</t>
  </si>
  <si>
    <t>Trương Trí Hiếu 2008</t>
  </si>
  <si>
    <t>Trương Văn Tự -1945
Phan Thị Hường -1973</t>
  </si>
  <si>
    <t>Tổ 7 khu 8 Vàng Danh - Ub - QN</t>
  </si>
  <si>
    <t>Hiệp hòa - Yên hưng - Quảng ninh</t>
  </si>
  <si>
    <t>Tổ 45B khu 12 Quang trung -UBí - Quảng ninh</t>
  </si>
  <si>
    <t>Tổ 45B khu 12</t>
  </si>
  <si>
    <t>022085012022</t>
  </si>
  <si>
    <t>SCấp - SC điện mỏ</t>
  </si>
  <si>
    <t>5701013990</t>
  </si>
  <si>
    <t>44310000187062</t>
  </si>
  <si>
    <t>0987155345</t>
  </si>
  <si>
    <t>Vũ Thị Xuyên</t>
  </si>
  <si>
    <t>0395213938</t>
  </si>
  <si>
    <t>Tuổi cao</t>
  </si>
  <si>
    <t>Khu 12 Quang Trung - Ub - QN</t>
  </si>
  <si>
    <t>Đông triều - Quảng ninh</t>
  </si>
  <si>
    <t>Hồng lĩnh - Hưng hà - TháI bình</t>
  </si>
  <si>
    <t>Tổ 6 khu 3- Thanh Sơn - Uông Bí - Quảng Ninh</t>
  </si>
  <si>
    <t>022180004372</t>
  </si>
  <si>
    <t>SC điện xí nghiệp</t>
  </si>
  <si>
    <t>Trường ĐT nghề Cơ điện</t>
  </si>
  <si>
    <t>5701027640</t>
  </si>
  <si>
    <t>104004103121</t>
  </si>
  <si>
    <t>0974626680</t>
  </si>
  <si>
    <t>Phạm Ngọc Nhật</t>
  </si>
  <si>
    <t>0973558373</t>
  </si>
  <si>
    <t>Cty môi trường - UB</t>
  </si>
  <si>
    <t>Phạm Mai Phương 2004</t>
  </si>
  <si>
    <t>Phạm Nhật Phương - 2017</t>
  </si>
  <si>
    <t>Khu 5a Quang Trung - Ub - QN</t>
  </si>
  <si>
    <t>Phạm Văn Hiến -1954
Nguyễn Thị Lâm -1957</t>
  </si>
  <si>
    <t>Khu 8 Vàng Danh - Ub - QN</t>
  </si>
  <si>
    <t>28/7/1981</t>
  </si>
  <si>
    <t>QĐ TPSX từ 21/8/2017</t>
  </si>
  <si>
    <t>Nam lộc - Nam đàn - Nghệ an</t>
  </si>
  <si>
    <t>SN 30Tổ 9 khu 2 Trưng vương - UBí - Quảng ninh</t>
  </si>
  <si>
    <t>SN 30Tổ 9 khu 2</t>
  </si>
  <si>
    <t>022081006526</t>
  </si>
  <si>
    <t>TCấp cơ điện</t>
  </si>
  <si>
    <t>5701027182</t>
  </si>
  <si>
    <t>108004079325</t>
  </si>
  <si>
    <t>0936500259</t>
  </si>
  <si>
    <t>Ngô Thị Tuyên</t>
  </si>
  <si>
    <t>0335660190</t>
  </si>
  <si>
    <t>Nguyễn Kiên Cường -9/11/2007</t>
  </si>
  <si>
    <t>Nguyễn Duy Minh- 30/12/2011</t>
  </si>
  <si>
    <t>Nguyễn Văn Lễ</t>
  </si>
  <si>
    <t>0398398089</t>
  </si>
  <si>
    <t>Ngô Văn Tĩnh -1957
Vũ Thi Tuyến -1957</t>
  </si>
  <si>
    <t>0795355464</t>
  </si>
  <si>
    <t>Cộng hoà - Hưng hà - Thái bình</t>
  </si>
  <si>
    <t>Tổ 2 khu 2 Vàng Danh - Uông Bí - Quảng Ninh</t>
  </si>
  <si>
    <t>Tổ 2  khu 2</t>
  </si>
  <si>
    <t>034188005546</t>
  </si>
  <si>
    <t>Sơ cấp SC điện mỏ hầm lò</t>
  </si>
  <si>
    <t>8060746968</t>
  </si>
  <si>
    <t>103005337143</t>
  </si>
  <si>
    <t>0394789798</t>
  </si>
  <si>
    <t>0704188181</t>
  </si>
  <si>
    <t>PX KT16 - Cty Than Vàng Danh</t>
  </si>
  <si>
    <t>Vũ Thùy Dương-2013</t>
  </si>
  <si>
    <t>Vũ Mạnh Dũng- (14/9/2020)</t>
  </si>
  <si>
    <t>Đặng Xuân Đĩnh</t>
  </si>
  <si>
    <t>0966936170</t>
  </si>
  <si>
    <t>Khúc Thị Mỹ</t>
  </si>
  <si>
    <t>0394255363</t>
  </si>
  <si>
    <t>Cộng Hòa -Hưng Hà - Thái Bình</t>
  </si>
  <si>
    <t>Lê Thị Én -1946
Bố chồng đã chết</t>
  </si>
  <si>
    <t>Yên Bình - Yên Bái</t>
  </si>
  <si>
    <t>28/12/1987</t>
  </si>
  <si>
    <t>Vàng Danh- Uông Bí - Quảng Ninh</t>
  </si>
  <si>
    <t>Minh tiến - Phù tiên - Hưng yên</t>
  </si>
  <si>
    <t>Tổ 3 Khu Đá Bạc - Phương Nam -  Uông Bí - Quảng Ninh</t>
  </si>
  <si>
    <t>Tổ 3 Khu Đá Bạc</t>
  </si>
  <si>
    <t>Phương Nam</t>
  </si>
  <si>
    <t>022187003975</t>
  </si>
  <si>
    <t>TC hàn điện - hàn khí</t>
  </si>
  <si>
    <t>21/11/2011</t>
  </si>
  <si>
    <t>8119542660</t>
  </si>
  <si>
    <t>101006194583</t>
  </si>
  <si>
    <t>0985219413</t>
  </si>
  <si>
    <t>0918593074</t>
  </si>
  <si>
    <t>Công ty Visip Hải phòng</t>
  </si>
  <si>
    <t>Vũ Văn Song Vũ -2015</t>
  </si>
  <si>
    <t>Vũ Văn Hướng - 2017</t>
  </si>
  <si>
    <t>Vũ ĐÌnh Vẻ</t>
  </si>
  <si>
    <t>Lê Thị Hiền</t>
  </si>
  <si>
    <t>0356748918</t>
  </si>
  <si>
    <t>Tổ 7 khu 3 Bắc Sơn - UB - QN</t>
  </si>
  <si>
    <t>0869945235</t>
  </si>
  <si>
    <t>Dương Thị Tính -1948
bố vợ đã chết</t>
  </si>
  <si>
    <t>Tổ 3 khu Đá Bạc - Phương Nam - UB - QN</t>
  </si>
  <si>
    <t>0347055828</t>
  </si>
  <si>
    <t xml:space="preserve">Nguyễn Thị Nguyệt  </t>
  </si>
  <si>
    <t>An sinh - Kim môn - Hải dương</t>
  </si>
  <si>
    <t>Tổ 8  khu 2 Vàng Danh - Uông Bí - Quảng Ninh</t>
  </si>
  <si>
    <t>Tổ 8   khu 2</t>
  </si>
  <si>
    <t>SN 8 Tổ 8   khu 2</t>
  </si>
  <si>
    <t>030178004374</t>
  </si>
  <si>
    <t>Sơ cấp
 T K</t>
  </si>
  <si>
    <t>10/12/1997</t>
  </si>
  <si>
    <t>5701043459</t>
  </si>
  <si>
    <t>104004102380</t>
  </si>
  <si>
    <t>0395012263</t>
  </si>
  <si>
    <t>0975264174</t>
  </si>
  <si>
    <t>P. KCS Cty than Vàng Danh</t>
  </si>
  <si>
    <t>Nguyễn Khắc Kiên 2002</t>
  </si>
  <si>
    <t>Cao đẳng FPT Hà Nội</t>
  </si>
  <si>
    <t>Nguyễn Như Thảo 2006</t>
  </si>
  <si>
    <t>Nguyễn Thị Huân</t>
  </si>
  <si>
    <t>0389440538</t>
  </si>
  <si>
    <t>Nguyễn Thị Lan -
Bố chồng đã chết</t>
  </si>
  <si>
    <t>Xuân Phương - Phú Bình - Thái Nguyên</t>
  </si>
  <si>
    <t>SN 15 Tổ 3 khu 2 - Vàng Danh - Uông Bí - Quảng Ninh</t>
  </si>
  <si>
    <t>SN 15 Tổ 3 khu 2</t>
  </si>
  <si>
    <t>022192010567</t>
  </si>
  <si>
    <t>TC cơ điện Tuyển khoáng</t>
  </si>
  <si>
    <t>8366047614</t>
  </si>
  <si>
    <t>105005223567</t>
  </si>
  <si>
    <t>0383358354</t>
  </si>
  <si>
    <t>0393947193</t>
  </si>
  <si>
    <t>K13-Cty than Vàng Danh</t>
  </si>
  <si>
    <t>Vũ Đức Long -18/6/2016</t>
  </si>
  <si>
    <t>Vũ Đức Huy 
20/4/2020</t>
  </si>
  <si>
    <t>Vũ Hải Linh
21/6/2024</t>
  </si>
  <si>
    <t>Nguyễn Ngọc Điều</t>
  </si>
  <si>
    <t>0902116034</t>
  </si>
  <si>
    <t>0378675619</t>
  </si>
  <si>
    <t>Khu 1 Vàng Danh - Ub - QN</t>
  </si>
  <si>
    <t>Vũ Văn Thành -1965
Phạm Thị Thanh -1966</t>
  </si>
  <si>
    <t>Khả Phong - Kim Bảng</t>
  </si>
  <si>
    <t>0326780792</t>
  </si>
  <si>
    <t>Hoàng Thị Liên</t>
  </si>
  <si>
    <t>22/5/1977</t>
  </si>
  <si>
    <t>Vàn Danh - Ub - Quảng Ninh</t>
  </si>
  <si>
    <t>Duy Nhất - Vũ Thư - Thái BÌnh</t>
  </si>
  <si>
    <t>SN 155 -Tổ 5 - Khu 7 - Vàng Danh - Uông Bí - Quảng Ninh</t>
  </si>
  <si>
    <t>SN 155 -Tổ 5  Khu 7</t>
  </si>
  <si>
    <t>022177010421</t>
  </si>
  <si>
    <t>S/c Nghê cơ điện vận hành</t>
  </si>
  <si>
    <t>chính quy</t>
  </si>
  <si>
    <t xml:space="preserve">Trường ĐT nghề mỏ Hữu Nghị </t>
  </si>
  <si>
    <t>8416184640</t>
  </si>
  <si>
    <t>1007042947</t>
  </si>
  <si>
    <t>0339365881</t>
  </si>
  <si>
    <t>0379176479</t>
  </si>
  <si>
    <t>Px Cơ giới Cty than Vàng Danh</t>
  </si>
  <si>
    <t>Phạm Hoàng Hải -2000</t>
  </si>
  <si>
    <t>Đại Học Công nghệp hà nội</t>
  </si>
  <si>
    <t>Phạm Thu Hương năm 2010</t>
  </si>
  <si>
    <t>Hoàng Thế Vinh</t>
  </si>
  <si>
    <t>0339796586</t>
  </si>
  <si>
    <t>Khu 6 Vàng Danh - UB - QN</t>
  </si>
  <si>
    <t>Minh Tân-Hưng Hà-Thái Bình</t>
  </si>
  <si>
    <t>SN 126 Tổ 10- Khu Lạc Thanh-Yên Thanh-Uông Bí-Quảng Ninh</t>
  </si>
  <si>
    <t>SN 126 Tổ 10 Khu Lạc Thanh</t>
  </si>
  <si>
    <t>022093009764</t>
  </si>
  <si>
    <t>8354554024</t>
  </si>
  <si>
    <t>0141000834733</t>
  </si>
  <si>
    <t>0339586215</t>
  </si>
  <si>
    <t>Lê Thị Kim Khanh</t>
  </si>
  <si>
    <t>0353070992</t>
  </si>
  <si>
    <t>Trần Hoàng Phúc 
20/11/2023</t>
  </si>
  <si>
    <t>Trần Văn Tân</t>
  </si>
  <si>
    <t>0378538898</t>
  </si>
  <si>
    <t>Nguyễn Thị Bền</t>
  </si>
  <si>
    <t>0365590595</t>
  </si>
  <si>
    <t>Nghỉ hưu
Nông nghiệp</t>
  </si>
  <si>
    <t>Đồng Chanh - Uông Bí - Quảng NInh</t>
  </si>
  <si>
    <t>Đồng Chanh -Thượng Yên Công, Uông Bí, Quảng Ninh</t>
  </si>
  <si>
    <t>Đồng Chanh</t>
  </si>
  <si>
    <t>022095006466</t>
  </si>
  <si>
    <t>8442305563</t>
  </si>
  <si>
    <t>0141000834735</t>
  </si>
  <si>
    <t>0395283899</t>
  </si>
  <si>
    <t>0377942252</t>
  </si>
  <si>
    <t>Đồng Chanh - Thượng yên Công - UB - QN</t>
  </si>
  <si>
    <t>0373558996</t>
  </si>
  <si>
    <t>Thôn Quan Điền -Thượng Yên Công-Uông Bí-Quảng Ninh</t>
  </si>
  <si>
    <t>Quan Điền</t>
  </si>
  <si>
    <t>022096005509</t>
  </si>
  <si>
    <t>8442305605</t>
  </si>
  <si>
    <t>0141000834743</t>
  </si>
  <si>
    <t>0966539371</t>
  </si>
  <si>
    <t>Trương Văn Ba</t>
  </si>
  <si>
    <t>0527446516</t>
  </si>
  <si>
    <t>Lý Thị Thuỷ</t>
  </si>
  <si>
    <t>0343662026</t>
  </si>
  <si>
    <t>Xuân Khê - Lý Nhuận - Hà Nam</t>
  </si>
  <si>
    <t>Tổ 4-Khu 1-Vàng Danh-Uông Bí-Quảng Ninh</t>
  </si>
  <si>
    <t>Tổ 4-Khu 1</t>
  </si>
  <si>
    <t xml:space="preserve">kinh </t>
  </si>
  <si>
    <t>035189010376</t>
  </si>
  <si>
    <t>8083677654</t>
  </si>
  <si>
    <t>0141000834789</t>
  </si>
  <si>
    <t>0934201998</t>
  </si>
  <si>
    <t>0904950810</t>
  </si>
  <si>
    <t>PX K7-PQĐ-Cty than Vàng Danh</t>
  </si>
  <si>
    <t>Trần Nhật Minh-2013</t>
  </si>
  <si>
    <t>Trần Phương Nhi (30/11/2018)</t>
  </si>
  <si>
    <t>Trần Quốc Toảng</t>
  </si>
  <si>
    <t>0936701261</t>
  </si>
  <si>
    <t>Trương Thị Ngoan</t>
  </si>
  <si>
    <t>0362818318</t>
  </si>
  <si>
    <t>Xuân Kê - Lý Nhân - Hà Nam</t>
  </si>
  <si>
    <t>Trần Văn Nhị 
Lã Thị Tâm</t>
  </si>
  <si>
    <t>Bối Cầu - Bình Lục - Hà Nam</t>
  </si>
  <si>
    <t>0353366880</t>
  </si>
  <si>
    <t>Thuần Thiện -Cao Lộc - Hà Tĩnh</t>
  </si>
  <si>
    <t>Tổ 1 khu 5A Vàng Danh - Uông Bí - Quảng Ninh</t>
  </si>
  <si>
    <t>Tổ 1 khu 5A</t>
  </si>
  <si>
    <t>Tổ 1khu 5A</t>
  </si>
  <si>
    <t>042191000085</t>
  </si>
  <si>
    <t>8462801457</t>
  </si>
  <si>
    <t>0141000834791</t>
  </si>
  <si>
    <t>0352413897</t>
  </si>
  <si>
    <t>Phạm Đình Diên</t>
  </si>
  <si>
    <t>0356066388</t>
  </si>
  <si>
    <t>PX KT10-Cty than Vàng Danh</t>
  </si>
  <si>
    <t>Phan Thị Ánh Hồng -2014</t>
  </si>
  <si>
    <t>Phan Mai Hạ 
11/8/2020</t>
  </si>
  <si>
    <t>Phan Đức Hưng 
20/8/2024</t>
  </si>
  <si>
    <t>Nguyễn Đình Thức</t>
  </si>
  <si>
    <t>0376918296</t>
  </si>
  <si>
    <t>Trần Thị Tình</t>
  </si>
  <si>
    <t>0329470923</t>
  </si>
  <si>
    <t>Thuần Thiện -Cam -Lộc - Hà Tĩnh</t>
  </si>
  <si>
    <t>0356918296</t>
  </si>
  <si>
    <t>Phan Đình Quý -1960
Phan Thị Lượng -1965</t>
  </si>
  <si>
    <t>Gia Hanh - Can Lộc - Hà Tĩnh</t>
  </si>
  <si>
    <t>0986107950</t>
  </si>
  <si>
    <t>11/2022 TN rách tay ở khu rót</t>
  </si>
  <si>
    <t>Đức Chính - Đông Triều- Quảng Ninh</t>
  </si>
  <si>
    <t>SN 96 khu 5 Trạo Hà - Đức Chính - Đông Triều - Quảng Ninh</t>
  </si>
  <si>
    <t>SN 96 Trạo Hà</t>
  </si>
  <si>
    <t>Đức Chính</t>
  </si>
  <si>
    <t>SN 96  khu 5 Trạo Hà</t>
  </si>
  <si>
    <t>022196011165</t>
  </si>
  <si>
    <t>17/08/2022</t>
  </si>
  <si>
    <t>8442305806</t>
  </si>
  <si>
    <t>0141000834793</t>
  </si>
  <si>
    <t>0379983423</t>
  </si>
  <si>
    <t>0975810390</t>
  </si>
  <si>
    <t>PX KT2 -Cty than Vàng Danh</t>
  </si>
  <si>
    <t>Hoàng Ngọc Tuấn Minh -2016</t>
  </si>
  <si>
    <t>Hoàng Trung Dũng 15/4/2021</t>
  </si>
  <si>
    <t>Quảng Phong - Hải Hà- Qn</t>
  </si>
  <si>
    <t>Ngũ Lão- Thủy Nguyên - HP</t>
  </si>
  <si>
    <t>SN 29ATổ 6- Khu 5- Thanh Sơn -Uông Bí - Quảng Ninh</t>
  </si>
  <si>
    <t>SN 29ATổ 6 Khu 5</t>
  </si>
  <si>
    <t>022190002101</t>
  </si>
  <si>
    <t>Trung cấp cơ điện mỏ</t>
  </si>
  <si>
    <t xml:space="preserve">Trung cấp </t>
  </si>
  <si>
    <t>Cao đẳng CN&amp;XD</t>
  </si>
  <si>
    <t>26/3/2016</t>
  </si>
  <si>
    <t>8325931888</t>
  </si>
  <si>
    <t>1007619862</t>
  </si>
  <si>
    <t>0989794065</t>
  </si>
  <si>
    <t>0979966229</t>
  </si>
  <si>
    <t>PX Điện - Cty Than Vàng Danh</t>
  </si>
  <si>
    <t>Phạm Tuấn Anh Năm 2011</t>
  </si>
  <si>
    <t>Phạm Hữu Anh Dũng (16/8/2019)</t>
  </si>
  <si>
    <t>Bùi Văn Năng</t>
  </si>
  <si>
    <t>0389298308</t>
  </si>
  <si>
    <t>0383427762</t>
  </si>
  <si>
    <t>Quaảng Phong - Hải Hà - QN</t>
  </si>
  <si>
    <t>Phạm Hồng Khanh-1964
Trần Thị Thắm -1966</t>
  </si>
  <si>
    <t>Phùng Hưng - Khoái Châu - Hưng Yên</t>
  </si>
  <si>
    <t>Thái Thịnh -Kinh Môn - Hải Dương</t>
  </si>
  <si>
    <t>Tổ 23 - Phú Thanh Đông - Yên Thanh - Uông Bí - Quảng Ninh</t>
  </si>
  <si>
    <t>Tổ 23  Phú Thanh Đông</t>
  </si>
  <si>
    <t>022190006236</t>
  </si>
  <si>
    <t>Cao đẳng nghề</t>
  </si>
  <si>
    <t>8462800365</t>
  </si>
  <si>
    <t>0141000834812</t>
  </si>
  <si>
    <t>0362681919</t>
  </si>
  <si>
    <t>0983399791</t>
  </si>
  <si>
    <t>KT3-Cty Than Vàng Danh</t>
  </si>
  <si>
    <t>Vũ Khánh Vy-2014</t>
  </si>
  <si>
    <t>Vũ Khánh Chi 9/2/2022</t>
  </si>
  <si>
    <t>Ngô Duy Tôn</t>
  </si>
  <si>
    <t>0906052244</t>
  </si>
  <si>
    <t>Đoàn Thị Kim</t>
  </si>
  <si>
    <t>0988393880</t>
  </si>
  <si>
    <t>Nghỉ hưu
PX Điện Cty VD</t>
  </si>
  <si>
    <t>Vũ Văn Tiếp -1963
Phạm Thị Hoàn -1969</t>
  </si>
  <si>
    <t>Phú Thanh Đông - UB - QN</t>
  </si>
  <si>
    <t>Thôn Khe Sú II -Thượng Yên Công-Uông Bí-Quảng Ninh</t>
  </si>
  <si>
    <t>Thôn Khe Sú II</t>
  </si>
  <si>
    <t>022096005506</t>
  </si>
  <si>
    <t>8442305588</t>
  </si>
  <si>
    <t>0141000834741</t>
  </si>
  <si>
    <t>0392444184</t>
  </si>
  <si>
    <t>Triệu Thị Hạnh</t>
  </si>
  <si>
    <t>0868669817</t>
  </si>
  <si>
    <t>Đặng Quỳnh Anh 
25/8/2020</t>
  </si>
  <si>
    <t>Đặng Vũ Đạt
6/11/2023</t>
  </si>
  <si>
    <t>Đặng Văn Hải</t>
  </si>
  <si>
    <t>0379421610</t>
  </si>
  <si>
    <t>Phạm Thị Đương</t>
  </si>
  <si>
    <t>Khe sú 2 -Thượng Yên Công - UB -QN</t>
  </si>
  <si>
    <t>Triệu Văn Khương -1978
Hoàng Thị Tư -1982</t>
  </si>
  <si>
    <t>Chuyển sang đời sống từ 20/11-5/12</t>
  </si>
  <si>
    <t>Cẩm giàng - Hải dương</t>
  </si>
  <si>
    <t>Tổ 1  khu 4</t>
  </si>
  <si>
    <t>022181005479</t>
  </si>
  <si>
    <t>SC nấu ăn</t>
  </si>
  <si>
    <t>Trung học nghiệp vụ du lịch Hà Nội</t>
  </si>
  <si>
    <t>16/10/2006</t>
  </si>
  <si>
    <t>5701027418</t>
  </si>
  <si>
    <t>106004155987</t>
  </si>
  <si>
    <t>0763355517</t>
  </si>
  <si>
    <t>0934208686</t>
  </si>
  <si>
    <t>P. Bảo vệ Cty than Vàng Danh</t>
  </si>
  <si>
    <t>Bùi Thu Hà 2005</t>
  </si>
  <si>
    <t>Bùi Quỳnh Anh 2008</t>
  </si>
  <si>
    <t>Trần Thị Toàn</t>
  </si>
  <si>
    <t>Tổ 7 khu 4 Bắc Sơn - UB-QN</t>
  </si>
  <si>
    <t>Nguyễn Thị Kiên -1958
Bố chồng đã chết</t>
  </si>
  <si>
    <t>Tổ 1 khu 4 Vàng Danh -UB-QN</t>
  </si>
  <si>
    <t>Chuyển PX Đời Sống 20/11/2018 - Chuyển về PX ngày 20/4/2019</t>
  </si>
  <si>
    <t>Tổ 3 - Khu II - bắc Sơn - UB - QN</t>
  </si>
  <si>
    <t>Mỹ Lương Văn Lang - Hưng hà - Thái Bình</t>
  </si>
  <si>
    <t>Tổ 3 - Khu II - Bắc Sơn - UB - QN</t>
  </si>
  <si>
    <t>Tổ 3  Khu II</t>
  </si>
  <si>
    <t>022196003900</t>
  </si>
  <si>
    <t>TC Cơ Điện mỏ</t>
  </si>
  <si>
    <t>Vận hành máy sàng, tuyển trong nhà máy sàng tuyển than</t>
  </si>
  <si>
    <t>8516161238</t>
  </si>
  <si>
    <t>0141000834844</t>
  </si>
  <si>
    <t>0389000364</t>
  </si>
  <si>
    <t>Đoàn Thanh Tuấn
(Li hôn 14/1/2020)</t>
  </si>
  <si>
    <t>Nữ Đơn Thân</t>
  </si>
  <si>
    <t>PX KT5-VD</t>
  </si>
  <si>
    <t>Đoàn Tiến Đạt -2016</t>
  </si>
  <si>
    <t>Đỗ Thị Liên</t>
  </si>
  <si>
    <t>0358626892</t>
  </si>
  <si>
    <t>Tổ 3 khu 2 - Bắc Sơn -UB -QN</t>
  </si>
  <si>
    <t>0358626292</t>
  </si>
  <si>
    <t>Tân Việt- Đông Triều- Quảng Ninh</t>
  </si>
  <si>
    <t>số nhà 131 thôn Phúc Đa-Tân Việt- Đông Triều- Quảng Ninh</t>
  </si>
  <si>
    <t>thôn Phúc Đa</t>
  </si>
  <si>
    <t>Tân Việt</t>
  </si>
  <si>
    <t>số nhà 131  thôn Phúc Đa</t>
  </si>
  <si>
    <t>022095003239</t>
  </si>
  <si>
    <t>Kỹ sư công nghệ kỹ thuật điện</t>
  </si>
  <si>
    <t>8637758734</t>
  </si>
  <si>
    <t>0141000887212</t>
  </si>
  <si>
    <t>0365553571</t>
  </si>
  <si>
    <t>Lương Văn Bàng</t>
  </si>
  <si>
    <t>0983963488</t>
  </si>
  <si>
    <t>Phúc ĐA- Tân Việt - Đông Triều -QN</t>
  </si>
  <si>
    <t>Bí Trung II - Phương Đông - Uông Bí - Quảng Ninh</t>
  </si>
  <si>
    <t>SN 210 Bí Trung II - Phương Đông - Uông Bí - Quảng Ninh</t>
  </si>
  <si>
    <t>SN 210 tổ 6 Bí Trung II</t>
  </si>
  <si>
    <t>022090001501</t>
  </si>
  <si>
    <t>Vận hành thiết bị sàng tuyển.
Cử nhân kế toán</t>
  </si>
  <si>
    <t>Đại học
Cao Đẳng</t>
  </si>
  <si>
    <t>Đại học Mỏ Địa Chất (KẾ TOÁN)
CĐ than KS Việt nam (VẬN HÀNH)</t>
  </si>
  <si>
    <t>0141000890102</t>
  </si>
  <si>
    <t>0979200369</t>
  </si>
  <si>
    <t>0867671433</t>
  </si>
  <si>
    <t>Phạm Thị Dung</t>
  </si>
  <si>
    <t>0799238595</t>
  </si>
  <si>
    <t>Bí trung 2 -Phương Đông - UB -QN</t>
  </si>
  <si>
    <t>0839254889</t>
  </si>
  <si>
    <t>Tổ 3 khu An Hải - Phương Nam - Uông Bí - Quảng Ninh</t>
  </si>
  <si>
    <t xml:space="preserve">Tổ 3 khu An Hải </t>
  </si>
  <si>
    <t xml:space="preserve">Tổ 3khu An Hải </t>
  </si>
  <si>
    <t>022094010038</t>
  </si>
  <si>
    <t>Vận hành thiết bị sàng tuyển.</t>
  </si>
  <si>
    <t>trung cấp</t>
  </si>
  <si>
    <t>CĐ than KS Việt nam</t>
  </si>
  <si>
    <t>8475433384</t>
  </si>
  <si>
    <t>102006346301</t>
  </si>
  <si>
    <t>0987286135</t>
  </si>
  <si>
    <t>0906072947</t>
  </si>
  <si>
    <t>Phạm Thị Thắng</t>
  </si>
  <si>
    <t>0336042135</t>
  </si>
  <si>
    <t>Vàng Danh - Uông Bi - Quảng Ninh</t>
  </si>
  <si>
    <t>Thái Phúc - Thái Thụy - Thái Bình</t>
  </si>
  <si>
    <t>SN 38 Tổ 37A Khu 10-Quang Trung - Uông Bí - Quảng Ninh</t>
  </si>
  <si>
    <t>SN 38 Tổ 37A Khu 10</t>
  </si>
  <si>
    <t>022093004355</t>
  </si>
  <si>
    <t>10/05/2021</t>
  </si>
  <si>
    <t xml:space="preserve">Kỹ thuật tuyển khoáng </t>
  </si>
  <si>
    <t>2220548643</t>
  </si>
  <si>
    <t>8739847574</t>
  </si>
  <si>
    <t>0982338520</t>
  </si>
  <si>
    <t>0345850355</t>
  </si>
  <si>
    <t>Bùi Thị Việt</t>
  </si>
  <si>
    <t>0399297189</t>
  </si>
  <si>
    <t>Quang Trung - UB - QN</t>
  </si>
  <si>
    <t>Thanh Liêm - Thanh Hải - Hà Nam</t>
  </si>
  <si>
    <t xml:space="preserve"> SN 40 Tổ 5 Phương Đông - Uông Bí - Quảng Ninh</t>
  </si>
  <si>
    <t xml:space="preserve"> SN 40 Tổ 5</t>
  </si>
  <si>
    <t>022185013589</t>
  </si>
  <si>
    <t>Cử nhân Quản trị kinh doanh 
Sửa chữ cơ điện mỏ</t>
  </si>
  <si>
    <t>5/2005</t>
  </si>
  <si>
    <t>2007003601</t>
  </si>
  <si>
    <t>8000297796</t>
  </si>
  <si>
    <t>0934266847</t>
  </si>
  <si>
    <t xml:space="preserve"> -Trần Văn Thắng -1981 -Ly hôn 
- Chồng 2: Trần Đức Hoàn 1981</t>
  </si>
  <si>
    <t>0978413934</t>
  </si>
  <si>
    <t>Nguyễn Khánh Ngọc -2010</t>
  </si>
  <si>
    <t>Vũ Thị Ngãi</t>
  </si>
  <si>
    <t>0366131748</t>
  </si>
  <si>
    <t>Nguyễn văn Hùng -1955
Nguyễn Thị Thuận -1955</t>
  </si>
  <si>
    <t>Cẩm Phúc - Cẩm Giàng - Hải Dương</t>
  </si>
  <si>
    <t>Đông Vinh - Đông Hưng - Thái Bình</t>
  </si>
  <si>
    <t>034191005167</t>
  </si>
  <si>
    <t>Sơ cấp vận hành</t>
  </si>
  <si>
    <t>Dậy nghề</t>
  </si>
  <si>
    <t>Cao đẳng Mỏ</t>
  </si>
  <si>
    <t>0387446859</t>
  </si>
  <si>
    <t>0387989176</t>
  </si>
  <si>
    <t>KT12  Cty Than Vàng Danh</t>
  </si>
  <si>
    <t>Lại Minh Đức -2013</t>
  </si>
  <si>
    <t>Phạm Quang Lưu</t>
  </si>
  <si>
    <t>0368836154</t>
  </si>
  <si>
    <t>Lại Thị Phượng</t>
  </si>
  <si>
    <t>0338356337</t>
  </si>
  <si>
    <t>Đông Vinh -Đông Hưng - Thái Bình</t>
  </si>
  <si>
    <t>Phạm Thị Kiến -1958</t>
  </si>
  <si>
    <t>Liên Vị - Quảng Yên</t>
  </si>
  <si>
    <t>Quảng Yên  - TX Quảng Yên - Quảng Ninh</t>
  </si>
  <si>
    <t>Thuỵ Sơn- Thái thuỵ - Thái bình</t>
  </si>
  <si>
    <t>Khu 5 Quảng Yên  - TX Quảng Yên - Quảng Ninh</t>
  </si>
  <si>
    <t>Khu 5</t>
  </si>
  <si>
    <t xml:space="preserve">Quảng Yên </t>
  </si>
  <si>
    <t>dao</t>
  </si>
  <si>
    <t>022092001604</t>
  </si>
  <si>
    <t>Cao đẳng điện công nghiệp 
Cao đẳng Y học cổ truyền dân tộc</t>
  </si>
  <si>
    <t>0984770219</t>
  </si>
  <si>
    <t>Phạm Thị Thiên Hương</t>
  </si>
  <si>
    <t>0964758995</t>
  </si>
  <si>
    <t>28/12/1995</t>
  </si>
  <si>
    <t>trung tâm Y tế TX Quảng Yên</t>
  </si>
  <si>
    <t>Đặng Thái Anh - 2020</t>
  </si>
  <si>
    <t>Đặng Đình Tốt</t>
  </si>
  <si>
    <t>0363192492</t>
  </si>
  <si>
    <t>Lê Thị Hương</t>
  </si>
  <si>
    <t>Bộ đội
Nghỉ hưu</t>
  </si>
  <si>
    <t>0386713026</t>
  </si>
  <si>
    <t>Phạm Tuấn Lực - 7/7/1961
Bùi Thị Lan - 5/5/1963</t>
  </si>
  <si>
    <t>Công nhân CN Mis</t>
  </si>
  <si>
    <t>Tổ 10b khu 7 Bắc Sơn - UB - QN</t>
  </si>
  <si>
    <t>0388438991</t>
  </si>
  <si>
    <t xml:space="preserve">Nguyễn Thế Hưng </t>
  </si>
  <si>
    <t>15/5/1965</t>
  </si>
  <si>
    <t>SÀNG 2</t>
  </si>
  <si>
    <t>Vũ trung - Kiến xương - Thái bình</t>
  </si>
  <si>
    <t>Tổ 2 khu 5B Vàng Danh - Uông Bí - Quảng Ninh</t>
  </si>
  <si>
    <t xml:space="preserve">Tổ 2  khu 5B </t>
  </si>
  <si>
    <t>034065007033</t>
  </si>
  <si>
    <t>7/10</t>
  </si>
  <si>
    <t>Trường CNKT mỏ Vàng Danh</t>
  </si>
  <si>
    <t>20/8/1984</t>
  </si>
  <si>
    <t>5701027256</t>
  </si>
  <si>
    <t>108004103181</t>
  </si>
  <si>
    <t>Nguyễn Thị Thanh Thuỷ</t>
  </si>
  <si>
    <t>0916091721</t>
  </si>
  <si>
    <t>Nguyễn Hoài Thu 1998</t>
  </si>
  <si>
    <t>Công ty dược Đacori -Đức Hòa Long An</t>
  </si>
  <si>
    <t>Nguyễn Khánh Huyền 2006</t>
  </si>
  <si>
    <t>Nguyễn Văn Mậu -1944
Nguyễn Thị Thìn -1852</t>
  </si>
  <si>
    <t>SN 68 Tổ 1 khu 7 Vàng Danh - Uông Bí - Quảng Ninh</t>
  </si>
  <si>
    <t>SN 68 Tổ 1  khu 7</t>
  </si>
  <si>
    <t>034066011214</t>
  </si>
  <si>
    <t>5/7/2021</t>
  </si>
  <si>
    <t>Sửa chữa cơ điện trong nhà máy sàng tuyển than</t>
  </si>
  <si>
    <t>5701027288</t>
  </si>
  <si>
    <t>100004103274</t>
  </si>
  <si>
    <t>0988135320</t>
  </si>
  <si>
    <t>Lưu Thị Ngọc</t>
  </si>
  <si>
    <t>0902106119</t>
  </si>
  <si>
    <t>Công ty Đông Đức</t>
  </si>
  <si>
    <t>Vũ Mạnh Tiến 1994</t>
  </si>
  <si>
    <t>Vũ Thị Thảo 2002</t>
  </si>
  <si>
    <t>ĐH Tài Chính - Ngân hàng Hà Nội</t>
  </si>
  <si>
    <t>Bố mẹ vợ đã chết</t>
  </si>
  <si>
    <t xml:space="preserve">Con liệt sỹ </t>
  </si>
  <si>
    <t>SN 41 tổ 2 khu 2 - Thanh Sơn- Quảng Ninh</t>
  </si>
  <si>
    <t>SN 41 tổ 2 khu 2</t>
  </si>
  <si>
    <t>034067003275</t>
  </si>
  <si>
    <t>Sơ cấp khai thác</t>
  </si>
  <si>
    <t>20/11/1986</t>
  </si>
  <si>
    <t>11/12/1986</t>
  </si>
  <si>
    <t>5701014881</t>
  </si>
  <si>
    <t>104004745022</t>
  </si>
  <si>
    <t>0936803496</t>
  </si>
  <si>
    <t>0896352420</t>
  </si>
  <si>
    <t>PX Đời Sống - CTY Than Vàng Danh</t>
  </si>
  <si>
    <t>Nguyễn Anh Thủy 1995</t>
  </si>
  <si>
    <t>Px Tuyển  Than - CY Than Vàng Danh</t>
  </si>
  <si>
    <t>Nguyễn Mạnh Trường 2002</t>
  </si>
  <si>
    <t>Đại Học Hà Nội</t>
  </si>
  <si>
    <t>Trần Thị Tích -1946</t>
  </si>
  <si>
    <t>Tổ 10 Bắc Sơn - UB - QN</t>
  </si>
  <si>
    <t xml:space="preserve"> Quảng thanh - Thủy 
nguyên - Hải phòng</t>
  </si>
  <si>
    <t>SN 045A Tổ  3 khu 3 Vàng Danh - Uông Bí - Quảng Ninh</t>
  </si>
  <si>
    <t>SN 045A Tổ 3  khu 3</t>
  </si>
  <si>
    <t>022174003171</t>
  </si>
  <si>
    <t>LĐ- PT</t>
  </si>
  <si>
    <t xml:space="preserve">Chứng chỉ 4 tháng </t>
  </si>
  <si>
    <t>Trường Đào tạo nghề mỏ Hồng Cẩm</t>
  </si>
  <si>
    <t>5701028027</t>
  </si>
  <si>
    <t>107004449422</t>
  </si>
  <si>
    <t>0386447914</t>
  </si>
  <si>
    <t xml:space="preserve">1/Đặng Văn Trưng(CHẾT-2007)
2/ Đặng Minh Dương  (1963 cưới ngày 3/1/2019)
</t>
  </si>
  <si>
    <t>Đặng Thị Thu 1998</t>
  </si>
  <si>
    <t>PX Tuyển Than -Cty than Vàng Danh</t>
  </si>
  <si>
    <t>Nguyễn Thị Vân  -1935</t>
  </si>
  <si>
    <t>Tuổi già</t>
  </si>
  <si>
    <t>Trọng Quan -Đông Hưng - TB</t>
  </si>
  <si>
    <t>Tiên lãng - Hải phòng</t>
  </si>
  <si>
    <t>SN 08B Tổ 4 khu 3 Thanh Sơn - Uông bí- Quảng ninh</t>
  </si>
  <si>
    <t>SN 08B  Tổ 4  khu 3</t>
  </si>
  <si>
    <t>022187007509</t>
  </si>
  <si>
    <t>Sơ cấp SC điện XN</t>
  </si>
  <si>
    <t xml:space="preserve"> Trường Cao đẳng Công nghiệp Sao Đỏ</t>
  </si>
  <si>
    <t>8039991614</t>
  </si>
  <si>
    <t>100005337133</t>
  </si>
  <si>
    <t>0935116587</t>
  </si>
  <si>
    <t>0986896927</t>
  </si>
  <si>
    <t>Phạm Gia Khánh-2016</t>
  </si>
  <si>
    <t>Phạm Hà Phương
20/9/2023</t>
  </si>
  <si>
    <t>Đỗ Xuân Lịch</t>
  </si>
  <si>
    <t>0373515265</t>
  </si>
  <si>
    <t>Mai Thị Xô</t>
  </si>
  <si>
    <t>Phạm Văn Phấn -1956
Phạm Thị Mạch -1958</t>
  </si>
  <si>
    <t>Hùng Sơn -Thanh Miện - Hải Dương</t>
  </si>
  <si>
    <t>0347993154</t>
  </si>
  <si>
    <t>Thái thuỷ - Thái thuỵ - Thái bình</t>
  </si>
  <si>
    <t>SN 11 ngõ 1 Tổ 26 - Khu 4 -Trưng Vương - UB - QN</t>
  </si>
  <si>
    <t>SN 11 ngõ 1Tổ 26  Khu 4</t>
  </si>
  <si>
    <t>022181012340</t>
  </si>
  <si>
    <t>8039991357</t>
  </si>
  <si>
    <t>106005337140</t>
  </si>
  <si>
    <t>0385957105</t>
  </si>
  <si>
    <t>0705788222</t>
  </si>
  <si>
    <t>Vũ Hoàng Thiện Nhân-5/8/2016</t>
  </si>
  <si>
    <t>Vũ Uyên Thư - 25/6/2018</t>
  </si>
  <si>
    <t>0394118487</t>
  </si>
  <si>
    <t>Tổ 1 khu 5 Vàng Danh - UB - QN</t>
  </si>
  <si>
    <t>Vũ Thế Tâm -1954
Nguyễn Thị Nụ -1956</t>
  </si>
  <si>
    <t>Xóm Bến Ván - Đồng Chanh - UB - QN</t>
  </si>
  <si>
    <t>22/7/1990</t>
  </si>
  <si>
    <t>Thanh Hà _ Hải Dương</t>
  </si>
  <si>
    <t>Khu 4</t>
  </si>
  <si>
    <t>Thị trấn Thanh Hà</t>
  </si>
  <si>
    <t>Thanh Hải</t>
  </si>
  <si>
    <t>Tô 5Khu 4</t>
  </si>
  <si>
    <t>030090001706</t>
  </si>
  <si>
    <t xml:space="preserve">CĐ Điện </t>
  </si>
  <si>
    <t>Trường Cao đẳng nghề Hải Dương</t>
  </si>
  <si>
    <t>8119542685</t>
  </si>
  <si>
    <t>106006194563</t>
  </si>
  <si>
    <t>0981010301</t>
  </si>
  <si>
    <t>0982088101</t>
  </si>
  <si>
    <t>28/3/1990</t>
  </si>
  <si>
    <t>Cty May Macalat -Hải Dương</t>
  </si>
  <si>
    <t>Hoàng Thanh Tâm-(15/11/2013)</t>
  </si>
  <si>
    <t>Hoàng Hữu Phước (14/4/2018)</t>
  </si>
  <si>
    <t>Hoàng Văn Khải</t>
  </si>
  <si>
    <t>0378443674</t>
  </si>
  <si>
    <t>Nguyễn Thị Khuôn</t>
  </si>
  <si>
    <t>0374241379</t>
  </si>
  <si>
    <t>Thanh Hà -Thanh Hà - Hải Dương</t>
  </si>
  <si>
    <t xml:space="preserve">Nguyễn Văn Thành 
Nguyễn Thị Sứ </t>
  </si>
  <si>
    <t>Bình Minh - Nam Trực - Nam Định</t>
  </si>
  <si>
    <t>Tổ 7 - Khu 2 - Vàng Danh - Uông Bí - Quảng Ninh</t>
  </si>
  <si>
    <t>Tổ 7 Khu 2</t>
  </si>
  <si>
    <t>036195007714</t>
  </si>
  <si>
    <t>8516161301</t>
  </si>
  <si>
    <t>0141000834795</t>
  </si>
  <si>
    <t>0357619395</t>
  </si>
  <si>
    <t>Phạm Ngọc Tân</t>
  </si>
  <si>
    <t>0985888705</t>
  </si>
  <si>
    <t>14/10/1993</t>
  </si>
  <si>
    <t>PX CG-XD Cty Than VD</t>
  </si>
  <si>
    <t>Phạm Tùng Anh 27/4/2022</t>
  </si>
  <si>
    <t>Phạm Thị Luyến</t>
  </si>
  <si>
    <t>0389289054</t>
  </si>
  <si>
    <t>Xuất khẩu LĐ Đài Loan</t>
  </si>
  <si>
    <t>Tổ 44C khu 12 Qunag Trung -UB - QN</t>
  </si>
  <si>
    <t>Hợp Thành - Thủy Nguyên - Hải Phòng</t>
  </si>
  <si>
    <t>Thôn 5  Nguyễn Huệ Đông Triều - Quảng Ninh</t>
  </si>
  <si>
    <t>Thôn 5</t>
  </si>
  <si>
    <t>Nguyễn Huệ</t>
  </si>
  <si>
    <t>031189001568</t>
  </si>
  <si>
    <t>21/09/2022</t>
  </si>
  <si>
    <t>8516161326</t>
  </si>
  <si>
    <t>0141000834814</t>
  </si>
  <si>
    <t>0862851289</t>
  </si>
  <si>
    <t>0971604689</t>
  </si>
  <si>
    <t>3/8/1989</t>
  </si>
  <si>
    <t>PX K10 -Cty Than VD</t>
  </si>
  <si>
    <t>Dương Hoàng Mai-2013</t>
  </si>
  <si>
    <t>Dương Doãn Hoàng Mạnh (4/9/2018)</t>
  </si>
  <si>
    <t>Dương Doãn Hoàng Anh 16/10/2022</t>
  </si>
  <si>
    <t>Hoàng Văn An</t>
  </si>
  <si>
    <t>0365007243</t>
  </si>
  <si>
    <t>Đoàn Thị Phương</t>
  </si>
  <si>
    <t>Thôn 9 Hợp Thành -Thủy Nguyên Hải Phòng</t>
  </si>
  <si>
    <t>Dương Doãn Đoàn
Nguyễn Thị Toan</t>
  </si>
  <si>
    <t>Thôn 5 Nguyễn Huệ -Đông Triều - QN</t>
  </si>
  <si>
    <t>0399940112</t>
  </si>
  <si>
    <t>Đại An - Vụ Bản - Nam Định</t>
  </si>
  <si>
    <t xml:space="preserve">Tổ 8- Khu 2-Vàng Danh- Uông Bí- Quảng Ninh </t>
  </si>
  <si>
    <t>Tổ 8 Khu 2</t>
  </si>
  <si>
    <t>022191010949</t>
  </si>
  <si>
    <t>8447217751</t>
  </si>
  <si>
    <t>0141000834837</t>
  </si>
  <si>
    <t>0372566359</t>
  </si>
  <si>
    <t>0348754444</t>
  </si>
  <si>
    <t>PX KT15  Cty than Vàng Danh</t>
  </si>
  <si>
    <t>Đặng Hoàng Phong-2012</t>
  </si>
  <si>
    <t>Đặng Tường Vi-(19/8/2018)</t>
  </si>
  <si>
    <t>Trần Văn Vạn</t>
  </si>
  <si>
    <t>0989859132</t>
  </si>
  <si>
    <t>Đào Thị Thoa</t>
  </si>
  <si>
    <t>0345008152</t>
  </si>
  <si>
    <t>Vụ Bản - Nam Định</t>
  </si>
  <si>
    <t>Đặng Văn Đến -1964
Nguyễn Thị Huyền -1962</t>
  </si>
  <si>
    <t>Hồng lý - vũ thư - Thái bình</t>
  </si>
  <si>
    <t>Tổ 3 khu 9 Vàng Danh - Uông Bí - Quảng Ninh</t>
  </si>
  <si>
    <t>Tổ 3  khu 9</t>
  </si>
  <si>
    <t>022185002619</t>
  </si>
  <si>
    <t>SC - SC - Điện XN</t>
  </si>
  <si>
    <t>5701043240</t>
  </si>
  <si>
    <t>105004102940</t>
  </si>
  <si>
    <t>0902106111</t>
  </si>
  <si>
    <t>0902089369</t>
  </si>
  <si>
    <t>Px K13-Cty Than VD</t>
  </si>
  <si>
    <t>Nguyễn Phi Long 2007</t>
  </si>
  <si>
    <t>Nguyễn Nam phong - 2013</t>
  </si>
  <si>
    <t>Vũ Ngọc Tỉnh</t>
  </si>
  <si>
    <t>0335532458</t>
  </si>
  <si>
    <t>0348884048</t>
  </si>
  <si>
    <t>Tổ 6 khu 8 Vàng Dnah - UB - QN</t>
  </si>
  <si>
    <t>Đặng Xá-Gia Lâm-Hà Nội</t>
  </si>
  <si>
    <t>SN 35 Tổ 22-Khu 6- Quang Trung-Uông Bí-Quảng Ninh</t>
  </si>
  <si>
    <t>SN 35 Tổ 22 Khu 6</t>
  </si>
  <si>
    <t>SN 35 Tổ 22Khu 6</t>
  </si>
  <si>
    <t>022096010898</t>
  </si>
  <si>
    <t>8442305644</t>
  </si>
  <si>
    <t>0141000834744</t>
  </si>
  <si>
    <t>0399605176</t>
  </si>
  <si>
    <t>Trần thị Minh Thu</t>
  </si>
  <si>
    <t>0962121670</t>
  </si>
  <si>
    <t>Cty CPTM Homes Hòn Gai</t>
  </si>
  <si>
    <t>Nguyễn Tuấn Vũ   
9/5/2022</t>
  </si>
  <si>
    <t>0987543288</t>
  </si>
  <si>
    <t>0987733588</t>
  </si>
  <si>
    <t>Cty Than Nam Mẫu
 - Nội trợ</t>
  </si>
  <si>
    <t>Tổ 22 khu 6 Quang Trung - UB - QN</t>
  </si>
  <si>
    <t>QĐ TPSX 25/8/2022</t>
  </si>
  <si>
    <t>Vạn Phúc-Ninh Giang-Hải Dương</t>
  </si>
  <si>
    <t>Tổ 5 Khu 3</t>
  </si>
  <si>
    <t>022093002730</t>
  </si>
  <si>
    <t>22/12/2021</t>
  </si>
  <si>
    <t>8367881759</t>
  </si>
  <si>
    <t>0141000834752</t>
  </si>
  <si>
    <t>0763369318</t>
  </si>
  <si>
    <t>0965581082</t>
  </si>
  <si>
    <t>Công ty Regina Hải Phòng</t>
  </si>
  <si>
    <t>Phạm Thùy Linh 9/1/2022</t>
  </si>
  <si>
    <t>Phạm Hữu Xá</t>
  </si>
  <si>
    <t>0384489833</t>
  </si>
  <si>
    <t>0386447475</t>
  </si>
  <si>
    <t>Phạm Văn Học -1970
Nguyễn Thị Lý -1974</t>
  </si>
  <si>
    <t>Nghỉ hưu
Cty Visip HP</t>
  </si>
  <si>
    <t>Tổ 3 khu 1 Vàng Danh - UB - QN</t>
  </si>
  <si>
    <t>Mỹ thọ - Bình lục - Nam hà</t>
  </si>
  <si>
    <t>SN 09 Tổ 6 khu 2 Vàng Danh - Uông Bí - Quảng Ninh</t>
  </si>
  <si>
    <t>Tổ 6 khu 2</t>
  </si>
  <si>
    <t>SN 09 Tổ 6khu 2</t>
  </si>
  <si>
    <t>022183010419</t>
  </si>
  <si>
    <t>SCĐCN - CĐiện mỏ</t>
  </si>
  <si>
    <t>5701009828</t>
  </si>
  <si>
    <t>105004449424</t>
  </si>
  <si>
    <t>0793221337</t>
  </si>
  <si>
    <t>Phan Thanh Lương</t>
  </si>
  <si>
    <t>0396120818</t>
  </si>
  <si>
    <t>PX: VTL- Cty Than VD</t>
  </si>
  <si>
    <t>Phạm Thu Hiền 2005</t>
  </si>
  <si>
    <t>Phạm Hoài An -2012</t>
  </si>
  <si>
    <t>Nguyễn Thị Dự</t>
  </si>
  <si>
    <t>0356148688</t>
  </si>
  <si>
    <t>Khu 5A Vàng Danh - UB - QN</t>
  </si>
  <si>
    <t>Tổ 7 - Khu 5B - Vàng Danh - Uông Bí - Quảng Ninh</t>
  </si>
  <si>
    <t>Tổ 7 Khu 5B</t>
  </si>
  <si>
    <t>022189001702</t>
  </si>
  <si>
    <t>8516161333</t>
  </si>
  <si>
    <t>0141000834846</t>
  </si>
  <si>
    <t>0868077226</t>
  </si>
  <si>
    <t>0943708443</t>
  </si>
  <si>
    <t>PX K11 Cty Than Vàng Danh</t>
  </si>
  <si>
    <t>Mai Thị Thanh Mai--2009</t>
  </si>
  <si>
    <t>Mai Vy-2015</t>
  </si>
  <si>
    <t>0397872237</t>
  </si>
  <si>
    <t>ĐÃ chết</t>
  </si>
  <si>
    <t>Mai Hiển Thọ -1961
Mai Thị Linh - 1963</t>
  </si>
  <si>
    <t>Trịnh Xá - Bình Lục - Hà Nam</t>
  </si>
  <si>
    <t>về px 24/9/2021</t>
  </si>
  <si>
    <t>Tiến Đức - Hưng Hà - Thái Bình</t>
  </si>
  <si>
    <t>Tổ 9 khu 1 Vàng Danh - Uông Bí - Quảng Ninh</t>
  </si>
  <si>
    <t>022074003355</t>
  </si>
  <si>
    <t>04/08/2022</t>
  </si>
  <si>
    <t>Khai thác mỏ hầm lò
chứng chỉ cơ điện</t>
  </si>
  <si>
    <t>2098015389</t>
  </si>
  <si>
    <t>5700769537</t>
  </si>
  <si>
    <t>0936644360</t>
  </si>
  <si>
    <t>Phạm Thị Mai</t>
  </si>
  <si>
    <t>0793261377</t>
  </si>
  <si>
    <t>Đào Ngọc Hùng -1999</t>
  </si>
  <si>
    <t>Đào Ngọc Long -2001</t>
  </si>
  <si>
    <t>Nghĩa vụ quân sự</t>
  </si>
  <si>
    <t>Đào Ngọc Luân</t>
  </si>
  <si>
    <t>Phạm Công Hội - 1929 chết 2022
Hoàng Thị Thảo -1942</t>
  </si>
  <si>
    <t>Tổ 2A khu 1 Vàng Danh - Uông Bí - Quảng Ninh</t>
  </si>
  <si>
    <t>Lê Thị Hường</t>
  </si>
  <si>
    <t>Điện nam - Điện Bàn - Quảng Nam</t>
  </si>
  <si>
    <t>Tổ 7 khu 3 Vàng Danh - Uông Bí - Quảng Ninh</t>
  </si>
  <si>
    <t xml:space="preserve">Tổ 7 khu 3 </t>
  </si>
  <si>
    <t>022175001167</t>
  </si>
  <si>
    <t>Thạc sỹ quản lý kinh tế + Kỹ sư cơ điện + Sơ cấp nghề chế biến nấu ăn</t>
  </si>
  <si>
    <t>Đại học Mỏ Địa Chất Trường CĐ du lịch Hải Dương</t>
  </si>
  <si>
    <t>2005000049</t>
  </si>
  <si>
    <t>8083746481</t>
  </si>
  <si>
    <t>0868407932</t>
  </si>
  <si>
    <t>Nguyễn Đức Ngà</t>
  </si>
  <si>
    <t>0354491888</t>
  </si>
  <si>
    <t>6/5/1972</t>
  </si>
  <si>
    <t>Nguyễn Thị Hương 1997</t>
  </si>
  <si>
    <t>Y tế Vàng Danh</t>
  </si>
  <si>
    <t>Nguyễn Thị Ninh - 2005</t>
  </si>
  <si>
    <t>Trường CĐ CN XD</t>
  </si>
  <si>
    <t>Nguyễn Đức Phát 2014</t>
  </si>
  <si>
    <t>Nguyễn Thị Thái-1939
Bố chồng đã chết</t>
  </si>
  <si>
    <t>Kim Xuyên - KM - Hải Dương</t>
  </si>
  <si>
    <t>Chí Linh Hải Dương</t>
  </si>
  <si>
    <t>Đoông Hưng - Thái Bình</t>
  </si>
  <si>
    <t>Sn 26 ngõ 250  Tổ 25 khu 7 - Quang Trung - Uông Bí - Quảng Ninh</t>
  </si>
  <si>
    <t>Sn 26 ngõ 250 Tổ 25  khu 7</t>
  </si>
  <si>
    <t>022082013180</t>
  </si>
  <si>
    <t>9/8/2021</t>
  </si>
  <si>
    <t>Trung cấp cơ điện công nghiệp dân dụng</t>
  </si>
  <si>
    <t>8043340069</t>
  </si>
  <si>
    <t>0141000860428</t>
  </si>
  <si>
    <t>0386456828</t>
  </si>
  <si>
    <t>Phạm Thị Chung (đã ly hôn)</t>
  </si>
  <si>
    <t>Đơn thân nuôi con</t>
  </si>
  <si>
    <t>ĐÃ ly hôn</t>
  </si>
  <si>
    <t>Vũ Việt Hưng-2010</t>
  </si>
  <si>
    <t>Trần Thị Thu</t>
  </si>
  <si>
    <t>Tổ 28 khu 7 Quang Trung - UB - QN</t>
  </si>
  <si>
    <t xml:space="preserve">Đồng Thị Thu Hải </t>
  </si>
  <si>
    <t>NƯỚC BV</t>
  </si>
  <si>
    <t>SN 16 Tổ 9 khu Nam Sơn - Nam Khê - Uông Bí - Quảng Ninh</t>
  </si>
  <si>
    <t>SN 16 Tổ 9 Nam Sơn</t>
  </si>
  <si>
    <t>031171010449</t>
  </si>
  <si>
    <t>7/10/1993</t>
  </si>
  <si>
    <t>PCT CĐBP -TTSX</t>
  </si>
  <si>
    <t>5701014465</t>
  </si>
  <si>
    <t>108004103193</t>
  </si>
  <si>
    <t>0904831748</t>
  </si>
  <si>
    <t>0902106163</t>
  </si>
  <si>
    <t>PX CG-XD Công ty than Vàng Danh</t>
  </si>
  <si>
    <t>Bùi Đức Thành 2001</t>
  </si>
  <si>
    <t>ĐH Hạ Long</t>
  </si>
  <si>
    <t>Bùi Đức Phúc 2005</t>
  </si>
  <si>
    <t>Ngô Thị Nở</t>
  </si>
  <si>
    <t>QĐ TPSX 20/4/2019</t>
  </si>
  <si>
    <t>Quỳnh hồng - Quỳnh phụ - Thái bình</t>
  </si>
  <si>
    <t>SN 92BTổ 7 khu 2 Quang trung - UBí - Quảng ninh</t>
  </si>
  <si>
    <t>SN 92B Tổ 7  khu 2</t>
  </si>
  <si>
    <t>022173002307</t>
  </si>
  <si>
    <t>Sơ cấp TK</t>
  </si>
  <si>
    <t>20/5/2000</t>
  </si>
  <si>
    <t>5701012299</t>
  </si>
  <si>
    <t>100004103671</t>
  </si>
  <si>
    <t>0979375798</t>
  </si>
  <si>
    <t>Trần Mạnh Hùng</t>
  </si>
  <si>
    <t>0904810667</t>
  </si>
  <si>
    <t>Trần Thanh Tâm -25/10/1997</t>
  </si>
  <si>
    <t>Công ty Vận Tải thủy Hải Phòng</t>
  </si>
  <si>
    <t>Trần Thanh Hồng -1/12/2003</t>
  </si>
  <si>
    <t>ĐH Môi trường tài nguyên</t>
  </si>
  <si>
    <t>Lê Ngọc Tiễu</t>
  </si>
  <si>
    <t>0936882955</t>
  </si>
  <si>
    <t>Tổ 7 khu 1 Yên thanh - UB - QN</t>
  </si>
  <si>
    <t>Trần Văn Biện (đã chết)
Phạm Thị Viện -1934</t>
  </si>
  <si>
    <t>Tổ 7 khu 2 - Quang Trung - UB - QN</t>
  </si>
  <si>
    <t>Đại bình - Đầm hà - Quảng ninh</t>
  </si>
  <si>
    <t>SN 16 ngõ 13 Tổ 4 khu 5B Vàng Danh - Uông Bí - Quảng Ninh</t>
  </si>
  <si>
    <t>SN 16 ngõ 13 Tổ 4  khu 5B</t>
  </si>
  <si>
    <t>022170001893</t>
  </si>
  <si>
    <t>Cục trưởng cục cảnh sát QLHC về trật tự XH</t>
  </si>
  <si>
    <t xml:space="preserve">Trường Công nhân Cơ điện Chí Linh </t>
  </si>
  <si>
    <t>Vận hành trạm bơm, máy bơm nước</t>
  </si>
  <si>
    <t>Vận hành bơm</t>
  </si>
  <si>
    <t>5701043297</t>
  </si>
  <si>
    <t>104004102941</t>
  </si>
  <si>
    <t>0356157629</t>
  </si>
  <si>
    <t>Tạ Văn Thắng</t>
  </si>
  <si>
    <t>0386661269</t>
  </si>
  <si>
    <t>Tạ Thùy Linh 1995</t>
  </si>
  <si>
    <t>Tạ Phương Anh 2001</t>
  </si>
  <si>
    <t>Trường ĐH Mỏ ĐC - hà nội (0865930929)</t>
  </si>
  <si>
    <t>Đỗ Thị Tý - 1933
Bố chồng đã chết</t>
  </si>
  <si>
    <t>Tây Giang - Tiền Hải - Thái Bình</t>
  </si>
  <si>
    <t>0374974645</t>
  </si>
  <si>
    <t xml:space="preserve">Bùi Văn Sơn         </t>
  </si>
  <si>
    <t>24/5/1969</t>
  </si>
  <si>
    <t>Yên đồng - ý yên - Nam định</t>
  </si>
  <si>
    <t>Tổ 3 khu 6 Vàng Danh - Uông Bí - Quảng Ninh</t>
  </si>
  <si>
    <t xml:space="preserve">Tổ 3 khu 6 </t>
  </si>
  <si>
    <t>022069003115</t>
  </si>
  <si>
    <t>08/05/2022</t>
  </si>
  <si>
    <t>Tự đào tạo</t>
  </si>
  <si>
    <t>11/1986</t>
  </si>
  <si>
    <t>7/1987</t>
  </si>
  <si>
    <t>5701042310</t>
  </si>
  <si>
    <t>100004102372</t>
  </si>
  <si>
    <t>0862524350</t>
  </si>
  <si>
    <t>Nguyễn Thị Chinh</t>
  </si>
  <si>
    <t>Bùi Duy Phong  2002</t>
  </si>
  <si>
    <t>Yên phong - ý yên - Nam định</t>
  </si>
  <si>
    <t>Tổ 7 khu 5  Vàng Danh - Uông Bí - Quảng Ninh</t>
  </si>
  <si>
    <t>Tổ 7  khu 5</t>
  </si>
  <si>
    <t>036183001858</t>
  </si>
  <si>
    <t>29/05/2022</t>
  </si>
  <si>
    <t>5701027552</t>
  </si>
  <si>
    <t>103004103064</t>
  </si>
  <si>
    <t>0782059523</t>
  </si>
  <si>
    <t>0386225342</t>
  </si>
  <si>
    <t>10/3/1982</t>
  </si>
  <si>
    <t>KT8 Cty Than VD</t>
  </si>
  <si>
    <t>Nguyễn Thị Thúy Hường 29/8/2006</t>
  </si>
  <si>
    <t>Nguyễn Thị Hoài Thanh - 26/8/2011</t>
  </si>
  <si>
    <t>Nguyễn Phương Linh (22/12/2018)</t>
  </si>
  <si>
    <t>Đinh Thị Rõ</t>
  </si>
  <si>
    <t>0396932018</t>
  </si>
  <si>
    <t>Yên Phong - Ý Yên - Nam ĐỊnh</t>
  </si>
  <si>
    <t>Nguyễn Quốc Khánh-1956
Nguyễn Thị Hà -1956</t>
  </si>
  <si>
    <t>Tổ 7 7 khu 5b Vàng Danh - UB - QN</t>
  </si>
  <si>
    <t>Hưng đạo - Đông triều - Quảng ninh</t>
  </si>
  <si>
    <t>Tổ 6 khu Đức Chính - ĐÔng Triều - Quảng Ninh</t>
  </si>
  <si>
    <t>Khu 6</t>
  </si>
  <si>
    <t>SN 14 Tổ 3  khu 2</t>
  </si>
  <si>
    <t>022174003906</t>
  </si>
  <si>
    <t>9/10</t>
  </si>
  <si>
    <t>5701043321</t>
  </si>
  <si>
    <t>103004106541</t>
  </si>
  <si>
    <t>0369559238</t>
  </si>
  <si>
    <t>Nguyễn Văn Giáp
(Đã chết)</t>
  </si>
  <si>
    <t xml:space="preserve"> Ốm chết -Đơn Thân</t>
  </si>
  <si>
    <t>Nguyễn Đình Khắc 1992</t>
  </si>
  <si>
    <t>Lao động tự do</t>
  </si>
  <si>
    <t>Nguyễn Thị Kim Chung 1996 (0385300496)</t>
  </si>
  <si>
    <t>lao động tự do</t>
  </si>
  <si>
    <t>0395381558</t>
  </si>
  <si>
    <t>Hưng Đạo - Đông Triều - QN</t>
  </si>
  <si>
    <t>Nguyễn Phúc Phong-1946
Nguyễn Thị Tính - 1941</t>
  </si>
  <si>
    <t>Đức Chính - Đông Triều - QN</t>
  </si>
  <si>
    <t xml:space="preserve">Vũ Trường Long         </t>
  </si>
  <si>
    <t>Thái hòa - Thái thụy - Thái bình</t>
  </si>
  <si>
    <t>Thôn Vọng Hải</t>
  </si>
  <si>
    <t>Hòa An</t>
  </si>
  <si>
    <t xml:space="preserve">Thái Thụy </t>
  </si>
  <si>
    <t>034065003377</t>
  </si>
  <si>
    <t>Sơ cấp cơ điện</t>
  </si>
  <si>
    <t>10/1984</t>
  </si>
  <si>
    <t>3/1987</t>
  </si>
  <si>
    <t>8003146805</t>
  </si>
  <si>
    <t>101004104366</t>
  </si>
  <si>
    <t>0977245118</t>
  </si>
  <si>
    <t xml:space="preserve">Vũ Văn Tinh </t>
  </si>
  <si>
    <t>Hòa An - Thái Thụy - Thái Bình</t>
  </si>
  <si>
    <t>từ PX Điện về PX từ 25/6/2017</t>
  </si>
  <si>
    <t>Hồng Thái Đông - Đông Triều - Quảng Ninh</t>
  </si>
  <si>
    <t>SN 5 Tổ 3 khu 6 Vàng Danh - Uông Bí - Quảng Ninh</t>
  </si>
  <si>
    <t>SN 5 Tổ 3 khu 6</t>
  </si>
  <si>
    <t>022184010622</t>
  </si>
  <si>
    <t>Tuyển khoáng</t>
  </si>
  <si>
    <t>5701014680</t>
  </si>
  <si>
    <t>105005032405</t>
  </si>
  <si>
    <t>0974482859</t>
  </si>
  <si>
    <t>0364163237</t>
  </si>
  <si>
    <t>PX Thông gió Công ty than Vàng Danh</t>
  </si>
  <si>
    <t>Phạm Hải Đăng-2008</t>
  </si>
  <si>
    <t>Phạm Hải Yến -2011</t>
  </si>
  <si>
    <t>Phạm Thị Bốn</t>
  </si>
  <si>
    <t>0355378187</t>
  </si>
  <si>
    <t>Thượng Thông -Hồng Thái Đông -Đông Triều -QN</t>
  </si>
  <si>
    <t>Phạm Văn Hiển -1949
Lê Thị Luyến -1953</t>
  </si>
  <si>
    <t>Tổ 3 khu 6 Vàng Danh - Ub - QN</t>
  </si>
  <si>
    <t xml:space="preserve">Nguyễn Ngọc Hậu  </t>
  </si>
  <si>
    <t>25/5/1976</t>
  </si>
  <si>
    <t>Bệnh viện VN - TĐ Uông bí - QNinh</t>
  </si>
  <si>
    <t>Kiêu kỵ - Gia lâm - Hà nội</t>
  </si>
  <si>
    <t>SN 8 Tổ 14 A khu 3 Trưng vương - UBí - Quảng ninh</t>
  </si>
  <si>
    <t>SN 8 Tổ 14 A khu 3</t>
  </si>
  <si>
    <t>022076011504</t>
  </si>
  <si>
    <t>6/6/1997</t>
  </si>
  <si>
    <t>8003146812</t>
  </si>
  <si>
    <t>100004136756</t>
  </si>
  <si>
    <t>0898255623</t>
  </si>
  <si>
    <t>Phùng Thị Huệ</t>
  </si>
  <si>
    <t>Nội trợ (Xuất khẩu ld Nhật)</t>
  </si>
  <si>
    <t>Nguyễn Ngọc Giang 2007</t>
  </si>
  <si>
    <t>Học Sinh</t>
  </si>
  <si>
    <t>Nguyễn Thủy Tiên-2013</t>
  </si>
  <si>
    <t>Nguyễn Thùy Trang - 2015</t>
  </si>
  <si>
    <t>0365897082</t>
  </si>
  <si>
    <t>Khu 3 Trưng Vương - UB - QN</t>
  </si>
  <si>
    <t>Nguyễn Thị Lượng
Bố vợ đã chết</t>
  </si>
  <si>
    <t>Thượng Ẩn - Sơn Dương - Tuyên Quang</t>
  </si>
  <si>
    <t>Đặng Văn Trung</t>
  </si>
  <si>
    <t>về px ngày 6/2022</t>
  </si>
  <si>
    <t>Ngũ Lão-Kim Động - Hưng Yên</t>
  </si>
  <si>
    <t>Tổ 3 khu 8  Vàng Danh - Uông Bí - Quảng Ninh</t>
  </si>
  <si>
    <t>Tổ 3 khu 8</t>
  </si>
  <si>
    <t>033092011033</t>
  </si>
  <si>
    <t>Khai thác vận hành thiết bị mỏ</t>
  </si>
  <si>
    <t xml:space="preserve">Cao đẳng nghề mỏ Hữa nghị </t>
  </si>
  <si>
    <t>8520004365</t>
  </si>
  <si>
    <t>0866836113</t>
  </si>
  <si>
    <t>0963139753</t>
  </si>
  <si>
    <t>Đặng Phương Phương   2017</t>
  </si>
  <si>
    <t>Đoàn Thị Sinh</t>
  </si>
  <si>
    <t>0356798244</t>
  </si>
  <si>
    <t>Tư nhân</t>
  </si>
  <si>
    <t>Vũ Văn Cảnh - 1970
Vũ Thị Ban - 1971</t>
  </si>
  <si>
    <t xml:space="preserve">Bắc Sơn </t>
  </si>
  <si>
    <t>về PX 1/4/2018</t>
  </si>
  <si>
    <t>Việt Hưng - Vũ Thư - Thái Bình</t>
  </si>
  <si>
    <t xml:space="preserve">SN 98A Tổ 7 khu 4 Vàng Danh- Uông Bí- Quảng Ninh </t>
  </si>
  <si>
    <t>SN 98A Tổ 7  khu 4</t>
  </si>
  <si>
    <t>022081001933</t>
  </si>
  <si>
    <t>Kỹ thuật mỏ; Học ngành: Khai thác mỏ + Bằng nghề S/c điện xí nghiệp + Chứng chỉ Khai thác mỏ hầm lò</t>
  </si>
  <si>
    <t>Đại học Mỏ - Địa chất (TẠI CHỨC)</t>
  </si>
  <si>
    <t>5700804541</t>
  </si>
  <si>
    <t>1008396757</t>
  </si>
  <si>
    <t>1/5/2021
22/08/2022</t>
  </si>
  <si>
    <t>0705552185</t>
  </si>
  <si>
    <t>Vũ Thị Mai Phương</t>
  </si>
  <si>
    <t>0385994875</t>
  </si>
  <si>
    <t>Cty Môi trường UB</t>
  </si>
  <si>
    <t>Phạm Thu Hà-2008</t>
  </si>
  <si>
    <t>Phạm Phương Thảo-2006</t>
  </si>
  <si>
    <t>0983996980</t>
  </si>
  <si>
    <t>Nguyễn Thị Hóa 
Bố vợ đã chết</t>
  </si>
  <si>
    <t>Phú Điềm - Nam Sách - Hải Dương</t>
  </si>
  <si>
    <t>23/3/1974</t>
  </si>
  <si>
    <t>Ngã TNGT đâm vào chó khu vật tư gây thương tích bản thân (4/11/23)</t>
  </si>
  <si>
    <t>Công lý - Lý nhân - Nam hà</t>
  </si>
  <si>
    <t>SN 292 tổ 3 khu 4 Vàng Danh - Uông Bí - Quảng Ninh</t>
  </si>
  <si>
    <t>SN 292 tổ 3  khu 4</t>
  </si>
  <si>
    <t>022174001776</t>
  </si>
  <si>
    <t>SC - SC điện</t>
  </si>
  <si>
    <t>20/10/2001</t>
  </si>
  <si>
    <t>7/6/2004</t>
  </si>
  <si>
    <t>5701025065</t>
  </si>
  <si>
    <t>102004104626</t>
  </si>
  <si>
    <t>1/6/2019
24/08/2022</t>
  </si>
  <si>
    <t>0382312392</t>
  </si>
  <si>
    <t>0384544645</t>
  </si>
  <si>
    <t>Px Gia công Cty Than Vàng Danh</t>
  </si>
  <si>
    <t>Nguyễn Thị Trang Nhung 2000</t>
  </si>
  <si>
    <t>NGuyễn Đức Toàn2006</t>
  </si>
  <si>
    <t>Nguyễn Thị Xim</t>
  </si>
  <si>
    <t>0352337441</t>
  </si>
  <si>
    <t>Khu 8 Vàng Danh - UB - QN</t>
  </si>
  <si>
    <t xml:space="preserve">Nguyễn Văn Nghị -1938
Nguyễn Thị Thơ </t>
  </si>
  <si>
    <t>Tổ 3 Khu 4 Vàng Danh UB - QN</t>
  </si>
  <si>
    <t>TNLĐ nặng máy ép 13/12/2021, ngày 19/12/2022 đi làm trở lại</t>
  </si>
  <si>
    <t xml:space="preserve"> (miễn nhiệm TPSX 15/7/2022)</t>
  </si>
  <si>
    <t>Chính mỹ - Thủy nguyên - Hải phòng</t>
  </si>
  <si>
    <t>Xóm 1 - Chính mỹ - Thủy nguyên - Hải phòng</t>
  </si>
  <si>
    <t>Thôn 1</t>
  </si>
  <si>
    <t>Chính Mỹ</t>
  </si>
  <si>
    <t>Thủy Nguyên</t>
  </si>
  <si>
    <t>Hải Phòng</t>
  </si>
  <si>
    <t>031087001873</t>
  </si>
  <si>
    <t>TC điện CN DD</t>
  </si>
  <si>
    <t>Trường CĐ nghề Công nghiệp Hải Phòng</t>
  </si>
  <si>
    <t>8028705558</t>
  </si>
  <si>
    <t>103005602920</t>
  </si>
  <si>
    <t>0963136256</t>
  </si>
  <si>
    <t>Le Thị Hiền</t>
  </si>
  <si>
    <t>0368063095</t>
  </si>
  <si>
    <t>Regina Miracle - Hải Phòng</t>
  </si>
  <si>
    <t>Lê Văn Đoàn- 2011</t>
  </si>
  <si>
    <t>Lê Đăng Huy-2013</t>
  </si>
  <si>
    <t>Lê Hà Anh - 25/9/2020</t>
  </si>
  <si>
    <t>Lê Văn Giang</t>
  </si>
  <si>
    <t>0336274384</t>
  </si>
  <si>
    <t>Nguyễn Thị Thuý</t>
  </si>
  <si>
    <t>0347578186</t>
  </si>
  <si>
    <t>Thôn 1 Chính Mỹ - Thủy Nguyên - Hải Phòng</t>
  </si>
  <si>
    <t>Lê Tiến Mai -1965
Lê Thị  Hạnh -1964</t>
  </si>
  <si>
    <t>Hoằng Châu - Hoằng Hóa - Thanh Hóa</t>
  </si>
  <si>
    <t>0345244593</t>
  </si>
  <si>
    <t>SN 105 đường Hoàng Quốc Việt  Tổ 7 khu 8 Thanh sơn - Uông Bí - Quảng ninh</t>
  </si>
  <si>
    <t>Tổ 7  khu 8</t>
  </si>
  <si>
    <t>SN 105 đường Hoàng Quốc Việt Tổ 7  khu 8</t>
  </si>
  <si>
    <t>022083006875</t>
  </si>
  <si>
    <t>TC - Điện CCDD</t>
  </si>
  <si>
    <t>Phục vụ sản xuất</t>
  </si>
  <si>
    <t>Lao động phổ thông: vệ sinh công nghiệp, bốc vác vật tư, thu gom rác..</t>
  </si>
  <si>
    <t>5701022730</t>
  </si>
  <si>
    <t>103004103301</t>
  </si>
  <si>
    <t>TKV 02-NII-V.1</t>
  </si>
  <si>
    <t>0349715497</t>
  </si>
  <si>
    <t>0984576509</t>
  </si>
  <si>
    <t>Trung Tâm Y Tế Than Maọ Khê</t>
  </si>
  <si>
    <t>Pham Thế Huy-2013</t>
  </si>
  <si>
    <t>Phạm Tường Vy 07/12/2021</t>
  </si>
  <si>
    <t>Phạm Hữu Dư</t>
  </si>
  <si>
    <t>0394440450</t>
  </si>
  <si>
    <t>Nguyễn Thị Dung</t>
  </si>
  <si>
    <t>0352354424</t>
  </si>
  <si>
    <t>Tổ 5 khu 2 Thanh Sơn - UB - QN</t>
  </si>
  <si>
    <t>Nguyễn Thị Hiền -1955
Bố vợ đã chết</t>
  </si>
  <si>
    <t>Chu Thị Hòa</t>
  </si>
  <si>
    <t>13/6/1979</t>
  </si>
  <si>
    <t>Tây giang - Tiền hải - Thái bình</t>
  </si>
  <si>
    <t>Tổ 3  khu 6 Vàng Danh - Uông Bí - Quảng Ninh</t>
  </si>
  <si>
    <t>Tổ 3    khu 6</t>
  </si>
  <si>
    <t>022179002245</t>
  </si>
  <si>
    <t>5701043346</t>
  </si>
  <si>
    <t>107004102468</t>
  </si>
  <si>
    <t>0936451758</t>
  </si>
  <si>
    <t xml:space="preserve">Tạ Quang Thắng </t>
  </si>
  <si>
    <t>0904706703</t>
  </si>
  <si>
    <t>CTY than UB</t>
  </si>
  <si>
    <t>Tạ Quang Vũ - 2002</t>
  </si>
  <si>
    <t>Đại học Y Hải Phòng</t>
  </si>
  <si>
    <t>Tạ Phương Nhi 2008</t>
  </si>
  <si>
    <t>0853095924</t>
  </si>
  <si>
    <t>0369212755</t>
  </si>
  <si>
    <t>Tạ Quang Nền - 1940
Phạm Thị Băng - 1938</t>
  </si>
  <si>
    <t>Hưng Đạo - Tiên Lũ - Hưng Yên</t>
  </si>
  <si>
    <t>20/9/1976</t>
  </si>
  <si>
    <t>Thái học - Thái thụy - Thái bình</t>
  </si>
  <si>
    <t>Tổ 15 khu 5 Quang trung - UBí - Quảng ninh</t>
  </si>
  <si>
    <t>Tổ 15  khu 5</t>
  </si>
  <si>
    <t>034176011810</t>
  </si>
  <si>
    <t>19/2/2001</t>
  </si>
  <si>
    <t>5701024872</t>
  </si>
  <si>
    <t>108004104620</t>
  </si>
  <si>
    <t>0772399747</t>
  </si>
  <si>
    <t>Phạm Thị Thảo 1998</t>
  </si>
  <si>
    <t>PX Tuyển Cty Than VD</t>
  </si>
  <si>
    <t>Phạm Hữu Nam 2001</t>
  </si>
  <si>
    <t>Phạm Văn Thụ</t>
  </si>
  <si>
    <t>0358874254</t>
  </si>
  <si>
    <t>Chu Thị Lê</t>
  </si>
  <si>
    <t>0352242497</t>
  </si>
  <si>
    <t>Nguyễn Thị Quỳ- 1938
Bố chồng đã chết</t>
  </si>
  <si>
    <t>Uông BÍ - Quảng Ninh</t>
  </si>
  <si>
    <t>Mai Động - Kim Động - Hưng Yên</t>
  </si>
  <si>
    <t>Tổ 1 - Khu 5a -Vàng Danh - Uông Bí - Quảng Ninh</t>
  </si>
  <si>
    <t xml:space="preserve">Tổ 1 Khu 5a </t>
  </si>
  <si>
    <t>022187006130</t>
  </si>
  <si>
    <t>Điện CN&amp;DD</t>
  </si>
  <si>
    <t xml:space="preserve"> Cao đẳng công nghiệp và xây dựng</t>
  </si>
  <si>
    <t>8126838637</t>
  </si>
  <si>
    <t>0141000834839</t>
  </si>
  <si>
    <t>0796379040</t>
  </si>
  <si>
    <t>0778219226</t>
  </si>
  <si>
    <t>KT7 Cty than Vàng Danh</t>
  </si>
  <si>
    <t>Đỗ Hữu Sơn Anh-2008</t>
  </si>
  <si>
    <t>Đỗ Thủy Anh-2012</t>
  </si>
  <si>
    <t>Lê Chi Ước</t>
  </si>
  <si>
    <t>0936721803</t>
  </si>
  <si>
    <t>Vũ Thị Huyến</t>
  </si>
  <si>
    <t>Bắc Sơn - UB - QN</t>
  </si>
  <si>
    <t>Đỗ Hữu Ưa -1956
Mẹ chồng đã chết</t>
  </si>
  <si>
    <t>Khênh Gianh -Thủy Nguyên - Hải Phòng</t>
  </si>
  <si>
    <t>0362617936</t>
  </si>
  <si>
    <t>CƠ</t>
  </si>
  <si>
    <t>QĐ TTSX 25/10/2017 
Về PX từ 22/4/2015</t>
  </si>
  <si>
    <t>Hồng Lạc -Thanh Hà _ Hải Dương</t>
  </si>
  <si>
    <t>Ngõ 31 Tổ 10 khu 2 Vàng Danh - Uông Bí - Quảng Ninh</t>
  </si>
  <si>
    <t>Ngõ 31Tổ 10 khu 2</t>
  </si>
  <si>
    <t>030086005568</t>
  </si>
  <si>
    <t>23/07/2022</t>
  </si>
  <si>
    <t>19/5/2019</t>
  </si>
  <si>
    <t xml:space="preserve">Kỹ sư tuyển khoáng (tại chức)
 + sửa chữa cơ điện  </t>
  </si>
  <si>
    <t>Sửa chữa cơ điện</t>
  </si>
  <si>
    <t>5701021776</t>
  </si>
  <si>
    <t>105004104350</t>
  </si>
  <si>
    <t>0986522014</t>
  </si>
  <si>
    <t>0979993779</t>
  </si>
  <si>
    <t>Phòng TK -Công ty than Vàng Danh</t>
  </si>
  <si>
    <t>Phạm Đặng Khánh An -2016</t>
  </si>
  <si>
    <t>Phạm Công  Đăng - 13/6/2021</t>
  </si>
  <si>
    <t>Phạm Công Toản</t>
  </si>
  <si>
    <t>087082522</t>
  </si>
  <si>
    <t>Bùi Thị Tính</t>
  </si>
  <si>
    <t>0378420172</t>
  </si>
  <si>
    <t>Hồng Lạc -Thanh hà - Hải Dương</t>
  </si>
  <si>
    <t>0987082522</t>
  </si>
  <si>
    <t>Đặng Kim Phùng -1962
Nguyễn Thị Liên -1969</t>
  </si>
  <si>
    <t>0976599174</t>
  </si>
  <si>
    <t xml:space="preserve"> Đông hưng - Thái bình</t>
  </si>
  <si>
    <t>Tổ 45a khu 12 Quang Trung - Uông Bí - Quảng Ninh</t>
  </si>
  <si>
    <t>Tổ 45a khu 12</t>
  </si>
  <si>
    <t>022085000389</t>
  </si>
  <si>
    <t>08/07/2022</t>
  </si>
  <si>
    <t>SCSC điện XN</t>
  </si>
  <si>
    <t>Trường dạy nghề khác (trong nước)</t>
  </si>
  <si>
    <t>16/11/2007</t>
  </si>
  <si>
    <t>5701012789</t>
  </si>
  <si>
    <t>101004400779</t>
  </si>
  <si>
    <t>0906104898</t>
  </si>
  <si>
    <t>Vũ Thị Hài</t>
  </si>
  <si>
    <t>0936674309</t>
  </si>
  <si>
    <t>Giáo viên tiểu học Trần Phú</t>
  </si>
  <si>
    <t>Nguyễn Ngọc Diệp -2011</t>
  </si>
  <si>
    <t>Nguyễn Tiến Đạt-2017</t>
  </si>
  <si>
    <t>Nguyễn Tiến Huy</t>
  </si>
  <si>
    <t>Nguyễn Thị Thuận</t>
  </si>
  <si>
    <t>Tổ 4 khu 6 Vàng Danh - Ub - QN</t>
  </si>
  <si>
    <t>Vũ ĐÌnh Hiền -1961
Nguyễn Thị Thoa -1960</t>
  </si>
  <si>
    <t>Hải An - Quảng An - Đầm Hà</t>
  </si>
  <si>
    <t>Tổ 2 khu 6 - Vàng Danh - UB - QN</t>
  </si>
  <si>
    <t>Tiên Minh - Tiên Lãng - Hải Phòng</t>
  </si>
  <si>
    <t>Tổ 2 khu 6 - Vàng Danh - Uông Bí - Quảng Ninh</t>
  </si>
  <si>
    <t>Tổ 2  khu 6</t>
  </si>
  <si>
    <t>022092009850</t>
  </si>
  <si>
    <t>Cao đẳng Cơ điện - Tuyển Khoáng</t>
  </si>
  <si>
    <t>8395174342</t>
  </si>
  <si>
    <t>44310000137137</t>
  </si>
  <si>
    <t>0359059557</t>
  </si>
  <si>
    <t>Phạm Văn Quảng</t>
  </si>
  <si>
    <t>0362326141</t>
  </si>
  <si>
    <t>0358896732</t>
  </si>
  <si>
    <t>0326326141</t>
  </si>
  <si>
    <t>Tổ 1 khu 7 - Thanh Sơn - UB - QN</t>
  </si>
  <si>
    <t>Nam Hòa - Yên Hưng - QN</t>
  </si>
  <si>
    <t>Tổ 1 khu 7 - Thanh Sơn - Uông Bí - Quảng Ninh</t>
  </si>
  <si>
    <t>Tổ 1  khu 7</t>
  </si>
  <si>
    <t>022090001668</t>
  </si>
  <si>
    <t>8395174374</t>
  </si>
  <si>
    <t>44310000088147</t>
  </si>
  <si>
    <t>0979188990</t>
  </si>
  <si>
    <t>0972705712</t>
  </si>
  <si>
    <t>Vũ Minh Vũ - 7/11/2013</t>
  </si>
  <si>
    <t>Vũ Minh Thao</t>
  </si>
  <si>
    <t>0986590504</t>
  </si>
  <si>
    <t>Nghiêm Thị Lan</t>
  </si>
  <si>
    <t>0375790456</t>
  </si>
  <si>
    <t>Nguyễn Thị Hòa -1960
Bố vợ đã chết</t>
  </si>
  <si>
    <t>Quang Trung - UB -QN</t>
  </si>
  <si>
    <t>Ngã bunke 3001 ngày 17/9/2023 (nhẹ)-phạt 500(QĐ38)</t>
  </si>
  <si>
    <t>Vàng Danh - Uông BÍ - Quảng Ninh</t>
  </si>
  <si>
    <t>Hồng Việt - Đông Hương - Thái Bình</t>
  </si>
  <si>
    <t>Tổ 7 - khu 3 - Thanh Sơn - Uông Bí - Quảng Ninh</t>
  </si>
  <si>
    <t>Tổ 7 khu 3</t>
  </si>
  <si>
    <t>022089004764</t>
  </si>
  <si>
    <t>Trung cấp nghề hàn</t>
  </si>
  <si>
    <t>Cao đẳng CN &amp; XD</t>
  </si>
  <si>
    <t xml:space="preserve"> Hàn gia công kết cấu kim loại</t>
  </si>
  <si>
    <t>8398512790</t>
  </si>
  <si>
    <t>1005945127</t>
  </si>
  <si>
    <t>0931510589</t>
  </si>
  <si>
    <t>0369932361</t>
  </si>
  <si>
    <t>0869318628</t>
  </si>
  <si>
    <t xml:space="preserve">Hoàng Chí Dũng               </t>
  </si>
  <si>
    <t>31/10/1968</t>
  </si>
  <si>
    <t>1/3/24 trượt chân mắt cá chân P</t>
  </si>
  <si>
    <t>Thuần hưng - Châu giang - Hưng yên</t>
  </si>
  <si>
    <t>Tổ 26 khu 7 Quang Trung - Uông Bí - Quảng Ninh</t>
  </si>
  <si>
    <t>Tổ 26 khu 7</t>
  </si>
  <si>
    <t>033068003210</t>
  </si>
  <si>
    <t>SCấp  Máy mỏ</t>
  </si>
  <si>
    <t xml:space="preserve">Trường CN Cơ điện Chí Linh </t>
  </si>
  <si>
    <t>12/1986</t>
  </si>
  <si>
    <t>6/9/1994</t>
  </si>
  <si>
    <t>5701021310</t>
  </si>
  <si>
    <t>100004104258</t>
  </si>
  <si>
    <t>1/4/2000</t>
  </si>
  <si>
    <t>0979090662</t>
  </si>
  <si>
    <t>Lê Tuyết Quyên</t>
  </si>
  <si>
    <t>0903246155</t>
  </si>
  <si>
    <t>Phòng Bảo Vệ Kho Vận ĐB</t>
  </si>
  <si>
    <t>Hoàng Đức Trung1996</t>
  </si>
  <si>
    <t>Ngân hàng VP Bank</t>
  </si>
  <si>
    <t>Hoàng Thu Phương-2000</t>
  </si>
  <si>
    <t>Đại Học Kinh Tế Quốc Dân</t>
  </si>
  <si>
    <t>Sn 21 ngõ 146 phó đình uông Tổ 32 khu 9 Quang Trung - Uông Bí - Quảng ninh</t>
  </si>
  <si>
    <t>Tổ 34  khu 9</t>
  </si>
  <si>
    <t>022066000293</t>
  </si>
  <si>
    <t>Sơ cấp hàn</t>
  </si>
  <si>
    <t>Trường CN kỹ thuật lắp máy 69 - 3 Uông Bí - QN</t>
  </si>
  <si>
    <t>10/1985</t>
  </si>
  <si>
    <t>10/1994</t>
  </si>
  <si>
    <t>5701021198</t>
  </si>
  <si>
    <t>105004104265</t>
  </si>
  <si>
    <t>1/9/2003</t>
  </si>
  <si>
    <t>0356921729</t>
  </si>
  <si>
    <t>Vũ Thị Hải</t>
  </si>
  <si>
    <t>0778344243</t>
  </si>
  <si>
    <t>Trần Thùy Dương 1990</t>
  </si>
  <si>
    <t>Viện kiểm sát tối cao Hà Nội</t>
  </si>
  <si>
    <t>Trần Thùy Linh 1997</t>
  </si>
  <si>
    <t>Hải triều - Tiên lữ - Hưng yên</t>
  </si>
  <si>
    <t>Tổ 7  khu 7 Vàng Danh - Uông Bí - Quảng Ninh</t>
  </si>
  <si>
    <t>SN 04 Tổ 7   khu 7</t>
  </si>
  <si>
    <t>Tổ 7   khu 7</t>
  </si>
  <si>
    <t>033065006142</t>
  </si>
  <si>
    <t>Trường Công nhân xây dựng mỏ</t>
  </si>
  <si>
    <t>22/8/1986</t>
  </si>
  <si>
    <t>5701012595</t>
  </si>
  <si>
    <t>108004104235</t>
  </si>
  <si>
    <t>1/1/2002</t>
  </si>
  <si>
    <t>0917985211</t>
  </si>
  <si>
    <t>0796345305</t>
  </si>
  <si>
    <t>Phạm Hồng Quân 1989</t>
  </si>
  <si>
    <t>Làm tại Hải Phòng</t>
  </si>
  <si>
    <t>Phạm Thị Thu Hương 1993</t>
  </si>
  <si>
    <t>Vũ Thị Thim</t>
  </si>
  <si>
    <t>Đoàn Thị Lạt -1938</t>
  </si>
  <si>
    <t>Thái hoà - Hàm yên - Tuyên quang</t>
  </si>
  <si>
    <t>Tổ 6 khu 4 - Vàng Danh - Uông Bí - Quảng Ninh</t>
  </si>
  <si>
    <t xml:space="preserve">Tổ 6 khu 4 </t>
  </si>
  <si>
    <t>022090000329</t>
  </si>
  <si>
    <t>04/10/2022</t>
  </si>
  <si>
    <t>TC kỹ thuật Cơ điện hầm lò</t>
  </si>
  <si>
    <t>8084833497</t>
  </si>
  <si>
    <t>102005149932</t>
  </si>
  <si>
    <t>0987070766</t>
  </si>
  <si>
    <t>Lê Văn Khoái</t>
  </si>
  <si>
    <t>0343607080</t>
  </si>
  <si>
    <t>Hà Thị Loan</t>
  </si>
  <si>
    <t>0393720025</t>
  </si>
  <si>
    <t>Tổ 6 khu 4 Vàng Danh - UB - QN</t>
  </si>
  <si>
    <t>0373607085</t>
  </si>
  <si>
    <t>Độc lập - Hưng hà - Thái bình</t>
  </si>
  <si>
    <t>Tổ 4 khu 8 Vàng Danh - Uông Bí - Quảng Ninh</t>
  </si>
  <si>
    <t>Tổ 4  khu 8</t>
  </si>
  <si>
    <t>022090006794</t>
  </si>
  <si>
    <t>8084833465</t>
  </si>
  <si>
    <t>106005149941</t>
  </si>
  <si>
    <t>0394752366</t>
  </si>
  <si>
    <t>Nguyễn Văn Đảm</t>
  </si>
  <si>
    <t>0357022386</t>
  </si>
  <si>
    <t>Lê Thị Phượng</t>
  </si>
  <si>
    <t>0344890660</t>
  </si>
  <si>
    <t>Tổ 4 khu 8 Vàng Danh - UB - QN</t>
  </si>
  <si>
    <t>0344898660</t>
  </si>
  <si>
    <t>Quỳnh mỹ- Quỳnh phụ - Thái bình</t>
  </si>
  <si>
    <t>Tổ 5 khu 3 Vàng Danh - Uông Bí - Quảng Ninh</t>
  </si>
  <si>
    <t>Tổ 5  khu 3</t>
  </si>
  <si>
    <t>022086012732</t>
  </si>
  <si>
    <t>Kỹ sư Cơ khí chế tạo máy</t>
  </si>
  <si>
    <t>Trường ĐH Lương Thế Vinh</t>
  </si>
  <si>
    <t>8084833419</t>
  </si>
  <si>
    <t>102005448018</t>
  </si>
  <si>
    <t>Nguyễn Trường Hải-2016</t>
  </si>
  <si>
    <t>Phạm Thị Nhớ</t>
  </si>
  <si>
    <t>0775241475</t>
  </si>
  <si>
    <t>Phạm Hữu Tưởng -1966
Lê Thị Thủy -1968</t>
  </si>
  <si>
    <t>14/11/1984</t>
  </si>
  <si>
    <t>QĐ TPSX 25/10/2017</t>
  </si>
  <si>
    <t>Quảng Ngần - Vị Xuyên - Hà Giang</t>
  </si>
  <si>
    <t>An Đức - Ninh Giang - Hải Dương</t>
  </si>
  <si>
    <t>SN 15 Tổ 23 khu 7 Quang Trung - Uông Bí - Quảng Ninh</t>
  </si>
  <si>
    <t xml:space="preserve">SN 15 Tổ 23  khu 7 </t>
  </si>
  <si>
    <t xml:space="preserve"> SN 15 Tổ 23  khu 7 </t>
  </si>
  <si>
    <t>002084010270</t>
  </si>
  <si>
    <t>SC Sửa chữa điện</t>
  </si>
  <si>
    <t>TTATV</t>
  </si>
  <si>
    <t>8119542692</t>
  </si>
  <si>
    <t>104005259187</t>
  </si>
  <si>
    <t>0977536823</t>
  </si>
  <si>
    <t>0985015187</t>
  </si>
  <si>
    <t>Công nhân YaZaki</t>
  </si>
  <si>
    <t>Nguyễn Hà Linh - 2014</t>
  </si>
  <si>
    <t>Cù Thị Vận</t>
  </si>
  <si>
    <t>0385189621</t>
  </si>
  <si>
    <t>bắc Quang - Hà Giang</t>
  </si>
  <si>
    <t>Nguyễn Xuân Cường-1858
Phạm Thị Bẩy-1970</t>
  </si>
  <si>
    <t>Tổ 23 khu7 Quang Trung - UB - QN</t>
  </si>
  <si>
    <t>Ngày 26/12/2022 bị gỗ rơi vào người khu tuyển (Xây dựng làm rơi)</t>
  </si>
  <si>
    <t>Yên mỹ - ý yên - Nam định</t>
  </si>
  <si>
    <t>Tổ 34 khu 6 Trương Vương - Uông Bí - Quảng Ninh</t>
  </si>
  <si>
    <t>SN 07 Tổ 34  khu 6</t>
  </si>
  <si>
    <t>Tổ 34  khu 6</t>
  </si>
  <si>
    <t>036065005517</t>
  </si>
  <si>
    <t>SC khai thác</t>
  </si>
  <si>
    <t>2/1984</t>
  </si>
  <si>
    <t>5/1995</t>
  </si>
  <si>
    <t>5701012700</t>
  </si>
  <si>
    <t>107004079283</t>
  </si>
  <si>
    <t>0386935228</t>
  </si>
  <si>
    <t>0399307667</t>
  </si>
  <si>
    <t>Bùi Quý Dương 2003</t>
  </si>
  <si>
    <t>Bùi Mạnh Hưng 2008</t>
  </si>
  <si>
    <t>Bùi Thị Xuân -1945</t>
  </si>
  <si>
    <t>Kim Sen -Đông Triều - QN</t>
  </si>
  <si>
    <t>Tiền phong - Kim thi - Hưng yên</t>
  </si>
  <si>
    <t>SN 134 Tổ 40b khu 11 Quang Trung - Uông bí - Quảng Ninh</t>
  </si>
  <si>
    <t>SN 134 Tổ 41 Khu 11</t>
  </si>
  <si>
    <t>022086013413</t>
  </si>
  <si>
    <t>Sơ cấp cơ điện hầm lò</t>
  </si>
  <si>
    <t>Trường CĐ Công nghiệp và xây dựng</t>
  </si>
  <si>
    <t>8039995104</t>
  </si>
  <si>
    <t>109005337122</t>
  </si>
  <si>
    <t>0384486558</t>
  </si>
  <si>
    <t>Đào Thị Duyên</t>
  </si>
  <si>
    <t>0395799654</t>
  </si>
  <si>
    <t>CTy TNHH Sao vàng</t>
  </si>
  <si>
    <t>Nguyễn Mai Anh -2012</t>
  </si>
  <si>
    <t>Nguyễn Phương Anh -2018</t>
  </si>
  <si>
    <t>Nguyễn Minh Anh
1/3/2024</t>
  </si>
  <si>
    <t>Hoàng Thị Bộ</t>
  </si>
  <si>
    <t>0379353420</t>
  </si>
  <si>
    <t>Nguyễn Thị Duyên -1947
Bố vợ đã chết</t>
  </si>
  <si>
    <t>Thanh Mai -Quỳnh Phụ - Thái Bình</t>
  </si>
  <si>
    <t>Độc Lập - Hưng hà - Thái bình</t>
  </si>
  <si>
    <t>Tổ 18b khu 9 Bắc sơn - Uông Bí - Quảng Ninh</t>
  </si>
  <si>
    <t>Tổ 18b khu 9</t>
  </si>
  <si>
    <t>022091014716</t>
  </si>
  <si>
    <t>Cao đẳng công nghệ Tuyển khoáng</t>
  </si>
  <si>
    <t>Đại học CN Quảng Ninh</t>
  </si>
  <si>
    <t>8358527783</t>
  </si>
  <si>
    <t>104006397936</t>
  </si>
  <si>
    <t>0983316713</t>
  </si>
  <si>
    <t>0349825869</t>
  </si>
  <si>
    <t>17/1/1993</t>
  </si>
  <si>
    <t>Lê Vũ Hà Phương-1/11/2018</t>
  </si>
  <si>
    <t>Lê Vũ Hà Linh 
11/3/2021</t>
  </si>
  <si>
    <t>Lê Văn Nghị</t>
  </si>
  <si>
    <t>0358542604</t>
  </si>
  <si>
    <t>Nguyễn Thị Khiêm</t>
  </si>
  <si>
    <t>0983771598</t>
  </si>
  <si>
    <t>Khu 9 Bắc Sơn - Ub - QN</t>
  </si>
  <si>
    <t>Vũ Văn Chung -1969
Vũ Thị Nhiệt -1968</t>
  </si>
  <si>
    <t>Điền Công 1 -Trưng Vương - UB - QN</t>
  </si>
  <si>
    <t>0827262605</t>
  </si>
  <si>
    <t>Phú Thanh Đông - Yên Thanh - Uông Bí _QN</t>
  </si>
  <si>
    <t>Nam Hòa - yên Hưng - Quảng Ninh</t>
  </si>
  <si>
    <t>SN 66 Tổ 26-Phú Thanh Đông - Yên Thanh - Uông Bí -Quảng Ninh</t>
  </si>
  <si>
    <t>SN 66 Tổ 26Phú Thanh Đông</t>
  </si>
  <si>
    <t>022089005534</t>
  </si>
  <si>
    <t>8253431234</t>
  </si>
  <si>
    <t>1005945020</t>
  </si>
  <si>
    <t>0376550216</t>
  </si>
  <si>
    <t>Mạc Thị Thu Hường</t>
  </si>
  <si>
    <t>0355610279</t>
  </si>
  <si>
    <t>Sao Vàng Uông Bí</t>
  </si>
  <si>
    <t>Vũ Anh Thư (21/8/2020)</t>
  </si>
  <si>
    <t>Vũ Bảo Thanh
 2/3/2023</t>
  </si>
  <si>
    <t>Lưu Thị Mạnh</t>
  </si>
  <si>
    <t>Phú Thanh Đông - UB -QN</t>
  </si>
  <si>
    <t>Nguyễn Thị Chiều -1968
Bố vợ đã chết</t>
  </si>
  <si>
    <t>Lâm Xá - Đông Triều - QN</t>
  </si>
  <si>
    <t>Hưng Xá - Hưng Nguyên - Nghệ An</t>
  </si>
  <si>
    <t>SN 06 Tổ 15 khu 5B Quang Trung - Uông Bí - Quảng Ninh</t>
  </si>
  <si>
    <t xml:space="preserve">SN 06 Tổ 15 khu 5B </t>
  </si>
  <si>
    <t>022087003113</t>
  </si>
  <si>
    <t>Bằng nghề hàn và gia công kết cấu kim loại</t>
  </si>
  <si>
    <t>8035941669</t>
  </si>
  <si>
    <t>1005945075</t>
  </si>
  <si>
    <t>0367606383</t>
  </si>
  <si>
    <t>Đậu Xuân Long</t>
  </si>
  <si>
    <t>0347235189</t>
  </si>
  <si>
    <t>Trần Thị Mái</t>
  </si>
  <si>
    <t>0382300381</t>
  </si>
  <si>
    <t>Khu5B Quang Trung - UB- QN</t>
  </si>
  <si>
    <t>Nam ninh - Nam đinh</t>
  </si>
  <si>
    <t>SN 11Tổ 26 - Khu 4 -Trưng Vương - Uông Bí - Quảng Ninh</t>
  </si>
  <si>
    <t>SN 11 Tổ 26  Khu 4</t>
  </si>
  <si>
    <t>036082020095</t>
  </si>
  <si>
    <t>5701012676</t>
  </si>
  <si>
    <t>105004104238</t>
  </si>
  <si>
    <t xml:space="preserve">Vũ Thế Tâm </t>
  </si>
  <si>
    <t>Nguyễn Thị Nụ</t>
  </si>
  <si>
    <t>0385171289</t>
  </si>
  <si>
    <t>Nguyễn Thị Thắm -1956
Bố đẻ đã chết</t>
  </si>
  <si>
    <t>Quang Trung - Uông  Bí - Quảng Ninh</t>
  </si>
  <si>
    <t>Đồ Sơn - Hải Phòng</t>
  </si>
  <si>
    <t>SN 39 Tổ 16A khu5A - Quang Trung - Uông Bí - Quảng Ninh</t>
  </si>
  <si>
    <t>SN 39 Tổ 16A  khu 5A</t>
  </si>
  <si>
    <t>022094004524</t>
  </si>
  <si>
    <t>Công nghệ điện cơ khí</t>
  </si>
  <si>
    <t xml:space="preserve">Trường Cao đẳng Công nghiệp và xây dựng </t>
  </si>
  <si>
    <t>8370452100</t>
  </si>
  <si>
    <t>0141000825610</t>
  </si>
  <si>
    <t>0388110611</t>
  </si>
  <si>
    <t>0397123734</t>
  </si>
  <si>
    <t>Bùi Gia Hân
27/4/2024</t>
  </si>
  <si>
    <t>Bùi Đình Kim</t>
  </si>
  <si>
    <t>0973883522</t>
  </si>
  <si>
    <t>Đặng Thị Hằng</t>
  </si>
  <si>
    <t>0384486569</t>
  </si>
  <si>
    <t>Tổ 16A khu 5A Quang Trung _ UB - QN</t>
  </si>
  <si>
    <t>Đặng Thị Quy -1955
Bố vợ đã chết</t>
  </si>
  <si>
    <t>TPSX 15/7/2022 (QĐ1241)</t>
  </si>
  <si>
    <t>Hiệp Hòa - yên Hưng - Quảng Ninh</t>
  </si>
  <si>
    <t>SN 124 Tổ 3 Thôn An Hải - Phương Nam _ Uông Bí - Quảng NInh</t>
  </si>
  <si>
    <t>SN 124 Tổ 3 Thôn An Hải</t>
  </si>
  <si>
    <t>022089004512</t>
  </si>
  <si>
    <t>Trung cấp hàn</t>
  </si>
  <si>
    <t>8147250892</t>
  </si>
  <si>
    <t>0141000825613</t>
  </si>
  <si>
    <t>0983307828</t>
  </si>
  <si>
    <t xml:space="preserve">Lê Thị Luyên </t>
  </si>
  <si>
    <t>0379012146</t>
  </si>
  <si>
    <t>Công ty Sao Vàng Uông Bí</t>
  </si>
  <si>
    <t>Đinh Gia Bảo - 2014</t>
  </si>
  <si>
    <t xml:space="preserve">hoc sinh </t>
  </si>
  <si>
    <t>Đinh Ngọc thảo - 2017</t>
  </si>
  <si>
    <t>Đinh Văn Xuyên</t>
  </si>
  <si>
    <t>0337133950</t>
  </si>
  <si>
    <t>Nguyễn Thị Hai</t>
  </si>
  <si>
    <t>0366385289</t>
  </si>
  <si>
    <t>Khu An Hải - Phuuwong Nam - UB - QN</t>
  </si>
  <si>
    <t>Lê Văn Duyên -1967 
Vũ Thị Giỏi -1969</t>
  </si>
  <si>
    <t>Điền Công - UB - QN</t>
  </si>
  <si>
    <t>Cộng Hòa-Yên Hưng-Quảng Ninh</t>
  </si>
  <si>
    <t>SN 353 Kim Lăng-Phường Quảng Yên-TX Quảng Yên-Quảng Ninh</t>
  </si>
  <si>
    <t>SN 353 Khu Kim Lăng</t>
  </si>
  <si>
    <t>Quảng Yên</t>
  </si>
  <si>
    <t>Kim Lăng</t>
  </si>
  <si>
    <t>022089001961</t>
  </si>
  <si>
    <t>8516161340</t>
  </si>
  <si>
    <t>0141000834758</t>
  </si>
  <si>
    <t>0982372632</t>
  </si>
  <si>
    <t>Lê Thị Linh</t>
  </si>
  <si>
    <t>0356937431</t>
  </si>
  <si>
    <t>9/1/1995</t>
  </si>
  <si>
    <t>Yazaki Quảng Yên</t>
  </si>
  <si>
    <t>Đỗ Lê Nhật Minh -2018</t>
  </si>
  <si>
    <t>Lê Thị Huân</t>
  </si>
  <si>
    <t>0368274589</t>
  </si>
  <si>
    <t>Kim Lăng - Quảng Yên - QN</t>
  </si>
  <si>
    <t>Lê Quang Trung - 1962
Nguyễn Thị Nhung -1962</t>
  </si>
  <si>
    <t>Thạch Thất - Hà Nội</t>
  </si>
  <si>
    <t>Bí trung - Phương Đông - Uông Bí - Quảng Ninh</t>
  </si>
  <si>
    <t>Hưng Thái-Ninh Giang-Hải Dương</t>
  </si>
  <si>
    <t xml:space="preserve"> SN 285 Tổ 4-Khu Bí Trung II-Phương Đông-Uông Bí-Quảng Ninh</t>
  </si>
  <si>
    <t xml:space="preserve"> SN 285 Tổ 4Khu Bí Trung II</t>
  </si>
  <si>
    <t>022092011587</t>
  </si>
  <si>
    <t>8334288141</t>
  </si>
  <si>
    <t>0141000834774</t>
  </si>
  <si>
    <t>0359059751</t>
  </si>
  <si>
    <t>Nguyễn Văn Ngát</t>
  </si>
  <si>
    <t>0379561246</t>
  </si>
  <si>
    <t>Phạm Thị Tám</t>
  </si>
  <si>
    <t>0342800128</t>
  </si>
  <si>
    <t>Công ty Than UB
Nội trợ</t>
  </si>
  <si>
    <t xml:space="preserve">Nguyễn Thường Tín  </t>
  </si>
  <si>
    <t>Tổ 1 khu 6 Vàng Danh - Uông Bí - Quảng Ninh</t>
  </si>
  <si>
    <t xml:space="preserve">Tổ 1  khu 6 </t>
  </si>
  <si>
    <t xml:space="preserve">Tổ 1 khu 6 </t>
  </si>
  <si>
    <t>033066011161</t>
  </si>
  <si>
    <t>Sơ cấp Cơ điện</t>
  </si>
  <si>
    <t>3/1981</t>
  </si>
  <si>
    <t>6/1984</t>
  </si>
  <si>
    <t>5701021448</t>
  </si>
  <si>
    <t>104004116051</t>
  </si>
  <si>
    <t>0976028450</t>
  </si>
  <si>
    <t>0976154124</t>
  </si>
  <si>
    <t>Nguyễn Thị Mỹ Hạnh 1990</t>
  </si>
  <si>
    <t>Ngân hàng đại dương</t>
  </si>
  <si>
    <t>Nguyễn Minh Tân 1992</t>
  </si>
  <si>
    <t>Ngân hàng tech combank</t>
  </si>
  <si>
    <t>Vũ Cầu -1940</t>
  </si>
  <si>
    <t>Hưu trí</t>
  </si>
  <si>
    <t>Sa thải 13/1/2018 -vào lại Cty 15/8/2018</t>
  </si>
  <si>
    <t>Tổ 14A khu 2 Vàng Danh - Uông Bí - Quảng Ninh</t>
  </si>
  <si>
    <t>Tổ 14A khu 2</t>
  </si>
  <si>
    <t>022083010292</t>
  </si>
  <si>
    <t>SCnguội SChữa</t>
  </si>
  <si>
    <t>9/2004</t>
  </si>
  <si>
    <t>Sửa chữa máy bốc rót than nhà máy sàng tuyển than.</t>
  </si>
  <si>
    <t>2005000786</t>
  </si>
  <si>
    <t>8003146869</t>
  </si>
  <si>
    <t>103004091998</t>
  </si>
  <si>
    <t>0775303834</t>
  </si>
  <si>
    <t>SN 15 Tổ 4 khu Cầu Sến Phương Đông - Uông Bí - Quảng ninh</t>
  </si>
  <si>
    <t>Tổ 4 Khu Cầu Sến</t>
  </si>
  <si>
    <t>022088002970</t>
  </si>
  <si>
    <t>Sơ cấp điện mỏ, điện công nghiệp</t>
  </si>
  <si>
    <t>8637757850</t>
  </si>
  <si>
    <t>106001808751</t>
  </si>
  <si>
    <t>0787261111</t>
  </si>
  <si>
    <t>Lưu Thị Thúy An</t>
  </si>
  <si>
    <t>0934363942</t>
  </si>
  <si>
    <t>Công ty Sao Vàng</t>
  </si>
  <si>
    <t>Bùi Thanh Phong -2012</t>
  </si>
  <si>
    <t>Bùi Thế Đông - 2015</t>
  </si>
  <si>
    <t>Bùi Văn Lạm</t>
  </si>
  <si>
    <t>0376984559</t>
  </si>
  <si>
    <t>Vũ Thị Xuyến</t>
  </si>
  <si>
    <t>0328471731</t>
  </si>
  <si>
    <t>Lương Văn Nhã -1959
Phạm Thị Anh - 1972</t>
  </si>
  <si>
    <t>Nghỉ hưu
Công nhân</t>
  </si>
  <si>
    <t>0984163025</t>
  </si>
  <si>
    <t>SN 17 ngõ 150 Tổ 6 khu 9 -Thanh Sơn - Uông Bí - Quảng Ninh</t>
  </si>
  <si>
    <t>SN 17 ngõ 150  Bãi DàiTổ 6khu 9</t>
  </si>
  <si>
    <t>034092002558</t>
  </si>
  <si>
    <t>13/02/2022</t>
  </si>
  <si>
    <t>CĐ CNKT Điện, điện tử, chuyên ngành cơ cđiện TK</t>
  </si>
  <si>
    <t>8366047558</t>
  </si>
  <si>
    <t>106005280849</t>
  </si>
  <si>
    <t>0356095928</t>
  </si>
  <si>
    <t>Phạm Thị Mừng</t>
  </si>
  <si>
    <t>0963807196</t>
  </si>
  <si>
    <t>Visip Quảng Ninh</t>
  </si>
  <si>
    <t>Nguyễn Bảo Ngọc -2017</t>
  </si>
  <si>
    <t>Nguyễn Phương Thanh - 2019</t>
  </si>
  <si>
    <t>Trần Thị Tuyết</t>
  </si>
  <si>
    <t>Vũ Trung - Kiến Xương - Thái Bình</t>
  </si>
  <si>
    <t>0359300362</t>
  </si>
  <si>
    <t>Phạm Ngọc Hoàng -1961
Nguyễn Thị Tươi -1960</t>
  </si>
  <si>
    <t>DĐồng Thanh - Vũ Thư - Thái Bình</t>
  </si>
  <si>
    <t>0357152824</t>
  </si>
  <si>
    <t>Quang Hanh - Cẩm Phả - Quảng Ninh</t>
  </si>
  <si>
    <t>An Bình - Kiến Xương - 
Thái Bình</t>
  </si>
  <si>
    <t>Tổ 41 khu 7 Trưng Vương - Uông Bí - Quảng Ninh</t>
  </si>
  <si>
    <t>Tổ 41 khu 7</t>
  </si>
  <si>
    <t>022085001795</t>
  </si>
  <si>
    <t>Trung cấp Kỹ thuật mỏ</t>
  </si>
  <si>
    <t>Cao đẳng Kỹ thuật mỏ</t>
  </si>
  <si>
    <t>0978002111</t>
  </si>
  <si>
    <t>Trương Công Việt</t>
  </si>
  <si>
    <t>0986843042</t>
  </si>
  <si>
    <t>Bùi Thị Lượt</t>
  </si>
  <si>
    <t>0325555023</t>
  </si>
  <si>
    <t>Tổ 5 Bí trung 2 - Phương Đông - Uông Bí - Quảng Ninh</t>
  </si>
  <si>
    <t>022090006489</t>
  </si>
  <si>
    <t>Cao đằng</t>
  </si>
  <si>
    <t>Cao đẳng CN và xây dựng</t>
  </si>
  <si>
    <t>Hàn gia công kết cấu kim loại</t>
  </si>
  <si>
    <t>0987900190</t>
  </si>
  <si>
    <t>Lê Thị Mai</t>
  </si>
  <si>
    <t>0379724796</t>
  </si>
  <si>
    <t>Công ty giầy da sao vàng</t>
  </si>
  <si>
    <t>Vũ Quỳnh Anh 
2013</t>
  </si>
  <si>
    <t>Vũ Quỳnh Chi
2016</t>
  </si>
  <si>
    <t>Vũ Anh Thư -2019</t>
  </si>
  <si>
    <t>0384802151</t>
  </si>
  <si>
    <t>0357991020</t>
  </si>
  <si>
    <t>Lê Văn Nhẹ-
Cao Thị Ké</t>
  </si>
  <si>
    <t>ĐIỆN</t>
  </si>
  <si>
    <t>An bài - Quỳnh phụ - Thái bình</t>
  </si>
  <si>
    <t>022080003282</t>
  </si>
  <si>
    <t>Kỹ sư HTĐiện</t>
  </si>
  <si>
    <t>24/10/2008</t>
  </si>
  <si>
    <t>5701012877</t>
  </si>
  <si>
    <t>106004715772</t>
  </si>
  <si>
    <t>0989343487</t>
  </si>
  <si>
    <t>Đỗ Thanh Thuỷ</t>
  </si>
  <si>
    <t>0987913422</t>
  </si>
  <si>
    <t>Giáo viên trường Mầm non VD</t>
  </si>
  <si>
    <t>Nguyễn Trí Đức 2010</t>
  </si>
  <si>
    <t>Nguyễn Trí Phúc-2015</t>
  </si>
  <si>
    <t>Nguyễn Văn Thiếu</t>
  </si>
  <si>
    <t>0941062173</t>
  </si>
  <si>
    <t>Hoàng Thị Len</t>
  </si>
  <si>
    <t>0363846086</t>
  </si>
  <si>
    <t>Đỗ Minh Tất -1958
Phạm Thị Ty -1959</t>
  </si>
  <si>
    <t>Đầm Hà - Huyện Đầm Hà - QN</t>
  </si>
  <si>
    <t>Xuân tân - Xuân thủy - Nam định</t>
  </si>
  <si>
    <t>Tổ 44c khu 12 Quang Trung - Uông Bí - Quảng Ninh</t>
  </si>
  <si>
    <t>Tổ 44c  khu 12</t>
  </si>
  <si>
    <t>Tổ 44  khu 12</t>
  </si>
  <si>
    <t>022173000714</t>
  </si>
  <si>
    <t>12/10/1993</t>
  </si>
  <si>
    <t>5701025523</t>
  </si>
  <si>
    <t>104004118756</t>
  </si>
  <si>
    <t>0904656515</t>
  </si>
  <si>
    <t>Nguyễn Thanh Tùng (ly hôn 2007)</t>
  </si>
  <si>
    <t>Đơn Thân</t>
  </si>
  <si>
    <t>ly hôn 2007</t>
  </si>
  <si>
    <t>Nguyễn Hoàng Anh 2002</t>
  </si>
  <si>
    <t>Học viện Cảnh sát nhân dân</t>
  </si>
  <si>
    <t>Nguyễn Ngọc Bách-2006</t>
  </si>
  <si>
    <t>Nguyễn Văn Khế</t>
  </si>
  <si>
    <t xml:space="preserve">Cao Thị Kim Chi </t>
  </si>
  <si>
    <t>0916169936</t>
  </si>
  <si>
    <t>Tổ 4 Khu 12 Quang Trung - UB - QN</t>
  </si>
  <si>
    <t xml:space="preserve">Lê Văn Bảo  </t>
  </si>
  <si>
    <t>Văn nhuệ - Ân thi - Hưng yên</t>
  </si>
  <si>
    <t>SN 275 tổ 20 C khu 8 Vàng Danh - Uông Bí - Quảng Ninh</t>
  </si>
  <si>
    <t>SN 275 tổ 20 C  khu 8</t>
  </si>
  <si>
    <t>033064002055</t>
  </si>
  <si>
    <t>SC - CĐ hầm lò</t>
  </si>
  <si>
    <t xml:space="preserve">Trường Công nhân cơ điện mò </t>
  </si>
  <si>
    <t>10/10/1986</t>
  </si>
  <si>
    <t>5701022850</t>
  </si>
  <si>
    <t>108004104511</t>
  </si>
  <si>
    <t>0866426750</t>
  </si>
  <si>
    <t>0986922097</t>
  </si>
  <si>
    <t>Lê Thị Bích Thủy 1990</t>
  </si>
  <si>
    <t>Công ty Than Vàng Danh</t>
  </si>
  <si>
    <t>Lê Thanh Hải 2002</t>
  </si>
  <si>
    <t>Văn Nhuệ - Ân Thi - Hưng yên</t>
  </si>
  <si>
    <t>Nguyễn Thị Chính -1935</t>
  </si>
  <si>
    <t xml:space="preserve">Hồ Thị Hoài Phương </t>
  </si>
  <si>
    <t>26/1/1970</t>
  </si>
  <si>
    <t>Nam trung - Nam đàn - Nghệ an</t>
  </si>
  <si>
    <t>Tổ 1 khu Bạch Đằng 2 Phương Nam - Uông Bí - Quảng Ninh</t>
  </si>
  <si>
    <t xml:space="preserve">Tổ 1 khu Bach Đằng </t>
  </si>
  <si>
    <t>022170001015</t>
  </si>
  <si>
    <t>SC - SC điện mỏ</t>
  </si>
  <si>
    <t>1/10/1993</t>
  </si>
  <si>
    <t>5701025682</t>
  </si>
  <si>
    <t>106004104513</t>
  </si>
  <si>
    <t>0368805486</t>
  </si>
  <si>
    <t>Bùi Văn Xuyến</t>
  </si>
  <si>
    <t>0972710883</t>
  </si>
  <si>
    <t>nghỉ hưu</t>
  </si>
  <si>
    <t>Bùi Thị Phương 1993</t>
  </si>
  <si>
    <t>Công nhân visip Hải Phòng</t>
  </si>
  <si>
    <t>Bùi Thị Uyên 1999</t>
  </si>
  <si>
    <t>Hồ Xuân Cảnh</t>
  </si>
  <si>
    <t>Phạm Thị Kim Liên</t>
  </si>
  <si>
    <t>0327664148</t>
  </si>
  <si>
    <t>SN 36Tổ 9 khu 2 Vàng Danh - Uông Bí - Quảng Ninh</t>
  </si>
  <si>
    <t>SN 36 Tổ 9 khu 2</t>
  </si>
  <si>
    <t>035178008059</t>
  </si>
  <si>
    <t>15/5/2000</t>
  </si>
  <si>
    <t>5701025499</t>
  </si>
  <si>
    <t>103004104530</t>
  </si>
  <si>
    <t>0934252036</t>
  </si>
  <si>
    <t>Nguyễn Văn Lơi (chết  5/2020)</t>
  </si>
  <si>
    <t>Ốm chết -  Nữ Đơn Thân</t>
  </si>
  <si>
    <t>Đã chết 2020</t>
  </si>
  <si>
    <t>Nguyễn Thị Hải Yến 2003</t>
  </si>
  <si>
    <t>Học Viện Nông Nghiệp</t>
  </si>
  <si>
    <t>Nguyễn Yến Nhi  2008</t>
  </si>
  <si>
    <t>Nguyễn Thiị Phin -1935</t>
  </si>
  <si>
    <t>Quỳnh Xá Quỳnh Phụ Thái Bình</t>
  </si>
  <si>
    <t>Xuân đài - Xuân trường - Nam định</t>
  </si>
  <si>
    <t>Tổ 2 khu Vĩnh Sơn -Mạo Khê - ĐÔng Triều - Quảng Ninh</t>
  </si>
  <si>
    <t>Xóm 5</t>
  </si>
  <si>
    <t>Xuân Đài</t>
  </si>
  <si>
    <t>Xuân Trường</t>
  </si>
  <si>
    <t>Nam Định</t>
  </si>
  <si>
    <t xml:space="preserve">Tổ 2 khu Vĩnh Sơn </t>
  </si>
  <si>
    <t>Mạo Khê</t>
  </si>
  <si>
    <t>ĐÔng Triều</t>
  </si>
  <si>
    <t>Ở trọ</t>
  </si>
  <si>
    <t>036082022564</t>
  </si>
  <si>
    <t>13/06/2022</t>
  </si>
  <si>
    <t>SCSCĐ CNDD</t>
  </si>
  <si>
    <t>Trung cấp khác (trong nước)</t>
  </si>
  <si>
    <t>5701016303</t>
  </si>
  <si>
    <t>108004104535</t>
  </si>
  <si>
    <t>0348626488</t>
  </si>
  <si>
    <t>Lê Thị Hoa</t>
  </si>
  <si>
    <t>0973934961</t>
  </si>
  <si>
    <t>Giáo viên trường Nguyễn Đức Cảnh - Mạo Khê</t>
  </si>
  <si>
    <t>Lương Gia Hân- 5/12/2013</t>
  </si>
  <si>
    <t>Lương Nhật hà- 8/11/2016</t>
  </si>
  <si>
    <t>Đinh Thị Hoà</t>
  </si>
  <si>
    <t>Xuân Đài-Xuân Trường-Nam Định</t>
  </si>
  <si>
    <t>Lê Văn Cúc -1950
Lê Thị Xuyên -1955</t>
  </si>
  <si>
    <t>Thụy Chính - Thái Thụy Thái Bình</t>
  </si>
  <si>
    <t>Tân dương - Thái nguyên - Hải phòng</t>
  </si>
  <si>
    <t>SN 87B Tổ 1 khu 1 Thanh sơn - Uông Bí - Quảng Ninh</t>
  </si>
  <si>
    <t>Tổ 1 khu 1</t>
  </si>
  <si>
    <t>SN 87B Tổ 1 khu 1</t>
  </si>
  <si>
    <t>031171008210</t>
  </si>
  <si>
    <t xml:space="preserve">Trường Cơ điện Chí Linh </t>
  </si>
  <si>
    <t>5701025410</t>
  </si>
  <si>
    <t>106004110713</t>
  </si>
  <si>
    <t>0355729661</t>
  </si>
  <si>
    <t>Đỗ Đức Dục</t>
  </si>
  <si>
    <t>0934348326</t>
  </si>
  <si>
    <t>Đỗ Minh Đức 1994</t>
  </si>
  <si>
    <t>Đỗ Hồng Hạnh 1997</t>
  </si>
  <si>
    <t>ĐH Thương Mại - Hà Nội</t>
  </si>
  <si>
    <t xml:space="preserve">Nguyễn Chí Thông </t>
  </si>
  <si>
    <t>Ngô Thị Khuấy</t>
  </si>
  <si>
    <t>0795290507</t>
  </si>
  <si>
    <t>Hồng Châu - Đông Hưng - Thái Bình</t>
  </si>
  <si>
    <t xml:space="preserve"> Tổ 9 khu 2 Trưng Vương -  Uông Bí - Quảng Ninh</t>
  </si>
  <si>
    <t>Thôn An ry</t>
  </si>
  <si>
    <t>Hồng Châu</t>
  </si>
  <si>
    <t>Đông Hưng</t>
  </si>
  <si>
    <t xml:space="preserve"> Tổ 9  khu 2</t>
  </si>
  <si>
    <t>Tôn giáo</t>
  </si>
  <si>
    <t>034087006858</t>
  </si>
  <si>
    <t>Kỹ sư điện khí hóa xí nghiệp</t>
  </si>
  <si>
    <t>Đại học Mỏ Địa chất</t>
  </si>
  <si>
    <t>8090458445</t>
  </si>
  <si>
    <t>1005944801</t>
  </si>
  <si>
    <t>0382107483</t>
  </si>
  <si>
    <t>Phạm Thị Hạnh</t>
  </si>
  <si>
    <t>0362522733</t>
  </si>
  <si>
    <t>Đàm Nhật Duy -(12/11/ 2016</t>
  </si>
  <si>
    <t>Đàm Hữu Chính</t>
  </si>
  <si>
    <t>0707526503</t>
  </si>
  <si>
    <t>Lương Thị Hiền</t>
  </si>
  <si>
    <t>0983035321</t>
  </si>
  <si>
    <t>Lá xe Quế Võ - BN
 - Nông nghiệp</t>
  </si>
  <si>
    <t>Dồng Châu - Đông Hưng - Thái Bình</t>
  </si>
  <si>
    <t>0967618873</t>
  </si>
  <si>
    <t>Phạm văn Liệu - 1964
Ddaonf Thị Hoan -1968</t>
  </si>
  <si>
    <t>Văn Yên - Yên Bái</t>
  </si>
  <si>
    <t>0363803307</t>
  </si>
  <si>
    <t>Cẩm La - Yên Hưng - Quảng Yên</t>
  </si>
  <si>
    <t>Tổ 3 Khu Đá Bạc - Phương Nam - Uông Bí - Quảng Ninh</t>
  </si>
  <si>
    <t>Tổ 3Khu Đá Bạc</t>
  </si>
  <si>
    <t>022087000340</t>
  </si>
  <si>
    <t>hàn và gia công kết cấu kim loại</t>
  </si>
  <si>
    <t>8516161446</t>
  </si>
  <si>
    <t>0141000825607</t>
  </si>
  <si>
    <t>0327087282</t>
  </si>
  <si>
    <t>Lê Thị Lan</t>
  </si>
  <si>
    <t>0369809884</t>
  </si>
  <si>
    <t>Dương Bảo Ngọc - 5/8/2017</t>
  </si>
  <si>
    <t>Dương Bảo An (10/4/2020)</t>
  </si>
  <si>
    <t>Dương Lan Khuê 
6/5/2023</t>
  </si>
  <si>
    <t>0382159486</t>
  </si>
  <si>
    <t>Lê Thị Nga</t>
  </si>
  <si>
    <t>0356739466</t>
  </si>
  <si>
    <t>Lê Văn Ao -1970
Đào Thị Tam -1973</t>
  </si>
  <si>
    <t xml:space="preserve">Tự do </t>
  </si>
  <si>
    <t>Nghi Xuân-Hà Tĩnh</t>
  </si>
  <si>
    <t>Số nhà 57A đường Hoàng Quốc Việt  tổ 6 khu 3 - Thanh Sơn - Uông Bí - Quảng Ninh</t>
  </si>
  <si>
    <t>022090001129</t>
  </si>
  <si>
    <t>Vận hành thiết bị sàng tuyển +toán tin chính quy + cử nhân quản trị KD</t>
  </si>
  <si>
    <t>Trung cấp nghề + Đại học Tại chức</t>
  </si>
  <si>
    <t>Trường Cao đẳng nghề Than - +CĐ bách khoa + ĐH mỏ đc tại chức</t>
  </si>
  <si>
    <t>8516161358</t>
  </si>
  <si>
    <t>0141000834771</t>
  </si>
  <si>
    <t>0906223999</t>
  </si>
  <si>
    <t>Bùi Thị Thuận</t>
  </si>
  <si>
    <t>0789119991</t>
  </si>
  <si>
    <t xml:space="preserve">CTY APAX Englist </t>
  </si>
  <si>
    <t>Phan Quang Minh (17/01/2019)</t>
  </si>
  <si>
    <t>Phan Bùi Bảo Châu
27/11/2023</t>
  </si>
  <si>
    <t>0772202089</t>
  </si>
  <si>
    <t>0363090821</t>
  </si>
  <si>
    <t>P Vật tư -CTY Than Vàng Danh</t>
  </si>
  <si>
    <t>Bùi Văn Thắng -1962
Vũ Thị Sanh -1968</t>
  </si>
  <si>
    <t>Quảng Yên - Quảng Ninh</t>
  </si>
  <si>
    <t>0362055822</t>
  </si>
  <si>
    <t>QĐ bí thư CĐ 1/11/2020</t>
  </si>
  <si>
    <t>Bình dương - Đông triều - Quảng ninh</t>
  </si>
  <si>
    <t>SN 26 ngõ 64 Tổ 2-Khu 6-Thanh Sơn-Uông Bí-Quảng Ninh</t>
  </si>
  <si>
    <t>SN 26 ngõ 64 Tổ 2-Khu 6</t>
  </si>
  <si>
    <t>022096010660</t>
  </si>
  <si>
    <t>13/7/2022</t>
  </si>
  <si>
    <t>Vận hành thiết bị sàng tuyển + Kỹ sư kỹ thuật điện</t>
  </si>
  <si>
    <t>Trường Cao đẳng nghề Than - Khoáng sản Việt Nam - ĐH Mỏ địa chất</t>
  </si>
  <si>
    <t>BTCĐ</t>
  </si>
  <si>
    <t>8442305595</t>
  </si>
  <si>
    <t>0141000834742</t>
  </si>
  <si>
    <t>0348177259</t>
  </si>
  <si>
    <t>0362833846</t>
  </si>
  <si>
    <t>Đỗ Thị Thanh Hải</t>
  </si>
  <si>
    <t>0904585573</t>
  </si>
  <si>
    <t>Công ty Than Nam Mẫu</t>
  </si>
  <si>
    <t>Khu 6 Thanh Sơn - Uông Bí - QN</t>
  </si>
  <si>
    <t xml:space="preserve"> SN 54 Lâm Xá Tổ 3 Hồng Thái Tây- Đông Triều- Quảng Ninh</t>
  </si>
  <si>
    <t xml:space="preserve"> SN 54  Tổ 3Lâm Xá</t>
  </si>
  <si>
    <t>022093013516</t>
  </si>
  <si>
    <t>Kỹ sư Kỹ thuật Điều khiển và TĐH</t>
  </si>
  <si>
    <t>8429668409</t>
  </si>
  <si>
    <t>0141000834778</t>
  </si>
  <si>
    <t>0372160712</t>
  </si>
  <si>
    <t>đã ly hôn</t>
  </si>
  <si>
    <t>Trần Anh Dương (1/12/2019)</t>
  </si>
  <si>
    <t>Trần Văn Thắm</t>
  </si>
  <si>
    <t>0872180712</t>
  </si>
  <si>
    <t>Cao Thị Vị</t>
  </si>
  <si>
    <t>Hồng Thái Tây - ĐT - QN</t>
  </si>
  <si>
    <t>0339484226</t>
  </si>
  <si>
    <t>Nguyễn Văn Bẩy -1968
Đồng Thị Vân -1980</t>
  </si>
  <si>
    <t>0904480801</t>
  </si>
  <si>
    <t>Nguyễn Anh Thủy</t>
  </si>
  <si>
    <t>Kiến Xương - Thái Bình</t>
  </si>
  <si>
    <t>SN 41 tổ 2 khu 2 - Thanh Sơn- Uông Bí -Quảng Ninh</t>
  </si>
  <si>
    <t>022095009573</t>
  </si>
  <si>
    <t>Kỹ sư công nghệ KT điện, điện tử chuyên ngành tuyển khoáng</t>
  </si>
  <si>
    <t>8516161196</t>
  </si>
  <si>
    <t>0141000837230</t>
  </si>
  <si>
    <t>0348279188</t>
  </si>
  <si>
    <t>Nguyễn Kim Cúc</t>
  </si>
  <si>
    <t>0936721274</t>
  </si>
  <si>
    <t>PX Tuyển, PX Đời Sống CTY Than VD</t>
  </si>
  <si>
    <t>CHUYÊN VÊ PX 28/11/2016</t>
  </si>
  <si>
    <t>Kiên Lao - Đại Đức - Kim Thành - Hải Dương</t>
  </si>
  <si>
    <t>SN 23 Phố Trần Bình Trọng Tổ 6 khu 2 Thanh Sơn - Uông  bí - Quảng ninh</t>
  </si>
  <si>
    <t>SN 23 Phố Trần Bình Trọng Tổ 6 khu 2</t>
  </si>
  <si>
    <t>022093004934</t>
  </si>
  <si>
    <t>TC nghề cơ điện TK</t>
  </si>
  <si>
    <t>8353031046</t>
  </si>
  <si>
    <t>105005836202</t>
  </si>
  <si>
    <t>0866122436</t>
  </si>
  <si>
    <t>Phạm Văn Lương</t>
  </si>
  <si>
    <t>'0936972996</t>
  </si>
  <si>
    <t>Trần Bình Trọng Thanh Sơn - UB -QN</t>
  </si>
  <si>
    <t>0936972996</t>
  </si>
  <si>
    <t xml:space="preserve">Phạm Thị Anh  </t>
  </si>
  <si>
    <t>Ban nữ công Cty 4/2023</t>
  </si>
  <si>
    <t>CHUYỂN PX VD2  TỪ 15/10/2017 CHUYÊN VÊ PX 1/8/2020</t>
  </si>
  <si>
    <t>An thanh - Tứ kỳ - Hải dương</t>
  </si>
  <si>
    <t>SN 19 tổ 6 khu 2 - Vàng Danh - Uông Bí - Quảng Ninh</t>
  </si>
  <si>
    <t>SN 19 tổ 6  khu 2</t>
  </si>
  <si>
    <t>tổ 6  khu 2</t>
  </si>
  <si>
    <t>030182019058</t>
  </si>
  <si>
    <t>TC - Điện CCDD.
Quản trị kinh doanh</t>
  </si>
  <si>
    <t>Trung cấp điện
ĐH Bách khoa</t>
  </si>
  <si>
    <t>UV ban Nữ công Công ty</t>
  </si>
  <si>
    <t>5701025379</t>
  </si>
  <si>
    <t>109004080530</t>
  </si>
  <si>
    <t>0789349371</t>
  </si>
  <si>
    <t>0976706862</t>
  </si>
  <si>
    <t>Phòng Tuyển khoáng - Cty than Vàng Danh</t>
  </si>
  <si>
    <t>Nguyễn Phạm Minh Đức (29/9/2010)</t>
  </si>
  <si>
    <t>Phạm Thị Lâm</t>
  </si>
  <si>
    <t>Thanh Kỳ Tứ Kỳ- Hải Dương</t>
  </si>
  <si>
    <t>0865018159</t>
  </si>
  <si>
    <t>Nguyễn Thiện Kế -1942
Hoàng Thị Long -1947</t>
  </si>
  <si>
    <t>Khu hành chính Hưng tiến Đoan Hùng - phú Thọ</t>
  </si>
  <si>
    <t>SN 26 Tổ 6 - Khu 7 -Thanh Sơn - Uông Bí - Quảng Ninh</t>
  </si>
  <si>
    <t>SN 26 Tổ 6Khu 7</t>
  </si>
  <si>
    <t>SN 26  Tổ 6Khu 7</t>
  </si>
  <si>
    <t>022097007178</t>
  </si>
  <si>
    <t>Kỹ thuật tự động hóa</t>
  </si>
  <si>
    <t>05/03/2021</t>
  </si>
  <si>
    <t>2220483140</t>
  </si>
  <si>
    <t>8728352629</t>
  </si>
  <si>
    <t>0329691524</t>
  </si>
  <si>
    <t>Nguyễn Ngọc Viễn</t>
  </si>
  <si>
    <t>0946098775</t>
  </si>
  <si>
    <t>Dương Thị Bích Thuỷ</t>
  </si>
  <si>
    <t>0914773870</t>
  </si>
  <si>
    <t>Tổ 6 khu 7 Thanh Sơn -UB - QN</t>
  </si>
  <si>
    <t>Trần Hải  Hà</t>
  </si>
  <si>
    <t>14/4/1987</t>
  </si>
  <si>
    <t>Bắc lý - Lý nhân - Hà nam</t>
  </si>
  <si>
    <t>SN 103 ngõ 103 Tổ 41A khu 11Đồng Mây  Quang Trung - Uông Bí - Quảng Ninh</t>
  </si>
  <si>
    <t xml:space="preserve">Tổ 41B ngõ 103   khu 11 - Đồng Mây </t>
  </si>
  <si>
    <t>035087006454</t>
  </si>
  <si>
    <t xml:space="preserve">Cao đẳng Công nghiệp Sao Đỏ </t>
  </si>
  <si>
    <t>25/5/2009</t>
  </si>
  <si>
    <t>8043340622</t>
  </si>
  <si>
    <t>105004863913</t>
  </si>
  <si>
    <t>0966292723</t>
  </si>
  <si>
    <t>Đỗ Thị Hiền</t>
  </si>
  <si>
    <t>WinCom Uông Bí</t>
  </si>
  <si>
    <t>Trần Hải Phong-2014</t>
  </si>
  <si>
    <t>Trần Hải Linh-2016</t>
  </si>
  <si>
    <t>Trần Hải Đăng 
31/7/2023</t>
  </si>
  <si>
    <t>Trần Trọng Cẩn</t>
  </si>
  <si>
    <t>0984392186</t>
  </si>
  <si>
    <t>0974776217</t>
  </si>
  <si>
    <t>SN 103Tổ 41A khu 11 Quang Trung - Uông Bí - Quảng Ninh</t>
  </si>
  <si>
    <t>Bắc Sơn- Sóc Sơn- Hà Nội</t>
  </si>
  <si>
    <t>SN 14 tổ 10B khu 7 Bắc Sơn- Uông Bí- Quảng Ninh</t>
  </si>
  <si>
    <t xml:space="preserve">SN 14 tổ 10B khu 7 </t>
  </si>
  <si>
    <t>022099004691</t>
  </si>
  <si>
    <t>Kỹ sư Công nghệ kỹ thuật Điện, Điện tử</t>
  </si>
  <si>
    <t>Đại học Sao Đỏ</t>
  </si>
  <si>
    <t>0904042181</t>
  </si>
  <si>
    <t>0338842669</t>
  </si>
  <si>
    <t>Vũ Hồng Lưu</t>
  </si>
  <si>
    <t>Thanh Miện - Hải Dương</t>
  </si>
  <si>
    <t>SN 06 Tổ 5 khu 5 - Thanh Sơn - Uông Bí - Quảng Ninh</t>
  </si>
  <si>
    <t>SN 06  Tổ 5  khu 5</t>
  </si>
  <si>
    <t>022095003650</t>
  </si>
  <si>
    <t>Cơ điện mỏ</t>
  </si>
  <si>
    <t>3116108919</t>
  </si>
  <si>
    <t>8425330601</t>
  </si>
  <si>
    <t>1017300176</t>
  </si>
  <si>
    <t>0931563336</t>
  </si>
  <si>
    <t>Tràn Văn Hạnh</t>
  </si>
  <si>
    <t>0904250705</t>
  </si>
  <si>
    <t>Ngô Thị Kim Liên</t>
  </si>
  <si>
    <t>0382221688</t>
  </si>
  <si>
    <t>Tổ 5 khu 5 Thanh Sơn - UB - QN</t>
  </si>
  <si>
    <t>Vê px năm 2023</t>
  </si>
  <si>
    <t>Thượng Yên Công - Uông Bí - Quảng ninh</t>
  </si>
  <si>
    <t>Đồng Chanh -Thượng Yên Công - Uông Bí - Quảng ninh</t>
  </si>
  <si>
    <t>022201003620</t>
  </si>
  <si>
    <t>0378744232</t>
  </si>
  <si>
    <t>Trương Hồng Hải</t>
  </si>
  <si>
    <t>0372594909</t>
  </si>
  <si>
    <t>Lã Diệu Anh
20/6/2024</t>
  </si>
  <si>
    <t>Lã Văn Thính</t>
  </si>
  <si>
    <t>0378741232</t>
  </si>
  <si>
    <t xml:space="preserve">Đặng Thị Bẩy </t>
  </si>
  <si>
    <t>0369377399</t>
  </si>
  <si>
    <t>Y sỹ 
Tự do</t>
  </si>
  <si>
    <t>Trương Văn Tư-1974
Đặng Thị Nga -1984</t>
  </si>
  <si>
    <t>BTG</t>
  </si>
  <si>
    <t>QĐ TTSX 717 15/5/2023</t>
  </si>
  <si>
    <t>Phương Đông - Ub - Quảng Ninh</t>
  </si>
  <si>
    <t>Ninh Giang - Hải Dương</t>
  </si>
  <si>
    <t>Tổ 4 - Khu Bí Trung 2-     Phương Đông -UB-QN</t>
  </si>
  <si>
    <t>Tổ 4  Khu Bí Trung 2</t>
  </si>
  <si>
    <t>022083005869</t>
  </si>
  <si>
    <t>Kỹ sư khai thác +
TC vận hành, sửa chữa thiết bị điện hầm lò</t>
  </si>
  <si>
    <t>Đào tạo nghề mỏ Hữu Nghị</t>
  </si>
  <si>
    <t>8018037051</t>
  </si>
  <si>
    <t>1007619529</t>
  </si>
  <si>
    <t>0377668833</t>
  </si>
  <si>
    <t>0986270007</t>
  </si>
  <si>
    <t>GV trương tiểu học Phương Đông B</t>
  </si>
  <si>
    <t>Phạm Thanh Hằng 2011</t>
  </si>
  <si>
    <t>Phạm Phương Anh 
2016</t>
  </si>
  <si>
    <t>Phạm Thanh Mai Năm 2012</t>
  </si>
  <si>
    <t>Phạm Hữu Đạt  (12/2019)</t>
  </si>
  <si>
    <t>Phạm Hữu Lệ</t>
  </si>
  <si>
    <t>0343124798</t>
  </si>
  <si>
    <t>Hoàng Thị Tuyết</t>
  </si>
  <si>
    <t>0346794562</t>
  </si>
  <si>
    <t>Phương Đông  - UB - QN</t>
  </si>
  <si>
    <t>Vũ Thị Ngân -1958
Bố vợ đã chết</t>
  </si>
  <si>
    <t>Đinh xã - Bình lục - Hà nam</t>
  </si>
  <si>
    <t xml:space="preserve"> Tổ3 khu 5bVàng Danh - Uông Bí - Quảng Ninh</t>
  </si>
  <si>
    <t xml:space="preserve"> Tổ3 khu 5b</t>
  </si>
  <si>
    <t>SN08 Tổ 7 khu 4</t>
  </si>
  <si>
    <t>035185008206</t>
  </si>
  <si>
    <t>5701014708</t>
  </si>
  <si>
    <t>109004079196</t>
  </si>
  <si>
    <t>0763222012</t>
  </si>
  <si>
    <t>0904271929</t>
  </si>
  <si>
    <t>KT13 -Công ty than Vàng Danh</t>
  </si>
  <si>
    <t>Vũ Duy Hưng 2009</t>
  </si>
  <si>
    <t>Vũ Thu Hà-2012</t>
  </si>
  <si>
    <t>0973910144</t>
  </si>
  <si>
    <t>Ngô Thị Thuỷ</t>
  </si>
  <si>
    <t>Đinh Xá - Phủ Lý - Hà Nam</t>
  </si>
  <si>
    <t>Phạm Thị Vân -1946
Bố chồng đã chết</t>
  </si>
  <si>
    <t>Tổ 7 khu 4 Vàng Danh - UB - QN</t>
  </si>
  <si>
    <t>030185001578</t>
  </si>
  <si>
    <t>14/8/2021</t>
  </si>
  <si>
    <t>TC ĐCNDD</t>
  </si>
  <si>
    <t>5701014666</t>
  </si>
  <si>
    <t>104003985499</t>
  </si>
  <si>
    <t>0968886273</t>
  </si>
  <si>
    <t>Phạm Xuân Quỳnh</t>
  </si>
  <si>
    <t>0904001655</t>
  </si>
  <si>
    <t>nghề tự do</t>
  </si>
  <si>
    <t>Phạm Hoàng Minh 2010</t>
  </si>
  <si>
    <t>Phạm Kinh Thảo - 2013</t>
  </si>
  <si>
    <t>Lê Thị Nâng -1952</t>
  </si>
  <si>
    <t>Thụy Dân - Thái Thụy - thái Bình</t>
  </si>
  <si>
    <t xml:space="preserve">Nguyễn Thị Bình         </t>
  </si>
  <si>
    <t>tn ngã xe bị gân 3/2023</t>
  </si>
  <si>
    <t>Tiền tiến - Thanh hà - hải dương</t>
  </si>
  <si>
    <t>Tổ 7  khu 2 Vàng Danh - Uông Bí - Quảng Ninh</t>
  </si>
  <si>
    <t>030176007729</t>
  </si>
  <si>
    <t>10/2/2001</t>
  </si>
  <si>
    <t>5701014761</t>
  </si>
  <si>
    <t>102004104665</t>
  </si>
  <si>
    <t>0965312029
'0368193562</t>
  </si>
  <si>
    <t>Ngô Văn Khả</t>
  </si>
  <si>
    <t>0342180451</t>
  </si>
  <si>
    <t>Ngô Thùy Linh 2003</t>
  </si>
  <si>
    <t>ĐH Hạ Hong</t>
  </si>
  <si>
    <t>Ngô Mạnh Hiếu 2010</t>
  </si>
  <si>
    <t>20/10/1980</t>
  </si>
  <si>
    <t>Minh tân - Kim môn - Hải dương</t>
  </si>
  <si>
    <t>SN 109 Tổ 40 khu 11 Quang Trung - UBí - Quảng ninh</t>
  </si>
  <si>
    <t>SN 109 Tổ 40 khu 11</t>
  </si>
  <si>
    <t>030180001151</t>
  </si>
  <si>
    <t>10/1998</t>
  </si>
  <si>
    <t>12/5/2001</t>
  </si>
  <si>
    <t>5701014916</t>
  </si>
  <si>
    <t>107004102987</t>
  </si>
  <si>
    <t>0931501080</t>
  </si>
  <si>
    <t>0936544242</t>
  </si>
  <si>
    <t xml:space="preserve">P.KCS Cty Than Vàng Danh </t>
  </si>
  <si>
    <t>Phạm Thị Thu Trang 2001</t>
  </si>
  <si>
    <t>Cao đẳng dược hà Nội</t>
  </si>
  <si>
    <t>Phạm Hải Ninh 2004</t>
  </si>
  <si>
    <t>Phạm Nhân Hà -2017</t>
  </si>
  <si>
    <t>0904005004</t>
  </si>
  <si>
    <t>Tổ 2 khu 1 - Thanh Sơn - UB - QN</t>
  </si>
  <si>
    <t>0366167629</t>
  </si>
  <si>
    <t>Hải hà - Hà trung - Thanh hoá</t>
  </si>
  <si>
    <t>Tổ 4 khu 7 Thanh Sơn - Uông Bí - Quảng Ninh</t>
  </si>
  <si>
    <t>Tổ 4 khu 7</t>
  </si>
  <si>
    <t>022189006404</t>
  </si>
  <si>
    <t>TC sửa chữa điện mỏ hầm lò</t>
  </si>
  <si>
    <t>8080411342</t>
  </si>
  <si>
    <t>101005337120</t>
  </si>
  <si>
    <t>0389117969</t>
  </si>
  <si>
    <t>0842573573</t>
  </si>
  <si>
    <t xml:space="preserve">Tuyển VD 2 -Cty Than Vàng Danh </t>
  </si>
  <si>
    <t>Nguyễn Minh Huy - 23/2/2014</t>
  </si>
  <si>
    <t>Nguyễn Minh Khôi (18/8/2018)</t>
  </si>
  <si>
    <t>Nguyễn Minh Khang (18/8/2018)</t>
  </si>
  <si>
    <t>Nguyễn Văn Kiều</t>
  </si>
  <si>
    <t>0979378586</t>
  </si>
  <si>
    <t xml:space="preserve">Vũ Thị Kim </t>
  </si>
  <si>
    <t>0976154298</t>
  </si>
  <si>
    <t>Khu 5 Thanh Sơn - UB - QN</t>
  </si>
  <si>
    <t>Nguyễn Viết Kình -1954
Đinh Thị Hồng -1953</t>
  </si>
  <si>
    <t>Tổ 2 khu 3 Vàng Danh - UB - QN</t>
  </si>
  <si>
    <t>Đức yên  - Đức 
thọ - Hà tĩnh</t>
  </si>
  <si>
    <t>Tổ 2 khu 4 Vàng Danh - Uông Bí - Quảng Ninh</t>
  </si>
  <si>
    <t>Tổ 2 Khu 4</t>
  </si>
  <si>
    <t>042174000421</t>
  </si>
  <si>
    <t>SC - Điện
 xí nghiệp</t>
  </si>
  <si>
    <t xml:space="preserve"> Trường ĐT nghề cơ giới và xây dựng</t>
  </si>
  <si>
    <t>1/12/2005</t>
  </si>
  <si>
    <t>5701014391</t>
  </si>
  <si>
    <t>106004102502</t>
  </si>
  <si>
    <t>0762474255</t>
  </si>
  <si>
    <t>Nguyễn Đức Hải</t>
  </si>
  <si>
    <t>0904126099</t>
  </si>
  <si>
    <t>CTKho vận đá bạc</t>
  </si>
  <si>
    <t>Nguyễn Quỳnh Anh 1999</t>
  </si>
  <si>
    <t>Đại học Y khoa Vinh -Nghệ An</t>
  </si>
  <si>
    <t>Nguyễn Anh Thư 2007</t>
  </si>
  <si>
    <t>Hoàng Thị An</t>
  </si>
  <si>
    <t>Nguyễn Duy Biết -1941
Lê Thị Nguyên -1946</t>
  </si>
  <si>
    <t>Toor khu 4 Vàng Danh - UB - QN</t>
  </si>
  <si>
    <t>0774796297</t>
  </si>
  <si>
    <t xml:space="preserve">Vũ Thị Hường </t>
  </si>
  <si>
    <t>30/1/1973</t>
  </si>
  <si>
    <t>Ân thi - Hưng yên</t>
  </si>
  <si>
    <t>Tổ 6 khu 5B</t>
  </si>
  <si>
    <t>Tổ 6khu 5B</t>
  </si>
  <si>
    <t>022173003220</t>
  </si>
  <si>
    <t>1/7/1994</t>
  </si>
  <si>
    <t>5701014345</t>
  </si>
  <si>
    <t>104004102422</t>
  </si>
  <si>
    <t>0762397531</t>
  </si>
  <si>
    <t>Vũ Văn Quảng</t>
  </si>
  <si>
    <t>0848565116</t>
  </si>
  <si>
    <t>Nghri hưu</t>
  </si>
  <si>
    <t>Vũ Lê Khánh Linh1997</t>
  </si>
  <si>
    <t>Vũ Lê Mạnh Cường 2004</t>
  </si>
  <si>
    <t>Vũ Ngọc Sỹ</t>
  </si>
  <si>
    <t>Nguyễn Thị Ngà</t>
  </si>
  <si>
    <t>Tổ 2 khu 6 Vàng Danh - Ub - QN</t>
  </si>
  <si>
    <t>0976085528</t>
  </si>
  <si>
    <t>Đoàn Thị Rấu- 1934
Bố chồng đã chết</t>
  </si>
  <si>
    <t>Tổ6 khu 5 Vàng Danh - UB - QN</t>
  </si>
  <si>
    <t>14/2/1980</t>
  </si>
  <si>
    <t>Tổ 35 khu 6 Trưng Vương - Uông Bí - Quảng Ninh</t>
  </si>
  <si>
    <t>Tổ 35 khu 6</t>
  </si>
  <si>
    <t>022180003646</t>
  </si>
  <si>
    <t>CĐ tuyển khoáng - KSư Ktế</t>
  </si>
  <si>
    <t>Đại học mỏ địa chất</t>
  </si>
  <si>
    <t>10/3/2003</t>
  </si>
  <si>
    <t>5701042913</t>
  </si>
  <si>
    <t>106004102515</t>
  </si>
  <si>
    <t>0936521148</t>
  </si>
  <si>
    <r>
      <t xml:space="preserve">Nguyễn Khắc Thành
</t>
    </r>
    <r>
      <rPr>
        <sz val="8"/>
        <rFont val="Times New Roman"/>
        <family val="1"/>
      </rPr>
      <t>(Đã li hôn -10/2015  chết -2016)</t>
    </r>
  </si>
  <si>
    <t>Nữ Đơn thân</t>
  </si>
  <si>
    <t>chết 2016</t>
  </si>
  <si>
    <t>Nguyễn Minh Hải 2001</t>
  </si>
  <si>
    <t>Cao đẳng du lịch Hà Nội</t>
  </si>
  <si>
    <t>Nguyễn Duy Thành</t>
  </si>
  <si>
    <t>0974967055</t>
  </si>
  <si>
    <t>0398912427</t>
  </si>
  <si>
    <t>Tổ 35 khu 6 Trưng Vương - UB - QN</t>
  </si>
  <si>
    <t>Quang trung - UBí - Quảng ninh</t>
  </si>
  <si>
    <t>SN 02 Tổ 2 khu Bí trung II-Phương Đông - Uông Bí - Quảng Ninh</t>
  </si>
  <si>
    <t>Tổ 1 khu Bí trung II</t>
  </si>
  <si>
    <t>Tổ 2 khu Bí trung II</t>
  </si>
  <si>
    <t>022187013990</t>
  </si>
  <si>
    <t>SC cơ điện mỏ hầm lò</t>
  </si>
  <si>
    <t>8067365418</t>
  </si>
  <si>
    <t>108004986481</t>
  </si>
  <si>
    <t>0328774588</t>
  </si>
  <si>
    <t>0973073292</t>
  </si>
  <si>
    <t>PX VTL - Công ty than Vàng Danh</t>
  </si>
  <si>
    <t>Nguyễn Thùy Duyên - 2011</t>
  </si>
  <si>
    <t>Nguyễn Phúc Bảo Khánh -2016</t>
  </si>
  <si>
    <t>Nguyễn Bảo Hân 18/4/2021</t>
  </si>
  <si>
    <t>Trần Thị Nên</t>
  </si>
  <si>
    <t>0393035809</t>
  </si>
  <si>
    <t>0936978853</t>
  </si>
  <si>
    <t>Nguyễn Văn TRịnh -1950
Đồng Thị Quýnh -1948</t>
  </si>
  <si>
    <t>Bí Trưng 2 -Phương Đông - UB -QN</t>
  </si>
  <si>
    <t>;0373119353</t>
  </si>
  <si>
    <t>QĐ TPSX 975 ngày 9/6/2023</t>
  </si>
  <si>
    <t>Thái Học - Thái thụy - Thái bình</t>
  </si>
  <si>
    <t>Tổ 4 khu 6 - Vàng Danh - Uông Bí - Quảng Ninh</t>
  </si>
  <si>
    <t xml:space="preserve">Tổ 4 khu 6 </t>
  </si>
  <si>
    <t>022092004857</t>
  </si>
  <si>
    <t>CĐ công nghệ tuyển khoáng</t>
  </si>
  <si>
    <t>8182624847</t>
  </si>
  <si>
    <t>103005223602</t>
  </si>
  <si>
    <t>0964689222</t>
  </si>
  <si>
    <t>Phạm Thị Huyên</t>
  </si>
  <si>
    <t>0964007658</t>
  </si>
  <si>
    <t>Đinh Bảo Nam -(23/6/2021)</t>
  </si>
  <si>
    <t>Mai Thị Thu</t>
  </si>
  <si>
    <t>03339847759</t>
  </si>
  <si>
    <t>PX CGXD -Cty Than Vàng Danh</t>
  </si>
  <si>
    <t>0339847759</t>
  </si>
  <si>
    <t>Phạm văn Huynh-1971
Vũ Thị Ngọc Mai -1973</t>
  </si>
  <si>
    <t>Tuự do
  -Cty Môi trường UB</t>
  </si>
  <si>
    <t>0986805761</t>
  </si>
  <si>
    <t>TN tay tháng 10/2021, chân 12/2021 (nhẹ), 13/5/2023 tn rách chân,</t>
  </si>
  <si>
    <t>Thổ Hoàng - Kim Thị - Hải Hưng</t>
  </si>
  <si>
    <t>Thổ Hoàng - Ân Thi - Hưng Yên</t>
  </si>
  <si>
    <t>Tổ 5khu 9 -Vàng Danh - Uông Bí - Quảng Ninh</t>
  </si>
  <si>
    <t>Tổ 5 khu 9</t>
  </si>
  <si>
    <t>Tổ 5khu 9</t>
  </si>
  <si>
    <t>022091013283</t>
  </si>
  <si>
    <t>8366047727</t>
  </si>
  <si>
    <t>105005257451</t>
  </si>
  <si>
    <t>0386999272</t>
  </si>
  <si>
    <t>03426767800</t>
  </si>
  <si>
    <t>Vũ Thuỳ Trang 
9/9/2022</t>
  </si>
  <si>
    <t>Vũ Văn Miên</t>
  </si>
  <si>
    <t>0868097255</t>
  </si>
  <si>
    <t>Hoàng Thị Thu</t>
  </si>
  <si>
    <t>0974865400</t>
  </si>
  <si>
    <t>Khu 9 Vàng Danh - UB - QN</t>
  </si>
  <si>
    <t>068097255</t>
  </si>
  <si>
    <t>An đồng - Quỳnh phụ - Thái bình</t>
  </si>
  <si>
    <t>Ngõ 19 Tổ 9 Nam Sơn - Nam Khê - Uông bí - Quảng ninh</t>
  </si>
  <si>
    <t>Ngõ 19 Tổ 9Khu Nam Sơn</t>
  </si>
  <si>
    <t>034188010162</t>
  </si>
  <si>
    <t>Cao đẳng Cơ điện</t>
  </si>
  <si>
    <t>8080411455</t>
  </si>
  <si>
    <t>109005287057</t>
  </si>
  <si>
    <t>0987222200</t>
  </si>
  <si>
    <t>0773263273</t>
  </si>
  <si>
    <t>Cty Nam Mẫu</t>
  </si>
  <si>
    <t>Nguyễn Thùy Dương-2015</t>
  </si>
  <si>
    <t>Nguyễn Ngọc Mai - 2013</t>
  </si>
  <si>
    <t>Lê Xuân Điều</t>
  </si>
  <si>
    <t>0904660116</t>
  </si>
  <si>
    <t>Nguyễn Thị Lanh</t>
  </si>
  <si>
    <t>0974461267</t>
  </si>
  <si>
    <t>Nam Sơn - Nam Khê - UB - QN</t>
  </si>
  <si>
    <t>0978503065</t>
  </si>
  <si>
    <t>Nguyễn Thiên Thai-1954
Nguyễn Thị Rực -1960</t>
  </si>
  <si>
    <t>Lĩnh Động - Phạm Thái -Kinh Môn - Hải Dương</t>
  </si>
  <si>
    <t>Vàng Danh - Uống Bí - Quảng Ninh</t>
  </si>
  <si>
    <t>Quốc Oai -Hà Nội</t>
  </si>
  <si>
    <t>Tổ 3 Khu 4 - Vàng Danh - Uông Bí - Quảng Ninh</t>
  </si>
  <si>
    <t xml:space="preserve">Tổ 3  Khu 4 </t>
  </si>
  <si>
    <t>022186002760</t>
  </si>
  <si>
    <t>Cử nhân kinh tế + sơ cấp tuyển khoáng</t>
  </si>
  <si>
    <t xml:space="preserve">Đại học Thăng Long </t>
  </si>
  <si>
    <t>8094498167</t>
  </si>
  <si>
    <t>0141000834858</t>
  </si>
  <si>
    <t>0788270786</t>
  </si>
  <si>
    <t>0964696685</t>
  </si>
  <si>
    <t>Cơ điện lò -Cty than Vàng Danh</t>
  </si>
  <si>
    <t>Trần Quảng Thái -2012</t>
  </si>
  <si>
    <t>Trần Tuệ Nhi 
21/12/2021</t>
  </si>
  <si>
    <t>0772217929</t>
  </si>
  <si>
    <t>0763478984</t>
  </si>
  <si>
    <t>Tổ 5 khu 7 Vàng Danh - UB - QN</t>
  </si>
  <si>
    <t>Trần Quang Tiến -1954
Trần Thị Đã - 1961</t>
  </si>
  <si>
    <t>Tổ 3 khu 4 Vàng Danh - UB - QN</t>
  </si>
  <si>
    <t>Cộng hòa - Kinh thành - Hải hưng</t>
  </si>
  <si>
    <t>SN 04Tổ 10 khu 2 Vàng Danh - Uông Bí - Quảng Ninh</t>
  </si>
  <si>
    <t>SN 04 Tổ 10  khu 2</t>
  </si>
  <si>
    <t>SN 04  Tổ 10  khu 2</t>
  </si>
  <si>
    <t>022179004176</t>
  </si>
  <si>
    <t>1/11/2001</t>
  </si>
  <si>
    <t>5701010358</t>
  </si>
  <si>
    <t>109004189717</t>
  </si>
  <si>
    <t>0387889058</t>
  </si>
  <si>
    <t>Hoàng Quốc Trinh</t>
  </si>
  <si>
    <t>0903298028</t>
  </si>
  <si>
    <t>TT - KCS Cty Than Vàng Danh</t>
  </si>
  <si>
    <t>Hoàng Ngọc Trường 2003</t>
  </si>
  <si>
    <t>Sinh viên</t>
  </si>
  <si>
    <t>Hoàng Ngọc Linh 2009</t>
  </si>
  <si>
    <t>Nguyễn Đức Kha</t>
  </si>
  <si>
    <t>0388884819</t>
  </si>
  <si>
    <t>Đoàn Thị Thoảng</t>
  </si>
  <si>
    <t>0363038566</t>
  </si>
  <si>
    <t>Cộng Hòa Kim Thành Hải Dương</t>
  </si>
  <si>
    <t>Phạm Thị Nhâm -1943
Bố chồng đã chết</t>
  </si>
  <si>
    <t>Toổ 9 khu 2 Vàng Danh - Ub - QN</t>
  </si>
  <si>
    <t>Vàng Danh - UB-QN</t>
  </si>
  <si>
    <t>Tổ 4 khu 9 - Vàng Danh - Uông Bí - Quảng Ninh</t>
  </si>
  <si>
    <t>Tổ 4 khu 9</t>
  </si>
  <si>
    <t>022191001210</t>
  </si>
  <si>
    <t>TC nghề kỹ thuật cơ điện mỏ hầm lò</t>
  </si>
  <si>
    <t>Cao đẳng nghề mỏ Hữu Nghị- Vinacomin</t>
  </si>
  <si>
    <t>8366047438</t>
  </si>
  <si>
    <t>109005383552</t>
  </si>
  <si>
    <t>0368596400</t>
  </si>
  <si>
    <t>Vũ Nhân Sáu - đã ly hôn</t>
  </si>
  <si>
    <t>Vũ Quốc Anh - 2016</t>
  </si>
  <si>
    <t>Vũ Quỳnh Ngọc-19/7/2019</t>
  </si>
  <si>
    <t>0358551436</t>
  </si>
  <si>
    <t>Vũ Nhân Minh-1960
Vũ Thị Yên - 1961</t>
  </si>
  <si>
    <t>Vinh-Nghệ An</t>
  </si>
  <si>
    <t>SN 171 Tổ 14- Khu 8-Bắc Sơn-Uông Bí-Quảng Ninh</t>
  </si>
  <si>
    <t>SN 171 Tổ 14 Khu 8</t>
  </si>
  <si>
    <t>022095004412</t>
  </si>
  <si>
    <t>8516161245</t>
  </si>
  <si>
    <t>0141000834759</t>
  </si>
  <si>
    <t>0868448654</t>
  </si>
  <si>
    <t>0389764299</t>
  </si>
  <si>
    <t>PX Tuyển -KT16 -Cty than Vàng Danh</t>
  </si>
  <si>
    <t>Đậu Diệp San (13/1/2020)</t>
  </si>
  <si>
    <t>Đậu Đình Thu</t>
  </si>
  <si>
    <t>0389595683</t>
  </si>
  <si>
    <t>Huỳnh Thị Dung</t>
  </si>
  <si>
    <t>0353698968</t>
  </si>
  <si>
    <t xml:space="preserve"> -Nghỉ hưu
 -Buôn bán nhỏ</t>
  </si>
  <si>
    <t>Tổ 20 khu 8 Bắc Sơn -UB -QN</t>
  </si>
  <si>
    <t>Vũ Mạnh Thắng -1973
Nguyễn Thị Nhàn-1973</t>
  </si>
  <si>
    <t xml:space="preserve"> -Cty Than VD
  - Nội trợ</t>
  </si>
  <si>
    <t>Tổ 7 khu8 Vàng Danh - UB - QN</t>
  </si>
  <si>
    <t>0904205856</t>
  </si>
  <si>
    <t>Hòa Bình - Kiến Xương - Thái Bình</t>
  </si>
  <si>
    <t>SN 18 Tổ 3 khu 5B - Vàng Danh - Uông Bí - Quảng Ninh</t>
  </si>
  <si>
    <t>SN 18 Tổ 3  khu 5B</t>
  </si>
  <si>
    <t>022094001519</t>
  </si>
  <si>
    <t>Điện - Tự Động Hóa</t>
  </si>
  <si>
    <t>Đại Học Sao Đỏ</t>
  </si>
  <si>
    <t>8637759720</t>
  </si>
  <si>
    <t>0369479950</t>
  </si>
  <si>
    <t>Trần Văn Luyện</t>
  </si>
  <si>
    <t>0865813808</t>
  </si>
  <si>
    <t>Phạm Văn Vĩnh</t>
  </si>
  <si>
    <t>0972266463</t>
  </si>
  <si>
    <t>Việt Hùng - Vũ Thư - Thái BÌnh</t>
  </si>
  <si>
    <t>SN 43 Tổ 8 - khu 2 - Bắc Sơn - Uông Bí - Quảng Ninh</t>
  </si>
  <si>
    <t>SN 43 Tổ 8 khu 2</t>
  </si>
  <si>
    <t>022091005264</t>
  </si>
  <si>
    <t>Kỹ sư Điện-điện tử</t>
  </si>
  <si>
    <t>8344031346</t>
  </si>
  <si>
    <t>101001432713</t>
  </si>
  <si>
    <t>0348033360</t>
  </si>
  <si>
    <t>Nguyễn Công Thủ</t>
  </si>
  <si>
    <t>Đỗ Thị Nhị</t>
  </si>
  <si>
    <t>0384416209</t>
  </si>
  <si>
    <t>PX VD2 10/2017 
về PX 1/11/2021</t>
  </si>
  <si>
    <t>Đông trung - Tiền hải - Thái bình</t>
  </si>
  <si>
    <t>Tổ 7 khu 3 Thanh Sơn - Uông  Bí - QN</t>
  </si>
  <si>
    <t>034179005638</t>
  </si>
  <si>
    <t>2000004388</t>
  </si>
  <si>
    <t>5701028073</t>
  </si>
  <si>
    <t>0982273822</t>
  </si>
  <si>
    <t>0387246400</t>
  </si>
  <si>
    <t>PX KT 4 -Cty than Vàng Danh</t>
  </si>
  <si>
    <t>Nguyễn Thúy Quỳnh-2003</t>
  </si>
  <si>
    <t>chưa học trường nào</t>
  </si>
  <si>
    <t>Nguyễn Minh Hải-2011</t>
  </si>
  <si>
    <t>Tiểu học Lý Thường Kiệt</t>
  </si>
  <si>
    <t>Phạm Tiến Trình</t>
  </si>
  <si>
    <t>0904530762</t>
  </si>
  <si>
    <t>Nguyễn Thị Dụng</t>
  </si>
  <si>
    <t>Nguyễn Viết Mễ -1948
Nguyễn Thị Quyên -1952</t>
  </si>
  <si>
    <t>Quỳnh Phụ - Thái Bình</t>
  </si>
  <si>
    <t>23/12/2022 ca 2 dập đốt ngón tay khâu 5 mũi (cấp liệu S2)</t>
  </si>
  <si>
    <t>Nam Hà - Quảng Yên - Quảng Ninh</t>
  </si>
  <si>
    <t>Tổ 2 Khu 4 Vàng Danh - Uông Bí - Quảng Ninh</t>
  </si>
  <si>
    <t>SN 55 Tổ 2  Khu 4</t>
  </si>
  <si>
    <t>Tổ 2  Khu 4</t>
  </si>
  <si>
    <t>022193009634</t>
  </si>
  <si>
    <t xml:space="preserve">TC nghề cơ điện </t>
  </si>
  <si>
    <t xml:space="preserve">Cao đẳng nghề Than - Khoáng sản Việt Nam </t>
  </si>
  <si>
    <t>8409083497</t>
  </si>
  <si>
    <t>1006302332</t>
  </si>
  <si>
    <t>Vũ Công Thuỷ</t>
  </si>
  <si>
    <t>0868258611</t>
  </si>
  <si>
    <t>0963306219</t>
  </si>
  <si>
    <t>Trương Văn Tuấn -1957
Hoa Thị Cửu - 1962</t>
  </si>
  <si>
    <t xml:space="preserve">An Lào -Bình Lục - Hà Nam </t>
  </si>
  <si>
    <t>SN 27 Tổ 2 - Khu 2 - Vàng Danh - Uông Bí - Quảng Ninh</t>
  </si>
  <si>
    <t>SN 27Tổ 2  Khu 2</t>
  </si>
  <si>
    <t>035188003401</t>
  </si>
  <si>
    <t>Cơ Điện mỏ</t>
  </si>
  <si>
    <t>8092421384</t>
  </si>
  <si>
    <t>0141000834822</t>
  </si>
  <si>
    <t>0775291294</t>
  </si>
  <si>
    <t>0935098964</t>
  </si>
  <si>
    <t>Px VTL- Cty Than VD</t>
  </si>
  <si>
    <t>Bùi Ngọc Linh-2010</t>
  </si>
  <si>
    <t>Bùi Tiến Đạt-2014</t>
  </si>
  <si>
    <t>Trầm Thị Phúc</t>
  </si>
  <si>
    <t>An Lão - Bình Lục - Hà Nam</t>
  </si>
  <si>
    <t>0986898856</t>
  </si>
  <si>
    <t>Bùi Văn Dụng -1952
Trương Thị Lầu-1949</t>
  </si>
  <si>
    <t>Tổ 23 khu 7 Quang Trung - Uông Bí - Quảng Ninh</t>
  </si>
  <si>
    <t>Tổ 23 khu 7</t>
  </si>
  <si>
    <t>022189010789</t>
  </si>
  <si>
    <t xml:space="preserve">Cao đẳng điện công nghiệp </t>
  </si>
  <si>
    <t>0362749666</t>
  </si>
  <si>
    <t>Trần Quang Vinh
(chồng 2)</t>
  </si>
  <si>
    <t>0983226386</t>
  </si>
  <si>
    <t>Nhà máy điện Uông Bí</t>
  </si>
  <si>
    <t>Trần Minh Anh - 2010</t>
  </si>
  <si>
    <t>Trần Thanh Nguyệt -2011</t>
  </si>
  <si>
    <t>Trần Bảo An - 2019</t>
  </si>
  <si>
    <t>Trần An Nhiên -2021</t>
  </si>
  <si>
    <t>Đinh Văn Hợi</t>
  </si>
  <si>
    <t>0398938562</t>
  </si>
  <si>
    <t>Vũ Thị Thuý</t>
  </si>
  <si>
    <t>0352615159</t>
  </si>
  <si>
    <t>Cát hanh-Phù Cát-Bình Định</t>
  </si>
  <si>
    <t>SN 43 Tổ 4- Khu 4- Thanh Sơn- Uông Bí-Quảng Ninh</t>
  </si>
  <si>
    <t>SN 43 Tổ 4 Khu 4</t>
  </si>
  <si>
    <t>SN 43 Tổ 4Khu 4</t>
  </si>
  <si>
    <t>022090013082</t>
  </si>
  <si>
    <t>8084209190</t>
  </si>
  <si>
    <t>0141000834738</t>
  </si>
  <si>
    <t>0379098772</t>
  </si>
  <si>
    <t>0963715463</t>
  </si>
  <si>
    <t>Yazaky</t>
  </si>
  <si>
    <t>Nguyễn Hải Đăng 
24/5/2023</t>
  </si>
  <si>
    <t>0772216185</t>
  </si>
  <si>
    <t>Vũ Thị Tuyết</t>
  </si>
  <si>
    <t>Tổ 4 khu 4 - Thanh Sơn - UB - QN</t>
  </si>
  <si>
    <t>ÉP BÙN</t>
  </si>
  <si>
    <t>Đông thọ - Đông hưng - Thái bình</t>
  </si>
  <si>
    <t>Tổ1 khu 4 Vàng Danh - Uông Bí - Quảng Ninh</t>
  </si>
  <si>
    <t>Tổ1khu 4</t>
  </si>
  <si>
    <t>022082005677</t>
  </si>
  <si>
    <t>Sơ cấp báo vụ</t>
  </si>
  <si>
    <t>5701027270</t>
  </si>
  <si>
    <t>100004104355</t>
  </si>
  <si>
    <t>0936972882</t>
  </si>
  <si>
    <t>Nguyễn Thị Bích Thuỷ</t>
  </si>
  <si>
    <t>0914461135</t>
  </si>
  <si>
    <t>Giáo viên trường HVThụ</t>
  </si>
  <si>
    <t>Trần Phương Thuý 2008</t>
  </si>
  <si>
    <t>Trần Phương Chi-2014</t>
  </si>
  <si>
    <t>Trần Nguyễn Anh Khôi
6/3/2024</t>
  </si>
  <si>
    <t>Trần Văn Bồi</t>
  </si>
  <si>
    <t>0704513816</t>
  </si>
  <si>
    <t>Nguyễn Thị Xuyến</t>
  </si>
  <si>
    <t>0763330473</t>
  </si>
  <si>
    <t>Nguyễn Khắc Thi -1950 đã chết
Lê Thị Mai -1954</t>
  </si>
  <si>
    <t>0383278246</t>
  </si>
  <si>
    <t>Liên hà - Đan phương - hà nội</t>
  </si>
  <si>
    <t>Tổ 2 khu 5 Thanh Sơn - Uông Bí - Quảng Ninh</t>
  </si>
  <si>
    <t>Tổ 2  khu 5</t>
  </si>
  <si>
    <t>022188012489</t>
  </si>
  <si>
    <t>8080411705</t>
  </si>
  <si>
    <t>105005337141</t>
  </si>
  <si>
    <t>0364556366</t>
  </si>
  <si>
    <t>Nguyễn Tùng Lâm
 (đã ly hôn-2013)</t>
  </si>
  <si>
    <t>Nguyễn Minh Nhật-2014</t>
  </si>
  <si>
    <t>Nguyễn Ngọc Hiệp</t>
  </si>
  <si>
    <t>0813406509</t>
  </si>
  <si>
    <t>Vũ Thị Chiển</t>
  </si>
  <si>
    <t>0345445133</t>
  </si>
  <si>
    <t>Tổ 2 khu 5 Thanh Sơn - UB - QN</t>
  </si>
  <si>
    <t>0813406059</t>
  </si>
  <si>
    <t>Vàng Danh - Uông Bí Quảng Ninh</t>
  </si>
  <si>
    <t>Công Hòa - Yên Hưng - Qn</t>
  </si>
  <si>
    <t>Tổ 5 khu 5B -Vàng Danh - Uông Bí - Quảng Ninh</t>
  </si>
  <si>
    <t>Tổ 5 khu 5B</t>
  </si>
  <si>
    <t>022188011265</t>
  </si>
  <si>
    <t>8366047597</t>
  </si>
  <si>
    <t>102001476312</t>
  </si>
  <si>
    <t>0392906928</t>
  </si>
  <si>
    <t>0978202303</t>
  </si>
  <si>
    <t>KT15-PQĐ - Cty than VD</t>
  </si>
  <si>
    <t>Nguyễn Thị Trà My  2009</t>
  </si>
  <si>
    <t>Nguyễn Trà Giang - 2015</t>
  </si>
  <si>
    <t>Nguyễn Đức Chinh</t>
  </si>
  <si>
    <t>0383660772</t>
  </si>
  <si>
    <t>Trần Thị Mến</t>
  </si>
  <si>
    <t>0387636535
'0383660772</t>
  </si>
  <si>
    <t>Nguyễn Văn Sáng -1945
Nguyễn Thị Thức -1948</t>
  </si>
  <si>
    <t>Dinh Hồng - Thường Thắng - Hiệp Hòa - Bắc Giang</t>
  </si>
  <si>
    <t>038709416</t>
  </si>
  <si>
    <t>QĐ TPSX 25/10/2017 Về PX 12/6/2015</t>
  </si>
  <si>
    <t>Tổ 1 khu 4 - Vàng Danh - Uông Bí - Quảng Ninh</t>
  </si>
  <si>
    <t>022088009189</t>
  </si>
  <si>
    <t>21/8/2009</t>
  </si>
  <si>
    <t>8059860899</t>
  </si>
  <si>
    <t>107004919838</t>
  </si>
  <si>
    <t>0988992082</t>
  </si>
  <si>
    <t>Lê Hồng Duyên</t>
  </si>
  <si>
    <t>0964516403</t>
  </si>
  <si>
    <t>Cty MTRUONG</t>
  </si>
  <si>
    <t>Vũ Quỳnh My  - 22/12/2013</t>
  </si>
  <si>
    <t>Vũ Bảo Nam - 2/5/2016</t>
  </si>
  <si>
    <t>Vũ Văn Dư</t>
  </si>
  <si>
    <t>0904309378</t>
  </si>
  <si>
    <t>Ninh Thị Thu</t>
  </si>
  <si>
    <t>Phòng BV Cty than VD
 -Nghỉ hưu</t>
  </si>
  <si>
    <t>Lê Công Tâm - 1958
Đỗ Thị Dong -1960</t>
  </si>
  <si>
    <t>Phố đá cổng - Quang Trung - UB -QN</t>
  </si>
  <si>
    <t>30/01/1984</t>
  </si>
  <si>
    <t>TN gẫy đốt 2 ngón 1 tay trái ca 2 ngày 22/11/23 kẹp tai tấm lọc (ca nghĩa) - ko báo</t>
  </si>
  <si>
    <t>bệnh Xá Mỏ - Vàng Danh - Ub - Quảng Ninh</t>
  </si>
  <si>
    <t>Thụy quỳnh - Thái thụy - Thái bình</t>
  </si>
  <si>
    <t xml:space="preserve">Tổ 18b- Khu 9- Bắc Sơn - Ub - Quảng Ninh </t>
  </si>
  <si>
    <t>Tổ 18b Khu 9</t>
  </si>
  <si>
    <t>022184002369</t>
  </si>
  <si>
    <t>Cao đẳng Hệ Thống Điện</t>
  </si>
  <si>
    <t>Cao đẳng CN và Xây dựng</t>
  </si>
  <si>
    <t>23/11/2015</t>
  </si>
  <si>
    <t>8070461217</t>
  </si>
  <si>
    <t>1007043072</t>
  </si>
  <si>
    <t>0762364989</t>
  </si>
  <si>
    <t>Đoàn Mạnh Hồng</t>
  </si>
  <si>
    <t>0794198073</t>
  </si>
  <si>
    <t>25/3/1979</t>
  </si>
  <si>
    <t>LĐ tự do</t>
  </si>
  <si>
    <t>Đoàn Thanh Vượng 2001</t>
  </si>
  <si>
    <t>ĐH Luật Hà Nội</t>
  </si>
  <si>
    <t>Đoàn Yến Nhi 
10/11/2008</t>
  </si>
  <si>
    <t>Nguyễn Thanh bình</t>
  </si>
  <si>
    <t>0775342866</t>
  </si>
  <si>
    <t>0868860767</t>
  </si>
  <si>
    <t>Tổ 1 khu 2 Vàng Danh - Uông Bí - QN</t>
  </si>
  <si>
    <t>0793205007</t>
  </si>
  <si>
    <t>ĐÀm Thị Lan-1952
Bố chồng đã chế</t>
  </si>
  <si>
    <t>Tổ 18B khu 9 Bắc Sơn - UB -QN</t>
  </si>
  <si>
    <t>0358625915</t>
  </si>
  <si>
    <t>17/7/1998</t>
  </si>
  <si>
    <t>Tổ 14A- Khu 4- Quang Trung - UB - QN</t>
  </si>
  <si>
    <t>Tự Tân- Vũ Thư - Thái Bình</t>
  </si>
  <si>
    <t>Tổ 10 khu 2 Vàng Danh - Uông Bí - Quảng Ninh</t>
  </si>
  <si>
    <t>Tổ 10 khu 2</t>
  </si>
  <si>
    <t>022198004369</t>
  </si>
  <si>
    <t>8439111511</t>
  </si>
  <si>
    <t>1007927680</t>
  </si>
  <si>
    <t>0962824629</t>
  </si>
  <si>
    <t>0986584334</t>
  </si>
  <si>
    <t>PX VTG2 Cty Than vàng Danh</t>
  </si>
  <si>
    <t>Đỗ Hoàng My 
1/11/2022</t>
  </si>
  <si>
    <t>Phùng Thị Hoa</t>
  </si>
  <si>
    <t>0366792323</t>
  </si>
  <si>
    <t>Nghỉ hưu
 P.KCS Cty than VD</t>
  </si>
  <si>
    <t>Tổ 14A khu 4 Qunag Trung - UB -QN</t>
  </si>
  <si>
    <t>Tân Giang - Tiền Hải - Thái Bình</t>
  </si>
  <si>
    <t>Thôn 3 - Sông Khoai - Quảng Yên - Quảng Ninh</t>
  </si>
  <si>
    <t>Thôn 3</t>
  </si>
  <si>
    <t>Sông Khoai</t>
  </si>
  <si>
    <t>022195003301</t>
  </si>
  <si>
    <t>8412677765</t>
  </si>
  <si>
    <t>0141000834798</t>
  </si>
  <si>
    <t>0968260381</t>
  </si>
  <si>
    <t>0962787651</t>
  </si>
  <si>
    <t>27/7/1991</t>
  </si>
  <si>
    <t>KT7 -Công ty than Vàng Danh</t>
  </si>
  <si>
    <t>Hoàng Minh Khang 
1/11/2023</t>
  </si>
  <si>
    <t>0398916747</t>
  </si>
  <si>
    <t>Nghỉ hưu
 - PX Tuyển Cty Than VD</t>
  </si>
  <si>
    <t>Tổ 4 khu 5B Vàng Danh - UB - QN</t>
  </si>
  <si>
    <t>0386613269</t>
  </si>
  <si>
    <t>Hoàng Văn Đạt - 1965
Vũ Thị Sâm - 1965</t>
  </si>
  <si>
    <t>Thôn 3 Sông Khoai - Quảng Yên - QN</t>
  </si>
  <si>
    <t>0926683840</t>
  </si>
  <si>
    <t xml:space="preserve">Tổ 1 khu 4 </t>
  </si>
  <si>
    <t>022189006406</t>
  </si>
  <si>
    <t>8356641258</t>
  </si>
  <si>
    <t>0141000834830</t>
  </si>
  <si>
    <t>0965972989</t>
  </si>
  <si>
    <t>0354260986</t>
  </si>
  <si>
    <t>PX KT8-Công ty than Vàng Danh</t>
  </si>
  <si>
    <t>Vũ Thị Thu Hằng- 2011</t>
  </si>
  <si>
    <t xml:space="preserve">Nguyễn Cao Khải </t>
  </si>
  <si>
    <t>0916415946</t>
  </si>
  <si>
    <t xml:space="preserve">Nguyễn Thị Phượng </t>
  </si>
  <si>
    <t>0988164176</t>
  </si>
  <si>
    <t>Nghỉ hưu
Cty TNHH Đông Đức</t>
  </si>
  <si>
    <t>Tổ 4 khu 5A Vàng Danh - UB - QN</t>
  </si>
  <si>
    <t>0388727840</t>
  </si>
  <si>
    <t>Vũ Xuân Thắng -1959
Phạm Thị Tạc -1961</t>
  </si>
  <si>
    <t>Tổ 1 khu 5A Vàng Danh - UB - QN</t>
  </si>
  <si>
    <t>TPSX 25/4/2018</t>
  </si>
  <si>
    <t>Hiệp hoà - Yên hưng - Quảng ninh</t>
  </si>
  <si>
    <t>Tổ 4 Chạp Khê - Nam khê - Uông Bí - Quảng Ninh</t>
  </si>
  <si>
    <t xml:space="preserve">Tổ 4  Chạp khê </t>
  </si>
  <si>
    <t>T. giáo khác</t>
  </si>
  <si>
    <t>022188005604</t>
  </si>
  <si>
    <t>8067365383</t>
  </si>
  <si>
    <t>105004986472</t>
  </si>
  <si>
    <t>0972417412</t>
  </si>
  <si>
    <t>Nguyễn Chí Linh-li hôn11/2019)
Trần Xuân Đại (12/2020)</t>
  </si>
  <si>
    <t>0966210123</t>
  </si>
  <si>
    <t>1986
1989</t>
  </si>
  <si>
    <t>Nguyễn Đinh Thảo Chi-2014</t>
  </si>
  <si>
    <t>Trần Thảo Diệp -12/8/2021</t>
  </si>
  <si>
    <t>Đinh Văn Phúc</t>
  </si>
  <si>
    <t>0328648722</t>
  </si>
  <si>
    <t>Lương Thanh Hiên</t>
  </si>
  <si>
    <t>0379367248</t>
  </si>
  <si>
    <t>Tổ 4 Chạp Khê - Nam Khê - UB - QN</t>
  </si>
  <si>
    <t>0328648722
'0379367248</t>
  </si>
  <si>
    <t>Trần Đình Hợp-1960
Khúc Thị Hoàng - 1960</t>
  </si>
  <si>
    <t>Đồng Hòa Thụy Hòa Thái Thụy - Thái Bình</t>
  </si>
  <si>
    <t>SN 377 Tổ 5 - Khu 8 - Vàng Danh - Uông Bí - Quảng Ninh</t>
  </si>
  <si>
    <t>SN 377-Tổ 5  Khu 8</t>
  </si>
  <si>
    <t xml:space="preserve">Kinh </t>
  </si>
  <si>
    <t>022189002002</t>
  </si>
  <si>
    <t>8516161414</t>
  </si>
  <si>
    <t>0141000834849</t>
  </si>
  <si>
    <t>0352253642</t>
  </si>
  <si>
    <t>0775351188</t>
  </si>
  <si>
    <t>Phòng TTCông ty than Vàng Danh</t>
  </si>
  <si>
    <t>Lê Thanh Nhàn -2012</t>
  </si>
  <si>
    <t>Lê Quang Dũng -2015</t>
  </si>
  <si>
    <t>Trần Văn Hoan</t>
  </si>
  <si>
    <t>0384342058</t>
  </si>
  <si>
    <t>Nguyễn Văn Nhật</t>
  </si>
  <si>
    <t>0399367078</t>
  </si>
  <si>
    <t>Tổ 4 Bí Trung 1-Phương Đông - UB - QN</t>
  </si>
  <si>
    <t>0384342058
'0399367078</t>
  </si>
  <si>
    <t>Lê Thanh Tỉnh -1957
Đoàn Thị Ngân - 1965</t>
  </si>
  <si>
    <t>Nghỉ Hưu</t>
  </si>
  <si>
    <t>Tổ 5 khu 8 Vàng Danh - UB - QN</t>
  </si>
  <si>
    <t>0369209352
'0906174127</t>
  </si>
  <si>
    <t>20/9/1991</t>
  </si>
  <si>
    <t>Sn 15 Tổ 23 - Phú Thanh Đông - Yên thanh - Uông Bí - Quảng Ninh</t>
  </si>
  <si>
    <t>Sn 15  Tổ 23  Phú Thanh Đông</t>
  </si>
  <si>
    <t>022191001931</t>
  </si>
  <si>
    <t>8288627206</t>
  </si>
  <si>
    <t>0141000834820</t>
  </si>
  <si>
    <t>0386916166</t>
  </si>
  <si>
    <t>0984962022</t>
  </si>
  <si>
    <t>Công ty Jinko solar Quảng Yên</t>
  </si>
  <si>
    <t>Vũ Minh Tuấn-2015</t>
  </si>
  <si>
    <t>Vũ Minh Khang 
27/01/2020</t>
  </si>
  <si>
    <t>Vũ Minh Quang 8/9/2021</t>
  </si>
  <si>
    <t>Hoàng Thị Liền</t>
  </si>
  <si>
    <t>0982279062</t>
  </si>
  <si>
    <t>Vũ Văn Kha - 1958
Đặng Thị Mơ - 1958</t>
  </si>
  <si>
    <t>0869825308</t>
  </si>
  <si>
    <t>Nam ninh - Nam định</t>
  </si>
  <si>
    <t>Tổ 1 khu 3 Vàng Danh - Uông Bí - Quảng Ninh</t>
  </si>
  <si>
    <t>022086009950</t>
  </si>
  <si>
    <t>8/9/2006</t>
  </si>
  <si>
    <t>5701014874</t>
  </si>
  <si>
    <t>103004104677</t>
  </si>
  <si>
    <t>0984283978</t>
  </si>
  <si>
    <t>0865162262</t>
  </si>
  <si>
    <t>24/8/1988</t>
  </si>
  <si>
    <t>Vũ Minh Tân 2010</t>
  </si>
  <si>
    <t>Nguyễn Minh Ngọc-2016</t>
  </si>
  <si>
    <t>Nguyễn Thij Nụ</t>
  </si>
  <si>
    <t>Trần Thị Hoa -1966</t>
  </si>
  <si>
    <t>Hưng Bình - Vinh - Nghệ An</t>
  </si>
  <si>
    <t>Tổ 21 khu 4 Bắc Sơn - Uông Bí - Quảng Ninh</t>
  </si>
  <si>
    <t>Tổ 21 khu 4</t>
  </si>
  <si>
    <t>022096004688</t>
  </si>
  <si>
    <t>CĐ Công nghiệp và xây dựng</t>
  </si>
  <si>
    <t>8471836720</t>
  </si>
  <si>
    <t>0141000876870</t>
  </si>
  <si>
    <t>0966667564</t>
  </si>
  <si>
    <t>0378265141</t>
  </si>
  <si>
    <t>Đậu Hương Giang -2016</t>
  </si>
  <si>
    <t>Đậu Khánh An (9/11/2020)</t>
  </si>
  <si>
    <t>Trần Thị Tuyến</t>
  </si>
  <si>
    <t>0969545651</t>
  </si>
  <si>
    <t>Khu 4 Bắc Sơn - UB - QN</t>
  </si>
  <si>
    <t>Nguyễn Văn Trường-1968
Nguyễn Thị Điệp -1974</t>
  </si>
  <si>
    <t>0936857222</t>
  </si>
  <si>
    <t>Sn 39 Tổ 16A-khu 5a Quang Trung - Uông Bí - Quảng Ninh</t>
  </si>
  <si>
    <t>Sn 39 Tổ 16Akhu 5a</t>
  </si>
  <si>
    <t>022099006181</t>
  </si>
  <si>
    <t>2220498749</t>
  </si>
  <si>
    <t>8379358134</t>
  </si>
  <si>
    <t>1013620091</t>
  </si>
  <si>
    <t>0989145130</t>
  </si>
  <si>
    <t>Đặng Thị Hắng</t>
  </si>
  <si>
    <t>Nam Hoà - Quảng Yên - Quảng Ninh</t>
  </si>
  <si>
    <t>SN 56 tổ 27 Phú Thanh Tây - Yên Thanh - UB-QN</t>
  </si>
  <si>
    <t>SN 56 tổ 27 Phú Thanh Tây</t>
  </si>
  <si>
    <t>022084005963</t>
  </si>
  <si>
    <t>Cử nhân công nghệ thông tin</t>
  </si>
  <si>
    <t>Đại học quốc gia TP Hồ Chí Minh (cơ sở Hà Nội)</t>
  </si>
  <si>
    <t>8541442105</t>
  </si>
  <si>
    <t>0389888378</t>
  </si>
  <si>
    <t>Đào Thanh Hoà</t>
  </si>
  <si>
    <t>0398686378</t>
  </si>
  <si>
    <t>Trung tâm cấp cứu mỏ</t>
  </si>
  <si>
    <t>Nguyễn Đào Minh Vy -2012</t>
  </si>
  <si>
    <t>Nguyễn Minh Khang 2015</t>
  </si>
  <si>
    <t>Nguyễn Minh Khôi - 2022</t>
  </si>
  <si>
    <t>0388156642</t>
  </si>
  <si>
    <t>Trần Thi Lê</t>
  </si>
  <si>
    <t>0973768128</t>
  </si>
  <si>
    <t xml:space="preserve">Tổ 27 Phú Thanh </t>
  </si>
  <si>
    <t>0388156641</t>
  </si>
  <si>
    <t>Đào Công Hưng  - 1946
Nguyễn Thị Nghị  -1952</t>
  </si>
  <si>
    <t>Yê Hoà - Yên Thọ - Đông Triều -QN</t>
  </si>
  <si>
    <t>Tổ 2 Tân Lập -Phương Đông- Uông Bí- Quảng Ninh</t>
  </si>
  <si>
    <t xml:space="preserve">Tổ 2 Tân Lập </t>
  </si>
  <si>
    <t>022184002846</t>
  </si>
  <si>
    <t>Bằng nghề sửa chữa điện mỏ hầm lò</t>
  </si>
  <si>
    <t>0985259256</t>
  </si>
  <si>
    <t>Nguyễn Xuân Tam</t>
  </si>
  <si>
    <t>0976766333</t>
  </si>
  <si>
    <t>Công Ty Than Uông Bí</t>
  </si>
  <si>
    <t>Nguyễn Thuý An -2011</t>
  </si>
  <si>
    <t>trường Phương đông</t>
  </si>
  <si>
    <t>Nguyễn Gia Bảo - 2016</t>
  </si>
  <si>
    <t>Tiểu học Phương Đông B</t>
  </si>
  <si>
    <t>0375608019</t>
  </si>
  <si>
    <t>Hoàng Thị Rằm</t>
  </si>
  <si>
    <t>0327455268</t>
  </si>
  <si>
    <t xml:space="preserve">Nguyễn Xuân Hành -1953  -chết
Hoàng Thị Thục -1957 </t>
  </si>
  <si>
    <t>Bố Dương - Hồng Phong -Ninh Giang - Hải Dương</t>
  </si>
  <si>
    <t>0397646793</t>
  </si>
  <si>
    <t>Gia Bình - Bắc Ninh</t>
  </si>
  <si>
    <t xml:space="preserve">Vĩnh Quang - Mạo Khê -Đông Triều- Quảng Ninh </t>
  </si>
  <si>
    <t>Vĩnh Quang</t>
  </si>
  <si>
    <t>022193008177</t>
  </si>
  <si>
    <t>0963106674</t>
  </si>
  <si>
    <t>Lê Văn Huỳnh: CN Than MK nghỉ hưu</t>
  </si>
  <si>
    <t>CN than MK</t>
  </si>
  <si>
    <t>SN</t>
  </si>
  <si>
    <t>Van Yên - Cẩm Phả - Quảng Ninh</t>
  </si>
  <si>
    <t>Số nhà 05 Làng Địa Chất TRại Hà - Yên Thọ - Đông Triều - Quảng Ninh</t>
  </si>
  <si>
    <t>SN 05 Làng Địa Chất -Trại Hà</t>
  </si>
  <si>
    <t>Yên Thọ</t>
  </si>
  <si>
    <t>022179005748</t>
  </si>
  <si>
    <t>19/05/2006</t>
  </si>
  <si>
    <t>Sàng than thủ công</t>
  </si>
  <si>
    <t>8001517740</t>
  </si>
  <si>
    <t>106004107070</t>
  </si>
  <si>
    <t>0906174791</t>
  </si>
  <si>
    <t>Nguyễn Duy Cường</t>
  </si>
  <si>
    <t>0906101736</t>
  </si>
  <si>
    <t>Lái xe trường ĐHCN QN</t>
  </si>
  <si>
    <t>Nguyễn Duy Quân -2003</t>
  </si>
  <si>
    <t>ĐH Công nghiệp QN</t>
  </si>
  <si>
    <t>Nguyễn Anh Thư -2008</t>
  </si>
  <si>
    <t>Triệu Thị Đưa</t>
  </si>
  <si>
    <t>0348990225</t>
  </si>
  <si>
    <t>làng địa chất - Trại Hà- Yên Thọ Đông Triều -QN</t>
  </si>
  <si>
    <t>Nguyễn Duy Xê -1949
mẹ chồng đã chết</t>
  </si>
  <si>
    <t>Tổ 4 khu 5A Vàng Danh- Uông bí - Quảng ninh</t>
  </si>
  <si>
    <t>Tổ 4 Khu 5A</t>
  </si>
  <si>
    <t>022169002960</t>
  </si>
  <si>
    <t>Chưa qua đào tạo</t>
  </si>
  <si>
    <t>8001517902</t>
  </si>
  <si>
    <t>109004107000</t>
  </si>
  <si>
    <t>0984920710</t>
  </si>
  <si>
    <t>đơn thân</t>
  </si>
  <si>
    <t>Hoàng Anh Tuấn -2005</t>
  </si>
  <si>
    <t>Cổ Nhuế - Từ Liêm - Hà Nội</t>
  </si>
  <si>
    <t>Tổ 5 khu 9 - Vàng Danh - Uông Bí - Quảng Ninh</t>
  </si>
  <si>
    <t>Tổ 5  khu 9</t>
  </si>
  <si>
    <t>022068000844</t>
  </si>
  <si>
    <t xml:space="preserve">Xây dựng và kiến trúc khác </t>
  </si>
  <si>
    <t xml:space="preserve"> Trường Đào tạo nghề Cơ giới và xây dựng Uông Bí</t>
  </si>
  <si>
    <t>8001517927</t>
  </si>
  <si>
    <t>108004107001</t>
  </si>
  <si>
    <t>0399399985</t>
  </si>
  <si>
    <t>Tạ Thị Lan</t>
  </si>
  <si>
    <t>Nguyễn Thành Đạt(1997)</t>
  </si>
  <si>
    <t>Làm tại Hà Nội</t>
  </si>
  <si>
    <t>Nguyễn Tuấn Anh (2004)</t>
  </si>
  <si>
    <t>Hải Trung - Hải Hậu - Nam Định</t>
  </si>
  <si>
    <t>SN 32 Tổ 2A khu 7 - Vàng Danh - Uông Bí - Quảng Ninh</t>
  </si>
  <si>
    <t>SN 32 Tổ  2A  khu 7</t>
  </si>
  <si>
    <t>SN 32 Tổ 2A  khu 7</t>
  </si>
  <si>
    <t>022080010293</t>
  </si>
  <si>
    <t>Khai thác mỏ hầm lò</t>
  </si>
  <si>
    <t>5701024826</t>
  </si>
  <si>
    <t>101004107075</t>
  </si>
  <si>
    <t>0762392231</t>
  </si>
  <si>
    <t>Duy Thị Lành</t>
  </si>
  <si>
    <t>0399948906</t>
  </si>
  <si>
    <t>Thụy Hà - Thái Thụy - Thái Bình</t>
  </si>
  <si>
    <t>Tập thể sân vận động  Vàng Danh - Uông Bí - Quảng Ninh</t>
  </si>
  <si>
    <t>Thụy Hà</t>
  </si>
  <si>
    <t>Tổ 1Khu 4</t>
  </si>
  <si>
    <t>12/01/2015</t>
  </si>
  <si>
    <t xml:space="preserve">CA tỉnh Quảng Ninh </t>
  </si>
  <si>
    <t xml:space="preserve">Cơ điện mỏ; Học ngành Cơ điện + Trung cấp Cơ điện; Chuyên ngành Cơ điện mỏ </t>
  </si>
  <si>
    <t>5700771159</t>
  </si>
  <si>
    <t>107004140543</t>
  </si>
  <si>
    <t>0365484807</t>
  </si>
  <si>
    <t>Lâm Thị Huyền
 (đã ly hôn)</t>
  </si>
  <si>
    <t>Giang tiến Thạnh -2009</t>
  </si>
  <si>
    <t>Giang bá Minh -2009</t>
  </si>
  <si>
    <t>Giang Xuân Hiệu</t>
  </si>
  <si>
    <t>Thụy Hà - Thái Thụy Thái Bình</t>
  </si>
  <si>
    <t>Đào Thị Nhoa -1947
Bố vợ đã chết</t>
  </si>
  <si>
    <t>Xã Minh Hoàng - Huyện Phù Cừ - Tỉnh Hưng Yên</t>
  </si>
  <si>
    <t xml:space="preserve">Tổ 1 khu 6 Vàng Danh- Uông Bí- Quảng Ninh </t>
  </si>
  <si>
    <t>Tổ 1 khu 6</t>
  </si>
  <si>
    <t>022086001750</t>
  </si>
  <si>
    <t>5701025788</t>
  </si>
  <si>
    <t>106004400786</t>
  </si>
  <si>
    <t>0332520507</t>
  </si>
  <si>
    <t>Phạm Thị Duyên
 (đã ly hôn -5/2014)</t>
  </si>
  <si>
    <t>Lưu Xuân Dậu</t>
  </si>
  <si>
    <t>Đào Thị Kiểm</t>
  </si>
  <si>
    <t>Tổ 1 khu 6 Vàng Danh - UB - QN</t>
  </si>
  <si>
    <t>Bình Kiền - Khoái Chân - Hưng yên</t>
  </si>
  <si>
    <t>033186012078</t>
  </si>
  <si>
    <t>8416184873</t>
  </si>
  <si>
    <t>1007356950</t>
  </si>
  <si>
    <t>0763437290</t>
  </si>
  <si>
    <t>Tô Văn Minh</t>
  </si>
  <si>
    <t>0358345989</t>
  </si>
  <si>
    <t>Tô Diệu Linh - 2008</t>
  </si>
  <si>
    <t>Tô Diệu Trung -2011</t>
  </si>
  <si>
    <t>Tô Gia Huy (22/8/2019)</t>
  </si>
  <si>
    <t>Lê Thị Phúc</t>
  </si>
  <si>
    <t>0334785557</t>
  </si>
  <si>
    <t>Bình Kiền - Khoái Châu - Hưng yên</t>
  </si>
  <si>
    <t>Tô Quang Huynh -1960
Ngô Thị Chính -1962</t>
  </si>
  <si>
    <t>Bình Lăng - Hưng Hà - Thái Bình</t>
  </si>
  <si>
    <t xml:space="preserve"> SN 11 ngõ 62 Phan Đinh Phùng Tổ 8 khu 2 - Quang Trung - Uông Bí - Quảng Ninh</t>
  </si>
  <si>
    <t>Tổ 8 khu 2</t>
  </si>
  <si>
    <t xml:space="preserve"> SN 11 ngõ 62 Phan Đinh PhùngTổ 8 khu 2</t>
  </si>
  <si>
    <t>022181010427</t>
  </si>
  <si>
    <t>Sửa chữa điện xí nghiệp</t>
  </si>
  <si>
    <t>8059863339</t>
  </si>
  <si>
    <t>100004921778</t>
  </si>
  <si>
    <t>0936693191</t>
  </si>
  <si>
    <t>0936599204</t>
  </si>
  <si>
    <t>Vũ Trọng Nghĩa - 2010</t>
  </si>
  <si>
    <t>Vũ Ngọc Lan Khuê (31/10/2019)</t>
  </si>
  <si>
    <t>Chu Thị Mai</t>
  </si>
  <si>
    <t>076241976</t>
  </si>
  <si>
    <t>0962416976</t>
  </si>
  <si>
    <t>Nguyễn Thị Chiến - 1942
Bố chồng đã chết</t>
  </si>
  <si>
    <t>Tổ 8 khu 2 Quang Trung - UB - QN</t>
  </si>
  <si>
    <t>Huyện Yên Hưng - Huyện Yên Hưng - Tỉnh Quảng Ninh</t>
  </si>
  <si>
    <t>Sn 143 tổ 37 khu 10 Quang Trung - Uông Bí - Quảng Ninh</t>
  </si>
  <si>
    <t>SN 143 Tổ 37 khu 10</t>
  </si>
  <si>
    <t xml:space="preserve">Sn 143 tổ 37  khu 10 </t>
  </si>
  <si>
    <t>022066006591</t>
  </si>
  <si>
    <t>Nề chung</t>
  </si>
  <si>
    <t>Trường CNKT xây dựng Nam Khê</t>
  </si>
  <si>
    <t>5701019209</t>
  </si>
  <si>
    <t>101004515422</t>
  </si>
  <si>
    <t>0984241872</t>
  </si>
  <si>
    <t>Trương Thị Thanh Hương</t>
  </si>
  <si>
    <t>0973692259</t>
  </si>
  <si>
    <t>Buôn bán nhỏ</t>
  </si>
  <si>
    <t>Trần Kim Ngân -1992</t>
  </si>
  <si>
    <t>Trần Kim Ngọc -1997</t>
  </si>
  <si>
    <t>Quang trung - UB - QN</t>
  </si>
  <si>
    <t>Phạm Thị Thơm -1936
Bố vợ đã chết</t>
  </si>
  <si>
    <t>Xã Nga Thiện - Huyện Nga Sơn - Tỉnh Thanh Hoá</t>
  </si>
  <si>
    <t>Ngõ 3 Tổ 1 Khu 8 Thanh Sơn - Uông Bí - Quảng Ninh</t>
  </si>
  <si>
    <t>Ngõ 3 Tổ 1  Khu 8</t>
  </si>
  <si>
    <t>022188012849</t>
  </si>
  <si>
    <t xml:space="preserve">Sửa chữa điện mỏ hầm lò </t>
  </si>
  <si>
    <t>8122797002</t>
  </si>
  <si>
    <t>108006215615</t>
  </si>
  <si>
    <t>0705864020</t>
  </si>
  <si>
    <t>0967425099</t>
  </si>
  <si>
    <t>PX KT10 Cty Than Vàng Danh</t>
  </si>
  <si>
    <t>Trần Hải Đăng (2/10/2010)</t>
  </si>
  <si>
    <t>Trần Hải Linh -(26/9/2014)</t>
  </si>
  <si>
    <t>Nguyễn Thanh Liêm</t>
  </si>
  <si>
    <t>0393945884</t>
  </si>
  <si>
    <t>0335836982</t>
  </si>
  <si>
    <t>Tổ 14 khu 3 Vàng Danh - Uông Bí - QN</t>
  </si>
  <si>
    <t>Trần Đăng Minh
Nguyễn Thị Lê</t>
  </si>
  <si>
    <t>Đoan Hùng - Hung Hà - Thái Bình</t>
  </si>
  <si>
    <t xml:space="preserve">về PX 1/4/2018QĐ TPSX 25/4/2018 </t>
  </si>
  <si>
    <t>SN 55 tổ 29 khu 4 Bắc Sơn - Uông Bí - Quảng Ninh</t>
  </si>
  <si>
    <t>SN 55 tổ 29  khu 4</t>
  </si>
  <si>
    <t>SN 55 tổ 29 khu 4</t>
  </si>
  <si>
    <t>022091009705</t>
  </si>
  <si>
    <t xml:space="preserve">Kỹ thuật Tuyển khoáng + Cao đẳng Công nghệ kỹ thuật điện, điện tử; Chuyên ngành Cơ điện tuyển khoáng </t>
  </si>
  <si>
    <t>8353031078</t>
  </si>
  <si>
    <t>104005257631</t>
  </si>
  <si>
    <t>0986814191</t>
  </si>
  <si>
    <t>0906048802</t>
  </si>
  <si>
    <t>Trương Lê Kiều Hân -2017</t>
  </si>
  <si>
    <t>Trương Minh Huy
26/1/2024</t>
  </si>
  <si>
    <t>Trương Thị Huệ</t>
  </si>
  <si>
    <t>0363707019</t>
  </si>
  <si>
    <t>0973581386</t>
  </si>
  <si>
    <t>Lê Văn Hải -1968
Vũ Thị Nhạn -1969</t>
  </si>
  <si>
    <t>PX Tuyển VD2 Cty Than VD</t>
  </si>
  <si>
    <t>Tổ 29 Bãi Soi -Bắc Sơn - UB - QN</t>
  </si>
  <si>
    <t>CDHĐLĐ</t>
  </si>
  <si>
    <t>VỀ HƯU + chuyển đv</t>
  </si>
  <si>
    <t>Chứng minh ND</t>
  </si>
  <si>
    <t>Ngày
 tham
 gia 
công 
tác</t>
  </si>
  <si>
    <t>Ngày 
vào
 công 
ty</t>
  </si>
  <si>
    <t>Chứcvụ hiện nay</t>
  </si>
  <si>
    <t>Chức danh công việc</t>
  </si>
  <si>
    <t>Đơn vị
 công tác</t>
  </si>
  <si>
    <t>Họ tên con</t>
  </si>
  <si>
    <t>Chuyển phòng KB 1/1/2024</t>
  </si>
  <si>
    <t>Nho Quan - Ninh Bình</t>
  </si>
  <si>
    <t>Sơn La -Nho Quan - Ninh Bình</t>
  </si>
  <si>
    <t>Khu Cổng Bắc Phường Cộng Hòa Thị Xã Quảng Yên - Quảng Ninh</t>
  </si>
  <si>
    <t>Khu Cổng Bắc</t>
  </si>
  <si>
    <t>Cộng Hòa</t>
  </si>
  <si>
    <t>037193012956</t>
  </si>
  <si>
    <t>Vận hành thiết bị sàng tuyển+
Cử nhân kế toán</t>
  </si>
  <si>
    <t>Chinh quy
Tại chức</t>
  </si>
  <si>
    <t>Trung cấp nghề .
Đại học TC</t>
  </si>
  <si>
    <t>Trường Cao đẳng nghề than - Khoáng sản Việt Nam .
ĐH mỏ địa chất</t>
  </si>
  <si>
    <t>Nhân viên kinh tế PX</t>
  </si>
  <si>
    <t>8371974117</t>
  </si>
  <si>
    <t>0141000834857</t>
  </si>
  <si>
    <t>1/4</t>
  </si>
  <si>
    <t>TKV 07.2-V.1</t>
  </si>
  <si>
    <t>0368826112</t>
  </si>
  <si>
    <t xml:space="preserve">Đinh Văn Hiệp </t>
  </si>
  <si>
    <t>0399089385</t>
  </si>
  <si>
    <t>PX KT7 Cty than Vàng Dang</t>
  </si>
  <si>
    <t>0904017289</t>
  </si>
  <si>
    <t>Đinh Thị Kim Dung</t>
  </si>
  <si>
    <t>0392368045</t>
  </si>
  <si>
    <t xml:space="preserve">  -Phó BT đảng CTY than VD
 - Nghỉ hưu</t>
  </si>
  <si>
    <t>Tổ 3 Thuận An I- Phương Nam - UB - QN</t>
  </si>
  <si>
    <t>0904017289
 '0392368045</t>
  </si>
  <si>
    <t>Đinh Văn Huy -1964
Vũ Thị Hường -1964</t>
  </si>
  <si>
    <t>Khu Cổng Bắc Cộng Hòa - Quảng Yên - Quảng Ninh</t>
  </si>
  <si>
    <t>Nguyên lý - Lý nhân - Hà nam</t>
  </si>
  <si>
    <t>022177004992</t>
  </si>
  <si>
    <t>5701014232</t>
  </si>
  <si>
    <t>109004102306</t>
  </si>
  <si>
    <t>0972250239</t>
  </si>
  <si>
    <t>Phan Cường Toan</t>
  </si>
  <si>
    <t>0396773558</t>
  </si>
  <si>
    <t>VTG2 -Cty Than Hồng Thái</t>
  </si>
  <si>
    <t>Phan Thị Huệ Thư1998</t>
  </si>
  <si>
    <t>Phan Mạnh Thắng 2003</t>
  </si>
  <si>
    <t>Sinh viên Cao đẳng Bách khoa</t>
  </si>
  <si>
    <t>0372851663</t>
  </si>
  <si>
    <t>Phạm Văn Lèo - 1943
Mẹ chồng đã chết</t>
  </si>
  <si>
    <t>Đại Bản - An Dương - Hải Phòng</t>
  </si>
  <si>
    <t>7/3/2024 về px</t>
  </si>
  <si>
    <t>PX KT13 23/10/2023
(xin đi  -học )
6/5/24  - KT10</t>
  </si>
  <si>
    <t>Yên Hưng - Quảng Yên - Quảng Ninh</t>
  </si>
  <si>
    <t>Minh Thành-Quảng Yên-Quảng Ninh</t>
  </si>
  <si>
    <t>Khu Cát Thành</t>
  </si>
  <si>
    <t>Minh Thành</t>
  </si>
  <si>
    <t>Tổ 15bKhu 3</t>
  </si>
  <si>
    <t>022095010171</t>
  </si>
  <si>
    <t>8516161132</t>
  </si>
  <si>
    <t>0141000834753</t>
  </si>
  <si>
    <t>0866024648</t>
  </si>
  <si>
    <t>0969136925</t>
  </si>
  <si>
    <t>Cty Yazaki</t>
  </si>
  <si>
    <t>Phạm Linh Nhi (17/12/2018)</t>
  </si>
  <si>
    <t>Khu 3 Vàng Danh  - UB - QN</t>
  </si>
  <si>
    <t>Đoàn Văn Lâm -1974
Mã Thị Định -1975</t>
  </si>
  <si>
    <t>Lái xe 
Nông nghiệp</t>
  </si>
  <si>
    <t>PX KT14 23/10/2023
 (xin đi học )
6/5/24 - KT16</t>
  </si>
  <si>
    <t>Dạ Trạch - Khoái Châu - Hưng Yên</t>
  </si>
  <si>
    <t>Tổ 1  khu 10</t>
  </si>
  <si>
    <t>022094002522</t>
  </si>
  <si>
    <t>8451571064</t>
  </si>
  <si>
    <t>0141000834762</t>
  </si>
  <si>
    <t>0976964849</t>
  </si>
  <si>
    <t>Tổ 1 khu 10 Thanh Sơn - UB - MK</t>
  </si>
  <si>
    <t>0959876441</t>
  </si>
  <si>
    <t>từ 6/4/2024 về PQĐ -2 tháng</t>
  </si>
  <si>
    <t>Phòng KH 1/6/2024</t>
  </si>
  <si>
    <t>Vũ Đoài - Vũ Thư - Thái Bình</t>
  </si>
  <si>
    <t>Tổ 42 khu 12-Quang Trung - Uông Bí - Quảng Ninh</t>
  </si>
  <si>
    <t>Tổ 42 khu 12</t>
  </si>
  <si>
    <t>034081017478</t>
  </si>
  <si>
    <t>Củ nhân kinh tế</t>
  </si>
  <si>
    <t>Đại học Thương Mại hà Nội</t>
  </si>
  <si>
    <t>44310000008075</t>
  </si>
  <si>
    <t>0901266999</t>
  </si>
  <si>
    <t>Phòng Kế toán Cty Than VD</t>
  </si>
  <si>
    <t>Nguyễn Anh Quân
2008</t>
  </si>
  <si>
    <t>Nguyễn Ngọc Bảo
2013</t>
  </si>
  <si>
    <t>Nguyễn Quốc Việt
1958</t>
  </si>
  <si>
    <t>Đỗ Thị Cúc 
1958</t>
  </si>
  <si>
    <t>Phạm Văn Tân -1958
Nguyễn T.Thanh hải -1963</t>
  </si>
  <si>
    <t>Quang Trung - Uông Bí - Quản Ninh</t>
  </si>
  <si>
    <t>Đỗ Trọng Dũng</t>
  </si>
  <si>
    <t>CDHĐLĐ 14/6/2024</t>
  </si>
  <si>
    <t>Chuyển P-KTTK từ 1/7 -:-31/12/2018 (trưng dụng)</t>
  </si>
  <si>
    <t>Thụy Việt - Thái Thụy - Thái Bình</t>
  </si>
  <si>
    <t>Thôn Cao Trại</t>
  </si>
  <si>
    <t>Thụy Việt</t>
  </si>
  <si>
    <t>034091016119</t>
  </si>
  <si>
    <t>05/10/2022</t>
  </si>
  <si>
    <t xml:space="preserve">CA tỉnh Thái Bình </t>
  </si>
  <si>
    <t>8342724095</t>
  </si>
  <si>
    <t>103001779480</t>
  </si>
  <si>
    <t>0987107033</t>
  </si>
  <si>
    <t>Đỗ Trọng Thân</t>
  </si>
  <si>
    <t>0363226945</t>
  </si>
  <si>
    <t>Phạm Thị Tuyến</t>
  </si>
  <si>
    <t>0397502065</t>
  </si>
  <si>
    <t>0353226945</t>
  </si>
  <si>
    <t>PX Điện 28/6/2024</t>
  </si>
  <si>
    <t>Tân Bình - Thái Bình</t>
  </si>
  <si>
    <t>Tổ 7 - khu 2</t>
  </si>
  <si>
    <t>022300001696</t>
  </si>
  <si>
    <t>Trung cấp kỹ thuật cơ điện mỏ hầm lò</t>
  </si>
  <si>
    <t>2220536483</t>
  </si>
  <si>
    <t>8641602793</t>
  </si>
  <si>
    <t>0985396864</t>
  </si>
  <si>
    <t>0338882200</t>
  </si>
  <si>
    <t>16/12/1996</t>
  </si>
  <si>
    <t>Phòng KCS Cty than Vàng Danh</t>
  </si>
  <si>
    <t>Phạm Đăng Khôi - 5/6/2023</t>
  </si>
  <si>
    <t xml:space="preserve">Phạm Văn Toại </t>
  </si>
  <si>
    <t>0903412280</t>
  </si>
  <si>
    <t xml:space="preserve">Nguyễn Thị Xuân Thu </t>
  </si>
  <si>
    <t>Khu 2 Vàng Danh - UB - QN</t>
  </si>
  <si>
    <t xml:space="preserve">Lâm Thị Quy  </t>
  </si>
  <si>
    <t>PX Điện 10/7/2024</t>
  </si>
  <si>
    <t>Hải hà - Hải hậu - Nam định</t>
  </si>
  <si>
    <t>SN 163A - Tổ 5 khu 7 Vàng Danh - Uông Bí - Quảng Ninh</t>
  </si>
  <si>
    <t>SN 163A - Tổ 5 khu 7</t>
  </si>
  <si>
    <t>022178009466</t>
  </si>
  <si>
    <t>28/10/2003</t>
  </si>
  <si>
    <t>5701043360</t>
  </si>
  <si>
    <t>103004102448</t>
  </si>
  <si>
    <t>0386604767</t>
  </si>
  <si>
    <t>0382160368</t>
  </si>
  <si>
    <t>KT15-PQĐ-Công ty than Vàng Danh</t>
  </si>
  <si>
    <t>Quản Thị Như Quỳnh  2003</t>
  </si>
  <si>
    <t>ĐH Văn Hóa HN</t>
  </si>
  <si>
    <t>Quản Trung Nghĩa 2008</t>
  </si>
  <si>
    <t>Lâm Bình Dương</t>
  </si>
  <si>
    <t>0943320619</t>
  </si>
  <si>
    <t>0985107472</t>
  </si>
  <si>
    <t>Quản Bá Đáo-1935
Hoàng Thị Tuyết -1939</t>
  </si>
  <si>
    <t>29/3/1965</t>
  </si>
  <si>
    <t>Xã Ngũ Hùng - Huyện Thanh Miện - Tỉnh Hải Dương</t>
  </si>
  <si>
    <t>Tổ 1 khu 5b Vàng Danh - Uông Bí - Quảng Ninh</t>
  </si>
  <si>
    <t>Tổ 1 Khu 5B</t>
  </si>
  <si>
    <t>SN 7 ngõ 14 tổ 6 khu Tân Lập</t>
  </si>
  <si>
    <t>030065005661</t>
  </si>
  <si>
    <t>SC Cơ điện lò</t>
  </si>
  <si>
    <t>25/12/1983</t>
  </si>
  <si>
    <t>5701014426</t>
  </si>
  <si>
    <t>107004102962</t>
  </si>
  <si>
    <t>1/8/2007</t>
  </si>
  <si>
    <t>0934208681</t>
  </si>
  <si>
    <t>Nguyễn Thị Tý</t>
  </si>
  <si>
    <t>1/1/1970</t>
  </si>
  <si>
    <t>Nguyễn Thùy Dương 1993</t>
  </si>
  <si>
    <t>Thiểu năng trí tuệ</t>
  </si>
  <si>
    <t>Nguyễn Thị Thủy 1997</t>
  </si>
  <si>
    <t>Tự do (Tân Lập - Phương Đông -UB -QN)</t>
  </si>
  <si>
    <t>Phạm Thị Dáng</t>
  </si>
  <si>
    <t>Ngũ Hùng- Thanh Miện - Hải Dương</t>
  </si>
  <si>
    <t xml:space="preserve"> Vàng Danh - Uông Bí -  Quảng Ninh</t>
  </si>
  <si>
    <t xml:space="preserve"> Thanh Sơn -  Uông Bí - Quảng Ninh</t>
  </si>
  <si>
    <t>Quang Trung -  Uông Bí -  Quảng Ninh</t>
  </si>
  <si>
    <t>Trưng Vương - Uông Bí -  Quảng Ninh</t>
  </si>
  <si>
    <t xml:space="preserve"> Yên Thọ - Đông Triều - Quảng Ninh</t>
  </si>
  <si>
    <t xml:space="preserve"> Nam Khê -Uông Bí - Quảng Ninh</t>
  </si>
  <si>
    <t>Gẫy kín xương bàn 4 ngón 3 bàn tay phải</t>
  </si>
  <si>
    <t>Gẫy kín xương bàn 4 ngón 3 bàn tay phải, do trượt ngã cầu thang</t>
  </si>
  <si>
    <t>Vết thường đốt 3 ngón 4 tay trái</t>
  </si>
  <si>
    <t>Vết thường đốt 3 ngón 4 tay trái, do sửa xe đạp tại nhà,</t>
  </si>
  <si>
    <t>Chấn thương, vết thương hở cổ chân phải do trượt ngã ở sân nhà</t>
  </si>
  <si>
    <t>Chấn thương, vết thương hở cổ chân phải</t>
  </si>
  <si>
    <t>Rối loạn chức năng tiền  đình</t>
  </si>
  <si>
    <t>Chấn thương hở cổ tay và bàn tay phải do trượt ngã ở vườn nhà</t>
  </si>
  <si>
    <t>Chấn thương hở cổ tay và bàn tay phải</t>
  </si>
  <si>
    <t xml:space="preserve">Rối loạn chức năng tiền đình, điều trị nội trú </t>
  </si>
  <si>
    <t>Tổ 15 khu 5b Quang Trung - Uông Bí -  Quảng Ninh</t>
  </si>
  <si>
    <t>Chấn thương hở các ngón tay với tổn thương móng tay phải do trượt ngã ở nhà và bị vật nặng đè lên. Chấn thương , vết thương ngón I tay phải</t>
  </si>
  <si>
    <t>Chấn thương , vết thương ngón I tay phải</t>
  </si>
  <si>
    <t>Đức Chính -Đông Triều -Quảng Ninh</t>
  </si>
  <si>
    <t>Đau dây thần kinh toạ (hai bên)</t>
  </si>
  <si>
    <t>Đau dây thần kinh toạ</t>
  </si>
  <si>
    <t>Trung tâm y tế khu vực Đông Triều</t>
  </si>
  <si>
    <t>Viêm dạ dầy cấp</t>
  </si>
  <si>
    <t>không được</t>
  </si>
  <si>
    <t>áp xe mông (T), điều trị nội trú</t>
  </si>
  <si>
    <t>Trung Vương - Uông Bí - Quảng Ninh</t>
  </si>
  <si>
    <t>Áp xe cẳng chân T, điều trị nội trú</t>
  </si>
  <si>
    <t>Gẫy kín đốt I ngón V tay P, vết thương cẳng chân P lóc da, rách gân cơ mác dài, vết thương bàn chân P thấu khớp cổ chân.</t>
  </si>
  <si>
    <t>Gẫy kín đốt I ngón V tay P, vết thương cẳng chân P lóc da, rách gân cơ mác dài, vết thương bàn chân P thấu khớp cổ chân, do va đập mạnh trong quá trình chơi thể thao.</t>
  </si>
  <si>
    <t>Nhiễm khuẩn đường ruột, viêm dạ dầy - túi thừ đại tràng - Polyp đại tràng</t>
  </si>
  <si>
    <t>Nhiễm khuẩn đường ruột, viêm dạ dầy - túi thừ đại tràng - Polyp đại tràng, điều trị nội trú</t>
  </si>
  <si>
    <t xml:space="preserve">Nhổ răng, mổ lấy răng mọc lệch gầm </t>
  </si>
  <si>
    <t>Nhổ răng, mổ lấy răng mọc lệch gầm răng 38, 48</t>
  </si>
  <si>
    <t>Loét dạ dầy HP (-)</t>
  </si>
  <si>
    <t>Đau dây thần kinh toạ, thoái hoá cột sống khác</t>
  </si>
  <si>
    <t>Trưng Vương -  Uông Bí -  Quảng Ninh</t>
  </si>
  <si>
    <t>Áp xe môi trên</t>
  </si>
  <si>
    <t>Liệt dây thần kinh VII ngoại biên phải/ Đau đầu rối loạn vận mạch</t>
  </si>
  <si>
    <t>Liệt dây thần kinh VII ngoại biên phải/ Đau đầu rối loạn vận mạch/ cúm B, hạ kali máu</t>
  </si>
  <si>
    <t>Bảng kê chi phí điều trị nội trú,  Bản tường trình</t>
  </si>
  <si>
    <t>gẫy xương gò má cung tiếp phải</t>
  </si>
  <si>
    <t>phẫu thuật tháo nẹp vis gò má cung tiếp phải</t>
  </si>
  <si>
    <t xml:space="preserve">Ngã sân nhà, dị vật bắn vào mắt </t>
  </si>
  <si>
    <t>Mắt trái chấn thương phần mềm mi, xuất huyết dưới kết mạch, dị vật kết mạc</t>
  </si>
  <si>
    <t>Cúm B bội nhiễm, Zona thần kinh</t>
  </si>
  <si>
    <t>Đụng dập phần khác chưa xác định tại bàn chân (S90.3), chấn thương bàn chân trái</t>
  </si>
  <si>
    <t>Trượt ngã cầu thang nhà, chấn thương bàn chân trái</t>
  </si>
  <si>
    <t>Trượt ngã cầu thang nhà, chấn thương cột sống</t>
  </si>
  <si>
    <t>Gãy đốt sống thắt lưng, xẹp phù nề L1</t>
  </si>
  <si>
    <t>Bệnh Viện HN Việt Đức</t>
  </si>
  <si>
    <t>Phẫu thuật bơm cecent sinh học có bóng L1, Điều trị nội trú đến khi bệnh đỡ ra viện.</t>
  </si>
  <si>
    <t>Đục thuỷ tinh thể xác định khác</t>
  </si>
  <si>
    <t>Phẫu thuật tán nhuyễn thể thuỷ tinh bằng siêu âm</t>
  </si>
  <si>
    <t>Phẫu thuật tán nhuyễn thể thuỷ tinh bằng siêu âm (phaco) có hoặc không đặt IOL</t>
  </si>
  <si>
    <t>Bệnh viện Mắt TW</t>
  </si>
  <si>
    <t>Bệnh viện Hữu Nghị Việt Tiệp</t>
  </si>
  <si>
    <t>Sỏi thận và sỏi niệu quản, Q62.5- niệu quản đôi.Q63.0-Thận phụ N20.0 Sỏi thận  Z96.0 sự có mặt các dụng cụ cấy ghép tiết niệu</t>
  </si>
  <si>
    <t>Trượt ngã sân nhà gây chấn thương ở đầu</t>
  </si>
  <si>
    <t>Chấn thương hở ở đầu, vết thương đỉnh chấm phải</t>
  </si>
  <si>
    <t>Chấn thương hở ở đầu, vết thương đỉnh chấm phải. Tổn thương nội sọ khác</t>
  </si>
  <si>
    <t>Trung tấm Y tế Quảng Yên</t>
  </si>
  <si>
    <t>Hoàng Quế - Quảng Ninh</t>
  </si>
  <si>
    <t>Lâm Xá 3 - Hoàng Quế - Quảng Ninh</t>
  </si>
  <si>
    <t>Đau lưng kèm dây thần kinh toạ, sau mổ, tăng Lipit máu hỗn hợp</t>
  </si>
  <si>
    <t>Đau lưng kèm dây thần kinh toạ, sau mổ</t>
  </si>
  <si>
    <t>Vàng Danh - Quảng Ninh</t>
  </si>
  <si>
    <t>Nhổ răng, mổ lấy răng mọc lệch gầm răng 28-38-48-37</t>
  </si>
  <si>
    <t>Nhổ răng, mổ lấy răng mọc lệch gầm răng 18-38-48-28</t>
  </si>
  <si>
    <t>Đụng dập tại cổ chân, chấn thương cổ chân T</t>
  </si>
  <si>
    <t>Trượt ngã tại sân nhà, chấn thương chân T</t>
  </si>
  <si>
    <t>Trượt ngã cầu thang, chống tay bị gẫy xương ở đầu thấp và xương quay</t>
  </si>
  <si>
    <t>Gẫy xương ở đầu thấp và xương quay (S52.5), chấn thương gẫy kín 1/3 dưới xương quay Phải)</t>
  </si>
  <si>
    <t>Thận phụ, chăm sóc y học không đặc hiệu</t>
  </si>
  <si>
    <t>Thận phụ, chăm sóc y học không đặc hiệu, sự có mặt các dụng cụ cấy ghép tiết niệu sinh dục, Nội soi rút soudeJJ</t>
  </si>
  <si>
    <t>Sỏi thận, thiếu dinh dưỡng</t>
  </si>
  <si>
    <t>Sỏi thận, thiếu dinh dưỡng khác, bệnh gan khác, tăng lipit máu hỗn hợp. Bù dịch nâng cao thể trạng.</t>
  </si>
  <si>
    <t>Số Hợp đồng bảo hiểm: 109/HĐ-TVD-KH. Thời hạn bảo hiểm: Từ  04/03/2025  đến  03/03/2026</t>
  </si>
  <si>
    <t>Yên Tử - Quảng Ninh</t>
  </si>
  <si>
    <t>Chặt cây phòng mưa bão, bị dao vào tay</t>
  </si>
  <si>
    <t>Vết thương phần mềm ngón tay II, III, IV, V tay phải</t>
  </si>
  <si>
    <t>Phường Uông Bí- Quảng Ninh</t>
  </si>
  <si>
    <t>Ngã trượt cầu thang nhà</t>
  </si>
  <si>
    <t>Vết thương hở nhiều vùng chi trên và chi dưới, chấn thương vết thương bàn tay 2 bên + gối trái</t>
  </si>
  <si>
    <t>0385545399</t>
  </si>
  <si>
    <t>Viêm dạ dầy</t>
  </si>
  <si>
    <t>Viêm dạ dầy, không đặc hiệu (thiếu dinh dưỡng)</t>
  </si>
  <si>
    <t>Vết thương hở da đầu, chấn thương vùng đình đầu</t>
  </si>
  <si>
    <t>Rối loạn cân bằng điện giải và nước</t>
  </si>
  <si>
    <t>Rối loạn cân bằng điện giải và nước, cơn thiếu máu  não thoáng qua, tăng lipit  máu hỗn hợp, thiếu dinh dưỡng khác</t>
  </si>
  <si>
    <t>Viêm quanh khớp vai 2 bên</t>
  </si>
  <si>
    <t>Viêm quanh khớp vai 2 bên, Đau cột sống cổ, sỏi thận phải</t>
  </si>
  <si>
    <t>áP xe da, mụn nhọt</t>
  </si>
  <si>
    <t>Áp xe da, nhọt, cụm nhọt ở mông (L02.3) (áp xe mông phải)</t>
  </si>
  <si>
    <t>Viêm xoang cấp, đau thắt ngực</t>
  </si>
  <si>
    <t>Viêm xoang cấp, đau thắt ngực, cơn thiếu máu thoáng qua, viêm họng cấp</t>
  </si>
  <si>
    <t>Trượt ngã cầu thang, chống tay bị gẫy xương ở ngón tay</t>
  </si>
  <si>
    <t>Gẫy xương các ngón tay, gẫy kín tay P</t>
  </si>
  <si>
    <t>Áp xe da, nhọt, cụm nhọt ở mông, nhọt mông trái</t>
  </si>
  <si>
    <t>030078006457</t>
  </si>
  <si>
    <t>Dọn nhà bê tủ bị tủ đè vào tay</t>
  </si>
  <si>
    <t>Vết thương hở các ngón tay với tổn thương móng tay. Chấn thương vết thương mất móng ngón III tay P</t>
  </si>
  <si>
    <t>Sỏi thận phải</t>
  </si>
  <si>
    <t>Nội soi tán sỏi thận phải qua da</t>
  </si>
  <si>
    <t>Bảng kê chi phí điều trị nội trú + giấy chứng nhận phẫu thuật</t>
  </si>
  <si>
    <t>Rối loạn chứng năng tiền đình</t>
  </si>
  <si>
    <t>Đau đầu rối loạn vận mạch, nhân thuỳ phải tuyến giáp, nhân tuyến vú, u máu gan, rối loạn lipits máu</t>
  </si>
  <si>
    <t xml:space="preserve">Bảng kê chi phí điều trị nội trú </t>
  </si>
  <si>
    <t>Áp xe nhọt, cụm nhọt ở mông, nhọt mông phải</t>
  </si>
  <si>
    <t>Áp xe nhọt, cụm nhọt ở mông, nhọt mông phải. Hút ổ áp xe nhọt.</t>
  </si>
  <si>
    <t>022082003135</t>
  </si>
  <si>
    <t>23/03/26</t>
  </si>
  <si>
    <t>Sỏi niệu quản phải</t>
  </si>
  <si>
    <t>Gây mê Mask thanh quản; Nội soi tán sỏi niệu quản phải, đặt sonde JJ niệu quản phải</t>
  </si>
  <si>
    <t>0936809686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</si>
</sst>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(* #,##0.00_);_(* \(#,##0.00\);_(* &quot;-&quot;??_);_(@_)"/>
    <numFmt numFmtId="164" formatCode="_-* #,##0.00\ _₫_-;\-* #,##0.00\ _₫_-;_-* &quot;-&quot;??\ _₫_-;_-@_-"/>
    <numFmt numFmtId="165" formatCode="_-* #,##0.00_-;\-* #,##0.00_-;_-* &quot;-&quot;??_-;_-@_-"/>
    <numFmt numFmtId="166" formatCode="_-* #,##0_-;\-* #,##0_-;_-* &quot;-&quot;_-;_-@_-"/>
    <numFmt numFmtId="167" formatCode="dd\/mm\/yyyy"/>
    <numFmt numFmtId="168" formatCode="d/m"/>
    <numFmt numFmtId="169" formatCode="0000000000"/>
    <numFmt numFmtId="170" formatCode="m/d/yyyy;@"/>
    <numFmt numFmtId="171" formatCode="[$-1010000]d/m/yyyy;@"/>
    <numFmt numFmtId="172" formatCode="d/mm/yyyy;@"/>
    <numFmt numFmtId="173" formatCode="dd/mm/yyyy;@"/>
    <numFmt numFmtId="174" formatCode="_-* #,##0_-;\-* #,##0_-;_-* &quot;-&quot;??_-;_-@_-"/>
    <numFmt numFmtId="177" formatCode="dd"/>
    <numFmt numFmtId="178" formatCode="yyyy"/>
  </numFmts>
  <fonts count="50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i/>
      <sz val="12"/>
      <color theme="1"/>
      <name val="Times New Roman"/>
      <family val="1"/>
    </font>
    <font>
      <sz val="16"/>
      <color theme="1"/>
      <name val="Times New Roman"/>
      <family val="1"/>
    </font>
    <font>
      <b/>
      <sz val="12"/>
      <color rgb="FFFF0000"/>
      <name val="Times New Roman"/>
      <family val="1"/>
    </font>
    <font>
      <sz val="13"/>
      <color indexed="8"/>
      <name val="Times New Roman"/>
      <family val="2"/>
    </font>
    <font>
      <sz val="14"/>
      <name val=".VnTime"/>
      <family val="2"/>
    </font>
    <font>
      <sz val="11"/>
      <color indexed="8"/>
      <name val="Calibri"/>
      <family val="2"/>
      <charset val="163"/>
    </font>
    <font>
      <sz val="12"/>
      <name val=".VnTime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Times New Roman"/>
      <family val="1"/>
      <charset val="163"/>
    </font>
    <font>
      <sz val="10"/>
      <name val="Arial"/>
      <family val="2"/>
      <charset val="163"/>
    </font>
    <font>
      <sz val="10"/>
      <color indexed="8"/>
      <name val="Arial"/>
      <family val="2"/>
    </font>
    <font>
      <sz val="14"/>
      <color indexed="8"/>
      <name val="Times New Roman"/>
      <family val="2"/>
      <charset val="163"/>
    </font>
    <font>
      <sz val="12"/>
      <color theme="1"/>
      <name val="Wingdings 2"/>
      <family val="1"/>
      <charset val="2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b/>
      <sz val="11"/>
      <color rgb="FFFF0000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6"/>
      <name val="Times New Roman"/>
      <family val="1"/>
    </font>
    <font>
      <b/>
      <sz val="16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b/>
      <sz val="11"/>
      <name val="Times New Roman"/>
      <family val="1"/>
    </font>
    <font>
      <sz val="14"/>
      <name val="Times New Roman"/>
      <family val="1"/>
    </font>
    <font>
      <u/>
      <sz val="12"/>
      <name val="Times New Roman"/>
      <family val="1"/>
    </font>
    <font>
      <i/>
      <sz val="12"/>
      <name val="Times New Roman"/>
      <family val="1"/>
    </font>
    <font>
      <i/>
      <sz val="11"/>
      <name val="Times New Roman"/>
      <family val="1"/>
    </font>
    <font>
      <sz val="9"/>
      <name val="Times New Roman"/>
      <family val="1"/>
    </font>
    <font>
      <sz val="11"/>
      <name val=".VnTime"/>
      <family val="2"/>
    </font>
    <font>
      <sz val="11"/>
      <color theme="1"/>
      <name val="Calibri"/>
      <family val="2"/>
      <charset val="163"/>
      <scheme val="minor"/>
    </font>
    <font>
      <i/>
      <u/>
      <sz val="12"/>
      <name val="Times New Roman"/>
      <family val="1"/>
    </font>
    <font>
      <sz val="8"/>
      <color rgb="FFFF000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theme="4" tint="0.79998168889431442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8" fillId="0" borderId="0"/>
    <xf numFmtId="0" fontId="8" fillId="0" borderId="0"/>
    <xf numFmtId="0" fontId="9" fillId="0" borderId="0" applyNumberFormat="0" applyFill="0" applyBorder="0" applyAlignment="0" applyProtection="0"/>
    <xf numFmtId="0" fontId="10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4" fillId="0" borderId="0"/>
    <xf numFmtId="0" fontId="11" fillId="0" borderId="0"/>
    <xf numFmtId="0" fontId="15" fillId="0" borderId="0"/>
    <xf numFmtId="0" fontId="12" fillId="0" borderId="0"/>
    <xf numFmtId="0" fontId="11" fillId="0" borderId="0" applyNumberFormat="0" applyFill="0" applyBorder="0" applyAlignment="0" applyProtection="0"/>
    <xf numFmtId="0" fontId="8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>
      <alignment vertical="top"/>
    </xf>
    <xf numFmtId="0" fontId="8" fillId="0" borderId="0"/>
    <xf numFmtId="0" fontId="9" fillId="0" borderId="0" applyNumberForma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164" fontId="13" fillId="0" borderId="0" applyFont="0" applyFill="0" applyBorder="0" applyAlignment="0" applyProtection="0"/>
    <xf numFmtId="0" fontId="12" fillId="0" borderId="0"/>
    <xf numFmtId="0" fontId="1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166" fontId="12" fillId="0" borderId="0"/>
    <xf numFmtId="0" fontId="12" fillId="0" borderId="0"/>
    <xf numFmtId="0" fontId="18" fillId="0" borderId="0"/>
    <xf numFmtId="0" fontId="15" fillId="0" borderId="0"/>
    <xf numFmtId="0" fontId="13" fillId="0" borderId="0"/>
    <xf numFmtId="43" fontId="24" fillId="0" borderId="0" applyFont="0" applyFill="0" applyBorder="0" applyAlignment="0" applyProtection="0"/>
    <xf numFmtId="0" fontId="41" fillId="0" borderId="0"/>
    <xf numFmtId="0" fontId="42" fillId="0" borderId="0"/>
    <xf numFmtId="0" fontId="11" fillId="0" borderId="0"/>
  </cellStyleXfs>
  <cellXfs count="840">
    <xf numFmtId="0" fontId="0" fillId="0" borderId="0" xfId="0"/>
    <xf numFmtId="0" fontId="2" fillId="0" borderId="0" xfId="0" applyFont="1"/>
    <xf numFmtId="0" fontId="4" fillId="0" borderId="0" xfId="0" applyFont="1"/>
    <xf numFmtId="0" fontId="4" fillId="0" borderId="0" xfId="0" applyFont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horizontal="left" shrinkToFit="1"/>
    </xf>
    <xf numFmtId="0" fontId="2" fillId="0" borderId="0" xfId="0" applyFont="1" applyAlignment="1">
      <alignment shrinkToFit="1"/>
    </xf>
    <xf numFmtId="0" fontId="2" fillId="0" borderId="0" xfId="0" applyFont="1" applyAlignment="1">
      <alignment vertical="center" shrinkToFit="1"/>
    </xf>
    <xf numFmtId="0" fontId="3" fillId="0" borderId="1" xfId="0" applyFont="1" applyBorder="1" applyAlignment="1">
      <alignment horizontal="center" vertical="center" shrinkToFit="1"/>
    </xf>
    <xf numFmtId="0" fontId="2" fillId="0" borderId="1" xfId="0" applyFont="1" applyBorder="1" applyAlignment="1">
      <alignment shrinkToFit="1"/>
    </xf>
    <xf numFmtId="0" fontId="2" fillId="0" borderId="1" xfId="0" applyFont="1" applyBorder="1" applyAlignment="1">
      <alignment horizontal="center" shrinkToFit="1"/>
    </xf>
    <xf numFmtId="14" fontId="2" fillId="0" borderId="1" xfId="0" applyNumberFormat="1" applyFont="1" applyBorder="1" applyAlignment="1">
      <alignment shrinkToFit="1"/>
    </xf>
    <xf numFmtId="0" fontId="2" fillId="0" borderId="1" xfId="0" applyFont="1" applyBorder="1" applyAlignment="1">
      <alignment vertical="center" shrinkToFit="1"/>
    </xf>
    <xf numFmtId="3" fontId="2" fillId="6" borderId="1" xfId="0" applyNumberFormat="1" applyFont="1" applyFill="1" applyBorder="1" applyAlignment="1">
      <alignment horizontal="center" shrinkToFit="1"/>
    </xf>
    <xf numFmtId="0" fontId="2" fillId="6" borderId="1" xfId="0" applyFont="1" applyFill="1" applyBorder="1" applyAlignment="1">
      <alignment horizontal="left" shrinkToFit="1"/>
    </xf>
    <xf numFmtId="14" fontId="2" fillId="6" borderId="1" xfId="0" applyNumberFormat="1" applyFont="1" applyFill="1" applyBorder="1" applyAlignment="1">
      <alignment horizontal="center" shrinkToFit="1"/>
    </xf>
    <xf numFmtId="0" fontId="2" fillId="6" borderId="1" xfId="0" applyFont="1" applyFill="1" applyBorder="1" applyAlignment="1">
      <alignment shrinkToFit="1"/>
    </xf>
    <xf numFmtId="3" fontId="2" fillId="7" borderId="1" xfId="0" applyNumberFormat="1" applyFont="1" applyFill="1" applyBorder="1" applyAlignment="1">
      <alignment horizontal="center" shrinkToFit="1"/>
    </xf>
    <xf numFmtId="0" fontId="2" fillId="7" borderId="1" xfId="0" applyFont="1" applyFill="1" applyBorder="1" applyAlignment="1">
      <alignment horizontal="left" shrinkToFit="1"/>
    </xf>
    <xf numFmtId="14" fontId="2" fillId="7" borderId="1" xfId="0" applyNumberFormat="1" applyFont="1" applyFill="1" applyBorder="1" applyAlignment="1">
      <alignment horizontal="center" shrinkToFit="1"/>
    </xf>
    <xf numFmtId="0" fontId="2" fillId="7" borderId="1" xfId="0" applyFont="1" applyFill="1" applyBorder="1" applyAlignment="1">
      <alignment shrinkToFit="1"/>
    </xf>
    <xf numFmtId="0" fontId="2" fillId="7" borderId="1" xfId="3" applyFont="1" applyFill="1" applyBorder="1" applyAlignment="1">
      <alignment shrinkToFit="1"/>
    </xf>
    <xf numFmtId="0" fontId="2" fillId="6" borderId="1" xfId="3" applyFont="1" applyFill="1" applyBorder="1" applyAlignment="1">
      <alignment shrinkToFit="1"/>
    </xf>
    <xf numFmtId="0" fontId="2" fillId="7" borderId="1" xfId="0" applyFont="1" applyFill="1" applyBorder="1" applyAlignment="1">
      <alignment vertical="center" shrinkToFit="1"/>
    </xf>
    <xf numFmtId="3" fontId="2" fillId="7" borderId="1" xfId="1" applyNumberFormat="1" applyFont="1" applyFill="1" applyBorder="1" applyAlignment="1">
      <alignment horizontal="center" shrinkToFit="1"/>
    </xf>
    <xf numFmtId="0" fontId="2" fillId="7" borderId="1" xfId="1" applyFont="1" applyFill="1" applyBorder="1" applyAlignment="1">
      <alignment horizontal="left" shrinkToFit="1"/>
    </xf>
    <xf numFmtId="14" fontId="2" fillId="7" borderId="1" xfId="1" applyNumberFormat="1" applyFont="1" applyFill="1" applyBorder="1" applyAlignment="1">
      <alignment horizontal="center" shrinkToFit="1"/>
    </xf>
    <xf numFmtId="3" fontId="2" fillId="6" borderId="1" xfId="2" applyNumberFormat="1" applyFont="1" applyFill="1" applyBorder="1" applyAlignment="1">
      <alignment horizontal="center" shrinkToFit="1"/>
    </xf>
    <xf numFmtId="0" fontId="2" fillId="6" borderId="1" xfId="2" applyFont="1" applyFill="1" applyBorder="1" applyAlignment="1">
      <alignment horizontal="left" shrinkToFit="1"/>
    </xf>
    <xf numFmtId="14" fontId="2" fillId="6" borderId="1" xfId="2" applyNumberFormat="1" applyFont="1" applyFill="1" applyBorder="1" applyAlignment="1">
      <alignment horizontal="center" shrinkToFit="1"/>
    </xf>
    <xf numFmtId="3" fontId="2" fillId="6" borderId="1" xfId="3" applyNumberFormat="1" applyFont="1" applyFill="1" applyBorder="1" applyAlignment="1">
      <alignment horizontal="center" shrinkToFit="1"/>
    </xf>
    <xf numFmtId="49" fontId="2" fillId="6" borderId="1" xfId="3" applyNumberFormat="1" applyFont="1" applyFill="1" applyBorder="1" applyAlignment="1">
      <alignment shrinkToFit="1"/>
    </xf>
    <xf numFmtId="14" fontId="2" fillId="6" borderId="1" xfId="3" applyNumberFormat="1" applyFont="1" applyFill="1" applyBorder="1" applyAlignment="1">
      <alignment horizontal="center" shrinkToFit="1"/>
    </xf>
    <xf numFmtId="14" fontId="2" fillId="6" borderId="1" xfId="41" applyNumberFormat="1" applyFont="1" applyFill="1" applyBorder="1" applyAlignment="1">
      <alignment horizontal="center" vertical="center" shrinkToFit="1"/>
    </xf>
    <xf numFmtId="3" fontId="2" fillId="7" borderId="1" xfId="3" applyNumberFormat="1" applyFont="1" applyFill="1" applyBorder="1" applyAlignment="1">
      <alignment horizontal="center" shrinkToFit="1"/>
    </xf>
    <xf numFmtId="0" fontId="2" fillId="7" borderId="1" xfId="4" applyFont="1" applyFill="1" applyBorder="1" applyAlignment="1">
      <alignment vertical="center" shrinkToFit="1"/>
    </xf>
    <xf numFmtId="167" fontId="2" fillId="7" borderId="1" xfId="4" applyNumberFormat="1" applyFont="1" applyFill="1" applyBorder="1" applyAlignment="1">
      <alignment vertical="center" shrinkToFit="1"/>
    </xf>
    <xf numFmtId="14" fontId="2" fillId="7" borderId="1" xfId="3" applyNumberFormat="1" applyFont="1" applyFill="1" applyBorder="1" applyAlignment="1">
      <alignment shrinkToFit="1"/>
    </xf>
    <xf numFmtId="0" fontId="2" fillId="7" borderId="1" xfId="3" applyFont="1" applyFill="1" applyBorder="1" applyAlignment="1">
      <alignment horizontal="left" shrinkToFit="1"/>
    </xf>
    <xf numFmtId="14" fontId="2" fillId="7" borderId="1" xfId="3" applyNumberFormat="1" applyFont="1" applyFill="1" applyBorder="1" applyAlignment="1">
      <alignment horizontal="center" shrinkToFit="1"/>
    </xf>
    <xf numFmtId="14" fontId="2" fillId="6" borderId="1" xfId="3" applyNumberFormat="1" applyFont="1" applyFill="1" applyBorder="1" applyAlignment="1">
      <alignment shrinkToFit="1"/>
    </xf>
    <xf numFmtId="3" fontId="2" fillId="6" borderId="1" xfId="4" applyNumberFormat="1" applyFont="1" applyFill="1" applyBorder="1" applyAlignment="1">
      <alignment horizontal="center" shrinkToFit="1"/>
    </xf>
    <xf numFmtId="0" fontId="2" fillId="6" borderId="1" xfId="5" applyFont="1" applyFill="1" applyBorder="1" applyAlignment="1">
      <alignment shrinkToFit="1"/>
    </xf>
    <xf numFmtId="167" fontId="2" fillId="6" borderId="1" xfId="5" applyNumberFormat="1" applyFont="1" applyFill="1" applyBorder="1" applyAlignment="1">
      <alignment horizontal="center" shrinkToFit="1"/>
    </xf>
    <xf numFmtId="0" fontId="2" fillId="6" borderId="1" xfId="4" applyFont="1" applyFill="1" applyBorder="1" applyAlignment="1">
      <alignment shrinkToFit="1"/>
    </xf>
    <xf numFmtId="3" fontId="2" fillId="7" borderId="1" xfId="6" applyNumberFormat="1" applyFont="1" applyFill="1" applyBorder="1" applyAlignment="1">
      <alignment horizontal="center" shrinkToFit="1"/>
    </xf>
    <xf numFmtId="0" fontId="2" fillId="7" borderId="1" xfId="6" applyFont="1" applyFill="1" applyBorder="1" applyAlignment="1">
      <alignment horizontal="left" shrinkToFit="1"/>
    </xf>
    <xf numFmtId="14" fontId="2" fillId="6" borderId="1" xfId="0" applyNumberFormat="1" applyFont="1" applyFill="1" applyBorder="1" applyAlignment="1">
      <alignment shrinkToFit="1"/>
    </xf>
    <xf numFmtId="14" fontId="2" fillId="7" borderId="1" xfId="0" applyNumberFormat="1" applyFont="1" applyFill="1" applyBorder="1" applyAlignment="1">
      <alignment shrinkToFit="1"/>
    </xf>
    <xf numFmtId="3" fontId="2" fillId="6" borderId="1" xfId="3" applyNumberFormat="1" applyFont="1" applyFill="1" applyBorder="1" applyAlignment="1">
      <alignment horizontal="center" vertical="center" shrinkToFit="1"/>
    </xf>
    <xf numFmtId="0" fontId="2" fillId="6" borderId="1" xfId="3" applyFont="1" applyFill="1" applyBorder="1" applyAlignment="1">
      <alignment horizontal="left" vertical="center" shrinkToFit="1"/>
    </xf>
    <xf numFmtId="14" fontId="2" fillId="6" borderId="1" xfId="3" applyNumberFormat="1" applyFont="1" applyFill="1" applyBorder="1" applyAlignment="1">
      <alignment horizontal="center" vertical="center" shrinkToFit="1"/>
    </xf>
    <xf numFmtId="3" fontId="2" fillId="7" borderId="1" xfId="4" applyNumberFormat="1" applyFont="1" applyFill="1" applyBorder="1" applyAlignment="1">
      <alignment horizontal="center" shrinkToFit="1"/>
    </xf>
    <xf numFmtId="0" fontId="2" fillId="7" borderId="1" xfId="5" applyFont="1" applyFill="1" applyBorder="1" applyAlignment="1">
      <alignment shrinkToFit="1"/>
    </xf>
    <xf numFmtId="167" fontId="2" fillId="7" borderId="1" xfId="5" applyNumberFormat="1" applyFont="1" applyFill="1" applyBorder="1" applyAlignment="1">
      <alignment horizontal="center" shrinkToFit="1"/>
    </xf>
    <xf numFmtId="0" fontId="2" fillId="7" borderId="1" xfId="4" applyFont="1" applyFill="1" applyBorder="1" applyAlignment="1">
      <alignment shrinkToFit="1"/>
    </xf>
    <xf numFmtId="0" fontId="2" fillId="7" borderId="1" xfId="1" applyFont="1" applyFill="1" applyBorder="1" applyAlignment="1">
      <alignment shrinkToFit="1"/>
    </xf>
    <xf numFmtId="3" fontId="2" fillId="6" borderId="1" xfId="6" applyNumberFormat="1" applyFont="1" applyFill="1" applyBorder="1" applyAlignment="1">
      <alignment horizontal="center" shrinkToFit="1"/>
    </xf>
    <xf numFmtId="0" fontId="2" fillId="6" borderId="1" xfId="6" applyFont="1" applyFill="1" applyBorder="1" applyAlignment="1">
      <alignment horizontal="left" shrinkToFit="1"/>
    </xf>
    <xf numFmtId="14" fontId="2" fillId="6" borderId="1" xfId="6" applyNumberFormat="1" applyFont="1" applyFill="1" applyBorder="1" applyAlignment="1">
      <alignment horizontal="center" shrinkToFit="1"/>
    </xf>
    <xf numFmtId="3" fontId="2" fillId="6" borderId="1" xfId="4" applyNumberFormat="1" applyFont="1" applyFill="1" applyBorder="1" applyAlignment="1">
      <alignment horizontal="center" vertical="center" shrinkToFit="1"/>
    </xf>
    <xf numFmtId="0" fontId="2" fillId="6" borderId="1" xfId="4" applyFont="1" applyFill="1" applyBorder="1" applyAlignment="1">
      <alignment horizontal="left" vertical="center" shrinkToFit="1"/>
    </xf>
    <xf numFmtId="14" fontId="2" fillId="6" borderId="1" xfId="4" applyNumberFormat="1" applyFont="1" applyFill="1" applyBorder="1" applyAlignment="1">
      <alignment horizontal="center" vertical="center" shrinkToFit="1"/>
    </xf>
    <xf numFmtId="0" fontId="2" fillId="6" borderId="1" xfId="4" applyFont="1" applyFill="1" applyBorder="1" applyAlignment="1">
      <alignment vertical="center" shrinkToFit="1"/>
    </xf>
    <xf numFmtId="3" fontId="2" fillId="6" borderId="1" xfId="7" applyNumberFormat="1" applyFont="1" applyFill="1" applyBorder="1" applyAlignment="1">
      <alignment horizontal="center" shrinkToFit="1"/>
    </xf>
    <xf numFmtId="0" fontId="2" fillId="6" borderId="1" xfId="7" applyFont="1" applyFill="1" applyBorder="1" applyAlignment="1">
      <alignment horizontal="left" shrinkToFit="1"/>
    </xf>
    <xf numFmtId="14" fontId="2" fillId="6" borderId="1" xfId="7" applyNumberFormat="1" applyFont="1" applyFill="1" applyBorder="1" applyAlignment="1">
      <alignment horizontal="center" shrinkToFit="1"/>
    </xf>
    <xf numFmtId="3" fontId="2" fillId="7" borderId="1" xfId="4" applyNumberFormat="1" applyFont="1" applyFill="1" applyBorder="1" applyAlignment="1">
      <alignment horizontal="center" vertical="center" shrinkToFit="1"/>
    </xf>
    <xf numFmtId="14" fontId="2" fillId="7" borderId="1" xfId="4" applyNumberFormat="1" applyFont="1" applyFill="1" applyBorder="1" applyAlignment="1">
      <alignment horizontal="center" vertical="center" shrinkToFit="1"/>
    </xf>
    <xf numFmtId="14" fontId="2" fillId="7" borderId="1" xfId="41" applyNumberFormat="1" applyFont="1" applyFill="1" applyBorder="1" applyAlignment="1">
      <alignment horizontal="center" vertical="center" shrinkToFit="1"/>
    </xf>
    <xf numFmtId="3" fontId="2" fillId="6" borderId="1" xfId="1" applyNumberFormat="1" applyFont="1" applyFill="1" applyBorder="1" applyAlignment="1">
      <alignment horizontal="center" vertical="center" shrinkToFit="1"/>
    </xf>
    <xf numFmtId="0" fontId="2" fillId="6" borderId="1" xfId="1" applyFont="1" applyFill="1" applyBorder="1" applyAlignment="1">
      <alignment horizontal="left" vertical="center" shrinkToFit="1"/>
    </xf>
    <xf numFmtId="14" fontId="2" fillId="6" borderId="1" xfId="1" applyNumberFormat="1" applyFont="1" applyFill="1" applyBorder="1" applyAlignment="1">
      <alignment horizontal="center" vertical="center" shrinkToFit="1"/>
    </xf>
    <xf numFmtId="3" fontId="2" fillId="6" borderId="1" xfId="1" applyNumberFormat="1" applyFont="1" applyFill="1" applyBorder="1" applyAlignment="1">
      <alignment horizontal="center" shrinkToFit="1"/>
    </xf>
    <xf numFmtId="0" fontId="2" fillId="6" borderId="1" xfId="1" applyFont="1" applyFill="1" applyBorder="1" applyAlignment="1">
      <alignment horizontal="left" shrinkToFit="1"/>
    </xf>
    <xf numFmtId="14" fontId="2" fillId="6" borderId="1" xfId="1" applyNumberFormat="1" applyFont="1" applyFill="1" applyBorder="1" applyAlignment="1">
      <alignment horizontal="center" shrinkToFit="1"/>
    </xf>
    <xf numFmtId="0" fontId="2" fillId="6" borderId="1" xfId="3" applyFont="1" applyFill="1" applyBorder="1" applyAlignment="1">
      <alignment vertical="center" shrinkToFit="1"/>
    </xf>
    <xf numFmtId="0" fontId="2" fillId="7" borderId="1" xfId="4" applyFont="1" applyFill="1" applyBorder="1" applyAlignment="1">
      <alignment horizontal="left" shrinkToFit="1"/>
    </xf>
    <xf numFmtId="14" fontId="2" fillId="7" borderId="1" xfId="4" applyNumberFormat="1" applyFont="1" applyFill="1" applyBorder="1" applyAlignment="1">
      <alignment horizontal="center" shrinkToFit="1"/>
    </xf>
    <xf numFmtId="3" fontId="2" fillId="7" borderId="1" xfId="1" applyNumberFormat="1" applyFont="1" applyFill="1" applyBorder="1" applyAlignment="1">
      <alignment horizontal="center" vertical="center" shrinkToFit="1"/>
    </xf>
    <xf numFmtId="0" fontId="2" fillId="7" borderId="1" xfId="1" applyFont="1" applyFill="1" applyBorder="1" applyAlignment="1">
      <alignment horizontal="left" vertical="center" shrinkToFit="1"/>
    </xf>
    <xf numFmtId="14" fontId="2" fillId="7" borderId="1" xfId="1" applyNumberFormat="1" applyFont="1" applyFill="1" applyBorder="1" applyAlignment="1">
      <alignment horizontal="center" vertical="center" shrinkToFit="1"/>
    </xf>
    <xf numFmtId="3" fontId="2" fillId="6" borderId="1" xfId="8" applyNumberFormat="1" applyFont="1" applyFill="1" applyBorder="1" applyAlignment="1">
      <alignment horizontal="center" shrinkToFit="1"/>
    </xf>
    <xf numFmtId="0" fontId="2" fillId="6" borderId="1" xfId="8" applyFont="1" applyFill="1" applyBorder="1" applyAlignment="1">
      <alignment horizontal="left" shrinkToFit="1"/>
    </xf>
    <xf numFmtId="14" fontId="2" fillId="6" borderId="1" xfId="8" applyNumberFormat="1" applyFont="1" applyFill="1" applyBorder="1" applyAlignment="1">
      <alignment horizontal="center" shrinkToFit="1"/>
    </xf>
    <xf numFmtId="3" fontId="2" fillId="6" borderId="1" xfId="9" applyNumberFormat="1" applyFont="1" applyFill="1" applyBorder="1" applyAlignment="1">
      <alignment horizontal="center" shrinkToFit="1"/>
    </xf>
    <xf numFmtId="0" fontId="2" fillId="6" borderId="1" xfId="9" applyFont="1" applyFill="1" applyBorder="1" applyAlignment="1">
      <alignment shrinkToFit="1"/>
    </xf>
    <xf numFmtId="14" fontId="2" fillId="6" borderId="1" xfId="9" applyNumberFormat="1" applyFont="1" applyFill="1" applyBorder="1" applyAlignment="1">
      <alignment shrinkToFit="1"/>
    </xf>
    <xf numFmtId="3" fontId="2" fillId="7" borderId="1" xfId="3" applyNumberFormat="1" applyFont="1" applyFill="1" applyBorder="1" applyAlignment="1">
      <alignment horizontal="center" vertical="center" shrinkToFit="1"/>
    </xf>
    <xf numFmtId="3" fontId="2" fillId="7" borderId="1" xfId="9" applyNumberFormat="1" applyFont="1" applyFill="1" applyBorder="1" applyAlignment="1">
      <alignment horizontal="center" shrinkToFit="1"/>
    </xf>
    <xf numFmtId="0" fontId="2" fillId="7" borderId="1" xfId="9" applyFont="1" applyFill="1" applyBorder="1" applyAlignment="1">
      <alignment shrinkToFit="1"/>
    </xf>
    <xf numFmtId="14" fontId="2" fillId="7" borderId="1" xfId="9" applyNumberFormat="1" applyFont="1" applyFill="1" applyBorder="1" applyAlignment="1">
      <alignment shrinkToFit="1"/>
    </xf>
    <xf numFmtId="0" fontId="2" fillId="7" borderId="1" xfId="4" applyFont="1" applyFill="1" applyBorder="1" applyAlignment="1">
      <alignment horizontal="left" vertical="center" shrinkToFit="1"/>
    </xf>
    <xf numFmtId="0" fontId="3" fillId="6" borderId="1" xfId="4" applyFont="1" applyFill="1" applyBorder="1" applyAlignment="1">
      <alignment vertical="center" shrinkToFit="1"/>
    </xf>
    <xf numFmtId="14" fontId="2" fillId="7" borderId="1" xfId="5" applyNumberFormat="1" applyFont="1" applyFill="1" applyBorder="1" applyAlignment="1">
      <alignment horizontal="center" shrinkToFit="1"/>
    </xf>
    <xf numFmtId="3" fontId="2" fillId="7" borderId="1" xfId="8" applyNumberFormat="1" applyFont="1" applyFill="1" applyBorder="1" applyAlignment="1">
      <alignment horizontal="center" shrinkToFit="1"/>
    </xf>
    <xf numFmtId="0" fontId="2" fillId="7" borderId="1" xfId="8" applyFont="1" applyFill="1" applyBorder="1" applyAlignment="1">
      <alignment horizontal="left" shrinkToFit="1"/>
    </xf>
    <xf numFmtId="14" fontId="2" fillId="7" borderId="1" xfId="8" applyNumberFormat="1" applyFont="1" applyFill="1" applyBorder="1" applyAlignment="1">
      <alignment horizontal="center" shrinkToFit="1"/>
    </xf>
    <xf numFmtId="3" fontId="2" fillId="7" borderId="1" xfId="7" applyNumberFormat="1" applyFont="1" applyFill="1" applyBorder="1" applyAlignment="1">
      <alignment horizontal="center" shrinkToFit="1"/>
    </xf>
    <xf numFmtId="0" fontId="2" fillId="7" borderId="1" xfId="7" applyFont="1" applyFill="1" applyBorder="1" applyAlignment="1">
      <alignment horizontal="left" shrinkToFit="1"/>
    </xf>
    <xf numFmtId="14" fontId="2" fillId="7" borderId="1" xfId="7" applyNumberFormat="1" applyFont="1" applyFill="1" applyBorder="1" applyAlignment="1">
      <alignment horizontal="center" shrinkToFit="1"/>
    </xf>
    <xf numFmtId="0" fontId="2" fillId="7" borderId="1" xfId="7" applyFont="1" applyFill="1" applyBorder="1" applyAlignment="1">
      <alignment shrinkToFit="1"/>
    </xf>
    <xf numFmtId="0" fontId="2" fillId="6" borderId="1" xfId="1" applyFont="1" applyFill="1" applyBorder="1" applyAlignment="1">
      <alignment shrinkToFit="1"/>
    </xf>
    <xf numFmtId="14" fontId="2" fillId="6" borderId="1" xfId="4" applyNumberFormat="1" applyFont="1" applyFill="1" applyBorder="1" applyAlignment="1">
      <alignment vertical="center" shrinkToFit="1"/>
    </xf>
    <xf numFmtId="3" fontId="2" fillId="7" borderId="1" xfId="36" applyNumberFormat="1" applyFont="1" applyFill="1" applyBorder="1" applyAlignment="1">
      <alignment horizontal="center" shrinkToFit="1"/>
    </xf>
    <xf numFmtId="0" fontId="2" fillId="7" borderId="1" xfId="36" applyFont="1" applyFill="1" applyBorder="1" applyAlignment="1">
      <alignment shrinkToFit="1"/>
    </xf>
    <xf numFmtId="0" fontId="2" fillId="6" borderId="1" xfId="10" applyFont="1" applyFill="1" applyBorder="1" applyAlignment="1">
      <alignment horizontal="left" vertical="center" shrinkToFit="1"/>
    </xf>
    <xf numFmtId="14" fontId="2" fillId="6" borderId="1" xfId="42" applyNumberFormat="1" applyFont="1" applyFill="1" applyBorder="1" applyAlignment="1">
      <alignment horizontal="center" vertical="center" shrinkToFit="1"/>
    </xf>
    <xf numFmtId="3" fontId="2" fillId="7" borderId="1" xfId="11" applyNumberFormat="1" applyFont="1" applyFill="1" applyBorder="1" applyAlignment="1">
      <alignment horizontal="center" shrinkToFit="1"/>
    </xf>
    <xf numFmtId="0" fontId="2" fillId="7" borderId="1" xfId="11" applyFont="1" applyFill="1" applyBorder="1" applyAlignment="1">
      <alignment horizontal="left" shrinkToFit="1"/>
    </xf>
    <xf numFmtId="14" fontId="2" fillId="7" borderId="1" xfId="11" applyNumberFormat="1" applyFont="1" applyFill="1" applyBorder="1" applyAlignment="1">
      <alignment horizontal="center" shrinkToFit="1"/>
    </xf>
    <xf numFmtId="14" fontId="2" fillId="7" borderId="1" xfId="11" applyNumberFormat="1" applyFont="1" applyFill="1" applyBorder="1" applyAlignment="1">
      <alignment shrinkToFit="1"/>
    </xf>
    <xf numFmtId="3" fontId="2" fillId="6" borderId="1" xfId="11" applyNumberFormat="1" applyFont="1" applyFill="1" applyBorder="1" applyAlignment="1">
      <alignment horizontal="center" shrinkToFit="1"/>
    </xf>
    <xf numFmtId="0" fontId="2" fillId="6" borderId="1" xfId="11" applyFont="1" applyFill="1" applyBorder="1" applyAlignment="1">
      <alignment horizontal="left" shrinkToFit="1"/>
    </xf>
    <xf numFmtId="14" fontId="2" fillId="6" borderId="1" xfId="11" applyNumberFormat="1" applyFont="1" applyFill="1" applyBorder="1" applyAlignment="1">
      <alignment horizontal="center" shrinkToFit="1"/>
    </xf>
    <xf numFmtId="14" fontId="2" fillId="6" borderId="1" xfId="11" applyNumberFormat="1" applyFont="1" applyFill="1" applyBorder="1" applyAlignment="1">
      <alignment shrinkToFit="1"/>
    </xf>
    <xf numFmtId="3" fontId="2" fillId="6" borderId="1" xfId="12" applyNumberFormat="1" applyFont="1" applyFill="1" applyBorder="1" applyAlignment="1">
      <alignment horizontal="center" shrinkToFit="1"/>
    </xf>
    <xf numFmtId="0" fontId="2" fillId="6" borderId="1" xfId="12" applyFont="1" applyFill="1" applyBorder="1" applyAlignment="1">
      <alignment horizontal="left" shrinkToFit="1"/>
    </xf>
    <xf numFmtId="14" fontId="2" fillId="6" borderId="1" xfId="12" applyNumberFormat="1" applyFont="1" applyFill="1" applyBorder="1" applyAlignment="1">
      <alignment horizontal="center" shrinkToFit="1"/>
    </xf>
    <xf numFmtId="0" fontId="2" fillId="6" borderId="1" xfId="11" applyFont="1" applyFill="1" applyBorder="1" applyAlignment="1">
      <alignment shrinkToFit="1"/>
    </xf>
    <xf numFmtId="0" fontId="2" fillId="7" borderId="1" xfId="11" applyFont="1" applyFill="1" applyBorder="1" applyAlignment="1">
      <alignment shrinkToFit="1"/>
    </xf>
    <xf numFmtId="3" fontId="2" fillId="7" borderId="1" xfId="12" applyNumberFormat="1" applyFont="1" applyFill="1" applyBorder="1" applyAlignment="1">
      <alignment horizontal="center" shrinkToFit="1"/>
    </xf>
    <xf numFmtId="0" fontId="2" fillId="7" borderId="1" xfId="12" applyFont="1" applyFill="1" applyBorder="1" applyAlignment="1">
      <alignment horizontal="left" shrinkToFit="1"/>
    </xf>
    <xf numFmtId="14" fontId="2" fillId="7" borderId="1" xfId="12" applyNumberFormat="1" applyFont="1" applyFill="1" applyBorder="1" applyAlignment="1">
      <alignment horizontal="center" shrinkToFit="1"/>
    </xf>
    <xf numFmtId="0" fontId="2" fillId="7" borderId="1" xfId="12" applyFont="1" applyFill="1" applyBorder="1" applyAlignment="1">
      <alignment shrinkToFit="1"/>
    </xf>
    <xf numFmtId="3" fontId="2" fillId="6" borderId="1" xfId="13" applyNumberFormat="1" applyFont="1" applyFill="1" applyBorder="1" applyAlignment="1">
      <alignment horizontal="center" shrinkToFit="1"/>
    </xf>
    <xf numFmtId="0" fontId="2" fillId="6" borderId="1" xfId="13" applyFont="1" applyFill="1" applyBorder="1" applyAlignment="1">
      <alignment horizontal="left" shrinkToFit="1"/>
    </xf>
    <xf numFmtId="3" fontId="2" fillId="7" borderId="1" xfId="13" applyNumberFormat="1" applyFont="1" applyFill="1" applyBorder="1" applyAlignment="1">
      <alignment horizontal="center" shrinkToFit="1"/>
    </xf>
    <xf numFmtId="0" fontId="2" fillId="7" borderId="1" xfId="13" applyFont="1" applyFill="1" applyBorder="1" applyAlignment="1">
      <alignment horizontal="left" shrinkToFit="1"/>
    </xf>
    <xf numFmtId="14" fontId="2" fillId="6" borderId="1" xfId="13" applyNumberFormat="1" applyFont="1" applyFill="1" applyBorder="1" applyAlignment="1">
      <alignment horizontal="center" shrinkToFit="1"/>
    </xf>
    <xf numFmtId="0" fontId="2" fillId="6" borderId="1" xfId="13" applyFont="1" applyFill="1" applyBorder="1" applyAlignment="1">
      <alignment shrinkToFit="1"/>
    </xf>
    <xf numFmtId="14" fontId="2" fillId="7" borderId="1" xfId="13" applyNumberFormat="1" applyFont="1" applyFill="1" applyBorder="1" applyAlignment="1">
      <alignment horizontal="center" shrinkToFit="1"/>
    </xf>
    <xf numFmtId="0" fontId="2" fillId="7" borderId="1" xfId="13" applyFont="1" applyFill="1" applyBorder="1" applyAlignment="1">
      <alignment shrinkToFit="1"/>
    </xf>
    <xf numFmtId="0" fontId="2" fillId="6" borderId="1" xfId="3" applyFont="1" applyFill="1" applyBorder="1" applyAlignment="1">
      <alignment horizontal="left" shrinkToFit="1"/>
    </xf>
    <xf numFmtId="0" fontId="2" fillId="6" borderId="1" xfId="14" applyFont="1" applyFill="1" applyBorder="1" applyAlignment="1">
      <alignment horizontal="left" shrinkToFit="1"/>
    </xf>
    <xf numFmtId="0" fontId="2" fillId="7" borderId="1" xfId="14" applyFont="1" applyFill="1" applyBorder="1" applyAlignment="1">
      <alignment horizontal="left" shrinkToFit="1"/>
    </xf>
    <xf numFmtId="14" fontId="2" fillId="7" borderId="1" xfId="14" applyNumberFormat="1" applyFont="1" applyFill="1" applyBorder="1" applyAlignment="1">
      <alignment horizontal="center" shrinkToFit="1"/>
    </xf>
    <xf numFmtId="14" fontId="2" fillId="6" borderId="1" xfId="5" applyNumberFormat="1" applyFont="1" applyFill="1" applyBorder="1" applyAlignment="1">
      <alignment horizontal="center" shrinkToFit="1"/>
    </xf>
    <xf numFmtId="0" fontId="2" fillId="6" borderId="1" xfId="14" applyFont="1" applyFill="1" applyBorder="1" applyAlignment="1">
      <alignment shrinkToFit="1"/>
    </xf>
    <xf numFmtId="0" fontId="2" fillId="6" borderId="1" xfId="12" applyFont="1" applyFill="1" applyBorder="1" applyAlignment="1">
      <alignment shrinkToFit="1"/>
    </xf>
    <xf numFmtId="0" fontId="2" fillId="7" borderId="1" xfId="14" applyFont="1" applyFill="1" applyBorder="1" applyAlignment="1">
      <alignment shrinkToFit="1"/>
    </xf>
    <xf numFmtId="14" fontId="2" fillId="6" borderId="1" xfId="14" applyNumberFormat="1" applyFont="1" applyFill="1" applyBorder="1" applyAlignment="1">
      <alignment horizontal="center" shrinkToFit="1"/>
    </xf>
    <xf numFmtId="3" fontId="2" fillId="6" borderId="1" xfId="36" applyNumberFormat="1" applyFont="1" applyFill="1" applyBorder="1" applyAlignment="1">
      <alignment horizontal="center" shrinkToFit="1"/>
    </xf>
    <xf numFmtId="0" fontId="2" fillId="6" borderId="1" xfId="15" applyFont="1" applyFill="1" applyBorder="1" applyAlignment="1">
      <alignment horizontal="left" shrinkToFit="1"/>
    </xf>
    <xf numFmtId="3" fontId="2" fillId="7" borderId="1" xfId="14" applyNumberFormat="1" applyFont="1" applyFill="1" applyBorder="1" applyAlignment="1">
      <alignment horizontal="center" shrinkToFit="1"/>
    </xf>
    <xf numFmtId="3" fontId="2" fillId="6" borderId="1" xfId="14" applyNumberFormat="1" applyFont="1" applyFill="1" applyBorder="1" applyAlignment="1">
      <alignment horizontal="center" shrinkToFit="1"/>
    </xf>
    <xf numFmtId="3" fontId="2" fillId="6" borderId="1" xfId="0" applyNumberFormat="1" applyFont="1" applyFill="1" applyBorder="1" applyAlignment="1">
      <alignment horizontal="center" vertical="center" shrinkToFit="1"/>
    </xf>
    <xf numFmtId="0" fontId="2" fillId="6" borderId="1" xfId="0" applyFont="1" applyFill="1" applyBorder="1" applyAlignment="1">
      <alignment vertical="center" shrinkToFit="1"/>
    </xf>
    <xf numFmtId="14" fontId="2" fillId="6" borderId="1" xfId="0" applyNumberFormat="1" applyFont="1" applyFill="1" applyBorder="1" applyAlignment="1">
      <alignment horizontal="center" vertical="center" shrinkToFit="1"/>
    </xf>
    <xf numFmtId="0" fontId="2" fillId="6" borderId="1" xfId="4" applyFont="1" applyFill="1" applyBorder="1" applyAlignment="1">
      <alignment horizontal="left" shrinkToFit="1"/>
    </xf>
    <xf numFmtId="0" fontId="2" fillId="6" borderId="1" xfId="36" applyFont="1" applyFill="1" applyBorder="1" applyAlignment="1">
      <alignment shrinkToFit="1"/>
    </xf>
    <xf numFmtId="0" fontId="2" fillId="7" borderId="1" xfId="10" applyFont="1" applyFill="1" applyBorder="1" applyAlignment="1">
      <alignment horizontal="left" shrinkToFit="1"/>
    </xf>
    <xf numFmtId="14" fontId="2" fillId="7" borderId="1" xfId="42" applyNumberFormat="1" applyFont="1" applyFill="1" applyBorder="1" applyAlignment="1">
      <alignment horizontal="center" shrinkToFit="1"/>
    </xf>
    <xf numFmtId="0" fontId="2" fillId="7" borderId="1" xfId="16" applyFont="1" applyFill="1" applyBorder="1" applyAlignment="1">
      <alignment horizontal="left" shrinkToFit="1"/>
    </xf>
    <xf numFmtId="14" fontId="2" fillId="7" borderId="1" xfId="16" applyNumberFormat="1" applyFont="1" applyFill="1" applyBorder="1" applyAlignment="1">
      <alignment horizontal="center" shrinkToFit="1"/>
    </xf>
    <xf numFmtId="0" fontId="2" fillId="6" borderId="1" xfId="16" applyFont="1" applyFill="1" applyBorder="1" applyAlignment="1">
      <alignment horizontal="left" shrinkToFit="1"/>
    </xf>
    <xf numFmtId="14" fontId="2" fillId="6" borderId="1" xfId="16" applyNumberFormat="1" applyFont="1" applyFill="1" applyBorder="1" applyAlignment="1">
      <alignment horizontal="center" shrinkToFit="1"/>
    </xf>
    <xf numFmtId="0" fontId="2" fillId="6" borderId="1" xfId="8" applyFont="1" applyFill="1" applyBorder="1" applyAlignment="1">
      <alignment shrinkToFit="1"/>
    </xf>
    <xf numFmtId="0" fontId="2" fillId="7" borderId="1" xfId="8" applyFont="1" applyFill="1" applyBorder="1" applyAlignment="1">
      <alignment shrinkToFit="1"/>
    </xf>
    <xf numFmtId="0" fontId="2" fillId="6" borderId="1" xfId="17" applyFont="1" applyFill="1" applyBorder="1" applyAlignment="1">
      <alignment horizontal="left" shrinkToFit="1"/>
    </xf>
    <xf numFmtId="14" fontId="2" fillId="6" borderId="1" xfId="17" applyNumberFormat="1" applyFont="1" applyFill="1" applyBorder="1" applyAlignment="1">
      <alignment horizontal="center" shrinkToFit="1"/>
    </xf>
    <xf numFmtId="0" fontId="2" fillId="7" borderId="1" xfId="17" applyFont="1" applyFill="1" applyBorder="1" applyAlignment="1">
      <alignment horizontal="left" shrinkToFit="1"/>
    </xf>
    <xf numFmtId="14" fontId="2" fillId="7" borderId="1" xfId="17" applyNumberFormat="1" applyFont="1" applyFill="1" applyBorder="1" applyAlignment="1">
      <alignment horizontal="center" shrinkToFit="1"/>
    </xf>
    <xf numFmtId="168" fontId="2" fillId="7" borderId="1" xfId="44" applyNumberFormat="1" applyFont="1" applyFill="1" applyBorder="1" applyAlignment="1">
      <alignment shrinkToFit="1"/>
    </xf>
    <xf numFmtId="14" fontId="2" fillId="6" borderId="1" xfId="4" applyNumberFormat="1" applyFont="1" applyFill="1" applyBorder="1" applyAlignment="1">
      <alignment horizontal="center" shrinkToFit="1"/>
    </xf>
    <xf numFmtId="14" fontId="2" fillId="6" borderId="1" xfId="16" applyNumberFormat="1" applyFont="1" applyFill="1" applyBorder="1" applyAlignment="1">
      <alignment shrinkToFit="1"/>
    </xf>
    <xf numFmtId="3" fontId="2" fillId="6" borderId="1" xfId="37" applyNumberFormat="1" applyFont="1" applyFill="1" applyBorder="1" applyAlignment="1">
      <alignment horizontal="center" shrinkToFit="1"/>
    </xf>
    <xf numFmtId="3" fontId="2" fillId="6" borderId="1" xfId="17" applyNumberFormat="1" applyFont="1" applyFill="1" applyBorder="1" applyAlignment="1">
      <alignment horizontal="center" shrinkToFit="1"/>
    </xf>
    <xf numFmtId="0" fontId="2" fillId="6" borderId="1" xfId="17" applyFont="1" applyFill="1" applyBorder="1" applyAlignment="1">
      <alignment shrinkToFit="1"/>
    </xf>
    <xf numFmtId="3" fontId="2" fillId="7" borderId="1" xfId="17" applyNumberFormat="1" applyFont="1" applyFill="1" applyBorder="1" applyAlignment="1">
      <alignment horizontal="center" vertical="center" shrinkToFit="1"/>
    </xf>
    <xf numFmtId="0" fontId="2" fillId="7" borderId="1" xfId="17" applyFont="1" applyFill="1" applyBorder="1" applyAlignment="1">
      <alignment vertical="center" shrinkToFit="1"/>
    </xf>
    <xf numFmtId="14" fontId="2" fillId="7" borderId="1" xfId="17" applyNumberFormat="1" applyFont="1" applyFill="1" applyBorder="1" applyAlignment="1">
      <alignment horizontal="center" vertical="center" shrinkToFit="1"/>
    </xf>
    <xf numFmtId="3" fontId="2" fillId="7" borderId="1" xfId="17" applyNumberFormat="1" applyFont="1" applyFill="1" applyBorder="1" applyAlignment="1">
      <alignment horizontal="center" shrinkToFit="1"/>
    </xf>
    <xf numFmtId="0" fontId="2" fillId="7" borderId="1" xfId="17" applyFont="1" applyFill="1" applyBorder="1" applyAlignment="1">
      <alignment shrinkToFit="1"/>
    </xf>
    <xf numFmtId="14" fontId="2" fillId="7" borderId="1" xfId="8" applyNumberFormat="1" applyFont="1" applyFill="1" applyBorder="1" applyAlignment="1">
      <alignment shrinkToFit="1"/>
    </xf>
    <xf numFmtId="3" fontId="2" fillId="7" borderId="1" xfId="38" applyNumberFormat="1" applyFont="1" applyFill="1" applyBorder="1" applyAlignment="1">
      <alignment horizontal="center" shrinkToFit="1"/>
    </xf>
    <xf numFmtId="3" fontId="2" fillId="6" borderId="1" xfId="38" applyNumberFormat="1" applyFont="1" applyFill="1" applyBorder="1" applyAlignment="1">
      <alignment horizontal="center" shrinkToFit="1"/>
    </xf>
    <xf numFmtId="0" fontId="2" fillId="6" borderId="1" xfId="38" applyFont="1" applyFill="1" applyBorder="1" applyAlignment="1">
      <alignment shrinkToFit="1"/>
    </xf>
    <xf numFmtId="0" fontId="2" fillId="7" borderId="1" xfId="38" applyFont="1" applyFill="1" applyBorder="1" applyAlignment="1">
      <alignment shrinkToFit="1"/>
    </xf>
    <xf numFmtId="14" fontId="2" fillId="6" borderId="1" xfId="10" applyNumberFormat="1" applyFont="1" applyFill="1" applyBorder="1" applyAlignment="1">
      <alignment horizontal="center" shrinkToFit="1"/>
    </xf>
    <xf numFmtId="0" fontId="2" fillId="6" borderId="1" xfId="10" applyFont="1" applyFill="1" applyBorder="1" applyAlignment="1">
      <alignment shrinkToFit="1"/>
    </xf>
    <xf numFmtId="3" fontId="2" fillId="7" borderId="1" xfId="7" applyNumberFormat="1" applyFont="1" applyFill="1" applyBorder="1" applyAlignment="1">
      <alignment horizontal="center" vertical="center" shrinkToFit="1"/>
    </xf>
    <xf numFmtId="0" fontId="2" fillId="7" borderId="1" xfId="7" applyFont="1" applyFill="1" applyBorder="1" applyAlignment="1">
      <alignment vertical="center" shrinkToFit="1"/>
    </xf>
    <xf numFmtId="14" fontId="2" fillId="7" borderId="1" xfId="7" applyNumberFormat="1" applyFont="1" applyFill="1" applyBorder="1" applyAlignment="1">
      <alignment horizontal="center" vertical="center" shrinkToFit="1"/>
    </xf>
    <xf numFmtId="0" fontId="2" fillId="7" borderId="1" xfId="10" applyFont="1" applyFill="1" applyBorder="1" applyAlignment="1">
      <alignment horizontal="left" vertical="center" shrinkToFit="1"/>
    </xf>
    <xf numFmtId="14" fontId="2" fillId="7" borderId="1" xfId="42" applyNumberFormat="1" applyFont="1" applyFill="1" applyBorder="1" applyAlignment="1">
      <alignment horizontal="center" vertical="center" shrinkToFit="1"/>
    </xf>
    <xf numFmtId="3" fontId="2" fillId="7" borderId="1" xfId="0" applyNumberFormat="1" applyFont="1" applyFill="1" applyBorder="1" applyAlignment="1">
      <alignment horizontal="center" vertical="center" shrinkToFit="1"/>
    </xf>
    <xf numFmtId="14" fontId="2" fillId="7" borderId="1" xfId="10" applyNumberFormat="1" applyFont="1" applyFill="1" applyBorder="1" applyAlignment="1">
      <alignment horizontal="center" shrinkToFit="1"/>
    </xf>
    <xf numFmtId="14" fontId="2" fillId="7" borderId="1" xfId="7" applyNumberFormat="1" applyFont="1" applyFill="1" applyBorder="1" applyAlignment="1">
      <alignment horizontal="left" shrinkToFit="1"/>
    </xf>
    <xf numFmtId="14" fontId="2" fillId="7" borderId="1" xfId="7" applyNumberFormat="1" applyFont="1" applyFill="1" applyBorder="1" applyAlignment="1">
      <alignment shrinkToFit="1"/>
    </xf>
    <xf numFmtId="14" fontId="2" fillId="6" borderId="1" xfId="7" applyNumberFormat="1" applyFont="1" applyFill="1" applyBorder="1" applyAlignment="1">
      <alignment horizontal="left" shrinkToFit="1"/>
    </xf>
    <xf numFmtId="0" fontId="2" fillId="6" borderId="1" xfId="10" applyFont="1" applyFill="1" applyBorder="1" applyAlignment="1">
      <alignment horizontal="left" shrinkToFit="1"/>
    </xf>
    <xf numFmtId="14" fontId="2" fillId="7" borderId="1" xfId="18" applyNumberFormat="1" applyFont="1" applyFill="1" applyBorder="1" applyAlignment="1">
      <alignment horizontal="center" shrinkToFit="1"/>
    </xf>
    <xf numFmtId="14" fontId="2" fillId="6" borderId="1" xfId="18" applyNumberFormat="1" applyFont="1" applyFill="1" applyBorder="1" applyAlignment="1">
      <alignment horizontal="center" shrinkToFit="1"/>
    </xf>
    <xf numFmtId="0" fontId="2" fillId="7" borderId="1" xfId="19" applyFont="1" applyFill="1" applyBorder="1" applyAlignment="1">
      <alignment horizontal="left" shrinkToFit="1"/>
    </xf>
    <xf numFmtId="14" fontId="2" fillId="7" borderId="1" xfId="19" applyNumberFormat="1" applyFont="1" applyFill="1" applyBorder="1" applyAlignment="1">
      <alignment horizontal="center" shrinkToFit="1"/>
    </xf>
    <xf numFmtId="14" fontId="2" fillId="7" borderId="1" xfId="18" applyNumberFormat="1" applyFont="1" applyFill="1" applyBorder="1" applyAlignment="1">
      <alignment horizontal="center" vertical="center" shrinkToFit="1"/>
    </xf>
    <xf numFmtId="49" fontId="2" fillId="7" borderId="1" xfId="3" applyNumberFormat="1" applyFont="1" applyFill="1" applyBorder="1" applyAlignment="1">
      <alignment shrinkToFit="1"/>
    </xf>
    <xf numFmtId="3" fontId="2" fillId="6" borderId="1" xfId="7" applyNumberFormat="1" applyFont="1" applyFill="1" applyBorder="1" applyAlignment="1">
      <alignment horizontal="center" vertical="center" shrinkToFit="1"/>
    </xf>
    <xf numFmtId="0" fontId="2" fillId="6" borderId="1" xfId="7" applyFont="1" applyFill="1" applyBorder="1" applyAlignment="1">
      <alignment vertical="center" shrinkToFit="1"/>
    </xf>
    <xf numFmtId="14" fontId="2" fillId="6" borderId="1" xfId="7" applyNumberFormat="1" applyFont="1" applyFill="1" applyBorder="1" applyAlignment="1">
      <alignment horizontal="center" vertical="center" shrinkToFit="1"/>
    </xf>
    <xf numFmtId="0" fontId="2" fillId="7" borderId="1" xfId="20" applyFont="1" applyFill="1" applyBorder="1" applyAlignment="1">
      <alignment horizontal="left" shrinkToFit="1"/>
    </xf>
    <xf numFmtId="14" fontId="2" fillId="7" borderId="1" xfId="20" applyNumberFormat="1" applyFont="1" applyFill="1" applyBorder="1" applyAlignment="1">
      <alignment horizontal="center" shrinkToFit="1"/>
    </xf>
    <xf numFmtId="0" fontId="2" fillId="6" borderId="1" xfId="20" applyFont="1" applyFill="1" applyBorder="1" applyAlignment="1">
      <alignment horizontal="left" shrinkToFit="1"/>
    </xf>
    <xf numFmtId="14" fontId="2" fillId="6" borderId="1" xfId="20" applyNumberFormat="1" applyFont="1" applyFill="1" applyBorder="1" applyAlignment="1">
      <alignment horizontal="center" shrinkToFit="1"/>
    </xf>
    <xf numFmtId="0" fontId="2" fillId="6" borderId="1" xfId="7" applyFont="1" applyFill="1" applyBorder="1" applyAlignment="1">
      <alignment shrinkToFit="1"/>
    </xf>
    <xf numFmtId="14" fontId="2" fillId="7" borderId="1" xfId="6" applyNumberFormat="1" applyFont="1" applyFill="1" applyBorder="1" applyAlignment="1">
      <alignment horizontal="center" shrinkToFit="1"/>
    </xf>
    <xf numFmtId="14" fontId="2" fillId="7" borderId="1" xfId="6" applyNumberFormat="1" applyFont="1" applyFill="1" applyBorder="1" applyAlignment="1">
      <alignment shrinkToFit="1"/>
    </xf>
    <xf numFmtId="14" fontId="2" fillId="6" borderId="1" xfId="6" applyNumberFormat="1" applyFont="1" applyFill="1" applyBorder="1" applyAlignment="1">
      <alignment shrinkToFit="1"/>
    </xf>
    <xf numFmtId="3" fontId="2" fillId="6" borderId="1" xfId="31" applyNumberFormat="1" applyFont="1" applyFill="1" applyBorder="1" applyAlignment="1">
      <alignment horizontal="center" vertical="center" shrinkToFit="1"/>
    </xf>
    <xf numFmtId="49" fontId="2" fillId="6" borderId="1" xfId="21" applyNumberFormat="1" applyFont="1" applyFill="1" applyBorder="1" applyAlignment="1">
      <alignment vertical="center" shrinkToFit="1"/>
    </xf>
    <xf numFmtId="14" fontId="2" fillId="6" borderId="1" xfId="21" applyNumberFormat="1" applyFont="1" applyFill="1" applyBorder="1" applyAlignment="1">
      <alignment horizontal="center" shrinkToFit="1"/>
    </xf>
    <xf numFmtId="3" fontId="2" fillId="6" borderId="1" xfId="6" applyNumberFormat="1" applyFont="1" applyFill="1" applyBorder="1" applyAlignment="1">
      <alignment horizontal="center" vertical="center" shrinkToFit="1"/>
    </xf>
    <xf numFmtId="0" fontId="2" fillId="6" borderId="1" xfId="6" applyFont="1" applyFill="1" applyBorder="1" applyAlignment="1">
      <alignment vertical="center" shrinkToFit="1"/>
    </xf>
    <xf numFmtId="14" fontId="2" fillId="6" borderId="1" xfId="6" applyNumberFormat="1" applyFont="1" applyFill="1" applyBorder="1" applyAlignment="1">
      <alignment horizontal="center" vertical="center" shrinkToFit="1"/>
    </xf>
    <xf numFmtId="0" fontId="2" fillId="7" borderId="1" xfId="6" applyFont="1" applyFill="1" applyBorder="1" applyAlignment="1">
      <alignment shrinkToFit="1"/>
    </xf>
    <xf numFmtId="0" fontId="2" fillId="6" borderId="1" xfId="6" applyFont="1" applyFill="1" applyBorder="1" applyAlignment="1">
      <alignment shrinkToFit="1"/>
    </xf>
    <xf numFmtId="49" fontId="2" fillId="6" borderId="1" xfId="6" applyNumberFormat="1" applyFont="1" applyFill="1" applyBorder="1" applyAlignment="1">
      <alignment shrinkToFit="1"/>
    </xf>
    <xf numFmtId="3" fontId="2" fillId="6" borderId="1" xfId="10" applyNumberFormat="1" applyFont="1" applyFill="1" applyBorder="1" applyAlignment="1">
      <alignment horizontal="center" shrinkToFit="1"/>
    </xf>
    <xf numFmtId="0" fontId="2" fillId="6" borderId="1" xfId="22" applyFont="1" applyFill="1" applyBorder="1" applyAlignment="1">
      <alignment horizontal="left" shrinkToFit="1"/>
    </xf>
    <xf numFmtId="14" fontId="2" fillId="6" borderId="1" xfId="43" applyNumberFormat="1" applyFont="1" applyFill="1" applyBorder="1" applyAlignment="1">
      <alignment horizontal="center" shrinkToFit="1"/>
    </xf>
    <xf numFmtId="0" fontId="2" fillId="7" borderId="1" xfId="22" applyFont="1" applyFill="1" applyBorder="1" applyAlignment="1">
      <alignment horizontal="left" shrinkToFit="1"/>
    </xf>
    <xf numFmtId="14" fontId="2" fillId="7" borderId="1" xfId="43" applyNumberFormat="1" applyFont="1" applyFill="1" applyBorder="1" applyAlignment="1">
      <alignment horizontal="center" shrinkToFit="1"/>
    </xf>
    <xf numFmtId="0" fontId="2" fillId="6" borderId="1" xfId="23" applyFont="1" applyFill="1" applyBorder="1" applyAlignment="1">
      <alignment shrinkToFit="1"/>
    </xf>
    <xf numFmtId="0" fontId="2" fillId="7" borderId="1" xfId="23" applyFont="1" applyFill="1" applyBorder="1" applyAlignment="1">
      <alignment horizontal="left" shrinkToFit="1"/>
    </xf>
    <xf numFmtId="0" fontId="2" fillId="6" borderId="1" xfId="23" applyFont="1" applyFill="1" applyBorder="1" applyAlignment="1">
      <alignment horizontal="left" shrinkToFit="1"/>
    </xf>
    <xf numFmtId="0" fontId="2" fillId="6" borderId="1" xfId="2" applyFont="1" applyFill="1" applyBorder="1" applyAlignment="1">
      <alignment shrinkToFit="1"/>
    </xf>
    <xf numFmtId="3" fontId="2" fillId="7" borderId="1" xfId="2" applyNumberFormat="1" applyFont="1" applyFill="1" applyBorder="1" applyAlignment="1">
      <alignment horizontal="center" shrinkToFit="1"/>
    </xf>
    <xf numFmtId="0" fontId="2" fillId="7" borderId="1" xfId="2" applyFont="1" applyFill="1" applyBorder="1" applyAlignment="1">
      <alignment horizontal="left" shrinkToFit="1"/>
    </xf>
    <xf numFmtId="14" fontId="2" fillId="7" borderId="1" xfId="2" applyNumberFormat="1" applyFont="1" applyFill="1" applyBorder="1" applyAlignment="1">
      <alignment horizontal="center" shrinkToFit="1"/>
    </xf>
    <xf numFmtId="0" fontId="2" fillId="7" borderId="1" xfId="2" applyFont="1" applyFill="1" applyBorder="1" applyAlignment="1">
      <alignment shrinkToFit="1"/>
    </xf>
    <xf numFmtId="0" fontId="2" fillId="7" borderId="1" xfId="24" applyFont="1" applyFill="1" applyBorder="1" applyAlignment="1">
      <alignment horizontal="left" shrinkToFit="1"/>
    </xf>
    <xf numFmtId="14" fontId="2" fillId="7" borderId="1" xfId="15" applyNumberFormat="1" applyFont="1" applyFill="1" applyBorder="1" applyAlignment="1">
      <alignment horizontal="center" shrinkToFit="1"/>
    </xf>
    <xf numFmtId="14" fontId="2" fillId="7" borderId="1" xfId="36" applyNumberFormat="1" applyFont="1" applyFill="1" applyBorder="1" applyAlignment="1">
      <alignment shrinkToFit="1"/>
    </xf>
    <xf numFmtId="0" fontId="2" fillId="6" borderId="1" xfId="24" applyFont="1" applyFill="1" applyBorder="1" applyAlignment="1">
      <alignment horizontal="left" shrinkToFit="1"/>
    </xf>
    <xf numFmtId="14" fontId="2" fillId="6" borderId="1" xfId="15" applyNumberFormat="1" applyFont="1" applyFill="1" applyBorder="1" applyAlignment="1">
      <alignment horizontal="center" shrinkToFit="1"/>
    </xf>
    <xf numFmtId="0" fontId="2" fillId="7" borderId="1" xfId="15" applyFont="1" applyFill="1" applyBorder="1" applyAlignment="1">
      <alignment horizontal="left" shrinkToFit="1"/>
    </xf>
    <xf numFmtId="14" fontId="2" fillId="6" borderId="1" xfId="36" applyNumberFormat="1" applyFont="1" applyFill="1" applyBorder="1" applyAlignment="1">
      <alignment shrinkToFit="1"/>
    </xf>
    <xf numFmtId="3" fontId="2" fillId="6" borderId="1" xfId="25" applyNumberFormat="1" applyFont="1" applyFill="1" applyBorder="1" applyAlignment="1">
      <alignment horizontal="center" shrinkToFit="1"/>
    </xf>
    <xf numFmtId="0" fontId="2" fillId="6" borderId="1" xfId="25" applyFont="1" applyFill="1" applyBorder="1" applyAlignment="1">
      <alignment horizontal="left" shrinkToFit="1"/>
    </xf>
    <xf numFmtId="14" fontId="2" fillId="6" borderId="1" xfId="25" applyNumberFormat="1" applyFont="1" applyFill="1" applyBorder="1" applyAlignment="1">
      <alignment horizontal="center" shrinkToFit="1"/>
    </xf>
    <xf numFmtId="0" fontId="2" fillId="6" borderId="1" xfId="25" applyFont="1" applyFill="1" applyBorder="1" applyAlignment="1">
      <alignment shrinkToFit="1"/>
    </xf>
    <xf numFmtId="3" fontId="2" fillId="7" borderId="1" xfId="25" applyNumberFormat="1" applyFont="1" applyFill="1" applyBorder="1" applyAlignment="1">
      <alignment horizontal="center" shrinkToFit="1"/>
    </xf>
    <xf numFmtId="0" fontId="2" fillId="7" borderId="1" xfId="25" applyFont="1" applyFill="1" applyBorder="1" applyAlignment="1">
      <alignment horizontal="left" shrinkToFit="1"/>
    </xf>
    <xf numFmtId="0" fontId="2" fillId="7" borderId="1" xfId="25" applyFont="1" applyFill="1" applyBorder="1" applyAlignment="1">
      <alignment shrinkToFit="1"/>
    </xf>
    <xf numFmtId="14" fontId="2" fillId="7" borderId="1" xfId="25" applyNumberFormat="1" applyFont="1" applyFill="1" applyBorder="1" applyAlignment="1">
      <alignment horizontal="center" shrinkToFit="1"/>
    </xf>
    <xf numFmtId="3" fontId="2" fillId="6" borderId="1" xfId="26" applyNumberFormat="1" applyFont="1" applyFill="1" applyBorder="1" applyAlignment="1">
      <alignment horizontal="center" shrinkToFit="1"/>
    </xf>
    <xf numFmtId="3" fontId="2" fillId="7" borderId="1" xfId="26" applyNumberFormat="1" applyFont="1" applyFill="1" applyBorder="1" applyAlignment="1">
      <alignment horizontal="center" shrinkToFit="1"/>
    </xf>
    <xf numFmtId="0" fontId="2" fillId="7" borderId="1" xfId="26" applyFont="1" applyFill="1" applyBorder="1" applyAlignment="1">
      <alignment horizontal="left" shrinkToFit="1"/>
    </xf>
    <xf numFmtId="14" fontId="2" fillId="7" borderId="1" xfId="26" applyNumberFormat="1" applyFont="1" applyFill="1" applyBorder="1" applyAlignment="1">
      <alignment horizontal="center" shrinkToFit="1"/>
    </xf>
    <xf numFmtId="0" fontId="2" fillId="6" borderId="1" xfId="26" applyFont="1" applyFill="1" applyBorder="1" applyAlignment="1">
      <alignment horizontal="left" shrinkToFit="1"/>
    </xf>
    <xf numFmtId="14" fontId="2" fillId="6" borderId="1" xfId="26" applyNumberFormat="1" applyFont="1" applyFill="1" applyBorder="1" applyAlignment="1">
      <alignment horizontal="center" shrinkToFit="1"/>
    </xf>
    <xf numFmtId="0" fontId="2" fillId="6" borderId="1" xfId="26" applyFont="1" applyFill="1" applyBorder="1" applyAlignment="1">
      <alignment shrinkToFit="1"/>
    </xf>
    <xf numFmtId="0" fontId="2" fillId="6" borderId="1" xfId="27" applyFont="1" applyFill="1" applyBorder="1" applyAlignment="1">
      <alignment horizontal="left" shrinkToFit="1"/>
    </xf>
    <xf numFmtId="14" fontId="2" fillId="6" borderId="1" xfId="27" applyNumberFormat="1" applyFont="1" applyFill="1" applyBorder="1" applyAlignment="1">
      <alignment horizontal="center" shrinkToFit="1"/>
    </xf>
    <xf numFmtId="0" fontId="2" fillId="7" borderId="1" xfId="27" applyFont="1" applyFill="1" applyBorder="1" applyAlignment="1">
      <alignment horizontal="left" shrinkToFit="1"/>
    </xf>
    <xf numFmtId="14" fontId="2" fillId="7" borderId="1" xfId="27" applyNumberFormat="1" applyFont="1" applyFill="1" applyBorder="1" applyAlignment="1">
      <alignment horizontal="center" shrinkToFit="1"/>
    </xf>
    <xf numFmtId="0" fontId="2" fillId="6" borderId="1" xfId="28" applyFont="1" applyFill="1" applyBorder="1" applyAlignment="1">
      <alignment horizontal="left" shrinkToFit="1"/>
    </xf>
    <xf numFmtId="14" fontId="2" fillId="6" borderId="1" xfId="28" applyNumberFormat="1" applyFont="1" applyFill="1" applyBorder="1" applyAlignment="1">
      <alignment horizontal="center" shrinkToFit="1"/>
    </xf>
    <xf numFmtId="0" fontId="2" fillId="6" borderId="1" xfId="29" applyFont="1" applyFill="1" applyBorder="1" applyAlignment="1">
      <alignment horizontal="left" shrinkToFit="1"/>
    </xf>
    <xf numFmtId="14" fontId="2" fillId="6" borderId="1" xfId="29" applyNumberFormat="1" applyFont="1" applyFill="1" applyBorder="1" applyAlignment="1">
      <alignment horizontal="center" shrinkToFit="1"/>
    </xf>
    <xf numFmtId="0" fontId="2" fillId="7" borderId="1" xfId="29" applyFont="1" applyFill="1" applyBorder="1" applyAlignment="1">
      <alignment horizontal="left" shrinkToFit="1"/>
    </xf>
    <xf numFmtId="14" fontId="2" fillId="7" borderId="1" xfId="29" applyNumberFormat="1" applyFont="1" applyFill="1" applyBorder="1" applyAlignment="1">
      <alignment horizontal="center" shrinkToFit="1"/>
    </xf>
    <xf numFmtId="0" fontId="2" fillId="7" borderId="1" xfId="28" applyFont="1" applyFill="1" applyBorder="1" applyAlignment="1">
      <alignment horizontal="left" shrinkToFit="1"/>
    </xf>
    <xf numFmtId="14" fontId="2" fillId="7" borderId="1" xfId="28" applyNumberFormat="1" applyFont="1" applyFill="1" applyBorder="1" applyAlignment="1">
      <alignment horizontal="center" shrinkToFit="1"/>
    </xf>
    <xf numFmtId="0" fontId="2" fillId="7" borderId="1" xfId="3" applyFont="1" applyFill="1" applyBorder="1" applyAlignment="1">
      <alignment horizontal="left" vertical="center" shrinkToFit="1"/>
    </xf>
    <xf numFmtId="14" fontId="2" fillId="7" borderId="1" xfId="3" applyNumberFormat="1" applyFont="1" applyFill="1" applyBorder="1" applyAlignment="1">
      <alignment horizontal="center" vertical="center" shrinkToFit="1"/>
    </xf>
    <xf numFmtId="0" fontId="2" fillId="7" borderId="1" xfId="3" applyFont="1" applyFill="1" applyBorder="1" applyAlignment="1">
      <alignment vertical="center" shrinkToFit="1"/>
    </xf>
    <xf numFmtId="0" fontId="2" fillId="6" borderId="1" xfId="30" applyFont="1" applyFill="1" applyBorder="1" applyAlignment="1">
      <alignment horizontal="left" vertical="center" shrinkToFit="1"/>
    </xf>
    <xf numFmtId="14" fontId="2" fillId="6" borderId="1" xfId="30" applyNumberFormat="1" applyFont="1" applyFill="1" applyBorder="1" applyAlignment="1">
      <alignment horizontal="center" vertical="center" shrinkToFit="1"/>
    </xf>
    <xf numFmtId="0" fontId="2" fillId="7" borderId="1" xfId="30" applyFont="1" applyFill="1" applyBorder="1" applyAlignment="1">
      <alignment horizontal="left" vertical="center" shrinkToFit="1"/>
    </xf>
    <xf numFmtId="14" fontId="2" fillId="7" borderId="1" xfId="30" applyNumberFormat="1" applyFont="1" applyFill="1" applyBorder="1" applyAlignment="1">
      <alignment horizontal="center" vertical="center" shrinkToFit="1"/>
    </xf>
    <xf numFmtId="0" fontId="3" fillId="7" borderId="1" xfId="12" applyFont="1" applyFill="1" applyBorder="1" applyAlignment="1">
      <alignment shrinkToFit="1"/>
    </xf>
    <xf numFmtId="3" fontId="2" fillId="7" borderId="1" xfId="31" applyNumberFormat="1" applyFont="1" applyFill="1" applyBorder="1" applyAlignment="1">
      <alignment horizontal="center" vertical="center" shrinkToFit="1"/>
    </xf>
    <xf numFmtId="49" fontId="2" fillId="7" borderId="1" xfId="21" applyNumberFormat="1" applyFont="1" applyFill="1" applyBorder="1" applyAlignment="1">
      <alignment vertical="center" shrinkToFit="1"/>
    </xf>
    <xf numFmtId="14" fontId="2" fillId="7" borderId="1" xfId="21" applyNumberFormat="1" applyFont="1" applyFill="1" applyBorder="1" applyAlignment="1">
      <alignment horizontal="center" shrinkToFit="1"/>
    </xf>
    <xf numFmtId="14" fontId="2" fillId="7" borderId="1" xfId="0" applyNumberFormat="1" applyFont="1" applyFill="1" applyBorder="1" applyAlignment="1">
      <alignment vertical="center" shrinkToFit="1"/>
    </xf>
    <xf numFmtId="49" fontId="2" fillId="6" borderId="1" xfId="31" applyNumberFormat="1" applyFont="1" applyFill="1" applyBorder="1" applyAlignment="1">
      <alignment shrinkToFit="1"/>
    </xf>
    <xf numFmtId="49" fontId="2" fillId="7" borderId="1" xfId="21" applyNumberFormat="1" applyFont="1" applyFill="1" applyBorder="1" applyAlignment="1">
      <alignment shrinkToFit="1"/>
    </xf>
    <xf numFmtId="49" fontId="2" fillId="6" borderId="1" xfId="4" applyNumberFormat="1" applyFont="1" applyFill="1" applyBorder="1" applyAlignment="1">
      <alignment vertical="center" shrinkToFit="1"/>
    </xf>
    <xf numFmtId="49" fontId="2" fillId="7" borderId="1" xfId="31" applyNumberFormat="1" applyFont="1" applyFill="1" applyBorder="1" applyAlignment="1">
      <alignment shrinkToFit="1"/>
    </xf>
    <xf numFmtId="49" fontId="2" fillId="7" borderId="1" xfId="4" applyNumberFormat="1" applyFont="1" applyFill="1" applyBorder="1" applyAlignment="1">
      <alignment vertical="center" shrinkToFit="1"/>
    </xf>
    <xf numFmtId="49" fontId="2" fillId="6" borderId="1" xfId="36" applyNumberFormat="1" applyFont="1" applyFill="1" applyBorder="1" applyAlignment="1">
      <alignment shrinkToFit="1"/>
    </xf>
    <xf numFmtId="49" fontId="2" fillId="6" borderId="1" xfId="21" applyNumberFormat="1" applyFont="1" applyFill="1" applyBorder="1" applyAlignment="1">
      <alignment shrinkToFit="1"/>
    </xf>
    <xf numFmtId="3" fontId="2" fillId="7" borderId="1" xfId="37" applyNumberFormat="1" applyFont="1" applyFill="1" applyBorder="1" applyAlignment="1">
      <alignment horizontal="center" shrinkToFit="1"/>
    </xf>
    <xf numFmtId="0" fontId="2" fillId="6" borderId="1" xfId="5" applyFont="1" applyFill="1" applyBorder="1" applyAlignment="1">
      <alignment vertical="center" shrinkToFit="1"/>
    </xf>
    <xf numFmtId="0" fontId="2" fillId="6" borderId="1" xfId="31" applyFont="1" applyFill="1" applyBorder="1" applyAlignment="1">
      <alignment shrinkToFit="1"/>
    </xf>
    <xf numFmtId="0" fontId="2" fillId="7" borderId="1" xfId="31" applyFont="1" applyFill="1" applyBorder="1" applyAlignment="1">
      <alignment shrinkToFit="1"/>
    </xf>
    <xf numFmtId="0" fontId="2" fillId="7" borderId="1" xfId="5" applyFont="1" applyFill="1" applyBorder="1" applyAlignment="1">
      <alignment vertical="center" shrinkToFit="1"/>
    </xf>
    <xf numFmtId="3" fontId="2" fillId="7" borderId="1" xfId="39" applyNumberFormat="1" applyFont="1" applyFill="1" applyBorder="1" applyAlignment="1">
      <alignment horizontal="center" shrinkToFit="1"/>
    </xf>
    <xf numFmtId="1" fontId="2" fillId="7" borderId="1" xfId="3" applyNumberFormat="1" applyFont="1" applyFill="1" applyBorder="1" applyAlignment="1">
      <alignment vertical="center" shrinkToFit="1"/>
    </xf>
    <xf numFmtId="1" fontId="2" fillId="6" borderId="1" xfId="3" applyNumberFormat="1" applyFont="1" applyFill="1" applyBorder="1" applyAlignment="1">
      <alignment vertical="center" shrinkToFit="1"/>
    </xf>
    <xf numFmtId="0" fontId="3" fillId="7" borderId="1" xfId="4" applyFont="1" applyFill="1" applyBorder="1" applyAlignment="1">
      <alignment vertical="center" shrinkToFit="1"/>
    </xf>
    <xf numFmtId="14" fontId="2" fillId="6" borderId="1" xfId="42" applyNumberFormat="1" applyFont="1" applyFill="1" applyBorder="1" applyAlignment="1">
      <alignment horizontal="center" shrinkToFit="1"/>
    </xf>
    <xf numFmtId="14" fontId="2" fillId="7" borderId="1" xfId="4" applyNumberFormat="1" applyFont="1" applyFill="1" applyBorder="1" applyAlignment="1">
      <alignment vertical="center" shrinkToFit="1"/>
    </xf>
    <xf numFmtId="167" fontId="2" fillId="6" borderId="1" xfId="4" applyNumberFormat="1" applyFont="1" applyFill="1" applyBorder="1" applyAlignment="1">
      <alignment horizontal="center" vertical="center" shrinkToFit="1"/>
    </xf>
    <xf numFmtId="0" fontId="2" fillId="7" borderId="1" xfId="45" applyFont="1" applyFill="1" applyBorder="1" applyAlignment="1">
      <alignment shrinkToFit="1"/>
    </xf>
    <xf numFmtId="3" fontId="2" fillId="6" borderId="1" xfId="32" applyNumberFormat="1" applyFont="1" applyFill="1" applyBorder="1" applyAlignment="1">
      <alignment horizontal="center" shrinkToFit="1"/>
    </xf>
    <xf numFmtId="0" fontId="2" fillId="6" borderId="1" xfId="32" applyFont="1" applyFill="1" applyBorder="1" applyAlignment="1">
      <alignment shrinkToFit="1"/>
    </xf>
    <xf numFmtId="14" fontId="2" fillId="6" borderId="1" xfId="32" applyNumberFormat="1" applyFont="1" applyFill="1" applyBorder="1" applyAlignment="1">
      <alignment shrinkToFit="1"/>
    </xf>
    <xf numFmtId="3" fontId="2" fillId="7" borderId="1" xfId="32" applyNumberFormat="1" applyFont="1" applyFill="1" applyBorder="1" applyAlignment="1">
      <alignment horizontal="center" shrinkToFit="1"/>
    </xf>
    <xf numFmtId="0" fontId="2" fillId="7" borderId="1" xfId="32" applyFont="1" applyFill="1" applyBorder="1" applyAlignment="1">
      <alignment shrinkToFit="1"/>
    </xf>
    <xf numFmtId="14" fontId="2" fillId="7" borderId="1" xfId="32" applyNumberFormat="1" applyFont="1" applyFill="1" applyBorder="1" applyAlignment="1">
      <alignment shrinkToFit="1"/>
    </xf>
    <xf numFmtId="0" fontId="2" fillId="6" borderId="1" xfId="39" applyFont="1" applyFill="1" applyBorder="1" applyAlignment="1">
      <alignment shrinkToFit="1"/>
    </xf>
    <xf numFmtId="3" fontId="2" fillId="7" borderId="1" xfId="33" applyNumberFormat="1" applyFont="1" applyFill="1" applyBorder="1" applyAlignment="1">
      <alignment shrinkToFit="1"/>
    </xf>
    <xf numFmtId="0" fontId="2" fillId="7" borderId="1" xfId="33" applyFont="1" applyFill="1" applyBorder="1" applyAlignment="1">
      <alignment shrinkToFit="1"/>
    </xf>
    <xf numFmtId="14" fontId="2" fillId="7" borderId="1" xfId="33" applyNumberFormat="1" applyFont="1" applyFill="1" applyBorder="1" applyAlignment="1">
      <alignment shrinkToFit="1"/>
    </xf>
    <xf numFmtId="3" fontId="2" fillId="6" borderId="1" xfId="33" applyNumberFormat="1" applyFont="1" applyFill="1" applyBorder="1" applyAlignment="1">
      <alignment shrinkToFit="1"/>
    </xf>
    <xf numFmtId="0" fontId="2" fillId="6" borderId="1" xfId="33" applyFont="1" applyFill="1" applyBorder="1" applyAlignment="1">
      <alignment shrinkToFit="1"/>
    </xf>
    <xf numFmtId="14" fontId="2" fillId="6" borderId="1" xfId="33" applyNumberFormat="1" applyFont="1" applyFill="1" applyBorder="1" applyAlignment="1">
      <alignment shrinkToFit="1"/>
    </xf>
    <xf numFmtId="3" fontId="2" fillId="6" borderId="1" xfId="40" applyNumberFormat="1" applyFont="1" applyFill="1" applyBorder="1" applyAlignment="1">
      <alignment horizontal="right" shrinkToFit="1"/>
    </xf>
    <xf numFmtId="0" fontId="2" fillId="6" borderId="1" xfId="34" applyFont="1" applyFill="1" applyBorder="1" applyAlignment="1">
      <alignment shrinkToFit="1"/>
    </xf>
    <xf numFmtId="0" fontId="2" fillId="6" borderId="1" xfId="40" applyNumberFormat="1" applyFont="1" applyFill="1" applyBorder="1" applyAlignment="1">
      <alignment shrinkToFit="1"/>
    </xf>
    <xf numFmtId="3" fontId="2" fillId="7" borderId="1" xfId="35" applyNumberFormat="1" applyFont="1" applyFill="1" applyBorder="1" applyAlignment="1">
      <alignment horizontal="right" shrinkToFit="1"/>
    </xf>
    <xf numFmtId="0" fontId="2" fillId="7" borderId="1" xfId="34" applyFont="1" applyFill="1" applyBorder="1" applyAlignment="1">
      <alignment shrinkToFit="1"/>
    </xf>
    <xf numFmtId="0" fontId="2" fillId="7" borderId="1" xfId="35" applyFont="1" applyFill="1" applyBorder="1" applyAlignment="1">
      <alignment shrinkToFit="1"/>
    </xf>
    <xf numFmtId="3" fontId="2" fillId="6" borderId="1" xfId="35" applyNumberFormat="1" applyFont="1" applyFill="1" applyBorder="1" applyAlignment="1">
      <alignment horizontal="right" shrinkToFit="1"/>
    </xf>
    <xf numFmtId="0" fontId="2" fillId="6" borderId="1" xfId="35" applyFont="1" applyFill="1" applyBorder="1" applyAlignment="1">
      <alignment shrinkToFit="1"/>
    </xf>
    <xf numFmtId="3" fontId="2" fillId="7" borderId="1" xfId="35" applyNumberFormat="1" applyFont="1" applyFill="1" applyBorder="1" applyAlignment="1">
      <alignment shrinkToFit="1"/>
    </xf>
    <xf numFmtId="14" fontId="2" fillId="6" borderId="1" xfId="35" applyNumberFormat="1" applyFont="1" applyFill="1" applyBorder="1" applyAlignment="1">
      <alignment shrinkToFit="1"/>
    </xf>
    <xf numFmtId="14" fontId="2" fillId="7" borderId="1" xfId="35" applyNumberFormat="1" applyFont="1" applyFill="1" applyBorder="1" applyAlignment="1">
      <alignment shrinkToFit="1"/>
    </xf>
    <xf numFmtId="0" fontId="2" fillId="0" borderId="0" xfId="0" applyFont="1" applyBorder="1" applyAlignment="1">
      <alignment shrinkToFit="1"/>
    </xf>
    <xf numFmtId="0" fontId="19" fillId="0" borderId="0" xfId="0" applyFont="1" applyAlignment="1">
      <alignment horizontal="right"/>
    </xf>
    <xf numFmtId="0" fontId="19" fillId="0" borderId="0" xfId="0" applyFont="1"/>
    <xf numFmtId="0" fontId="3" fillId="0" borderId="0" xfId="0" applyFont="1" applyAlignment="1">
      <alignment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shrinkToFit="1"/>
    </xf>
    <xf numFmtId="0" fontId="2" fillId="0" borderId="0" xfId="0" applyFont="1" applyAlignment="1">
      <alignment horizontal="center" shrinkToFit="1"/>
    </xf>
    <xf numFmtId="0" fontId="6" fillId="0" borderId="0" xfId="0" applyFont="1" applyAlignment="1">
      <alignment vertical="center"/>
    </xf>
    <xf numFmtId="169" fontId="2" fillId="0" borderId="1" xfId="0" applyNumberFormat="1" applyFont="1" applyBorder="1" applyAlignment="1">
      <alignment shrinkToFit="1"/>
    </xf>
    <xf numFmtId="0" fontId="2" fillId="0" borderId="1" xfId="0" quotePrefix="1" applyFont="1" applyBorder="1" applyAlignment="1">
      <alignment shrinkToFit="1"/>
    </xf>
    <xf numFmtId="0" fontId="2" fillId="0" borderId="0" xfId="0" applyFont="1" applyAlignment="1">
      <alignment vertical="center"/>
    </xf>
    <xf numFmtId="0" fontId="19" fillId="0" borderId="0" xfId="0" applyFont="1" applyAlignment="1">
      <alignment horizontal="right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22" fillId="0" borderId="0" xfId="0" applyFont="1"/>
    <xf numFmtId="0" fontId="3" fillId="0" borderId="4" xfId="0" applyFont="1" applyBorder="1" applyAlignment="1">
      <alignment vertical="center" shrinkToFit="1"/>
    </xf>
    <xf numFmtId="0" fontId="3" fillId="0" borderId="4" xfId="0" applyFont="1" applyBorder="1" applyAlignment="1">
      <alignment horizontal="centerContinuous" vertical="center" shrinkToFit="1"/>
    </xf>
    <xf numFmtId="0" fontId="2" fillId="0" borderId="0" xfId="0" applyFont="1" applyAlignment="1"/>
    <xf numFmtId="0" fontId="23" fillId="0" borderId="0" xfId="0" applyFont="1" applyAlignment="1"/>
    <xf numFmtId="3" fontId="2" fillId="0" borderId="1" xfId="0" applyNumberFormat="1" applyFont="1" applyFill="1" applyBorder="1" applyAlignment="1">
      <alignment vertical="top"/>
    </xf>
    <xf numFmtId="0" fontId="2" fillId="0" borderId="1" xfId="0" applyFont="1" applyFill="1" applyBorder="1" applyAlignment="1">
      <alignment horizontal="left" vertical="top"/>
    </xf>
    <xf numFmtId="14" fontId="2" fillId="0" borderId="1" xfId="0" applyNumberFormat="1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3" fontId="2" fillId="0" borderId="1" xfId="0" applyNumberFormat="1" applyFont="1" applyBorder="1" applyAlignment="1">
      <alignment shrinkToFit="1"/>
    </xf>
    <xf numFmtId="3" fontId="2" fillId="0" borderId="1" xfId="0" applyNumberFormat="1" applyFont="1" applyBorder="1" applyAlignment="1">
      <alignment vertical="center" shrinkToFit="1"/>
    </xf>
    <xf numFmtId="3" fontId="3" fillId="0" borderId="1" xfId="0" applyNumberFormat="1" applyFont="1" applyBorder="1" applyAlignment="1">
      <alignment horizontal="center" vertical="center" wrapText="1"/>
    </xf>
    <xf numFmtId="3" fontId="2" fillId="0" borderId="0" xfId="0" applyNumberFormat="1" applyFont="1" applyAlignment="1">
      <alignment shrinkToFit="1"/>
    </xf>
    <xf numFmtId="0" fontId="14" fillId="7" borderId="4" xfId="0" applyNumberFormat="1" applyFont="1" applyFill="1" applyBorder="1" applyAlignment="1">
      <alignment wrapText="1"/>
    </xf>
    <xf numFmtId="0" fontId="25" fillId="7" borderId="4" xfId="0" applyNumberFormat="1" applyFont="1" applyFill="1" applyBorder="1" applyAlignment="1">
      <alignment horizontal="center" wrapText="1"/>
    </xf>
    <xf numFmtId="0" fontId="26" fillId="7" borderId="4" xfId="0" applyNumberFormat="1" applyFont="1" applyFill="1" applyBorder="1" applyAlignment="1">
      <alignment horizontal="left" wrapText="1"/>
    </xf>
    <xf numFmtId="0" fontId="28" fillId="7" borderId="4" xfId="0" applyNumberFormat="1" applyFont="1" applyFill="1" applyBorder="1" applyAlignment="1">
      <alignment wrapText="1"/>
    </xf>
    <xf numFmtId="0" fontId="28" fillId="7" borderId="4" xfId="0" applyNumberFormat="1" applyFont="1" applyFill="1" applyBorder="1" applyAlignment="1">
      <alignment vertical="center" wrapText="1"/>
    </xf>
    <xf numFmtId="0" fontId="28" fillId="7" borderId="4" xfId="0" applyNumberFormat="1" applyFont="1" applyFill="1" applyBorder="1" applyAlignment="1">
      <alignment horizontal="center" vertical="center" wrapText="1"/>
    </xf>
    <xf numFmtId="0" fontId="29" fillId="7" borderId="4" xfId="0" applyNumberFormat="1" applyFont="1" applyFill="1" applyBorder="1" applyAlignment="1">
      <alignment wrapText="1"/>
    </xf>
    <xf numFmtId="0" fontId="26" fillId="7" borderId="4" xfId="0" applyNumberFormat="1" applyFont="1" applyFill="1" applyBorder="1" applyAlignment="1">
      <alignment wrapText="1"/>
    </xf>
    <xf numFmtId="0" fontId="25" fillId="7" borderId="4" xfId="0" applyNumberFormat="1" applyFont="1" applyFill="1" applyBorder="1" applyAlignment="1">
      <alignment wrapText="1"/>
    </xf>
    <xf numFmtId="0" fontId="25" fillId="7" borderId="4" xfId="0" applyNumberFormat="1" applyFont="1" applyFill="1" applyBorder="1" applyAlignment="1">
      <alignment vertical="center" wrapText="1"/>
    </xf>
    <xf numFmtId="0" fontId="28" fillId="7" borderId="4" xfId="0" applyNumberFormat="1" applyFont="1" applyFill="1" applyBorder="1" applyAlignment="1">
      <alignment horizontal="right" wrapText="1"/>
    </xf>
    <xf numFmtId="0" fontId="28" fillId="7" borderId="4" xfId="0" applyNumberFormat="1" applyFont="1" applyFill="1" applyBorder="1" applyAlignment="1">
      <alignment horizontal="center" wrapText="1"/>
    </xf>
    <xf numFmtId="0" fontId="28" fillId="7" borderId="4" xfId="0" applyNumberFormat="1" applyFont="1" applyFill="1" applyBorder="1" applyAlignment="1">
      <alignment horizontal="left" wrapText="1"/>
    </xf>
    <xf numFmtId="171" fontId="32" fillId="7" borderId="5" xfId="3" applyNumberFormat="1" applyFont="1" applyFill="1" applyBorder="1" applyAlignment="1">
      <alignment horizontal="right" vertical="center" wrapText="1"/>
    </xf>
    <xf numFmtId="171" fontId="30" fillId="7" borderId="6" xfId="3" applyNumberFormat="1" applyFont="1" applyFill="1" applyBorder="1" applyAlignment="1">
      <alignment horizontal="center" vertical="center" wrapText="1"/>
    </xf>
    <xf numFmtId="49" fontId="34" fillId="7" borderId="11" xfId="3" applyNumberFormat="1" applyFont="1" applyFill="1" applyBorder="1" applyAlignment="1">
      <alignment horizontal="right" vertical="center" wrapText="1"/>
    </xf>
    <xf numFmtId="3" fontId="30" fillId="7" borderId="11" xfId="3" applyNumberFormat="1" applyFont="1" applyFill="1" applyBorder="1" applyAlignment="1">
      <alignment horizontal="center" vertical="center" wrapText="1"/>
    </xf>
    <xf numFmtId="49" fontId="30" fillId="7" borderId="11" xfId="3" applyNumberFormat="1" applyFont="1" applyFill="1" applyBorder="1" applyAlignment="1">
      <alignment vertical="center" wrapText="1"/>
    </xf>
    <xf numFmtId="49" fontId="34" fillId="7" borderId="4" xfId="3" applyNumberFormat="1" applyFont="1" applyFill="1" applyBorder="1" applyAlignment="1">
      <alignment vertical="center" wrapText="1"/>
    </xf>
    <xf numFmtId="49" fontId="30" fillId="7" borderId="4" xfId="3" applyNumberFormat="1" applyFont="1" applyFill="1" applyBorder="1" applyAlignment="1">
      <alignment vertical="center" wrapText="1"/>
    </xf>
    <xf numFmtId="0" fontId="35" fillId="7" borderId="0" xfId="0" applyFont="1" applyFill="1" applyAlignment="1">
      <alignment wrapText="1"/>
    </xf>
    <xf numFmtId="0" fontId="33" fillId="7" borderId="0" xfId="0" applyFont="1" applyFill="1" applyAlignment="1">
      <alignment wrapText="1"/>
    </xf>
    <xf numFmtId="0" fontId="30" fillId="7" borderId="0" xfId="0" applyFont="1" applyFill="1" applyAlignment="1">
      <alignment wrapText="1"/>
    </xf>
    <xf numFmtId="171" fontId="32" fillId="7" borderId="6" xfId="3" applyNumberFormat="1" applyFont="1" applyFill="1" applyBorder="1" applyAlignment="1">
      <alignment horizontal="right" vertical="center" wrapText="1"/>
    </xf>
    <xf numFmtId="3" fontId="30" fillId="7" borderId="1" xfId="3" applyNumberFormat="1" applyFont="1" applyFill="1" applyBorder="1" applyAlignment="1">
      <alignment horizontal="center" vertical="center" wrapText="1"/>
    </xf>
    <xf numFmtId="49" fontId="30" fillId="7" borderId="1" xfId="3" applyNumberFormat="1" applyFont="1" applyFill="1" applyBorder="1" applyAlignment="1">
      <alignment horizontal="center" vertical="center" wrapText="1"/>
    </xf>
    <xf numFmtId="49" fontId="30" fillId="7" borderId="5" xfId="3" applyNumberFormat="1" applyFont="1" applyFill="1" applyBorder="1" applyAlignment="1">
      <alignment horizontal="center" vertical="center" wrapText="1"/>
    </xf>
    <xf numFmtId="0" fontId="30" fillId="7" borderId="5" xfId="3" applyNumberFormat="1" applyFont="1" applyFill="1" applyBorder="1" applyAlignment="1">
      <alignment horizontal="center" vertical="center" wrapText="1"/>
    </xf>
    <xf numFmtId="49" fontId="30" fillId="7" borderId="6" xfId="3" applyNumberFormat="1" applyFont="1" applyFill="1" applyBorder="1" applyAlignment="1">
      <alignment horizontal="center" vertical="center" wrapText="1"/>
    </xf>
    <xf numFmtId="0" fontId="14" fillId="7" borderId="19" xfId="3" applyFont="1" applyFill="1" applyBorder="1" applyAlignment="1">
      <alignment horizontal="center" vertical="center" wrapText="1"/>
    </xf>
    <xf numFmtId="0" fontId="36" fillId="7" borderId="19" xfId="3" applyNumberFormat="1" applyFont="1" applyFill="1" applyBorder="1" applyAlignment="1">
      <alignment horizontal="center" vertical="center" wrapText="1"/>
    </xf>
    <xf numFmtId="171" fontId="26" fillId="7" borderId="19" xfId="3" applyNumberFormat="1" applyFont="1" applyFill="1" applyBorder="1" applyAlignment="1">
      <alignment horizontal="left" vertical="center" wrapText="1"/>
    </xf>
    <xf numFmtId="171" fontId="28" fillId="7" borderId="19" xfId="3" applyNumberFormat="1" applyFont="1" applyFill="1" applyBorder="1" applyAlignment="1">
      <alignment horizontal="center" vertical="center" wrapText="1"/>
    </xf>
    <xf numFmtId="3" fontId="28" fillId="7" borderId="19" xfId="3" applyNumberFormat="1" applyFont="1" applyFill="1" applyBorder="1" applyAlignment="1">
      <alignment horizontal="center" vertical="center" wrapText="1"/>
    </xf>
    <xf numFmtId="3" fontId="29" fillId="7" borderId="19" xfId="3" applyNumberFormat="1" applyFont="1" applyFill="1" applyBorder="1" applyAlignment="1">
      <alignment horizontal="center" vertical="center" wrapText="1"/>
    </xf>
    <xf numFmtId="49" fontId="28" fillId="7" borderId="19" xfId="0" applyNumberFormat="1" applyFont="1" applyFill="1" applyBorder="1" applyAlignment="1">
      <alignment horizontal="center" vertical="center" wrapText="1"/>
    </xf>
    <xf numFmtId="0" fontId="28" fillId="7" borderId="19" xfId="0" applyFont="1" applyFill="1" applyBorder="1" applyAlignment="1">
      <alignment horizontal="center" vertical="center" wrapText="1"/>
    </xf>
    <xf numFmtId="14" fontId="28" fillId="7" borderId="19" xfId="3" applyNumberFormat="1" applyFont="1" applyFill="1" applyBorder="1" applyAlignment="1">
      <alignment horizontal="right" vertical="center" wrapText="1"/>
    </xf>
    <xf numFmtId="171" fontId="25" fillId="7" borderId="19" xfId="3" applyNumberFormat="1" applyFont="1" applyFill="1" applyBorder="1" applyAlignment="1">
      <alignment horizontal="center" vertical="center" wrapText="1"/>
    </xf>
    <xf numFmtId="0" fontId="14" fillId="7" borderId="19" xfId="3" applyNumberFormat="1" applyFont="1" applyFill="1" applyBorder="1" applyAlignment="1">
      <alignment horizontal="center" vertical="center" wrapText="1"/>
    </xf>
    <xf numFmtId="49" fontId="36" fillId="7" borderId="19" xfId="3" quotePrefix="1" applyNumberFormat="1" applyFont="1" applyFill="1" applyBorder="1" applyAlignment="1">
      <alignment horizontal="right" vertical="center" wrapText="1"/>
    </xf>
    <xf numFmtId="172" fontId="14" fillId="7" borderId="19" xfId="3" applyNumberFormat="1" applyFont="1" applyFill="1" applyBorder="1" applyAlignment="1">
      <alignment horizontal="center" vertical="center" wrapText="1"/>
    </xf>
    <xf numFmtId="49" fontId="25" fillId="7" borderId="19" xfId="3" applyNumberFormat="1" applyFont="1" applyFill="1" applyBorder="1" applyAlignment="1">
      <alignment horizontal="center" vertical="center" wrapText="1"/>
    </xf>
    <xf numFmtId="171" fontId="36" fillId="7" borderId="19" xfId="3" applyNumberFormat="1" applyFont="1" applyFill="1" applyBorder="1" applyAlignment="1">
      <alignment horizontal="center" vertical="center" wrapText="1"/>
    </xf>
    <xf numFmtId="0" fontId="25" fillId="7" borderId="19" xfId="3" applyNumberFormat="1" applyFont="1" applyFill="1" applyBorder="1" applyAlignment="1">
      <alignment horizontal="center" vertical="center" wrapText="1"/>
    </xf>
    <xf numFmtId="49" fontId="37" fillId="7" borderId="19" xfId="3" applyNumberFormat="1" applyFont="1" applyFill="1" applyBorder="1" applyAlignment="1">
      <alignment horizontal="center" vertical="center" wrapText="1"/>
    </xf>
    <xf numFmtId="49" fontId="28" fillId="7" borderId="19" xfId="3" applyNumberFormat="1" applyFont="1" applyFill="1" applyBorder="1" applyAlignment="1">
      <alignment horizontal="center" vertical="center" wrapText="1"/>
    </xf>
    <xf numFmtId="0" fontId="28" fillId="7" borderId="19" xfId="3" applyFont="1" applyFill="1" applyBorder="1" applyAlignment="1">
      <alignment horizontal="center" vertical="center" wrapText="1"/>
    </xf>
    <xf numFmtId="49" fontId="29" fillId="7" borderId="19" xfId="3" applyNumberFormat="1" applyFont="1" applyFill="1" applyBorder="1" applyAlignment="1">
      <alignment horizontal="center" vertical="center" wrapText="1"/>
    </xf>
    <xf numFmtId="0" fontId="28" fillId="7" borderId="19" xfId="3" applyNumberFormat="1" applyFont="1" applyFill="1" applyBorder="1" applyAlignment="1">
      <alignment horizontal="center" vertical="center" wrapText="1"/>
    </xf>
    <xf numFmtId="49" fontId="36" fillId="7" borderId="19" xfId="3" applyNumberFormat="1" applyFont="1" applyFill="1" applyBorder="1" applyAlignment="1">
      <alignment horizontal="center" vertical="center" wrapText="1"/>
    </xf>
    <xf numFmtId="14" fontId="25" fillId="7" borderId="19" xfId="3" applyNumberFormat="1" applyFont="1" applyFill="1" applyBorder="1" applyAlignment="1">
      <alignment horizontal="center" vertical="center" wrapText="1"/>
    </xf>
    <xf numFmtId="49" fontId="28" fillId="7" borderId="19" xfId="3" applyNumberFormat="1" applyFont="1" applyFill="1" applyBorder="1" applyAlignment="1">
      <alignment horizontal="right" vertical="center" wrapText="1"/>
    </xf>
    <xf numFmtId="14" fontId="28" fillId="7" borderId="19" xfId="3" applyNumberFormat="1" applyFont="1" applyFill="1" applyBorder="1" applyAlignment="1">
      <alignment horizontal="center" vertical="center" wrapText="1"/>
    </xf>
    <xf numFmtId="14" fontId="28" fillId="7" borderId="19" xfId="3" applyNumberFormat="1" applyFont="1" applyFill="1" applyBorder="1" applyAlignment="1">
      <alignment horizontal="left" vertical="center" wrapText="1"/>
    </xf>
    <xf numFmtId="3" fontId="28" fillId="7" borderId="19" xfId="3" quotePrefix="1" applyNumberFormat="1" applyFont="1" applyFill="1" applyBorder="1" applyAlignment="1">
      <alignment horizontal="center" vertical="center" wrapText="1"/>
    </xf>
    <xf numFmtId="49" fontId="28" fillId="7" borderId="19" xfId="3" applyNumberFormat="1" applyFont="1" applyFill="1" applyBorder="1" applyAlignment="1">
      <alignment horizontal="left" vertical="center" wrapText="1"/>
    </xf>
    <xf numFmtId="0" fontId="28" fillId="7" borderId="19" xfId="0" applyFont="1" applyFill="1" applyBorder="1" applyAlignment="1">
      <alignment horizontal="left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171" fontId="28" fillId="7" borderId="19" xfId="0" applyNumberFormat="1" applyFont="1" applyFill="1" applyBorder="1" applyAlignment="1">
      <alignment horizontal="center" vertical="center" wrapText="1"/>
    </xf>
    <xf numFmtId="14" fontId="28" fillId="7" borderId="19" xfId="0" applyNumberFormat="1" applyFont="1" applyFill="1" applyBorder="1" applyAlignment="1">
      <alignment horizontal="right" vertical="center" wrapText="1"/>
    </xf>
    <xf numFmtId="171" fontId="25" fillId="7" borderId="19" xfId="0" applyNumberFormat="1" applyFont="1" applyFill="1" applyBorder="1" applyAlignment="1">
      <alignment horizontal="center" vertical="center" wrapText="1"/>
    </xf>
    <xf numFmtId="49" fontId="36" fillId="7" borderId="19" xfId="0" applyNumberFormat="1" applyFont="1" applyFill="1" applyBorder="1" applyAlignment="1">
      <alignment horizontal="right" vertical="center" wrapText="1"/>
    </xf>
    <xf numFmtId="14" fontId="28" fillId="7" borderId="19" xfId="0" applyNumberFormat="1" applyFont="1" applyFill="1" applyBorder="1" applyAlignment="1">
      <alignment horizontal="center" vertical="center" wrapText="1"/>
    </xf>
    <xf numFmtId="0" fontId="28" fillId="7" borderId="19" xfId="0" quotePrefix="1" applyFont="1" applyFill="1" applyBorder="1" applyAlignment="1">
      <alignment horizontal="left" vertical="center" wrapText="1"/>
    </xf>
    <xf numFmtId="0" fontId="38" fillId="7" borderId="0" xfId="0" applyFont="1" applyFill="1" applyAlignment="1">
      <alignment horizontal="center" vertical="center" wrapText="1"/>
    </xf>
    <xf numFmtId="49" fontId="36" fillId="7" borderId="19" xfId="3" applyNumberFormat="1" applyFont="1" applyFill="1" applyBorder="1" applyAlignment="1">
      <alignment horizontal="right" vertical="center" wrapText="1"/>
    </xf>
    <xf numFmtId="0" fontId="28" fillId="7" borderId="19" xfId="3" applyNumberFormat="1" applyFont="1" applyFill="1" applyBorder="1" applyAlignment="1">
      <alignment horizontal="left" vertical="center" wrapText="1"/>
    </xf>
    <xf numFmtId="0" fontId="28" fillId="7" borderId="19" xfId="3" quotePrefix="1" applyNumberFormat="1" applyFont="1" applyFill="1" applyBorder="1" applyAlignment="1">
      <alignment horizontal="left" vertical="center" wrapText="1"/>
    </xf>
    <xf numFmtId="171" fontId="28" fillId="7" borderId="19" xfId="3" applyNumberFormat="1" applyFont="1" applyFill="1" applyBorder="1" applyAlignment="1">
      <alignment horizontal="right" vertical="center" wrapText="1"/>
    </xf>
    <xf numFmtId="171" fontId="29" fillId="7" borderId="19" xfId="3" applyNumberFormat="1" applyFont="1" applyFill="1" applyBorder="1" applyAlignment="1">
      <alignment horizontal="center" vertical="center" wrapText="1"/>
    </xf>
    <xf numFmtId="171" fontId="28" fillId="7" borderId="19" xfId="3" applyNumberFormat="1" applyFont="1" applyFill="1" applyBorder="1" applyAlignment="1">
      <alignment horizontal="left" vertical="center" wrapText="1"/>
    </xf>
    <xf numFmtId="171" fontId="38" fillId="7" borderId="19" xfId="3" applyNumberFormat="1" applyFont="1" applyFill="1" applyBorder="1" applyAlignment="1">
      <alignment horizontal="right" vertical="center" wrapText="1"/>
    </xf>
    <xf numFmtId="0" fontId="28" fillId="7" borderId="19" xfId="0" applyNumberFormat="1" applyFont="1" applyFill="1" applyBorder="1" applyAlignment="1">
      <alignment horizontal="center" vertical="center" wrapText="1"/>
    </xf>
    <xf numFmtId="0" fontId="25" fillId="7" borderId="19" xfId="0" applyNumberFormat="1" applyFont="1" applyFill="1" applyBorder="1" applyAlignment="1">
      <alignment horizontal="center" vertical="center" wrapText="1"/>
    </xf>
    <xf numFmtId="171" fontId="39" fillId="7" borderId="19" xfId="3" applyNumberFormat="1" applyFont="1" applyFill="1" applyBorder="1" applyAlignment="1">
      <alignment horizontal="center" vertical="center" wrapText="1"/>
    </xf>
    <xf numFmtId="49" fontId="38" fillId="7" borderId="19" xfId="3" applyNumberFormat="1" applyFont="1" applyFill="1" applyBorder="1" applyAlignment="1">
      <alignment horizontal="center" vertical="center" wrapText="1"/>
    </xf>
    <xf numFmtId="173" fontId="28" fillId="7" borderId="19" xfId="3" applyNumberFormat="1" applyFont="1" applyFill="1" applyBorder="1" applyAlignment="1">
      <alignment horizontal="center" vertical="center" wrapText="1"/>
    </xf>
    <xf numFmtId="0" fontId="29" fillId="7" borderId="19" xfId="3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26" fillId="7" borderId="19" xfId="0" applyFont="1" applyFill="1" applyBorder="1" applyAlignment="1">
      <alignment vertical="center" wrapText="1"/>
    </xf>
    <xf numFmtId="171" fontId="40" fillId="7" borderId="19" xfId="0" applyNumberFormat="1" applyFont="1" applyFill="1" applyBorder="1" applyAlignment="1">
      <alignment horizontal="center" vertical="center" wrapText="1"/>
    </xf>
    <xf numFmtId="171" fontId="14" fillId="7" borderId="19" xfId="0" applyNumberFormat="1" applyFont="1" applyFill="1" applyBorder="1" applyAlignment="1">
      <alignment horizontal="center" vertical="center" wrapText="1"/>
    </xf>
    <xf numFmtId="14" fontId="28" fillId="7" borderId="19" xfId="3" quotePrefix="1" applyNumberFormat="1" applyFont="1" applyFill="1" applyBorder="1" applyAlignment="1">
      <alignment horizontal="center" vertical="center" wrapText="1"/>
    </xf>
    <xf numFmtId="0" fontId="28" fillId="7" borderId="19" xfId="3" quotePrefix="1" applyNumberFormat="1" applyFont="1" applyFill="1" applyBorder="1" applyAlignment="1">
      <alignment horizontal="center" vertical="center" wrapText="1"/>
    </xf>
    <xf numFmtId="49" fontId="14" fillId="7" borderId="19" xfId="3" applyNumberFormat="1" applyFont="1" applyFill="1" applyBorder="1" applyAlignment="1">
      <alignment horizontal="center" vertical="center" wrapText="1"/>
    </xf>
    <xf numFmtId="49" fontId="36" fillId="7" borderId="19" xfId="3" quotePrefix="1" applyNumberFormat="1" applyFont="1" applyFill="1" applyBorder="1" applyAlignment="1">
      <alignment horizontal="center" vertical="center" wrapText="1"/>
    </xf>
    <xf numFmtId="0" fontId="40" fillId="7" borderId="1" xfId="0" applyFont="1" applyFill="1" applyBorder="1" applyAlignment="1">
      <alignment horizontal="center" vertical="center" wrapText="1"/>
    </xf>
    <xf numFmtId="171" fontId="28" fillId="7" borderId="19" xfId="0" applyNumberFormat="1" applyFont="1" applyFill="1" applyBorder="1" applyAlignment="1">
      <alignment horizontal="right" vertical="center" wrapText="1"/>
    </xf>
    <xf numFmtId="49" fontId="36" fillId="7" borderId="19" xfId="0" quotePrefix="1" applyNumberFormat="1" applyFont="1" applyFill="1" applyBorder="1" applyAlignment="1">
      <alignment horizontal="right" vertical="center" wrapText="1"/>
    </xf>
    <xf numFmtId="0" fontId="25" fillId="7" borderId="19" xfId="3" applyNumberFormat="1" applyFont="1" applyFill="1" applyBorder="1" applyAlignment="1">
      <alignment horizontal="left" vertical="center" wrapText="1"/>
    </xf>
    <xf numFmtId="14" fontId="25" fillId="7" borderId="19" xfId="0" applyNumberFormat="1" applyFont="1" applyFill="1" applyBorder="1" applyAlignment="1">
      <alignment horizontal="center" vertical="center" wrapText="1"/>
    </xf>
    <xf numFmtId="49" fontId="28" fillId="7" borderId="19" xfId="0" applyNumberFormat="1" applyFont="1" applyFill="1" applyBorder="1" applyAlignment="1">
      <alignment horizontal="left" vertical="center" wrapText="1"/>
    </xf>
    <xf numFmtId="0" fontId="34" fillId="7" borderId="19" xfId="0" applyFont="1" applyFill="1" applyBorder="1" applyAlignment="1">
      <alignment horizontal="center" vertical="center" wrapText="1"/>
    </xf>
    <xf numFmtId="171" fontId="27" fillId="7" borderId="19" xfId="3" applyNumberFormat="1" applyFont="1" applyFill="1" applyBorder="1" applyAlignment="1">
      <alignment horizontal="left" vertical="center" wrapText="1"/>
    </xf>
    <xf numFmtId="49" fontId="25" fillId="7" borderId="19" xfId="0" applyNumberFormat="1" applyFont="1" applyFill="1" applyBorder="1" applyAlignment="1">
      <alignment horizontal="center" vertical="center" wrapText="1"/>
    </xf>
    <xf numFmtId="3" fontId="25" fillId="7" borderId="19" xfId="3" applyNumberFormat="1" applyFont="1" applyFill="1" applyBorder="1" applyAlignment="1">
      <alignment horizontal="center" vertical="center" wrapText="1"/>
    </xf>
    <xf numFmtId="171" fontId="28" fillId="7" borderId="19" xfId="3" quotePrefix="1" applyNumberFormat="1" applyFont="1" applyFill="1" applyBorder="1" applyAlignment="1">
      <alignment horizontal="left" vertical="center" wrapText="1"/>
    </xf>
    <xf numFmtId="0" fontId="25" fillId="7" borderId="19" xfId="3" applyFont="1" applyFill="1" applyBorder="1" applyAlignment="1">
      <alignment horizontal="center" vertical="center" wrapText="1"/>
    </xf>
    <xf numFmtId="0" fontId="25" fillId="7" borderId="19" xfId="0" applyFont="1" applyFill="1" applyBorder="1" applyAlignment="1">
      <alignment horizontal="center" vertical="center" wrapText="1"/>
    </xf>
    <xf numFmtId="0" fontId="36" fillId="7" borderId="19" xfId="3" applyFont="1" applyFill="1" applyBorder="1" applyAlignment="1">
      <alignment horizontal="center" vertical="center" wrapText="1"/>
    </xf>
    <xf numFmtId="0" fontId="36" fillId="7" borderId="1" xfId="47" quotePrefix="1" applyFont="1" applyFill="1" applyBorder="1" applyAlignment="1">
      <alignment horizontal="center" vertical="center"/>
    </xf>
    <xf numFmtId="0" fontId="28" fillId="7" borderId="19" xfId="0" applyNumberFormat="1" applyFont="1" applyFill="1" applyBorder="1" applyAlignment="1">
      <alignment horizontal="left" vertical="center" wrapText="1"/>
    </xf>
    <xf numFmtId="49" fontId="28" fillId="7" borderId="6" xfId="3" applyNumberFormat="1" applyFont="1" applyFill="1" applyBorder="1" applyAlignment="1">
      <alignment horizontal="center" vertical="center" wrapText="1"/>
    </xf>
    <xf numFmtId="171" fontId="28" fillId="7" borderId="0" xfId="3" applyNumberFormat="1" applyFont="1" applyFill="1" applyBorder="1" applyAlignment="1">
      <alignment horizontal="left" vertical="center" wrapText="1"/>
    </xf>
    <xf numFmtId="0" fontId="14" fillId="7" borderId="0" xfId="0" applyFont="1" applyFill="1" applyAlignment="1">
      <alignment horizontal="center" vertical="center" wrapText="1"/>
    </xf>
    <xf numFmtId="0" fontId="29" fillId="7" borderId="19" xfId="0" applyFont="1" applyFill="1" applyBorder="1" applyAlignment="1">
      <alignment vertical="center" wrapText="1"/>
    </xf>
    <xf numFmtId="0" fontId="14" fillId="7" borderId="19" xfId="0" applyFont="1" applyFill="1" applyBorder="1" applyAlignment="1">
      <alignment horizontal="center" vertical="center" wrapText="1"/>
    </xf>
    <xf numFmtId="49" fontId="28" fillId="7" borderId="19" xfId="3" quotePrefix="1" applyNumberFormat="1" applyFont="1" applyFill="1" applyBorder="1" applyAlignment="1">
      <alignment horizontal="right" vertical="center" wrapText="1"/>
    </xf>
    <xf numFmtId="14" fontId="28" fillId="7" borderId="19" xfId="48" applyNumberFormat="1" applyFont="1" applyFill="1" applyBorder="1" applyAlignment="1" applyProtection="1">
      <alignment horizontal="center" vertical="center" wrapText="1"/>
      <protection locked="0"/>
    </xf>
    <xf numFmtId="14" fontId="28" fillId="7" borderId="19" xfId="48" applyNumberFormat="1" applyFont="1" applyFill="1" applyBorder="1" applyAlignment="1" applyProtection="1">
      <alignment horizontal="right" vertical="center" wrapText="1"/>
      <protection locked="0"/>
    </xf>
    <xf numFmtId="3" fontId="28" fillId="7" borderId="19" xfId="3" applyNumberFormat="1" applyFont="1" applyFill="1" applyBorder="1" applyAlignment="1">
      <alignment horizontal="left" vertical="center" wrapText="1"/>
    </xf>
    <xf numFmtId="49" fontId="28" fillId="7" borderId="19" xfId="3" quotePrefix="1" applyNumberFormat="1" applyFont="1" applyFill="1" applyBorder="1" applyAlignment="1">
      <alignment horizontal="left" vertical="center" wrapText="1"/>
    </xf>
    <xf numFmtId="0" fontId="36" fillId="7" borderId="19" xfId="49" applyNumberFormat="1" applyFont="1" applyFill="1" applyBorder="1" applyAlignment="1">
      <alignment horizontal="center" vertical="center" wrapText="1"/>
    </xf>
    <xf numFmtId="171" fontId="26" fillId="7" borderId="19" xfId="49" applyNumberFormat="1" applyFont="1" applyFill="1" applyBorder="1" applyAlignment="1">
      <alignment horizontal="left" vertical="center" wrapText="1"/>
    </xf>
    <xf numFmtId="171" fontId="40" fillId="7" borderId="19" xfId="3" applyNumberFormat="1" applyFont="1" applyFill="1" applyBorder="1" applyAlignment="1">
      <alignment horizontal="center" vertical="center" wrapText="1"/>
    </xf>
    <xf numFmtId="171" fontId="28" fillId="7" borderId="19" xfId="49" applyNumberFormat="1" applyFont="1" applyFill="1" applyBorder="1" applyAlignment="1">
      <alignment horizontal="center" vertical="center" wrapText="1"/>
    </xf>
    <xf numFmtId="171" fontId="25" fillId="7" borderId="19" xfId="49" applyNumberFormat="1" applyFont="1" applyFill="1" applyBorder="1" applyAlignment="1">
      <alignment horizontal="center" vertical="center" wrapText="1"/>
    </xf>
    <xf numFmtId="0" fontId="28" fillId="7" borderId="0" xfId="0" applyFont="1" applyFill="1" applyAlignment="1">
      <alignment vertical="center" wrapText="1"/>
    </xf>
    <xf numFmtId="0" fontId="26" fillId="7" borderId="19" xfId="0" applyFont="1" applyFill="1" applyBorder="1" applyAlignment="1">
      <alignment horizontal="left" vertical="center" wrapText="1"/>
    </xf>
    <xf numFmtId="171" fontId="26" fillId="7" borderId="19" xfId="0" applyNumberFormat="1" applyFont="1" applyFill="1" applyBorder="1" applyAlignment="1">
      <alignment horizontal="left" vertical="center" wrapText="1"/>
    </xf>
    <xf numFmtId="14" fontId="37" fillId="7" borderId="19" xfId="0" applyNumberFormat="1" applyFont="1" applyFill="1" applyBorder="1" applyAlignment="1">
      <alignment horizontal="center" vertical="center" wrapText="1"/>
    </xf>
    <xf numFmtId="0" fontId="29" fillId="7" borderId="19" xfId="3" applyNumberFormat="1" applyFont="1" applyFill="1" applyBorder="1" applyAlignment="1">
      <alignment horizontal="center" vertical="center" wrapText="1"/>
    </xf>
    <xf numFmtId="49" fontId="25" fillId="7" borderId="19" xfId="3" applyNumberFormat="1" applyFont="1" applyFill="1" applyBorder="1" applyAlignment="1">
      <alignment horizontal="left" vertical="center" wrapText="1"/>
    </xf>
    <xf numFmtId="173" fontId="28" fillId="7" borderId="19" xfId="3" applyNumberFormat="1" applyFont="1" applyFill="1" applyBorder="1" applyAlignment="1">
      <alignment horizontal="left" vertical="center" wrapText="1"/>
    </xf>
    <xf numFmtId="171" fontId="14" fillId="7" borderId="19" xfId="3" applyNumberFormat="1" applyFont="1" applyFill="1" applyBorder="1" applyAlignment="1">
      <alignment horizontal="center" vertical="center" wrapText="1"/>
    </xf>
    <xf numFmtId="3" fontId="14" fillId="7" borderId="19" xfId="3" applyNumberFormat="1" applyFont="1" applyFill="1" applyBorder="1" applyAlignment="1">
      <alignment horizontal="center" vertical="center" wrapText="1"/>
    </xf>
    <xf numFmtId="3" fontId="14" fillId="7" borderId="19" xfId="3" applyNumberFormat="1" applyFont="1" applyFill="1" applyBorder="1" applyAlignment="1">
      <alignment horizontal="left" vertical="center" wrapText="1"/>
    </xf>
    <xf numFmtId="0" fontId="14" fillId="7" borderId="19" xfId="3" applyNumberFormat="1" applyFont="1" applyFill="1" applyBorder="1" applyAlignment="1">
      <alignment horizontal="left" vertical="center" wrapText="1"/>
    </xf>
    <xf numFmtId="0" fontId="26" fillId="7" borderId="19" xfId="3" applyNumberFormat="1" applyFont="1" applyFill="1" applyBorder="1" applyAlignment="1">
      <alignment horizontal="left" vertical="center" wrapText="1"/>
    </xf>
    <xf numFmtId="173" fontId="14" fillId="7" borderId="19" xfId="3" applyNumberFormat="1" applyFont="1" applyFill="1" applyBorder="1" applyAlignment="1">
      <alignment horizontal="left" vertical="center" wrapText="1"/>
    </xf>
    <xf numFmtId="14" fontId="28" fillId="7" borderId="19" xfId="1" applyNumberFormat="1" applyFont="1" applyFill="1" applyBorder="1" applyAlignment="1" applyProtection="1">
      <alignment horizontal="center" vertical="center" wrapText="1"/>
      <protection locked="0"/>
    </xf>
    <xf numFmtId="14" fontId="28" fillId="7" borderId="19" xfId="1" applyNumberFormat="1" applyFont="1" applyFill="1" applyBorder="1" applyAlignment="1" applyProtection="1">
      <alignment horizontal="right" vertical="center" wrapText="1"/>
      <protection locked="0"/>
    </xf>
    <xf numFmtId="173" fontId="28" fillId="7" borderId="19" xfId="0" applyNumberFormat="1" applyFont="1" applyFill="1" applyBorder="1" applyAlignment="1">
      <alignment horizontal="center" vertical="center" wrapText="1"/>
    </xf>
    <xf numFmtId="17" fontId="28" fillId="7" borderId="19" xfId="3" quotePrefix="1" applyNumberFormat="1" applyFont="1" applyFill="1" applyBorder="1" applyAlignment="1">
      <alignment horizontal="left" vertical="center" wrapText="1"/>
    </xf>
    <xf numFmtId="3" fontId="36" fillId="7" borderId="19" xfId="3" applyNumberFormat="1" applyFont="1" applyFill="1" applyBorder="1" applyAlignment="1">
      <alignment horizontal="center" vertical="center" wrapText="1"/>
    </xf>
    <xf numFmtId="171" fontId="40" fillId="7" borderId="19" xfId="0" applyNumberFormat="1" applyFont="1" applyFill="1" applyBorder="1" applyAlignment="1">
      <alignment horizontal="left" vertical="center" wrapText="1"/>
    </xf>
    <xf numFmtId="49" fontId="29" fillId="7" borderId="19" xfId="0" applyNumberFormat="1" applyFont="1" applyFill="1" applyBorder="1" applyAlignment="1">
      <alignment horizontal="center" vertical="center" wrapText="1"/>
    </xf>
    <xf numFmtId="173" fontId="14" fillId="7" borderId="19" xfId="3" quotePrefix="1" applyNumberFormat="1" applyFont="1" applyFill="1" applyBorder="1" applyAlignment="1">
      <alignment horizontal="left" vertical="center" wrapText="1"/>
    </xf>
    <xf numFmtId="49" fontId="28" fillId="7" borderId="19" xfId="3" quotePrefix="1" applyNumberFormat="1" applyFont="1" applyFill="1" applyBorder="1" applyAlignment="1">
      <alignment horizontal="center" vertical="center" wrapText="1"/>
    </xf>
    <xf numFmtId="3" fontId="28" fillId="7" borderId="19" xfId="0" applyNumberFormat="1" applyFont="1" applyFill="1" applyBorder="1" applyAlignment="1">
      <alignment horizontal="left" vertical="center" wrapText="1"/>
    </xf>
    <xf numFmtId="3" fontId="28" fillId="7" borderId="19" xfId="0" applyNumberFormat="1" applyFont="1" applyFill="1" applyBorder="1" applyAlignment="1">
      <alignment horizontal="center" vertical="center" wrapText="1"/>
    </xf>
    <xf numFmtId="3" fontId="25" fillId="7" borderId="19" xfId="0" applyNumberFormat="1" applyFont="1" applyFill="1" applyBorder="1" applyAlignment="1">
      <alignment horizontal="center" vertical="center" wrapText="1"/>
    </xf>
    <xf numFmtId="49" fontId="36" fillId="7" borderId="19" xfId="0" applyNumberFormat="1" applyFont="1" applyFill="1" applyBorder="1" applyAlignment="1">
      <alignment horizontal="center" vertical="center" wrapText="1"/>
    </xf>
    <xf numFmtId="0" fontId="25" fillId="7" borderId="1" xfId="47" quotePrefix="1" applyFont="1" applyFill="1" applyBorder="1" applyAlignment="1">
      <alignment horizontal="center" vertical="center"/>
    </xf>
    <xf numFmtId="14" fontId="29" fillId="7" borderId="19" xfId="3" applyNumberFormat="1" applyFont="1" applyFill="1" applyBorder="1" applyAlignment="1">
      <alignment horizontal="center" vertical="center" wrapText="1"/>
    </xf>
    <xf numFmtId="0" fontId="14" fillId="7" borderId="19" xfId="3" quotePrefix="1" applyNumberFormat="1" applyFont="1" applyFill="1" applyBorder="1" applyAlignment="1">
      <alignment horizontal="center" vertical="center" wrapText="1"/>
    </xf>
    <xf numFmtId="172" fontId="28" fillId="7" borderId="19" xfId="3" applyNumberFormat="1" applyFont="1" applyFill="1" applyBorder="1" applyAlignment="1">
      <alignment horizontal="center" vertical="center" wrapText="1"/>
    </xf>
    <xf numFmtId="0" fontId="28" fillId="7" borderId="19" xfId="3" quotePrefix="1" applyNumberFormat="1" applyFont="1" applyFill="1" applyBorder="1" applyAlignment="1">
      <alignment horizontal="right" vertical="center" wrapText="1"/>
    </xf>
    <xf numFmtId="1" fontId="28" fillId="7" borderId="19" xfId="3" applyNumberFormat="1" applyFont="1" applyFill="1" applyBorder="1" applyAlignment="1">
      <alignment horizontal="left" vertical="center" wrapText="1"/>
    </xf>
    <xf numFmtId="171" fontId="28" fillId="7" borderId="19" xfId="0" quotePrefix="1" applyNumberFormat="1" applyFont="1" applyFill="1" applyBorder="1" applyAlignment="1">
      <alignment horizontal="center" vertical="center" wrapText="1"/>
    </xf>
    <xf numFmtId="14" fontId="14" fillId="7" borderId="19" xfId="3" applyNumberFormat="1" applyFont="1" applyFill="1" applyBorder="1" applyAlignment="1">
      <alignment horizontal="left" vertical="center" wrapText="1"/>
    </xf>
    <xf numFmtId="172" fontId="14" fillId="7" borderId="19" xfId="3" quotePrefix="1" applyNumberFormat="1" applyFont="1" applyFill="1" applyBorder="1" applyAlignment="1">
      <alignment horizontal="center" vertical="center" wrapText="1"/>
    </xf>
    <xf numFmtId="171" fontId="31" fillId="7" borderId="19" xfId="3" applyNumberFormat="1" applyFont="1" applyFill="1" applyBorder="1" applyAlignment="1">
      <alignment horizontal="right" vertical="center" wrapText="1"/>
    </xf>
    <xf numFmtId="14" fontId="14" fillId="7" borderId="19" xfId="3" applyNumberFormat="1" applyFont="1" applyFill="1" applyBorder="1" applyAlignment="1">
      <alignment horizontal="left" vertical="top" wrapText="1"/>
    </xf>
    <xf numFmtId="173" fontId="25" fillId="7" borderId="19" xfId="3" applyNumberFormat="1" applyFont="1" applyFill="1" applyBorder="1" applyAlignment="1">
      <alignment horizontal="center" vertical="center" wrapText="1"/>
    </xf>
    <xf numFmtId="0" fontId="40" fillId="7" borderId="19" xfId="3" applyNumberFormat="1" applyFont="1" applyFill="1" applyBorder="1" applyAlignment="1">
      <alignment horizontal="center" vertical="center" wrapText="1"/>
    </xf>
    <xf numFmtId="0" fontId="27" fillId="7" borderId="19" xfId="3" applyNumberFormat="1" applyFont="1" applyFill="1" applyBorder="1" applyAlignment="1">
      <alignment horizontal="left" vertical="center" wrapText="1"/>
    </xf>
    <xf numFmtId="49" fontId="28" fillId="7" borderId="6" xfId="3" applyNumberFormat="1" applyFont="1" applyFill="1" applyBorder="1" applyAlignment="1">
      <alignment horizontal="left" vertical="center" wrapText="1"/>
    </xf>
    <xf numFmtId="173" fontId="29" fillId="7" borderId="19" xfId="3" applyNumberFormat="1" applyFont="1" applyFill="1" applyBorder="1" applyAlignment="1">
      <alignment horizontal="center" vertical="center" wrapText="1"/>
    </xf>
    <xf numFmtId="0" fontId="28" fillId="7" borderId="19" xfId="0" quotePrefix="1" applyNumberFormat="1" applyFont="1" applyFill="1" applyBorder="1" applyAlignment="1">
      <alignment horizontal="left" vertical="center" wrapText="1"/>
    </xf>
    <xf numFmtId="3" fontId="40" fillId="7" borderId="19" xfId="3" applyNumberFormat="1" applyFont="1" applyFill="1" applyBorder="1" applyAlignment="1">
      <alignment horizontal="center" vertical="center" wrapText="1"/>
    </xf>
    <xf numFmtId="0" fontId="26" fillId="7" borderId="19" xfId="0" applyNumberFormat="1" applyFont="1" applyFill="1" applyBorder="1" applyAlignment="1">
      <alignment horizontal="left" vertical="center" wrapText="1"/>
    </xf>
    <xf numFmtId="14" fontId="28" fillId="7" borderId="19" xfId="0" applyNumberFormat="1" applyFont="1" applyFill="1" applyBorder="1" applyAlignment="1">
      <alignment horizontal="left" vertical="center" wrapText="1"/>
    </xf>
    <xf numFmtId="0" fontId="26" fillId="7" borderId="19" xfId="49" applyNumberFormat="1" applyFont="1" applyFill="1" applyBorder="1" applyAlignment="1">
      <alignment horizontal="left" vertical="center" wrapText="1"/>
    </xf>
    <xf numFmtId="0" fontId="28" fillId="7" borderId="19" xfId="49" applyNumberFormat="1" applyFont="1" applyFill="1" applyBorder="1" applyAlignment="1">
      <alignment horizontal="center" vertical="center" wrapText="1"/>
    </xf>
    <xf numFmtId="0" fontId="25" fillId="7" borderId="19" xfId="49" applyNumberFormat="1" applyFont="1" applyFill="1" applyBorder="1" applyAlignment="1">
      <alignment horizontal="center" vertical="center" wrapText="1"/>
    </xf>
    <xf numFmtId="0" fontId="27" fillId="7" borderId="19" xfId="0" applyFont="1" applyFill="1" applyBorder="1" applyAlignment="1">
      <alignment horizontal="left" vertical="center" wrapText="1"/>
    </xf>
    <xf numFmtId="49" fontId="40" fillId="7" borderId="19" xfId="0" applyNumberFormat="1" applyFont="1" applyFill="1" applyBorder="1" applyAlignment="1">
      <alignment horizontal="center" vertical="center" wrapText="1"/>
    </xf>
    <xf numFmtId="0" fontId="39" fillId="7" borderId="19" xfId="3" applyFont="1" applyFill="1" applyBorder="1" applyAlignment="1">
      <alignment horizontal="center" vertical="center" wrapText="1"/>
    </xf>
    <xf numFmtId="49" fontId="39" fillId="7" borderId="19" xfId="3" applyNumberFormat="1" applyFont="1" applyFill="1" applyBorder="1" applyAlignment="1">
      <alignment horizontal="center" vertical="center" wrapText="1"/>
    </xf>
    <xf numFmtId="49" fontId="43" fillId="7" borderId="19" xfId="3" applyNumberFormat="1" applyFont="1" applyFill="1" applyBorder="1" applyAlignment="1">
      <alignment horizontal="center" vertical="center" wrapText="1"/>
    </xf>
    <xf numFmtId="0" fontId="38" fillId="7" borderId="19" xfId="3" applyFont="1" applyFill="1" applyBorder="1" applyAlignment="1">
      <alignment horizontal="center" vertical="center" wrapText="1"/>
    </xf>
    <xf numFmtId="1" fontId="36" fillId="7" borderId="19" xfId="3" applyNumberFormat="1" applyFont="1" applyFill="1" applyBorder="1" applyAlignment="1">
      <alignment horizontal="center" vertical="center" wrapText="1"/>
    </xf>
    <xf numFmtId="172" fontId="14" fillId="7" borderId="19" xfId="0" applyNumberFormat="1" applyFont="1" applyFill="1" applyBorder="1" applyAlignment="1">
      <alignment horizontal="center" vertical="center" wrapText="1"/>
    </xf>
    <xf numFmtId="0" fontId="36" fillId="7" borderId="16" xfId="3" applyNumberFormat="1" applyFont="1" applyFill="1" applyBorder="1" applyAlignment="1">
      <alignment horizontal="center" vertical="center" wrapText="1"/>
    </xf>
    <xf numFmtId="0" fontId="26" fillId="7" borderId="16" xfId="0" applyFont="1" applyFill="1" applyBorder="1" applyAlignment="1">
      <alignment horizontal="left" vertical="center" wrapText="1"/>
    </xf>
    <xf numFmtId="171" fontId="28" fillId="7" borderId="16" xfId="0" applyNumberFormat="1" applyFont="1" applyFill="1" applyBorder="1" applyAlignment="1">
      <alignment horizontal="center" vertical="center" wrapText="1"/>
    </xf>
    <xf numFmtId="49" fontId="28" fillId="7" borderId="16" xfId="0" applyNumberFormat="1" applyFont="1" applyFill="1" applyBorder="1" applyAlignment="1">
      <alignment horizontal="center" vertical="center" wrapText="1"/>
    </xf>
    <xf numFmtId="171" fontId="28" fillId="7" borderId="16" xfId="3" applyNumberFormat="1" applyFont="1" applyFill="1" applyBorder="1" applyAlignment="1">
      <alignment horizontal="right" vertical="center" wrapText="1"/>
    </xf>
    <xf numFmtId="0" fontId="28" fillId="7" borderId="16" xfId="0" applyFont="1" applyFill="1" applyBorder="1" applyAlignment="1">
      <alignment horizontal="center" vertical="center" wrapText="1"/>
    </xf>
    <xf numFmtId="0" fontId="25" fillId="7" borderId="16" xfId="0" applyFont="1" applyFill="1" applyBorder="1" applyAlignment="1">
      <alignment horizontal="center" vertical="center" wrapText="1"/>
    </xf>
    <xf numFmtId="0" fontId="25" fillId="7" borderId="16" xfId="3" applyFont="1" applyFill="1" applyBorder="1" applyAlignment="1">
      <alignment horizontal="center" vertical="center" wrapText="1"/>
    </xf>
    <xf numFmtId="0" fontId="14" fillId="7" borderId="16" xfId="3" applyFont="1" applyFill="1" applyBorder="1" applyAlignment="1">
      <alignment horizontal="center" vertical="center" wrapText="1"/>
    </xf>
    <xf numFmtId="49" fontId="36" fillId="7" borderId="16" xfId="0" quotePrefix="1" applyNumberFormat="1" applyFont="1" applyFill="1" applyBorder="1" applyAlignment="1">
      <alignment horizontal="right" vertical="center" wrapText="1"/>
    </xf>
    <xf numFmtId="172" fontId="14" fillId="7" borderId="16" xfId="0" applyNumberFormat="1" applyFont="1" applyFill="1" applyBorder="1" applyAlignment="1">
      <alignment horizontal="center" vertical="center" wrapText="1"/>
    </xf>
    <xf numFmtId="49" fontId="25" fillId="7" borderId="16" xfId="3" applyNumberFormat="1" applyFont="1" applyFill="1" applyBorder="1" applyAlignment="1">
      <alignment horizontal="center" vertical="center" wrapText="1"/>
    </xf>
    <xf numFmtId="0" fontId="36" fillId="7" borderId="16" xfId="3" applyFont="1" applyFill="1" applyBorder="1" applyAlignment="1">
      <alignment horizontal="center" vertical="center" wrapText="1"/>
    </xf>
    <xf numFmtId="0" fontId="25" fillId="7" borderId="16" xfId="3" applyNumberFormat="1" applyFont="1" applyFill="1" applyBorder="1" applyAlignment="1">
      <alignment horizontal="center" vertical="center" wrapText="1"/>
    </xf>
    <xf numFmtId="171" fontId="25" fillId="7" borderId="16" xfId="0" applyNumberFormat="1" applyFont="1" applyFill="1" applyBorder="1" applyAlignment="1">
      <alignment horizontal="center" vertical="center" wrapText="1"/>
    </xf>
    <xf numFmtId="14" fontId="28" fillId="7" borderId="16" xfId="0" applyNumberFormat="1" applyFont="1" applyFill="1" applyBorder="1" applyAlignment="1">
      <alignment horizontal="center" vertical="center" wrapText="1"/>
    </xf>
    <xf numFmtId="0" fontId="28" fillId="7" borderId="16" xfId="3" applyFont="1" applyFill="1" applyBorder="1" applyAlignment="1">
      <alignment horizontal="center" vertical="center" wrapText="1"/>
    </xf>
    <xf numFmtId="49" fontId="29" fillId="7" borderId="16" xfId="3" applyNumberFormat="1" applyFont="1" applyFill="1" applyBorder="1" applyAlignment="1">
      <alignment horizontal="center" vertical="center" wrapText="1"/>
    </xf>
    <xf numFmtId="49" fontId="28" fillId="7" borderId="16" xfId="3" applyNumberFormat="1" applyFont="1" applyFill="1" applyBorder="1" applyAlignment="1">
      <alignment horizontal="center" vertical="center" wrapText="1"/>
    </xf>
    <xf numFmtId="0" fontId="28" fillId="7" borderId="16" xfId="3" applyNumberFormat="1" applyFont="1" applyFill="1" applyBorder="1" applyAlignment="1">
      <alignment horizontal="center" vertical="center" wrapText="1"/>
    </xf>
    <xf numFmtId="0" fontId="14" fillId="7" borderId="16" xfId="3" applyNumberFormat="1" applyFont="1" applyFill="1" applyBorder="1" applyAlignment="1">
      <alignment horizontal="center" vertical="center" wrapText="1"/>
    </xf>
    <xf numFmtId="49" fontId="36" fillId="7" borderId="16" xfId="3" applyNumberFormat="1" applyFont="1" applyFill="1" applyBorder="1" applyAlignment="1">
      <alignment horizontal="center" vertical="center" wrapText="1"/>
    </xf>
    <xf numFmtId="14" fontId="25" fillId="7" borderId="16" xfId="3" applyNumberFormat="1" applyFont="1" applyFill="1" applyBorder="1" applyAlignment="1">
      <alignment horizontal="center" vertical="center" wrapText="1"/>
    </xf>
    <xf numFmtId="14" fontId="28" fillId="7" borderId="16" xfId="3" applyNumberFormat="1" applyFont="1" applyFill="1" applyBorder="1" applyAlignment="1">
      <alignment horizontal="center" vertical="center" wrapText="1"/>
    </xf>
    <xf numFmtId="3" fontId="28" fillId="7" borderId="16" xfId="3" applyNumberFormat="1" applyFont="1" applyFill="1" applyBorder="1" applyAlignment="1">
      <alignment horizontal="center" vertical="center" wrapText="1"/>
    </xf>
    <xf numFmtId="0" fontId="28" fillId="7" borderId="16" xfId="0" applyFont="1" applyFill="1" applyBorder="1" applyAlignment="1">
      <alignment horizontal="left" vertical="center" wrapText="1"/>
    </xf>
    <xf numFmtId="171" fontId="31" fillId="7" borderId="19" xfId="3" applyNumberFormat="1" applyFont="1" applyFill="1" applyBorder="1" applyAlignment="1">
      <alignment horizontal="center" vertical="center" wrapText="1"/>
    </xf>
    <xf numFmtId="0" fontId="28" fillId="7" borderId="19" xfId="3" quotePrefix="1" applyNumberFormat="1" applyFont="1" applyFill="1" applyBorder="1" applyAlignment="1">
      <alignment vertical="center" wrapText="1"/>
    </xf>
    <xf numFmtId="173" fontId="28" fillId="7" borderId="19" xfId="3" quotePrefix="1" applyNumberFormat="1" applyFont="1" applyFill="1" applyBorder="1" applyAlignment="1">
      <alignment horizontal="left" vertical="center" wrapText="1"/>
    </xf>
    <xf numFmtId="14" fontId="25" fillId="7" borderId="19" xfId="0" applyNumberFormat="1" applyFont="1" applyFill="1" applyBorder="1" applyAlignment="1">
      <alignment horizontal="center" vertical="center"/>
    </xf>
    <xf numFmtId="0" fontId="14" fillId="7" borderId="19" xfId="3" quotePrefix="1" applyNumberFormat="1" applyFont="1" applyFill="1" applyBorder="1" applyAlignment="1">
      <alignment horizontal="left" vertical="center" wrapText="1"/>
    </xf>
    <xf numFmtId="14" fontId="14" fillId="7" borderId="19" xfId="3" applyNumberFormat="1" applyFont="1" applyFill="1" applyBorder="1" applyAlignment="1">
      <alignment horizontal="center" vertical="center" wrapText="1"/>
    </xf>
    <xf numFmtId="49" fontId="40" fillId="7" borderId="19" xfId="3" applyNumberFormat="1" applyFont="1" applyFill="1" applyBorder="1" applyAlignment="1">
      <alignment horizontal="center" vertical="center" wrapText="1"/>
    </xf>
    <xf numFmtId="0" fontId="34" fillId="7" borderId="19" xfId="3" applyNumberFormat="1" applyFont="1" applyFill="1" applyBorder="1" applyAlignment="1">
      <alignment horizontal="center" vertical="center" wrapText="1"/>
    </xf>
    <xf numFmtId="3" fontId="28" fillId="7" borderId="19" xfId="3" quotePrefix="1" applyNumberFormat="1" applyFont="1" applyFill="1" applyBorder="1" applyAlignment="1">
      <alignment horizontal="left" vertical="center" wrapText="1"/>
    </xf>
    <xf numFmtId="0" fontId="27" fillId="7" borderId="19" xfId="0" applyNumberFormat="1" applyFont="1" applyFill="1" applyBorder="1" applyAlignment="1">
      <alignment horizontal="left" vertical="center" wrapText="1"/>
    </xf>
    <xf numFmtId="173" fontId="25" fillId="7" borderId="19" xfId="3" applyNumberFormat="1" applyFont="1" applyFill="1" applyBorder="1" applyAlignment="1">
      <alignment horizontal="left" vertical="center" wrapText="1"/>
    </xf>
    <xf numFmtId="0" fontId="28" fillId="7" borderId="1" xfId="47" quotePrefix="1" applyFont="1" applyFill="1" applyBorder="1" applyAlignment="1">
      <alignment horizontal="center" vertical="center"/>
    </xf>
    <xf numFmtId="0" fontId="40" fillId="7" borderId="19" xfId="3" applyNumberFormat="1" applyFont="1" applyFill="1" applyBorder="1" applyAlignment="1">
      <alignment horizontal="left" vertical="center" wrapText="1"/>
    </xf>
    <xf numFmtId="174" fontId="2" fillId="7" borderId="1" xfId="46" applyNumberFormat="1" applyFont="1" applyFill="1" applyBorder="1" applyAlignment="1">
      <alignment vertical="center"/>
    </xf>
    <xf numFmtId="0" fontId="27" fillId="7" borderId="19" xfId="0" applyFont="1" applyFill="1" applyBorder="1" applyAlignment="1">
      <alignment vertical="center" wrapText="1"/>
    </xf>
    <xf numFmtId="0" fontId="14" fillId="7" borderId="0" xfId="3" applyFont="1" applyFill="1" applyBorder="1" applyAlignment="1">
      <alignment horizontal="center" vertical="center" wrapText="1"/>
    </xf>
    <xf numFmtId="0" fontId="36" fillId="7" borderId="0" xfId="0" applyFont="1" applyFill="1" applyBorder="1" applyAlignment="1">
      <alignment horizontal="center" vertical="center" wrapText="1"/>
    </xf>
    <xf numFmtId="0" fontId="26" fillId="7" borderId="0" xfId="0" applyFont="1" applyFill="1" applyBorder="1" applyAlignment="1">
      <alignment vertical="center" wrapText="1"/>
    </xf>
    <xf numFmtId="171" fontId="28" fillId="7" borderId="0" xfId="0" applyNumberFormat="1" applyFont="1" applyFill="1" applyBorder="1" applyAlignment="1">
      <alignment horizontal="center" vertical="center" wrapText="1"/>
    </xf>
    <xf numFmtId="3" fontId="28" fillId="7" borderId="0" xfId="3" applyNumberFormat="1" applyFont="1" applyFill="1" applyBorder="1" applyAlignment="1">
      <alignment horizontal="center" vertical="center" wrapText="1"/>
    </xf>
    <xf numFmtId="3" fontId="29" fillId="7" borderId="0" xfId="3" applyNumberFormat="1" applyFont="1" applyFill="1" applyBorder="1" applyAlignment="1">
      <alignment horizontal="center" vertical="center" wrapText="1"/>
    </xf>
    <xf numFmtId="171" fontId="40" fillId="7" borderId="0" xfId="0" applyNumberFormat="1" applyFont="1" applyFill="1" applyBorder="1" applyAlignment="1">
      <alignment horizontal="center" vertical="center" wrapText="1"/>
    </xf>
    <xf numFmtId="0" fontId="28" fillId="7" borderId="0" xfId="0" applyFont="1" applyFill="1" applyBorder="1" applyAlignment="1">
      <alignment horizontal="center" vertical="center" wrapText="1"/>
    </xf>
    <xf numFmtId="0" fontId="25" fillId="7" borderId="0" xfId="0" applyNumberFormat="1" applyFont="1" applyFill="1" applyBorder="1" applyAlignment="1">
      <alignment horizontal="center" vertical="center" wrapText="1"/>
    </xf>
    <xf numFmtId="171" fontId="25" fillId="7" borderId="0" xfId="3" applyNumberFormat="1" applyFont="1" applyFill="1" applyBorder="1" applyAlignment="1">
      <alignment horizontal="center" vertical="center" wrapText="1"/>
    </xf>
    <xf numFmtId="0" fontId="14" fillId="7" borderId="0" xfId="3" applyNumberFormat="1" applyFont="1" applyFill="1" applyBorder="1" applyAlignment="1">
      <alignment horizontal="center" vertical="center" wrapText="1"/>
    </xf>
    <xf numFmtId="49" fontId="36" fillId="7" borderId="0" xfId="3" quotePrefix="1" applyNumberFormat="1" applyFont="1" applyFill="1" applyBorder="1" applyAlignment="1">
      <alignment horizontal="right" vertical="center" wrapText="1"/>
    </xf>
    <xf numFmtId="172" fontId="14" fillId="7" borderId="0" xfId="3" applyNumberFormat="1" applyFont="1" applyFill="1" applyBorder="1" applyAlignment="1">
      <alignment horizontal="center" vertical="center" wrapText="1"/>
    </xf>
    <xf numFmtId="49" fontId="25" fillId="7" borderId="0" xfId="3" applyNumberFormat="1" applyFont="1" applyFill="1" applyBorder="1" applyAlignment="1">
      <alignment horizontal="center" vertical="center" wrapText="1"/>
    </xf>
    <xf numFmtId="14" fontId="25" fillId="7" borderId="0" xfId="3" applyNumberFormat="1" applyFont="1" applyFill="1" applyBorder="1" applyAlignment="1">
      <alignment horizontal="center" vertical="center" wrapText="1"/>
    </xf>
    <xf numFmtId="3" fontId="14" fillId="7" borderId="0" xfId="3" applyNumberFormat="1" applyFont="1" applyFill="1" applyBorder="1" applyAlignment="1">
      <alignment horizontal="center" vertical="center" wrapText="1"/>
    </xf>
    <xf numFmtId="0" fontId="25" fillId="7" borderId="0" xfId="3" applyNumberFormat="1" applyFont="1" applyFill="1" applyBorder="1" applyAlignment="1">
      <alignment horizontal="center" vertical="center" wrapText="1"/>
    </xf>
    <xf numFmtId="171" fontId="14" fillId="7" borderId="0" xfId="0" applyNumberFormat="1" applyFont="1" applyFill="1" applyBorder="1" applyAlignment="1">
      <alignment horizontal="center" vertical="center" wrapText="1"/>
    </xf>
    <xf numFmtId="171" fontId="28" fillId="7" borderId="0" xfId="3" applyNumberFormat="1" applyFont="1" applyFill="1" applyBorder="1" applyAlignment="1">
      <alignment horizontal="center" vertical="center" wrapText="1"/>
    </xf>
    <xf numFmtId="0" fontId="28" fillId="7" borderId="0" xfId="3" applyFont="1" applyFill="1" applyBorder="1" applyAlignment="1">
      <alignment horizontal="center" vertical="center" wrapText="1"/>
    </xf>
    <xf numFmtId="49" fontId="28" fillId="7" borderId="0" xfId="3" applyNumberFormat="1" applyFont="1" applyFill="1" applyBorder="1" applyAlignment="1">
      <alignment horizontal="center" vertical="center" wrapText="1"/>
    </xf>
    <xf numFmtId="49" fontId="29" fillId="7" borderId="0" xfId="3" applyNumberFormat="1" applyFont="1" applyFill="1" applyBorder="1" applyAlignment="1">
      <alignment horizontal="center" vertical="center" wrapText="1"/>
    </xf>
    <xf numFmtId="0" fontId="28" fillId="7" borderId="0" xfId="3" applyNumberFormat="1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vertical="center"/>
    </xf>
    <xf numFmtId="174" fontId="2" fillId="7" borderId="0" xfId="46" applyNumberFormat="1" applyFont="1" applyFill="1" applyBorder="1" applyAlignment="1">
      <alignment vertical="center"/>
    </xf>
    <xf numFmtId="49" fontId="28" fillId="7" borderId="0" xfId="3" applyNumberFormat="1" applyFont="1" applyFill="1" applyBorder="1" applyAlignment="1">
      <alignment horizontal="right" vertical="center" wrapText="1"/>
    </xf>
    <xf numFmtId="14" fontId="28" fillId="7" borderId="0" xfId="3" applyNumberFormat="1" applyFont="1" applyFill="1" applyBorder="1" applyAlignment="1">
      <alignment horizontal="center" vertical="center" wrapText="1"/>
    </xf>
    <xf numFmtId="14" fontId="28" fillId="7" borderId="0" xfId="3" applyNumberFormat="1" applyFont="1" applyFill="1" applyBorder="1" applyAlignment="1">
      <alignment horizontal="left" vertical="center" wrapText="1"/>
    </xf>
    <xf numFmtId="3" fontId="28" fillId="7" borderId="0" xfId="3" quotePrefix="1" applyNumberFormat="1" applyFont="1" applyFill="1" applyBorder="1" applyAlignment="1">
      <alignment horizontal="center" vertical="center" wrapText="1"/>
    </xf>
    <xf numFmtId="0" fontId="28" fillId="7" borderId="0" xfId="3" applyNumberFormat="1" applyFont="1" applyFill="1" applyBorder="1" applyAlignment="1">
      <alignment horizontal="left" vertical="center" wrapText="1"/>
    </xf>
    <xf numFmtId="0" fontId="28" fillId="7" borderId="0" xfId="3" quotePrefix="1" applyNumberFormat="1" applyFont="1" applyFill="1" applyBorder="1" applyAlignment="1">
      <alignment horizontal="left" vertical="center" wrapText="1"/>
    </xf>
    <xf numFmtId="0" fontId="26" fillId="7" borderId="0" xfId="0" applyFont="1" applyFill="1" applyBorder="1" applyAlignment="1">
      <alignment horizontal="center" vertical="center" wrapText="1"/>
    </xf>
    <xf numFmtId="0" fontId="25" fillId="7" borderId="0" xfId="0" applyFont="1" applyFill="1" applyBorder="1" applyAlignment="1">
      <alignment horizontal="center" vertical="center" wrapText="1"/>
    </xf>
    <xf numFmtId="0" fontId="14" fillId="7" borderId="0" xfId="0" applyFont="1" applyFill="1" applyBorder="1" applyAlignment="1">
      <alignment horizontal="center" vertical="center" wrapText="1"/>
    </xf>
    <xf numFmtId="0" fontId="28" fillId="7" borderId="0" xfId="0" applyFont="1" applyFill="1" applyAlignment="1">
      <alignment wrapText="1"/>
    </xf>
    <xf numFmtId="0" fontId="26" fillId="7" borderId="0" xfId="0" applyFont="1" applyFill="1" applyAlignment="1">
      <alignment wrapText="1"/>
    </xf>
    <xf numFmtId="0" fontId="28" fillId="7" borderId="0" xfId="0" applyFont="1" applyFill="1" applyAlignment="1">
      <alignment horizontal="center" wrapText="1"/>
    </xf>
    <xf numFmtId="3" fontId="28" fillId="7" borderId="0" xfId="0" applyNumberFormat="1" applyFont="1" applyFill="1" applyAlignment="1">
      <alignment horizontal="center" wrapText="1"/>
    </xf>
    <xf numFmtId="3" fontId="29" fillId="7" borderId="0" xfId="0" applyNumberFormat="1" applyFont="1" applyFill="1" applyAlignment="1">
      <alignment horizontal="center" wrapText="1"/>
    </xf>
    <xf numFmtId="0" fontId="14" fillId="7" borderId="0" xfId="0" applyFont="1" applyFill="1" applyAlignment="1">
      <alignment wrapText="1"/>
    </xf>
    <xf numFmtId="0" fontId="28" fillId="7" borderId="0" xfId="0" applyFont="1" applyFill="1" applyAlignment="1">
      <alignment horizontal="right" wrapText="1"/>
    </xf>
    <xf numFmtId="0" fontId="36" fillId="7" borderId="0" xfId="0" applyFont="1" applyFill="1" applyAlignment="1">
      <alignment horizontal="center" wrapText="1"/>
    </xf>
    <xf numFmtId="0" fontId="25" fillId="7" borderId="0" xfId="0" applyFont="1" applyFill="1" applyAlignment="1">
      <alignment wrapText="1"/>
    </xf>
    <xf numFmtId="49" fontId="36" fillId="7" borderId="0" xfId="0" applyNumberFormat="1" applyFont="1" applyFill="1" applyAlignment="1">
      <alignment horizontal="right" wrapText="1"/>
    </xf>
    <xf numFmtId="172" fontId="14" fillId="7" borderId="0" xfId="0" applyNumberFormat="1" applyFont="1" applyFill="1" applyAlignment="1">
      <alignment horizontal="center" wrapText="1"/>
    </xf>
    <xf numFmtId="0" fontId="29" fillId="7" borderId="0" xfId="0" applyFont="1" applyFill="1" applyAlignment="1">
      <alignment horizontal="center" wrapText="1"/>
    </xf>
    <xf numFmtId="0" fontId="36" fillId="7" borderId="0" xfId="0" applyFont="1" applyFill="1" applyAlignment="1">
      <alignment vertical="center" wrapText="1"/>
    </xf>
    <xf numFmtId="0" fontId="29" fillId="7" borderId="0" xfId="0" applyFont="1" applyFill="1" applyAlignment="1">
      <alignment wrapText="1"/>
    </xf>
    <xf numFmtId="0" fontId="25" fillId="7" borderId="0" xfId="0" applyFont="1" applyFill="1" applyAlignment="1">
      <alignment vertical="center" wrapText="1"/>
    </xf>
    <xf numFmtId="14" fontId="25" fillId="7" borderId="0" xfId="0" applyNumberFormat="1" applyFont="1" applyFill="1" applyAlignment="1">
      <alignment horizontal="center" wrapText="1"/>
    </xf>
    <xf numFmtId="173" fontId="28" fillId="7" borderId="0" xfId="0" applyNumberFormat="1" applyFont="1" applyFill="1" applyAlignment="1">
      <alignment horizontal="left" wrapText="1"/>
    </xf>
    <xf numFmtId="0" fontId="25" fillId="7" borderId="0" xfId="0" applyFont="1" applyFill="1" applyAlignment="1">
      <alignment horizontal="right" wrapText="1"/>
    </xf>
    <xf numFmtId="0" fontId="25" fillId="7" borderId="0" xfId="0" applyFont="1" applyFill="1" applyAlignment="1">
      <alignment horizontal="left" wrapText="1"/>
    </xf>
    <xf numFmtId="0" fontId="26" fillId="7" borderId="0" xfId="0" applyFont="1" applyFill="1" applyAlignment="1">
      <alignment horizontal="center" vertical="center" wrapText="1"/>
    </xf>
    <xf numFmtId="0" fontId="25" fillId="7" borderId="0" xfId="0" applyFont="1" applyFill="1" applyAlignment="1">
      <alignment horizontal="center" vertical="center" wrapText="1"/>
    </xf>
    <xf numFmtId="3" fontId="33" fillId="7" borderId="5" xfId="3" applyNumberFormat="1" applyFont="1" applyFill="1" applyBorder="1" applyAlignment="1">
      <alignment horizontal="center" vertical="center" wrapText="1"/>
    </xf>
    <xf numFmtId="3" fontId="32" fillId="7" borderId="5" xfId="3" applyNumberFormat="1" applyFont="1" applyFill="1" applyBorder="1" applyAlignment="1">
      <alignment horizontal="center" vertical="center" wrapText="1"/>
    </xf>
    <xf numFmtId="170" fontId="25" fillId="7" borderId="1" xfId="3" applyNumberFormat="1" applyFont="1" applyFill="1" applyBorder="1" applyAlignment="1">
      <alignment horizontal="center" vertical="center" wrapText="1"/>
    </xf>
    <xf numFmtId="170" fontId="33" fillId="7" borderId="1" xfId="3" applyNumberFormat="1" applyFont="1" applyFill="1" applyBorder="1" applyAlignment="1">
      <alignment horizontal="center" vertical="center" wrapText="1"/>
    </xf>
    <xf numFmtId="172" fontId="33" fillId="7" borderId="1" xfId="3" applyNumberFormat="1" applyFont="1" applyFill="1" applyBorder="1" applyAlignment="1">
      <alignment horizontal="center" vertical="center" wrapText="1"/>
    </xf>
    <xf numFmtId="3" fontId="32" fillId="7" borderId="1" xfId="3" applyNumberFormat="1" applyFont="1" applyFill="1" applyBorder="1" applyAlignment="1">
      <alignment horizontal="center" vertical="center" wrapText="1"/>
    </xf>
    <xf numFmtId="49" fontId="33" fillId="7" borderId="1" xfId="3" applyNumberFormat="1" applyFont="1" applyFill="1" applyBorder="1" applyAlignment="1">
      <alignment horizontal="center" vertical="center" wrapText="1"/>
    </xf>
    <xf numFmtId="49" fontId="34" fillId="7" borderId="1" xfId="3" applyNumberFormat="1" applyFont="1" applyFill="1" applyBorder="1" applyAlignment="1">
      <alignment horizontal="center" vertical="center" wrapText="1"/>
    </xf>
    <xf numFmtId="49" fontId="31" fillId="7" borderId="1" xfId="3" applyNumberFormat="1" applyFont="1" applyFill="1" applyBorder="1" applyAlignment="1">
      <alignment horizontal="center" vertical="center" wrapText="1"/>
    </xf>
    <xf numFmtId="49" fontId="28" fillId="7" borderId="1" xfId="3" applyNumberFormat="1" applyFont="1" applyFill="1" applyBorder="1" applyAlignment="1">
      <alignment horizontal="center" vertical="center" wrapText="1"/>
    </xf>
    <xf numFmtId="49" fontId="32" fillId="7" borderId="1" xfId="3" applyNumberFormat="1" applyFont="1" applyFill="1" applyBorder="1" applyAlignment="1">
      <alignment horizontal="center" vertical="center" wrapText="1"/>
    </xf>
    <xf numFmtId="49" fontId="31" fillId="7" borderId="5" xfId="3" applyNumberFormat="1" applyFont="1" applyFill="1" applyBorder="1" applyAlignment="1">
      <alignment horizontal="center" vertical="center" wrapText="1"/>
    </xf>
    <xf numFmtId="49" fontId="27" fillId="7" borderId="5" xfId="3" applyNumberFormat="1" applyFont="1" applyFill="1" applyBorder="1" applyAlignment="1">
      <alignment horizontal="center" vertical="center" wrapText="1"/>
    </xf>
    <xf numFmtId="173" fontId="28" fillId="7" borderId="1" xfId="3" applyNumberFormat="1" applyFont="1" applyFill="1" applyBorder="1" applyAlignment="1">
      <alignment horizontal="left" vertical="center" wrapText="1"/>
    </xf>
    <xf numFmtId="0" fontId="31" fillId="7" borderId="1" xfId="3" applyNumberFormat="1" applyFont="1" applyFill="1" applyBorder="1" applyAlignment="1">
      <alignment wrapText="1"/>
    </xf>
    <xf numFmtId="0" fontId="35" fillId="7" borderId="1" xfId="3" applyNumberFormat="1" applyFont="1" applyFill="1" applyBorder="1" applyAlignment="1">
      <alignment horizontal="right" wrapText="1"/>
    </xf>
    <xf numFmtId="0" fontId="35" fillId="7" borderId="1" xfId="3" applyNumberFormat="1" applyFont="1" applyFill="1" applyBorder="1" applyAlignment="1">
      <alignment horizontal="left" wrapText="1"/>
    </xf>
    <xf numFmtId="0" fontId="31" fillId="7" borderId="0" xfId="0" applyFont="1" applyFill="1" applyAlignment="1">
      <alignment wrapText="1"/>
    </xf>
    <xf numFmtId="3" fontId="33" fillId="7" borderId="7" xfId="3" applyNumberFormat="1" applyFont="1" applyFill="1" applyBorder="1" applyAlignment="1">
      <alignment horizontal="center" vertical="center" wrapText="1"/>
    </xf>
    <xf numFmtId="3" fontId="32" fillId="7" borderId="7" xfId="3" applyNumberFormat="1" applyFont="1" applyFill="1" applyBorder="1" applyAlignment="1">
      <alignment horizontal="center" vertical="center" wrapText="1"/>
    </xf>
    <xf numFmtId="0" fontId="25" fillId="7" borderId="1" xfId="3" applyNumberFormat="1" applyFont="1" applyFill="1" applyBorder="1" applyAlignment="1">
      <alignment horizontal="center" vertical="center" wrapText="1"/>
    </xf>
    <xf numFmtId="0" fontId="14" fillId="7" borderId="1" xfId="3" applyNumberFormat="1" applyFont="1" applyFill="1" applyBorder="1" applyAlignment="1">
      <alignment horizontal="center" vertical="center" wrapText="1"/>
    </xf>
    <xf numFmtId="172" fontId="14" fillId="7" borderId="1" xfId="3" applyNumberFormat="1" applyFont="1" applyFill="1" applyBorder="1" applyAlignment="1">
      <alignment horizontal="center" vertical="center" wrapText="1"/>
    </xf>
    <xf numFmtId="0" fontId="29" fillId="7" borderId="1" xfId="3" applyNumberFormat="1" applyFont="1" applyFill="1" applyBorder="1" applyAlignment="1">
      <alignment horizontal="center" vertical="center" wrapText="1"/>
    </xf>
    <xf numFmtId="49" fontId="14" fillId="7" borderId="1" xfId="3" applyNumberFormat="1" applyFont="1" applyFill="1" applyBorder="1" applyAlignment="1">
      <alignment horizontal="center" vertical="center" wrapText="1"/>
    </xf>
    <xf numFmtId="0" fontId="36" fillId="7" borderId="1" xfId="3" applyNumberFormat="1" applyFont="1" applyFill="1" applyBorder="1" applyAlignment="1">
      <alignment horizontal="center" vertical="center" wrapText="1"/>
    </xf>
    <xf numFmtId="49" fontId="29" fillId="7" borderId="1" xfId="3" applyNumberFormat="1" applyFont="1" applyFill="1" applyBorder="1" applyAlignment="1">
      <alignment horizontal="center" vertical="center" wrapText="1"/>
    </xf>
    <xf numFmtId="49" fontId="28" fillId="7" borderId="7" xfId="3" applyNumberFormat="1" applyFont="1" applyFill="1" applyBorder="1" applyAlignment="1">
      <alignment horizontal="center" vertical="center" wrapText="1"/>
    </xf>
    <xf numFmtId="49" fontId="26" fillId="7" borderId="7" xfId="3" applyNumberFormat="1" applyFont="1" applyFill="1" applyBorder="1" applyAlignment="1">
      <alignment horizontal="center" vertical="center" wrapText="1"/>
    </xf>
    <xf numFmtId="0" fontId="28" fillId="7" borderId="1" xfId="3" applyNumberFormat="1" applyFont="1" applyFill="1" applyBorder="1" applyAlignment="1">
      <alignment horizontal="center" vertical="center" wrapText="1"/>
    </xf>
    <xf numFmtId="0" fontId="28" fillId="7" borderId="1" xfId="3" applyNumberFormat="1" applyFont="1" applyFill="1" applyBorder="1" applyAlignment="1">
      <alignment wrapText="1"/>
    </xf>
    <xf numFmtId="0" fontId="25" fillId="7" borderId="1" xfId="3" applyNumberFormat="1" applyFont="1" applyFill="1" applyBorder="1" applyAlignment="1">
      <alignment horizontal="right" wrapText="1"/>
    </xf>
    <xf numFmtId="0" fontId="25" fillId="7" borderId="1" xfId="3" applyNumberFormat="1" applyFont="1" applyFill="1" applyBorder="1" applyAlignment="1">
      <alignment horizontal="left" wrapText="1"/>
    </xf>
    <xf numFmtId="173" fontId="28" fillId="7" borderId="19" xfId="0" applyNumberFormat="1" applyFont="1" applyFill="1" applyBorder="1" applyAlignment="1">
      <alignment horizontal="left" vertical="center" wrapText="1"/>
    </xf>
    <xf numFmtId="173" fontId="28" fillId="7" borderId="19" xfId="0" quotePrefix="1" applyNumberFormat="1" applyFont="1" applyFill="1" applyBorder="1" applyAlignment="1">
      <alignment horizontal="left" vertical="center" wrapText="1"/>
    </xf>
    <xf numFmtId="0" fontId="25" fillId="7" borderId="19" xfId="3" quotePrefix="1" applyNumberFormat="1" applyFont="1" applyFill="1" applyBorder="1" applyAlignment="1">
      <alignment horizontal="center" vertical="center" wrapText="1"/>
    </xf>
    <xf numFmtId="3" fontId="44" fillId="7" borderId="19" xfId="3" applyNumberFormat="1" applyFont="1" applyFill="1" applyBorder="1" applyAlignment="1">
      <alignment horizontal="center" vertical="center" wrapText="1"/>
    </xf>
    <xf numFmtId="0" fontId="36" fillId="7" borderId="0" xfId="0" applyFont="1" applyFill="1" applyAlignment="1">
      <alignment wrapText="1"/>
    </xf>
    <xf numFmtId="0" fontId="28" fillId="7" borderId="0" xfId="0" applyFont="1" applyFill="1" applyAlignment="1">
      <alignment horizontal="left" wrapText="1"/>
    </xf>
    <xf numFmtId="0" fontId="9" fillId="7" borderId="0" xfId="0" applyFont="1" applyFill="1" applyAlignment="1">
      <alignment horizontal="center"/>
    </xf>
    <xf numFmtId="3" fontId="9" fillId="7" borderId="0" xfId="0" applyNumberFormat="1" applyFont="1" applyFill="1" applyAlignment="1">
      <alignment horizontal="center"/>
    </xf>
    <xf numFmtId="49" fontId="28" fillId="7" borderId="0" xfId="0" applyNumberFormat="1" applyFont="1" applyFill="1" applyAlignment="1">
      <alignment wrapText="1"/>
    </xf>
    <xf numFmtId="49" fontId="28" fillId="7" borderId="0" xfId="0" applyNumberFormat="1" applyFont="1" applyFill="1" applyAlignment="1">
      <alignment horizontal="right" wrapText="1"/>
    </xf>
    <xf numFmtId="0" fontId="25" fillId="7" borderId="0" xfId="0" applyFont="1" applyFill="1" applyAlignment="1">
      <alignment horizontal="center" wrapText="1"/>
    </xf>
    <xf numFmtId="0" fontId="26" fillId="7" borderId="0" xfId="0" applyFont="1" applyFill="1" applyAlignment="1">
      <alignment horizontal="left" wrapText="1"/>
    </xf>
    <xf numFmtId="171" fontId="14" fillId="7" borderId="0" xfId="0" applyNumberFormat="1" applyFont="1" applyFill="1" applyAlignment="1">
      <alignment horizontal="center" wrapText="1"/>
    </xf>
    <xf numFmtId="3" fontId="14" fillId="7" borderId="0" xfId="0" applyNumberFormat="1" applyFont="1" applyFill="1" applyAlignment="1">
      <alignment horizontal="center" wrapText="1"/>
    </xf>
    <xf numFmtId="171" fontId="14" fillId="7" borderId="0" xfId="0" applyNumberFormat="1" applyFont="1" applyFill="1" applyAlignment="1">
      <alignment wrapText="1"/>
    </xf>
    <xf numFmtId="49" fontId="14" fillId="7" borderId="0" xfId="0" applyNumberFormat="1" applyFont="1" applyFill="1" applyAlignment="1">
      <alignment wrapText="1"/>
    </xf>
    <xf numFmtId="173" fontId="28" fillId="7" borderId="0" xfId="0" applyNumberFormat="1" applyFont="1" applyFill="1" applyAlignment="1">
      <alignment wrapText="1"/>
    </xf>
    <xf numFmtId="173" fontId="28" fillId="7" borderId="0" xfId="0" applyNumberFormat="1" applyFont="1" applyFill="1" applyAlignment="1">
      <alignment horizontal="center" wrapText="1"/>
    </xf>
    <xf numFmtId="3" fontId="2" fillId="0" borderId="0" xfId="0" applyNumberFormat="1" applyFont="1" applyBorder="1" applyAlignment="1">
      <alignment horizontal="right" shrinkToFit="1"/>
    </xf>
    <xf numFmtId="3" fontId="7" fillId="0" borderId="1" xfId="0" applyNumberFormat="1" applyFont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shrinkToFit="1"/>
    </xf>
    <xf numFmtId="3" fontId="2" fillId="0" borderId="1" xfId="0" quotePrefix="1" applyNumberFormat="1" applyFont="1" applyBorder="1" applyAlignment="1">
      <alignment horizontal="right" shrinkToFit="1"/>
    </xf>
    <xf numFmtId="3" fontId="2" fillId="0" borderId="0" xfId="0" applyNumberFormat="1" applyFont="1" applyAlignment="1">
      <alignment horizontal="right" shrinkToFit="1"/>
    </xf>
    <xf numFmtId="0" fontId="2" fillId="2" borderId="1" xfId="0" applyFont="1" applyFill="1" applyBorder="1" applyAlignment="1">
      <alignment shrinkToFit="1"/>
    </xf>
    <xf numFmtId="3" fontId="2" fillId="2" borderId="1" xfId="0" applyNumberFormat="1" applyFont="1" applyFill="1" applyBorder="1" applyAlignment="1">
      <alignment horizontal="center" shrinkToFit="1"/>
    </xf>
    <xf numFmtId="0" fontId="2" fillId="8" borderId="1" xfId="0" applyFont="1" applyFill="1" applyBorder="1" applyAlignment="1">
      <alignment horizontal="left" shrinkToFit="1"/>
    </xf>
    <xf numFmtId="14" fontId="2" fillId="8" borderId="1" xfId="0" applyNumberFormat="1" applyFont="1" applyFill="1" applyBorder="1" applyAlignment="1">
      <alignment horizontal="center" shrinkToFit="1"/>
    </xf>
    <xf numFmtId="0" fontId="2" fillId="8" borderId="1" xfId="0" applyFont="1" applyFill="1" applyBorder="1" applyAlignment="1">
      <alignment shrinkToFit="1"/>
    </xf>
    <xf numFmtId="169" fontId="2" fillId="2" borderId="1" xfId="0" applyNumberFormat="1" applyFont="1" applyFill="1" applyBorder="1" applyAlignment="1">
      <alignment shrinkToFit="1"/>
    </xf>
    <xf numFmtId="3" fontId="2" fillId="2" borderId="1" xfId="0" applyNumberFormat="1" applyFont="1" applyFill="1" applyBorder="1" applyAlignment="1">
      <alignment horizontal="right" shrinkToFit="1"/>
    </xf>
    <xf numFmtId="14" fontId="2" fillId="2" borderId="1" xfId="0" applyNumberFormat="1" applyFont="1" applyFill="1" applyBorder="1" applyAlignment="1">
      <alignment shrinkToFit="1"/>
    </xf>
    <xf numFmtId="0" fontId="2" fillId="2" borderId="1" xfId="0" applyFont="1" applyFill="1" applyBorder="1" applyAlignment="1">
      <alignment horizontal="center" shrinkToFit="1"/>
    </xf>
    <xf numFmtId="0" fontId="2" fillId="2" borderId="0" xfId="0" applyFont="1" applyFill="1" applyAlignment="1">
      <alignment shrinkToFit="1"/>
    </xf>
    <xf numFmtId="0" fontId="21" fillId="0" borderId="0" xfId="0" applyFont="1" applyAlignment="1">
      <alignment vertical="center"/>
    </xf>
    <xf numFmtId="169" fontId="2" fillId="0" borderId="1" xfId="0" quotePrefix="1" applyNumberFormat="1" applyFont="1" applyBorder="1" applyAlignment="1">
      <alignment shrinkToFit="1"/>
    </xf>
    <xf numFmtId="0" fontId="2" fillId="3" borderId="1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 shrinkToFit="1"/>
    </xf>
    <xf numFmtId="0" fontId="2" fillId="4" borderId="1" xfId="0" applyFont="1" applyFill="1" applyBorder="1" applyAlignment="1">
      <alignment horizontal="center" vertical="center" shrinkToFit="1"/>
    </xf>
    <xf numFmtId="0" fontId="2" fillId="5" borderId="1" xfId="0" applyFont="1" applyFill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 shrinkToFit="1"/>
    </xf>
    <xf numFmtId="0" fontId="49" fillId="0" borderId="0" xfId="0" applyFont="1" applyAlignment="1">
      <alignment horizontal="left" vertical="center" wrapText="1" shrinkToFit="1"/>
    </xf>
    <xf numFmtId="0" fontId="2" fillId="0" borderId="0" xfId="0" applyFont="1" applyAlignment="1">
      <alignment horizontal="left"/>
    </xf>
    <xf numFmtId="0" fontId="2" fillId="0" borderId="0" xfId="0" applyFont="1" applyAlignment="1"/>
    <xf numFmtId="169" fontId="3" fillId="0" borderId="0" xfId="0" applyNumberFormat="1" applyFont="1" applyAlignment="1">
      <alignment horizontal="left"/>
    </xf>
    <xf numFmtId="0" fontId="3" fillId="7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 shrinkToFit="1"/>
    </xf>
    <xf numFmtId="0" fontId="2" fillId="0" borderId="0" xfId="0" applyFont="1" applyAlignment="1">
      <alignment horizontal="right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shrinkToFit="1"/>
    </xf>
    <xf numFmtId="14" fontId="2" fillId="0" borderId="0" xfId="0" applyNumberFormat="1" applyFont="1" applyAlignment="1">
      <alignment horizontal="left" shrinkToFit="1"/>
    </xf>
    <xf numFmtId="14" fontId="1" fillId="0" borderId="0" xfId="0" applyNumberFormat="1" applyFont="1" applyAlignment="1">
      <alignment horizontal="left" shrinkToFit="1"/>
    </xf>
    <xf numFmtId="0" fontId="1" fillId="0" borderId="0" xfId="0" applyFont="1" applyAlignment="1">
      <alignment horizontal="left" shrinkToFit="1"/>
    </xf>
    <xf numFmtId="0" fontId="1" fillId="0" borderId="0" xfId="0" applyFont="1" applyAlignment="1">
      <alignment horizontal="right" shrinkToFit="1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left" vertical="top" wrapText="1" shrinkToFit="1"/>
    </xf>
    <xf numFmtId="0" fontId="4" fillId="0" borderId="0" xfId="0" applyFont="1" applyAlignment="1">
      <alignment horizontal="center"/>
    </xf>
    <xf numFmtId="3" fontId="1" fillId="0" borderId="0" xfId="0" applyNumberFormat="1" applyFont="1" applyAlignment="1">
      <alignment horizontal="left"/>
    </xf>
    <xf numFmtId="0" fontId="5" fillId="0" borderId="0" xfId="0" applyFont="1" applyAlignment="1">
      <alignment horizontal="right"/>
    </xf>
    <xf numFmtId="0" fontId="3" fillId="0" borderId="1" xfId="0" applyFont="1" applyBorder="1" applyAlignment="1">
      <alignment horizontal="center" vertical="center" shrinkToFit="1"/>
    </xf>
    <xf numFmtId="0" fontId="27" fillId="7" borderId="4" xfId="0" applyNumberFormat="1" applyFont="1" applyFill="1" applyBorder="1" applyAlignment="1">
      <alignment horizontal="center" vertical="center" wrapText="1"/>
    </xf>
    <xf numFmtId="0" fontId="30" fillId="7" borderId="1" xfId="3" applyNumberFormat="1" applyFont="1" applyFill="1" applyBorder="1" applyAlignment="1">
      <alignment horizontal="center" vertical="center" wrapText="1"/>
    </xf>
    <xf numFmtId="0" fontId="30" fillId="7" borderId="5" xfId="3" applyNumberFormat="1" applyFont="1" applyFill="1" applyBorder="1" applyAlignment="1">
      <alignment horizontal="center" vertical="center" wrapText="1"/>
    </xf>
    <xf numFmtId="170" fontId="30" fillId="7" borderId="1" xfId="3" applyNumberFormat="1" applyFont="1" applyFill="1" applyBorder="1" applyAlignment="1">
      <alignment horizontal="center" vertical="center" wrapText="1"/>
    </xf>
    <xf numFmtId="0" fontId="27" fillId="7" borderId="1" xfId="3" applyNumberFormat="1" applyFont="1" applyFill="1" applyBorder="1" applyAlignment="1">
      <alignment horizontal="center" vertical="center" wrapText="1"/>
    </xf>
    <xf numFmtId="0" fontId="27" fillId="7" borderId="5" xfId="3" applyNumberFormat="1" applyFont="1" applyFill="1" applyBorder="1" applyAlignment="1">
      <alignment horizontal="center" vertical="center" wrapText="1"/>
    </xf>
    <xf numFmtId="171" fontId="30" fillId="7" borderId="5" xfId="3" applyNumberFormat="1" applyFont="1" applyFill="1" applyBorder="1" applyAlignment="1">
      <alignment horizontal="center" vertical="center" wrapText="1"/>
    </xf>
    <xf numFmtId="171" fontId="30" fillId="7" borderId="6" xfId="3" applyNumberFormat="1" applyFont="1" applyFill="1" applyBorder="1" applyAlignment="1">
      <alignment horizontal="center" vertical="center" wrapText="1"/>
    </xf>
    <xf numFmtId="171" fontId="30" fillId="7" borderId="16" xfId="3" applyNumberFormat="1" applyFont="1" applyFill="1" applyBorder="1" applyAlignment="1">
      <alignment horizontal="center" vertical="center" wrapText="1"/>
    </xf>
    <xf numFmtId="171" fontId="31" fillId="7" borderId="5" xfId="3" applyNumberFormat="1" applyFont="1" applyFill="1" applyBorder="1" applyAlignment="1">
      <alignment horizontal="center" vertical="center" wrapText="1"/>
    </xf>
    <xf numFmtId="171" fontId="31" fillId="7" borderId="6" xfId="3" applyNumberFormat="1" applyFont="1" applyFill="1" applyBorder="1" applyAlignment="1">
      <alignment horizontal="center" vertical="center" wrapText="1"/>
    </xf>
    <xf numFmtId="171" fontId="31" fillId="7" borderId="16" xfId="3" applyNumberFormat="1" applyFont="1" applyFill="1" applyBorder="1" applyAlignment="1">
      <alignment horizontal="center" vertical="center" wrapText="1"/>
    </xf>
    <xf numFmtId="49" fontId="30" fillId="7" borderId="5" xfId="3" applyNumberFormat="1" applyFont="1" applyFill="1" applyBorder="1" applyAlignment="1">
      <alignment horizontal="center" vertical="center" wrapText="1"/>
    </xf>
    <xf numFmtId="49" fontId="30" fillId="7" borderId="6" xfId="3" applyNumberFormat="1" applyFont="1" applyFill="1" applyBorder="1" applyAlignment="1">
      <alignment horizontal="center" vertical="center" wrapText="1"/>
    </xf>
    <xf numFmtId="14" fontId="30" fillId="7" borderId="1" xfId="3" applyNumberFormat="1" applyFont="1" applyFill="1" applyBorder="1" applyAlignment="1">
      <alignment horizontal="center" vertical="center" wrapText="1"/>
    </xf>
    <xf numFmtId="14" fontId="30" fillId="7" borderId="5" xfId="3" applyNumberFormat="1" applyFont="1" applyFill="1" applyBorder="1" applyAlignment="1">
      <alignment horizontal="center" vertical="center" wrapText="1"/>
    </xf>
    <xf numFmtId="170" fontId="30" fillId="7" borderId="7" xfId="3" applyNumberFormat="1" applyFont="1" applyFill="1" applyBorder="1" applyAlignment="1">
      <alignment horizontal="center" vertical="center" wrapText="1"/>
    </xf>
    <xf numFmtId="170" fontId="30" fillId="7" borderId="5" xfId="3" applyNumberFormat="1" applyFont="1" applyFill="1" applyBorder="1" applyAlignment="1">
      <alignment horizontal="center" vertical="center" wrapText="1"/>
    </xf>
    <xf numFmtId="170" fontId="30" fillId="7" borderId="6" xfId="3" applyNumberFormat="1" applyFont="1" applyFill="1" applyBorder="1" applyAlignment="1">
      <alignment horizontal="center" vertical="center" wrapText="1"/>
    </xf>
    <xf numFmtId="170" fontId="30" fillId="7" borderId="8" xfId="3" applyNumberFormat="1" applyFont="1" applyFill="1" applyBorder="1" applyAlignment="1">
      <alignment horizontal="center" vertical="center" wrapText="1"/>
    </xf>
    <xf numFmtId="170" fontId="30" fillId="7" borderId="9" xfId="3" applyNumberFormat="1" applyFont="1" applyFill="1" applyBorder="1" applyAlignment="1">
      <alignment horizontal="center" vertical="center" wrapText="1"/>
    </xf>
    <xf numFmtId="170" fontId="30" fillId="7" borderId="10" xfId="3" applyNumberFormat="1" applyFont="1" applyFill="1" applyBorder="1" applyAlignment="1">
      <alignment horizontal="center" vertical="center" wrapText="1"/>
    </xf>
    <xf numFmtId="170" fontId="30" fillId="7" borderId="11" xfId="3" applyNumberFormat="1" applyFont="1" applyFill="1" applyBorder="1" applyAlignment="1">
      <alignment horizontal="center" vertical="center" wrapText="1"/>
    </xf>
    <xf numFmtId="170" fontId="30" fillId="7" borderId="4" xfId="3" applyNumberFormat="1" applyFont="1" applyFill="1" applyBorder="1" applyAlignment="1">
      <alignment horizontal="center" vertical="center" wrapText="1"/>
    </xf>
    <xf numFmtId="170" fontId="30" fillId="7" borderId="12" xfId="3" applyNumberFormat="1" applyFont="1" applyFill="1" applyBorder="1" applyAlignment="1">
      <alignment horizontal="center" vertical="center" wrapText="1"/>
    </xf>
    <xf numFmtId="0" fontId="33" fillId="7" borderId="5" xfId="0" applyFont="1" applyFill="1" applyBorder="1" applyAlignment="1">
      <alignment horizontal="center" vertical="center" wrapText="1"/>
    </xf>
    <xf numFmtId="0" fontId="33" fillId="7" borderId="16" xfId="0" applyFont="1" applyFill="1" applyBorder="1" applyAlignment="1">
      <alignment horizontal="center" vertical="center" wrapText="1"/>
    </xf>
    <xf numFmtId="49" fontId="30" fillId="7" borderId="1" xfId="3" applyNumberFormat="1" applyFont="1" applyFill="1" applyBorder="1" applyAlignment="1">
      <alignment horizontal="center" vertical="center" wrapText="1"/>
    </xf>
    <xf numFmtId="49" fontId="30" fillId="7" borderId="2" xfId="3" applyNumberFormat="1" applyFont="1" applyFill="1" applyBorder="1" applyAlignment="1">
      <alignment horizontal="center" vertical="center" wrapText="1"/>
    </xf>
    <xf numFmtId="49" fontId="30" fillId="7" borderId="3" xfId="3" applyNumberFormat="1" applyFont="1" applyFill="1" applyBorder="1" applyAlignment="1">
      <alignment horizontal="center" vertical="center" wrapText="1"/>
    </xf>
    <xf numFmtId="49" fontId="30" fillId="7" borderId="13" xfId="3" applyNumberFormat="1" applyFont="1" applyFill="1" applyBorder="1" applyAlignment="1">
      <alignment horizontal="center" vertical="center" wrapText="1"/>
    </xf>
    <xf numFmtId="0" fontId="33" fillId="7" borderId="8" xfId="0" applyFont="1" applyFill="1" applyBorder="1" applyAlignment="1">
      <alignment horizontal="center" vertical="center" wrapText="1"/>
    </xf>
    <xf numFmtId="0" fontId="33" fillId="7" borderId="9" xfId="0" applyFont="1" applyFill="1" applyBorder="1" applyAlignment="1">
      <alignment horizontal="center" vertical="center" wrapText="1"/>
    </xf>
    <xf numFmtId="0" fontId="33" fillId="7" borderId="11" xfId="0" applyFont="1" applyFill="1" applyBorder="1" applyAlignment="1">
      <alignment horizontal="center" vertical="center" wrapText="1"/>
    </xf>
    <xf numFmtId="0" fontId="33" fillId="7" borderId="4" xfId="0" applyFont="1" applyFill="1" applyBorder="1" applyAlignment="1">
      <alignment horizontal="center" vertical="center" wrapText="1"/>
    </xf>
    <xf numFmtId="0" fontId="33" fillId="7" borderId="6" xfId="0" applyFont="1" applyFill="1" applyBorder="1" applyAlignment="1">
      <alignment horizontal="center" vertical="center" wrapText="1"/>
    </xf>
    <xf numFmtId="3" fontId="30" fillId="7" borderId="4" xfId="3" applyNumberFormat="1" applyFont="1" applyFill="1" applyBorder="1" applyAlignment="1">
      <alignment horizontal="center" vertical="center" wrapText="1"/>
    </xf>
    <xf numFmtId="3" fontId="30" fillId="7" borderId="12" xfId="3" applyNumberFormat="1" applyFont="1" applyFill="1" applyBorder="1" applyAlignment="1">
      <alignment horizontal="center" vertical="center" wrapText="1"/>
    </xf>
    <xf numFmtId="3" fontId="30" fillId="7" borderId="2" xfId="3" applyNumberFormat="1" applyFont="1" applyFill="1" applyBorder="1" applyAlignment="1">
      <alignment horizontal="center" vertical="center" wrapText="1"/>
    </xf>
    <xf numFmtId="3" fontId="30" fillId="7" borderId="13" xfId="3" applyNumberFormat="1" applyFont="1" applyFill="1" applyBorder="1" applyAlignment="1">
      <alignment horizontal="center" vertical="center" wrapText="1"/>
    </xf>
    <xf numFmtId="49" fontId="31" fillId="7" borderId="1" xfId="3" applyNumberFormat="1" applyFont="1" applyFill="1" applyBorder="1" applyAlignment="1">
      <alignment horizontal="center" vertical="center" wrapText="1"/>
    </xf>
    <xf numFmtId="49" fontId="31" fillId="7" borderId="5" xfId="3" applyNumberFormat="1" applyFont="1" applyFill="1" applyBorder="1" applyAlignment="1">
      <alignment horizontal="center" vertical="center" wrapText="1"/>
    </xf>
    <xf numFmtId="49" fontId="34" fillId="7" borderId="1" xfId="3" applyNumberFormat="1" applyFont="1" applyFill="1" applyBorder="1" applyAlignment="1">
      <alignment horizontal="center" vertical="center" wrapText="1"/>
    </xf>
    <xf numFmtId="49" fontId="34" fillId="7" borderId="5" xfId="3" applyNumberFormat="1" applyFont="1" applyFill="1" applyBorder="1" applyAlignment="1">
      <alignment horizontal="center" vertical="center" wrapText="1"/>
    </xf>
    <xf numFmtId="49" fontId="30" fillId="7" borderId="16" xfId="3" applyNumberFormat="1" applyFont="1" applyFill="1" applyBorder="1" applyAlignment="1">
      <alignment horizontal="center" vertical="center" wrapText="1"/>
    </xf>
    <xf numFmtId="49" fontId="30" fillId="7" borderId="7" xfId="3" applyNumberFormat="1" applyFont="1" applyFill="1" applyBorder="1" applyAlignment="1">
      <alignment horizontal="center" vertical="center" wrapText="1"/>
    </xf>
    <xf numFmtId="49" fontId="31" fillId="7" borderId="6" xfId="3" applyNumberFormat="1" applyFont="1" applyFill="1" applyBorder="1" applyAlignment="1">
      <alignment horizontal="center" vertical="center" wrapText="1"/>
    </xf>
    <xf numFmtId="49" fontId="31" fillId="7" borderId="16" xfId="3" applyNumberFormat="1" applyFont="1" applyFill="1" applyBorder="1" applyAlignment="1">
      <alignment horizontal="center" vertical="center" wrapText="1"/>
    </xf>
    <xf numFmtId="49" fontId="35" fillId="7" borderId="1" xfId="3" applyNumberFormat="1" applyFont="1" applyFill="1" applyBorder="1" applyAlignment="1">
      <alignment horizontal="center" vertical="center" wrapText="1"/>
    </xf>
    <xf numFmtId="49" fontId="35" fillId="7" borderId="5" xfId="3" applyNumberFormat="1" applyFont="1" applyFill="1" applyBorder="1" applyAlignment="1">
      <alignment horizontal="center" vertical="center" wrapText="1"/>
    </xf>
    <xf numFmtId="14" fontId="35" fillId="7" borderId="5" xfId="3" applyNumberFormat="1" applyFont="1" applyFill="1" applyBorder="1" applyAlignment="1">
      <alignment horizontal="center" vertical="center" wrapText="1"/>
    </xf>
    <xf numFmtId="14" fontId="35" fillId="7" borderId="6" xfId="3" applyNumberFormat="1" applyFont="1" applyFill="1" applyBorder="1" applyAlignment="1">
      <alignment horizontal="center" vertical="center" wrapText="1"/>
    </xf>
    <xf numFmtId="14" fontId="35" fillId="7" borderId="16" xfId="3" applyNumberFormat="1" applyFont="1" applyFill="1" applyBorder="1" applyAlignment="1">
      <alignment horizontal="center" vertical="center" wrapText="1"/>
    </xf>
    <xf numFmtId="0" fontId="33" fillId="7" borderId="7" xfId="0" applyFont="1" applyFill="1" applyBorder="1" applyAlignment="1">
      <alignment horizontal="center" vertical="center" wrapText="1"/>
    </xf>
    <xf numFmtId="0" fontId="33" fillId="7" borderId="1" xfId="3" applyNumberFormat="1" applyFont="1" applyFill="1" applyBorder="1" applyAlignment="1">
      <alignment horizontal="center" vertical="center" wrapText="1"/>
    </xf>
    <xf numFmtId="170" fontId="35" fillId="7" borderId="1" xfId="3" applyNumberFormat="1" applyFont="1" applyFill="1" applyBorder="1" applyAlignment="1">
      <alignment horizontal="center" vertical="center" wrapText="1"/>
    </xf>
    <xf numFmtId="0" fontId="35" fillId="7" borderId="1" xfId="3" applyNumberFormat="1" applyFont="1" applyFill="1" applyBorder="1" applyAlignment="1">
      <alignment horizontal="center" vertical="center" wrapText="1"/>
    </xf>
    <xf numFmtId="171" fontId="33" fillId="7" borderId="1" xfId="3" applyNumberFormat="1" applyFont="1" applyFill="1" applyBorder="1" applyAlignment="1">
      <alignment horizontal="center" vertical="center" wrapText="1"/>
    </xf>
    <xf numFmtId="171" fontId="33" fillId="7" borderId="5" xfId="3" applyNumberFormat="1" applyFont="1" applyFill="1" applyBorder="1" applyAlignment="1">
      <alignment horizontal="center" vertical="center" wrapText="1"/>
    </xf>
    <xf numFmtId="171" fontId="33" fillId="7" borderId="7" xfId="3" applyNumberFormat="1" applyFont="1" applyFill="1" applyBorder="1" applyAlignment="1">
      <alignment horizontal="center" vertical="center" wrapText="1"/>
    </xf>
    <xf numFmtId="0" fontId="34" fillId="7" borderId="5" xfId="3" applyNumberFormat="1" applyFont="1" applyFill="1" applyBorder="1" applyAlignment="1">
      <alignment horizontal="center" vertical="center" wrapText="1"/>
    </xf>
    <xf numFmtId="0" fontId="27" fillId="7" borderId="5" xfId="0" applyFont="1" applyFill="1" applyBorder="1" applyAlignment="1">
      <alignment horizontal="center" wrapText="1"/>
    </xf>
    <xf numFmtId="0" fontId="27" fillId="7" borderId="7" xfId="0" applyFont="1" applyFill="1" applyBorder="1" applyAlignment="1">
      <alignment horizontal="center" wrapText="1"/>
    </xf>
    <xf numFmtId="14" fontId="30" fillId="7" borderId="1" xfId="3" applyNumberFormat="1" applyFont="1" applyFill="1" applyBorder="1" applyAlignment="1">
      <alignment horizontal="right" vertical="center" wrapText="1"/>
    </xf>
    <xf numFmtId="14" fontId="30" fillId="7" borderId="5" xfId="3" applyNumberFormat="1" applyFont="1" applyFill="1" applyBorder="1" applyAlignment="1">
      <alignment horizontal="right" vertical="center" wrapText="1"/>
    </xf>
    <xf numFmtId="49" fontId="34" fillId="7" borderId="6" xfId="3" applyNumberFormat="1" applyFont="1" applyFill="1" applyBorder="1" applyAlignment="1">
      <alignment horizontal="center" vertical="center" wrapText="1"/>
    </xf>
    <xf numFmtId="49" fontId="34" fillId="7" borderId="16" xfId="3" applyNumberFormat="1" applyFont="1" applyFill="1" applyBorder="1" applyAlignment="1">
      <alignment horizontal="center" vertical="center" wrapText="1"/>
    </xf>
    <xf numFmtId="172" fontId="30" fillId="7" borderId="1" xfId="3" applyNumberFormat="1" applyFont="1" applyFill="1" applyBorder="1" applyAlignment="1">
      <alignment horizontal="center" vertical="center" wrapText="1"/>
    </xf>
    <xf numFmtId="172" fontId="30" fillId="7" borderId="5" xfId="3" applyNumberFormat="1" applyFont="1" applyFill="1" applyBorder="1" applyAlignment="1">
      <alignment horizontal="center" vertical="center" wrapText="1"/>
    </xf>
    <xf numFmtId="3" fontId="30" fillId="7" borderId="1" xfId="3" applyNumberFormat="1" applyFont="1" applyFill="1" applyBorder="1" applyAlignment="1">
      <alignment horizontal="center" vertical="center" wrapText="1"/>
    </xf>
    <xf numFmtId="49" fontId="33" fillId="7" borderId="5" xfId="3" applyNumberFormat="1" applyFont="1" applyFill="1" applyBorder="1" applyAlignment="1">
      <alignment horizontal="center" vertical="center" wrapText="1"/>
    </xf>
    <xf numFmtId="49" fontId="33" fillId="7" borderId="7" xfId="3" applyNumberFormat="1" applyFont="1" applyFill="1" applyBorder="1" applyAlignment="1">
      <alignment horizontal="center" vertical="center" wrapText="1"/>
    </xf>
    <xf numFmtId="14" fontId="28" fillId="7" borderId="1" xfId="3" applyNumberFormat="1" applyFont="1" applyFill="1" applyBorder="1" applyAlignment="1">
      <alignment horizontal="center" vertical="center" wrapText="1"/>
    </xf>
    <xf numFmtId="170" fontId="28" fillId="7" borderId="1" xfId="3" applyNumberFormat="1" applyFont="1" applyFill="1" applyBorder="1" applyAlignment="1">
      <alignment horizontal="center" vertical="center" wrapText="1"/>
    </xf>
    <xf numFmtId="0" fontId="35" fillId="7" borderId="5" xfId="0" applyFont="1" applyFill="1" applyBorder="1" applyAlignment="1">
      <alignment horizontal="center" vertical="center" wrapText="1"/>
    </xf>
    <xf numFmtId="0" fontId="35" fillId="7" borderId="7" xfId="0" applyFont="1" applyFill="1" applyBorder="1" applyAlignment="1">
      <alignment horizontal="center" vertical="center" wrapText="1"/>
    </xf>
    <xf numFmtId="49" fontId="30" fillId="7" borderId="8" xfId="3" applyNumberFormat="1" applyFont="1" applyFill="1" applyBorder="1" applyAlignment="1">
      <alignment horizontal="center" vertical="center" wrapText="1"/>
    </xf>
    <xf numFmtId="49" fontId="30" fillId="7" borderId="14" xfId="3" applyNumberFormat="1" applyFont="1" applyFill="1" applyBorder="1" applyAlignment="1">
      <alignment horizontal="center" vertical="center" wrapText="1"/>
    </xf>
    <xf numFmtId="49" fontId="30" fillId="7" borderId="17" xfId="3" applyNumberFormat="1" applyFont="1" applyFill="1" applyBorder="1" applyAlignment="1">
      <alignment horizontal="center" vertical="center" wrapText="1"/>
    </xf>
    <xf numFmtId="49" fontId="30" fillId="7" borderId="10" xfId="3" applyNumberFormat="1" applyFont="1" applyFill="1" applyBorder="1" applyAlignment="1">
      <alignment horizontal="center" vertical="center" wrapText="1"/>
    </xf>
    <xf numFmtId="49" fontId="30" fillId="7" borderId="15" xfId="3" applyNumberFormat="1" applyFont="1" applyFill="1" applyBorder="1" applyAlignment="1">
      <alignment horizontal="center" vertical="center" wrapText="1"/>
    </xf>
    <xf numFmtId="49" fontId="30" fillId="7" borderId="18" xfId="3" applyNumberFormat="1" applyFont="1" applyFill="1" applyBorder="1" applyAlignment="1">
      <alignment horizontal="center" vertical="center" wrapText="1"/>
    </xf>
    <xf numFmtId="49" fontId="30" fillId="7" borderId="1" xfId="3" applyNumberFormat="1" applyFont="1" applyFill="1" applyBorder="1" applyAlignment="1">
      <alignment horizontal="left" vertical="center" wrapText="1"/>
    </xf>
    <xf numFmtId="0" fontId="30" fillId="7" borderId="1" xfId="3" applyNumberFormat="1" applyFont="1" applyFill="1" applyBorder="1" applyAlignment="1">
      <alignment horizontal="left" vertical="center" wrapText="1"/>
    </xf>
    <xf numFmtId="0" fontId="30" fillId="7" borderId="5" xfId="3" applyNumberFormat="1" applyFont="1" applyFill="1" applyBorder="1" applyAlignment="1">
      <alignment horizontal="left" vertical="center" wrapText="1"/>
    </xf>
    <xf numFmtId="3" fontId="14" fillId="7" borderId="1" xfId="3" applyNumberFormat="1" applyFont="1" applyFill="1" applyBorder="1" applyAlignment="1">
      <alignment horizontal="center" vertical="center" wrapText="1"/>
    </xf>
    <xf numFmtId="0" fontId="14" fillId="7" borderId="1" xfId="3" applyNumberFormat="1" applyFont="1" applyFill="1" applyBorder="1" applyAlignment="1">
      <alignment horizontal="center" vertical="center" wrapText="1"/>
    </xf>
    <xf numFmtId="3" fontId="29" fillId="7" borderId="1" xfId="3" applyNumberFormat="1" applyFont="1" applyFill="1" applyBorder="1" applyAlignment="1">
      <alignment horizontal="center" vertical="center" wrapText="1"/>
    </xf>
    <xf numFmtId="49" fontId="14" fillId="7" borderId="1" xfId="3" applyNumberFormat="1" applyFont="1" applyFill="1" applyBorder="1" applyAlignment="1">
      <alignment horizontal="center" vertical="center" wrapText="1"/>
    </xf>
    <xf numFmtId="49" fontId="28" fillId="7" borderId="1" xfId="3" applyNumberFormat="1" applyFont="1" applyFill="1" applyBorder="1" applyAlignment="1">
      <alignment horizontal="center" vertical="center" wrapText="1"/>
    </xf>
    <xf numFmtId="0" fontId="28" fillId="7" borderId="1" xfId="3" applyNumberFormat="1" applyFont="1" applyFill="1" applyBorder="1" applyAlignment="1">
      <alignment horizontal="center" vertical="center" wrapText="1"/>
    </xf>
    <xf numFmtId="170" fontId="14" fillId="7" borderId="1" xfId="3" applyNumberFormat="1" applyFont="1" applyFill="1" applyBorder="1" applyAlignment="1">
      <alignment horizontal="center" vertical="center" wrapText="1"/>
    </xf>
    <xf numFmtId="170" fontId="25" fillId="7" borderId="1" xfId="3" applyNumberFormat="1" applyFont="1" applyFill="1" applyBorder="1" applyAlignment="1">
      <alignment horizontal="center" vertical="center" wrapText="1"/>
    </xf>
    <xf numFmtId="0" fontId="25" fillId="7" borderId="1" xfId="3" applyNumberFormat="1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49" fontId="36" fillId="7" borderId="1" xfId="3" applyNumberFormat="1" applyFont="1" applyFill="1" applyBorder="1" applyAlignment="1">
      <alignment horizontal="right" vertical="center" wrapText="1"/>
    </xf>
    <xf numFmtId="14" fontId="25" fillId="7" borderId="1" xfId="3" applyNumberFormat="1" applyFont="1" applyFill="1" applyBorder="1" applyAlignment="1">
      <alignment horizontal="center" vertical="center" wrapText="1"/>
    </xf>
    <xf numFmtId="49" fontId="25" fillId="7" borderId="5" xfId="3" applyNumberFormat="1" applyFont="1" applyFill="1" applyBorder="1" applyAlignment="1">
      <alignment horizontal="center" vertical="center" wrapText="1"/>
    </xf>
    <xf numFmtId="49" fontId="25" fillId="7" borderId="7" xfId="3" applyNumberFormat="1" applyFont="1" applyFill="1" applyBorder="1" applyAlignment="1">
      <alignment horizontal="center" vertical="center" wrapText="1"/>
    </xf>
    <xf numFmtId="49" fontId="25" fillId="7" borderId="1" xfId="3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right" shrinkToFit="1"/>
    </xf>
    <xf numFmtId="169" fontId="2" fillId="0" borderId="1" xfId="0" applyNumberFormat="1" applyFont="1" applyBorder="1" applyAlignment="1">
      <alignment horizontal="left" shrinkToFit="1"/>
    </xf>
    <xf numFmtId="177" fontId="2" fillId="0" borderId="1" xfId="0" applyNumberFormat="1" applyFont="1" applyBorder="1" applyAlignment="1">
      <alignment horizontal="center" shrinkToFit="1"/>
    </xf>
    <xf numFmtId="178" fontId="2" fillId="0" borderId="1" xfId="0" applyNumberFormat="1" applyFont="1" applyBorder="1" applyAlignment="1">
      <alignment horizontal="center" shrinkToFit="1"/>
    </xf>
    <xf numFmtId="14" fontId="2" fillId="0" borderId="1" xfId="0" applyNumberFormat="1" applyFont="1" applyBorder="1" applyAlignment="1">
      <alignment horizontal="right" shrinkToFit="1"/>
    </xf>
  </cellXfs>
  <cellStyles count="50">
    <cellStyle name="Bình thường 10" xfId="25"/>
    <cellStyle name="Bình thường 11" xfId="26"/>
    <cellStyle name="Bình thường 14" xfId="27"/>
    <cellStyle name="Bình thường 15" xfId="28"/>
    <cellStyle name="Bình thường 16" xfId="30"/>
    <cellStyle name="Bình thường 2 3" xfId="1"/>
    <cellStyle name="Bình thường 2 4" xfId="48"/>
    <cellStyle name="Bình thường 2 4 2 2" xfId="4"/>
    <cellStyle name="Bình thường 3" xfId="22"/>
    <cellStyle name="Bình thường 6" xfId="23"/>
    <cellStyle name="Bình thường 8" xfId="2"/>
    <cellStyle name="Bình thường 9" xfId="15"/>
    <cellStyle name="Chuẩn 2" xfId="7"/>
    <cellStyle name="Chuẩn 2 2" xfId="20"/>
    <cellStyle name="Comma" xfId="46" builtinId="3"/>
    <cellStyle name="Comma_04,12,2023" xfId="40"/>
    <cellStyle name="Comma_Sheet1" xfId="37"/>
    <cellStyle name="Normal" xfId="0" builtinId="0"/>
    <cellStyle name="Normal 11" xfId="31"/>
    <cellStyle name="Normal 2" xfId="8"/>
    <cellStyle name="Normal 3" xfId="24"/>
    <cellStyle name="Normal 3 10" xfId="42"/>
    <cellStyle name="Normal 4" xfId="47"/>
    <cellStyle name="Normal 8 10 2" xfId="41"/>
    <cellStyle name="Normal 9" xfId="21"/>
    <cellStyle name="Normal 9 2" xfId="5"/>
    <cellStyle name="Normal 9 2_04,12,2023" xfId="34"/>
    <cellStyle name="Normal_01,06,2023" xfId="32"/>
    <cellStyle name="Normal_04,12,2023" xfId="35"/>
    <cellStyle name="Normal_05,06,2023" xfId="9"/>
    <cellStyle name="Normal_1. BÁO NHẬP HỌC HÀNG NGÀY" xfId="29"/>
    <cellStyle name="Normal_15,11,2023" xfId="33"/>
    <cellStyle name="Normal_19.9.2015 DS chuyen Dung tuyen dung cac lop va ban giao bang nghe" xfId="38"/>
    <cellStyle name="Normal_2012 tong hop tuyen tu dot 2" xfId="14"/>
    <cellStyle name="Normal_31.7.2015 DS tong hop dang ky hoc" xfId="18"/>
    <cellStyle name="Normal_4.2012 DS dang ky hoc khai thac dot I" xfId="13"/>
    <cellStyle name="Normal_Danh sach Vang Danh thang 10.2013" xfId="17"/>
    <cellStyle name="Normal_Danh sach Vang Danh thang 10.2013_Danh sach gui di hoc theo chỉ tieu Cong ty than Vang Danh - Gửi Cty 22-01-2014 (1)" xfId="44"/>
    <cellStyle name="Normal_DBTT" xfId="49"/>
    <cellStyle name="Normal_Di lam 21-8-09" xfId="10"/>
    <cellStyle name="Normal_DS gui di hoc  tai truong VA TUYEN DOT 3" xfId="16"/>
    <cellStyle name="Normal_mẫu danh sách học sinh nhập học" xfId="43"/>
    <cellStyle name="Normal_Sheet1" xfId="3"/>
    <cellStyle name="Normal_Sheet1_05,05,2020" xfId="12"/>
    <cellStyle name="Normal_Sheet1_1" xfId="39"/>
    <cellStyle name="Normal_Sheet2" xfId="45"/>
    <cellStyle name="Normal_TH  theo doi hoc sinh chi tiet 2010" xfId="11"/>
    <cellStyle name="Normal_TH danh sach di hoc nam 2015 ngay 16.3.2015" xfId="6"/>
    <cellStyle name="Normal_TH danh sach di hoc nam 2015 ngay 16.3.2015 2" xfId="36"/>
    <cellStyle name="Normal_Vang Danh nhap 14.3_31.7.2015 DS tong hop dang ky hoc" xfId="1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168</xdr:row>
      <xdr:rowOff>0</xdr:rowOff>
    </xdr:from>
    <xdr:to>
      <xdr:col>4</xdr:col>
      <xdr:colOff>80963</xdr:colOff>
      <xdr:row>169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E14BCBB-66D4-4AF1-B434-5B3E7BA1232B}"/>
            </a:ext>
          </a:extLst>
        </xdr:cNvPr>
        <xdr:cNvSpPr txBox="1">
          <a:spLocks noChangeArrowheads="1"/>
        </xdr:cNvSpPr>
      </xdr:nvSpPr>
      <xdr:spPr bwMode="auto">
        <a:xfrm>
          <a:off x="3362325" y="43172062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168</xdr:row>
      <xdr:rowOff>0</xdr:rowOff>
    </xdr:from>
    <xdr:to>
      <xdr:col>4</xdr:col>
      <xdr:colOff>80963</xdr:colOff>
      <xdr:row>169</xdr:row>
      <xdr:rowOff>0</xdr:rowOff>
    </xdr:to>
    <xdr:sp macro="" textlink="">
      <xdr:nvSpPr>
        <xdr:cNvPr id="3" name="Text Box 118">
          <a:extLst>
            <a:ext uri="{FF2B5EF4-FFF2-40B4-BE49-F238E27FC236}">
              <a16:creationId xmlns:a16="http://schemas.microsoft.com/office/drawing/2014/main" id="{E52CF8FA-A0DB-4C7B-BB63-B81FD0086F67}"/>
            </a:ext>
          </a:extLst>
        </xdr:cNvPr>
        <xdr:cNvSpPr txBox="1">
          <a:spLocks noChangeArrowheads="1"/>
        </xdr:cNvSpPr>
      </xdr:nvSpPr>
      <xdr:spPr bwMode="auto">
        <a:xfrm>
          <a:off x="3362325" y="43172062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168</xdr:row>
      <xdr:rowOff>0</xdr:rowOff>
    </xdr:from>
    <xdr:to>
      <xdr:col>4</xdr:col>
      <xdr:colOff>80963</xdr:colOff>
      <xdr:row>169</xdr:row>
      <xdr:rowOff>0</xdr:rowOff>
    </xdr:to>
    <xdr:sp macro="" textlink="">
      <xdr:nvSpPr>
        <xdr:cNvPr id="4" name="Text Box 119">
          <a:extLst>
            <a:ext uri="{FF2B5EF4-FFF2-40B4-BE49-F238E27FC236}">
              <a16:creationId xmlns:a16="http://schemas.microsoft.com/office/drawing/2014/main" id="{741E8BE6-2625-4F55-8B3D-88BF9CC9EEFA}"/>
            </a:ext>
          </a:extLst>
        </xdr:cNvPr>
        <xdr:cNvSpPr txBox="1">
          <a:spLocks noChangeArrowheads="1"/>
        </xdr:cNvSpPr>
      </xdr:nvSpPr>
      <xdr:spPr bwMode="auto">
        <a:xfrm>
          <a:off x="3362325" y="43172062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168</xdr:row>
      <xdr:rowOff>0</xdr:rowOff>
    </xdr:from>
    <xdr:to>
      <xdr:col>4</xdr:col>
      <xdr:colOff>80963</xdr:colOff>
      <xdr:row>169</xdr:row>
      <xdr:rowOff>0</xdr:rowOff>
    </xdr:to>
    <xdr:sp macro="" textlink="">
      <xdr:nvSpPr>
        <xdr:cNvPr id="5" name="Text Box 120">
          <a:extLst>
            <a:ext uri="{FF2B5EF4-FFF2-40B4-BE49-F238E27FC236}">
              <a16:creationId xmlns:a16="http://schemas.microsoft.com/office/drawing/2014/main" id="{58C898FE-A130-406B-A37D-D30128047D2F}"/>
            </a:ext>
          </a:extLst>
        </xdr:cNvPr>
        <xdr:cNvSpPr txBox="1">
          <a:spLocks noChangeArrowheads="1"/>
        </xdr:cNvSpPr>
      </xdr:nvSpPr>
      <xdr:spPr bwMode="auto">
        <a:xfrm>
          <a:off x="3362325" y="43172062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168</xdr:row>
      <xdr:rowOff>0</xdr:rowOff>
    </xdr:from>
    <xdr:to>
      <xdr:col>4</xdr:col>
      <xdr:colOff>80963</xdr:colOff>
      <xdr:row>169</xdr:row>
      <xdr:rowOff>0</xdr:rowOff>
    </xdr:to>
    <xdr:sp macro="" textlink="">
      <xdr:nvSpPr>
        <xdr:cNvPr id="6" name="Text Box 484">
          <a:extLst>
            <a:ext uri="{FF2B5EF4-FFF2-40B4-BE49-F238E27FC236}">
              <a16:creationId xmlns:a16="http://schemas.microsoft.com/office/drawing/2014/main" id="{5CAD56F9-4F12-4507-8C2D-5B03A441A892}"/>
            </a:ext>
          </a:extLst>
        </xdr:cNvPr>
        <xdr:cNvSpPr txBox="1">
          <a:spLocks noChangeArrowheads="1"/>
        </xdr:cNvSpPr>
      </xdr:nvSpPr>
      <xdr:spPr bwMode="auto">
        <a:xfrm>
          <a:off x="3362325" y="43172062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168</xdr:row>
      <xdr:rowOff>0</xdr:rowOff>
    </xdr:from>
    <xdr:to>
      <xdr:col>4</xdr:col>
      <xdr:colOff>80963</xdr:colOff>
      <xdr:row>169</xdr:row>
      <xdr:rowOff>0</xdr:rowOff>
    </xdr:to>
    <xdr:sp macro="" textlink="">
      <xdr:nvSpPr>
        <xdr:cNvPr id="7" name="Text Box 485">
          <a:extLst>
            <a:ext uri="{FF2B5EF4-FFF2-40B4-BE49-F238E27FC236}">
              <a16:creationId xmlns:a16="http://schemas.microsoft.com/office/drawing/2014/main" id="{291040AD-56A4-41D9-825D-B848F86369C0}"/>
            </a:ext>
          </a:extLst>
        </xdr:cNvPr>
        <xdr:cNvSpPr txBox="1">
          <a:spLocks noChangeArrowheads="1"/>
        </xdr:cNvSpPr>
      </xdr:nvSpPr>
      <xdr:spPr bwMode="auto">
        <a:xfrm>
          <a:off x="3362325" y="43172062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168</xdr:row>
      <xdr:rowOff>0</xdr:rowOff>
    </xdr:from>
    <xdr:to>
      <xdr:col>4</xdr:col>
      <xdr:colOff>80963</xdr:colOff>
      <xdr:row>169</xdr:row>
      <xdr:rowOff>0</xdr:rowOff>
    </xdr:to>
    <xdr:sp macro="" textlink="">
      <xdr:nvSpPr>
        <xdr:cNvPr id="8" name="Text Box 8057">
          <a:extLst>
            <a:ext uri="{FF2B5EF4-FFF2-40B4-BE49-F238E27FC236}">
              <a16:creationId xmlns:a16="http://schemas.microsoft.com/office/drawing/2014/main" id="{C333BC60-3C79-4924-8572-B34B34DE0B8B}"/>
            </a:ext>
          </a:extLst>
        </xdr:cNvPr>
        <xdr:cNvSpPr txBox="1">
          <a:spLocks noChangeArrowheads="1"/>
        </xdr:cNvSpPr>
      </xdr:nvSpPr>
      <xdr:spPr bwMode="auto">
        <a:xfrm>
          <a:off x="3362325" y="43172062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168</xdr:row>
      <xdr:rowOff>0</xdr:rowOff>
    </xdr:from>
    <xdr:to>
      <xdr:col>4</xdr:col>
      <xdr:colOff>80963</xdr:colOff>
      <xdr:row>169</xdr:row>
      <xdr:rowOff>0</xdr:rowOff>
    </xdr:to>
    <xdr:sp macro="" textlink="">
      <xdr:nvSpPr>
        <xdr:cNvPr id="9" name="Text Box 8058">
          <a:extLst>
            <a:ext uri="{FF2B5EF4-FFF2-40B4-BE49-F238E27FC236}">
              <a16:creationId xmlns:a16="http://schemas.microsoft.com/office/drawing/2014/main" id="{BBC1C5B5-1EAE-4F0C-B835-A001930D8FA0}"/>
            </a:ext>
          </a:extLst>
        </xdr:cNvPr>
        <xdr:cNvSpPr txBox="1">
          <a:spLocks noChangeArrowheads="1"/>
        </xdr:cNvSpPr>
      </xdr:nvSpPr>
      <xdr:spPr bwMode="auto">
        <a:xfrm>
          <a:off x="3362325" y="43172062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246062</xdr:colOff>
      <xdr:row>0</xdr:row>
      <xdr:rowOff>222250</xdr:rowOff>
    </xdr:from>
    <xdr:to>
      <xdr:col>4</xdr:col>
      <xdr:colOff>325437</xdr:colOff>
      <xdr:row>0</xdr:row>
      <xdr:rowOff>222250</xdr:rowOff>
    </xdr:to>
    <xdr:cxnSp macro="">
      <xdr:nvCxnSpPr>
        <xdr:cNvPr id="2" name="Straight Connector 1"/>
        <xdr:cNvCxnSpPr/>
      </xdr:nvCxnSpPr>
      <xdr:spPr>
        <a:xfrm>
          <a:off x="563562" y="222250"/>
          <a:ext cx="1452563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2114</xdr:row>
      <xdr:rowOff>0</xdr:rowOff>
    </xdr:from>
    <xdr:to>
      <xdr:col>4</xdr:col>
      <xdr:colOff>80963</xdr:colOff>
      <xdr:row>5717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E14BCBB-66D4-4AF1-B434-5B3E7BA1232B}"/>
            </a:ext>
          </a:extLst>
        </xdr:cNvPr>
        <xdr:cNvSpPr txBox="1">
          <a:spLocks noChangeArrowheads="1"/>
        </xdr:cNvSpPr>
      </xdr:nvSpPr>
      <xdr:spPr bwMode="auto">
        <a:xfrm>
          <a:off x="5629275" y="82195987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2114</xdr:row>
      <xdr:rowOff>0</xdr:rowOff>
    </xdr:from>
    <xdr:to>
      <xdr:col>4</xdr:col>
      <xdr:colOff>80963</xdr:colOff>
      <xdr:row>5717</xdr:row>
      <xdr:rowOff>0</xdr:rowOff>
    </xdr:to>
    <xdr:sp macro="" textlink="">
      <xdr:nvSpPr>
        <xdr:cNvPr id="3" name="Text Box 118">
          <a:extLst>
            <a:ext uri="{FF2B5EF4-FFF2-40B4-BE49-F238E27FC236}">
              <a16:creationId xmlns:a16="http://schemas.microsoft.com/office/drawing/2014/main" id="{E52CF8FA-A0DB-4C7B-BB63-B81FD0086F67}"/>
            </a:ext>
          </a:extLst>
        </xdr:cNvPr>
        <xdr:cNvSpPr txBox="1">
          <a:spLocks noChangeArrowheads="1"/>
        </xdr:cNvSpPr>
      </xdr:nvSpPr>
      <xdr:spPr bwMode="auto">
        <a:xfrm>
          <a:off x="5629275" y="82195987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2114</xdr:row>
      <xdr:rowOff>0</xdr:rowOff>
    </xdr:from>
    <xdr:to>
      <xdr:col>4</xdr:col>
      <xdr:colOff>80963</xdr:colOff>
      <xdr:row>5717</xdr:row>
      <xdr:rowOff>0</xdr:rowOff>
    </xdr:to>
    <xdr:sp macro="" textlink="">
      <xdr:nvSpPr>
        <xdr:cNvPr id="4" name="Text Box 119">
          <a:extLst>
            <a:ext uri="{FF2B5EF4-FFF2-40B4-BE49-F238E27FC236}">
              <a16:creationId xmlns:a16="http://schemas.microsoft.com/office/drawing/2014/main" id="{741E8BE6-2625-4F55-8B3D-88BF9CC9EEFA}"/>
            </a:ext>
          </a:extLst>
        </xdr:cNvPr>
        <xdr:cNvSpPr txBox="1">
          <a:spLocks noChangeArrowheads="1"/>
        </xdr:cNvSpPr>
      </xdr:nvSpPr>
      <xdr:spPr bwMode="auto">
        <a:xfrm>
          <a:off x="5629275" y="82195987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2114</xdr:row>
      <xdr:rowOff>0</xdr:rowOff>
    </xdr:from>
    <xdr:to>
      <xdr:col>4</xdr:col>
      <xdr:colOff>80963</xdr:colOff>
      <xdr:row>5717</xdr:row>
      <xdr:rowOff>0</xdr:rowOff>
    </xdr:to>
    <xdr:sp macro="" textlink="">
      <xdr:nvSpPr>
        <xdr:cNvPr id="5" name="Text Box 120">
          <a:extLst>
            <a:ext uri="{FF2B5EF4-FFF2-40B4-BE49-F238E27FC236}">
              <a16:creationId xmlns:a16="http://schemas.microsoft.com/office/drawing/2014/main" id="{58C898FE-A130-406B-A37D-D30128047D2F}"/>
            </a:ext>
          </a:extLst>
        </xdr:cNvPr>
        <xdr:cNvSpPr txBox="1">
          <a:spLocks noChangeArrowheads="1"/>
        </xdr:cNvSpPr>
      </xdr:nvSpPr>
      <xdr:spPr bwMode="auto">
        <a:xfrm>
          <a:off x="5629275" y="82195987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2114</xdr:row>
      <xdr:rowOff>0</xdr:rowOff>
    </xdr:from>
    <xdr:to>
      <xdr:col>4</xdr:col>
      <xdr:colOff>80963</xdr:colOff>
      <xdr:row>5717</xdr:row>
      <xdr:rowOff>0</xdr:rowOff>
    </xdr:to>
    <xdr:sp macro="" textlink="">
      <xdr:nvSpPr>
        <xdr:cNvPr id="6" name="Text Box 484">
          <a:extLst>
            <a:ext uri="{FF2B5EF4-FFF2-40B4-BE49-F238E27FC236}">
              <a16:creationId xmlns:a16="http://schemas.microsoft.com/office/drawing/2014/main" id="{5CAD56F9-4F12-4507-8C2D-5B03A441A892}"/>
            </a:ext>
          </a:extLst>
        </xdr:cNvPr>
        <xdr:cNvSpPr txBox="1">
          <a:spLocks noChangeArrowheads="1"/>
        </xdr:cNvSpPr>
      </xdr:nvSpPr>
      <xdr:spPr bwMode="auto">
        <a:xfrm>
          <a:off x="5629275" y="82195987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2114</xdr:row>
      <xdr:rowOff>0</xdr:rowOff>
    </xdr:from>
    <xdr:to>
      <xdr:col>4</xdr:col>
      <xdr:colOff>80963</xdr:colOff>
      <xdr:row>5717</xdr:row>
      <xdr:rowOff>0</xdr:rowOff>
    </xdr:to>
    <xdr:sp macro="" textlink="">
      <xdr:nvSpPr>
        <xdr:cNvPr id="7" name="Text Box 485">
          <a:extLst>
            <a:ext uri="{FF2B5EF4-FFF2-40B4-BE49-F238E27FC236}">
              <a16:creationId xmlns:a16="http://schemas.microsoft.com/office/drawing/2014/main" id="{291040AD-56A4-41D9-825D-B848F86369C0}"/>
            </a:ext>
          </a:extLst>
        </xdr:cNvPr>
        <xdr:cNvSpPr txBox="1">
          <a:spLocks noChangeArrowheads="1"/>
        </xdr:cNvSpPr>
      </xdr:nvSpPr>
      <xdr:spPr bwMode="auto">
        <a:xfrm>
          <a:off x="5629275" y="82195987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2114</xdr:row>
      <xdr:rowOff>0</xdr:rowOff>
    </xdr:from>
    <xdr:to>
      <xdr:col>4</xdr:col>
      <xdr:colOff>80963</xdr:colOff>
      <xdr:row>5717</xdr:row>
      <xdr:rowOff>0</xdr:rowOff>
    </xdr:to>
    <xdr:sp macro="" textlink="">
      <xdr:nvSpPr>
        <xdr:cNvPr id="8" name="Text Box 8057">
          <a:extLst>
            <a:ext uri="{FF2B5EF4-FFF2-40B4-BE49-F238E27FC236}">
              <a16:creationId xmlns:a16="http://schemas.microsoft.com/office/drawing/2014/main" id="{C333BC60-3C79-4924-8572-B34B34DE0B8B}"/>
            </a:ext>
          </a:extLst>
        </xdr:cNvPr>
        <xdr:cNvSpPr txBox="1">
          <a:spLocks noChangeArrowheads="1"/>
        </xdr:cNvSpPr>
      </xdr:nvSpPr>
      <xdr:spPr bwMode="auto">
        <a:xfrm>
          <a:off x="5629275" y="82195987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2114</xdr:row>
      <xdr:rowOff>0</xdr:rowOff>
    </xdr:from>
    <xdr:to>
      <xdr:col>4</xdr:col>
      <xdr:colOff>80963</xdr:colOff>
      <xdr:row>5717</xdr:row>
      <xdr:rowOff>0</xdr:rowOff>
    </xdr:to>
    <xdr:sp macro="" textlink="">
      <xdr:nvSpPr>
        <xdr:cNvPr id="9" name="Text Box 8058">
          <a:extLst>
            <a:ext uri="{FF2B5EF4-FFF2-40B4-BE49-F238E27FC236}">
              <a16:creationId xmlns:a16="http://schemas.microsoft.com/office/drawing/2014/main" id="{BBC1C5B5-1EAE-4F0C-B835-A001930D8FA0}"/>
            </a:ext>
          </a:extLst>
        </xdr:cNvPr>
        <xdr:cNvSpPr txBox="1">
          <a:spLocks noChangeArrowheads="1"/>
        </xdr:cNvSpPr>
      </xdr:nvSpPr>
      <xdr:spPr bwMode="auto">
        <a:xfrm>
          <a:off x="5629275" y="821959875"/>
          <a:ext cx="80963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NH%20SACH/DANH%20S&#193;CH%20CHUNG%202011-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TUY&#7874;N%20THAN/TUY&#7874;N%20C&#193;C%20N&#258;M/N&#258;M%202024/DANH%20S&#193;CH/TR&#205;CH%20NGANG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  <sheetName val="tổng hợp"/>
      <sheetName val="đi các năm"/>
      <sheetName val="thành tích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B4">
            <v>7046</v>
          </cell>
          <cell r="C4" t="str">
            <v>Nguyễn Thế Hưng</v>
          </cell>
          <cell r="D4" t="str">
            <v>15/5/1965</v>
          </cell>
          <cell r="E4" t="str">
            <v>20/8/1984</v>
          </cell>
          <cell r="F4" t="str">
            <v>1-Sapa 4/2013
2-Sầm Sơn 5/2019</v>
          </cell>
          <cell r="G4" t="str">
            <v>đi năm 2014</v>
          </cell>
          <cell r="H4">
            <v>2017</v>
          </cell>
          <cell r="I4" t="str">
            <v>năm 2019- Quy Nhơn Phú Yên (2020)</v>
          </cell>
          <cell r="J4" t="str">
            <v>Malai-Sinh 5/2023</v>
          </cell>
        </row>
        <row r="5">
          <cell r="B5">
            <v>8383</v>
          </cell>
          <cell r="C5" t="str">
            <v>Nguyễn Văn Lưu</v>
          </cell>
          <cell r="D5" t="str">
            <v>29/3/1965</v>
          </cell>
          <cell r="E5" t="str">
            <v>22/8/1986</v>
          </cell>
          <cell r="F5" t="str">
            <v>lần 1 đi rồi
- Sa Pa (6/2019)</v>
          </cell>
          <cell r="G5" t="str">
            <v>ATK Thái Nguyên 2012</v>
          </cell>
          <cell r="H5">
            <v>2017</v>
          </cell>
          <cell r="I5" t="str">
            <v>năm 2017 (đi Đà Nẵng)</v>
          </cell>
          <cell r="J5" t="str">
            <v>Malai-Sinh 5/2023</v>
          </cell>
          <cell r="K5">
            <v>2015</v>
          </cell>
        </row>
        <row r="6">
          <cell r="B6">
            <v>8386</v>
          </cell>
          <cell r="C6" t="str">
            <v>Phạm Quang Vinh</v>
          </cell>
          <cell r="D6">
            <v>24010</v>
          </cell>
          <cell r="E6" t="str">
            <v>22/8/1986</v>
          </cell>
          <cell r="F6" t="str">
            <v>1-Sầm Sơn 5/2015
2-Sa Pa 7/2020(vợ đi cùng)</v>
          </cell>
          <cell r="G6" t="str">
            <v>Quảng Bình năm 2016</v>
          </cell>
          <cell r="H6">
            <v>2018</v>
          </cell>
          <cell r="J6" t="str">
            <v xml:space="preserve"> Malai -Sing 2023</v>
          </cell>
        </row>
        <row r="7">
          <cell r="B7">
            <v>8394</v>
          </cell>
          <cell r="C7" t="str">
            <v>Nguyễn Thường Tín</v>
          </cell>
          <cell r="D7">
            <v>24168</v>
          </cell>
          <cell r="E7" t="str">
            <v>6/1984</v>
          </cell>
          <cell r="F7" t="str">
            <v>lần 1 đi rồi
- Sa Pa (6/2019)</v>
          </cell>
          <cell r="G7" t="str">
            <v>năm 2014</v>
          </cell>
          <cell r="H7">
            <v>2015</v>
          </cell>
          <cell r="J7" t="str">
            <v xml:space="preserve"> Malai -Sing 2023</v>
          </cell>
          <cell r="K7">
            <v>2014</v>
          </cell>
          <cell r="L7" t="str">
            <v xml:space="preserve">2013-bằng khen CĐ than </v>
          </cell>
        </row>
        <row r="8">
          <cell r="B8">
            <v>8547</v>
          </cell>
          <cell r="C8" t="str">
            <v>Bùi Sỹ Hưng</v>
          </cell>
          <cell r="D8">
            <v>23909</v>
          </cell>
          <cell r="E8" t="str">
            <v>1/10/1986</v>
          </cell>
          <cell r="G8" t="str">
            <v>Hòa Bình năm 2012</v>
          </cell>
          <cell r="J8" t="str">
            <v>Du Bai 2019
 -Malai+sing 12/2022
 -2023 đi Úc</v>
          </cell>
          <cell r="K8" t="str">
            <v>2013+2014+2015+2016+2017+2018+2019+2020+2021+2022(38)+23(68)</v>
          </cell>
          <cell r="L8" t="str">
            <v>1-Giai đoạn 2015-2016 (396)
2-giai đoạn 20-21(689) thưởng 2980.000</v>
          </cell>
        </row>
        <row r="9">
          <cell r="B9">
            <v>8572</v>
          </cell>
          <cell r="C9" t="str">
            <v>Lê Văn Bảo</v>
          </cell>
          <cell r="D9">
            <v>23454</v>
          </cell>
          <cell r="E9" t="str">
            <v>10/10/1986</v>
          </cell>
          <cell r="F9" t="str">
            <v>Móng Cái 4/2014
- Móng Cái 6/2018</v>
          </cell>
          <cell r="H9">
            <v>2024</v>
          </cell>
          <cell r="J9" t="str">
            <v xml:space="preserve"> Malai -Sing 2023</v>
          </cell>
        </row>
        <row r="10">
          <cell r="B10">
            <v>8828</v>
          </cell>
          <cell r="C10" t="str">
            <v>Vũ Trường Long</v>
          </cell>
          <cell r="D10">
            <v>23982</v>
          </cell>
          <cell r="E10" t="str">
            <v>3/1987</v>
          </cell>
          <cell r="F10" t="str">
            <v>1-Sầm Sơn 9/2013
2- Sầm Sơn 6/2020</v>
          </cell>
          <cell r="G10" t="str">
            <v>Quảng Bìnhnăm 2018</v>
          </cell>
          <cell r="H10">
            <v>2018</v>
          </cell>
          <cell r="I10" t="str">
            <v>( 486)2021 Đi Phú Quốc 28/5/2022</v>
          </cell>
          <cell r="J10" t="str">
            <v xml:space="preserve"> Malai -Sing 2023</v>
          </cell>
        </row>
        <row r="11">
          <cell r="B11">
            <v>9020</v>
          </cell>
          <cell r="C11" t="str">
            <v>Vũ Đình Xuyền</v>
          </cell>
          <cell r="D11">
            <v>24168</v>
          </cell>
          <cell r="E11">
            <v>31352</v>
          </cell>
          <cell r="F11" t="str">
            <v>Móng Cái 9/2014
đợt 2 12/2021 (hạ long)</v>
          </cell>
          <cell r="G11" t="str">
            <v>ATK Thái Nguyên 2012</v>
          </cell>
          <cell r="H11">
            <v>2019</v>
          </cell>
          <cell r="I11" t="str">
            <v>năm 2016 (đi Đà Nẵng)</v>
          </cell>
          <cell r="J11" t="str">
            <v xml:space="preserve"> Malai -Sing 2023</v>
          </cell>
          <cell r="M11" t="str">
            <v>Công nhân xuất sắc 2019-Quy Nhơn - Phú Yên(2020)</v>
          </cell>
        </row>
        <row r="12">
          <cell r="B12">
            <v>9039</v>
          </cell>
          <cell r="C12" t="str">
            <v>Bùi Văn Sơn</v>
          </cell>
          <cell r="D12" t="str">
            <v>24/5/1969</v>
          </cell>
          <cell r="E12" t="str">
            <v>11/1986</v>
          </cell>
          <cell r="F12" t="str">
            <v>đi lần 1 rồi</v>
          </cell>
          <cell r="G12" t="str">
            <v>ATK Thái Nguyên 2012</v>
          </cell>
          <cell r="H12">
            <v>2012</v>
          </cell>
        </row>
        <row r="13">
          <cell r="B13">
            <v>9157</v>
          </cell>
          <cell r="C13" t="str">
            <v>Nguyễn Doãn Nhượng</v>
          </cell>
          <cell r="D13">
            <v>24820</v>
          </cell>
          <cell r="E13" t="str">
            <v>11/12/1986</v>
          </cell>
          <cell r="F13" t="str">
            <v>đi lần 1 rồi
 +/Móng Cái (27/11-5/12/2021)</v>
          </cell>
          <cell r="H13">
            <v>2018</v>
          </cell>
          <cell r="J13" t="str">
            <v>Malai-Sinh 5/2023</v>
          </cell>
        </row>
        <row r="14">
          <cell r="B14">
            <v>9269</v>
          </cell>
          <cell r="C14" t="str">
            <v>Phạm Hữu Nhuận</v>
          </cell>
          <cell r="D14">
            <v>25094</v>
          </cell>
          <cell r="E14">
            <v>32051</v>
          </cell>
          <cell r="F14" t="str">
            <v>1-Sapa 4/2014
2-sapa 7/2023</v>
          </cell>
          <cell r="G14" t="str">
            <v>đi rồi</v>
          </cell>
          <cell r="H14">
            <v>2023</v>
          </cell>
          <cell r="I14" t="str">
            <v>năm 2016 (đi Đà Nẵng)</v>
          </cell>
          <cell r="J14" t="str">
            <v>Thái Lan 2019</v>
          </cell>
          <cell r="K14" t="str">
            <v>2016+2015+2017+2021+23(68)</v>
          </cell>
          <cell r="L14" t="str">
            <v>CSTĐ TKV(2016- 2017) (167)</v>
          </cell>
        </row>
        <row r="15">
          <cell r="B15">
            <v>9860</v>
          </cell>
          <cell r="C15" t="str">
            <v>Bùi Văn Đông</v>
          </cell>
          <cell r="D15" t="str">
            <v>20/7/1970</v>
          </cell>
          <cell r="E15">
            <v>32112</v>
          </cell>
          <cell r="F15" t="str">
            <v>1-Sầm Sơn 2006
2-Hạ Long 2024</v>
          </cell>
          <cell r="G15" t="str">
            <v>đi rồi</v>
          </cell>
          <cell r="J15" t="str">
            <v>Trung Quốc 2011</v>
          </cell>
        </row>
        <row r="16">
          <cell r="B16">
            <v>10188</v>
          </cell>
          <cell r="C16" t="str">
            <v>Nguyễn Thị Loan</v>
          </cell>
          <cell r="D16">
            <v>26276</v>
          </cell>
          <cell r="E16">
            <v>33941</v>
          </cell>
          <cell r="F16" t="str">
            <v>1-Sầm Sơn 8/2015
2-Hạ Long 2024</v>
          </cell>
          <cell r="G16" t="str">
            <v>năm 2014</v>
          </cell>
          <cell r="H16">
            <v>2019</v>
          </cell>
          <cell r="I16" t="str">
            <v xml:space="preserve"> năm 2022 (QĐ 789-thưởng 2 triệu)</v>
          </cell>
        </row>
        <row r="17">
          <cell r="B17">
            <v>10428</v>
          </cell>
          <cell r="C17" t="str">
            <v>Nguyễn Thị Thanh Xuân</v>
          </cell>
          <cell r="D17">
            <v>26673</v>
          </cell>
          <cell r="E17" t="str">
            <v>12/10/1993</v>
          </cell>
          <cell r="F17" t="str">
            <v>Sầm Sơn 8/2015
Hạ Long 20-26/12/2021</v>
          </cell>
          <cell r="G17" t="str">
            <v>Quảng Bìnhnăm 2018</v>
          </cell>
          <cell r="H17">
            <v>2020</v>
          </cell>
          <cell r="I17" t="str">
            <v>Năm 2023</v>
          </cell>
          <cell r="J17" t="str">
            <v>2023 đi Đài Loan</v>
          </cell>
        </row>
        <row r="18">
          <cell r="B18">
            <v>10430</v>
          </cell>
          <cell r="C18" t="str">
            <v>Đồng Thị Thu Hải</v>
          </cell>
          <cell r="D18">
            <v>26186</v>
          </cell>
          <cell r="E18" t="str">
            <v>7/10/1993</v>
          </cell>
          <cell r="F18" t="str">
            <v xml:space="preserve"> 1-Thái Nguyên 6/2016
 2 -Sa pa 26-29/9</v>
          </cell>
          <cell r="G18" t="str">
            <v>Lặng Sơn năm 2012</v>
          </cell>
          <cell r="H18">
            <v>2019</v>
          </cell>
          <cell r="I18" t="str">
            <v>năm 2016 (đi Đà Nẵng)-128</v>
          </cell>
          <cell r="J18" t="str">
            <v>2023 đi Đài Loan</v>
          </cell>
          <cell r="K18">
            <v>2017</v>
          </cell>
        </row>
        <row r="19">
          <cell r="B19">
            <v>10434</v>
          </cell>
          <cell r="C19" t="str">
            <v>Đinh Thị Hồng</v>
          </cell>
          <cell r="D19">
            <v>26582</v>
          </cell>
          <cell r="E19" t="str">
            <v>7/10/1993</v>
          </cell>
          <cell r="F19" t="str">
            <v>Móng cái 5.2016
Hagitech 6/2023</v>
          </cell>
          <cell r="G19" t="str">
            <v>năm 2014</v>
          </cell>
          <cell r="H19">
            <v>2020</v>
          </cell>
        </row>
        <row r="20">
          <cell r="B20">
            <v>10443</v>
          </cell>
          <cell r="C20" t="str">
            <v>Nguyễn Thị Thanh Thảo</v>
          </cell>
          <cell r="D20">
            <v>25825</v>
          </cell>
          <cell r="E20">
            <v>34249</v>
          </cell>
          <cell r="F20" t="str">
            <v>1-Sầm Sơn 10/2011
2-Sa Pa 6/2019</v>
          </cell>
          <cell r="G20" t="str">
            <v>Quảng Bìnhnăm 2016</v>
          </cell>
          <cell r="H20">
            <v>2018</v>
          </cell>
        </row>
        <row r="21">
          <cell r="B21">
            <v>10453</v>
          </cell>
          <cell r="C21" t="str">
            <v>Hồ Thị Hoài Phương</v>
          </cell>
          <cell r="D21" t="str">
            <v>26/1/1970</v>
          </cell>
          <cell r="E21" t="str">
            <v>1/10/1993</v>
          </cell>
          <cell r="K21">
            <v>2022</v>
          </cell>
        </row>
        <row r="22">
          <cell r="B22">
            <v>10614</v>
          </cell>
          <cell r="C22" t="str">
            <v>Phạm Thị Thêu</v>
          </cell>
          <cell r="D22" t="str">
            <v>21/3/1969</v>
          </cell>
          <cell r="E22">
            <v>34274</v>
          </cell>
          <cell r="F22" t="str">
            <v>Sapa  26-29/9/2022</v>
          </cell>
          <cell r="G22" t="str">
            <v>Hòa Bình năm 2012</v>
          </cell>
          <cell r="H22" t="str">
            <v>Đã đi xuyên việt 2016</v>
          </cell>
          <cell r="I22" t="str">
            <v xml:space="preserve"> 1-Năm 2018-Thái Lan
2- 2023 (6/24  ĐÀ nẵng)</v>
          </cell>
          <cell r="J22" t="str">
            <v>Thái Lan 2019
 In đô 2022</v>
          </cell>
          <cell r="K22" t="str">
            <v>19(11)+ 23(68)</v>
          </cell>
        </row>
        <row r="23">
          <cell r="B23">
            <v>10846</v>
          </cell>
          <cell r="C23" t="str">
            <v>Vũ Thị Nhung</v>
          </cell>
          <cell r="D23">
            <v>26636</v>
          </cell>
          <cell r="E23" t="str">
            <v>5/7/1994</v>
          </cell>
          <cell r="F23" t="str">
            <v>1-Móng Cái 6/2016
2-Hạ Long 2024</v>
          </cell>
          <cell r="G23" t="str">
            <v>Quảng Bìnhnăm 2017</v>
          </cell>
          <cell r="H23">
            <v>2020</v>
          </cell>
          <cell r="I23" t="str">
            <v>( 486)2021 Đi Phú Quốc 28/5/2022</v>
          </cell>
        </row>
        <row r="24">
          <cell r="B24">
            <v>10855</v>
          </cell>
          <cell r="C24" t="str">
            <v>Vũ Thị Hường</v>
          </cell>
          <cell r="D24" t="str">
            <v>30/1/1973</v>
          </cell>
          <cell r="E24" t="str">
            <v>1/7/1994</v>
          </cell>
          <cell r="F24" t="str">
            <v>Nam Đinh 7/2015</v>
          </cell>
          <cell r="G24" t="str">
            <v>Quảng Bìnhnăm 2015</v>
          </cell>
          <cell r="H24" t="str">
            <v xml:space="preserve"> - 2021 (ocen Hạ Long do dịch)
 -2024</v>
          </cell>
          <cell r="J24" t="str">
            <v>2023 đi Đài Loan</v>
          </cell>
        </row>
        <row r="25">
          <cell r="B25">
            <v>10885</v>
          </cell>
          <cell r="C25" t="str">
            <v>Hoàng Chí Dũng</v>
          </cell>
          <cell r="D25" t="str">
            <v>31/10/1968</v>
          </cell>
          <cell r="E25" t="str">
            <v>6/9/1994</v>
          </cell>
          <cell r="F25" t="str">
            <v>Quất Lâm 8/2016</v>
          </cell>
          <cell r="G25" t="str">
            <v>Quảng Bìnhnăm 2017</v>
          </cell>
          <cell r="H25" t="str">
            <v xml:space="preserve"> -2021 (ocen Hạ Long do dịch) 
 -2023 đi miền nam</v>
          </cell>
          <cell r="J25" t="str">
            <v>Thái Lan năm 2019 (CN Xuất sắc)</v>
          </cell>
        </row>
        <row r="26">
          <cell r="B26">
            <v>10991</v>
          </cell>
          <cell r="C26" t="str">
            <v>Đặng Thị Hồi</v>
          </cell>
          <cell r="D26" t="str">
            <v>26/5/1976</v>
          </cell>
          <cell r="E26" t="str">
            <v>19/9/1994</v>
          </cell>
          <cell r="F26" t="str">
            <v>1-Tam Đảo 6/2015
2-Hạ Long 2024</v>
          </cell>
          <cell r="G26" t="str">
            <v>Quảng Bìnhnăm 2017</v>
          </cell>
          <cell r="H26">
            <v>2020</v>
          </cell>
        </row>
        <row r="27">
          <cell r="B27">
            <v>11073</v>
          </cell>
          <cell r="C27" t="str">
            <v>Trần Văn Hảo</v>
          </cell>
          <cell r="D27">
            <v>23961</v>
          </cell>
          <cell r="E27" t="str">
            <v>10/1985</v>
          </cell>
          <cell r="F27" t="str">
            <v>1-Sầm Sơn 10/2013
2-Móng Cái 6/2019</v>
          </cell>
          <cell r="G27" t="str">
            <v>Quảng Bìnhnăm 2017</v>
          </cell>
          <cell r="H27">
            <v>2018</v>
          </cell>
          <cell r="I27" t="str">
            <v>Thợ mỏ ưu tú 2020 (đi ONCEN 7-9/12/2021)</v>
          </cell>
          <cell r="J27" t="str">
            <v xml:space="preserve"> Malai -Sing 2023</v>
          </cell>
        </row>
        <row r="28">
          <cell r="B28">
            <v>11103</v>
          </cell>
          <cell r="C28" t="str">
            <v>Nguyễn Thị Thuý Hồng</v>
          </cell>
          <cell r="D28">
            <v>28150</v>
          </cell>
          <cell r="E28">
            <v>34639</v>
          </cell>
          <cell r="F28" t="str">
            <v>1-Tam Đảo 6/2015
2-Hạ Long 2024</v>
          </cell>
          <cell r="G28" t="str">
            <v>Quảng Bìnhnăm 2017</v>
          </cell>
          <cell r="H28">
            <v>2022</v>
          </cell>
        </row>
        <row r="29">
          <cell r="B29">
            <v>11229</v>
          </cell>
          <cell r="C29" t="str">
            <v>Bùi Hũu Tiến</v>
          </cell>
          <cell r="D29">
            <v>24097</v>
          </cell>
          <cell r="E29" t="str">
            <v>5/1995</v>
          </cell>
          <cell r="F29" t="str">
            <v>Sầm Sơn 8/2015
Hagitech 6/2023</v>
          </cell>
          <cell r="G29" t="str">
            <v>Quảng Bìnhnăm 2016</v>
          </cell>
          <cell r="H29" t="str">
            <v xml:space="preserve"> - 2021 (ocen Hạ Long do dịch)
 -2024</v>
          </cell>
          <cell r="J29" t="str">
            <v>Thái Lan năm 2019 (CN Xuất sắc)</v>
          </cell>
          <cell r="K29">
            <v>2022</v>
          </cell>
        </row>
        <row r="30">
          <cell r="B30">
            <v>11314</v>
          </cell>
          <cell r="C30" t="str">
            <v>Lê Thị Tâm</v>
          </cell>
          <cell r="D30" t="str">
            <v>19/2/1975</v>
          </cell>
          <cell r="E30" t="str">
            <v>4/1/1996</v>
          </cell>
          <cell r="F30" t="str">
            <v>Móng Cái 6/2016</v>
          </cell>
          <cell r="G30" t="str">
            <v>Quảng Bìnhnăm 2018</v>
          </cell>
          <cell r="H30">
            <v>2023</v>
          </cell>
          <cell r="J30" t="str">
            <v>Thái Lan (9/2019) con liệt sĩ</v>
          </cell>
        </row>
        <row r="31">
          <cell r="B31">
            <v>11334</v>
          </cell>
          <cell r="C31" t="str">
            <v>Giang Công Trình</v>
          </cell>
          <cell r="D31">
            <v>27736</v>
          </cell>
          <cell r="E31">
            <v>35156</v>
          </cell>
          <cell r="F31" t="str">
            <v>ĐI LẦN 1 Ở CBT</v>
          </cell>
          <cell r="H31">
            <v>2023</v>
          </cell>
        </row>
        <row r="32">
          <cell r="B32">
            <v>11378</v>
          </cell>
          <cell r="C32" t="str">
            <v>Nguyễn Thị Thanh Tươi</v>
          </cell>
          <cell r="D32" t="str">
            <v>19/01/1978</v>
          </cell>
          <cell r="E32" t="str">
            <v>17/3/1997</v>
          </cell>
          <cell r="F32" t="str">
            <v>11-17/6/2017sapa</v>
          </cell>
          <cell r="G32" t="str">
            <v>Quảng Bình 2016</v>
          </cell>
          <cell r="H32" t="str">
            <v>2021 (ocen Hạ Long do dịch)</v>
          </cell>
          <cell r="J32">
            <v>2023</v>
          </cell>
        </row>
        <row r="33">
          <cell r="B33">
            <v>11435</v>
          </cell>
          <cell r="C33" t="str">
            <v>Nguyễn Ngọc Hậu</v>
          </cell>
          <cell r="D33" t="str">
            <v>25/5/1976</v>
          </cell>
          <cell r="E33" t="str">
            <v>6/6/1997</v>
          </cell>
          <cell r="F33" t="str">
            <v>Móng Cái 12/9/2015</v>
          </cell>
          <cell r="G33" t="str">
            <v>đi rồi</v>
          </cell>
          <cell r="H33">
            <v>2022</v>
          </cell>
          <cell r="K33">
            <v>2017</v>
          </cell>
        </row>
        <row r="34">
          <cell r="B34">
            <v>11479</v>
          </cell>
          <cell r="C34" t="str">
            <v>Chu Thị Hòa</v>
          </cell>
          <cell r="D34" t="str">
            <v>13/6/1979</v>
          </cell>
          <cell r="E34" t="str">
            <v>10/12/1997</v>
          </cell>
          <cell r="F34" t="str">
            <v>Thái Nguyên 9/2016</v>
          </cell>
          <cell r="G34" t="str">
            <v>Quảng Bìnhnăm 2017</v>
          </cell>
          <cell r="J34" t="str">
            <v>Thái Lan (9/2019) con liệt sĩ</v>
          </cell>
        </row>
        <row r="35">
          <cell r="B35">
            <v>12100</v>
          </cell>
          <cell r="C35" t="str">
            <v>Nguyễn Thị Thi</v>
          </cell>
          <cell r="D35">
            <v>25458</v>
          </cell>
          <cell r="E35">
            <v>32448</v>
          </cell>
          <cell r="F35" t="str">
            <v>Móng Cái  21/9/2018</v>
          </cell>
          <cell r="H35" t="str">
            <v xml:space="preserve"> - 2021 (ocen Hạ Long do dịch)
 -2024</v>
          </cell>
        </row>
        <row r="36">
          <cell r="B36">
            <v>12113</v>
          </cell>
          <cell r="C36" t="str">
            <v>Nguyễn Đức Phượng</v>
          </cell>
          <cell r="D36">
            <v>25065</v>
          </cell>
          <cell r="E36">
            <v>32478</v>
          </cell>
          <cell r="F36" t="str">
            <v>1-Trà cổ (7/2020)
2-Hạ Long 2024</v>
          </cell>
          <cell r="H36" t="str">
            <v>2021 (ocen Hạ Long do dịch)</v>
          </cell>
        </row>
        <row r="37">
          <cell r="B37">
            <v>12125</v>
          </cell>
          <cell r="C37" t="str">
            <v>Nguyễn Thị Xuân</v>
          </cell>
          <cell r="D37">
            <v>28976</v>
          </cell>
          <cell r="E37" t="str">
            <v>6/1998</v>
          </cell>
          <cell r="F37" t="str">
            <v>Móng CáiT9.2016</v>
          </cell>
          <cell r="G37" t="str">
            <v>Quảng Bìnhnăm 2017</v>
          </cell>
          <cell r="H37" t="str">
            <v>2021 (ocen Hạ Long do dịch)</v>
          </cell>
        </row>
        <row r="38">
          <cell r="B38">
            <v>12165</v>
          </cell>
          <cell r="C38" t="str">
            <v>Lê Thị Nhung</v>
          </cell>
          <cell r="D38">
            <v>26939</v>
          </cell>
          <cell r="E38" t="str">
            <v>20/5/2000</v>
          </cell>
          <cell r="F38" t="str">
            <v>Móng Cái  21/9/2018</v>
          </cell>
          <cell r="G38" t="str">
            <v>1-ATK Thái Nguyên 2012.
2-Hạ Long (2020)</v>
          </cell>
          <cell r="H38">
            <v>2023</v>
          </cell>
          <cell r="J38" t="str">
            <v>Inđo 10-2022</v>
          </cell>
        </row>
        <row r="39">
          <cell r="B39">
            <v>12188</v>
          </cell>
          <cell r="C39" t="str">
            <v>Nguyễn Văn Điệp</v>
          </cell>
          <cell r="D39">
            <v>28683</v>
          </cell>
          <cell r="E39">
            <v>36770</v>
          </cell>
          <cell r="G39" t="str">
            <v>ATK Thái Nguyên 2012</v>
          </cell>
          <cell r="J39" t="str">
            <v>Hàn Quốc 26-30/6/2019 (Chủ TCĐBP)</v>
          </cell>
          <cell r="K39" t="str">
            <v>2011+23(68)</v>
          </cell>
        </row>
        <row r="40">
          <cell r="B40">
            <v>12194</v>
          </cell>
          <cell r="C40" t="str">
            <v>Đoàn Thị Đức</v>
          </cell>
          <cell r="D40">
            <v>28711</v>
          </cell>
          <cell r="E40">
            <v>36826</v>
          </cell>
          <cell r="F40" t="str">
            <v>Móng Cái 9/2016</v>
          </cell>
          <cell r="G40" t="str">
            <v>Hạ Long (11/2020)</v>
          </cell>
          <cell r="H40">
            <v>2022</v>
          </cell>
        </row>
        <row r="41">
          <cell r="B41">
            <v>12203</v>
          </cell>
          <cell r="C41" t="str">
            <v>Trần Thị Sâm</v>
          </cell>
          <cell r="D41" t="str">
            <v>27/11/1976</v>
          </cell>
          <cell r="E41" t="str">
            <v>11/2000</v>
          </cell>
          <cell r="F41" t="str">
            <v>Móng Cái 10/2016</v>
          </cell>
          <cell r="G41" t="str">
            <v>đi rồi</v>
          </cell>
          <cell r="H41">
            <v>2022</v>
          </cell>
          <cell r="J41" t="str">
            <v>Thái Lan năm 2018 (CN Xuất sắc)</v>
          </cell>
        </row>
        <row r="42">
          <cell r="B42">
            <v>12212</v>
          </cell>
          <cell r="C42" t="str">
            <v>Nguyễn Thị Nguyệt</v>
          </cell>
          <cell r="D42">
            <v>28802</v>
          </cell>
          <cell r="E42" t="str">
            <v>10/12/1997</v>
          </cell>
          <cell r="F42" t="str">
            <v>Móng Cái T9.2016</v>
          </cell>
          <cell r="G42" t="str">
            <v>đi rồi</v>
          </cell>
          <cell r="H42" t="str">
            <v>2021 (ocen Hạ Long do dịch)</v>
          </cell>
        </row>
        <row r="43">
          <cell r="B43">
            <v>12218</v>
          </cell>
          <cell r="C43" t="str">
            <v>Nguyễn Thị Bình</v>
          </cell>
          <cell r="D43">
            <v>27881</v>
          </cell>
          <cell r="E43" t="str">
            <v>10/2/2001</v>
          </cell>
          <cell r="F43" t="str">
            <v>1-11-17/6/ 2017 sapa
2-Hạ Long 2024</v>
          </cell>
          <cell r="G43" t="str">
            <v>Quảng Bìnhnăm 2019</v>
          </cell>
          <cell r="H43">
            <v>2022</v>
          </cell>
        </row>
        <row r="44">
          <cell r="B44">
            <v>12222</v>
          </cell>
          <cell r="C44" t="str">
            <v>Phạm Thị Hằng</v>
          </cell>
          <cell r="D44" t="str">
            <v>20/9/1976</v>
          </cell>
          <cell r="E44" t="str">
            <v>19/2/2001</v>
          </cell>
          <cell r="F44" t="str">
            <v>1-Móng Cái 10/2016
2-Hạ Long 2024</v>
          </cell>
        </row>
        <row r="45">
          <cell r="B45">
            <v>12226</v>
          </cell>
          <cell r="C45" t="str">
            <v>Đặng Thị Huyền</v>
          </cell>
          <cell r="D45">
            <v>27087</v>
          </cell>
          <cell r="E45" t="str">
            <v>1/3/2001</v>
          </cell>
          <cell r="F45" t="str">
            <v>7/2017 Thái Nguyên</v>
          </cell>
          <cell r="G45" t="str">
            <v>Quảng Bìnhnăm 2019</v>
          </cell>
          <cell r="H45">
            <v>2022</v>
          </cell>
        </row>
        <row r="46">
          <cell r="B46">
            <v>12228</v>
          </cell>
          <cell r="C46" t="str">
            <v>Vũ Thị Việt</v>
          </cell>
          <cell r="D46">
            <v>28545</v>
          </cell>
          <cell r="E46" t="str">
            <v>15/5/2000</v>
          </cell>
          <cell r="F46" t="str">
            <v>trà cổ 6 - 12/9/2017</v>
          </cell>
          <cell r="G46" t="str">
            <v>Quảng Bìnhnăm 2016</v>
          </cell>
          <cell r="H46">
            <v>2022</v>
          </cell>
          <cell r="J46" t="str">
            <v>Thái Lan năm 2019 (CN Xuất sắc)</v>
          </cell>
          <cell r="K46" t="str">
            <v>2020(136)+22(35)</v>
          </cell>
        </row>
        <row r="47">
          <cell r="B47">
            <v>12234</v>
          </cell>
          <cell r="C47" t="str">
            <v>Nguyễn Việt Hồng</v>
          </cell>
          <cell r="D47">
            <v>28233</v>
          </cell>
          <cell r="E47" t="str">
            <v>3/5/2001</v>
          </cell>
          <cell r="F47" t="str">
            <v>Cửa lò 6/2016</v>
          </cell>
          <cell r="G47" t="str">
            <v>ATK Thái Nguyên 2012</v>
          </cell>
          <cell r="H47">
            <v>2023</v>
          </cell>
          <cell r="I47" t="str">
            <v>Thợ mỏ ưu tú 2020 (đi ONCEN 7-9/12/2021)</v>
          </cell>
        </row>
        <row r="48">
          <cell r="B48">
            <v>12287</v>
          </cell>
          <cell r="C48" t="str">
            <v>Nguyễn Thị Hằng</v>
          </cell>
          <cell r="D48" t="str">
            <v>20/10/1980</v>
          </cell>
          <cell r="E48" t="str">
            <v>12/5/2001</v>
          </cell>
          <cell r="F48" t="str">
            <v>Sầm Sơn (7/2020)</v>
          </cell>
          <cell r="H48">
            <v>2023</v>
          </cell>
        </row>
        <row r="49">
          <cell r="B49">
            <v>12316</v>
          </cell>
          <cell r="C49" t="str">
            <v>Trần Thị Hạnh</v>
          </cell>
          <cell r="D49">
            <v>28356</v>
          </cell>
          <cell r="E49">
            <v>37241</v>
          </cell>
          <cell r="F49" t="str">
            <v>7/2017 Thái Nguyên</v>
          </cell>
          <cell r="G49" t="str">
            <v>1-ATK Thái Nguyên 2012.
2-Hạ Long (2020)</v>
          </cell>
          <cell r="H49">
            <v>2022</v>
          </cell>
          <cell r="I49" t="str">
            <v>năm 2013 (đi du lịch</v>
          </cell>
          <cell r="J49" t="str">
            <v>2014 sing-malai(thợ mỏ ưu tú)</v>
          </cell>
          <cell r="K49">
            <v>2015</v>
          </cell>
        </row>
        <row r="50">
          <cell r="B50">
            <v>12329</v>
          </cell>
          <cell r="C50" t="str">
            <v>Hoàng Hồng Linh</v>
          </cell>
          <cell r="D50" t="str">
            <v>20/3/1975</v>
          </cell>
          <cell r="E50" t="str">
            <v>25/3/2002</v>
          </cell>
          <cell r="F50" t="str">
            <v>Sầm Sơn 8/2017</v>
          </cell>
          <cell r="G50" t="str">
            <v>Quảng Bìnhnăm 2017</v>
          </cell>
          <cell r="H50">
            <v>2022</v>
          </cell>
          <cell r="M50" t="str">
            <v xml:space="preserve"> 2024 CNSX Phú Quốc 25-29/5/24</v>
          </cell>
        </row>
        <row r="51">
          <cell r="B51">
            <v>12338</v>
          </cell>
          <cell r="C51" t="str">
            <v>Nguyễn Thị Điệp Huệ</v>
          </cell>
          <cell r="D51">
            <v>28637</v>
          </cell>
          <cell r="E51" t="str">
            <v>2/4/2001</v>
          </cell>
          <cell r="F51" t="str">
            <v>trà cổ 6 - 12/9/2017</v>
          </cell>
          <cell r="G51" t="str">
            <v>Quảng Bìnhnăm 2018</v>
          </cell>
          <cell r="H51">
            <v>2022</v>
          </cell>
        </row>
        <row r="52">
          <cell r="B52">
            <v>12399</v>
          </cell>
          <cell r="C52" t="str">
            <v>Nguyễn Xuân Lương</v>
          </cell>
          <cell r="D52" t="str">
            <v>28/7/1981</v>
          </cell>
          <cell r="E52">
            <v>37263</v>
          </cell>
          <cell r="F52" t="str">
            <v>Móng Cái 6/2018</v>
          </cell>
          <cell r="G52" t="str">
            <v>đi rồi</v>
          </cell>
          <cell r="H52">
            <v>2024</v>
          </cell>
          <cell r="J52" t="str">
            <v xml:space="preserve"> Malai -Sing 2023</v>
          </cell>
          <cell r="M52" t="str">
            <v>Công nhân xuất sắc 2019 - Quy Nhơn Phú Yên (0 đi nc ngoài vì có dịch cpvid)</v>
          </cell>
        </row>
        <row r="53">
          <cell r="B53">
            <v>12420</v>
          </cell>
          <cell r="C53" t="str">
            <v>Phạm Quang Tuấn</v>
          </cell>
          <cell r="D53">
            <v>29796</v>
          </cell>
          <cell r="F53" t="str">
            <v>Hạ Long 7+8/2024</v>
          </cell>
          <cell r="G53" t="str">
            <v>Hạ Long (11/2020)</v>
          </cell>
        </row>
        <row r="54">
          <cell r="B54">
            <v>12433</v>
          </cell>
          <cell r="C54" t="str">
            <v>Trần Thị Hoàn</v>
          </cell>
          <cell r="D54">
            <v>29531</v>
          </cell>
          <cell r="E54">
            <v>37543</v>
          </cell>
          <cell r="F54" t="str">
            <v>Sầm Sơn 20/8/2018</v>
          </cell>
          <cell r="G54" t="str">
            <v>Quảng Bìnhnăm 2015</v>
          </cell>
          <cell r="H54">
            <v>2023</v>
          </cell>
        </row>
        <row r="55">
          <cell r="B55">
            <v>12524</v>
          </cell>
          <cell r="C55" t="str">
            <v>Nguyễn Thị Huyền</v>
          </cell>
          <cell r="D55">
            <v>29472</v>
          </cell>
          <cell r="E55">
            <v>36844</v>
          </cell>
          <cell r="F55" t="str">
            <v>Móng Cái 10/2016</v>
          </cell>
          <cell r="G55" t="str">
            <v>Hạ Long (11/2020)</v>
          </cell>
          <cell r="H55">
            <v>2023</v>
          </cell>
        </row>
        <row r="56">
          <cell r="B56">
            <v>12547</v>
          </cell>
          <cell r="C56" t="str">
            <v>Đỗ Thị Soạn</v>
          </cell>
          <cell r="D56">
            <v>28790</v>
          </cell>
          <cell r="E56" t="str">
            <v>10/2001</v>
          </cell>
          <cell r="F56" t="str">
            <v>Tam đảo 19-25/6/2017</v>
          </cell>
          <cell r="G56" t="str">
            <v>Quảng Bìnhnăm 2017</v>
          </cell>
          <cell r="H56">
            <v>2023</v>
          </cell>
          <cell r="J56" t="str">
            <v>Inđo 10-2022</v>
          </cell>
        </row>
        <row r="57">
          <cell r="B57">
            <v>12607</v>
          </cell>
          <cell r="C57" t="str">
            <v>Phạm Thị Thanh Nhàn</v>
          </cell>
          <cell r="D57">
            <v>29190</v>
          </cell>
          <cell r="E57">
            <v>37073</v>
          </cell>
        </row>
        <row r="58">
          <cell r="B58">
            <v>12663</v>
          </cell>
          <cell r="C58" t="str">
            <v>Nguyễn Thị Thu Hương</v>
          </cell>
          <cell r="D58" t="str">
            <v>14/2/1980</v>
          </cell>
          <cell r="E58" t="str">
            <v>10/3/2003</v>
          </cell>
          <cell r="F58" t="str">
            <v>Sầm Sơn 20/8/2018</v>
          </cell>
          <cell r="G58" t="str">
            <v xml:space="preserve"> -ATKnăm 2013
 -XS 2016 (Quảng Bình)</v>
          </cell>
          <cell r="H58">
            <v>2024</v>
          </cell>
          <cell r="J58" t="str">
            <v>Malai-Sinh 5/2023</v>
          </cell>
          <cell r="K58">
            <v>2017</v>
          </cell>
          <cell r="M58" t="str">
            <v>Công nhân xuất sắc 2019 - Quy Nhơn Phú Yên</v>
          </cell>
        </row>
        <row r="59">
          <cell r="B59">
            <v>12774</v>
          </cell>
          <cell r="C59" t="str">
            <v>Trần Quang Dũng</v>
          </cell>
          <cell r="D59">
            <v>24202</v>
          </cell>
          <cell r="E59">
            <v>36800</v>
          </cell>
          <cell r="F59" t="str">
            <v>Móng Cái 1-7/7/2019</v>
          </cell>
          <cell r="G59" t="str">
            <v>Quảng Bìnhnăm 2019</v>
          </cell>
          <cell r="H59">
            <v>2022</v>
          </cell>
        </row>
        <row r="60">
          <cell r="B60">
            <v>12808</v>
          </cell>
          <cell r="C60" t="str">
            <v>Lâm Thị Quy</v>
          </cell>
          <cell r="D60">
            <v>28586</v>
          </cell>
          <cell r="E60" t="str">
            <v>28/10/2003</v>
          </cell>
          <cell r="F60" t="str">
            <v>Sầm Sơn 25/8/2018</v>
          </cell>
          <cell r="H60">
            <v>2023</v>
          </cell>
        </row>
        <row r="61">
          <cell r="B61">
            <v>12828</v>
          </cell>
          <cell r="C61" t="str">
            <v>Nguyễn Thị Thanh Thuỷ</v>
          </cell>
          <cell r="D61">
            <v>28140</v>
          </cell>
          <cell r="E61" t="str">
            <v>14/11/2003</v>
          </cell>
          <cell r="F61" t="str">
            <v xml:space="preserve">Sapa 2014
Lần 2: Hagitec  Hạ Long 5/23 </v>
          </cell>
          <cell r="G61" t="str">
            <v>Quảng Bìnhnăm 2016</v>
          </cell>
          <cell r="I61" t="str">
            <v>năm 2017 (đi Đà Nẵng)</v>
          </cell>
          <cell r="J61" t="str">
            <v>Malai+Sing 11/22</v>
          </cell>
        </row>
        <row r="62">
          <cell r="B62">
            <v>12835</v>
          </cell>
          <cell r="C62" t="str">
            <v>Phạm Thị Hường</v>
          </cell>
          <cell r="F62" t="str">
            <v>Móng Cái 9/2016</v>
          </cell>
          <cell r="H62">
            <v>2022</v>
          </cell>
        </row>
        <row r="63">
          <cell r="B63">
            <v>12853</v>
          </cell>
          <cell r="C63" t="str">
            <v>Phạm Thị Huế</v>
          </cell>
          <cell r="D63">
            <v>26064</v>
          </cell>
          <cell r="E63" t="str">
            <v>1/3/2001</v>
          </cell>
          <cell r="F63" t="str">
            <v>Hagitech 15/8/2022</v>
          </cell>
        </row>
        <row r="64">
          <cell r="B64">
            <v>12896</v>
          </cell>
          <cell r="C64" t="str">
            <v>Lê Thế Hoàng</v>
          </cell>
          <cell r="D64">
            <v>29293</v>
          </cell>
          <cell r="E64">
            <v>38078</v>
          </cell>
          <cell r="F64" t="str">
            <v>Móng Cái 1-7/7/2019</v>
          </cell>
        </row>
        <row r="65">
          <cell r="B65">
            <v>12983</v>
          </cell>
          <cell r="C65" t="str">
            <v>Nguyễn Thị Hồng Tươi</v>
          </cell>
          <cell r="D65" t="str">
            <v>23/3/1974</v>
          </cell>
          <cell r="E65" t="str">
            <v>7/6/2004</v>
          </cell>
          <cell r="F65" t="str">
            <v>Cửa lò -nghệ An 6/2018</v>
          </cell>
          <cell r="G65" t="str">
            <v>Quảng Bìnhnăm 2015</v>
          </cell>
          <cell r="H65">
            <v>2024</v>
          </cell>
        </row>
        <row r="66">
          <cell r="B66">
            <v>13012</v>
          </cell>
          <cell r="C66" t="str">
            <v>Hoàng Thị Hải</v>
          </cell>
          <cell r="D66">
            <v>30446</v>
          </cell>
          <cell r="E66">
            <v>38231</v>
          </cell>
          <cell r="F66" t="str">
            <v>Thái Nguyên 6/2015</v>
          </cell>
          <cell r="H66">
            <v>2023</v>
          </cell>
        </row>
        <row r="67">
          <cell r="B67">
            <v>13046</v>
          </cell>
          <cell r="C67" t="str">
            <v>Nguyễn Thị Loan</v>
          </cell>
          <cell r="D67">
            <v>31267</v>
          </cell>
          <cell r="E67">
            <v>38239</v>
          </cell>
          <cell r="F67" t="str">
            <v>Sa Pa 6/2019</v>
          </cell>
          <cell r="H67">
            <v>2023</v>
          </cell>
        </row>
        <row r="68">
          <cell r="B68">
            <v>13151</v>
          </cell>
          <cell r="C68" t="str">
            <v>Nguyễn Thị Hồng Chiên</v>
          </cell>
          <cell r="D68">
            <v>31295</v>
          </cell>
          <cell r="E68">
            <v>38322</v>
          </cell>
          <cell r="F68" t="str">
            <v>1-Sầm Sơn 25/8/2018
2-Hạ Long 2024</v>
          </cell>
          <cell r="G68" t="str">
            <v>Quảng Bìnhnăm 2015</v>
          </cell>
          <cell r="J68" t="str">
            <v xml:space="preserve"> Malai -Sing 2023</v>
          </cell>
        </row>
        <row r="69">
          <cell r="B69">
            <v>13455</v>
          </cell>
          <cell r="C69" t="str">
            <v>Trần Văn Tuấn</v>
          </cell>
          <cell r="D69">
            <v>30165</v>
          </cell>
          <cell r="E69">
            <v>38466</v>
          </cell>
          <cell r="F69" t="str">
            <v>Sapa  (7/2020)</v>
          </cell>
          <cell r="G69" t="str">
            <v>ATK Thái Nguyên 2012</v>
          </cell>
          <cell r="H69">
            <v>2023</v>
          </cell>
          <cell r="J69" t="str">
            <v>Thái Lan (23-29/10/2019)</v>
          </cell>
          <cell r="K69" t="str">
            <v>2011+2015</v>
          </cell>
        </row>
        <row r="70">
          <cell r="B70">
            <v>13568</v>
          </cell>
          <cell r="C70" t="str">
            <v>Nguyễn Thị Bích</v>
          </cell>
          <cell r="D70">
            <v>30802</v>
          </cell>
          <cell r="E70">
            <v>38490</v>
          </cell>
          <cell r="F70" t="str">
            <v>Sầm Sơn  1-7/7/2019</v>
          </cell>
          <cell r="H70">
            <v>2024</v>
          </cell>
        </row>
        <row r="71">
          <cell r="B71">
            <v>13571</v>
          </cell>
          <cell r="C71" t="str">
            <v>Nguyễn Thị Thu Hiền</v>
          </cell>
          <cell r="D71">
            <v>27871</v>
          </cell>
          <cell r="E71">
            <v>38481</v>
          </cell>
          <cell r="F71" t="str">
            <v>Cửa lò 20-26/5/2019</v>
          </cell>
          <cell r="G71" t="str">
            <v>Quảng Bìnhnăm 2015</v>
          </cell>
          <cell r="H71">
            <v>2024</v>
          </cell>
          <cell r="J71" t="str">
            <v>Malai-Sinh 5/2023</v>
          </cell>
        </row>
        <row r="72">
          <cell r="B72">
            <v>13632</v>
          </cell>
          <cell r="C72" t="str">
            <v>Lương Thế Công</v>
          </cell>
          <cell r="D72">
            <v>29613</v>
          </cell>
          <cell r="E72">
            <v>38565</v>
          </cell>
          <cell r="F72" t="str">
            <v>Sa Pa  3-6/10/2022</v>
          </cell>
          <cell r="I72" t="str">
            <v>năm 2015 (đi du lịch)</v>
          </cell>
          <cell r="J72" t="str">
            <v>Thái Lan 2019 (PQĐ)
 -Thái Lan 12/2022</v>
          </cell>
          <cell r="K72" t="str">
            <v>2013+2015+2020 (136)+2021(62)+22(38)+23(68)</v>
          </cell>
          <cell r="L72" t="str">
            <v>giai đoạn 20-21(689) thưởng 2980.000</v>
          </cell>
        </row>
        <row r="73">
          <cell r="B73">
            <v>13665</v>
          </cell>
          <cell r="C73" t="str">
            <v>Hoàng Thị Sen</v>
          </cell>
          <cell r="D73">
            <v>30214</v>
          </cell>
          <cell r="E73">
            <v>38491</v>
          </cell>
          <cell r="F73" t="str">
            <v>Sapa 7/2023</v>
          </cell>
          <cell r="G73" t="str">
            <v>Hòa Bình năm 2012</v>
          </cell>
          <cell r="I73" t="str">
            <v xml:space="preserve"> năm 2022 (QĐ 789-thưởng 2 triệu)</v>
          </cell>
          <cell r="J73" t="str">
            <v>Inđo 11-2022</v>
          </cell>
          <cell r="K73" t="str">
            <v>2022+23(68)</v>
          </cell>
        </row>
        <row r="74">
          <cell r="B74">
            <v>13884</v>
          </cell>
          <cell r="C74" t="str">
            <v>Vũ Thị Thanh</v>
          </cell>
          <cell r="D74">
            <v>31296</v>
          </cell>
          <cell r="E74">
            <v>38666</v>
          </cell>
          <cell r="F74" t="str">
            <v>Sầm Sơn 1-7/7/2019</v>
          </cell>
          <cell r="G74" t="str">
            <v>Quảng Bìnhnăm 2017</v>
          </cell>
          <cell r="H74">
            <v>2023</v>
          </cell>
        </row>
        <row r="75">
          <cell r="B75">
            <v>13912</v>
          </cell>
          <cell r="C75" t="str">
            <v>Nghiêm Thị Ngọc Ánh</v>
          </cell>
          <cell r="D75">
            <v>27156</v>
          </cell>
          <cell r="E75" t="str">
            <v>1/12/2005</v>
          </cell>
          <cell r="F75" t="str">
            <v>Sầm Sơn (7/2020)</v>
          </cell>
          <cell r="H75">
            <v>2023</v>
          </cell>
          <cell r="M75" t="str">
            <v>2021 (Hội An-ĐÀ Nẵng) 4/2022</v>
          </cell>
        </row>
        <row r="76">
          <cell r="B76">
            <v>13916</v>
          </cell>
          <cell r="C76" t="str">
            <v>Đặng Thị Thu</v>
          </cell>
          <cell r="D76">
            <v>26599</v>
          </cell>
          <cell r="E76">
            <v>37595</v>
          </cell>
          <cell r="F76" t="str">
            <v>Cửa lò -nghệ An 6/2018</v>
          </cell>
          <cell r="G76" t="str">
            <v>Lặng Sơn năm 2012</v>
          </cell>
          <cell r="H76">
            <v>2023</v>
          </cell>
          <cell r="M76" t="str">
            <v>2021 ĐI OSEN khoáng nóng (7-9/12)</v>
          </cell>
        </row>
        <row r="77">
          <cell r="B77">
            <v>14056</v>
          </cell>
          <cell r="C77" t="str">
            <v>Nguyễn Kim Trọng</v>
          </cell>
          <cell r="D77">
            <v>31227</v>
          </cell>
          <cell r="E77">
            <v>38783</v>
          </cell>
          <cell r="F77" t="str">
            <v>Thái Nguyên 7/2014</v>
          </cell>
          <cell r="G77" t="str">
            <v>Quảng Bìnhnăm 2018</v>
          </cell>
          <cell r="H77">
            <v>2023</v>
          </cell>
          <cell r="M77" t="str">
            <v>2021 (Hội An-ĐÀ Nẵng) 4/2022</v>
          </cell>
        </row>
        <row r="78">
          <cell r="B78">
            <v>14195</v>
          </cell>
          <cell r="C78" t="str">
            <v>Lương Xuân Diên</v>
          </cell>
          <cell r="D78">
            <v>30096</v>
          </cell>
          <cell r="E78">
            <v>38796</v>
          </cell>
          <cell r="F78" t="str">
            <v>Đi Haritech Hạ Long  (6-12/12/2021)</v>
          </cell>
          <cell r="G78" t="str">
            <v>Quảng Bìnhnăm 2016</v>
          </cell>
          <cell r="H78">
            <v>2023</v>
          </cell>
          <cell r="J78" t="str">
            <v>Inđo 11-2022</v>
          </cell>
        </row>
        <row r="79">
          <cell r="B79">
            <v>14240</v>
          </cell>
          <cell r="C79" t="str">
            <v>Phạm Công Tiệp</v>
          </cell>
          <cell r="D79">
            <v>31684</v>
          </cell>
          <cell r="E79">
            <v>38821</v>
          </cell>
          <cell r="F79" t="str">
            <v>Sầm Sơn (7/2020)</v>
          </cell>
          <cell r="G79" t="str">
            <v>Hòa Bình năm 2012</v>
          </cell>
          <cell r="H79">
            <v>2023</v>
          </cell>
          <cell r="I79" t="str">
            <v>Năm 2018-Thái Lan</v>
          </cell>
          <cell r="J79" t="str">
            <v>Thái Lan 2019 (BỎ XUẤT)
 Thái Lan 12/2022</v>
          </cell>
          <cell r="K79" t="str">
            <v>2018+2019+2021+22(35)+23(68)</v>
          </cell>
          <cell r="L79" t="str">
            <v>CSTĐ TKV (2021-2022) QĐ 726</v>
          </cell>
        </row>
        <row r="80">
          <cell r="B80">
            <v>14242</v>
          </cell>
          <cell r="C80" t="str">
            <v>Vũ Đình Tư</v>
          </cell>
          <cell r="D80">
            <v>30057</v>
          </cell>
          <cell r="E80">
            <v>38821</v>
          </cell>
          <cell r="F80" t="str">
            <v>Hagitech 6/2023</v>
          </cell>
          <cell r="G80" t="str">
            <v>Hòa Bình năm 2012</v>
          </cell>
          <cell r="H80">
            <v>2024</v>
          </cell>
          <cell r="K80" t="str">
            <v>2014+2015+22(35)</v>
          </cell>
          <cell r="L80">
            <v>2016</v>
          </cell>
          <cell r="M80" t="str">
            <v>2021 ĐI OSEN khoáng nóng (7-9/12)</v>
          </cell>
        </row>
        <row r="81">
          <cell r="B81">
            <v>14433</v>
          </cell>
          <cell r="C81" t="str">
            <v>Vũ Nhân Nghĩa</v>
          </cell>
          <cell r="D81">
            <v>31345</v>
          </cell>
          <cell r="E81" t="str">
            <v>25/7/2006</v>
          </cell>
          <cell r="G81" t="str">
            <v>ATK Thái Nguyên 2012</v>
          </cell>
          <cell r="I81" t="str">
            <v xml:space="preserve"> 1- 2014
2-2022 (789 thưởng 2tr)</v>
          </cell>
          <cell r="J81" t="str">
            <v>Thái Lan năm 2019 (TIÊU CHUẨN PQĐ)</v>
          </cell>
          <cell r="K81" t="str">
            <v>2013+2018+2022+23(68)</v>
          </cell>
          <cell r="L81" t="str">
            <v>2011-Tập đoàn
2013-Bộ Công thg</v>
          </cell>
        </row>
        <row r="82">
          <cell r="B82">
            <v>14436</v>
          </cell>
          <cell r="C82" t="str">
            <v>Trần Thị Hằng</v>
          </cell>
          <cell r="D82">
            <v>27080</v>
          </cell>
          <cell r="E82">
            <v>38954</v>
          </cell>
          <cell r="F82" t="str">
            <v>Thái Nguyên 9/2016</v>
          </cell>
          <cell r="G82" t="str">
            <v>Hạ Long (11/2020)</v>
          </cell>
          <cell r="H82">
            <v>2023</v>
          </cell>
        </row>
        <row r="83">
          <cell r="B83">
            <v>14448</v>
          </cell>
          <cell r="C83" t="str">
            <v>Nguyễn Thuý Nga</v>
          </cell>
          <cell r="D83">
            <v>30260</v>
          </cell>
          <cell r="E83">
            <v>38961</v>
          </cell>
          <cell r="F83" t="str">
            <v>Sa Pa 6/2020</v>
          </cell>
          <cell r="H83">
            <v>2024</v>
          </cell>
        </row>
        <row r="84">
          <cell r="B84">
            <v>14464</v>
          </cell>
          <cell r="C84" t="str">
            <v>Phạm Hữu Diệu</v>
          </cell>
          <cell r="D84">
            <v>30552</v>
          </cell>
          <cell r="E84">
            <v>38968</v>
          </cell>
          <cell r="F84" t="str">
            <v>Điều Dưỡng Hagitech 8/8/2022</v>
          </cell>
          <cell r="G84" t="str">
            <v>Quảng Bìnhnăm 2015</v>
          </cell>
        </row>
        <row r="85">
          <cell r="B85">
            <v>14465</v>
          </cell>
          <cell r="C85" t="str">
            <v>Vũ Thế Tuyến</v>
          </cell>
          <cell r="D85">
            <v>31748</v>
          </cell>
          <cell r="E85" t="str">
            <v>8/9/2006</v>
          </cell>
          <cell r="F85" t="str">
            <v>Móng Cái (22-27/11/2021)</v>
          </cell>
          <cell r="H85">
            <v>2024</v>
          </cell>
          <cell r="J85" t="str">
            <v>Malai-Sinh 5/2023</v>
          </cell>
        </row>
        <row r="86">
          <cell r="B86">
            <v>14479</v>
          </cell>
          <cell r="C86" t="str">
            <v>Phạm Thị Liễu</v>
          </cell>
          <cell r="D86">
            <v>27668</v>
          </cell>
          <cell r="E86">
            <v>39031</v>
          </cell>
          <cell r="F86" t="str">
            <v>Sa pa 6/2020</v>
          </cell>
          <cell r="H86">
            <v>2024</v>
          </cell>
        </row>
        <row r="87">
          <cell r="B87">
            <v>14493</v>
          </cell>
          <cell r="C87" t="str">
            <v>Nguyễn Thị Hiền</v>
          </cell>
          <cell r="D87">
            <v>29678</v>
          </cell>
          <cell r="E87" t="str">
            <v>16/10/2006</v>
          </cell>
          <cell r="F87" t="str">
            <v>Đi Móng Cái (6-12/12/2021)</v>
          </cell>
          <cell r="G87" t="str">
            <v>Hạ Long (11/2020)</v>
          </cell>
          <cell r="H87">
            <v>2024</v>
          </cell>
          <cell r="J87" t="str">
            <v>Malai-Sinh 5/2023</v>
          </cell>
        </row>
        <row r="88">
          <cell r="B88">
            <v>14548</v>
          </cell>
          <cell r="C88" t="str">
            <v>Nguyễn Thị Lan</v>
          </cell>
          <cell r="D88">
            <v>31172</v>
          </cell>
          <cell r="E88">
            <v>39022</v>
          </cell>
          <cell r="F88" t="str">
            <v>Sầm Sơn (7/2020)</v>
          </cell>
          <cell r="H88">
            <v>2024</v>
          </cell>
          <cell r="M88">
            <v>2022</v>
          </cell>
        </row>
        <row r="89">
          <cell r="B89">
            <v>14852</v>
          </cell>
          <cell r="C89" t="str">
            <v>Nguyễn Việt Đức</v>
          </cell>
          <cell r="D89">
            <v>30337</v>
          </cell>
          <cell r="E89" t="str">
            <v>1/5/2007</v>
          </cell>
          <cell r="F89" t="str">
            <v>Sapa  19-29/9</v>
          </cell>
          <cell r="G89" t="str">
            <v>ATK Thái Nguyên 2012</v>
          </cell>
          <cell r="I89" t="str">
            <v>Năm 2018-thái lan</v>
          </cell>
          <cell r="J89" t="str">
            <v>Thái Lan năm 2019 (CN Xuất sắc)</v>
          </cell>
          <cell r="K89" t="str">
            <v>2019+2021+22</v>
          </cell>
          <cell r="L89" t="str">
            <v>CSTĐ TKV (2021-2022) QĐ 726</v>
          </cell>
          <cell r="M89" t="str">
            <v>ĐẢng vên xuất sắc 2019-Phú Quốc(7-2020)</v>
          </cell>
        </row>
        <row r="90">
          <cell r="B90">
            <v>14861</v>
          </cell>
          <cell r="C90" t="str">
            <v>Nguyễn Thị Thảo</v>
          </cell>
          <cell r="D90">
            <v>28869</v>
          </cell>
          <cell r="E90" t="str">
            <v>1/5/2007</v>
          </cell>
          <cell r="F90" t="str">
            <v>1-Sầm Sơn  21-27/8/2017
2-Cửa lò 20-26/5/2019</v>
          </cell>
          <cell r="G90" t="str">
            <v>năm 2014</v>
          </cell>
          <cell r="H90">
            <v>2023</v>
          </cell>
        </row>
        <row r="91">
          <cell r="B91">
            <v>15018</v>
          </cell>
          <cell r="C91" t="str">
            <v>Vương Văn Yên</v>
          </cell>
          <cell r="D91" t="str">
            <v>29/3/1985</v>
          </cell>
          <cell r="E91" t="str">
            <v>17/10/2007</v>
          </cell>
          <cell r="F91" t="str">
            <v>Móng Cái (22-27/11/2021)</v>
          </cell>
          <cell r="G91" t="str">
            <v>Quảng Bìnhnăm 2016</v>
          </cell>
          <cell r="H91">
            <v>2023</v>
          </cell>
          <cell r="K91">
            <v>2022</v>
          </cell>
          <cell r="M91" t="str">
            <v>Công nhân xuất sắc 2019 - Quy Nhơn Phú Yên</v>
          </cell>
        </row>
        <row r="92">
          <cell r="B92">
            <v>15020</v>
          </cell>
          <cell r="C92" t="str">
            <v>Vũ Duy Băng</v>
          </cell>
          <cell r="D92" t="str">
            <v>20/11/1987</v>
          </cell>
          <cell r="E92" t="str">
            <v>17/10/2007</v>
          </cell>
          <cell r="F92" t="str">
            <v>Móng Cái (22-27/11/2021)</v>
          </cell>
          <cell r="G92" t="str">
            <v>Quảng Bìnhnăm 2015</v>
          </cell>
          <cell r="J92" t="str">
            <v>1-Thái Lan 2018-ko đi
2-2023 Đài Loan</v>
          </cell>
          <cell r="K92">
            <v>2019</v>
          </cell>
          <cell r="M92" t="str">
            <v>Tiên tiên 5 năm (2015-2019</v>
          </cell>
        </row>
        <row r="93">
          <cell r="B93">
            <v>15079</v>
          </cell>
          <cell r="C93" t="str">
            <v>Nguyễn Tiến Thắng</v>
          </cell>
          <cell r="D93">
            <v>31265</v>
          </cell>
          <cell r="E93" t="str">
            <v>16/11/2007</v>
          </cell>
          <cell r="F93" t="str">
            <v>Hạ Long Haritec(29/11 -5/12/2021)</v>
          </cell>
          <cell r="K93" t="str">
            <v>23(68)</v>
          </cell>
          <cell r="M93">
            <v>2022</v>
          </cell>
        </row>
        <row r="94">
          <cell r="B94">
            <v>15084</v>
          </cell>
          <cell r="C94" t="str">
            <v>Lưu Xuân Mạnh</v>
          </cell>
          <cell r="D94">
            <v>31774</v>
          </cell>
          <cell r="E94">
            <v>39387</v>
          </cell>
          <cell r="F94" t="str">
            <v>Hạ Long Haritec 15/8/2022</v>
          </cell>
        </row>
        <row r="95">
          <cell r="B95">
            <v>15095</v>
          </cell>
          <cell r="C95" t="str">
            <v>Nguyễn Thị Nguyên</v>
          </cell>
          <cell r="D95">
            <v>27182</v>
          </cell>
          <cell r="E95">
            <v>39440</v>
          </cell>
          <cell r="F95" t="str">
            <v>Đi Móng Cái (6-12/12/2021)</v>
          </cell>
          <cell r="G95" t="str">
            <v>Quảng Bìnhnăm 2017</v>
          </cell>
          <cell r="H95">
            <v>2024</v>
          </cell>
        </row>
        <row r="96">
          <cell r="B96">
            <v>15326</v>
          </cell>
          <cell r="C96" t="str">
            <v>Vũ Thị Hảo</v>
          </cell>
          <cell r="D96">
            <v>30637</v>
          </cell>
          <cell r="E96">
            <v>39532</v>
          </cell>
          <cell r="F96" t="str">
            <v>Hagitech 5/2023</v>
          </cell>
        </row>
        <row r="97">
          <cell r="B97">
            <v>15610</v>
          </cell>
          <cell r="C97" t="str">
            <v>Nguyễn Thái Sơn</v>
          </cell>
          <cell r="D97">
            <v>29551</v>
          </cell>
          <cell r="E97" t="str">
            <v>24/10/2008</v>
          </cell>
          <cell r="F97" t="str">
            <v>Móng Cái  20-26/12/2021</v>
          </cell>
          <cell r="G97" t="str">
            <v>Quảng Bìnhnăm 2015</v>
          </cell>
          <cell r="I97" t="str">
            <v>( 486)2021 Đi Phú Quốc 28/5/2022</v>
          </cell>
          <cell r="J97" t="str">
            <v>Thái Lan năm 2018 (CN Xuất sắc)
 -Malai+Sing 11/2022 (bằng khen)</v>
          </cell>
          <cell r="K97" t="str">
            <v>2013+2015+2018+ 2019 +2020+2021+22+23(68)</v>
          </cell>
          <cell r="L97" t="str">
            <v xml:space="preserve"> -giai đoạn 2018-19 (611)
 -Giai đoạn 21-22 (726)</v>
          </cell>
        </row>
        <row r="98">
          <cell r="B98">
            <v>15677</v>
          </cell>
          <cell r="C98" t="str">
            <v>Trần Hải Hà</v>
          </cell>
          <cell r="D98" t="str">
            <v>14/4/1987</v>
          </cell>
          <cell r="E98" t="str">
            <v>25/5/2009</v>
          </cell>
          <cell r="F98" t="str">
            <v>Hagitech 9/2022</v>
          </cell>
        </row>
        <row r="99">
          <cell r="B99">
            <v>15759</v>
          </cell>
          <cell r="C99" t="str">
            <v>Nguyễn Thị Hương</v>
          </cell>
          <cell r="D99" t="str">
            <v>31/12/1983</v>
          </cell>
          <cell r="E99">
            <v>39911</v>
          </cell>
          <cell r="F99" t="str">
            <v>Đi Móng Cái (6-12/12/2021)</v>
          </cell>
          <cell r="G99" t="str">
            <v>Quảng Bìnhnăm 2015</v>
          </cell>
          <cell r="M99">
            <v>2022</v>
          </cell>
        </row>
        <row r="100">
          <cell r="B100">
            <v>15776</v>
          </cell>
          <cell r="C100" t="str">
            <v xml:space="preserve">Hoàng Thị Bích Liên  </v>
          </cell>
          <cell r="D100">
            <v>29851</v>
          </cell>
          <cell r="E100">
            <v>40029</v>
          </cell>
          <cell r="F100" t="str">
            <v xml:space="preserve"> Hạ Long 7+8/ 2024</v>
          </cell>
          <cell r="G100" t="str">
            <v>Quảng Bìnhnăm 2018</v>
          </cell>
          <cell r="J100" t="str">
            <v xml:space="preserve"> Malai -Sing 2023</v>
          </cell>
        </row>
        <row r="101">
          <cell r="B101">
            <v>15779</v>
          </cell>
          <cell r="C101" t="str">
            <v>Đinh Thị Hà</v>
          </cell>
          <cell r="D101">
            <v>32323</v>
          </cell>
          <cell r="E101">
            <v>40060</v>
          </cell>
          <cell r="F101" t="str">
            <v>Sapa 7/2023</v>
          </cell>
          <cell r="G101" t="str">
            <v>Quảng Bìnhnăm 2018</v>
          </cell>
          <cell r="M101" t="str">
            <v>Công nhân xuất sắc 2019 - Quy Nhơn Phú Yên</v>
          </cell>
        </row>
        <row r="102">
          <cell r="B102">
            <v>15781</v>
          </cell>
          <cell r="C102" t="str">
            <v>Trịnh Thị Thu Hiền</v>
          </cell>
          <cell r="D102">
            <v>32051</v>
          </cell>
          <cell r="E102">
            <v>40060</v>
          </cell>
          <cell r="F102" t="str">
            <v>Hagitech 5/2023</v>
          </cell>
        </row>
        <row r="103">
          <cell r="B103">
            <v>15828</v>
          </cell>
          <cell r="C103" t="str">
            <v>Vũ Ngọc Duy</v>
          </cell>
          <cell r="D103">
            <v>32444</v>
          </cell>
          <cell r="E103">
            <v>40046</v>
          </cell>
          <cell r="F103" t="str">
            <v xml:space="preserve"> Hạ Long 7+8/ 2024</v>
          </cell>
          <cell r="G103" t="str">
            <v>Quảng Bìnhnăm 2019</v>
          </cell>
          <cell r="M103" t="str">
            <v>2021 ĐI OSEN khoáng nóng (7-9/12)</v>
          </cell>
        </row>
        <row r="104">
          <cell r="B104">
            <v>15964</v>
          </cell>
          <cell r="C104" t="str">
            <v>Nguyễn Cao Thắng</v>
          </cell>
          <cell r="D104" t="str">
            <v>24/9/1988</v>
          </cell>
          <cell r="E104" t="str">
            <v>28/10/2009</v>
          </cell>
          <cell r="F104" t="str">
            <v>Điều Dưỡng Hagitech 9/2022</v>
          </cell>
        </row>
        <row r="105">
          <cell r="B105">
            <v>15970</v>
          </cell>
          <cell r="C105" t="str">
            <v>Lê Thị Oanh</v>
          </cell>
          <cell r="D105" t="str">
            <v>15/6/1984</v>
          </cell>
          <cell r="E105">
            <v>40148</v>
          </cell>
          <cell r="F105" t="str">
            <v xml:space="preserve"> Hạ Long 7+8/ 2024</v>
          </cell>
          <cell r="J105" t="str">
            <v>Thái Lan 2019 (BỎ XUẤT)</v>
          </cell>
        </row>
        <row r="106">
          <cell r="B106">
            <v>15971</v>
          </cell>
          <cell r="C106" t="str">
            <v>Nguyễn Thị Thảo</v>
          </cell>
          <cell r="D106">
            <v>30498</v>
          </cell>
          <cell r="E106">
            <v>39440</v>
          </cell>
          <cell r="F106" t="str">
            <v>Đi Móng Cái (6-12/12/2021)</v>
          </cell>
          <cell r="G106" t="str">
            <v>Quảng Bìnhnăm 2015</v>
          </cell>
        </row>
        <row r="107">
          <cell r="B107">
            <v>16179</v>
          </cell>
          <cell r="C107" t="str">
            <v>Nguyễn Trung Phong</v>
          </cell>
          <cell r="D107">
            <v>31626</v>
          </cell>
          <cell r="E107">
            <v>40355</v>
          </cell>
          <cell r="F107" t="str">
            <v>Điều Dưỡng Hagitech 8/8/2022</v>
          </cell>
          <cell r="J107" t="str">
            <v xml:space="preserve"> Malai -Sing 2023</v>
          </cell>
        </row>
        <row r="108">
          <cell r="B108">
            <v>16180</v>
          </cell>
          <cell r="C108" t="str">
            <v>Lê Ngọc Minh</v>
          </cell>
          <cell r="D108">
            <v>32408</v>
          </cell>
          <cell r="E108">
            <v>40355</v>
          </cell>
          <cell r="G108" t="str">
            <v>Quảng Bìnhnăm 2015</v>
          </cell>
          <cell r="J108" t="str">
            <v>Malai-Sinh 5/2023</v>
          </cell>
          <cell r="M108" t="str">
            <v>2021 ĐI OSEN khoáng nóng (7-9/12)</v>
          </cell>
        </row>
        <row r="109">
          <cell r="B109">
            <v>16182</v>
          </cell>
          <cell r="C109" t="str">
            <v>Nguyễn Song Huyền</v>
          </cell>
          <cell r="D109">
            <v>32355</v>
          </cell>
          <cell r="E109">
            <v>40355</v>
          </cell>
          <cell r="F109" t="str">
            <v>Hagitech 7/2023</v>
          </cell>
          <cell r="J109" t="str">
            <v>Malai-Sinh 5/2023</v>
          </cell>
        </row>
        <row r="110">
          <cell r="B110">
            <v>16183</v>
          </cell>
          <cell r="C110" t="str">
            <v>Lê Thị Liên</v>
          </cell>
          <cell r="D110">
            <v>32260</v>
          </cell>
          <cell r="E110">
            <v>40355</v>
          </cell>
          <cell r="F110" t="str">
            <v>Hagitech 7/2023</v>
          </cell>
          <cell r="J110" t="str">
            <v>Inđo 10-2022</v>
          </cell>
        </row>
        <row r="111">
          <cell r="B111">
            <v>16185</v>
          </cell>
          <cell r="C111" t="str">
            <v>Nguyễn Thị Kim Oanh</v>
          </cell>
          <cell r="D111">
            <v>32713</v>
          </cell>
          <cell r="E111">
            <v>40355</v>
          </cell>
          <cell r="F111" t="str">
            <v>Hagitech 9/2022</v>
          </cell>
        </row>
        <row r="112">
          <cell r="B112">
            <v>16189</v>
          </cell>
          <cell r="C112" t="str">
            <v>Đặng Thị Phương</v>
          </cell>
          <cell r="D112">
            <v>32208</v>
          </cell>
          <cell r="E112">
            <v>40355</v>
          </cell>
          <cell r="F112" t="str">
            <v>Hagitech 6/2023</v>
          </cell>
          <cell r="G112" t="str">
            <v>Quảng Bình 2019</v>
          </cell>
        </row>
        <row r="113">
          <cell r="B113">
            <v>16190</v>
          </cell>
          <cell r="C113" t="str">
            <v>Đỗ Thanh Thảo</v>
          </cell>
          <cell r="D113">
            <v>31913</v>
          </cell>
          <cell r="E113">
            <v>40355</v>
          </cell>
          <cell r="G113" t="str">
            <v>ATKnăm 2013</v>
          </cell>
        </row>
        <row r="114">
          <cell r="B114">
            <v>16194</v>
          </cell>
          <cell r="C114" t="str">
            <v>Hoàng Thị Thuỷ</v>
          </cell>
          <cell r="D114">
            <v>29858</v>
          </cell>
          <cell r="E114">
            <v>40355</v>
          </cell>
          <cell r="F114" t="str">
            <v>Hagitech 6/2023</v>
          </cell>
        </row>
        <row r="115">
          <cell r="B115">
            <v>16246</v>
          </cell>
          <cell r="C115" t="str">
            <v>Lê Hoàng Sơn</v>
          </cell>
          <cell r="D115">
            <v>33235</v>
          </cell>
          <cell r="E115">
            <v>40424</v>
          </cell>
          <cell r="F115" t="str">
            <v>Hagitech 6/2023</v>
          </cell>
          <cell r="G115" t="str">
            <v>Quảng Bìnhnăm 2019</v>
          </cell>
        </row>
        <row r="116">
          <cell r="B116">
            <v>16247</v>
          </cell>
          <cell r="C116" t="str">
            <v>Nguyễn Tiến Thành</v>
          </cell>
          <cell r="D116">
            <v>32994</v>
          </cell>
          <cell r="E116">
            <v>40424</v>
          </cell>
          <cell r="F116" t="str">
            <v xml:space="preserve"> Hạ Long 7+8/ 2024</v>
          </cell>
          <cell r="G116" t="str">
            <v>Hạ Long (11/2020)</v>
          </cell>
        </row>
        <row r="117">
          <cell r="B117">
            <v>16251</v>
          </cell>
          <cell r="C117" t="str">
            <v>Nguyễn Trường Nhu</v>
          </cell>
          <cell r="D117">
            <v>31607</v>
          </cell>
          <cell r="E117">
            <v>40424</v>
          </cell>
          <cell r="F117" t="str">
            <v>Hagitech 5/2023</v>
          </cell>
          <cell r="G117" t="str">
            <v>Quảng Bìnhnăm 2015</v>
          </cell>
          <cell r="J117" t="str">
            <v xml:space="preserve"> Malai -Sing 2023</v>
          </cell>
        </row>
        <row r="118">
          <cell r="B118">
            <v>16309</v>
          </cell>
          <cell r="C118" t="str">
            <v>Lê Văn Duyên</v>
          </cell>
          <cell r="D118">
            <v>31910</v>
          </cell>
          <cell r="E118">
            <v>40488</v>
          </cell>
          <cell r="F118" t="str">
            <v>Hagitech 9/2022</v>
          </cell>
          <cell r="G118" t="str">
            <v>Móng Cái năm 2013</v>
          </cell>
          <cell r="I118" t="str">
            <v>năm 2014 (không đi du lịch)</v>
          </cell>
          <cell r="J118" t="str">
            <v>Thái Lan năm 2018 (CN Xuất sắc)</v>
          </cell>
          <cell r="K118" t="str">
            <v>2014+2015+2017+2019</v>
          </cell>
          <cell r="L118" t="str">
            <v xml:space="preserve"> +2016-Tập đoàn
 +2019 bằng khen  CP.</v>
          </cell>
        </row>
        <row r="119">
          <cell r="B119">
            <v>16725</v>
          </cell>
          <cell r="C119" t="str">
            <v>Trần Thị Phượng</v>
          </cell>
          <cell r="D119" t="str">
            <v>21/11/1989</v>
          </cell>
          <cell r="E119" t="str">
            <v>28/10/2011</v>
          </cell>
          <cell r="G119" t="str">
            <v>Quảng Bình 2019</v>
          </cell>
          <cell r="J119" t="str">
            <v>Malai-Sinh 5/2023</v>
          </cell>
        </row>
        <row r="120">
          <cell r="B120">
            <v>16727</v>
          </cell>
          <cell r="C120" t="str">
            <v>Nguyễn Thị Hân</v>
          </cell>
          <cell r="D120" t="str">
            <v>18/7/1990</v>
          </cell>
          <cell r="E120" t="str">
            <v>28/10/2011</v>
          </cell>
        </row>
        <row r="121">
          <cell r="B121">
            <v>16728</v>
          </cell>
          <cell r="C121" t="str">
            <v>Phạm Phương Thuý</v>
          </cell>
          <cell r="D121" t="str">
            <v>17/11/1990</v>
          </cell>
          <cell r="E121" t="str">
            <v>28/10/2011</v>
          </cell>
        </row>
        <row r="122">
          <cell r="B122">
            <v>16772</v>
          </cell>
          <cell r="C122" t="str">
            <v>Hoàng Văn Cường</v>
          </cell>
          <cell r="D122" t="str">
            <v>22/7/1990</v>
          </cell>
          <cell r="E122">
            <v>40879</v>
          </cell>
          <cell r="G122" t="str">
            <v>Quảng Bìnhnăm 2018</v>
          </cell>
          <cell r="M122" t="str">
            <v xml:space="preserve"> 2024 CNSX Phú Quốc 25-29/5/24</v>
          </cell>
        </row>
        <row r="123">
          <cell r="B123">
            <v>16776</v>
          </cell>
          <cell r="C123" t="str">
            <v>Nguyễn Trọng Đại</v>
          </cell>
          <cell r="D123" t="str">
            <v>14/11/1984</v>
          </cell>
          <cell r="E123">
            <v>40879</v>
          </cell>
          <cell r="I123" t="str">
            <v>năm 2017 (đi Đà Nẵng)</v>
          </cell>
          <cell r="J123" t="str">
            <v xml:space="preserve">Malaisia+Sinhgapo 11/2022 </v>
          </cell>
          <cell r="K123" t="str">
            <v>2017 +2018 +2020+2021+22 +23(68)</v>
          </cell>
          <cell r="L123" t="str">
            <v>giai đoạn 20-21(689) thưởng 2980.000</v>
          </cell>
          <cell r="M123" t="str">
            <v>Đảng viên làm theo Bác 2018 (Sầm Sơn)</v>
          </cell>
        </row>
        <row r="124">
          <cell r="B124">
            <v>16878</v>
          </cell>
          <cell r="C124" t="str">
            <v>Vũ Thị Huyền</v>
          </cell>
          <cell r="D124" t="str">
            <v>28/12/1987</v>
          </cell>
          <cell r="E124" t="str">
            <v>21/11/2011</v>
          </cell>
          <cell r="F124" t="str">
            <v xml:space="preserve"> Hạ Long 7+8/ 2024</v>
          </cell>
        </row>
        <row r="125">
          <cell r="B125">
            <v>17550</v>
          </cell>
          <cell r="C125" t="str">
            <v>Đào Duy Tùng</v>
          </cell>
          <cell r="D125">
            <v>32906</v>
          </cell>
          <cell r="E125">
            <v>41724</v>
          </cell>
        </row>
        <row r="126">
          <cell r="B126">
            <v>17551</v>
          </cell>
          <cell r="C126" t="str">
            <v>Nguyễn Thái Sơn</v>
          </cell>
          <cell r="D126">
            <v>33598</v>
          </cell>
          <cell r="E126">
            <v>41724</v>
          </cell>
        </row>
        <row r="127">
          <cell r="B127">
            <v>17557</v>
          </cell>
          <cell r="C127" t="str">
            <v>Trương Minh Hoà</v>
          </cell>
          <cell r="D127">
            <v>33252</v>
          </cell>
          <cell r="J127" t="str">
            <v>Inđo 11-2022</v>
          </cell>
        </row>
        <row r="128">
          <cell r="B128">
            <v>17558</v>
          </cell>
          <cell r="C128" t="str">
            <v>Phạm Quang Hải</v>
          </cell>
          <cell r="D128">
            <v>34206</v>
          </cell>
          <cell r="E128">
            <v>41764</v>
          </cell>
          <cell r="G128" t="str">
            <v>Hạ Long (11/2020)</v>
          </cell>
        </row>
        <row r="129">
          <cell r="B129">
            <v>17581</v>
          </cell>
          <cell r="C129" t="str">
            <v>Nguyễn Thị Quỳnh Dương</v>
          </cell>
          <cell r="D129">
            <v>33555</v>
          </cell>
          <cell r="E129">
            <v>41764</v>
          </cell>
        </row>
        <row r="130">
          <cell r="B130">
            <v>17583</v>
          </cell>
          <cell r="C130" t="str">
            <v>Nguyễn Thị Tú</v>
          </cell>
          <cell r="D130">
            <v>32374</v>
          </cell>
          <cell r="E130">
            <v>41764</v>
          </cell>
          <cell r="J130" t="str">
            <v>Inđo 11-2022</v>
          </cell>
        </row>
        <row r="131">
          <cell r="B131">
            <v>17585</v>
          </cell>
          <cell r="C131" t="str">
            <v>Nguyễn Thị Hiền</v>
          </cell>
          <cell r="D131">
            <v>33678</v>
          </cell>
        </row>
        <row r="132">
          <cell r="B132">
            <v>17591</v>
          </cell>
          <cell r="C132" t="str">
            <v>Nguyễn Thị Hường</v>
          </cell>
          <cell r="D132">
            <v>33647</v>
          </cell>
          <cell r="E132">
            <v>41764</v>
          </cell>
        </row>
        <row r="133">
          <cell r="B133">
            <v>17593</v>
          </cell>
          <cell r="C133" t="str">
            <v>Nguyễn Thị Thanh Loan</v>
          </cell>
          <cell r="D133">
            <v>32897</v>
          </cell>
          <cell r="E133">
            <v>41764</v>
          </cell>
        </row>
        <row r="134">
          <cell r="B134">
            <v>17598</v>
          </cell>
          <cell r="C134" t="str">
            <v>Vũ Văn Tuấn</v>
          </cell>
          <cell r="D134">
            <v>33381</v>
          </cell>
          <cell r="E134">
            <v>41764</v>
          </cell>
          <cell r="G134" t="str">
            <v>Hạ Long (11/2020)</v>
          </cell>
        </row>
        <row r="135">
          <cell r="B135">
            <v>17602</v>
          </cell>
          <cell r="C135" t="str">
            <v>Đinh Hồng Cương</v>
          </cell>
          <cell r="D135">
            <v>33734</v>
          </cell>
          <cell r="E135">
            <v>41764</v>
          </cell>
          <cell r="J135" t="str">
            <v xml:space="preserve"> Malai -Sing 2023</v>
          </cell>
        </row>
        <row r="136">
          <cell r="B136">
            <v>17603</v>
          </cell>
          <cell r="C136" t="str">
            <v>Nguyễn Văn Triệu</v>
          </cell>
          <cell r="D136">
            <v>33659</v>
          </cell>
          <cell r="E136">
            <v>41764</v>
          </cell>
        </row>
        <row r="137">
          <cell r="B137">
            <v>17940</v>
          </cell>
          <cell r="C137" t="str">
            <v>Lê Văn Tuấn</v>
          </cell>
          <cell r="D137">
            <v>32887</v>
          </cell>
          <cell r="E137">
            <v>41652</v>
          </cell>
          <cell r="G137" t="str">
            <v>Quảng Bìnhnăm 2019</v>
          </cell>
          <cell r="J137" t="str">
            <v>Inđo 10-2022</v>
          </cell>
          <cell r="K137" t="str">
            <v>2019+22+23(68)</v>
          </cell>
        </row>
        <row r="138">
          <cell r="B138">
            <v>17942</v>
          </cell>
          <cell r="C138" t="str">
            <v>Đỗ Trọng Dũng</v>
          </cell>
          <cell r="D138">
            <v>33491</v>
          </cell>
          <cell r="E138">
            <v>41652</v>
          </cell>
          <cell r="J138" t="str">
            <v xml:space="preserve"> Malai -Sing 2023</v>
          </cell>
        </row>
        <row r="139">
          <cell r="B139">
            <v>18133</v>
          </cell>
          <cell r="C139" t="str">
            <v>Phạm Hồng Nam</v>
          </cell>
          <cell r="D139">
            <v>33658</v>
          </cell>
          <cell r="E139">
            <v>42088</v>
          </cell>
          <cell r="F139" t="str">
            <v>Đi Haritech Hạ Long  (6-12/12/2021)</v>
          </cell>
        </row>
        <row r="140">
          <cell r="B140">
            <v>18136</v>
          </cell>
          <cell r="C140" t="str">
            <v>Vũ Minh Hảo</v>
          </cell>
          <cell r="D140">
            <v>33131</v>
          </cell>
          <cell r="E140">
            <v>42088</v>
          </cell>
        </row>
        <row r="141">
          <cell r="B141">
            <v>18141</v>
          </cell>
          <cell r="C141" t="str">
            <v>Nguyễn Thanh Hương</v>
          </cell>
          <cell r="D141">
            <v>33889</v>
          </cell>
          <cell r="E141">
            <v>42088</v>
          </cell>
        </row>
        <row r="142">
          <cell r="B142">
            <v>18142</v>
          </cell>
          <cell r="C142" t="str">
            <v>Đỗ Thị Bích Hà</v>
          </cell>
          <cell r="D142">
            <v>30747</v>
          </cell>
          <cell r="E142">
            <v>42088</v>
          </cell>
        </row>
        <row r="143">
          <cell r="B143">
            <v>18256</v>
          </cell>
          <cell r="C143" t="str">
            <v>Đàm Hữu Chiến</v>
          </cell>
          <cell r="D143">
            <v>31978</v>
          </cell>
          <cell r="E143">
            <v>42146</v>
          </cell>
          <cell r="G143" t="str">
            <v>Quảng Bìnhnăm 2019</v>
          </cell>
          <cell r="I143" t="str">
            <v>2023 (2024 Đà nẵng 6/24)</v>
          </cell>
          <cell r="J143" t="str">
            <v xml:space="preserve"> Thái Lan 11/2022</v>
          </cell>
          <cell r="K143" t="str">
            <v>2018(177) +2019(11) +2021(62)+22(38)+23(68)</v>
          </cell>
          <cell r="L143" t="str">
            <v xml:space="preserve"> -giai đoạn 2018-19 (611)
 -Giai đoạn 21-22 (726)</v>
          </cell>
        </row>
        <row r="144">
          <cell r="B144">
            <v>18259</v>
          </cell>
          <cell r="C144" t="str">
            <v>Vũ Văn Tú</v>
          </cell>
          <cell r="D144">
            <v>32584</v>
          </cell>
          <cell r="E144">
            <v>42146</v>
          </cell>
          <cell r="G144" t="str">
            <v>Quảng Bình năm 2018</v>
          </cell>
          <cell r="K144" t="str">
            <v>2022+23(68)</v>
          </cell>
          <cell r="M144" t="str">
            <v>2021 (Hội An-ĐÀ Nẵng) 4/2022</v>
          </cell>
        </row>
        <row r="145">
          <cell r="B145">
            <v>18260</v>
          </cell>
          <cell r="C145" t="str">
            <v>Đậu Ngọc Hiếu</v>
          </cell>
          <cell r="D145">
            <v>31918</v>
          </cell>
          <cell r="E145">
            <v>42146</v>
          </cell>
          <cell r="G145" t="str">
            <v>Hạ Long (11/2020)</v>
          </cell>
          <cell r="K145">
            <v>2019</v>
          </cell>
          <cell r="M145" t="str">
            <v xml:space="preserve"> 2024 CNSX Phú Quốc 17-20/5/24</v>
          </cell>
        </row>
        <row r="146">
          <cell r="B146">
            <v>18261</v>
          </cell>
          <cell r="C146" t="str">
            <v>Nguyễn Tiến Long</v>
          </cell>
          <cell r="D146">
            <v>32796</v>
          </cell>
          <cell r="E146">
            <v>42146</v>
          </cell>
        </row>
        <row r="147">
          <cell r="B147">
            <v>18269</v>
          </cell>
          <cell r="C147" t="str">
            <v>Vũ Thị Kim Dung</v>
          </cell>
          <cell r="D147">
            <v>34018</v>
          </cell>
          <cell r="E147">
            <v>42191</v>
          </cell>
        </row>
        <row r="148">
          <cell r="B148">
            <v>18414</v>
          </cell>
          <cell r="C148" t="str">
            <v>Nguyễn Thị Hồng Thịnh</v>
          </cell>
          <cell r="D148" t="str">
            <v>30/01/1984</v>
          </cell>
          <cell r="E148" t="str">
            <v>23/11/2015</v>
          </cell>
        </row>
        <row r="149">
          <cell r="B149">
            <v>18420</v>
          </cell>
          <cell r="C149" t="str">
            <v xml:space="preserve">Hoàng Thị Nhinh </v>
          </cell>
          <cell r="D149">
            <v>31475</v>
          </cell>
          <cell r="E149">
            <v>40360</v>
          </cell>
        </row>
        <row r="150">
          <cell r="B150">
            <v>18423</v>
          </cell>
          <cell r="C150" t="str">
            <v>Hoàng Thị Liên</v>
          </cell>
          <cell r="D150" t="str">
            <v>22/5/1977</v>
          </cell>
          <cell r="E150">
            <v>42366</v>
          </cell>
          <cell r="G150" t="str">
            <v>Quảng Bìnhnăm 2019</v>
          </cell>
        </row>
        <row r="151">
          <cell r="B151">
            <v>18478</v>
          </cell>
          <cell r="C151" t="str">
            <v>Phạm Hữu Quỳnh</v>
          </cell>
          <cell r="D151">
            <v>30591</v>
          </cell>
          <cell r="E151" t="str">
            <v>26/3/2016</v>
          </cell>
          <cell r="G151" t="str">
            <v>Quảng Bìnhnăm 2018</v>
          </cell>
          <cell r="K151" t="str">
            <v>2022+23(68)</v>
          </cell>
          <cell r="M151" t="str">
            <v xml:space="preserve"> 2024 CNSX Phú Quốc 17-20/5/24</v>
          </cell>
        </row>
        <row r="152">
          <cell r="B152">
            <v>18480</v>
          </cell>
          <cell r="C152" t="str">
            <v>Bùi Thị Mai</v>
          </cell>
          <cell r="D152" t="str">
            <v>18/2/1990</v>
          </cell>
          <cell r="E152" t="str">
            <v>26/3/2016</v>
          </cell>
        </row>
        <row r="153">
          <cell r="B153">
            <v>18492</v>
          </cell>
          <cell r="C153" t="str">
            <v>Phạm Thị Quỳnh Trang</v>
          </cell>
          <cell r="D153" t="str">
            <v>17/7/1998</v>
          </cell>
          <cell r="E153">
            <v>42465</v>
          </cell>
          <cell r="G153" t="str">
            <v>Hạ Long (11/2020)</v>
          </cell>
        </row>
        <row r="154">
          <cell r="B154">
            <v>18493</v>
          </cell>
          <cell r="C154" t="str">
            <v>Vũ Thị Nhung</v>
          </cell>
          <cell r="D154" t="str">
            <v>31/10/1995</v>
          </cell>
          <cell r="E154">
            <v>42465</v>
          </cell>
        </row>
        <row r="155">
          <cell r="B155">
            <v>18761</v>
          </cell>
          <cell r="C155" t="str">
            <v>Dương Văn Trọng</v>
          </cell>
          <cell r="D155">
            <v>31895</v>
          </cell>
          <cell r="E155">
            <v>42801</v>
          </cell>
        </row>
        <row r="156">
          <cell r="B156">
            <v>18762</v>
          </cell>
          <cell r="C156" t="str">
            <v>Bùi Thanh Cương</v>
          </cell>
          <cell r="D156">
            <v>34688</v>
          </cell>
          <cell r="E156">
            <v>42801</v>
          </cell>
        </row>
        <row r="157">
          <cell r="B157">
            <v>18763</v>
          </cell>
          <cell r="C157" t="str">
            <v>Đinh Văn Thường</v>
          </cell>
          <cell r="D157">
            <v>32535</v>
          </cell>
          <cell r="E157">
            <v>42801</v>
          </cell>
          <cell r="J157" t="str">
            <v>Malai+sing 11/22</v>
          </cell>
          <cell r="K157" t="str">
            <v>2022+23(68)</v>
          </cell>
        </row>
        <row r="158">
          <cell r="B158">
            <v>18821</v>
          </cell>
          <cell r="C158" t="str">
            <v>Lư Đình Luận</v>
          </cell>
          <cell r="D158">
            <v>35366</v>
          </cell>
          <cell r="E158">
            <v>42905</v>
          </cell>
        </row>
        <row r="159">
          <cell r="B159">
            <v>18822</v>
          </cell>
          <cell r="C159" t="str">
            <v>Hồ Xuân Lượng</v>
          </cell>
          <cell r="D159">
            <v>34028</v>
          </cell>
          <cell r="E159">
            <v>42905</v>
          </cell>
          <cell r="J159" t="str">
            <v>Malai-Sinh 5/2023</v>
          </cell>
        </row>
        <row r="160">
          <cell r="B160">
            <v>18826</v>
          </cell>
          <cell r="C160" t="str">
            <v>Trần Văn Tiến</v>
          </cell>
          <cell r="D160">
            <v>34043</v>
          </cell>
          <cell r="E160">
            <v>42905</v>
          </cell>
          <cell r="J160" t="str">
            <v>Inđo 11-2022</v>
          </cell>
        </row>
        <row r="161">
          <cell r="B161">
            <v>18827</v>
          </cell>
          <cell r="C161" t="str">
            <v>Nguyễn Văn Chinh</v>
          </cell>
          <cell r="D161">
            <v>34986</v>
          </cell>
          <cell r="E161">
            <v>42905</v>
          </cell>
        </row>
        <row r="162">
          <cell r="B162">
            <v>18829</v>
          </cell>
          <cell r="C162" t="str">
            <v>Trương Văn Cường</v>
          </cell>
          <cell r="D162">
            <v>33827</v>
          </cell>
          <cell r="E162">
            <v>42905</v>
          </cell>
          <cell r="J162" t="str">
            <v xml:space="preserve"> Malai -Sing 2023</v>
          </cell>
        </row>
        <row r="163">
          <cell r="B163">
            <v>18830</v>
          </cell>
          <cell r="C163" t="str">
            <v>Nguyễn Vũ Dũng</v>
          </cell>
          <cell r="D163">
            <v>33158</v>
          </cell>
          <cell r="E163">
            <v>42905</v>
          </cell>
        </row>
        <row r="164">
          <cell r="B164">
            <v>18833</v>
          </cell>
          <cell r="C164" t="str">
            <v>Đặng Văn Được</v>
          </cell>
          <cell r="D164">
            <v>35355</v>
          </cell>
          <cell r="E164">
            <v>42905</v>
          </cell>
          <cell r="J164" t="str">
            <v xml:space="preserve"> Malai -Sing 2023</v>
          </cell>
        </row>
        <row r="165">
          <cell r="B165">
            <v>18834</v>
          </cell>
          <cell r="C165" t="str">
            <v>Nguyễn Thanh Tuấn Hiệp</v>
          </cell>
          <cell r="D165">
            <v>35400</v>
          </cell>
          <cell r="E165">
            <v>42905</v>
          </cell>
        </row>
        <row r="166">
          <cell r="B166">
            <v>18835</v>
          </cell>
          <cell r="C166" t="str">
            <v>Trương Văn Hiếu</v>
          </cell>
          <cell r="D166">
            <v>35128</v>
          </cell>
          <cell r="E166">
            <v>42905</v>
          </cell>
        </row>
        <row r="167">
          <cell r="B167">
            <v>18836</v>
          </cell>
          <cell r="C167" t="str">
            <v>Nguyễn Minh Hiếu</v>
          </cell>
          <cell r="D167">
            <v>35297</v>
          </cell>
          <cell r="E167">
            <v>42905</v>
          </cell>
        </row>
        <row r="168">
          <cell r="B168">
            <v>18843</v>
          </cell>
          <cell r="C168" t="str">
            <v>Phạm Hữu Chiến</v>
          </cell>
          <cell r="D168">
            <v>34047</v>
          </cell>
          <cell r="E168">
            <v>42905</v>
          </cell>
          <cell r="J168" t="str">
            <v>Inđo 10-2022</v>
          </cell>
        </row>
        <row r="169">
          <cell r="B169">
            <v>18844</v>
          </cell>
          <cell r="C169" t="str">
            <v>Phạm Anh Dũng</v>
          </cell>
          <cell r="D169">
            <v>34940</v>
          </cell>
          <cell r="E169">
            <v>42905</v>
          </cell>
          <cell r="J169" t="str">
            <v xml:space="preserve"> Malai -Sing 2023</v>
          </cell>
        </row>
        <row r="170">
          <cell r="B170">
            <v>18847</v>
          </cell>
          <cell r="C170" t="str">
            <v>Đỗ Văn Khương</v>
          </cell>
          <cell r="D170">
            <v>32826</v>
          </cell>
          <cell r="E170">
            <v>42905</v>
          </cell>
          <cell r="F170" t="str">
            <v xml:space="preserve"> Hạ Long 7+8/ 2024</v>
          </cell>
        </row>
        <row r="171">
          <cell r="B171">
            <v>18850</v>
          </cell>
          <cell r="C171" t="str">
            <v>Đậu Đình Tài</v>
          </cell>
          <cell r="D171">
            <v>34905</v>
          </cell>
          <cell r="E171">
            <v>42905</v>
          </cell>
        </row>
        <row r="172">
          <cell r="B172">
            <v>18851</v>
          </cell>
          <cell r="C172" t="str">
            <v>Nguyễn Văn Thành</v>
          </cell>
          <cell r="D172">
            <v>34376</v>
          </cell>
          <cell r="E172">
            <v>42905</v>
          </cell>
        </row>
        <row r="173">
          <cell r="B173">
            <v>18854</v>
          </cell>
          <cell r="C173" t="str">
            <v>Bùi Xuân Phú</v>
          </cell>
          <cell r="D173">
            <v>34565</v>
          </cell>
          <cell r="E173">
            <v>42905</v>
          </cell>
          <cell r="F173" t="str">
            <v xml:space="preserve"> Hạ Long 7+8/ 2024</v>
          </cell>
        </row>
        <row r="174">
          <cell r="B174">
            <v>18855</v>
          </cell>
          <cell r="C174" t="str">
            <v>Vũ Văn An</v>
          </cell>
          <cell r="D174">
            <v>33205</v>
          </cell>
          <cell r="E174">
            <v>42905</v>
          </cell>
          <cell r="G174" t="str">
            <v>Hạ Long (11/2020)</v>
          </cell>
          <cell r="M174" t="str">
            <v>2021 (Hội An-ĐÀ Nẵng) 4/2022</v>
          </cell>
        </row>
        <row r="175">
          <cell r="B175">
            <v>18861</v>
          </cell>
          <cell r="C175" t="str">
            <v>Phan Thanh Tùng</v>
          </cell>
          <cell r="D175">
            <v>33108</v>
          </cell>
          <cell r="E175">
            <v>42905</v>
          </cell>
          <cell r="K175" t="str">
            <v>2022+23(68)</v>
          </cell>
          <cell r="M175">
            <v>2022</v>
          </cell>
        </row>
        <row r="176">
          <cell r="B176">
            <v>18862</v>
          </cell>
          <cell r="C176" t="str">
            <v>Đặng Văn Kiên</v>
          </cell>
          <cell r="D176">
            <v>35065</v>
          </cell>
          <cell r="E176">
            <v>42905</v>
          </cell>
        </row>
        <row r="177">
          <cell r="B177">
            <v>18864</v>
          </cell>
          <cell r="C177" t="str">
            <v>Nguyễn Hữu Nghĩa</v>
          </cell>
          <cell r="D177">
            <v>33814</v>
          </cell>
          <cell r="E177">
            <v>42905</v>
          </cell>
        </row>
        <row r="178">
          <cell r="B178">
            <v>18869</v>
          </cell>
          <cell r="C178" t="str">
            <v>Trần Anh Dũng</v>
          </cell>
          <cell r="D178">
            <v>34186</v>
          </cell>
          <cell r="E178">
            <v>42905</v>
          </cell>
        </row>
        <row r="179">
          <cell r="B179">
            <v>18875</v>
          </cell>
          <cell r="C179" t="str">
            <v>Trần Thị Thắm</v>
          </cell>
          <cell r="D179">
            <v>32516</v>
          </cell>
          <cell r="E179">
            <v>42905</v>
          </cell>
        </row>
        <row r="180">
          <cell r="B180">
            <v>18876</v>
          </cell>
          <cell r="C180" t="str">
            <v>Nguyễn Thị Thủy</v>
          </cell>
          <cell r="D180">
            <v>33260</v>
          </cell>
          <cell r="E180">
            <v>42905</v>
          </cell>
        </row>
        <row r="181">
          <cell r="B181">
            <v>18877</v>
          </cell>
          <cell r="C181" t="str">
            <v>Nguyễn Thị Phương Loan</v>
          </cell>
          <cell r="D181" t="str">
            <v>27/02/1996</v>
          </cell>
          <cell r="E181">
            <v>42905</v>
          </cell>
        </row>
        <row r="182">
          <cell r="B182">
            <v>18879</v>
          </cell>
          <cell r="C182" t="str">
            <v>Vũ Thị Thanh</v>
          </cell>
          <cell r="D182">
            <v>35049</v>
          </cell>
          <cell r="E182">
            <v>42905</v>
          </cell>
        </row>
        <row r="183">
          <cell r="B183">
            <v>18883</v>
          </cell>
          <cell r="C183" t="str">
            <v>Tạ Thùy Linh</v>
          </cell>
          <cell r="D183">
            <v>34861</v>
          </cell>
          <cell r="E183">
            <v>42905</v>
          </cell>
        </row>
        <row r="184">
          <cell r="B184">
            <v>18887</v>
          </cell>
          <cell r="C184" t="str">
            <v>Lý Thị Uyên</v>
          </cell>
          <cell r="D184">
            <v>34196</v>
          </cell>
          <cell r="E184">
            <v>42905</v>
          </cell>
        </row>
        <row r="185">
          <cell r="B185">
            <v>18892</v>
          </cell>
          <cell r="C185" t="str">
            <v>Ngô Thị Thanh Vân</v>
          </cell>
          <cell r="D185">
            <v>32892</v>
          </cell>
          <cell r="E185">
            <v>42905</v>
          </cell>
        </row>
        <row r="186">
          <cell r="B186">
            <v>18893</v>
          </cell>
          <cell r="C186" t="str">
            <v>Tô Thị Hiền</v>
          </cell>
          <cell r="D186">
            <v>32533</v>
          </cell>
          <cell r="E186">
            <v>42905</v>
          </cell>
        </row>
        <row r="187">
          <cell r="B187">
            <v>18894</v>
          </cell>
          <cell r="C187" t="str">
            <v>Hoàng Thị Thơm</v>
          </cell>
          <cell r="D187">
            <v>32870</v>
          </cell>
          <cell r="E187">
            <v>42905</v>
          </cell>
        </row>
        <row r="188">
          <cell r="B188">
            <v>18898</v>
          </cell>
          <cell r="C188" t="str">
            <v>Vũ Thị Tạo</v>
          </cell>
          <cell r="D188">
            <v>32613</v>
          </cell>
          <cell r="E188">
            <v>42905</v>
          </cell>
        </row>
        <row r="189">
          <cell r="B189">
            <v>18900</v>
          </cell>
          <cell r="C189" t="str">
            <v>Phạm Thị Hương</v>
          </cell>
          <cell r="D189" t="str">
            <v>25/03/1987</v>
          </cell>
          <cell r="E189">
            <v>42905</v>
          </cell>
        </row>
        <row r="190">
          <cell r="B190">
            <v>18901</v>
          </cell>
          <cell r="C190" t="str">
            <v>Phạm Thúy Hải</v>
          </cell>
          <cell r="D190" t="str">
            <v>20/9/1991</v>
          </cell>
          <cell r="E190">
            <v>42905</v>
          </cell>
        </row>
        <row r="191">
          <cell r="B191">
            <v>18902</v>
          </cell>
          <cell r="C191" t="str">
            <v>Nguyễn Hồng Loan</v>
          </cell>
          <cell r="D191" t="str">
            <v>22/12/1988</v>
          </cell>
          <cell r="E191">
            <v>42905</v>
          </cell>
        </row>
        <row r="192">
          <cell r="B192">
            <v>18905</v>
          </cell>
          <cell r="C192" t="str">
            <v>Nguyễn Thị Mai Xuyên</v>
          </cell>
          <cell r="D192" t="str">
            <v>29/01/1991</v>
          </cell>
          <cell r="E192">
            <v>42905</v>
          </cell>
        </row>
        <row r="193">
          <cell r="B193">
            <v>18910</v>
          </cell>
          <cell r="C193" t="str">
            <v>Nguyễn Thị Thu Hoài</v>
          </cell>
          <cell r="D193">
            <v>32753</v>
          </cell>
          <cell r="E193">
            <v>42905</v>
          </cell>
        </row>
        <row r="194">
          <cell r="B194">
            <v>18915</v>
          </cell>
          <cell r="C194" t="str">
            <v>Trần Thị Thuỷ</v>
          </cell>
          <cell r="D194">
            <v>33274</v>
          </cell>
          <cell r="E194">
            <v>42905</v>
          </cell>
        </row>
        <row r="195">
          <cell r="B195">
            <v>18917</v>
          </cell>
          <cell r="C195" t="str">
            <v>Lê Thị Mơ</v>
          </cell>
          <cell r="D195">
            <v>32057</v>
          </cell>
          <cell r="E195">
            <v>42905</v>
          </cell>
        </row>
        <row r="196">
          <cell r="B196">
            <v>18918</v>
          </cell>
          <cell r="C196" t="str">
            <v>Đỗ Thị Hải</v>
          </cell>
          <cell r="D196">
            <v>33958</v>
          </cell>
          <cell r="E196">
            <v>42905</v>
          </cell>
        </row>
        <row r="197">
          <cell r="B197">
            <v>18922</v>
          </cell>
          <cell r="C197" t="str">
            <v>Hà Kim Thu</v>
          </cell>
          <cell r="D197">
            <v>32734</v>
          </cell>
          <cell r="E197">
            <v>42905</v>
          </cell>
          <cell r="M197">
            <v>2022</v>
          </cell>
        </row>
        <row r="198">
          <cell r="B198">
            <v>18924</v>
          </cell>
          <cell r="C198" t="str">
            <v>Phạm Thị Hà</v>
          </cell>
          <cell r="D198">
            <v>32243</v>
          </cell>
          <cell r="E198">
            <v>42905</v>
          </cell>
        </row>
        <row r="199">
          <cell r="B199">
            <v>18925</v>
          </cell>
          <cell r="C199" t="str">
            <v>Trần Thị Hương</v>
          </cell>
          <cell r="D199">
            <v>32804</v>
          </cell>
          <cell r="E199">
            <v>42905</v>
          </cell>
        </row>
        <row r="200">
          <cell r="B200">
            <v>18957</v>
          </cell>
          <cell r="C200" t="str">
            <v>Nguyễn Thị Thùy Giang</v>
          </cell>
          <cell r="D200">
            <v>31620</v>
          </cell>
          <cell r="E200">
            <v>42929</v>
          </cell>
        </row>
        <row r="201">
          <cell r="B201">
            <v>18958</v>
          </cell>
          <cell r="C201" t="str">
            <v>Vũ Thị Bích Ngọc</v>
          </cell>
          <cell r="D201">
            <v>35591</v>
          </cell>
          <cell r="E201">
            <v>42929</v>
          </cell>
        </row>
        <row r="202">
          <cell r="B202">
            <v>19037</v>
          </cell>
          <cell r="C202" t="str">
            <v>Nguyễn Anh Thủy</v>
          </cell>
          <cell r="D202">
            <v>35055</v>
          </cell>
          <cell r="E202">
            <v>42962</v>
          </cell>
        </row>
        <row r="203">
          <cell r="B203">
            <v>19336</v>
          </cell>
          <cell r="C203" t="str">
            <v>Phạm Thị Thảo</v>
          </cell>
          <cell r="D203">
            <v>36067</v>
          </cell>
          <cell r="E203">
            <v>43540</v>
          </cell>
        </row>
        <row r="204">
          <cell r="B204">
            <v>19343</v>
          </cell>
          <cell r="C204" t="str">
            <v>Nguyễn Thị Minh Huệ</v>
          </cell>
          <cell r="D204">
            <v>35892</v>
          </cell>
          <cell r="E204">
            <v>43540</v>
          </cell>
        </row>
        <row r="205">
          <cell r="B205">
            <v>19419</v>
          </cell>
          <cell r="C205" t="str">
            <v>Đậu Quang Tiến</v>
          </cell>
          <cell r="D205">
            <v>35328</v>
          </cell>
          <cell r="E205">
            <v>43575</v>
          </cell>
        </row>
        <row r="206">
          <cell r="B206">
            <v>19472</v>
          </cell>
          <cell r="C206" t="str">
            <v>Trần Đức Hùng</v>
          </cell>
          <cell r="D206">
            <v>34645</v>
          </cell>
          <cell r="E206" t="str">
            <v>29/6/2019</v>
          </cell>
          <cell r="F206" t="str">
            <v>Hagitech 6/2023(sau ốm)</v>
          </cell>
        </row>
        <row r="207">
          <cell r="B207">
            <v>19440</v>
          </cell>
          <cell r="C207" t="str">
            <v>Bùi Đức Hải Nam</v>
          </cell>
          <cell r="D207">
            <v>34719</v>
          </cell>
          <cell r="E207">
            <v>43614</v>
          </cell>
        </row>
        <row r="208">
          <cell r="B208">
            <v>19473</v>
          </cell>
          <cell r="C208" t="str">
            <v>Nguyễn Văn Đôn</v>
          </cell>
          <cell r="D208" t="str">
            <v>28/6/1992</v>
          </cell>
          <cell r="E208" t="str">
            <v>29/6/2019</v>
          </cell>
          <cell r="M208" t="str">
            <v xml:space="preserve"> 2024 CNSX Phú Quốc 25-29/5/24</v>
          </cell>
        </row>
        <row r="209">
          <cell r="B209">
            <v>19436</v>
          </cell>
          <cell r="C209" t="str">
            <v>Bùi Văn Nam</v>
          </cell>
          <cell r="D209">
            <v>32360</v>
          </cell>
          <cell r="E209">
            <v>43614</v>
          </cell>
        </row>
        <row r="210">
          <cell r="B210">
            <v>19606</v>
          </cell>
          <cell r="C210" t="str">
            <v>Phạm Minh Tuấn</v>
          </cell>
          <cell r="D210">
            <v>35177</v>
          </cell>
          <cell r="E210">
            <v>43738</v>
          </cell>
        </row>
        <row r="211">
          <cell r="B211">
            <v>19573</v>
          </cell>
          <cell r="C211" t="str">
            <v>Lương Văn Phượng</v>
          </cell>
          <cell r="D211">
            <v>34971</v>
          </cell>
          <cell r="E211">
            <v>43706</v>
          </cell>
        </row>
        <row r="212">
          <cell r="B212">
            <v>19603</v>
          </cell>
          <cell r="C212" t="str">
            <v>Vũ Tiến Hưng</v>
          </cell>
          <cell r="D212">
            <v>32893</v>
          </cell>
          <cell r="E212">
            <v>43738</v>
          </cell>
        </row>
        <row r="213">
          <cell r="B213">
            <v>19604</v>
          </cell>
          <cell r="C213" t="str">
            <v>Nguyễn Văn Hải</v>
          </cell>
          <cell r="D213">
            <v>34612</v>
          </cell>
          <cell r="E213">
            <v>43738</v>
          </cell>
        </row>
        <row r="214">
          <cell r="B214">
            <v>18920</v>
          </cell>
          <cell r="C214" t="str">
            <v>Lê Thị Huệ</v>
          </cell>
          <cell r="D214" t="str">
            <v>24/07/1996</v>
          </cell>
          <cell r="E214">
            <v>42905</v>
          </cell>
        </row>
        <row r="215">
          <cell r="B215">
            <v>13109</v>
          </cell>
          <cell r="C215" t="str">
            <v>Vũ Xuân Dũng</v>
          </cell>
          <cell r="D215">
            <v>30297</v>
          </cell>
          <cell r="E215">
            <v>38292</v>
          </cell>
          <cell r="F215" t="str">
            <v>Hạ Long Haritec 15/8/2022</v>
          </cell>
          <cell r="H215">
            <v>2024</v>
          </cell>
        </row>
        <row r="216">
          <cell r="B216">
            <v>19819</v>
          </cell>
          <cell r="C216" t="str">
            <v>Nguyễn Dương Huy</v>
          </cell>
          <cell r="D216">
            <v>32784</v>
          </cell>
          <cell r="E216">
            <v>43965</v>
          </cell>
        </row>
        <row r="217">
          <cell r="B217">
            <v>19929</v>
          </cell>
          <cell r="C217" t="str">
            <v>Trần Xuân Hồng</v>
          </cell>
          <cell r="D217">
            <v>34992</v>
          </cell>
          <cell r="E217">
            <v>44127</v>
          </cell>
        </row>
        <row r="218">
          <cell r="B218">
            <v>19818</v>
          </cell>
          <cell r="C218" t="str">
            <v>Bùi Văn Trường</v>
          </cell>
          <cell r="D218">
            <v>36457</v>
          </cell>
          <cell r="E218">
            <v>43965</v>
          </cell>
        </row>
        <row r="219">
          <cell r="B219">
            <v>13569</v>
          </cell>
          <cell r="C219" t="str">
            <v>Phạm Thị Anh</v>
          </cell>
          <cell r="D219">
            <v>30151</v>
          </cell>
          <cell r="E219">
            <v>38565</v>
          </cell>
          <cell r="F219" t="str">
            <v>Hạ Long Haritec 15/8/2022</v>
          </cell>
          <cell r="G219" t="str">
            <v>Quảng Bìnhnăm 2017</v>
          </cell>
          <cell r="H219">
            <v>2024</v>
          </cell>
          <cell r="I219" t="str">
            <v>năm 2014 (không đi du lịch)</v>
          </cell>
          <cell r="J219" t="str">
            <v>Malai-Sinh 5/2023</v>
          </cell>
          <cell r="K219" t="str">
            <v>2014+22(35)+23(68)</v>
          </cell>
        </row>
        <row r="220">
          <cell r="B220">
            <v>19988</v>
          </cell>
          <cell r="C220" t="str">
            <v>Nguyễn Văn Ngọc</v>
          </cell>
        </row>
        <row r="221">
          <cell r="B221">
            <v>20102</v>
          </cell>
          <cell r="C221" t="str">
            <v>Phạm Tiến Thắng</v>
          </cell>
        </row>
        <row r="222">
          <cell r="B222">
            <v>20117</v>
          </cell>
          <cell r="C222" t="str">
            <v>Phạm Thu Trang</v>
          </cell>
        </row>
        <row r="223">
          <cell r="B223">
            <v>20253</v>
          </cell>
          <cell r="C223" t="str">
            <v>Phạm Thị Hường</v>
          </cell>
        </row>
        <row r="224">
          <cell r="B224">
            <v>20252</v>
          </cell>
          <cell r="C224" t="str">
            <v>Lê Thị Hường</v>
          </cell>
        </row>
        <row r="225">
          <cell r="B225">
            <v>20453</v>
          </cell>
          <cell r="C225" t="str">
            <v>Nguyễn Văn Sơn</v>
          </cell>
        </row>
        <row r="226">
          <cell r="B226">
            <v>20454</v>
          </cell>
          <cell r="C226" t="str">
            <v>Đào Minh Tuấn</v>
          </cell>
        </row>
        <row r="227">
          <cell r="B227">
            <v>19120</v>
          </cell>
          <cell r="C227" t="str">
            <v>Đặng Văn Trung</v>
          </cell>
        </row>
        <row r="228">
          <cell r="B228">
            <v>18838</v>
          </cell>
          <cell r="C228" t="str">
            <v>Trương Ngọc Hoàng (đi bộ đội 2 năm 20119-2021)</v>
          </cell>
          <cell r="D228">
            <v>34738</v>
          </cell>
          <cell r="E228">
            <v>42905</v>
          </cell>
          <cell r="J228" t="str">
            <v xml:space="preserve"> Malai -Sing 2023</v>
          </cell>
        </row>
        <row r="229">
          <cell r="B229">
            <v>18863</v>
          </cell>
          <cell r="C229" t="str">
            <v>Khúc Việt Trung (đi bộ đội 2 năm 2019-2021)</v>
          </cell>
          <cell r="D229">
            <v>35194</v>
          </cell>
          <cell r="E229">
            <v>42905</v>
          </cell>
        </row>
        <row r="230">
          <cell r="B230">
            <v>18724</v>
          </cell>
          <cell r="C230" t="str">
            <v>Đào Mạnh Tấn</v>
          </cell>
          <cell r="D230">
            <v>32871</v>
          </cell>
          <cell r="E230">
            <v>42793</v>
          </cell>
        </row>
        <row r="231">
          <cell r="B231">
            <v>11414</v>
          </cell>
          <cell r="C231" t="str">
            <v>Đào Ngọc Hùng</v>
          </cell>
          <cell r="D231">
            <v>27041</v>
          </cell>
          <cell r="E231">
            <v>35521</v>
          </cell>
          <cell r="F231" t="str">
            <v xml:space="preserve"> 2- Hạ Long 7+8/ 2024</v>
          </cell>
          <cell r="H231" t="str">
            <v>đi bên phục vụ rồi</v>
          </cell>
        </row>
        <row r="232">
          <cell r="B232">
            <v>13050</v>
          </cell>
          <cell r="C232" t="str">
            <v>Vũ Đại Thắng</v>
          </cell>
          <cell r="D232">
            <v>30658</v>
          </cell>
          <cell r="E232" t="str">
            <v>9/2004</v>
          </cell>
          <cell r="F232" t="str">
            <v>Hagitech 5/2023</v>
          </cell>
          <cell r="H232">
            <v>2024</v>
          </cell>
        </row>
        <row r="233">
          <cell r="B233">
            <v>20671</v>
          </cell>
          <cell r="C233" t="str">
            <v>Nguyễn Ngọc Minh</v>
          </cell>
          <cell r="D233">
            <v>30755</v>
          </cell>
          <cell r="E233">
            <v>44886</v>
          </cell>
        </row>
        <row r="234">
          <cell r="B234">
            <v>16717</v>
          </cell>
          <cell r="C234" t="str">
            <v>Nguyễn Thị Hương</v>
          </cell>
          <cell r="D234">
            <v>32403</v>
          </cell>
          <cell r="E234">
            <v>40844</v>
          </cell>
        </row>
        <row r="235">
          <cell r="B235">
            <v>20593</v>
          </cell>
          <cell r="C235" t="str">
            <v>Phan Thị Phương</v>
          </cell>
        </row>
        <row r="236">
          <cell r="B236">
            <v>20833</v>
          </cell>
          <cell r="C236" t="str">
            <v>Trương Quảng Hà</v>
          </cell>
          <cell r="D236">
            <v>1985</v>
          </cell>
          <cell r="E236">
            <v>45021</v>
          </cell>
        </row>
        <row r="237">
          <cell r="B237">
            <v>20879</v>
          </cell>
          <cell r="C237" t="str">
            <v>Nguyễn Duy Đức</v>
          </cell>
          <cell r="D237">
            <v>36316</v>
          </cell>
          <cell r="E237">
            <v>45062</v>
          </cell>
        </row>
        <row r="238">
          <cell r="B238">
            <v>20885</v>
          </cell>
          <cell r="C238" t="str">
            <v>Dương Thị Hoài Phương</v>
          </cell>
          <cell r="D238">
            <v>35100</v>
          </cell>
          <cell r="E238">
            <v>45081</v>
          </cell>
        </row>
        <row r="239">
          <cell r="B239">
            <v>20880</v>
          </cell>
          <cell r="C239" t="str">
            <v>Nguyễn Thị Ngần</v>
          </cell>
          <cell r="D239">
            <v>30966</v>
          </cell>
          <cell r="E239">
            <v>45062</v>
          </cell>
        </row>
        <row r="240">
          <cell r="B240">
            <v>20980</v>
          </cell>
          <cell r="C240" t="str">
            <v>Phan Thị Thùy Dương</v>
          </cell>
          <cell r="D240">
            <v>35656</v>
          </cell>
          <cell r="E240">
            <v>45129</v>
          </cell>
        </row>
        <row r="241">
          <cell r="B241">
            <v>20669</v>
          </cell>
          <cell r="C241" t="str">
            <v>Lã Đức Thịnh</v>
          </cell>
          <cell r="D241">
            <v>37203</v>
          </cell>
          <cell r="E241">
            <v>44886</v>
          </cell>
        </row>
        <row r="242">
          <cell r="B242">
            <v>21040</v>
          </cell>
          <cell r="C242" t="str">
            <v>Trịnh Thanh Tú</v>
          </cell>
          <cell r="D242">
            <v>35029</v>
          </cell>
          <cell r="E242">
            <v>45231</v>
          </cell>
        </row>
        <row r="243">
          <cell r="B243">
            <v>20999</v>
          </cell>
          <cell r="C243" t="str">
            <v>Phạm Thị Lan Hương</v>
          </cell>
          <cell r="D243">
            <v>33351</v>
          </cell>
          <cell r="E243">
            <v>45184</v>
          </cell>
        </row>
        <row r="244">
          <cell r="B244">
            <v>18759</v>
          </cell>
          <cell r="C244" t="str">
            <v>Vũ Đình Hùng</v>
          </cell>
          <cell r="D244">
            <v>32990</v>
          </cell>
          <cell r="E244">
            <v>45184</v>
          </cell>
        </row>
        <row r="245">
          <cell r="B245">
            <v>20886</v>
          </cell>
          <cell r="C245" t="str">
            <v>Đinh Thị Kim Oanh</v>
          </cell>
          <cell r="D245">
            <v>32869</v>
          </cell>
          <cell r="E245">
            <v>45081</v>
          </cell>
        </row>
        <row r="246">
          <cell r="B246">
            <v>21119</v>
          </cell>
          <cell r="C246" t="str">
            <v>Đặng Lê Hải Anh</v>
          </cell>
          <cell r="D246">
            <v>33818</v>
          </cell>
          <cell r="E246">
            <v>45299</v>
          </cell>
        </row>
        <row r="247">
          <cell r="B247">
            <v>20888</v>
          </cell>
          <cell r="C247" t="str">
            <v>Đặng Thu Huyền</v>
          </cell>
          <cell r="D247">
            <v>36216</v>
          </cell>
          <cell r="E247">
            <v>45080</v>
          </cell>
        </row>
        <row r="248">
          <cell r="B248">
            <v>21216</v>
          </cell>
          <cell r="C248" t="str">
            <v>Lê Diệu Hoa</v>
          </cell>
          <cell r="D248">
            <v>33970</v>
          </cell>
          <cell r="E248">
            <v>45355</v>
          </cell>
        </row>
        <row r="260">
          <cell r="B260" t="str">
            <v>NGHỈ VÀ CHUYỂN PX</v>
          </cell>
        </row>
        <row r="261">
          <cell r="B261" t="str">
            <v>SDB</v>
          </cell>
          <cell r="C261" t="str">
            <v>Họ và tên</v>
          </cell>
          <cell r="D261" t="str">
            <v>Ngày tháng năm sinh</v>
          </cell>
          <cell r="E261" t="str">
            <v>Ngày vào công tác</v>
          </cell>
          <cell r="F261" t="str">
            <v xml:space="preserve">ĐIỀU DƯỠNG </v>
          </cell>
          <cell r="G261" t="str">
            <v>CÔNG ĐOÀN NGẮN NGÀY</v>
          </cell>
          <cell r="H261" t="str">
            <v>MIỀN NAM</v>
          </cell>
          <cell r="I261" t="str">
            <v>THỢ MỎ ƯU TÚ NĂM</v>
          </cell>
          <cell r="J261" t="str">
            <v>THAM QUAN NƯỚC NGOÀI</v>
          </cell>
          <cell r="K261" t="str">
            <v>CSTĐ Công ty</v>
          </cell>
          <cell r="L261" t="str">
            <v>CSTĐ TKV</v>
          </cell>
          <cell r="M261" t="str">
            <v>CB công nhân xuất sắc</v>
          </cell>
        </row>
        <row r="262">
          <cell r="B262">
            <v>5036</v>
          </cell>
          <cell r="C262" t="str">
            <v>Đặng Văn Luật</v>
          </cell>
          <cell r="D262" t="str">
            <v>15/12/1962</v>
          </cell>
          <cell r="E262" t="str">
            <v>1/1/1979</v>
          </cell>
          <cell r="F262" t="str">
            <v>1-Sầm Sơn 10/2011
2-Sầm Sơn 5/2019</v>
          </cell>
          <cell r="H262">
            <v>2017</v>
          </cell>
          <cell r="I262" t="str">
            <v>Năm 2019 - Quy Nhơn Phú Yên (2020)</v>
          </cell>
        </row>
        <row r="263">
          <cell r="B263">
            <v>6823</v>
          </cell>
          <cell r="C263" t="str">
            <v>Lưu văn Hiển</v>
          </cell>
          <cell r="D263">
            <v>24300</v>
          </cell>
          <cell r="E263" t="str">
            <v>5/6/1983</v>
          </cell>
          <cell r="F263" t="str">
            <v>Thái Nguyên 7/2014
-Cửa Lò (6/2020)</v>
          </cell>
          <cell r="G263" t="str">
            <v>Quảng Bìnhnăm 2019</v>
          </cell>
          <cell r="H263">
            <v>2017</v>
          </cell>
        </row>
        <row r="264">
          <cell r="B264">
            <v>7035</v>
          </cell>
          <cell r="C264" t="str">
            <v>Vũ Đình Hùng</v>
          </cell>
          <cell r="D264">
            <v>23844</v>
          </cell>
          <cell r="E264" t="str">
            <v>20/8/1984</v>
          </cell>
          <cell r="F264" t="str">
            <v>Sầm Sơn 10/2013
- Móng Cái (6/2020)</v>
          </cell>
          <cell r="G264" t="str">
            <v>năm 2014</v>
          </cell>
          <cell r="H264">
            <v>2017</v>
          </cell>
        </row>
        <row r="265">
          <cell r="B265">
            <v>8112</v>
          </cell>
          <cell r="C265" t="str">
            <v>Lưu Đức Tuất</v>
          </cell>
          <cell r="D265">
            <v>23008</v>
          </cell>
          <cell r="E265">
            <v>31413</v>
          </cell>
          <cell r="F265" t="str">
            <v>Lần 1 bên Chế biến than
Hạ Long 20-26/12/2021
Hagitech 6/2023</v>
          </cell>
          <cell r="H265" t="str">
            <v>đi rồi</v>
          </cell>
        </row>
        <row r="266">
          <cell r="B266">
            <v>8339</v>
          </cell>
          <cell r="C266" t="str">
            <v>Nguyễn Văn Quang</v>
          </cell>
          <cell r="D266">
            <v>24759</v>
          </cell>
          <cell r="E266">
            <v>31291</v>
          </cell>
        </row>
        <row r="267">
          <cell r="B267">
            <v>8382</v>
          </cell>
          <cell r="C267" t="str">
            <v>Nguyễn Văn Vinh</v>
          </cell>
          <cell r="D267">
            <v>22859</v>
          </cell>
          <cell r="E267" t="str">
            <v>23/8/1986</v>
          </cell>
          <cell r="F267" t="str">
            <v>Sầm Sơn 5/2013
- Cửa Lò (6/2020)</v>
          </cell>
          <cell r="H267">
            <v>2018</v>
          </cell>
        </row>
        <row r="268">
          <cell r="B268">
            <v>8531</v>
          </cell>
          <cell r="C268" t="str">
            <v>Vũ Thị Thanh Thuỷ</v>
          </cell>
          <cell r="D268">
            <v>24509</v>
          </cell>
          <cell r="E268" t="str">
            <v>9/8/1986</v>
          </cell>
          <cell r="F268" t="str">
            <v>Móng Cái 4/2014</v>
          </cell>
          <cell r="G268" t="str">
            <v>đi rồi</v>
          </cell>
          <cell r="H268">
            <v>2016</v>
          </cell>
          <cell r="K268" t="str">
            <v>2020(qđ 136)</v>
          </cell>
        </row>
        <row r="269">
          <cell r="B269">
            <v>8909</v>
          </cell>
          <cell r="C269" t="str">
            <v>Vũ Văn Phương</v>
          </cell>
          <cell r="D269" t="str">
            <v>20/4/1966</v>
          </cell>
          <cell r="E269" t="str">
            <v>15/12/1986</v>
          </cell>
          <cell r="F269" t="str">
            <v>Trà cổ (7/2020)</v>
          </cell>
          <cell r="G269" t="str">
            <v>ATK Thái Nguyên 2012</v>
          </cell>
          <cell r="H269">
            <v>2019</v>
          </cell>
        </row>
        <row r="270">
          <cell r="B270">
            <v>9791</v>
          </cell>
          <cell r="C270" t="str">
            <v>Đỗ Đức Dục</v>
          </cell>
          <cell r="D270" t="str">
            <v>15/7/1965</v>
          </cell>
          <cell r="E270" t="str">
            <v>15/10/1988</v>
          </cell>
          <cell r="F270" t="str">
            <v>Sầm Sơn 10/2014
Đợt 2 12/2021 (Hạ Long)</v>
          </cell>
          <cell r="G270" t="str">
            <v>Quảng Bìnhnăm 2017</v>
          </cell>
          <cell r="H270">
            <v>2020</v>
          </cell>
        </row>
        <row r="271">
          <cell r="B271">
            <v>9861</v>
          </cell>
          <cell r="C271" t="str">
            <v>Nguyễn Đình Cường</v>
          </cell>
          <cell r="D271" t="str">
            <v>28/1/1970</v>
          </cell>
          <cell r="E271" t="str">
            <v>5/12/1987</v>
          </cell>
          <cell r="F271" t="str">
            <v>Móng Cái 9/2014</v>
          </cell>
          <cell r="G271" t="str">
            <v>ATK Thái Nguyên 2012</v>
          </cell>
          <cell r="H271">
            <v>2018</v>
          </cell>
        </row>
        <row r="272">
          <cell r="B272">
            <v>9883</v>
          </cell>
          <cell r="C272" t="str">
            <v>Võ Trọng Bình</v>
          </cell>
          <cell r="D272">
            <v>25534</v>
          </cell>
          <cell r="E272">
            <v>32051</v>
          </cell>
        </row>
        <row r="273">
          <cell r="B273">
            <v>10806</v>
          </cell>
          <cell r="C273" t="str">
            <v>Cung Tiến Dũng</v>
          </cell>
          <cell r="D273">
            <v>27205</v>
          </cell>
          <cell r="E273">
            <v>34456</v>
          </cell>
          <cell r="F273" t="str">
            <v>Móng Cái 12/9/2015</v>
          </cell>
          <cell r="G273" t="str">
            <v>Quảng Bìnhnăm 2019</v>
          </cell>
          <cell r="H273" t="str">
            <v>2021 (ocen Hạ Long do dịch)</v>
          </cell>
        </row>
        <row r="274">
          <cell r="B274">
            <v>10989</v>
          </cell>
          <cell r="C274" t="str">
            <v>Bùi Công Trứ</v>
          </cell>
          <cell r="D274">
            <v>24536</v>
          </cell>
          <cell r="E274" t="str">
            <v>10/1987</v>
          </cell>
          <cell r="F274" t="str">
            <v>1-Tam Đảo 10/2014
2-Móng Cái 6/2019</v>
          </cell>
        </row>
        <row r="275">
          <cell r="B275">
            <v>11004</v>
          </cell>
          <cell r="C275" t="str">
            <v>Nguyễn Thị Thu Hằng</v>
          </cell>
          <cell r="D275" t="str">
            <v>20/8/1974</v>
          </cell>
          <cell r="E275" t="str">
            <v>27/9/1994</v>
          </cell>
          <cell r="F275" t="str">
            <v>Móng Cái 5/2016</v>
          </cell>
          <cell r="G275" t="str">
            <v>Quảng Bìnhnăm 2015</v>
          </cell>
        </row>
        <row r="276">
          <cell r="B276">
            <v>11106</v>
          </cell>
          <cell r="C276" t="str">
            <v>Vũ Thị Phương</v>
          </cell>
          <cell r="D276" t="str">
            <v>15/1/1972</v>
          </cell>
          <cell r="E276" t="str">
            <v>21/11/1994</v>
          </cell>
          <cell r="F276" t="str">
            <v>Sầm Sơn 9/2013</v>
          </cell>
          <cell r="G276" t="str">
            <v>Quảng Bìnhnăm 2019</v>
          </cell>
          <cell r="H276">
            <v>2020</v>
          </cell>
          <cell r="I276" t="str">
            <v>Thợ mỏ ưu tú 2020 (đi ONCEN 7-9/12/2021)</v>
          </cell>
        </row>
        <row r="277">
          <cell r="B277">
            <v>11982</v>
          </cell>
          <cell r="C277" t="str">
            <v>Hoàng Thanh Bình</v>
          </cell>
          <cell r="D277">
            <v>27594</v>
          </cell>
          <cell r="E277">
            <v>35481</v>
          </cell>
          <cell r="F277" t="str">
            <v>Sầm Sơn 9/2016</v>
          </cell>
          <cell r="G277" t="str">
            <v>đi rồi</v>
          </cell>
        </row>
        <row r="278">
          <cell r="B278">
            <v>12286</v>
          </cell>
          <cell r="C278" t="str">
            <v>Nguyễn Thị Kim Thoa</v>
          </cell>
          <cell r="D278">
            <v>28258</v>
          </cell>
          <cell r="E278">
            <v>36472</v>
          </cell>
          <cell r="F278" t="str">
            <v>Móng Cái 9/2016</v>
          </cell>
          <cell r="G278" t="str">
            <v>năm 2014</v>
          </cell>
          <cell r="H278">
            <v>2022</v>
          </cell>
          <cell r="J278" t="str">
            <v>Thái Lan năm 2018 (CN Xuất sắc)</v>
          </cell>
        </row>
        <row r="279">
          <cell r="B279">
            <v>12576</v>
          </cell>
          <cell r="C279" t="str">
            <v>Nguyễn Thị Thùy</v>
          </cell>
          <cell r="D279">
            <v>29281</v>
          </cell>
          <cell r="E279" t="str">
            <v>8/8/2002</v>
          </cell>
          <cell r="F279" t="str">
            <v>Móng Cái  12/9/2018</v>
          </cell>
        </row>
        <row r="280">
          <cell r="B280">
            <v>12848</v>
          </cell>
          <cell r="C280" t="str">
            <v>Nguyễn Hoa Sơn</v>
          </cell>
          <cell r="D280" t="str">
            <v>20/12/1969</v>
          </cell>
          <cell r="E280">
            <v>37012</v>
          </cell>
          <cell r="F280" t="str">
            <v>Tam đảo 19-25/6/2017</v>
          </cell>
        </row>
        <row r="281">
          <cell r="B281">
            <v>13889</v>
          </cell>
          <cell r="C281" t="str">
            <v>Nguyễn Thị Lan Anh</v>
          </cell>
          <cell r="D281">
            <v>31783</v>
          </cell>
          <cell r="E281" t="str">
            <v>9/11/2005</v>
          </cell>
          <cell r="F281" t="str">
            <v>Sapa  19-29/9</v>
          </cell>
          <cell r="H281">
            <v>2023</v>
          </cell>
          <cell r="J281" t="str">
            <v>Malai+Sing 12/22</v>
          </cell>
          <cell r="M281" t="str">
            <v>2021 ĐI OSEN khoáng nóng (7-9/12)</v>
          </cell>
        </row>
        <row r="282">
          <cell r="B282">
            <v>14239</v>
          </cell>
          <cell r="C282" t="str">
            <v>Nguyễn Khắc Hiệp</v>
          </cell>
          <cell r="D282">
            <v>30526</v>
          </cell>
          <cell r="E282">
            <v>38821</v>
          </cell>
          <cell r="F282" t="str">
            <v>Hạ Long Haritec(29/11 -5/12/2021)</v>
          </cell>
        </row>
        <row r="283">
          <cell r="B283">
            <v>15395</v>
          </cell>
          <cell r="C283" t="str">
            <v>Bùi Thị Thanh Tâm</v>
          </cell>
          <cell r="D283">
            <v>30633</v>
          </cell>
          <cell r="E283" t="str">
            <v>10/7/2008</v>
          </cell>
          <cell r="I283" t="str">
            <v>Năm 2019(238)- Quy Nhơn - Phú Yên(2020)</v>
          </cell>
          <cell r="J283" t="str">
            <v>Malai+Sing 12/2022 (bằng khen)</v>
          </cell>
          <cell r="K283" t="str">
            <v>2019+ 2020(136)+2021(171)+22</v>
          </cell>
          <cell r="L283" t="str">
            <v>Tập đoàn năm2019- 2020 QĐ 378</v>
          </cell>
          <cell r="M283" t="str">
            <v>Giấy khen BCH Công đoàn Cty  -QĐ 37</v>
          </cell>
        </row>
        <row r="284">
          <cell r="B284">
            <v>15783</v>
          </cell>
          <cell r="C284" t="str">
            <v>Phạm Thị Quỳnh Trang</v>
          </cell>
          <cell r="D284" t="str">
            <v>25/4/1987</v>
          </cell>
        </row>
        <row r="285">
          <cell r="B285">
            <v>16184</v>
          </cell>
          <cell r="C285" t="str">
            <v>Nguyễn Thị Kim Dung</v>
          </cell>
          <cell r="D285">
            <v>32013</v>
          </cell>
          <cell r="E285">
            <v>40355</v>
          </cell>
        </row>
        <row r="286">
          <cell r="B286">
            <v>16250</v>
          </cell>
          <cell r="C286" t="str">
            <v>Vũ Nhân Sáu</v>
          </cell>
          <cell r="D286">
            <v>32309</v>
          </cell>
          <cell r="E286">
            <v>40424</v>
          </cell>
          <cell r="G286" t="str">
            <v>Quảng Bìnhnăm 2019</v>
          </cell>
          <cell r="M286" t="str">
            <v>2021 (Hội An-ĐÀ Nẵng) 4/2022</v>
          </cell>
        </row>
        <row r="287">
          <cell r="B287">
            <v>16310</v>
          </cell>
          <cell r="C287" t="str">
            <v>Phan Thúc Định</v>
          </cell>
          <cell r="D287">
            <v>33160</v>
          </cell>
          <cell r="E287">
            <v>40488</v>
          </cell>
          <cell r="G287" t="str">
            <v>Quảng Bìnhnăm 2016</v>
          </cell>
          <cell r="J287" t="str">
            <v>Thái Lan (23-29/10/2019) (cn Xuất sắc)</v>
          </cell>
        </row>
        <row r="288">
          <cell r="B288">
            <v>16335</v>
          </cell>
          <cell r="C288" t="str">
            <v>Phạm Thị Thương</v>
          </cell>
          <cell r="D288">
            <v>33169</v>
          </cell>
          <cell r="E288">
            <v>40510</v>
          </cell>
          <cell r="J288" t="str">
            <v>Thái Lan (9/2019) con liệt sĩ</v>
          </cell>
        </row>
        <row r="289">
          <cell r="B289">
            <v>17586</v>
          </cell>
          <cell r="C289" t="str">
            <v>Trần Thị Hạnh</v>
          </cell>
          <cell r="D289">
            <v>33805</v>
          </cell>
        </row>
        <row r="290">
          <cell r="B290">
            <v>17589</v>
          </cell>
          <cell r="C290" t="str">
            <v>Đoàn Thị Thu Trang</v>
          </cell>
          <cell r="D290">
            <v>33837</v>
          </cell>
          <cell r="E290">
            <v>41764</v>
          </cell>
        </row>
        <row r="291">
          <cell r="B291">
            <v>17601</v>
          </cell>
          <cell r="C291" t="str">
            <v>Đỗ Thành  Chung</v>
          </cell>
          <cell r="D291">
            <v>33371</v>
          </cell>
          <cell r="E291">
            <v>41764</v>
          </cell>
          <cell r="G291" t="str">
            <v>Hạ Long (11/2020)</v>
          </cell>
        </row>
        <row r="292">
          <cell r="B292">
            <v>18140</v>
          </cell>
          <cell r="C292" t="str">
            <v>Vũ Xuân Tôn</v>
          </cell>
          <cell r="D292">
            <v>33269</v>
          </cell>
          <cell r="E292">
            <v>42088</v>
          </cell>
        </row>
        <row r="293">
          <cell r="B293">
            <v>18824</v>
          </cell>
          <cell r="C293" t="str">
            <v>Nguyễn Chiến Thắng</v>
          </cell>
          <cell r="D293">
            <v>35398</v>
          </cell>
          <cell r="E293">
            <v>42905</v>
          </cell>
        </row>
        <row r="294">
          <cell r="B294">
            <v>18828</v>
          </cell>
          <cell r="C294" t="str">
            <v>Bùi Văn Công</v>
          </cell>
          <cell r="D294">
            <v>33153</v>
          </cell>
          <cell r="E294">
            <v>42905</v>
          </cell>
        </row>
        <row r="295">
          <cell r="B295">
            <v>18884</v>
          </cell>
          <cell r="C295" t="str">
            <v>Vũ Thị Thanh Hiền</v>
          </cell>
          <cell r="D295">
            <v>34999</v>
          </cell>
          <cell r="E295">
            <v>42905</v>
          </cell>
        </row>
        <row r="296">
          <cell r="B296">
            <v>18888</v>
          </cell>
          <cell r="C296" t="str">
            <v>Lại Thị Anh Đào</v>
          </cell>
          <cell r="D296">
            <v>34550</v>
          </cell>
          <cell r="E296">
            <v>42905</v>
          </cell>
        </row>
        <row r="297">
          <cell r="B297">
            <v>18890</v>
          </cell>
          <cell r="C297" t="str">
            <v>Đỗ Thị Thùy</v>
          </cell>
          <cell r="D297" t="str">
            <v>15/08/1992</v>
          </cell>
          <cell r="E297">
            <v>42905</v>
          </cell>
        </row>
        <row r="298">
          <cell r="B298">
            <v>18896</v>
          </cell>
          <cell r="C298" t="str">
            <v>Ngô Thị Lan</v>
          </cell>
          <cell r="D298">
            <v>32001</v>
          </cell>
          <cell r="E298">
            <v>42905</v>
          </cell>
        </row>
        <row r="299">
          <cell r="B299">
            <v>18923</v>
          </cell>
          <cell r="C299" t="str">
            <v>Lê Thị Thuyên</v>
          </cell>
          <cell r="D299">
            <v>32887</v>
          </cell>
          <cell r="E299">
            <v>42905</v>
          </cell>
        </row>
        <row r="300">
          <cell r="B300">
            <v>18956</v>
          </cell>
          <cell r="C300" t="str">
            <v>Nguyễn Thị Kim Anh</v>
          </cell>
          <cell r="D300">
            <v>34317</v>
          </cell>
          <cell r="E300">
            <v>42929</v>
          </cell>
        </row>
        <row r="301">
          <cell r="B301">
            <v>19112</v>
          </cell>
          <cell r="C301" t="str">
            <v>Phạm Thị Phương</v>
          </cell>
          <cell r="D301">
            <v>33090</v>
          </cell>
          <cell r="E301">
            <v>43193</v>
          </cell>
        </row>
        <row r="302">
          <cell r="B302">
            <v>19266</v>
          </cell>
          <cell r="C302" t="str">
            <v>Phạm Thị Kim Anh</v>
          </cell>
          <cell r="D302">
            <v>32523</v>
          </cell>
          <cell r="E302">
            <v>43434</v>
          </cell>
        </row>
        <row r="303">
          <cell r="B303">
            <v>19349</v>
          </cell>
          <cell r="C303" t="str">
            <v>Hoàng Thị Phượng</v>
          </cell>
          <cell r="D303">
            <v>33611</v>
          </cell>
          <cell r="E303">
            <v>43540</v>
          </cell>
        </row>
        <row r="304">
          <cell r="B304">
            <v>19596</v>
          </cell>
          <cell r="C304" t="str">
            <v>Trịnh Minh Quang</v>
          </cell>
          <cell r="D304">
            <v>35285</v>
          </cell>
          <cell r="E304">
            <v>43738</v>
          </cell>
        </row>
        <row r="305">
          <cell r="B305">
            <v>19468</v>
          </cell>
          <cell r="C305" t="str">
            <v>Nguyễn Xuân Đông</v>
          </cell>
          <cell r="D305">
            <v>34195</v>
          </cell>
          <cell r="E305">
            <v>43645</v>
          </cell>
        </row>
        <row r="306">
          <cell r="B306">
            <v>19519</v>
          </cell>
          <cell r="C306" t="str">
            <v>Nguyễn Văn Thắng</v>
          </cell>
          <cell r="D306">
            <v>35130</v>
          </cell>
          <cell r="E306">
            <v>43673</v>
          </cell>
        </row>
        <row r="307">
          <cell r="B307">
            <v>19605</v>
          </cell>
          <cell r="C307" t="str">
            <v>Bùi Nhật Linh</v>
          </cell>
          <cell r="D307">
            <v>34700</v>
          </cell>
          <cell r="E307">
            <v>43738</v>
          </cell>
        </row>
        <row r="308">
          <cell r="B308">
            <v>19627</v>
          </cell>
          <cell r="C308" t="str">
            <v>Nguyễn Tuấn Anh</v>
          </cell>
          <cell r="D308">
            <v>34869</v>
          </cell>
          <cell r="E308">
            <v>43778</v>
          </cell>
        </row>
        <row r="309">
          <cell r="B309">
            <v>19844</v>
          </cell>
          <cell r="C309" t="str">
            <v>Nguyễn Chung Hiếu</v>
          </cell>
          <cell r="D309">
            <v>31842</v>
          </cell>
          <cell r="E309">
            <v>44015</v>
          </cell>
        </row>
        <row r="310">
          <cell r="B310">
            <v>19822</v>
          </cell>
          <cell r="C310" t="str">
            <v>Lê Huy Cường</v>
          </cell>
          <cell r="D310">
            <v>28165</v>
          </cell>
          <cell r="E310">
            <v>43965</v>
          </cell>
        </row>
        <row r="311">
          <cell r="B311">
            <v>19989</v>
          </cell>
          <cell r="C311" t="str">
            <v>Nguyễn Duy Hưng</v>
          </cell>
        </row>
        <row r="312">
          <cell r="B312">
            <v>20315</v>
          </cell>
          <cell r="C312" t="str">
            <v>Đặng Thị Thu</v>
          </cell>
        </row>
        <row r="313">
          <cell r="B313">
            <v>16619</v>
          </cell>
          <cell r="C313" t="str">
            <v>Phạm Thế Hưng</v>
          </cell>
        </row>
        <row r="314">
          <cell r="B314">
            <v>20512</v>
          </cell>
          <cell r="C314" t="str">
            <v>Lê Hồng Anh</v>
          </cell>
          <cell r="D314">
            <v>35983</v>
          </cell>
          <cell r="E314">
            <v>44760</v>
          </cell>
        </row>
      </sheetData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ung"/>
      <sheetName val="XL4Test5"/>
      <sheetName val="chuyễn đi"/>
      <sheetName val="ĐẾN"/>
      <sheetName val="CÔNG ĐOÀN"/>
      <sheetName val="Sheet1"/>
      <sheetName val="Sheet2"/>
      <sheetName val="dv+tt+tp+ttcđ"/>
      <sheetName val="bâc 2-24"/>
      <sheetName val="Sheet3"/>
      <sheetName val="Sheet4"/>
    </sheetNames>
    <sheetDataSet>
      <sheetData sheetId="0">
        <row r="6">
          <cell r="B6">
            <v>8547</v>
          </cell>
          <cell r="F6" t="str">
            <v>GT</v>
          </cell>
        </row>
        <row r="7">
          <cell r="F7" t="str">
            <v>GT</v>
          </cell>
        </row>
        <row r="8">
          <cell r="F8" t="str">
            <v>GT</v>
          </cell>
        </row>
        <row r="9">
          <cell r="F9" t="str">
            <v>GT</v>
          </cell>
        </row>
        <row r="10">
          <cell r="F10" t="str">
            <v>GT</v>
          </cell>
        </row>
        <row r="11">
          <cell r="F11" t="str">
            <v>GT</v>
          </cell>
        </row>
        <row r="12">
          <cell r="F12" t="str">
            <v>GT</v>
          </cell>
        </row>
        <row r="13">
          <cell r="F13" t="str">
            <v>GT</v>
          </cell>
        </row>
        <row r="14">
          <cell r="F14" t="str">
            <v>GT</v>
          </cell>
        </row>
        <row r="15">
          <cell r="F15" t="str">
            <v>NHẬN</v>
          </cell>
        </row>
        <row r="16">
          <cell r="F16" t="str">
            <v>NHẬN</v>
          </cell>
        </row>
        <row r="17">
          <cell r="F17" t="str">
            <v>NHẬN</v>
          </cell>
        </row>
        <row r="18">
          <cell r="F18" t="str">
            <v>NHẬN</v>
          </cell>
        </row>
        <row r="19">
          <cell r="F19" t="str">
            <v>NHẬN</v>
          </cell>
        </row>
        <row r="20">
          <cell r="F20" t="str">
            <v>NHẬN</v>
          </cell>
        </row>
        <row r="21">
          <cell r="F21" t="str">
            <v>NHẬN</v>
          </cell>
        </row>
        <row r="22">
          <cell r="F22" t="str">
            <v>NHẬN</v>
          </cell>
        </row>
        <row r="23">
          <cell r="F23" t="str">
            <v>NHẬN</v>
          </cell>
        </row>
        <row r="24">
          <cell r="F24" t="str">
            <v>NHẬN</v>
          </cell>
        </row>
        <row r="25">
          <cell r="F25" t="str">
            <v>NHẬN</v>
          </cell>
        </row>
        <row r="26">
          <cell r="F26" t="str">
            <v>NHẬN</v>
          </cell>
        </row>
        <row r="27">
          <cell r="F27" t="str">
            <v>TUYỂN</v>
          </cell>
        </row>
        <row r="28">
          <cell r="F28" t="str">
            <v>TUYỂN</v>
          </cell>
        </row>
        <row r="29">
          <cell r="F29" t="str">
            <v>TUYỂN</v>
          </cell>
        </row>
        <row r="30">
          <cell r="F30" t="str">
            <v>TUYỂN</v>
          </cell>
        </row>
        <row r="31">
          <cell r="F31" t="str">
            <v>TUYỂN</v>
          </cell>
        </row>
        <row r="32">
          <cell r="F32" t="str">
            <v>TUYỂN</v>
          </cell>
        </row>
        <row r="33">
          <cell r="F33" t="str">
            <v>TUYỂN</v>
          </cell>
        </row>
        <row r="34">
          <cell r="F34" t="str">
            <v>TUYỂN</v>
          </cell>
        </row>
        <row r="35">
          <cell r="F35" t="str">
            <v>TUYỂN</v>
          </cell>
        </row>
        <row r="36">
          <cell r="F36" t="str">
            <v>TUYỂN</v>
          </cell>
        </row>
        <row r="37">
          <cell r="F37" t="str">
            <v>TUYỂN</v>
          </cell>
        </row>
        <row r="38">
          <cell r="F38" t="str">
            <v>TUYỂN</v>
          </cell>
        </row>
        <row r="39">
          <cell r="F39" t="str">
            <v>TUYỂN</v>
          </cell>
        </row>
        <row r="40">
          <cell r="F40" t="str">
            <v>TUYỂN</v>
          </cell>
        </row>
        <row r="41">
          <cell r="F41" t="str">
            <v>TUYỂN</v>
          </cell>
        </row>
        <row r="42">
          <cell r="F42" t="str">
            <v>TUYỂN</v>
          </cell>
        </row>
        <row r="43">
          <cell r="F43" t="str">
            <v>TUYỂN</v>
          </cell>
        </row>
        <row r="44">
          <cell r="F44" t="str">
            <v>TUYỂN</v>
          </cell>
        </row>
        <row r="45">
          <cell r="F45" t="str">
            <v>TUYỂN</v>
          </cell>
        </row>
        <row r="46">
          <cell r="F46" t="str">
            <v>TUYỂN</v>
          </cell>
        </row>
        <row r="47">
          <cell r="F47" t="str">
            <v>TUYỂN</v>
          </cell>
        </row>
        <row r="48">
          <cell r="F48" t="str">
            <v>TUYỂN</v>
          </cell>
        </row>
        <row r="49">
          <cell r="F49" t="str">
            <v>TUYỂN</v>
          </cell>
        </row>
        <row r="50">
          <cell r="F50" t="str">
            <v>TUYỂN</v>
          </cell>
        </row>
        <row r="51">
          <cell r="F51" t="str">
            <v>TUYỂN</v>
          </cell>
        </row>
        <row r="52">
          <cell r="F52" t="str">
            <v>TUYỂN</v>
          </cell>
        </row>
        <row r="53">
          <cell r="F53" t="str">
            <v>TUYỂN</v>
          </cell>
        </row>
        <row r="54">
          <cell r="F54" t="str">
            <v>TUYỂN</v>
          </cell>
        </row>
        <row r="55">
          <cell r="F55" t="str">
            <v>TUYỂN</v>
          </cell>
        </row>
        <row r="56">
          <cell r="F56" t="str">
            <v>TUYỂN</v>
          </cell>
        </row>
        <row r="57">
          <cell r="F57" t="str">
            <v>TUYỂN</v>
          </cell>
        </row>
        <row r="58">
          <cell r="F58" t="str">
            <v>TUYỂN</v>
          </cell>
        </row>
        <row r="59">
          <cell r="F59" t="str">
            <v>TUYỂN</v>
          </cell>
        </row>
        <row r="60">
          <cell r="F60" t="str">
            <v>TUYỂN</v>
          </cell>
        </row>
        <row r="61">
          <cell r="F61" t="str">
            <v>TUYỂN</v>
          </cell>
        </row>
        <row r="62">
          <cell r="F62" t="str">
            <v>TUYỂN</v>
          </cell>
        </row>
        <row r="63">
          <cell r="F63" t="str">
            <v>TUYỂN</v>
          </cell>
        </row>
        <row r="64">
          <cell r="F64" t="str">
            <v>TUYỂN</v>
          </cell>
        </row>
        <row r="65">
          <cell r="F65" t="str">
            <v>TUYỂN</v>
          </cell>
        </row>
        <row r="66">
          <cell r="F66" t="str">
            <v>TUYỂN</v>
          </cell>
        </row>
        <row r="67">
          <cell r="F67" t="str">
            <v>TUYỂN</v>
          </cell>
        </row>
        <row r="68">
          <cell r="F68" t="str">
            <v>TUYỂN</v>
          </cell>
        </row>
        <row r="69">
          <cell r="F69" t="str">
            <v>TUYỂN</v>
          </cell>
        </row>
        <row r="70">
          <cell r="F70" t="str">
            <v>TUYỂN</v>
          </cell>
        </row>
        <row r="71">
          <cell r="F71" t="str">
            <v>TUYỂN</v>
          </cell>
        </row>
        <row r="72">
          <cell r="F72" t="str">
            <v>TUYỂN</v>
          </cell>
        </row>
        <row r="73">
          <cell r="F73" t="str">
            <v>TUYỂN</v>
          </cell>
        </row>
        <row r="74">
          <cell r="F74" t="str">
            <v>TUYỂN</v>
          </cell>
        </row>
        <row r="75">
          <cell r="F75" t="str">
            <v>RÓT</v>
          </cell>
        </row>
        <row r="76">
          <cell r="F76" t="str">
            <v>RÓT</v>
          </cell>
        </row>
        <row r="77">
          <cell r="F77" t="str">
            <v>RÓT</v>
          </cell>
        </row>
        <row r="78">
          <cell r="F78" t="str">
            <v>RÓT</v>
          </cell>
        </row>
        <row r="79">
          <cell r="F79" t="str">
            <v>RÓT</v>
          </cell>
        </row>
        <row r="80">
          <cell r="F80" t="str">
            <v>RÓT</v>
          </cell>
        </row>
        <row r="81">
          <cell r="F81" t="str">
            <v>RÓT</v>
          </cell>
        </row>
        <row r="82">
          <cell r="F82" t="str">
            <v>RÓT</v>
          </cell>
        </row>
        <row r="83">
          <cell r="F83" t="str">
            <v>RÓT</v>
          </cell>
        </row>
        <row r="84">
          <cell r="F84" t="str">
            <v>RÓT</v>
          </cell>
        </row>
        <row r="85">
          <cell r="F85" t="str">
            <v>RÓT</v>
          </cell>
        </row>
        <row r="86">
          <cell r="F86" t="str">
            <v>RÓT</v>
          </cell>
        </row>
        <row r="87">
          <cell r="F87" t="str">
            <v>RÓT</v>
          </cell>
        </row>
        <row r="88">
          <cell r="F88" t="str">
            <v>RÓT</v>
          </cell>
        </row>
        <row r="89">
          <cell r="F89" t="str">
            <v>RÓT</v>
          </cell>
        </row>
        <row r="90">
          <cell r="F90" t="str">
            <v>RÓT</v>
          </cell>
        </row>
        <row r="91">
          <cell r="F91" t="str">
            <v>RÓT</v>
          </cell>
        </row>
        <row r="92">
          <cell r="F92" t="str">
            <v>RÓT</v>
          </cell>
        </row>
        <row r="93">
          <cell r="F93" t="str">
            <v>RÓT</v>
          </cell>
        </row>
        <row r="94">
          <cell r="F94" t="str">
            <v>RÓT</v>
          </cell>
        </row>
        <row r="95">
          <cell r="F95" t="str">
            <v>RÓT</v>
          </cell>
        </row>
        <row r="96">
          <cell r="F96" t="str">
            <v>RÓT</v>
          </cell>
        </row>
        <row r="97">
          <cell r="F97" t="str">
            <v>RÓT</v>
          </cell>
        </row>
        <row r="98">
          <cell r="F98" t="str">
            <v>RÓT</v>
          </cell>
        </row>
        <row r="99">
          <cell r="F99" t="str">
            <v>RÓT</v>
          </cell>
        </row>
        <row r="100">
          <cell r="F100" t="str">
            <v>RÓT</v>
          </cell>
        </row>
        <row r="101">
          <cell r="F101" t="str">
            <v>RÓT</v>
          </cell>
        </row>
        <row r="102">
          <cell r="F102" t="str">
            <v>RÓT</v>
          </cell>
        </row>
        <row r="103">
          <cell r="F103" t="str">
            <v>RÓT</v>
          </cell>
        </row>
        <row r="104">
          <cell r="F104" t="str">
            <v>RÓT</v>
          </cell>
        </row>
        <row r="105">
          <cell r="F105" t="str">
            <v>RÓT</v>
          </cell>
        </row>
        <row r="106">
          <cell r="F106" t="str">
            <v>SÀNG 2</v>
          </cell>
        </row>
        <row r="107">
          <cell r="F107" t="str">
            <v>SÀNG 2</v>
          </cell>
        </row>
        <row r="108">
          <cell r="F108" t="str">
            <v>SÀNG 2</v>
          </cell>
        </row>
        <row r="109">
          <cell r="F109" t="str">
            <v>SÀNG 2</v>
          </cell>
        </row>
        <row r="110">
          <cell r="F110" t="str">
            <v>SÀNG 2</v>
          </cell>
        </row>
        <row r="111">
          <cell r="F111" t="str">
            <v>SÀNG 2</v>
          </cell>
        </row>
        <row r="112">
          <cell r="F112" t="str">
            <v>SÀNG 2</v>
          </cell>
        </row>
        <row r="113">
          <cell r="F113" t="str">
            <v>SÀNG 2</v>
          </cell>
        </row>
        <row r="114">
          <cell r="F114" t="str">
            <v>SÀNG 2</v>
          </cell>
        </row>
        <row r="115">
          <cell r="F115" t="str">
            <v>SÀNG 2</v>
          </cell>
        </row>
        <row r="116">
          <cell r="F116" t="str">
            <v>SÀNG 2</v>
          </cell>
        </row>
        <row r="117">
          <cell r="F117" t="str">
            <v>SÀNG 2</v>
          </cell>
        </row>
        <row r="118">
          <cell r="F118" t="str">
            <v>SÀNG 2</v>
          </cell>
        </row>
        <row r="119">
          <cell r="F119" t="str">
            <v>SÀNG 2</v>
          </cell>
        </row>
        <row r="120">
          <cell r="F120" t="str">
            <v>SÀNG 2</v>
          </cell>
        </row>
        <row r="121">
          <cell r="F121" t="str">
            <v>SÀNG 2</v>
          </cell>
        </row>
        <row r="122">
          <cell r="F122" t="str">
            <v>SÀNG 2</v>
          </cell>
        </row>
        <row r="123">
          <cell r="F123" t="str">
            <v>SÀNG 2</v>
          </cell>
        </row>
        <row r="124">
          <cell r="F124" t="str">
            <v>NƯỚC BV</v>
          </cell>
        </row>
        <row r="125">
          <cell r="F125" t="str">
            <v>NƯỚC BV</v>
          </cell>
        </row>
        <row r="126">
          <cell r="F126" t="str">
            <v>NƯỚC BV</v>
          </cell>
        </row>
        <row r="127">
          <cell r="F127" t="str">
            <v>NƯỚC BV</v>
          </cell>
        </row>
        <row r="128">
          <cell r="F128" t="str">
            <v>NƯỚC BV</v>
          </cell>
        </row>
        <row r="129">
          <cell r="F129" t="str">
            <v>NƯỚC BV</v>
          </cell>
        </row>
        <row r="130">
          <cell r="F130" t="str">
            <v>NƯỚC BV</v>
          </cell>
        </row>
        <row r="131">
          <cell r="F131" t="str">
            <v>NƯỚC BV</v>
          </cell>
        </row>
        <row r="132">
          <cell r="F132" t="str">
            <v>NƯỚC BV</v>
          </cell>
        </row>
        <row r="133">
          <cell r="F133" t="str">
            <v>NƯỚC BV</v>
          </cell>
        </row>
        <row r="134">
          <cell r="F134" t="str">
            <v>NƯỚC BV</v>
          </cell>
        </row>
        <row r="135">
          <cell r="F135" t="str">
            <v>NƯỚC BV</v>
          </cell>
        </row>
        <row r="136">
          <cell r="F136" t="str">
            <v>NƯỚC BV</v>
          </cell>
        </row>
        <row r="137">
          <cell r="F137" t="str">
            <v>NƯỚC BV</v>
          </cell>
        </row>
        <row r="138">
          <cell r="F138" t="str">
            <v>NƯỚC BV</v>
          </cell>
        </row>
        <row r="139">
          <cell r="F139" t="str">
            <v>NƯỚC BV</v>
          </cell>
        </row>
        <row r="140">
          <cell r="F140" t="str">
            <v>NƯỚC BV</v>
          </cell>
        </row>
        <row r="141">
          <cell r="F141" t="str">
            <v>CƠ</v>
          </cell>
        </row>
        <row r="142">
          <cell r="F142" t="str">
            <v>CƠ</v>
          </cell>
        </row>
        <row r="143">
          <cell r="F143" t="str">
            <v>CƠ</v>
          </cell>
        </row>
        <row r="144">
          <cell r="F144" t="str">
            <v>CƠ</v>
          </cell>
        </row>
        <row r="145">
          <cell r="F145" t="str">
            <v>CƠ</v>
          </cell>
        </row>
        <row r="146">
          <cell r="F146" t="str">
            <v>CƠ</v>
          </cell>
        </row>
        <row r="147">
          <cell r="F147" t="str">
            <v>CƠ</v>
          </cell>
        </row>
        <row r="148">
          <cell r="F148" t="str">
            <v>CƠ</v>
          </cell>
        </row>
        <row r="149">
          <cell r="F149" t="str">
            <v>CƠ</v>
          </cell>
        </row>
        <row r="150">
          <cell r="F150" t="str">
            <v>CƠ</v>
          </cell>
        </row>
        <row r="151">
          <cell r="F151" t="str">
            <v>CƠ</v>
          </cell>
        </row>
        <row r="152">
          <cell r="F152" t="str">
            <v>CƠ</v>
          </cell>
        </row>
        <row r="153">
          <cell r="F153" t="str">
            <v>CƠ</v>
          </cell>
        </row>
        <row r="154">
          <cell r="F154" t="str">
            <v>CƠ</v>
          </cell>
        </row>
        <row r="155">
          <cell r="F155" t="str">
            <v>CƠ</v>
          </cell>
        </row>
        <row r="156">
          <cell r="F156" t="str">
            <v>CƠ</v>
          </cell>
        </row>
        <row r="157">
          <cell r="F157" t="str">
            <v>CƠ</v>
          </cell>
        </row>
        <row r="158">
          <cell r="F158" t="str">
            <v>CƠ</v>
          </cell>
        </row>
        <row r="159">
          <cell r="F159" t="str">
            <v>CƠ</v>
          </cell>
        </row>
        <row r="160">
          <cell r="F160" t="str">
            <v>CƠ</v>
          </cell>
        </row>
        <row r="161">
          <cell r="F161" t="str">
            <v>CƠ</v>
          </cell>
        </row>
        <row r="162">
          <cell r="F162" t="str">
            <v>CƠ</v>
          </cell>
        </row>
        <row r="163">
          <cell r="F163" t="str">
            <v>CƠ</v>
          </cell>
        </row>
        <row r="164">
          <cell r="F164" t="str">
            <v>CƠ</v>
          </cell>
        </row>
        <row r="165">
          <cell r="F165" t="str">
            <v>CƠ</v>
          </cell>
        </row>
        <row r="166">
          <cell r="F166" t="str">
            <v>CƠ</v>
          </cell>
        </row>
        <row r="167">
          <cell r="F167" t="str">
            <v>CƠ</v>
          </cell>
        </row>
        <row r="168">
          <cell r="F168" t="str">
            <v>ĐIỆN</v>
          </cell>
        </row>
        <row r="169">
          <cell r="F169" t="str">
            <v>ĐIỆN</v>
          </cell>
        </row>
        <row r="170">
          <cell r="F170" t="str">
            <v>ĐIỆN</v>
          </cell>
        </row>
        <row r="171">
          <cell r="F171" t="str">
            <v>ĐIỆN</v>
          </cell>
        </row>
        <row r="172">
          <cell r="F172" t="str">
            <v>ĐIỆN</v>
          </cell>
        </row>
        <row r="173">
          <cell r="F173" t="str">
            <v>ĐIỆN</v>
          </cell>
        </row>
        <row r="174">
          <cell r="F174" t="str">
            <v>ĐIỆN</v>
          </cell>
        </row>
        <row r="175">
          <cell r="F175" t="str">
            <v>ĐIỆN</v>
          </cell>
        </row>
        <row r="176">
          <cell r="F176" t="str">
            <v>ĐIỆN</v>
          </cell>
        </row>
        <row r="177">
          <cell r="F177" t="str">
            <v>ĐIỆN</v>
          </cell>
        </row>
        <row r="178">
          <cell r="F178" t="str">
            <v>ĐIỆN</v>
          </cell>
        </row>
        <row r="179">
          <cell r="F179" t="str">
            <v>ĐIỆN</v>
          </cell>
        </row>
        <row r="180">
          <cell r="F180" t="str">
            <v>ĐIỆN</v>
          </cell>
        </row>
        <row r="181">
          <cell r="F181" t="str">
            <v>ĐIỆN</v>
          </cell>
        </row>
        <row r="182">
          <cell r="F182" t="str">
            <v>ĐIỆN</v>
          </cell>
        </row>
        <row r="183">
          <cell r="F183" t="str">
            <v>ĐIỆN</v>
          </cell>
        </row>
        <row r="184">
          <cell r="F184" t="str">
            <v>ĐIỆN</v>
          </cell>
        </row>
        <row r="185">
          <cell r="F185" t="str">
            <v>ĐIỆN</v>
          </cell>
        </row>
        <row r="186">
          <cell r="F186" t="str">
            <v>ĐIỆN</v>
          </cell>
        </row>
        <row r="187">
          <cell r="F187" t="str">
            <v>BTG</v>
          </cell>
        </row>
        <row r="188">
          <cell r="F188" t="str">
            <v>BTG</v>
          </cell>
        </row>
        <row r="189">
          <cell r="F189" t="str">
            <v>BTG</v>
          </cell>
        </row>
        <row r="190">
          <cell r="F190" t="str">
            <v>BTG</v>
          </cell>
        </row>
        <row r="191">
          <cell r="F191" t="str">
            <v>BTG</v>
          </cell>
        </row>
        <row r="192">
          <cell r="F192" t="str">
            <v>BTG</v>
          </cell>
        </row>
        <row r="193">
          <cell r="F193" t="str">
            <v>BTG</v>
          </cell>
        </row>
        <row r="194">
          <cell r="F194" t="str">
            <v>BTG</v>
          </cell>
        </row>
        <row r="195">
          <cell r="F195" t="str">
            <v>BTG</v>
          </cell>
        </row>
        <row r="196">
          <cell r="F196" t="str">
            <v>BTG</v>
          </cell>
        </row>
        <row r="197">
          <cell r="F197" t="str">
            <v>BTG</v>
          </cell>
        </row>
        <row r="198">
          <cell r="F198" t="str">
            <v>BTG</v>
          </cell>
        </row>
        <row r="199">
          <cell r="F199" t="str">
            <v>BTG</v>
          </cell>
        </row>
        <row r="200">
          <cell r="F200" t="str">
            <v>BTG</v>
          </cell>
        </row>
        <row r="201">
          <cell r="F201" t="str">
            <v>BTG</v>
          </cell>
        </row>
        <row r="202">
          <cell r="F202" t="str">
            <v>BTG</v>
          </cell>
        </row>
        <row r="203">
          <cell r="F203" t="str">
            <v>BTG</v>
          </cell>
        </row>
        <row r="204">
          <cell r="F204" t="str">
            <v>BTG</v>
          </cell>
        </row>
        <row r="205">
          <cell r="F205" t="str">
            <v>BTG</v>
          </cell>
        </row>
        <row r="206">
          <cell r="F206" t="str">
            <v>BTG</v>
          </cell>
        </row>
        <row r="207">
          <cell r="F207" t="str">
            <v>BTG</v>
          </cell>
        </row>
        <row r="208">
          <cell r="F208" t="str">
            <v>BTG</v>
          </cell>
        </row>
        <row r="209">
          <cell r="F209" t="str">
            <v>BTG</v>
          </cell>
        </row>
        <row r="210">
          <cell r="F210" t="str">
            <v>BTG</v>
          </cell>
        </row>
        <row r="211">
          <cell r="F211" t="str">
            <v>ÉP BÙN</v>
          </cell>
        </row>
        <row r="212">
          <cell r="F212" t="str">
            <v>ÉP BÙN</v>
          </cell>
        </row>
        <row r="213">
          <cell r="F213" t="str">
            <v>ÉP BÙN</v>
          </cell>
        </row>
        <row r="214">
          <cell r="F214" t="str">
            <v>ÉP BÙN</v>
          </cell>
        </row>
        <row r="215">
          <cell r="F215" t="str">
            <v>ÉP BÙN</v>
          </cell>
        </row>
        <row r="216">
          <cell r="F216" t="str">
            <v>ÉP BÙN</v>
          </cell>
        </row>
        <row r="217">
          <cell r="F217" t="str">
            <v>ÉP BÙN</v>
          </cell>
        </row>
        <row r="218">
          <cell r="F218" t="str">
            <v>ÉP BÙN</v>
          </cell>
        </row>
        <row r="219">
          <cell r="F219" t="str">
            <v>ÉP BÙN</v>
          </cell>
        </row>
        <row r="220">
          <cell r="F220" t="str">
            <v>ÉP BÙN</v>
          </cell>
        </row>
        <row r="221">
          <cell r="F221" t="str">
            <v>ÉP BÙN</v>
          </cell>
        </row>
        <row r="222">
          <cell r="F222" t="str">
            <v>ÉP BÙN</v>
          </cell>
        </row>
        <row r="223">
          <cell r="F223" t="str">
            <v>ÉP BÙN</v>
          </cell>
        </row>
        <row r="224">
          <cell r="F224" t="str">
            <v>ÉP BÙN</v>
          </cell>
        </row>
        <row r="225">
          <cell r="F225" t="str">
            <v>ÉP BÙN</v>
          </cell>
        </row>
        <row r="226">
          <cell r="F226" t="str">
            <v>ÉP BÙN</v>
          </cell>
        </row>
        <row r="227">
          <cell r="F227" t="str">
            <v>ÉP BÙN</v>
          </cell>
        </row>
        <row r="228">
          <cell r="F228" t="str">
            <v>SN</v>
          </cell>
        </row>
        <row r="229">
          <cell r="F229" t="str">
            <v>SN</v>
          </cell>
        </row>
        <row r="230">
          <cell r="F230" t="str">
            <v>SN</v>
          </cell>
        </row>
        <row r="231">
          <cell r="F231" t="str">
            <v>SN</v>
          </cell>
        </row>
        <row r="232">
          <cell r="F232" t="str">
            <v>SN</v>
          </cell>
        </row>
        <row r="233">
          <cell r="F233" t="str">
            <v>SN</v>
          </cell>
        </row>
        <row r="234">
          <cell r="F234" t="str">
            <v>SN</v>
          </cell>
        </row>
        <row r="235">
          <cell r="F235" t="str">
            <v>SN</v>
          </cell>
        </row>
        <row r="236">
          <cell r="F236" t="str">
            <v>SN</v>
          </cell>
        </row>
        <row r="237">
          <cell r="F237" t="str">
            <v>SN</v>
          </cell>
        </row>
        <row r="238">
          <cell r="F238" t="str">
            <v>SN</v>
          </cell>
        </row>
        <row r="239">
          <cell r="F239" t="str">
            <v>SN</v>
          </cell>
        </row>
        <row r="240">
          <cell r="F240" t="str">
            <v>SN</v>
          </cell>
        </row>
        <row r="241">
          <cell r="F241" t="str">
            <v>SN</v>
          </cell>
        </row>
        <row r="242">
          <cell r="F242" t="str">
            <v>SN</v>
          </cell>
        </row>
        <row r="261">
          <cell r="C261" t="str">
            <v>GT</v>
          </cell>
        </row>
        <row r="262">
          <cell r="C262" t="str">
            <v>NHẬN</v>
          </cell>
        </row>
        <row r="263">
          <cell r="C263" t="str">
            <v>TUYỂN</v>
          </cell>
        </row>
        <row r="264">
          <cell r="C264" t="str">
            <v>RÓT</v>
          </cell>
        </row>
        <row r="265">
          <cell r="C265" t="str">
            <v>SÀNG 2</v>
          </cell>
        </row>
        <row r="266">
          <cell r="C266" t="str">
            <v>NƯỚC BV</v>
          </cell>
        </row>
        <row r="267">
          <cell r="C267" t="str">
            <v>CƠ</v>
          </cell>
        </row>
        <row r="268">
          <cell r="C268" t="str">
            <v>ĐIỆN</v>
          </cell>
        </row>
        <row r="269">
          <cell r="C269" t="str">
            <v>BTG</v>
          </cell>
        </row>
        <row r="270">
          <cell r="C270" t="str">
            <v>ÉP BÙN</v>
          </cell>
        </row>
        <row r="271">
          <cell r="C271" t="str">
            <v>SN</v>
          </cell>
        </row>
        <row r="274">
          <cell r="C274" t="str">
            <v>Nữ</v>
          </cell>
        </row>
        <row r="275">
          <cell r="C275" t="str">
            <v>Nam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8"/>
  <sheetViews>
    <sheetView workbookViewId="0">
      <pane xSplit="5" ySplit="4" topLeftCell="G56" activePane="bottomRight" state="frozen"/>
      <selection pane="topRight" activeCell="F1" sqref="F1"/>
      <selection pane="bottomLeft" activeCell="A5" sqref="A5"/>
      <selection pane="bottomRight" activeCell="K78" sqref="K78"/>
    </sheetView>
  </sheetViews>
  <sheetFormatPr defaultRowHeight="15.75"/>
  <cols>
    <col min="1" max="1" width="6.140625" style="14" customWidth="1"/>
    <col min="2" max="2" width="8.7109375" style="14" customWidth="1"/>
    <col min="3" max="3" width="22.7109375" style="14" customWidth="1"/>
    <col min="4" max="4" width="12.85546875" style="14" customWidth="1"/>
    <col min="5" max="6" width="15.7109375" style="14" customWidth="1"/>
    <col min="7" max="7" width="17.7109375" style="14" customWidth="1"/>
    <col min="8" max="8" width="20.28515625" style="14" customWidth="1"/>
    <col min="9" max="9" width="21.28515625" style="686" customWidth="1"/>
    <col min="10" max="10" width="20.85546875" style="14" customWidth="1"/>
    <col min="11" max="11" width="29.85546875" style="14" customWidth="1"/>
    <col min="12" max="12" width="21.140625" style="14" customWidth="1"/>
    <col min="13" max="13" width="13.7109375" style="14" customWidth="1"/>
    <col min="14" max="14" width="27" style="14" customWidth="1"/>
    <col min="15" max="15" width="13.7109375" style="14" customWidth="1"/>
    <col min="16" max="16" width="17.7109375" style="14" customWidth="1"/>
    <col min="17" max="17" width="12" style="14" customWidth="1"/>
    <col min="18" max="18" width="45.85546875" style="14" customWidth="1"/>
    <col min="19" max="19" width="41.7109375" style="14" customWidth="1"/>
    <col min="20" max="20" width="24.28515625" style="14" customWidth="1"/>
    <col min="21" max="22" width="11.7109375" style="14" customWidth="1"/>
    <col min="23" max="23" width="6.85546875" style="14" customWidth="1"/>
    <col min="24" max="25" width="19.85546875" style="14" customWidth="1"/>
    <col min="26" max="26" width="19.7109375" style="14" customWidth="1"/>
    <col min="27" max="27" width="12.42578125" style="14" customWidth="1"/>
    <col min="28" max="29" width="6.42578125" style="335" customWidth="1"/>
    <col min="30" max="30" width="6.85546875" style="335" customWidth="1"/>
    <col min="31" max="31" width="12.7109375" style="335" customWidth="1"/>
    <col min="32" max="32" width="12.140625" style="14" customWidth="1"/>
    <col min="33" max="33" width="32.7109375" style="14" customWidth="1"/>
    <col min="34" max="16384" width="9.140625" style="14"/>
  </cols>
  <sheetData>
    <row r="1" spans="1:33" ht="30" customHeight="1">
      <c r="A1" s="346" t="s">
        <v>71</v>
      </c>
      <c r="B1" s="346"/>
      <c r="C1" s="346"/>
      <c r="D1" s="346"/>
      <c r="E1" s="346"/>
      <c r="F1" s="345"/>
      <c r="G1" s="345"/>
      <c r="H1" s="329"/>
      <c r="I1" s="682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34"/>
      <c r="AC1" s="334"/>
      <c r="AD1" s="334"/>
      <c r="AE1" s="334"/>
      <c r="AF1" s="329"/>
    </row>
    <row r="2" spans="1:33" s="15" customFormat="1" ht="22.5" customHeight="1">
      <c r="A2" s="20"/>
      <c r="B2" s="699" t="s">
        <v>58</v>
      </c>
      <c r="C2" s="699"/>
      <c r="D2" s="699"/>
      <c r="E2" s="699"/>
      <c r="F2" s="699"/>
      <c r="G2" s="16"/>
      <c r="H2" s="700" t="s">
        <v>4872</v>
      </c>
      <c r="I2" s="700"/>
      <c r="J2" s="700"/>
      <c r="K2" s="700"/>
      <c r="L2" s="701" t="s">
        <v>59</v>
      </c>
      <c r="M2" s="701"/>
      <c r="N2" s="701"/>
      <c r="O2" s="701"/>
      <c r="P2" s="702" t="s">
        <v>70</v>
      </c>
      <c r="Q2" s="702"/>
      <c r="R2" s="702"/>
      <c r="S2" s="702"/>
      <c r="T2" s="702"/>
      <c r="U2" s="702"/>
      <c r="V2" s="702"/>
      <c r="W2" s="702"/>
      <c r="X2" s="702"/>
      <c r="Y2" s="702"/>
      <c r="Z2" s="20"/>
      <c r="AA2" s="703" t="s">
        <v>4845</v>
      </c>
      <c r="AB2" s="704"/>
      <c r="AC2" s="704"/>
      <c r="AD2" s="704"/>
      <c r="AE2" s="704"/>
      <c r="AF2" s="704"/>
      <c r="AG2" s="20"/>
    </row>
    <row r="3" spans="1:33" s="9" customFormat="1" ht="63">
      <c r="A3" s="6" t="s">
        <v>46</v>
      </c>
      <c r="B3" s="6" t="s">
        <v>47</v>
      </c>
      <c r="C3" s="6" t="s">
        <v>1</v>
      </c>
      <c r="D3" s="6" t="s">
        <v>48</v>
      </c>
      <c r="E3" s="6" t="s">
        <v>49</v>
      </c>
      <c r="F3" s="6" t="s">
        <v>50</v>
      </c>
      <c r="G3" s="6" t="s">
        <v>54</v>
      </c>
      <c r="H3" s="6" t="s">
        <v>51</v>
      </c>
      <c r="I3" s="683" t="s">
        <v>52</v>
      </c>
      <c r="J3" s="6" t="s">
        <v>53</v>
      </c>
      <c r="K3" s="6" t="s">
        <v>49</v>
      </c>
      <c r="L3" s="7" t="s">
        <v>56</v>
      </c>
      <c r="M3" s="7" t="s">
        <v>57</v>
      </c>
      <c r="N3" s="7" t="s">
        <v>49</v>
      </c>
      <c r="O3" s="7" t="s">
        <v>54</v>
      </c>
      <c r="P3" s="7" t="s">
        <v>60</v>
      </c>
      <c r="Q3" s="7" t="s">
        <v>61</v>
      </c>
      <c r="R3" s="7" t="s">
        <v>62</v>
      </c>
      <c r="S3" s="7" t="s">
        <v>63</v>
      </c>
      <c r="T3" s="7" t="s">
        <v>64</v>
      </c>
      <c r="U3" s="7" t="s">
        <v>65</v>
      </c>
      <c r="V3" s="7" t="s">
        <v>66</v>
      </c>
      <c r="W3" s="7" t="s">
        <v>67</v>
      </c>
      <c r="X3" s="7" t="s">
        <v>68</v>
      </c>
      <c r="Y3" s="7" t="s">
        <v>69</v>
      </c>
      <c r="Z3" s="7" t="s">
        <v>72</v>
      </c>
      <c r="AA3" s="7" t="s">
        <v>4832</v>
      </c>
      <c r="AB3" s="333" t="s">
        <v>4846</v>
      </c>
      <c r="AC3" s="333" t="s">
        <v>4847</v>
      </c>
      <c r="AD3" s="333" t="s">
        <v>4848</v>
      </c>
      <c r="AE3" s="7" t="s">
        <v>4868</v>
      </c>
      <c r="AF3" s="7" t="s">
        <v>73</v>
      </c>
      <c r="AG3" s="7" t="s">
        <v>4924</v>
      </c>
    </row>
    <row r="4" spans="1:33">
      <c r="A4" s="18">
        <v>1</v>
      </c>
      <c r="B4" s="18">
        <v>2</v>
      </c>
      <c r="C4" s="18">
        <v>3</v>
      </c>
      <c r="D4" s="18">
        <v>4</v>
      </c>
      <c r="E4" s="18">
        <v>5</v>
      </c>
      <c r="F4" s="18">
        <v>6</v>
      </c>
      <c r="G4" s="18">
        <v>7</v>
      </c>
      <c r="H4" s="18">
        <v>8</v>
      </c>
      <c r="I4" s="684">
        <v>9</v>
      </c>
      <c r="J4" s="18">
        <v>10</v>
      </c>
      <c r="K4" s="18">
        <v>11</v>
      </c>
      <c r="L4" s="18">
        <v>12</v>
      </c>
      <c r="M4" s="18">
        <v>13</v>
      </c>
      <c r="N4" s="18">
        <v>14</v>
      </c>
      <c r="O4" s="18">
        <v>15</v>
      </c>
      <c r="P4" s="18">
        <v>16</v>
      </c>
      <c r="Q4" s="18">
        <v>17</v>
      </c>
      <c r="R4" s="18">
        <v>18</v>
      </c>
      <c r="S4" s="18">
        <v>19</v>
      </c>
      <c r="T4" s="18">
        <v>20</v>
      </c>
      <c r="U4" s="18">
        <v>21</v>
      </c>
      <c r="V4" s="18">
        <v>22</v>
      </c>
      <c r="W4" s="18">
        <v>23</v>
      </c>
      <c r="X4" s="18">
        <v>24</v>
      </c>
      <c r="Y4" s="18">
        <v>25</v>
      </c>
      <c r="Z4" s="18">
        <v>26</v>
      </c>
      <c r="AA4" s="18">
        <v>27</v>
      </c>
      <c r="AB4" s="18">
        <v>28</v>
      </c>
      <c r="AC4" s="18">
        <v>29</v>
      </c>
      <c r="AD4" s="18">
        <v>30</v>
      </c>
      <c r="AE4" s="18">
        <v>31</v>
      </c>
      <c r="AF4" s="18">
        <v>32</v>
      </c>
      <c r="AG4" s="17"/>
    </row>
    <row r="5" spans="1:33">
      <c r="A5" s="17">
        <f t="shared" ref="A5:A60" si="0">ROW()-4</f>
        <v>1</v>
      </c>
      <c r="B5" s="25">
        <v>18914</v>
      </c>
      <c r="C5" s="22" t="s">
        <v>3552</v>
      </c>
      <c r="D5" s="23">
        <v>31799</v>
      </c>
      <c r="E5" s="24" t="s">
        <v>4794</v>
      </c>
      <c r="F5" s="337">
        <v>961138616</v>
      </c>
      <c r="G5" s="338" t="s">
        <v>4883</v>
      </c>
      <c r="H5" s="22" t="s">
        <v>3552</v>
      </c>
      <c r="I5" s="685" t="s">
        <v>4884</v>
      </c>
      <c r="J5" s="28" t="s">
        <v>4854</v>
      </c>
      <c r="K5" s="28" t="s">
        <v>4856</v>
      </c>
      <c r="L5" s="22" t="s">
        <v>3552</v>
      </c>
      <c r="M5" s="28" t="s">
        <v>4849</v>
      </c>
      <c r="N5" s="28" t="s">
        <v>4864</v>
      </c>
      <c r="O5" s="17" t="str">
        <f t="shared" ref="O5:O30" si="1">G5</f>
        <v>022187000626</v>
      </c>
      <c r="P5" s="28" t="s">
        <v>4861</v>
      </c>
      <c r="Q5" s="19">
        <v>45477</v>
      </c>
      <c r="R5" s="17" t="s">
        <v>4885</v>
      </c>
      <c r="S5" s="17" t="s">
        <v>4880</v>
      </c>
      <c r="T5" s="17" t="s">
        <v>4870</v>
      </c>
      <c r="U5" s="19">
        <v>45477</v>
      </c>
      <c r="V5" s="19">
        <v>45483</v>
      </c>
      <c r="W5" s="17">
        <f t="shared" ref="W5:W17" si="2">(V5-U5)</f>
        <v>6</v>
      </c>
      <c r="X5" s="17" t="s">
        <v>4851</v>
      </c>
      <c r="Y5" s="17" t="s">
        <v>4875</v>
      </c>
      <c r="Z5" s="17" t="s">
        <v>4863</v>
      </c>
      <c r="AA5" s="19">
        <v>45519</v>
      </c>
      <c r="AB5" s="18" t="str">
        <f t="shared" ref="AB5:AB60" si="3">TEXT(AA5,"dd")</f>
        <v>15</v>
      </c>
      <c r="AC5" s="18" t="str">
        <f t="shared" ref="AC5:AC60" si="4">TEXT(AA5,"mm")</f>
        <v>08</v>
      </c>
      <c r="AD5" s="18" t="str">
        <f t="shared" ref="AD5:AD60" si="5">TEXT(AA5,"yyyy")</f>
        <v>2024</v>
      </c>
      <c r="AE5" s="18"/>
      <c r="AF5" s="17"/>
      <c r="AG5" s="17"/>
    </row>
    <row r="6" spans="1:33">
      <c r="A6" s="17">
        <f t="shared" si="0"/>
        <v>2</v>
      </c>
      <c r="B6" s="21">
        <v>17021</v>
      </c>
      <c r="C6" s="22" t="s">
        <v>2759</v>
      </c>
      <c r="D6" s="23">
        <v>32421</v>
      </c>
      <c r="E6" s="24" t="s">
        <v>4790</v>
      </c>
      <c r="F6" s="337">
        <v>946234225</v>
      </c>
      <c r="G6" s="338" t="s">
        <v>4886</v>
      </c>
      <c r="H6" s="22" t="s">
        <v>2759</v>
      </c>
      <c r="I6" s="685" t="s">
        <v>4887</v>
      </c>
      <c r="J6" s="28" t="s">
        <v>4855</v>
      </c>
      <c r="K6" s="28" t="s">
        <v>4856</v>
      </c>
      <c r="L6" s="22" t="s">
        <v>2759</v>
      </c>
      <c r="M6" s="28" t="s">
        <v>4849</v>
      </c>
      <c r="N6" s="28" t="s">
        <v>4852</v>
      </c>
      <c r="O6" s="17" t="str">
        <f t="shared" si="1"/>
        <v>038088040504</v>
      </c>
      <c r="P6" s="28" t="s">
        <v>4850</v>
      </c>
      <c r="Q6" s="19">
        <v>45466</v>
      </c>
      <c r="R6" s="17" t="s">
        <v>4888</v>
      </c>
      <c r="S6" s="17" t="s">
        <v>4889</v>
      </c>
      <c r="T6" s="17" t="s">
        <v>4870</v>
      </c>
      <c r="U6" s="19">
        <v>45467</v>
      </c>
      <c r="V6" s="19">
        <v>45470</v>
      </c>
      <c r="W6" s="17">
        <f t="shared" si="2"/>
        <v>3</v>
      </c>
      <c r="X6" s="17" t="s">
        <v>4851</v>
      </c>
      <c r="Y6" s="17" t="s">
        <v>4875</v>
      </c>
      <c r="Z6" s="28" t="s">
        <v>4865</v>
      </c>
      <c r="AA6" s="19">
        <v>45519</v>
      </c>
      <c r="AB6" s="18" t="str">
        <f t="shared" si="3"/>
        <v>15</v>
      </c>
      <c r="AC6" s="18" t="str">
        <f t="shared" si="4"/>
        <v>08</v>
      </c>
      <c r="AD6" s="18" t="str">
        <f t="shared" si="5"/>
        <v>2024</v>
      </c>
      <c r="AE6" s="18"/>
      <c r="AF6" s="17"/>
      <c r="AG6" s="17"/>
    </row>
    <row r="7" spans="1:33">
      <c r="A7" s="17">
        <f t="shared" si="0"/>
        <v>3</v>
      </c>
      <c r="B7" s="25">
        <v>19308</v>
      </c>
      <c r="C7" s="22" t="s">
        <v>3738</v>
      </c>
      <c r="D7" s="23">
        <v>30689</v>
      </c>
      <c r="E7" s="24" t="s">
        <v>4813</v>
      </c>
      <c r="F7" s="337">
        <v>354658883</v>
      </c>
      <c r="G7" s="338" t="s">
        <v>4890</v>
      </c>
      <c r="H7" s="22" t="s">
        <v>3738</v>
      </c>
      <c r="I7" s="685" t="s">
        <v>4891</v>
      </c>
      <c r="J7" s="28" t="s">
        <v>4855</v>
      </c>
      <c r="K7" s="28" t="s">
        <v>4856</v>
      </c>
      <c r="L7" s="22" t="s">
        <v>3738</v>
      </c>
      <c r="M7" s="28" t="s">
        <v>4849</v>
      </c>
      <c r="N7" s="17" t="s">
        <v>4876</v>
      </c>
      <c r="O7" s="17" t="str">
        <f t="shared" si="1"/>
        <v>015084005008</v>
      </c>
      <c r="P7" s="28" t="s">
        <v>4861</v>
      </c>
      <c r="Q7" s="19">
        <v>45491</v>
      </c>
      <c r="R7" s="17" t="s">
        <v>4892</v>
      </c>
      <c r="S7" s="17" t="s">
        <v>4893</v>
      </c>
      <c r="T7" s="17" t="s">
        <v>4862</v>
      </c>
      <c r="U7" s="19">
        <v>45491</v>
      </c>
      <c r="V7" s="19">
        <v>45498</v>
      </c>
      <c r="W7" s="17">
        <f t="shared" si="2"/>
        <v>7</v>
      </c>
      <c r="X7" s="28" t="s">
        <v>4857</v>
      </c>
      <c r="Y7" s="28" t="s">
        <v>4858</v>
      </c>
      <c r="Z7" s="28" t="s">
        <v>4863</v>
      </c>
      <c r="AA7" s="19">
        <v>45519</v>
      </c>
      <c r="AB7" s="18" t="str">
        <f t="shared" si="3"/>
        <v>15</v>
      </c>
      <c r="AC7" s="18" t="str">
        <f t="shared" si="4"/>
        <v>08</v>
      </c>
      <c r="AD7" s="18" t="str">
        <f t="shared" si="5"/>
        <v>2024</v>
      </c>
      <c r="AE7" s="18"/>
      <c r="AF7" s="17"/>
      <c r="AG7" s="17"/>
    </row>
    <row r="8" spans="1:33">
      <c r="A8" s="17">
        <f t="shared" si="0"/>
        <v>4</v>
      </c>
      <c r="B8" s="21">
        <v>19490</v>
      </c>
      <c r="C8" s="22" t="s">
        <v>3806</v>
      </c>
      <c r="D8" s="23">
        <v>30700</v>
      </c>
      <c r="E8" s="24" t="s">
        <v>4819</v>
      </c>
      <c r="F8" s="337">
        <v>374628962</v>
      </c>
      <c r="G8" s="338" t="s">
        <v>4894</v>
      </c>
      <c r="H8" s="22" t="s">
        <v>3806</v>
      </c>
      <c r="I8" s="685" t="s">
        <v>4895</v>
      </c>
      <c r="J8" s="28" t="s">
        <v>4854</v>
      </c>
      <c r="K8" s="28" t="s">
        <v>4856</v>
      </c>
      <c r="L8" s="22" t="s">
        <v>3806</v>
      </c>
      <c r="M8" s="28" t="s">
        <v>4849</v>
      </c>
      <c r="N8" s="17" t="s">
        <v>4896</v>
      </c>
      <c r="O8" s="17" t="str">
        <f t="shared" si="1"/>
        <v>022084005964</v>
      </c>
      <c r="P8" s="28" t="s">
        <v>4861</v>
      </c>
      <c r="Q8" s="19">
        <v>45491</v>
      </c>
      <c r="R8" s="17" t="s">
        <v>4897</v>
      </c>
      <c r="S8" s="17" t="s">
        <v>4898</v>
      </c>
      <c r="T8" s="17" t="s">
        <v>4862</v>
      </c>
      <c r="U8" s="19">
        <v>45491</v>
      </c>
      <c r="V8" s="19">
        <v>45497</v>
      </c>
      <c r="W8" s="17">
        <f t="shared" si="2"/>
        <v>6</v>
      </c>
      <c r="X8" s="28" t="s">
        <v>4857</v>
      </c>
      <c r="Y8" s="28" t="s">
        <v>4858</v>
      </c>
      <c r="Z8" s="28" t="s">
        <v>4863</v>
      </c>
      <c r="AA8" s="19">
        <v>45520</v>
      </c>
      <c r="AB8" s="18" t="str">
        <f t="shared" si="3"/>
        <v>16</v>
      </c>
      <c r="AC8" s="18" t="str">
        <f t="shared" si="4"/>
        <v>08</v>
      </c>
      <c r="AD8" s="18" t="str">
        <f t="shared" si="5"/>
        <v>2024</v>
      </c>
      <c r="AE8" s="18"/>
      <c r="AF8" s="17"/>
      <c r="AG8" s="17"/>
    </row>
    <row r="9" spans="1:33">
      <c r="A9" s="17">
        <f t="shared" si="0"/>
        <v>5</v>
      </c>
      <c r="B9" s="25">
        <v>21014</v>
      </c>
      <c r="C9" s="22" t="s">
        <v>4634</v>
      </c>
      <c r="D9" s="23">
        <v>32059</v>
      </c>
      <c r="E9" s="24" t="s">
        <v>4805</v>
      </c>
      <c r="F9" s="337">
        <v>366337818</v>
      </c>
      <c r="G9" s="338" t="s">
        <v>4899</v>
      </c>
      <c r="H9" s="22" t="s">
        <v>4634</v>
      </c>
      <c r="I9" s="685" t="s">
        <v>4900</v>
      </c>
      <c r="J9" s="28" t="s">
        <v>4855</v>
      </c>
      <c r="K9" s="28" t="s">
        <v>4856</v>
      </c>
      <c r="L9" s="22" t="s">
        <v>4634</v>
      </c>
      <c r="M9" s="28" t="s">
        <v>4849</v>
      </c>
      <c r="N9" s="17" t="s">
        <v>4901</v>
      </c>
      <c r="O9" s="17" t="str">
        <f t="shared" si="1"/>
        <v>034087013306</v>
      </c>
      <c r="P9" s="28" t="s">
        <v>4861</v>
      </c>
      <c r="Q9" s="19">
        <v>45510</v>
      </c>
      <c r="R9" s="17" t="s">
        <v>4902</v>
      </c>
      <c r="S9" s="17" t="s">
        <v>4903</v>
      </c>
      <c r="T9" s="17" t="s">
        <v>4870</v>
      </c>
      <c r="U9" s="19">
        <v>45510</v>
      </c>
      <c r="V9" s="19">
        <v>45513</v>
      </c>
      <c r="W9" s="17">
        <f t="shared" si="2"/>
        <v>3</v>
      </c>
      <c r="X9" s="28" t="s">
        <v>4857</v>
      </c>
      <c r="Y9" s="17" t="s">
        <v>4875</v>
      </c>
      <c r="Z9" s="28" t="s">
        <v>4863</v>
      </c>
      <c r="AA9" s="19">
        <v>45520</v>
      </c>
      <c r="AB9" s="18" t="str">
        <f t="shared" si="3"/>
        <v>16</v>
      </c>
      <c r="AC9" s="18" t="str">
        <f t="shared" si="4"/>
        <v>08</v>
      </c>
      <c r="AD9" s="18" t="str">
        <f t="shared" si="5"/>
        <v>2024</v>
      </c>
      <c r="AE9" s="18"/>
      <c r="AF9" s="17"/>
      <c r="AG9" s="17"/>
    </row>
    <row r="10" spans="1:33">
      <c r="A10" s="17">
        <f t="shared" si="0"/>
        <v>6</v>
      </c>
      <c r="B10" s="21">
        <v>15889</v>
      </c>
      <c r="C10" s="22" t="s">
        <v>2340</v>
      </c>
      <c r="D10" s="23">
        <v>32828</v>
      </c>
      <c r="E10" s="24" t="s">
        <v>4779</v>
      </c>
      <c r="F10" s="337">
        <v>378561988</v>
      </c>
      <c r="G10" s="338" t="s">
        <v>4904</v>
      </c>
      <c r="H10" s="22" t="s">
        <v>2340</v>
      </c>
      <c r="I10" s="685" t="s">
        <v>4905</v>
      </c>
      <c r="J10" s="28" t="s">
        <v>4854</v>
      </c>
      <c r="K10" s="28" t="s">
        <v>4856</v>
      </c>
      <c r="L10" s="22" t="s">
        <v>2340</v>
      </c>
      <c r="M10" s="28" t="s">
        <v>4849</v>
      </c>
      <c r="N10" s="17" t="s">
        <v>4860</v>
      </c>
      <c r="O10" s="17" t="str">
        <f t="shared" si="1"/>
        <v>022089001881</v>
      </c>
      <c r="P10" s="28" t="s">
        <v>4861</v>
      </c>
      <c r="Q10" s="19">
        <v>45486</v>
      </c>
      <c r="R10" s="17" t="s">
        <v>4906</v>
      </c>
      <c r="S10" s="17" t="s">
        <v>4907</v>
      </c>
      <c r="T10" s="17" t="s">
        <v>4870</v>
      </c>
      <c r="U10" s="19">
        <v>45486</v>
      </c>
      <c r="V10" s="19">
        <v>45496</v>
      </c>
      <c r="W10" s="17">
        <f t="shared" si="2"/>
        <v>10</v>
      </c>
      <c r="X10" s="17" t="s">
        <v>4851</v>
      </c>
      <c r="Y10" s="17" t="s">
        <v>4875</v>
      </c>
      <c r="Z10" s="28" t="s">
        <v>4863</v>
      </c>
      <c r="AA10" s="19">
        <v>45523</v>
      </c>
      <c r="AB10" s="18" t="str">
        <f t="shared" si="3"/>
        <v>19</v>
      </c>
      <c r="AC10" s="18" t="str">
        <f t="shared" si="4"/>
        <v>08</v>
      </c>
      <c r="AD10" s="18" t="str">
        <f t="shared" si="5"/>
        <v>2024</v>
      </c>
      <c r="AE10" s="18"/>
      <c r="AF10" s="17"/>
      <c r="AG10" s="17"/>
    </row>
    <row r="11" spans="1:33">
      <c r="A11" s="17">
        <f t="shared" si="0"/>
        <v>7</v>
      </c>
      <c r="B11" s="25">
        <v>19888</v>
      </c>
      <c r="C11" s="22" t="s">
        <v>3984</v>
      </c>
      <c r="D11" s="23">
        <v>31750</v>
      </c>
      <c r="E11" s="24" t="s">
        <v>4815</v>
      </c>
      <c r="F11" s="337">
        <v>789337434</v>
      </c>
      <c r="G11" s="338" t="s">
        <v>4908</v>
      </c>
      <c r="H11" s="22" t="s">
        <v>3984</v>
      </c>
      <c r="I11" s="685" t="s">
        <v>4909</v>
      </c>
      <c r="J11" s="28" t="s">
        <v>4855</v>
      </c>
      <c r="K11" s="28" t="s">
        <v>4856</v>
      </c>
      <c r="L11" s="22" t="s">
        <v>3984</v>
      </c>
      <c r="M11" s="28" t="s">
        <v>4849</v>
      </c>
      <c r="N11" s="17" t="s">
        <v>4864</v>
      </c>
      <c r="O11" s="17" t="str">
        <f t="shared" si="1"/>
        <v>022086010298</v>
      </c>
      <c r="P11" s="28" t="s">
        <v>4861</v>
      </c>
      <c r="Q11" s="19">
        <v>45489</v>
      </c>
      <c r="R11" s="17" t="s">
        <v>4910</v>
      </c>
      <c r="S11" s="17" t="s">
        <v>4911</v>
      </c>
      <c r="T11" s="17" t="s">
        <v>4870</v>
      </c>
      <c r="U11" s="19">
        <v>45489</v>
      </c>
      <c r="V11" s="19">
        <v>45496</v>
      </c>
      <c r="W11" s="17">
        <f t="shared" si="2"/>
        <v>7</v>
      </c>
      <c r="X11" s="28" t="s">
        <v>4857</v>
      </c>
      <c r="Y11" s="17" t="s">
        <v>4875</v>
      </c>
      <c r="Z11" s="28" t="s">
        <v>4863</v>
      </c>
      <c r="AA11" s="19">
        <v>45525</v>
      </c>
      <c r="AB11" s="18" t="str">
        <f t="shared" si="3"/>
        <v>21</v>
      </c>
      <c r="AC11" s="18" t="str">
        <f t="shared" si="4"/>
        <v>08</v>
      </c>
      <c r="AD11" s="18" t="str">
        <f t="shared" si="5"/>
        <v>2024</v>
      </c>
      <c r="AE11" s="18"/>
      <c r="AF11" s="17"/>
      <c r="AG11" s="17"/>
    </row>
    <row r="12" spans="1:33">
      <c r="A12" s="17">
        <f t="shared" si="0"/>
        <v>8</v>
      </c>
      <c r="B12" s="21">
        <v>12510</v>
      </c>
      <c r="C12" s="22" t="s">
        <v>895</v>
      </c>
      <c r="D12" s="23">
        <v>28330</v>
      </c>
      <c r="E12" s="24" t="s">
        <v>4818</v>
      </c>
      <c r="F12" s="337">
        <v>326378756</v>
      </c>
      <c r="G12" s="338" t="s">
        <v>4912</v>
      </c>
      <c r="H12" s="22" t="s">
        <v>895</v>
      </c>
      <c r="I12" s="685" t="s">
        <v>4913</v>
      </c>
      <c r="J12" s="28" t="s">
        <v>4867</v>
      </c>
      <c r="K12" s="28" t="s">
        <v>4856</v>
      </c>
      <c r="L12" s="22" t="s">
        <v>895</v>
      </c>
      <c r="M12" s="28" t="s">
        <v>4849</v>
      </c>
      <c r="N12" s="17" t="s">
        <v>4864</v>
      </c>
      <c r="O12" s="17" t="str">
        <f t="shared" si="1"/>
        <v>022077001325</v>
      </c>
      <c r="P12" s="28" t="s">
        <v>4850</v>
      </c>
      <c r="Q12" s="19">
        <v>45502</v>
      </c>
      <c r="R12" s="17" t="s">
        <v>4914</v>
      </c>
      <c r="S12" s="17" t="s">
        <v>4915</v>
      </c>
      <c r="T12" s="17" t="s">
        <v>4862</v>
      </c>
      <c r="U12" s="19">
        <v>45502</v>
      </c>
      <c r="V12" s="19">
        <v>45505</v>
      </c>
      <c r="W12" s="17">
        <f t="shared" si="2"/>
        <v>3</v>
      </c>
      <c r="X12" s="28" t="s">
        <v>4857</v>
      </c>
      <c r="Y12" s="28" t="s">
        <v>4858</v>
      </c>
      <c r="Z12" s="28" t="s">
        <v>4865</v>
      </c>
      <c r="AA12" s="19">
        <v>45525</v>
      </c>
      <c r="AB12" s="18" t="str">
        <f t="shared" si="3"/>
        <v>21</v>
      </c>
      <c r="AC12" s="18" t="str">
        <f t="shared" si="4"/>
        <v>08</v>
      </c>
      <c r="AD12" s="18" t="str">
        <f t="shared" si="5"/>
        <v>2024</v>
      </c>
      <c r="AE12" s="18"/>
      <c r="AF12" s="17"/>
      <c r="AG12" s="17"/>
    </row>
    <row r="13" spans="1:33">
      <c r="A13" s="17">
        <f t="shared" si="0"/>
        <v>9</v>
      </c>
      <c r="B13" s="25">
        <v>15834</v>
      </c>
      <c r="C13" s="22" t="s">
        <v>930</v>
      </c>
      <c r="D13" s="23">
        <v>32079</v>
      </c>
      <c r="E13" s="24" t="s">
        <v>4822</v>
      </c>
      <c r="F13" s="337">
        <v>983420648</v>
      </c>
      <c r="G13" s="338" t="s">
        <v>4916</v>
      </c>
      <c r="H13" s="22" t="s">
        <v>930</v>
      </c>
      <c r="I13" s="685" t="s">
        <v>4917</v>
      </c>
      <c r="J13" s="28" t="s">
        <v>4867</v>
      </c>
      <c r="K13" s="28" t="s">
        <v>4856</v>
      </c>
      <c r="L13" s="22" t="s">
        <v>930</v>
      </c>
      <c r="M13" s="28" t="s">
        <v>4849</v>
      </c>
      <c r="N13" s="17" t="s">
        <v>4918</v>
      </c>
      <c r="O13" s="17" t="str">
        <f t="shared" si="1"/>
        <v>022087010316</v>
      </c>
      <c r="P13" s="28" t="s">
        <v>4850</v>
      </c>
      <c r="Q13" s="19">
        <v>45503</v>
      </c>
      <c r="R13" s="17" t="s">
        <v>4919</v>
      </c>
      <c r="S13" s="17" t="s">
        <v>4882</v>
      </c>
      <c r="T13" s="17" t="s">
        <v>4862</v>
      </c>
      <c r="U13" s="19">
        <v>45503</v>
      </c>
      <c r="V13" s="19">
        <v>45506</v>
      </c>
      <c r="W13" s="17">
        <f t="shared" si="2"/>
        <v>3</v>
      </c>
      <c r="X13" s="28" t="s">
        <v>4857</v>
      </c>
      <c r="Y13" s="28" t="s">
        <v>4858</v>
      </c>
      <c r="Z13" s="28" t="s">
        <v>4865</v>
      </c>
      <c r="AA13" s="19">
        <v>45525</v>
      </c>
      <c r="AB13" s="18" t="str">
        <f t="shared" si="3"/>
        <v>21</v>
      </c>
      <c r="AC13" s="18" t="str">
        <f t="shared" si="4"/>
        <v>08</v>
      </c>
      <c r="AD13" s="18" t="str">
        <f t="shared" si="5"/>
        <v>2024</v>
      </c>
      <c r="AE13" s="18"/>
      <c r="AF13" s="17"/>
      <c r="AG13" s="17"/>
    </row>
    <row r="14" spans="1:33">
      <c r="A14" s="17">
        <f t="shared" si="0"/>
        <v>10</v>
      </c>
      <c r="B14" s="21">
        <v>18332</v>
      </c>
      <c r="C14" s="22" t="s">
        <v>164</v>
      </c>
      <c r="D14" s="23">
        <v>35122</v>
      </c>
      <c r="E14" s="24" t="s">
        <v>4818</v>
      </c>
      <c r="F14" s="337">
        <v>705766161</v>
      </c>
      <c r="G14" s="338" t="s">
        <v>4920</v>
      </c>
      <c r="H14" s="22" t="s">
        <v>164</v>
      </c>
      <c r="I14" s="685" t="s">
        <v>4921</v>
      </c>
      <c r="J14" s="28" t="s">
        <v>4854</v>
      </c>
      <c r="K14" s="28" t="s">
        <v>4856</v>
      </c>
      <c r="L14" s="22" t="s">
        <v>164</v>
      </c>
      <c r="M14" s="28" t="s">
        <v>4849</v>
      </c>
      <c r="N14" s="17" t="s">
        <v>4879</v>
      </c>
      <c r="O14" s="17" t="str">
        <f t="shared" si="1"/>
        <v>022096001703</v>
      </c>
      <c r="P14" s="28" t="s">
        <v>4850</v>
      </c>
      <c r="Q14" s="19">
        <v>45505</v>
      </c>
      <c r="R14" s="17" t="s">
        <v>4922</v>
      </c>
      <c r="S14" s="17" t="s">
        <v>4923</v>
      </c>
      <c r="T14" s="17" t="s">
        <v>4862</v>
      </c>
      <c r="U14" s="19">
        <v>45506</v>
      </c>
      <c r="V14" s="19">
        <v>45511</v>
      </c>
      <c r="W14" s="17">
        <f t="shared" si="2"/>
        <v>5</v>
      </c>
      <c r="X14" s="28" t="s">
        <v>4857</v>
      </c>
      <c r="Y14" s="28" t="s">
        <v>4858</v>
      </c>
      <c r="Z14" s="28" t="s">
        <v>4865</v>
      </c>
      <c r="AA14" s="19">
        <v>45525</v>
      </c>
      <c r="AB14" s="18" t="str">
        <f t="shared" si="3"/>
        <v>21</v>
      </c>
      <c r="AC14" s="18" t="str">
        <f t="shared" si="4"/>
        <v>08</v>
      </c>
      <c r="AD14" s="18" t="str">
        <f t="shared" si="5"/>
        <v>2024</v>
      </c>
      <c r="AE14" s="18"/>
      <c r="AF14" s="17"/>
      <c r="AG14" s="17"/>
    </row>
    <row r="15" spans="1:33">
      <c r="A15" s="17">
        <f t="shared" si="0"/>
        <v>11</v>
      </c>
      <c r="B15" s="25">
        <v>18738</v>
      </c>
      <c r="C15" s="22" t="s">
        <v>2466</v>
      </c>
      <c r="D15" s="23">
        <v>34207</v>
      </c>
      <c r="E15" s="24" t="s">
        <v>4784</v>
      </c>
      <c r="F15" s="337">
        <v>333260893</v>
      </c>
      <c r="G15" s="338" t="s">
        <v>4925</v>
      </c>
      <c r="H15" s="22" t="s">
        <v>2466</v>
      </c>
      <c r="I15" s="685" t="s">
        <v>4926</v>
      </c>
      <c r="J15" s="28" t="s">
        <v>4854</v>
      </c>
      <c r="K15" s="28" t="s">
        <v>4856</v>
      </c>
      <c r="L15" s="22" t="s">
        <v>2466</v>
      </c>
      <c r="M15" s="28" t="s">
        <v>4849</v>
      </c>
      <c r="N15" s="17" t="s">
        <v>4864</v>
      </c>
      <c r="O15" s="17" t="str">
        <f t="shared" si="1"/>
        <v>022093001534</v>
      </c>
      <c r="P15" s="28" t="s">
        <v>4861</v>
      </c>
      <c r="Q15" s="19">
        <v>45510</v>
      </c>
      <c r="R15" s="17" t="s">
        <v>4927</v>
      </c>
      <c r="S15" s="17" t="s">
        <v>4880</v>
      </c>
      <c r="T15" s="17" t="s">
        <v>4866</v>
      </c>
      <c r="U15" s="19">
        <v>45510</v>
      </c>
      <c r="V15" s="19">
        <v>45515</v>
      </c>
      <c r="W15" s="17">
        <f t="shared" si="2"/>
        <v>5</v>
      </c>
      <c r="X15" s="17" t="s">
        <v>4851</v>
      </c>
      <c r="Y15" s="28" t="s">
        <v>4881</v>
      </c>
      <c r="Z15" s="28" t="s">
        <v>4863</v>
      </c>
      <c r="AA15" s="19">
        <v>45526</v>
      </c>
      <c r="AB15" s="18" t="str">
        <f t="shared" si="3"/>
        <v>22</v>
      </c>
      <c r="AC15" s="18" t="str">
        <f t="shared" si="4"/>
        <v>08</v>
      </c>
      <c r="AD15" s="18" t="str">
        <f t="shared" si="5"/>
        <v>2024</v>
      </c>
      <c r="AE15" s="18"/>
      <c r="AF15" s="17"/>
      <c r="AG15" s="17"/>
    </row>
    <row r="16" spans="1:33">
      <c r="A16" s="17">
        <f t="shared" si="0"/>
        <v>12</v>
      </c>
      <c r="B16" s="21">
        <v>19811</v>
      </c>
      <c r="C16" s="22" t="s">
        <v>3948</v>
      </c>
      <c r="D16" s="23">
        <v>35466</v>
      </c>
      <c r="E16" s="24" t="s">
        <v>4822</v>
      </c>
      <c r="F16" s="337">
        <v>356919381</v>
      </c>
      <c r="G16" s="338" t="s">
        <v>4928</v>
      </c>
      <c r="H16" s="22" t="s">
        <v>3948</v>
      </c>
      <c r="I16" s="685" t="s">
        <v>4929</v>
      </c>
      <c r="J16" s="28" t="s">
        <v>4854</v>
      </c>
      <c r="K16" s="28" t="s">
        <v>4856</v>
      </c>
      <c r="L16" s="22" t="s">
        <v>3948</v>
      </c>
      <c r="M16" s="28" t="s">
        <v>4849</v>
      </c>
      <c r="N16" s="17" t="s">
        <v>4930</v>
      </c>
      <c r="O16" s="17" t="str">
        <f t="shared" si="1"/>
        <v>017097005928</v>
      </c>
      <c r="P16" s="28" t="s">
        <v>4861</v>
      </c>
      <c r="Q16" s="19">
        <v>45497</v>
      </c>
      <c r="R16" s="17" t="s">
        <v>4931</v>
      </c>
      <c r="S16" s="17" t="s">
        <v>4932</v>
      </c>
      <c r="T16" s="17" t="s">
        <v>4862</v>
      </c>
      <c r="U16" s="19">
        <v>45497</v>
      </c>
      <c r="V16" s="19">
        <v>45504</v>
      </c>
      <c r="W16" s="17">
        <f t="shared" si="2"/>
        <v>7</v>
      </c>
      <c r="X16" s="28" t="s">
        <v>4857</v>
      </c>
      <c r="Y16" s="28" t="s">
        <v>4858</v>
      </c>
      <c r="Z16" s="28" t="s">
        <v>4863</v>
      </c>
      <c r="AA16" s="19">
        <v>45530</v>
      </c>
      <c r="AB16" s="18" t="str">
        <f t="shared" si="3"/>
        <v>26</v>
      </c>
      <c r="AC16" s="18" t="str">
        <f t="shared" si="4"/>
        <v>08</v>
      </c>
      <c r="AD16" s="18" t="str">
        <f t="shared" si="5"/>
        <v>2024</v>
      </c>
      <c r="AE16" s="18"/>
      <c r="AF16" s="17"/>
      <c r="AG16" s="17"/>
    </row>
    <row r="17" spans="1:33">
      <c r="A17" s="17">
        <f t="shared" si="0"/>
        <v>13</v>
      </c>
      <c r="B17" s="25">
        <v>19060</v>
      </c>
      <c r="C17" s="22" t="s">
        <v>2247</v>
      </c>
      <c r="D17" s="23">
        <v>33491</v>
      </c>
      <c r="E17" s="24" t="s">
        <v>4824</v>
      </c>
      <c r="F17" s="337">
        <v>967149893</v>
      </c>
      <c r="G17" s="338" t="s">
        <v>4933</v>
      </c>
      <c r="H17" s="22" t="s">
        <v>2247</v>
      </c>
      <c r="I17" s="685" t="s">
        <v>4934</v>
      </c>
      <c r="J17" s="28" t="s">
        <v>4854</v>
      </c>
      <c r="K17" s="28" t="s">
        <v>4856</v>
      </c>
      <c r="L17" s="22" t="s">
        <v>2247</v>
      </c>
      <c r="M17" s="28" t="s">
        <v>4849</v>
      </c>
      <c r="N17" s="17" t="s">
        <v>4935</v>
      </c>
      <c r="O17" s="17" t="str">
        <f t="shared" si="1"/>
        <v>022091003906</v>
      </c>
      <c r="P17" s="28" t="s">
        <v>4861</v>
      </c>
      <c r="Q17" s="19">
        <v>45492</v>
      </c>
      <c r="R17" s="17" t="s">
        <v>4936</v>
      </c>
      <c r="S17" s="17" t="s">
        <v>4937</v>
      </c>
      <c r="T17" s="17" t="s">
        <v>4866</v>
      </c>
      <c r="U17" s="19">
        <v>45492</v>
      </c>
      <c r="V17" s="19">
        <v>45502</v>
      </c>
      <c r="W17" s="17">
        <f t="shared" si="2"/>
        <v>10</v>
      </c>
      <c r="X17" s="17" t="s">
        <v>4851</v>
      </c>
      <c r="Y17" s="28" t="s">
        <v>4881</v>
      </c>
      <c r="Z17" s="28" t="s">
        <v>4863</v>
      </c>
      <c r="AA17" s="19">
        <v>45530</v>
      </c>
      <c r="AB17" s="18" t="str">
        <f t="shared" si="3"/>
        <v>26</v>
      </c>
      <c r="AC17" s="18" t="str">
        <f t="shared" si="4"/>
        <v>08</v>
      </c>
      <c r="AD17" s="18" t="str">
        <f t="shared" si="5"/>
        <v>2024</v>
      </c>
      <c r="AE17" s="18"/>
      <c r="AF17" s="17"/>
      <c r="AG17" s="17"/>
    </row>
    <row r="18" spans="1:33">
      <c r="A18" s="17">
        <f t="shared" si="0"/>
        <v>14</v>
      </c>
      <c r="B18" s="21">
        <v>12811</v>
      </c>
      <c r="C18" s="22" t="s">
        <v>1021</v>
      </c>
      <c r="D18" s="23">
        <v>30331</v>
      </c>
      <c r="E18" s="24" t="s">
        <v>4807</v>
      </c>
      <c r="F18" s="337">
        <v>975108305</v>
      </c>
      <c r="G18" s="338" t="s">
        <v>4938</v>
      </c>
      <c r="H18" s="22" t="s">
        <v>1021</v>
      </c>
      <c r="I18" s="685" t="s">
        <v>4939</v>
      </c>
      <c r="J18" s="28" t="s">
        <v>4855</v>
      </c>
      <c r="K18" s="28" t="s">
        <v>4856</v>
      </c>
      <c r="L18" s="22" t="s">
        <v>1021</v>
      </c>
      <c r="M18" s="28" t="s">
        <v>4849</v>
      </c>
      <c r="N18" s="17" t="s">
        <v>4852</v>
      </c>
      <c r="O18" s="17" t="str">
        <f t="shared" si="1"/>
        <v>022183001705</v>
      </c>
      <c r="P18" s="28" t="s">
        <v>4850</v>
      </c>
      <c r="Q18" s="19">
        <v>45377</v>
      </c>
      <c r="R18" s="17" t="s">
        <v>4940</v>
      </c>
      <c r="S18" s="17" t="s">
        <v>4941</v>
      </c>
      <c r="T18" s="17" t="s">
        <v>4862</v>
      </c>
      <c r="U18" s="19">
        <v>45377</v>
      </c>
      <c r="V18" s="19">
        <v>45387</v>
      </c>
      <c r="W18" s="17">
        <f t="shared" ref="W18:W81" si="6">(V18-U18)</f>
        <v>10</v>
      </c>
      <c r="X18" s="28" t="s">
        <v>4857</v>
      </c>
      <c r="Y18" s="28" t="s">
        <v>4858</v>
      </c>
      <c r="Z18" s="28" t="s">
        <v>4863</v>
      </c>
      <c r="AA18" s="19">
        <v>45530</v>
      </c>
      <c r="AB18" s="18" t="str">
        <f t="shared" si="3"/>
        <v>26</v>
      </c>
      <c r="AC18" s="18" t="str">
        <f t="shared" si="4"/>
        <v>08</v>
      </c>
      <c r="AD18" s="18" t="str">
        <f t="shared" si="5"/>
        <v>2024</v>
      </c>
      <c r="AE18" s="18"/>
      <c r="AF18" s="17"/>
      <c r="AG18" s="17"/>
    </row>
    <row r="19" spans="1:33">
      <c r="A19" s="17">
        <f t="shared" si="0"/>
        <v>15</v>
      </c>
      <c r="B19" s="25">
        <v>19623</v>
      </c>
      <c r="C19" s="22" t="s">
        <v>3864</v>
      </c>
      <c r="D19" s="23">
        <v>32818</v>
      </c>
      <c r="E19" s="24" t="s">
        <v>4827</v>
      </c>
      <c r="F19" s="337">
        <v>988005642</v>
      </c>
      <c r="G19" s="338" t="s">
        <v>4942</v>
      </c>
      <c r="H19" s="22" t="s">
        <v>3864</v>
      </c>
      <c r="I19" s="685" t="s">
        <v>4943</v>
      </c>
      <c r="J19" s="28" t="s">
        <v>4855</v>
      </c>
      <c r="K19" s="28" t="s">
        <v>4856</v>
      </c>
      <c r="L19" s="22" t="s">
        <v>3864</v>
      </c>
      <c r="M19" s="28" t="s">
        <v>4849</v>
      </c>
      <c r="N19" s="17" t="s">
        <v>4871</v>
      </c>
      <c r="O19" s="17" t="str">
        <f t="shared" si="1"/>
        <v>022089000560</v>
      </c>
      <c r="P19" s="28" t="s">
        <v>4850</v>
      </c>
      <c r="Q19" s="19">
        <v>45493</v>
      </c>
      <c r="R19" s="17" t="s">
        <v>4953</v>
      </c>
      <c r="S19" s="17" t="s">
        <v>4944</v>
      </c>
      <c r="T19" s="17" t="s">
        <v>4945</v>
      </c>
      <c r="U19" s="19">
        <v>45493</v>
      </c>
      <c r="V19" s="19">
        <v>45506</v>
      </c>
      <c r="W19" s="17">
        <f t="shared" si="6"/>
        <v>13</v>
      </c>
      <c r="X19" s="17" t="s">
        <v>4851</v>
      </c>
      <c r="Y19" s="28" t="s">
        <v>4881</v>
      </c>
      <c r="Z19" s="28" t="s">
        <v>4865</v>
      </c>
      <c r="AA19" s="19">
        <v>45530</v>
      </c>
      <c r="AB19" s="18" t="str">
        <f t="shared" si="3"/>
        <v>26</v>
      </c>
      <c r="AC19" s="18" t="str">
        <f t="shared" si="4"/>
        <v>08</v>
      </c>
      <c r="AD19" s="18" t="str">
        <f t="shared" si="5"/>
        <v>2024</v>
      </c>
      <c r="AE19" s="18"/>
      <c r="AF19" s="17"/>
      <c r="AG19" s="17"/>
    </row>
    <row r="20" spans="1:33">
      <c r="A20" s="17">
        <f t="shared" si="0"/>
        <v>16</v>
      </c>
      <c r="B20" s="21">
        <v>16504</v>
      </c>
      <c r="C20" s="22" t="s">
        <v>2571</v>
      </c>
      <c r="D20" s="23">
        <v>31199</v>
      </c>
      <c r="E20" s="24" t="s">
        <v>4827</v>
      </c>
      <c r="F20" s="337">
        <v>989051599</v>
      </c>
      <c r="G20" s="338" t="s">
        <v>4946</v>
      </c>
      <c r="H20" s="22" t="s">
        <v>2571</v>
      </c>
      <c r="I20" s="685" t="s">
        <v>4947</v>
      </c>
      <c r="J20" s="28" t="s">
        <v>4855</v>
      </c>
      <c r="K20" s="28" t="s">
        <v>4856</v>
      </c>
      <c r="L20" s="22" t="s">
        <v>2571</v>
      </c>
      <c r="M20" s="28" t="s">
        <v>4849</v>
      </c>
      <c r="N20" s="17" t="s">
        <v>4869</v>
      </c>
      <c r="O20" s="17" t="str">
        <f t="shared" si="1"/>
        <v>022085008148</v>
      </c>
      <c r="P20" s="28" t="s">
        <v>4850</v>
      </c>
      <c r="Q20" s="19">
        <v>45515</v>
      </c>
      <c r="R20" s="17" t="s">
        <v>4948</v>
      </c>
      <c r="S20" s="17" t="s">
        <v>4949</v>
      </c>
      <c r="T20" s="17" t="s">
        <v>4870</v>
      </c>
      <c r="U20" s="19">
        <v>45515</v>
      </c>
      <c r="V20" s="19">
        <v>45520</v>
      </c>
      <c r="W20" s="17">
        <f t="shared" si="6"/>
        <v>5</v>
      </c>
      <c r="X20" s="17" t="s">
        <v>4851</v>
      </c>
      <c r="Y20" s="17" t="s">
        <v>4875</v>
      </c>
      <c r="Z20" s="28" t="s">
        <v>4865</v>
      </c>
      <c r="AA20" s="19">
        <v>45530</v>
      </c>
      <c r="AB20" s="18" t="str">
        <f t="shared" si="3"/>
        <v>26</v>
      </c>
      <c r="AC20" s="18" t="str">
        <f t="shared" si="4"/>
        <v>08</v>
      </c>
      <c r="AD20" s="18" t="str">
        <f t="shared" si="5"/>
        <v>2024</v>
      </c>
      <c r="AE20" s="18"/>
      <c r="AF20" s="17"/>
      <c r="AG20" s="17"/>
    </row>
    <row r="21" spans="1:33">
      <c r="A21" s="17">
        <f t="shared" si="0"/>
        <v>17</v>
      </c>
      <c r="B21" s="25">
        <v>9912</v>
      </c>
      <c r="C21" s="22" t="s">
        <v>204</v>
      </c>
      <c r="D21" s="23">
        <v>23752</v>
      </c>
      <c r="E21" s="24" t="s">
        <v>4781</v>
      </c>
      <c r="F21" s="337">
        <v>906163491</v>
      </c>
      <c r="G21" s="338" t="s">
        <v>4950</v>
      </c>
      <c r="H21" s="22" t="s">
        <v>204</v>
      </c>
      <c r="I21" s="685" t="s">
        <v>4951</v>
      </c>
      <c r="J21" s="28" t="s">
        <v>4867</v>
      </c>
      <c r="K21" s="28" t="s">
        <v>4856</v>
      </c>
      <c r="L21" s="22" t="s">
        <v>204</v>
      </c>
      <c r="M21" s="28" t="s">
        <v>4849</v>
      </c>
      <c r="N21" s="17" t="s">
        <v>4864</v>
      </c>
      <c r="O21" s="17" t="str">
        <f t="shared" si="1"/>
        <v>034065005675</v>
      </c>
      <c r="P21" s="28" t="s">
        <v>4850</v>
      </c>
      <c r="Q21" s="19">
        <v>45478</v>
      </c>
      <c r="R21" s="17" t="s">
        <v>4954</v>
      </c>
      <c r="S21" s="17" t="s">
        <v>4952</v>
      </c>
      <c r="T21" s="17" t="s">
        <v>4866</v>
      </c>
      <c r="U21" s="19">
        <v>45478</v>
      </c>
      <c r="V21" s="19">
        <v>45492</v>
      </c>
      <c r="W21" s="17">
        <f t="shared" si="6"/>
        <v>14</v>
      </c>
      <c r="X21" s="17" t="s">
        <v>4851</v>
      </c>
      <c r="Y21" s="28" t="s">
        <v>4881</v>
      </c>
      <c r="Z21" s="28" t="s">
        <v>4865</v>
      </c>
      <c r="AA21" s="19">
        <v>45530</v>
      </c>
      <c r="AB21" s="18" t="str">
        <f t="shared" si="3"/>
        <v>26</v>
      </c>
      <c r="AC21" s="18" t="str">
        <f t="shared" si="4"/>
        <v>08</v>
      </c>
      <c r="AD21" s="18" t="str">
        <f t="shared" si="5"/>
        <v>2024</v>
      </c>
      <c r="AE21" s="18"/>
      <c r="AF21" s="17"/>
      <c r="AG21" s="17"/>
    </row>
    <row r="22" spans="1:33">
      <c r="A22" s="17">
        <f t="shared" si="0"/>
        <v>18</v>
      </c>
      <c r="B22" s="21">
        <v>16843</v>
      </c>
      <c r="C22" s="22" t="s">
        <v>2693</v>
      </c>
      <c r="D22" s="23">
        <v>33119</v>
      </c>
      <c r="E22" s="24" t="s">
        <v>4788</v>
      </c>
      <c r="F22" s="337">
        <v>793399678</v>
      </c>
      <c r="G22" s="338" t="s">
        <v>4955</v>
      </c>
      <c r="H22" s="22" t="s">
        <v>2693</v>
      </c>
      <c r="I22" s="685" t="s">
        <v>4956</v>
      </c>
      <c r="J22" s="28" t="s">
        <v>4867</v>
      </c>
      <c r="K22" s="28" t="s">
        <v>4856</v>
      </c>
      <c r="L22" s="22" t="s">
        <v>2693</v>
      </c>
      <c r="M22" s="28" t="s">
        <v>4849</v>
      </c>
      <c r="N22" s="17" t="s">
        <v>4873</v>
      </c>
      <c r="O22" s="17" t="str">
        <f t="shared" si="1"/>
        <v>034090016105</v>
      </c>
      <c r="P22" s="28" t="s">
        <v>4850</v>
      </c>
      <c r="Q22" s="19">
        <v>45495</v>
      </c>
      <c r="R22" s="17" t="s">
        <v>4957</v>
      </c>
      <c r="S22" s="17" t="s">
        <v>4958</v>
      </c>
      <c r="T22" s="17" t="s">
        <v>4862</v>
      </c>
      <c r="U22" s="19">
        <v>45495</v>
      </c>
      <c r="V22" s="19">
        <v>45502</v>
      </c>
      <c r="W22" s="17">
        <f t="shared" si="6"/>
        <v>7</v>
      </c>
      <c r="X22" s="28" t="s">
        <v>4857</v>
      </c>
      <c r="Y22" s="28" t="s">
        <v>4858</v>
      </c>
      <c r="Z22" s="28" t="s">
        <v>4863</v>
      </c>
      <c r="AA22" s="19">
        <v>45530</v>
      </c>
      <c r="AB22" s="18" t="str">
        <f t="shared" si="3"/>
        <v>26</v>
      </c>
      <c r="AC22" s="18" t="str">
        <f t="shared" si="4"/>
        <v>08</v>
      </c>
      <c r="AD22" s="18" t="str">
        <f t="shared" si="5"/>
        <v>2024</v>
      </c>
      <c r="AE22" s="18"/>
      <c r="AF22" s="17"/>
      <c r="AG22" s="17"/>
    </row>
    <row r="23" spans="1:33">
      <c r="A23" s="17">
        <f t="shared" si="0"/>
        <v>19</v>
      </c>
      <c r="B23" s="25">
        <v>19899</v>
      </c>
      <c r="C23" s="22" t="s">
        <v>3991</v>
      </c>
      <c r="D23" s="23">
        <v>34182</v>
      </c>
      <c r="E23" s="24" t="s">
        <v>4788</v>
      </c>
      <c r="F23" s="337">
        <v>847228333</v>
      </c>
      <c r="G23" s="338" t="s">
        <v>4959</v>
      </c>
      <c r="H23" s="22" t="s">
        <v>3991</v>
      </c>
      <c r="I23" s="685" t="s">
        <v>4960</v>
      </c>
      <c r="J23" s="28" t="s">
        <v>4855</v>
      </c>
      <c r="K23" s="28" t="s">
        <v>4856</v>
      </c>
      <c r="L23" s="22" t="s">
        <v>3991</v>
      </c>
      <c r="M23" s="28" t="s">
        <v>4849</v>
      </c>
      <c r="N23" s="17" t="s">
        <v>4864</v>
      </c>
      <c r="O23" s="17" t="str">
        <f t="shared" si="1"/>
        <v>022093014786</v>
      </c>
      <c r="P23" s="28" t="s">
        <v>4861</v>
      </c>
      <c r="Q23" s="19">
        <v>45496</v>
      </c>
      <c r="R23" s="17" t="s">
        <v>4961</v>
      </c>
      <c r="S23" s="17" t="s">
        <v>4962</v>
      </c>
      <c r="T23" s="17" t="s">
        <v>4870</v>
      </c>
      <c r="U23" s="19">
        <v>45496</v>
      </c>
      <c r="V23" s="19">
        <v>45506</v>
      </c>
      <c r="W23" s="17">
        <f t="shared" si="6"/>
        <v>10</v>
      </c>
      <c r="X23" s="17" t="s">
        <v>4851</v>
      </c>
      <c r="Y23" s="17" t="s">
        <v>4875</v>
      </c>
      <c r="Z23" s="28" t="s">
        <v>4865</v>
      </c>
      <c r="AA23" s="19">
        <v>45530</v>
      </c>
      <c r="AB23" s="18" t="str">
        <f t="shared" si="3"/>
        <v>26</v>
      </c>
      <c r="AC23" s="18" t="str">
        <f t="shared" si="4"/>
        <v>08</v>
      </c>
      <c r="AD23" s="18" t="str">
        <f t="shared" si="5"/>
        <v>2024</v>
      </c>
      <c r="AE23" s="18"/>
      <c r="AF23" s="17"/>
      <c r="AG23" s="17"/>
    </row>
    <row r="24" spans="1:33">
      <c r="A24" s="17">
        <f t="shared" si="0"/>
        <v>20</v>
      </c>
      <c r="B24" s="21">
        <v>20975</v>
      </c>
      <c r="C24" s="22" t="s">
        <v>2828</v>
      </c>
      <c r="D24" s="23">
        <v>34208</v>
      </c>
      <c r="E24" s="24" t="s">
        <v>4788</v>
      </c>
      <c r="F24" s="337">
        <v>358585996</v>
      </c>
      <c r="G24" s="338" t="s">
        <v>4964</v>
      </c>
      <c r="H24" s="22" t="s">
        <v>2828</v>
      </c>
      <c r="I24" s="685" t="s">
        <v>4963</v>
      </c>
      <c r="J24" s="28" t="s">
        <v>4855</v>
      </c>
      <c r="K24" s="28" t="s">
        <v>4856</v>
      </c>
      <c r="L24" s="22" t="s">
        <v>2828</v>
      </c>
      <c r="M24" s="28" t="s">
        <v>4849</v>
      </c>
      <c r="N24" s="17" t="s">
        <v>4874</v>
      </c>
      <c r="O24" s="17" t="str">
        <f t="shared" si="1"/>
        <v>022093011724</v>
      </c>
      <c r="P24" s="17" t="s">
        <v>4859</v>
      </c>
      <c r="Q24" s="19">
        <v>45497</v>
      </c>
      <c r="R24" s="17" t="s">
        <v>4965</v>
      </c>
      <c r="S24" s="17" t="s">
        <v>4966</v>
      </c>
      <c r="T24" s="17" t="s">
        <v>4870</v>
      </c>
      <c r="U24" s="19">
        <v>45497</v>
      </c>
      <c r="V24" s="19">
        <v>45503</v>
      </c>
      <c r="W24" s="17">
        <f t="shared" si="6"/>
        <v>6</v>
      </c>
      <c r="X24" s="17" t="s">
        <v>4851</v>
      </c>
      <c r="Y24" s="17" t="s">
        <v>4875</v>
      </c>
      <c r="Z24" s="28" t="s">
        <v>4865</v>
      </c>
      <c r="AA24" s="19">
        <v>45530</v>
      </c>
      <c r="AB24" s="18" t="str">
        <f t="shared" si="3"/>
        <v>26</v>
      </c>
      <c r="AC24" s="18" t="str">
        <f t="shared" si="4"/>
        <v>08</v>
      </c>
      <c r="AD24" s="18" t="str">
        <f t="shared" si="5"/>
        <v>2024</v>
      </c>
      <c r="AE24" s="18"/>
      <c r="AF24" s="17"/>
      <c r="AG24" s="17"/>
    </row>
    <row r="25" spans="1:33">
      <c r="A25" s="17">
        <f t="shared" si="0"/>
        <v>21</v>
      </c>
      <c r="B25" s="25">
        <v>14110</v>
      </c>
      <c r="C25" s="22" t="s">
        <v>1608</v>
      </c>
      <c r="D25" s="23">
        <v>32000</v>
      </c>
      <c r="E25" s="24" t="s">
        <v>4820</v>
      </c>
      <c r="F25" s="337">
        <v>979803226</v>
      </c>
      <c r="G25" s="338" t="s">
        <v>4967</v>
      </c>
      <c r="H25" s="22" t="s">
        <v>1608</v>
      </c>
      <c r="I25" s="685" t="s">
        <v>4968</v>
      </c>
      <c r="J25" s="28" t="s">
        <v>4867</v>
      </c>
      <c r="K25" s="28" t="s">
        <v>4856</v>
      </c>
      <c r="L25" s="22" t="s">
        <v>1608</v>
      </c>
      <c r="M25" s="28" t="s">
        <v>4849</v>
      </c>
      <c r="N25" s="17" t="s">
        <v>4969</v>
      </c>
      <c r="O25" s="17" t="str">
        <f t="shared" si="1"/>
        <v>030087021807</v>
      </c>
      <c r="P25" s="28" t="s">
        <v>4850</v>
      </c>
      <c r="Q25" s="19">
        <v>45502</v>
      </c>
      <c r="R25" s="17" t="s">
        <v>4971</v>
      </c>
      <c r="S25" s="17" t="s">
        <v>4970</v>
      </c>
      <c r="T25" s="17" t="s">
        <v>4870</v>
      </c>
      <c r="U25" s="19">
        <v>45502</v>
      </c>
      <c r="V25" s="19">
        <v>45509</v>
      </c>
      <c r="W25" s="17">
        <f t="shared" si="6"/>
        <v>7</v>
      </c>
      <c r="X25" s="17" t="s">
        <v>4851</v>
      </c>
      <c r="Y25" s="17" t="s">
        <v>4875</v>
      </c>
      <c r="Z25" s="28" t="s">
        <v>4865</v>
      </c>
      <c r="AA25" s="19">
        <v>45530</v>
      </c>
      <c r="AB25" s="18" t="str">
        <f t="shared" si="3"/>
        <v>26</v>
      </c>
      <c r="AC25" s="18" t="str">
        <f t="shared" si="4"/>
        <v>08</v>
      </c>
      <c r="AD25" s="18" t="str">
        <f t="shared" si="5"/>
        <v>2024</v>
      </c>
      <c r="AE25" s="18"/>
      <c r="AF25" s="17"/>
      <c r="AG25" s="17"/>
    </row>
    <row r="26" spans="1:33">
      <c r="A26" s="17">
        <f t="shared" si="0"/>
        <v>22</v>
      </c>
      <c r="B26" s="21">
        <v>16616</v>
      </c>
      <c r="C26" s="22" t="s">
        <v>2600</v>
      </c>
      <c r="D26" s="23">
        <v>29788</v>
      </c>
      <c r="E26" s="24" t="s">
        <v>4822</v>
      </c>
      <c r="F26" s="337">
        <v>936709940</v>
      </c>
      <c r="G26" s="338" t="s">
        <v>4972</v>
      </c>
      <c r="H26" s="22" t="s">
        <v>2600</v>
      </c>
      <c r="I26" s="685" t="s">
        <v>4973</v>
      </c>
      <c r="J26" s="28" t="s">
        <v>4855</v>
      </c>
      <c r="K26" s="28" t="s">
        <v>4856</v>
      </c>
      <c r="L26" s="22" t="s">
        <v>2600</v>
      </c>
      <c r="M26" s="28" t="s">
        <v>4849</v>
      </c>
      <c r="N26" s="17" t="s">
        <v>4869</v>
      </c>
      <c r="O26" s="17" t="str">
        <f t="shared" si="1"/>
        <v>022081001351</v>
      </c>
      <c r="P26" s="28" t="s">
        <v>4850</v>
      </c>
      <c r="Q26" s="19">
        <v>45494</v>
      </c>
      <c r="R26" s="17" t="s">
        <v>4975</v>
      </c>
      <c r="S26" s="17" t="s">
        <v>4974</v>
      </c>
      <c r="T26" s="17" t="s">
        <v>4976</v>
      </c>
      <c r="U26" s="19">
        <v>45494</v>
      </c>
      <c r="V26" s="19">
        <v>45502</v>
      </c>
      <c r="W26" s="17">
        <f t="shared" si="6"/>
        <v>8</v>
      </c>
      <c r="X26" s="17" t="s">
        <v>4851</v>
      </c>
      <c r="Y26" s="28" t="s">
        <v>4881</v>
      </c>
      <c r="Z26" s="28" t="s">
        <v>4865</v>
      </c>
      <c r="AA26" s="19">
        <v>45530</v>
      </c>
      <c r="AB26" s="18" t="str">
        <f t="shared" si="3"/>
        <v>26</v>
      </c>
      <c r="AC26" s="18" t="str">
        <f t="shared" si="4"/>
        <v>08</v>
      </c>
      <c r="AD26" s="18" t="str">
        <f t="shared" si="5"/>
        <v>2024</v>
      </c>
      <c r="AE26" s="18"/>
      <c r="AF26" s="17"/>
      <c r="AG26" s="17"/>
    </row>
    <row r="27" spans="1:33">
      <c r="A27" s="17">
        <f t="shared" si="0"/>
        <v>23</v>
      </c>
      <c r="B27" s="25">
        <v>11413</v>
      </c>
      <c r="C27" s="22" t="s">
        <v>587</v>
      </c>
      <c r="D27" s="23">
        <v>28460</v>
      </c>
      <c r="E27" s="24" t="s">
        <v>4785</v>
      </c>
      <c r="F27" s="337">
        <v>987603159</v>
      </c>
      <c r="G27" s="338" t="s">
        <v>4977</v>
      </c>
      <c r="H27" s="22" t="s">
        <v>587</v>
      </c>
      <c r="I27" s="685" t="s">
        <v>4978</v>
      </c>
      <c r="J27" s="28" t="s">
        <v>4855</v>
      </c>
      <c r="K27" s="28" t="s">
        <v>4856</v>
      </c>
      <c r="L27" s="22" t="s">
        <v>587</v>
      </c>
      <c r="M27" s="28" t="s">
        <v>4849</v>
      </c>
      <c r="N27" s="17" t="s">
        <v>4864</v>
      </c>
      <c r="O27" s="17" t="str">
        <f t="shared" si="1"/>
        <v>036077009832</v>
      </c>
      <c r="P27" s="28" t="s">
        <v>4850</v>
      </c>
      <c r="Q27" s="19">
        <v>45488</v>
      </c>
      <c r="R27" s="17" t="s">
        <v>4979</v>
      </c>
      <c r="S27" s="17" t="s">
        <v>4980</v>
      </c>
      <c r="T27" s="17" t="s">
        <v>4870</v>
      </c>
      <c r="U27" s="19">
        <v>45488</v>
      </c>
      <c r="V27" s="19">
        <v>45491</v>
      </c>
      <c r="W27" s="17">
        <f t="shared" si="6"/>
        <v>3</v>
      </c>
      <c r="X27" s="17" t="s">
        <v>4851</v>
      </c>
      <c r="Y27" s="17" t="s">
        <v>4875</v>
      </c>
      <c r="Z27" s="28" t="s">
        <v>4865</v>
      </c>
      <c r="AA27" s="19">
        <v>45530</v>
      </c>
      <c r="AB27" s="18" t="str">
        <f t="shared" si="3"/>
        <v>26</v>
      </c>
      <c r="AC27" s="18" t="str">
        <f t="shared" si="4"/>
        <v>08</v>
      </c>
      <c r="AD27" s="18" t="str">
        <f t="shared" si="5"/>
        <v>2024</v>
      </c>
      <c r="AE27" s="18"/>
      <c r="AF27" s="17"/>
      <c r="AG27" s="17"/>
    </row>
    <row r="28" spans="1:33">
      <c r="A28" s="17">
        <f t="shared" si="0"/>
        <v>24</v>
      </c>
      <c r="B28" s="21">
        <v>14056</v>
      </c>
      <c r="C28" s="22" t="str">
        <f>VLOOKUP(B28,'DS BH cấp'!$B$5:$G$5720,2,0)</f>
        <v>Nguyễn Kim Trọng</v>
      </c>
      <c r="D28" s="23">
        <f>VLOOKUP(B28,'DS BH cấp'!$B$5:$G$5720,3,0)</f>
        <v>31227</v>
      </c>
      <c r="E28" s="24" t="str">
        <f>VLOOKUP(B28,'DS BH cấp'!$B$5:$G$5720,4,0)</f>
        <v>Tuyển than</v>
      </c>
      <c r="F28" s="337" t="str">
        <f>VLOOKUP(B28,'DS BH cấp'!$B$5:$F$20000,5,0)</f>
        <v>0987155345</v>
      </c>
      <c r="G28" s="17" t="str">
        <f>VLOOKUP(B28,'DS BH cấp'!$B$5:$G$20000,6,0)</f>
        <v>022085012022</v>
      </c>
      <c r="H28" s="17" t="str">
        <f>C28</f>
        <v>Nguyễn Kim Trọng</v>
      </c>
      <c r="I28" s="684">
        <f>VLOOKUP(B28,'DS BH cấp'!$B$5:$H$20000,7,0)</f>
        <v>44310000187062</v>
      </c>
      <c r="J28" s="17" t="str">
        <f>VLOOKUP(B28,'DS BH cấp'!$B$5:$I$20000,8,0)</f>
        <v>Đầu tư và phát triển Uông Bí</v>
      </c>
      <c r="K28" s="28" t="s">
        <v>4856</v>
      </c>
      <c r="L28" s="17" t="str">
        <f>C28</f>
        <v>Nguyễn Kim Trọng</v>
      </c>
      <c r="M28" s="28" t="s">
        <v>4849</v>
      </c>
      <c r="N28" s="17" t="str">
        <f>VLOOKUP(B28,'DS BH cấp'!$B$12:$J$20000,9,0)</f>
        <v>Quang Trung -  Uông Bí -  Quảng Ninh</v>
      </c>
      <c r="O28" s="17" t="str">
        <f t="shared" si="1"/>
        <v>022085012022</v>
      </c>
      <c r="P28" s="28" t="s">
        <v>4850</v>
      </c>
      <c r="Q28" s="19">
        <v>45487</v>
      </c>
      <c r="R28" s="17" t="s">
        <v>11812</v>
      </c>
      <c r="S28" s="17" t="s">
        <v>11811</v>
      </c>
      <c r="T28" s="17" t="s">
        <v>4870</v>
      </c>
      <c r="U28" s="19">
        <v>45487</v>
      </c>
      <c r="V28" s="19">
        <v>45504</v>
      </c>
      <c r="W28" s="17">
        <f t="shared" si="6"/>
        <v>17</v>
      </c>
      <c r="X28" s="17" t="s">
        <v>4851</v>
      </c>
      <c r="Y28" s="17" t="s">
        <v>4875</v>
      </c>
      <c r="Z28" s="28" t="s">
        <v>4865</v>
      </c>
      <c r="AA28" s="19">
        <v>45530</v>
      </c>
      <c r="AB28" s="18" t="str">
        <f t="shared" si="3"/>
        <v>26</v>
      </c>
      <c r="AC28" s="18" t="str">
        <f t="shared" si="4"/>
        <v>08</v>
      </c>
      <c r="AD28" s="18" t="str">
        <f t="shared" si="5"/>
        <v>2024</v>
      </c>
      <c r="AE28" s="18"/>
      <c r="AF28" s="17"/>
      <c r="AG28" s="17"/>
    </row>
    <row r="29" spans="1:33">
      <c r="A29" s="17">
        <f t="shared" si="0"/>
        <v>25</v>
      </c>
      <c r="B29" s="25">
        <v>13109</v>
      </c>
      <c r="C29" s="22" t="str">
        <f>VLOOKUP(B29,'DS BH cấp'!$B$5:$G$5720,2,0)</f>
        <v>Vũ Xuân Dũng</v>
      </c>
      <c r="D29" s="23">
        <f>VLOOKUP(B29,'DS BH cấp'!$B$5:$G$5720,3,0)</f>
        <v>30297</v>
      </c>
      <c r="E29" s="24" t="str">
        <f>VLOOKUP(B29,'DS BH cấp'!$B$5:$G$5720,4,0)</f>
        <v>Tuyển than</v>
      </c>
      <c r="F29" s="337" t="str">
        <f>VLOOKUP(B29,'DS BH cấp'!$B$5:$F$20000,5,0)</f>
        <v>0386456828</v>
      </c>
      <c r="G29" s="17" t="str">
        <f>VLOOKUP(B29,'DS BH cấp'!$B$5:$G$20000,6,0)</f>
        <v>022082013180</v>
      </c>
      <c r="H29" s="17" t="str">
        <f t="shared" ref="H29:H92" si="7">C29</f>
        <v>Vũ Xuân Dũng</v>
      </c>
      <c r="I29" s="684">
        <f>VLOOKUP(B29,'DS BH cấp'!$B$5:$H$20000,7,0)</f>
        <v>141000860428</v>
      </c>
      <c r="J29" s="17" t="str">
        <f>VLOOKUP(B29,'DS BH cấp'!$B$5:$I$20000,8,0)</f>
        <v>Ngân hàng ngoại thương</v>
      </c>
      <c r="K29" s="28" t="s">
        <v>4856</v>
      </c>
      <c r="L29" s="17" t="str">
        <f>C29</f>
        <v>Vũ Xuân Dũng</v>
      </c>
      <c r="M29" s="28" t="s">
        <v>4849</v>
      </c>
      <c r="N29" s="17" t="str">
        <f>VLOOKUP(B29,'DS BH cấp'!$B$12:$J$20000,9,0)</f>
        <v>Quang Trung -  Uông Bí -  Quảng Ninh</v>
      </c>
      <c r="O29" s="17" t="str">
        <f t="shared" si="1"/>
        <v>022082013180</v>
      </c>
      <c r="P29" s="28" t="s">
        <v>4850</v>
      </c>
      <c r="Q29" s="19">
        <v>45477</v>
      </c>
      <c r="R29" s="17" t="s">
        <v>11814</v>
      </c>
      <c r="S29" s="17" t="s">
        <v>11813</v>
      </c>
      <c r="T29" s="17" t="s">
        <v>4862</v>
      </c>
      <c r="U29" s="19">
        <v>45477</v>
      </c>
      <c r="V29" s="19">
        <v>45481</v>
      </c>
      <c r="W29" s="17">
        <f t="shared" si="6"/>
        <v>4</v>
      </c>
      <c r="X29" s="28" t="s">
        <v>4857</v>
      </c>
      <c r="Y29" s="28" t="s">
        <v>4881</v>
      </c>
      <c r="Z29" s="28" t="s">
        <v>4865</v>
      </c>
      <c r="AA29" s="19">
        <v>45530</v>
      </c>
      <c r="AB29" s="18" t="str">
        <f t="shared" si="3"/>
        <v>26</v>
      </c>
      <c r="AC29" s="18" t="str">
        <f t="shared" si="4"/>
        <v>08</v>
      </c>
      <c r="AD29" s="18" t="str">
        <f t="shared" si="5"/>
        <v>2024</v>
      </c>
      <c r="AE29" s="18"/>
      <c r="AF29" s="17"/>
      <c r="AG29" s="17"/>
    </row>
    <row r="30" spans="1:33">
      <c r="A30" s="17">
        <f t="shared" si="0"/>
        <v>26</v>
      </c>
      <c r="B30" s="21">
        <v>12329</v>
      </c>
      <c r="C30" s="22" t="str">
        <f>VLOOKUP(B30,'DS BH cấp'!$B$5:$G$5720,2,0)</f>
        <v>Hoàng Hồng Linh</v>
      </c>
      <c r="D30" s="23">
        <f>VLOOKUP(B30,'DS BH cấp'!$B$5:$G$5720,3,0)</f>
        <v>27473</v>
      </c>
      <c r="E30" s="24" t="str">
        <f>VLOOKUP(B30,'DS BH cấp'!$B$5:$G$5720,4,0)</f>
        <v>Tuyển than</v>
      </c>
      <c r="F30" s="337" t="str">
        <f>VLOOKUP(B30,'DS BH cấp'!$B$5:$F$20000,5,0)</f>
        <v>0916229069</v>
      </c>
      <c r="G30" s="17" t="str">
        <f>VLOOKUP(B30,'DS BH cấp'!$B$5:$G$20000,6,0)</f>
        <v>001175021563</v>
      </c>
      <c r="H30" s="17" t="str">
        <f t="shared" si="7"/>
        <v>Hoàng Hồng Linh</v>
      </c>
      <c r="I30" s="684">
        <f>VLOOKUP(B30,'DS BH cấp'!$B$5:$H$20000,7,0)</f>
        <v>106004102990</v>
      </c>
      <c r="J30" s="17" t="str">
        <f>VLOOKUP(B30,'DS BH cấp'!$B$5:$I$20000,8,0)</f>
        <v>Ngân hàng công thương</v>
      </c>
      <c r="K30" s="28" t="s">
        <v>4856</v>
      </c>
      <c r="L30" s="17" t="str">
        <f t="shared" ref="L30:L93" si="8">C30</f>
        <v>Hoàng Hồng Linh</v>
      </c>
      <c r="M30" s="28" t="s">
        <v>4849</v>
      </c>
      <c r="N30" s="17" t="str">
        <f>VLOOKUP(B30,'DS BH cấp'!$B$12:$J$20000,9,0)</f>
        <v xml:space="preserve"> Vàng Danh - Uông Bí -  Quảng Ninh</v>
      </c>
      <c r="O30" s="17" t="str">
        <f t="shared" si="1"/>
        <v>001175021563</v>
      </c>
      <c r="P30" s="28" t="s">
        <v>4850</v>
      </c>
      <c r="Q30" s="19">
        <v>45523</v>
      </c>
      <c r="R30" s="17" t="s">
        <v>11815</v>
      </c>
      <c r="S30" s="17" t="s">
        <v>11816</v>
      </c>
      <c r="T30" s="17" t="s">
        <v>4862</v>
      </c>
      <c r="U30" s="19">
        <v>45523</v>
      </c>
      <c r="V30" s="19">
        <v>45530</v>
      </c>
      <c r="W30" s="17">
        <f t="shared" si="6"/>
        <v>7</v>
      </c>
      <c r="X30" s="28" t="s">
        <v>4857</v>
      </c>
      <c r="Y30" s="28" t="s">
        <v>4881</v>
      </c>
      <c r="Z30" s="28" t="s">
        <v>4865</v>
      </c>
      <c r="AA30" s="19">
        <v>45550</v>
      </c>
      <c r="AB30" s="18" t="str">
        <f t="shared" si="3"/>
        <v>15</v>
      </c>
      <c r="AC30" s="18" t="str">
        <f t="shared" si="4"/>
        <v>09</v>
      </c>
      <c r="AD30" s="18" t="str">
        <f t="shared" si="5"/>
        <v>2024</v>
      </c>
      <c r="AE30" s="18"/>
      <c r="AF30" s="17"/>
      <c r="AG30" s="17"/>
    </row>
    <row r="31" spans="1:33">
      <c r="A31" s="17">
        <f t="shared" si="0"/>
        <v>27</v>
      </c>
      <c r="B31" s="25">
        <v>12222</v>
      </c>
      <c r="C31" s="22" t="str">
        <f>VLOOKUP(B31,'DS BH cấp'!$B$5:$G$5720,2,0)</f>
        <v>Phạm Thị Hằng</v>
      </c>
      <c r="D31" s="23">
        <f>VLOOKUP(B31,'DS BH cấp'!$B$5:$G$5720,3,0)</f>
        <v>28023</v>
      </c>
      <c r="E31" s="24" t="str">
        <f>VLOOKUP(B31,'DS BH cấp'!$B$5:$G$5720,4,0)</f>
        <v>Tuyển than</v>
      </c>
      <c r="F31" s="337" t="str">
        <f>VLOOKUP(B31,'DS BH cấp'!$B$5:$F$20000,5,0)</f>
        <v>0772399747</v>
      </c>
      <c r="G31" s="17" t="str">
        <f>VLOOKUP(B31,'DS BH cấp'!$B$5:$G$20000,6,0)</f>
        <v>034176011810</v>
      </c>
      <c r="H31" s="17" t="str">
        <f t="shared" si="7"/>
        <v>Phạm Thị Hằng</v>
      </c>
      <c r="I31" s="684">
        <f>VLOOKUP(B31,'DS BH cấp'!$B$5:$H$20000,7,0)</f>
        <v>108004104620</v>
      </c>
      <c r="J31" s="17" t="str">
        <f>VLOOKUP(B31,'DS BH cấp'!$B$5:$I$20000,8,0)</f>
        <v>Ngân hàng công thương</v>
      </c>
      <c r="K31" s="28" t="s">
        <v>4856</v>
      </c>
      <c r="L31" s="17" t="str">
        <f t="shared" si="8"/>
        <v>Phạm Thị Hằng</v>
      </c>
      <c r="M31" s="28" t="s">
        <v>4849</v>
      </c>
      <c r="N31" s="17" t="str">
        <f>VLOOKUP(B31,'DS BH cấp'!$B$12:$J$20000,9,0)</f>
        <v>Tổ 15 khu 5b Quang Trung - Uông Bí -  Quảng Ninh</v>
      </c>
      <c r="O31" s="17" t="str">
        <f>G31</f>
        <v>034176011810</v>
      </c>
      <c r="P31" s="28" t="s">
        <v>4861</v>
      </c>
      <c r="Q31" s="19">
        <v>45552</v>
      </c>
      <c r="R31" s="17" t="s">
        <v>11820</v>
      </c>
      <c r="S31" s="17" t="s">
        <v>11817</v>
      </c>
      <c r="T31" s="17" t="s">
        <v>4862</v>
      </c>
      <c r="U31" s="19">
        <v>45552</v>
      </c>
      <c r="V31" s="19">
        <v>45562</v>
      </c>
      <c r="W31" s="17">
        <f t="shared" si="6"/>
        <v>10</v>
      </c>
      <c r="X31" s="17" t="s">
        <v>4851</v>
      </c>
      <c r="Y31" s="17" t="s">
        <v>4875</v>
      </c>
      <c r="Z31" s="28" t="s">
        <v>4863</v>
      </c>
      <c r="AA31" s="19">
        <v>45580</v>
      </c>
      <c r="AB31" s="18" t="str">
        <f t="shared" si="3"/>
        <v>15</v>
      </c>
      <c r="AC31" s="18" t="str">
        <f t="shared" si="4"/>
        <v>10</v>
      </c>
      <c r="AD31" s="18" t="str">
        <f t="shared" si="5"/>
        <v>2024</v>
      </c>
      <c r="AE31" s="18"/>
      <c r="AF31" s="17"/>
      <c r="AG31" s="17"/>
    </row>
    <row r="32" spans="1:33">
      <c r="A32" s="17">
        <f t="shared" si="0"/>
        <v>28</v>
      </c>
      <c r="B32" s="21">
        <v>18863</v>
      </c>
      <c r="C32" s="22" t="str">
        <f>VLOOKUP(B32,'DS BH cấp'!$B$5:$G$5720,2,0)</f>
        <v>Khúc Việt Trung</v>
      </c>
      <c r="D32" s="23">
        <f>VLOOKUP(B32,'DS BH cấp'!$B$5:$G$5720,3,0)</f>
        <v>35194</v>
      </c>
      <c r="E32" s="24" t="str">
        <f>VLOOKUP(B32,'DS BH cấp'!$B$5:$G$5720,4,0)</f>
        <v>Tuyển than</v>
      </c>
      <c r="F32" s="337" t="str">
        <f>VLOOKUP(B32,'DS BH cấp'!$B$5:$F$20000,5,0)</f>
        <v>0359.265.096</v>
      </c>
      <c r="G32" s="17" t="str">
        <f>VLOOKUP(B32,'DS BH cấp'!$B$5:$G$20000,6,0)</f>
        <v>022096004521</v>
      </c>
      <c r="H32" s="17" t="str">
        <f t="shared" si="7"/>
        <v>Khúc Việt Trung</v>
      </c>
      <c r="I32" s="684">
        <f>VLOOKUP(B32,'DS BH cấp'!$B$5:$H$20000,7,0)</f>
        <v>141000834773</v>
      </c>
      <c r="J32" s="17" t="str">
        <f>VLOOKUP(B32,'DS BH cấp'!$B$5:$I$20000,8,0)</f>
        <v>Ngân hàng ngoại thương</v>
      </c>
      <c r="K32" s="28" t="s">
        <v>4856</v>
      </c>
      <c r="L32" s="17" t="str">
        <f t="shared" si="8"/>
        <v>Khúc Việt Trung</v>
      </c>
      <c r="M32" s="28" t="s">
        <v>4849</v>
      </c>
      <c r="N32" s="17" t="str">
        <f>VLOOKUP(B32,'DS BH cấp'!$B$12:$J$20000,9,0)</f>
        <v xml:space="preserve"> Thanh Sơn -  Uông Bí - Quảng Ninh</v>
      </c>
      <c r="O32" s="17" t="str">
        <f t="shared" ref="O32:O95" si="9">G32</f>
        <v>022096004521</v>
      </c>
      <c r="P32" s="28" t="s">
        <v>4850</v>
      </c>
      <c r="Q32" s="19">
        <v>45553</v>
      </c>
      <c r="R32" s="17" t="s">
        <v>11818</v>
      </c>
      <c r="S32" s="17" t="s">
        <v>11819</v>
      </c>
      <c r="T32" s="17" t="s">
        <v>4862</v>
      </c>
      <c r="U32" s="19">
        <v>45553</v>
      </c>
      <c r="V32" s="19">
        <v>45559</v>
      </c>
      <c r="W32" s="17">
        <f t="shared" si="6"/>
        <v>6</v>
      </c>
      <c r="X32" s="17" t="s">
        <v>4851</v>
      </c>
      <c r="Y32" s="17" t="s">
        <v>4875</v>
      </c>
      <c r="Z32" s="28" t="s">
        <v>4863</v>
      </c>
      <c r="AA32" s="19">
        <v>45580</v>
      </c>
      <c r="AB32" s="18" t="str">
        <f t="shared" si="3"/>
        <v>15</v>
      </c>
      <c r="AC32" s="18" t="str">
        <f t="shared" si="4"/>
        <v>10</v>
      </c>
      <c r="AD32" s="18" t="str">
        <f t="shared" si="5"/>
        <v>2024</v>
      </c>
      <c r="AE32" s="18"/>
      <c r="AF32" s="17"/>
      <c r="AG32" s="17"/>
    </row>
    <row r="33" spans="1:33">
      <c r="A33" s="17">
        <f t="shared" si="0"/>
        <v>29</v>
      </c>
      <c r="B33" s="25">
        <v>16247</v>
      </c>
      <c r="C33" s="22" t="str">
        <f>VLOOKUP(B33,'DS BH cấp'!$B$5:$G$5720,2,0)</f>
        <v>Nguyễn Tiến Thành</v>
      </c>
      <c r="D33" s="23">
        <f>VLOOKUP(B33,'DS BH cấp'!$B$5:$G$5720,3,0)</f>
        <v>32994</v>
      </c>
      <c r="E33" s="24" t="str">
        <f>VLOOKUP(B33,'DS BH cấp'!$B$5:$G$5720,4,0)</f>
        <v>Tuyển than</v>
      </c>
      <c r="F33" s="337" t="str">
        <f>VLOOKUP(B33,'DS BH cấp'!$B$5:$F$20000,5,0)</f>
        <v>0377766631</v>
      </c>
      <c r="G33" s="17" t="str">
        <f>VLOOKUP(B33,'DS BH cấp'!$B$5:$G$20000,6,0)</f>
        <v>022090006794</v>
      </c>
      <c r="H33" s="17" t="str">
        <f t="shared" si="7"/>
        <v>Nguyễn Tiến Thành</v>
      </c>
      <c r="I33" s="684">
        <f>VLOOKUP(B33,'DS BH cấp'!$B$5:$H$20000,7,0)</f>
        <v>106005149941</v>
      </c>
      <c r="J33" s="17" t="str">
        <f>VLOOKUP(B33,'DS BH cấp'!$B$5:$I$20000,8,0)</f>
        <v>Ngân hàng công thương</v>
      </c>
      <c r="K33" s="28" t="s">
        <v>4856</v>
      </c>
      <c r="L33" s="17" t="str">
        <f t="shared" si="8"/>
        <v>Nguyễn Tiến Thành</v>
      </c>
      <c r="M33" s="28" t="s">
        <v>4849</v>
      </c>
      <c r="N33" s="17" t="str">
        <f>VLOOKUP(B33,'DS BH cấp'!$B$12:$J$20000,9,0)</f>
        <v xml:space="preserve"> Vàng Danh - Uông Bí -  Quảng Ninh</v>
      </c>
      <c r="O33" s="17" t="str">
        <f t="shared" si="9"/>
        <v>022090006794</v>
      </c>
      <c r="P33" s="28" t="s">
        <v>4850</v>
      </c>
      <c r="Q33" s="19">
        <v>45561</v>
      </c>
      <c r="R33" s="17" t="s">
        <v>11822</v>
      </c>
      <c r="S33" s="17" t="s">
        <v>11823</v>
      </c>
      <c r="T33" s="17" t="s">
        <v>4862</v>
      </c>
      <c r="U33" s="19">
        <v>45561</v>
      </c>
      <c r="V33" s="19">
        <v>45567</v>
      </c>
      <c r="W33" s="17">
        <f t="shared" si="6"/>
        <v>6</v>
      </c>
      <c r="X33" s="28" t="s">
        <v>4857</v>
      </c>
      <c r="Y33" s="28" t="s">
        <v>4858</v>
      </c>
      <c r="Z33" s="28" t="s">
        <v>4863</v>
      </c>
      <c r="AA33" s="19">
        <v>45580</v>
      </c>
      <c r="AB33" s="18" t="str">
        <f t="shared" si="3"/>
        <v>15</v>
      </c>
      <c r="AC33" s="18" t="str">
        <f t="shared" si="4"/>
        <v>10</v>
      </c>
      <c r="AD33" s="18" t="str">
        <f t="shared" si="5"/>
        <v>2024</v>
      </c>
      <c r="AE33" s="18"/>
      <c r="AF33" s="17"/>
      <c r="AG33" s="17"/>
    </row>
    <row r="34" spans="1:33">
      <c r="A34" s="17">
        <f t="shared" si="0"/>
        <v>30</v>
      </c>
      <c r="B34" s="21">
        <v>16251</v>
      </c>
      <c r="C34" s="22" t="str">
        <f>VLOOKUP(B34,'DS BH cấp'!$B$5:$G$5720,2,0)</f>
        <v>Nguyễn Trường Nhu</v>
      </c>
      <c r="D34" s="23">
        <f>VLOOKUP(B34,'DS BH cấp'!$B$5:$G$5720,3,0)</f>
        <v>31607</v>
      </c>
      <c r="E34" s="24" t="str">
        <f>VLOOKUP(B34,'DS BH cấp'!$B$5:$G$5720,4,0)</f>
        <v>Tuyển than</v>
      </c>
      <c r="F34" s="337" t="str">
        <f>VLOOKUP(B34,'DS BH cấp'!$B$5:$F$20000,5,0)</f>
        <v>0332744856</v>
      </c>
      <c r="G34" s="17" t="str">
        <f>VLOOKUP(B34,'DS BH cấp'!$B$5:$G$20000,6,0)</f>
        <v>022086012732</v>
      </c>
      <c r="H34" s="17" t="str">
        <f t="shared" si="7"/>
        <v>Nguyễn Trường Nhu</v>
      </c>
      <c r="I34" s="684">
        <f>VLOOKUP(B34,'DS BH cấp'!$B$5:$H$20000,7,0)</f>
        <v>102005448018</v>
      </c>
      <c r="J34" s="17" t="str">
        <f>VLOOKUP(B34,'DS BH cấp'!$B$5:$I$20000,8,0)</f>
        <v>Ngân hàng công thương</v>
      </c>
      <c r="K34" s="28" t="s">
        <v>4856</v>
      </c>
      <c r="L34" s="17" t="str">
        <f t="shared" si="8"/>
        <v>Nguyễn Trường Nhu</v>
      </c>
      <c r="M34" s="28" t="s">
        <v>4849</v>
      </c>
      <c r="N34" s="17" t="str">
        <f>VLOOKUP(B34,'DS BH cấp'!$B$12:$J$20000,9,0)</f>
        <v xml:space="preserve"> Vàng Danh - Uông Bí -  Quảng Ninh</v>
      </c>
      <c r="O34" s="17" t="str">
        <f t="shared" si="9"/>
        <v>022086012732</v>
      </c>
      <c r="P34" s="28" t="s">
        <v>4861</v>
      </c>
      <c r="Q34" s="19">
        <v>45586</v>
      </c>
      <c r="R34" s="17" t="s">
        <v>11828</v>
      </c>
      <c r="S34" s="17" t="s">
        <v>11828</v>
      </c>
      <c r="T34" s="17" t="s">
        <v>4862</v>
      </c>
      <c r="U34" s="19">
        <v>45586</v>
      </c>
      <c r="V34" s="19">
        <v>45593</v>
      </c>
      <c r="W34" s="17">
        <f t="shared" si="6"/>
        <v>7</v>
      </c>
      <c r="X34" s="28" t="s">
        <v>4857</v>
      </c>
      <c r="Y34" s="28" t="s">
        <v>4858</v>
      </c>
      <c r="Z34" s="28" t="s">
        <v>4863</v>
      </c>
      <c r="AA34" s="19">
        <v>45611</v>
      </c>
      <c r="AB34" s="18" t="str">
        <f t="shared" si="3"/>
        <v>15</v>
      </c>
      <c r="AC34" s="18" t="str">
        <f t="shared" si="4"/>
        <v>11</v>
      </c>
      <c r="AD34" s="18" t="str">
        <f t="shared" si="5"/>
        <v>2024</v>
      </c>
      <c r="AE34" s="18"/>
      <c r="AF34" s="17"/>
      <c r="AG34" s="17"/>
    </row>
    <row r="35" spans="1:33" s="696" customFormat="1">
      <c r="A35" s="687">
        <f t="shared" si="0"/>
        <v>31</v>
      </c>
      <c r="B35" s="688">
        <v>18877</v>
      </c>
      <c r="C35" s="689" t="str">
        <f>VLOOKUP(B35,'DS BH cấp'!$B$5:$G$5720,2,0)</f>
        <v>Nguyễn Thị Phương Loan</v>
      </c>
      <c r="D35" s="690" t="str">
        <f>VLOOKUP(B35,'DS BH cấp'!$B$5:$G$5720,3,0)</f>
        <v>27/02/1996</v>
      </c>
      <c r="E35" s="691" t="str">
        <f>VLOOKUP(B35,'DS BH cấp'!$B$5:$G$5720,4,0)</f>
        <v>Tuyển than</v>
      </c>
      <c r="F35" s="692" t="str">
        <f>VLOOKUP(B35,'DS BH cấp'!$B$5:$F$20000,5,0)</f>
        <v>0379983423</v>
      </c>
      <c r="G35" s="687" t="str">
        <f>VLOOKUP(B35,'DS BH cấp'!$B$5:$G$20000,6,0)</f>
        <v>022196011165</v>
      </c>
      <c r="H35" s="687" t="str">
        <f t="shared" si="7"/>
        <v>Nguyễn Thị Phương Loan</v>
      </c>
      <c r="I35" s="693">
        <f>VLOOKUP(B35,'DS BH cấp'!$B$5:$H$20000,7,0)</f>
        <v>141000834793</v>
      </c>
      <c r="J35" s="687" t="str">
        <f>VLOOKUP(B35,'DS BH cấp'!$B$5:$I$20000,8,0)</f>
        <v>Ngân hàng ngoại thương</v>
      </c>
      <c r="K35" s="687" t="s">
        <v>4856</v>
      </c>
      <c r="L35" s="687" t="str">
        <f t="shared" si="8"/>
        <v>Nguyễn Thị Phương Loan</v>
      </c>
      <c r="M35" s="687" t="s">
        <v>4849</v>
      </c>
      <c r="N35" s="687" t="s">
        <v>11824</v>
      </c>
      <c r="O35" s="687" t="str">
        <f t="shared" si="9"/>
        <v>022196011165</v>
      </c>
      <c r="P35" s="687" t="s">
        <v>4861</v>
      </c>
      <c r="Q35" s="694">
        <v>45600</v>
      </c>
      <c r="R35" s="687" t="s">
        <v>11826</v>
      </c>
      <c r="S35" s="687" t="s">
        <v>11825</v>
      </c>
      <c r="T35" s="687" t="s">
        <v>4862</v>
      </c>
      <c r="U35" s="694">
        <v>45600</v>
      </c>
      <c r="V35" s="694">
        <v>45604</v>
      </c>
      <c r="W35" s="687">
        <f t="shared" si="6"/>
        <v>4</v>
      </c>
      <c r="X35" s="687" t="s">
        <v>11827</v>
      </c>
      <c r="Y35" s="687" t="s">
        <v>4858</v>
      </c>
      <c r="Z35" s="687" t="s">
        <v>4863</v>
      </c>
      <c r="AA35" s="694">
        <v>45608</v>
      </c>
      <c r="AB35" s="695" t="str">
        <f t="shared" si="3"/>
        <v>12</v>
      </c>
      <c r="AC35" s="695" t="str">
        <f t="shared" si="4"/>
        <v>11</v>
      </c>
      <c r="AD35" s="695" t="str">
        <f t="shared" si="5"/>
        <v>2024</v>
      </c>
      <c r="AE35" s="695"/>
      <c r="AF35" s="687"/>
      <c r="AG35" s="687" t="s">
        <v>11829</v>
      </c>
    </row>
    <row r="36" spans="1:33">
      <c r="A36" s="17">
        <f t="shared" si="0"/>
        <v>32</v>
      </c>
      <c r="B36" s="21">
        <v>12399</v>
      </c>
      <c r="C36" s="22" t="str">
        <f>VLOOKUP(B36,'DS BH cấp'!$B$5:$G$5720,2,0)</f>
        <v>Nguyễn Xuân Lương</v>
      </c>
      <c r="D36" s="23">
        <f>VLOOKUP(B36,'DS BH cấp'!$B$5:$G$5720,3,0)</f>
        <v>29795</v>
      </c>
      <c r="E36" s="24" t="str">
        <f>VLOOKUP(B36,'DS BH cấp'!$B$5:$G$5720,4,0)</f>
        <v>Tuyển than</v>
      </c>
      <c r="F36" s="337" t="str">
        <f>VLOOKUP(B36,'DS BH cấp'!$B$5:$F$20000,5,0)</f>
        <v>0936500259</v>
      </c>
      <c r="G36" s="17" t="str">
        <f>VLOOKUP(B36,'DS BH cấp'!$B$5:$G$20000,6,0)</f>
        <v>022081006526</v>
      </c>
      <c r="H36" s="17" t="str">
        <f t="shared" si="7"/>
        <v>Nguyễn Xuân Lương</v>
      </c>
      <c r="I36" s="684">
        <f>VLOOKUP(B36,'DS BH cấp'!$B$5:$H$20000,7,0)</f>
        <v>108004079325</v>
      </c>
      <c r="J36" s="17" t="str">
        <f>VLOOKUP(B36,'DS BH cấp'!$B$5:$I$20000,8,0)</f>
        <v>Ngân hàng công thương</v>
      </c>
      <c r="K36" s="687" t="s">
        <v>4856</v>
      </c>
      <c r="L36" s="17" t="str">
        <f t="shared" si="8"/>
        <v>Nguyễn Xuân Lương</v>
      </c>
      <c r="M36" s="687" t="s">
        <v>4849</v>
      </c>
      <c r="N36" s="17" t="str">
        <f>VLOOKUP(B36,'DS BH cấp'!$B$12:$J$20000,9,0)</f>
        <v xml:space="preserve"> Vàng Danh - Uông Bí -  Quảng Ninh</v>
      </c>
      <c r="O36" s="17" t="str">
        <f t="shared" si="9"/>
        <v>022081006526</v>
      </c>
      <c r="P36" s="17" t="s">
        <v>4861</v>
      </c>
      <c r="Q36" s="19">
        <v>45600</v>
      </c>
      <c r="R36" s="17" t="s">
        <v>11830</v>
      </c>
      <c r="S36" s="17" t="s">
        <v>11830</v>
      </c>
      <c r="T36" s="687" t="s">
        <v>4862</v>
      </c>
      <c r="U36" s="19">
        <v>45600</v>
      </c>
      <c r="V36" s="19">
        <v>45604</v>
      </c>
      <c r="W36" s="17">
        <f t="shared" si="6"/>
        <v>4</v>
      </c>
      <c r="X36" s="28" t="s">
        <v>4857</v>
      </c>
      <c r="Y36" s="687" t="s">
        <v>4858</v>
      </c>
      <c r="Z36" s="687" t="s">
        <v>4863</v>
      </c>
      <c r="AA36" s="19">
        <v>45629</v>
      </c>
      <c r="AB36" s="18" t="str">
        <f t="shared" si="3"/>
        <v>03</v>
      </c>
      <c r="AC36" s="18" t="str">
        <f t="shared" si="4"/>
        <v>12</v>
      </c>
      <c r="AD36" s="18" t="str">
        <f t="shared" si="5"/>
        <v>2024</v>
      </c>
      <c r="AE36" s="18"/>
      <c r="AF36" s="17"/>
      <c r="AG36" s="17"/>
    </row>
    <row r="37" spans="1:33">
      <c r="A37" s="17">
        <f t="shared" si="0"/>
        <v>33</v>
      </c>
      <c r="B37" s="25">
        <v>20833</v>
      </c>
      <c r="C37" s="22" t="str">
        <f>VLOOKUP(B37,'DS BH cấp'!$B$5:$G$5720,2,0)</f>
        <v>Trương Quảng Hà</v>
      </c>
      <c r="D37" s="23">
        <f>VLOOKUP(B37,'DS BH cấp'!$B$5:$G$5720,3,0)</f>
        <v>31158</v>
      </c>
      <c r="E37" s="24" t="str">
        <f>VLOOKUP(B37,'DS BH cấp'!$B$5:$G$5720,4,0)</f>
        <v>Tuyển than</v>
      </c>
      <c r="F37" s="337" t="str">
        <f>VLOOKUP(B37,'DS BH cấp'!$B$5:$F$20000,5,0)</f>
        <v>0978002111</v>
      </c>
      <c r="G37" s="17" t="str">
        <f>VLOOKUP(B37,'DS BH cấp'!$B$5:$G$20000,6,0)</f>
        <v>022085001795</v>
      </c>
      <c r="H37" s="17" t="str">
        <f t="shared" si="7"/>
        <v>Trương Quảng Hà</v>
      </c>
      <c r="I37" s="684">
        <f>VLOOKUP(B37,'DS BH cấp'!$B$5:$H$20000,7,0)</f>
        <v>100868335513</v>
      </c>
      <c r="J37" s="17" t="str">
        <f>VLOOKUP(B37,'DS BH cấp'!$B$5:$I$20000,8,0)</f>
        <v>Ngân hàng công thương</v>
      </c>
      <c r="K37" s="687" t="s">
        <v>4856</v>
      </c>
      <c r="L37" s="17" t="str">
        <f t="shared" si="8"/>
        <v>Trương Quảng Hà</v>
      </c>
      <c r="M37" s="687" t="s">
        <v>4849</v>
      </c>
      <c r="N37" s="17" t="s">
        <v>11831</v>
      </c>
      <c r="O37" s="17" t="str">
        <f t="shared" si="9"/>
        <v>022085001795</v>
      </c>
      <c r="P37" s="17" t="s">
        <v>4861</v>
      </c>
      <c r="Q37" s="19">
        <v>45608</v>
      </c>
      <c r="R37" s="17" t="s">
        <v>11832</v>
      </c>
      <c r="S37" s="17" t="s">
        <v>11832</v>
      </c>
      <c r="T37" s="687" t="s">
        <v>4862</v>
      </c>
      <c r="U37" s="19">
        <v>45608</v>
      </c>
      <c r="V37" s="19">
        <v>45614</v>
      </c>
      <c r="W37" s="17">
        <f t="shared" si="6"/>
        <v>6</v>
      </c>
      <c r="X37" s="17" t="s">
        <v>4851</v>
      </c>
      <c r="Y37" s="687" t="s">
        <v>4858</v>
      </c>
      <c r="Z37" s="687" t="s">
        <v>4863</v>
      </c>
      <c r="AA37" s="19">
        <v>45638</v>
      </c>
      <c r="AB37" s="18" t="str">
        <f t="shared" si="3"/>
        <v>12</v>
      </c>
      <c r="AC37" s="18" t="str">
        <f t="shared" si="4"/>
        <v>12</v>
      </c>
      <c r="AD37" s="18" t="str">
        <f t="shared" si="5"/>
        <v>2024</v>
      </c>
      <c r="AE37" s="18"/>
      <c r="AF37" s="17"/>
      <c r="AG37" s="17"/>
    </row>
    <row r="38" spans="1:33">
      <c r="A38" s="17">
        <f t="shared" si="0"/>
        <v>34</v>
      </c>
      <c r="B38" s="21">
        <v>20879</v>
      </c>
      <c r="C38" s="22" t="str">
        <f>VLOOKUP(B38,'DS BH cấp'!$B$5:$G$5720,2,0)</f>
        <v>Nguyễn Duy Đức</v>
      </c>
      <c r="D38" s="23">
        <f>VLOOKUP(B38,'DS BH cấp'!$B$5:$G$5720,3,0)</f>
        <v>36316</v>
      </c>
      <c r="E38" s="24" t="str">
        <f>VLOOKUP(B38,'DS BH cấp'!$B$5:$G$5720,4,0)</f>
        <v>Tuyển than</v>
      </c>
      <c r="F38" s="337" t="str">
        <f>VLOOKUP(B38,'DS BH cấp'!$B$5:$F$20000,5,0)</f>
        <v>0904042181</v>
      </c>
      <c r="G38" s="17" t="str">
        <f>VLOOKUP(B38,'DS BH cấp'!$B$5:$G$20000,6,0)</f>
        <v>022099004691</v>
      </c>
      <c r="H38" s="17" t="str">
        <f t="shared" si="7"/>
        <v>Nguyễn Duy Đức</v>
      </c>
      <c r="I38" s="684">
        <f>VLOOKUP(B38,'DS BH cấp'!$B$5:$H$20000,7,0)</f>
        <v>341007113548</v>
      </c>
      <c r="J38" s="17" t="str">
        <f>VLOOKUP(B38,'DS BH cấp'!$B$5:$I$20000,8,0)</f>
        <v>Ngân hàng ngoại thương</v>
      </c>
      <c r="K38" s="687" t="s">
        <v>4856</v>
      </c>
      <c r="L38" s="17" t="str">
        <f t="shared" si="8"/>
        <v>Nguyễn Duy Đức</v>
      </c>
      <c r="M38" s="687" t="s">
        <v>4849</v>
      </c>
      <c r="N38" s="17" t="str">
        <f>VLOOKUP(B38,'DS BH cấp'!$B$12:$J$20000,9,0)</f>
        <v>Bắc Sơn- Uông Bí- Quảng Ninh</v>
      </c>
      <c r="O38" s="17" t="str">
        <f t="shared" si="9"/>
        <v>022099004691</v>
      </c>
      <c r="P38" s="28" t="s">
        <v>4850</v>
      </c>
      <c r="Q38" s="19">
        <v>45646</v>
      </c>
      <c r="R38" s="17" t="s">
        <v>11834</v>
      </c>
      <c r="S38" s="17" t="s">
        <v>11833</v>
      </c>
      <c r="T38" s="17" t="s">
        <v>4870</v>
      </c>
      <c r="U38" s="19">
        <v>45646</v>
      </c>
      <c r="V38" s="19">
        <v>45663</v>
      </c>
      <c r="W38" s="17">
        <f t="shared" si="6"/>
        <v>17</v>
      </c>
      <c r="X38" s="17" t="s">
        <v>4851</v>
      </c>
      <c r="Y38" s="17" t="s">
        <v>4875</v>
      </c>
      <c r="Z38" s="28" t="s">
        <v>4865</v>
      </c>
      <c r="AA38" s="19">
        <v>45678</v>
      </c>
      <c r="AB38" s="18" t="str">
        <f t="shared" si="3"/>
        <v>21</v>
      </c>
      <c r="AC38" s="18" t="str">
        <f t="shared" si="4"/>
        <v>01</v>
      </c>
      <c r="AD38" s="18" t="str">
        <f t="shared" si="5"/>
        <v>2025</v>
      </c>
      <c r="AE38" s="18"/>
      <c r="AF38" s="17"/>
      <c r="AG38" s="17"/>
    </row>
    <row r="39" spans="1:33">
      <c r="A39" s="17">
        <f t="shared" si="0"/>
        <v>35</v>
      </c>
      <c r="B39" s="25">
        <v>10188</v>
      </c>
      <c r="C39" s="22" t="str">
        <f>VLOOKUP(B39,'DS BH cấp'!$B$5:$G$5720,2,0)</f>
        <v>Nguyễn Thị Loan</v>
      </c>
      <c r="D39" s="23">
        <f>VLOOKUP(B39,'DS BH cấp'!$B$5:$G$5720,3,0)</f>
        <v>26276</v>
      </c>
      <c r="E39" s="24" t="str">
        <f>VLOOKUP(B39,'DS BH cấp'!$B$5:$G$5720,4,0)</f>
        <v>Tuyển than</v>
      </c>
      <c r="F39" s="337" t="str">
        <f>VLOOKUP(B39,'DS BH cấp'!$B$5:$F$20000,5,0)</f>
        <v>0355729661</v>
      </c>
      <c r="G39" s="17" t="str">
        <f>VLOOKUP(B39,'DS BH cấp'!$B$5:$G$20000,6,0)</f>
        <v>031171008210</v>
      </c>
      <c r="H39" s="17" t="str">
        <f t="shared" si="7"/>
        <v>Nguyễn Thị Loan</v>
      </c>
      <c r="I39" s="684">
        <f>VLOOKUP(B39,'DS BH cấp'!$B$5:$H$20000,7,0)</f>
        <v>106004110713</v>
      </c>
      <c r="J39" s="17" t="str">
        <f>VLOOKUP(B39,'DS BH cấp'!$B$5:$I$20000,8,0)</f>
        <v>Ngân hàng công thương</v>
      </c>
      <c r="K39" s="687" t="s">
        <v>4856</v>
      </c>
      <c r="L39" s="17" t="str">
        <f t="shared" si="8"/>
        <v>Nguyễn Thị Loan</v>
      </c>
      <c r="M39" s="687" t="s">
        <v>4849</v>
      </c>
      <c r="N39" s="17" t="str">
        <f>VLOOKUP(B39,'DS BH cấp'!$B$12:$J$20000,9,0)</f>
        <v xml:space="preserve"> Thanh Sơn -  Uông Bí - Quảng Ninh</v>
      </c>
      <c r="O39" s="17" t="str">
        <f t="shared" si="9"/>
        <v>031171008210</v>
      </c>
      <c r="P39" s="17" t="s">
        <v>4861</v>
      </c>
      <c r="Q39" s="19">
        <v>45690</v>
      </c>
      <c r="R39" s="17" t="s">
        <v>11835</v>
      </c>
      <c r="S39" s="17" t="s">
        <v>11836</v>
      </c>
      <c r="T39" s="17" t="s">
        <v>4870</v>
      </c>
      <c r="U39" s="19">
        <v>45690</v>
      </c>
      <c r="V39" s="19">
        <v>45703</v>
      </c>
      <c r="W39" s="17">
        <f t="shared" si="6"/>
        <v>13</v>
      </c>
      <c r="X39" s="17" t="s">
        <v>4851</v>
      </c>
      <c r="Y39" s="17" t="s">
        <v>4875</v>
      </c>
      <c r="Z39" s="687" t="s">
        <v>4863</v>
      </c>
      <c r="AA39" s="19">
        <v>45706</v>
      </c>
      <c r="AB39" s="18" t="str">
        <f t="shared" si="3"/>
        <v>18</v>
      </c>
      <c r="AC39" s="18" t="str">
        <f t="shared" si="4"/>
        <v>02</v>
      </c>
      <c r="AD39" s="18" t="str">
        <f t="shared" si="5"/>
        <v>2025</v>
      </c>
      <c r="AE39" s="18"/>
      <c r="AF39" s="17"/>
      <c r="AG39" s="17"/>
    </row>
    <row r="40" spans="1:33">
      <c r="A40" s="17">
        <f t="shared" si="0"/>
        <v>36</v>
      </c>
      <c r="B40" s="21">
        <v>19818</v>
      </c>
      <c r="C40" s="22" t="str">
        <f>VLOOKUP(B40,'DS BH cấp'!$B$5:$G$5720,2,0)</f>
        <v>Bùi Văn Trường</v>
      </c>
      <c r="D40" s="23">
        <f>VLOOKUP(B40,'DS BH cấp'!$B$5:$G$5720,3,0)</f>
        <v>36457</v>
      </c>
      <c r="E40" s="24" t="str">
        <f>VLOOKUP(B40,'DS BH cấp'!$B$5:$G$5720,4,0)</f>
        <v>Tuyển than</v>
      </c>
      <c r="F40" s="337" t="str">
        <f>VLOOKUP(B40,'DS BH cấp'!$B$5:$F$20000,5,0)</f>
        <v>0989145130</v>
      </c>
      <c r="G40" s="17" t="str">
        <f>VLOOKUP(B40,'DS BH cấp'!$B$5:$G$20000,6,0)</f>
        <v>022099006181</v>
      </c>
      <c r="H40" s="17" t="str">
        <f t="shared" si="7"/>
        <v>Bùi Văn Trường</v>
      </c>
      <c r="I40" s="684">
        <f>VLOOKUP(B40,'DS BH cấp'!$B$5:$H$20000,7,0)</f>
        <v>1013620091</v>
      </c>
      <c r="J40" s="17" t="str">
        <f>VLOOKUP(B40,'DS BH cấp'!$B$5:$I$20000,8,0)</f>
        <v>Ngân hàng ngoại thương</v>
      </c>
      <c r="K40" s="687" t="s">
        <v>4856</v>
      </c>
      <c r="L40" s="17" t="str">
        <f t="shared" si="8"/>
        <v>Bùi Văn Trường</v>
      </c>
      <c r="M40" s="687" t="s">
        <v>4849</v>
      </c>
      <c r="N40" s="17" t="s">
        <v>11807</v>
      </c>
      <c r="O40" s="17" t="str">
        <f t="shared" si="9"/>
        <v>022099006181</v>
      </c>
      <c r="P40" s="17" t="s">
        <v>4861</v>
      </c>
      <c r="Q40" s="19">
        <v>45698</v>
      </c>
      <c r="R40" s="17" t="s">
        <v>11837</v>
      </c>
      <c r="S40" s="17" t="s">
        <v>11838</v>
      </c>
      <c r="T40" s="17" t="s">
        <v>4870</v>
      </c>
      <c r="U40" s="19">
        <v>45698</v>
      </c>
      <c r="V40" s="19">
        <v>45705</v>
      </c>
      <c r="W40" s="17">
        <f t="shared" si="6"/>
        <v>7</v>
      </c>
      <c r="X40" s="17" t="s">
        <v>4851</v>
      </c>
      <c r="Y40" s="687" t="s">
        <v>4858</v>
      </c>
      <c r="Z40" s="687" t="s">
        <v>4863</v>
      </c>
      <c r="AA40" s="19">
        <v>45715</v>
      </c>
      <c r="AB40" s="18" t="str">
        <f t="shared" si="3"/>
        <v>27</v>
      </c>
      <c r="AC40" s="18" t="str">
        <f t="shared" si="4"/>
        <v>02</v>
      </c>
      <c r="AD40" s="18" t="str">
        <f t="shared" si="5"/>
        <v>2025</v>
      </c>
      <c r="AE40" s="18"/>
      <c r="AF40" s="17"/>
      <c r="AG40" s="17"/>
    </row>
    <row r="41" spans="1:33">
      <c r="A41" s="17">
        <f t="shared" si="0"/>
        <v>37</v>
      </c>
      <c r="B41" s="25">
        <v>13109</v>
      </c>
      <c r="C41" s="22" t="str">
        <f>VLOOKUP(B41,'DS BH cấp'!$B$5:$G$5720,2,0)</f>
        <v>Vũ Xuân Dũng</v>
      </c>
      <c r="D41" s="23">
        <f>VLOOKUP(B41,'DS BH cấp'!$B$5:$G$5720,3,0)</f>
        <v>30297</v>
      </c>
      <c r="E41" s="24" t="str">
        <f>VLOOKUP(B41,'DS BH cấp'!$B$5:$G$5720,4,0)</f>
        <v>Tuyển than</v>
      </c>
      <c r="F41" s="337" t="str">
        <f>VLOOKUP(B41,'DS BH cấp'!$B$5:$F$20000,5,0)</f>
        <v>0386456828</v>
      </c>
      <c r="G41" s="17" t="str">
        <f>VLOOKUP(B41,'DS BH cấp'!$B$5:$G$20000,6,0)</f>
        <v>022082013180</v>
      </c>
      <c r="H41" s="17" t="str">
        <f t="shared" si="7"/>
        <v>Vũ Xuân Dũng</v>
      </c>
      <c r="I41" s="684">
        <f>VLOOKUP(B41,'DS BH cấp'!$B$5:$H$20000,7,0)</f>
        <v>141000860428</v>
      </c>
      <c r="J41" s="17" t="str">
        <f>VLOOKUP(B41,'DS BH cấp'!$B$5:$I$20000,8,0)</f>
        <v>Ngân hàng ngoại thương</v>
      </c>
      <c r="K41" s="687" t="s">
        <v>4856</v>
      </c>
      <c r="L41" s="17" t="str">
        <f t="shared" si="8"/>
        <v>Vũ Xuân Dũng</v>
      </c>
      <c r="M41" s="687" t="s">
        <v>4849</v>
      </c>
      <c r="N41" s="17" t="str">
        <f>VLOOKUP(B41,'DS BH cấp'!$B$12:$J$20000,9,0)</f>
        <v>Quang Trung -  Uông Bí -  Quảng Ninh</v>
      </c>
      <c r="O41" s="17" t="str">
        <f t="shared" si="9"/>
        <v>022082013180</v>
      </c>
      <c r="P41" s="17" t="s">
        <v>4861</v>
      </c>
      <c r="Q41" s="19">
        <v>45733</v>
      </c>
      <c r="R41" s="17" t="s">
        <v>11839</v>
      </c>
      <c r="S41" s="17" t="s">
        <v>11839</v>
      </c>
      <c r="T41" s="17" t="s">
        <v>4870</v>
      </c>
      <c r="U41" s="19">
        <v>45726</v>
      </c>
      <c r="V41" s="19">
        <v>45729</v>
      </c>
      <c r="W41" s="17">
        <f t="shared" si="6"/>
        <v>3</v>
      </c>
      <c r="X41" s="17" t="s">
        <v>4851</v>
      </c>
      <c r="Y41" s="687" t="s">
        <v>4858</v>
      </c>
      <c r="Z41" s="687" t="s">
        <v>4863</v>
      </c>
      <c r="AA41" s="19">
        <v>45733</v>
      </c>
      <c r="AB41" s="18" t="str">
        <f t="shared" si="3"/>
        <v>17</v>
      </c>
      <c r="AC41" s="18" t="str">
        <f t="shared" si="4"/>
        <v>03</v>
      </c>
      <c r="AD41" s="18" t="str">
        <f t="shared" si="5"/>
        <v>2025</v>
      </c>
      <c r="AE41" s="18"/>
      <c r="AF41" s="17"/>
      <c r="AG41" s="17"/>
    </row>
    <row r="42" spans="1:33">
      <c r="A42" s="17">
        <f t="shared" si="0"/>
        <v>38</v>
      </c>
      <c r="B42" s="21">
        <v>19336</v>
      </c>
      <c r="C42" s="22" t="str">
        <f>VLOOKUP(B42,'DS BH cấp'!$B$5:$G$5720,2,0)</f>
        <v>Phạm Thị Thảo</v>
      </c>
      <c r="D42" s="23">
        <f>VLOOKUP(B42,'DS BH cấp'!$B$5:$G$5720,3,0)</f>
        <v>36067</v>
      </c>
      <c r="E42" s="24" t="str">
        <f>VLOOKUP(B42,'DS BH cấp'!$B$5:$G$5720,4,0)</f>
        <v>Tuyển than</v>
      </c>
      <c r="F42" s="337" t="str">
        <f>VLOOKUP(B42,'DS BH cấp'!$B$5:$F$20000,5,0)</f>
        <v>0971407324</v>
      </c>
      <c r="G42" s="17" t="str">
        <f>VLOOKUP(B42,'DS BH cấp'!$B$5:$G$20000,6,0)</f>
        <v>022198005309</v>
      </c>
      <c r="H42" s="17" t="str">
        <f t="shared" si="7"/>
        <v>Phạm Thị Thảo</v>
      </c>
      <c r="I42" s="684">
        <f>VLOOKUP(B42,'DS BH cấp'!$B$5:$H$20000,7,0)</f>
        <v>100873194673</v>
      </c>
      <c r="J42" s="17" t="str">
        <f>VLOOKUP(B42,'DS BH cấp'!$B$5:$I$20000,8,0)</f>
        <v>Ngân hàng công thương</v>
      </c>
      <c r="K42" s="687" t="s">
        <v>4856</v>
      </c>
      <c r="L42" s="17" t="str">
        <f t="shared" si="8"/>
        <v>Phạm Thị Thảo</v>
      </c>
      <c r="M42" s="687" t="s">
        <v>4849</v>
      </c>
      <c r="N42" s="17" t="s">
        <v>11807</v>
      </c>
      <c r="O42" s="17" t="str">
        <f t="shared" si="9"/>
        <v>022198005309</v>
      </c>
      <c r="P42" s="17" t="s">
        <v>4861</v>
      </c>
      <c r="Q42" s="19">
        <v>45733</v>
      </c>
      <c r="R42" s="17" t="s">
        <v>11840</v>
      </c>
      <c r="S42" s="17" t="s">
        <v>11840</v>
      </c>
      <c r="T42" s="17" t="s">
        <v>4870</v>
      </c>
      <c r="U42" s="19">
        <v>45733</v>
      </c>
      <c r="V42" s="19">
        <v>45740</v>
      </c>
      <c r="W42" s="17">
        <f t="shared" si="6"/>
        <v>7</v>
      </c>
      <c r="X42" s="28" t="s">
        <v>4857</v>
      </c>
      <c r="Y42" s="687" t="s">
        <v>4858</v>
      </c>
      <c r="Z42" s="687" t="s">
        <v>4863</v>
      </c>
      <c r="AA42" s="19">
        <v>45741</v>
      </c>
      <c r="AB42" s="18" t="str">
        <f t="shared" si="3"/>
        <v>25</v>
      </c>
      <c r="AC42" s="18" t="str">
        <f t="shared" si="4"/>
        <v>03</v>
      </c>
      <c r="AD42" s="18" t="str">
        <f t="shared" si="5"/>
        <v>2025</v>
      </c>
      <c r="AE42" s="18"/>
      <c r="AF42" s="17"/>
      <c r="AG42" s="17"/>
    </row>
    <row r="43" spans="1:33">
      <c r="A43" s="17">
        <f t="shared" si="0"/>
        <v>39</v>
      </c>
      <c r="B43" s="25">
        <v>20833</v>
      </c>
      <c r="C43" s="22" t="str">
        <f>VLOOKUP(B43,'DS BH cấp'!$B$5:$G$5720,2,0)</f>
        <v>Trương Quảng Hà</v>
      </c>
      <c r="D43" s="23">
        <f>VLOOKUP(B43,'DS BH cấp'!$B$5:$G$5720,3,0)</f>
        <v>31158</v>
      </c>
      <c r="E43" s="24" t="str">
        <f>VLOOKUP(B43,'DS BH cấp'!$B$5:$G$5720,4,0)</f>
        <v>Tuyển than</v>
      </c>
      <c r="F43" s="337" t="str">
        <f>VLOOKUP(B43,'DS BH cấp'!$B$5:$F$20000,5,0)</f>
        <v>0978002111</v>
      </c>
      <c r="G43" s="17" t="str">
        <f>VLOOKUP(B43,'DS BH cấp'!$B$5:$G$20000,6,0)</f>
        <v>022085001795</v>
      </c>
      <c r="H43" s="17" t="str">
        <f t="shared" si="7"/>
        <v>Trương Quảng Hà</v>
      </c>
      <c r="I43" s="684">
        <f>VLOOKUP(B43,'DS BH cấp'!$B$5:$H$20000,7,0)</f>
        <v>100868335513</v>
      </c>
      <c r="J43" s="17" t="str">
        <f>VLOOKUP(B43,'DS BH cấp'!$B$5:$I$20000,8,0)</f>
        <v>Ngân hàng công thương</v>
      </c>
      <c r="K43" s="687" t="s">
        <v>4856</v>
      </c>
      <c r="L43" s="17" t="str">
        <f t="shared" si="8"/>
        <v>Trương Quảng Hà</v>
      </c>
      <c r="M43" s="687" t="s">
        <v>4849</v>
      </c>
      <c r="N43" s="17" t="s">
        <v>11841</v>
      </c>
      <c r="O43" s="17" t="str">
        <f t="shared" si="9"/>
        <v>022085001795</v>
      </c>
      <c r="P43" s="17" t="s">
        <v>4861</v>
      </c>
      <c r="Q43" s="19">
        <v>45730</v>
      </c>
      <c r="R43" s="17" t="s">
        <v>11842</v>
      </c>
      <c r="S43" s="17" t="s">
        <v>11842</v>
      </c>
      <c r="T43" s="17" t="s">
        <v>4870</v>
      </c>
      <c r="U43" s="19">
        <v>45730</v>
      </c>
      <c r="V43" s="19">
        <v>45737</v>
      </c>
      <c r="W43" s="17">
        <f t="shared" si="6"/>
        <v>7</v>
      </c>
      <c r="X43" s="17"/>
      <c r="Y43" s="687" t="s">
        <v>4858</v>
      </c>
      <c r="Z43" s="687" t="s">
        <v>4863</v>
      </c>
      <c r="AA43" s="19">
        <v>45745</v>
      </c>
      <c r="AB43" s="18" t="str">
        <f t="shared" si="3"/>
        <v>29</v>
      </c>
      <c r="AC43" s="18" t="str">
        <f t="shared" si="4"/>
        <v>03</v>
      </c>
      <c r="AD43" s="18" t="str">
        <f t="shared" si="5"/>
        <v>2025</v>
      </c>
      <c r="AE43" s="18"/>
      <c r="AF43" s="17"/>
      <c r="AG43" s="17"/>
    </row>
    <row r="44" spans="1:33">
      <c r="A44" s="17">
        <f t="shared" si="0"/>
        <v>40</v>
      </c>
      <c r="B44" s="21">
        <v>12399</v>
      </c>
      <c r="C44" s="22" t="str">
        <f>VLOOKUP(B44,'DS BH cấp'!$B$5:$G$5720,2,0)</f>
        <v>Nguyễn Xuân Lương</v>
      </c>
      <c r="D44" s="23">
        <f>VLOOKUP(B44,'DS BH cấp'!$B$5:$G$5720,3,0)</f>
        <v>29795</v>
      </c>
      <c r="E44" s="24" t="str">
        <f>VLOOKUP(B44,'DS BH cấp'!$B$5:$G$5720,4,0)</f>
        <v>Tuyển than</v>
      </c>
      <c r="F44" s="337" t="str">
        <f>VLOOKUP(B44,'DS BH cấp'!$B$5:$F$20000,5,0)</f>
        <v>0936500259</v>
      </c>
      <c r="G44" s="17" t="str">
        <f>VLOOKUP(B44,'DS BH cấp'!$B$5:$G$20000,6,0)</f>
        <v>022081006526</v>
      </c>
      <c r="H44" s="17" t="str">
        <f t="shared" si="7"/>
        <v>Nguyễn Xuân Lương</v>
      </c>
      <c r="I44" s="684">
        <f>VLOOKUP(B44,'DS BH cấp'!$B$5:$H$20000,7,0)</f>
        <v>108004079325</v>
      </c>
      <c r="J44" s="17" t="str">
        <f>VLOOKUP(B44,'DS BH cấp'!$B$5:$I$20000,8,0)</f>
        <v>Ngân hàng công thương</v>
      </c>
      <c r="K44" s="687" t="s">
        <v>4856</v>
      </c>
      <c r="L44" s="17" t="str">
        <f t="shared" si="8"/>
        <v>Nguyễn Xuân Lương</v>
      </c>
      <c r="M44" s="687" t="s">
        <v>4849</v>
      </c>
      <c r="N44" s="17" t="str">
        <f>VLOOKUP(B44,'DS BH cấp'!$B$12:$J$20000,9,0)</f>
        <v xml:space="preserve"> Vàng Danh - Uông Bí -  Quảng Ninh</v>
      </c>
      <c r="O44" s="17" t="str">
        <f t="shared" si="9"/>
        <v>022081006526</v>
      </c>
      <c r="P44" s="17" t="s">
        <v>4861</v>
      </c>
      <c r="Q44" s="19">
        <v>45761</v>
      </c>
      <c r="R44" s="17" t="s">
        <v>11843</v>
      </c>
      <c r="S44" s="17" t="s">
        <v>11844</v>
      </c>
      <c r="T44" s="17" t="s">
        <v>4870</v>
      </c>
      <c r="U44" s="19">
        <v>45730</v>
      </c>
      <c r="V44" s="19">
        <v>45758</v>
      </c>
      <c r="W44" s="17">
        <f t="shared" si="6"/>
        <v>28</v>
      </c>
      <c r="X44" s="17" t="s">
        <v>4851</v>
      </c>
      <c r="Y44" s="17" t="s">
        <v>4875</v>
      </c>
      <c r="Z44" s="687" t="s">
        <v>4863</v>
      </c>
      <c r="AA44" s="19">
        <v>45761</v>
      </c>
      <c r="AB44" s="18" t="str">
        <f t="shared" si="3"/>
        <v>14</v>
      </c>
      <c r="AC44" s="18" t="str">
        <f t="shared" si="4"/>
        <v>04</v>
      </c>
      <c r="AD44" s="18" t="str">
        <f t="shared" si="5"/>
        <v>2025</v>
      </c>
      <c r="AE44" s="18"/>
      <c r="AF44" s="17"/>
      <c r="AG44" s="17"/>
    </row>
    <row r="45" spans="1:33">
      <c r="A45" s="17">
        <f t="shared" si="0"/>
        <v>41</v>
      </c>
      <c r="B45" s="25">
        <v>20880</v>
      </c>
      <c r="C45" s="22" t="str">
        <f>VLOOKUP(B45,'DS BH cấp'!$B$5:$G$5720,2,0)</f>
        <v>Nguyễn Thị Ngần</v>
      </c>
      <c r="D45" s="23">
        <f>VLOOKUP(B45,'DS BH cấp'!$B$5:$G$5720,3,0)</f>
        <v>30966</v>
      </c>
      <c r="E45" s="24" t="str">
        <f>VLOOKUP(B45,'DS BH cấp'!$B$5:$G$5720,4,0)</f>
        <v>Tuyển than</v>
      </c>
      <c r="F45" s="337" t="str">
        <f>VLOOKUP(B45,'DS BH cấp'!$B$5:$F$20000,5,0)</f>
        <v>0985259256</v>
      </c>
      <c r="G45" s="17" t="str">
        <f>VLOOKUP(B45,'DS BH cấp'!$B$5:$G$20000,6,0)</f>
        <v>022184002846</v>
      </c>
      <c r="H45" s="17" t="str">
        <f t="shared" si="7"/>
        <v>Nguyễn Thị Ngần</v>
      </c>
      <c r="I45" s="684">
        <f>VLOOKUP(B45,'DS BH cấp'!$B$5:$H$20000,7,0)</f>
        <v>105869713095</v>
      </c>
      <c r="J45" s="17" t="str">
        <f>VLOOKUP(B45,'DS BH cấp'!$B$5:$I$20000,8,0)</f>
        <v>Ngân hàng công thương</v>
      </c>
      <c r="K45" s="687" t="s">
        <v>4856</v>
      </c>
      <c r="L45" s="17" t="str">
        <f t="shared" si="8"/>
        <v>Nguyễn Thị Ngần</v>
      </c>
      <c r="M45" s="687" t="s">
        <v>4849</v>
      </c>
      <c r="N45" s="17" t="str">
        <f>VLOOKUP(B45,'DS BH cấp'!$B$12:$J$20000,9,0)</f>
        <v>Phương Đông - Uông Bí - Quảng Ninh</v>
      </c>
      <c r="O45" s="17" t="str">
        <f t="shared" si="9"/>
        <v>022184002846</v>
      </c>
      <c r="P45" s="28" t="s">
        <v>4850</v>
      </c>
      <c r="Q45" s="19">
        <v>45741</v>
      </c>
      <c r="R45" s="17" t="s">
        <v>11815</v>
      </c>
      <c r="S45" s="17" t="s">
        <v>11815</v>
      </c>
      <c r="T45" s="17" t="s">
        <v>4870</v>
      </c>
      <c r="U45" s="19">
        <v>45741</v>
      </c>
      <c r="V45" s="19">
        <v>45749</v>
      </c>
      <c r="W45" s="17">
        <f t="shared" si="6"/>
        <v>8</v>
      </c>
      <c r="X45" s="28" t="s">
        <v>4857</v>
      </c>
      <c r="Y45" s="687" t="s">
        <v>4858</v>
      </c>
      <c r="Z45" s="687" t="s">
        <v>11845</v>
      </c>
      <c r="AA45" s="19">
        <v>45763</v>
      </c>
      <c r="AB45" s="18" t="str">
        <f t="shared" si="3"/>
        <v>16</v>
      </c>
      <c r="AC45" s="18" t="str">
        <f t="shared" si="4"/>
        <v>04</v>
      </c>
      <c r="AD45" s="18" t="str">
        <f t="shared" si="5"/>
        <v>2025</v>
      </c>
      <c r="AE45" s="18"/>
      <c r="AF45" s="17"/>
      <c r="AG45" s="17"/>
    </row>
    <row r="46" spans="1:33">
      <c r="A46" s="17">
        <f t="shared" si="0"/>
        <v>42</v>
      </c>
      <c r="B46" s="21">
        <v>17558</v>
      </c>
      <c r="C46" s="22" t="str">
        <f>VLOOKUP(B46,'DS BH cấp'!$B$5:$G$5720,2,0)</f>
        <v>Phạm Quang Hải</v>
      </c>
      <c r="D46" s="23">
        <f>VLOOKUP(B46,'DS BH cấp'!$B$5:$G$5720,3,0)</f>
        <v>34206</v>
      </c>
      <c r="E46" s="24" t="str">
        <f>VLOOKUP(B46,'DS BH cấp'!$B$5:$G$5720,4,0)</f>
        <v>Tuyển than</v>
      </c>
      <c r="F46" s="337" t="str">
        <f>VLOOKUP(B46,'DS BH cấp'!$B$5:$F$20000,5,0)</f>
        <v>0866122436</v>
      </c>
      <c r="G46" s="17" t="str">
        <f>VLOOKUP(B46,'DS BH cấp'!$B$5:$G$20000,6,0)</f>
        <v>022093004934</v>
      </c>
      <c r="H46" s="17" t="str">
        <f t="shared" si="7"/>
        <v>Phạm Quang Hải</v>
      </c>
      <c r="I46" s="684">
        <f>VLOOKUP(B46,'DS BH cấp'!$B$5:$H$20000,7,0)</f>
        <v>105005836202</v>
      </c>
      <c r="J46" s="17" t="str">
        <f>VLOOKUP(B46,'DS BH cấp'!$B$5:$I$20000,8,0)</f>
        <v>Ngân hàng công thương</v>
      </c>
      <c r="K46" s="687" t="s">
        <v>4856</v>
      </c>
      <c r="L46" s="17" t="str">
        <f t="shared" si="8"/>
        <v>Phạm Quang Hải</v>
      </c>
      <c r="M46" s="687" t="s">
        <v>4849</v>
      </c>
      <c r="N46" s="17" t="str">
        <f>VLOOKUP(B46,'DS BH cấp'!$B$12:$J$20000,9,0)</f>
        <v xml:space="preserve"> Thanh Sơn -  Uông Bí - Quảng Ninh</v>
      </c>
      <c r="O46" s="17" t="str">
        <f t="shared" si="9"/>
        <v>022093004934</v>
      </c>
      <c r="P46" s="28" t="s">
        <v>4850</v>
      </c>
      <c r="Q46" s="19">
        <v>45755</v>
      </c>
      <c r="R46" s="17" t="s">
        <v>11846</v>
      </c>
      <c r="S46" s="17" t="s">
        <v>11847</v>
      </c>
      <c r="T46" s="687" t="s">
        <v>4862</v>
      </c>
      <c r="U46" s="19">
        <v>45755</v>
      </c>
      <c r="V46" s="19">
        <v>45762</v>
      </c>
      <c r="W46" s="17">
        <f t="shared" si="6"/>
        <v>7</v>
      </c>
      <c r="X46" s="17" t="s">
        <v>4851</v>
      </c>
      <c r="Y46" s="687" t="s">
        <v>4858</v>
      </c>
      <c r="Z46" s="687" t="s">
        <v>11845</v>
      </c>
      <c r="AA46" s="19">
        <v>45772</v>
      </c>
      <c r="AB46" s="18" t="str">
        <f t="shared" si="3"/>
        <v>25</v>
      </c>
      <c r="AC46" s="18" t="str">
        <f t="shared" si="4"/>
        <v>04</v>
      </c>
      <c r="AD46" s="18" t="str">
        <f t="shared" si="5"/>
        <v>2025</v>
      </c>
      <c r="AE46" s="18"/>
      <c r="AF46" s="17"/>
      <c r="AG46" s="17"/>
    </row>
    <row r="47" spans="1:33">
      <c r="A47" s="17">
        <f t="shared" si="0"/>
        <v>43</v>
      </c>
      <c r="B47" s="25">
        <v>18141</v>
      </c>
      <c r="C47" s="22" t="str">
        <f>VLOOKUP(B47,'DS BH cấp'!$B$5:$G$5720,2,0)</f>
        <v>Nguyễn Thanh Hương</v>
      </c>
      <c r="D47" s="23">
        <f>VLOOKUP(B47,'DS BH cấp'!$B$5:$G$5720,3,0)</f>
        <v>33889</v>
      </c>
      <c r="E47" s="24" t="str">
        <f>VLOOKUP(B47,'DS BH cấp'!$B$5:$G$5720,4,0)</f>
        <v>Tuyển than</v>
      </c>
      <c r="F47" s="337" t="str">
        <f>VLOOKUP(B47,'DS BH cấp'!$B$5:$F$20000,5,0)</f>
        <v>0359060097</v>
      </c>
      <c r="G47" s="17" t="str">
        <f>VLOOKUP(B47,'DS BH cấp'!$B$5:$G$20000,6,0)</f>
        <v>022192005177</v>
      </c>
      <c r="H47" s="17" t="str">
        <f t="shared" si="7"/>
        <v>Nguyễn Thanh Hương</v>
      </c>
      <c r="I47" s="684">
        <f>VLOOKUP(B47,'DS BH cấp'!$B$5:$H$20000,7,0)</f>
        <v>44310000137085</v>
      </c>
      <c r="J47" s="17" t="str">
        <f>VLOOKUP(B47,'DS BH cấp'!$B$5:$I$20000,8,0)</f>
        <v>Đầu tư và phát triển Uông Bí</v>
      </c>
      <c r="K47" s="687" t="s">
        <v>4856</v>
      </c>
      <c r="L47" s="17" t="str">
        <f t="shared" si="8"/>
        <v>Nguyễn Thanh Hương</v>
      </c>
      <c r="M47" s="687" t="s">
        <v>4849</v>
      </c>
      <c r="N47" s="17" t="s">
        <v>11807</v>
      </c>
      <c r="O47" s="17" t="str">
        <f t="shared" si="9"/>
        <v>022192005177</v>
      </c>
      <c r="P47" s="28" t="s">
        <v>4850</v>
      </c>
      <c r="Q47" s="19">
        <v>45768</v>
      </c>
      <c r="R47" s="17" t="s">
        <v>11848</v>
      </c>
      <c r="S47" s="17" t="s">
        <v>11849</v>
      </c>
      <c r="T47" s="687" t="s">
        <v>4862</v>
      </c>
      <c r="U47" s="19">
        <v>45768</v>
      </c>
      <c r="V47" s="19">
        <v>45773</v>
      </c>
      <c r="W47" s="17">
        <f t="shared" si="6"/>
        <v>5</v>
      </c>
      <c r="X47" s="17" t="s">
        <v>4851</v>
      </c>
      <c r="Y47" s="687" t="s">
        <v>4858</v>
      </c>
      <c r="Z47" s="687" t="s">
        <v>11845</v>
      </c>
      <c r="AA47" s="19">
        <v>45791</v>
      </c>
      <c r="AB47" s="18" t="str">
        <f t="shared" si="3"/>
        <v>14</v>
      </c>
      <c r="AC47" s="18" t="str">
        <f t="shared" si="4"/>
        <v>05</v>
      </c>
      <c r="AD47" s="18" t="str">
        <f t="shared" si="5"/>
        <v>2025</v>
      </c>
      <c r="AE47" s="18"/>
      <c r="AF47" s="17"/>
      <c r="AG47" s="17"/>
    </row>
    <row r="48" spans="1:33">
      <c r="A48" s="17">
        <f t="shared" si="0"/>
        <v>44</v>
      </c>
      <c r="B48" s="21">
        <v>14479</v>
      </c>
      <c r="C48" s="22" t="str">
        <f>VLOOKUP(B48,'DS BH cấp'!$B$5:$G$5720,2,0)</f>
        <v>Phạm Thị Liễu</v>
      </c>
      <c r="D48" s="23">
        <f>VLOOKUP(B48,'DS BH cấp'!$B$5:$G$5720,3,0)</f>
        <v>27668</v>
      </c>
      <c r="E48" s="24" t="str">
        <f>VLOOKUP(B48,'DS BH cấp'!$B$5:$G$5720,4,0)</f>
        <v>Tuyển than</v>
      </c>
      <c r="F48" s="337" t="str">
        <f>VLOOKUP(B48,'DS BH cấp'!$B$5:$F$20000,5,0)</f>
        <v>0772200605</v>
      </c>
      <c r="G48" s="17" t="str">
        <f>VLOOKUP(B48,'DS BH cấp'!$B$5:$G$20000,6,0)</f>
        <v>022175003374</v>
      </c>
      <c r="H48" s="17" t="str">
        <f t="shared" si="7"/>
        <v>Phạm Thị Liễu</v>
      </c>
      <c r="I48" s="684">
        <f>VLOOKUP(B48,'DS BH cấp'!$B$5:$H$20000,7,0)</f>
        <v>104004119167</v>
      </c>
      <c r="J48" s="17" t="str">
        <f>VLOOKUP(B48,'DS BH cấp'!$B$5:$I$20000,8,0)</f>
        <v>Ngân hàng công thương</v>
      </c>
      <c r="K48" s="687" t="s">
        <v>4856</v>
      </c>
      <c r="L48" s="17" t="str">
        <f t="shared" si="8"/>
        <v>Phạm Thị Liễu</v>
      </c>
      <c r="M48" s="687" t="s">
        <v>4849</v>
      </c>
      <c r="N48" s="17" t="str">
        <f>VLOOKUP(B48,'DS BH cấp'!$B$12:$J$20000,9,0)</f>
        <v xml:space="preserve"> Vàng Danh - Uông Bí -  Quảng Ninh</v>
      </c>
      <c r="O48" s="17" t="str">
        <f t="shared" si="9"/>
        <v>022175003374</v>
      </c>
      <c r="P48" s="17" t="s">
        <v>4861</v>
      </c>
      <c r="Q48" s="19">
        <v>45781</v>
      </c>
      <c r="R48" s="17" t="s">
        <v>11850</v>
      </c>
      <c r="S48" s="17" t="s">
        <v>11850</v>
      </c>
      <c r="T48" s="17" t="s">
        <v>4870</v>
      </c>
      <c r="U48" s="19">
        <v>45781</v>
      </c>
      <c r="V48" s="19">
        <v>45791</v>
      </c>
      <c r="W48" s="17">
        <f t="shared" si="6"/>
        <v>10</v>
      </c>
      <c r="X48" s="17" t="s">
        <v>4851</v>
      </c>
      <c r="Y48" s="17" t="s">
        <v>4875</v>
      </c>
      <c r="Z48" s="687" t="s">
        <v>4863</v>
      </c>
      <c r="AA48" s="19">
        <v>45797</v>
      </c>
      <c r="AB48" s="18" t="str">
        <f t="shared" si="3"/>
        <v>20</v>
      </c>
      <c r="AC48" s="18" t="str">
        <f t="shared" si="4"/>
        <v>05</v>
      </c>
      <c r="AD48" s="18" t="str">
        <f t="shared" si="5"/>
        <v>2025</v>
      </c>
      <c r="AE48" s="18"/>
      <c r="AF48" s="17"/>
      <c r="AG48" s="17"/>
    </row>
    <row r="49" spans="1:33">
      <c r="A49" s="17">
        <f t="shared" si="0"/>
        <v>45</v>
      </c>
      <c r="B49" s="25">
        <v>20885</v>
      </c>
      <c r="C49" s="22" t="str">
        <f>VLOOKUP(B49,'DS BH cấp'!$B$5:$G$5720,2,0)</f>
        <v>Dương Thị Hoài Phương</v>
      </c>
      <c r="D49" s="23">
        <f>VLOOKUP(B49,'DS BH cấp'!$B$5:$G$5720,3,0)</f>
        <v>35100</v>
      </c>
      <c r="E49" s="24" t="str">
        <f>VLOOKUP(B49,'DS BH cấp'!$B$5:$G$5720,4,0)</f>
        <v>Tuyển than</v>
      </c>
      <c r="F49" s="337" t="str">
        <f>VLOOKUP(B49,'DS BH cấp'!$B$5:$F$20000,5,0)</f>
        <v>0385545399</v>
      </c>
      <c r="G49" s="17" t="str">
        <f>VLOOKUP(B49,'DS BH cấp'!$B$5:$G$20000,6,0)</f>
        <v>022196006638</v>
      </c>
      <c r="H49" s="17" t="str">
        <f t="shared" si="7"/>
        <v>Dương Thị Hoài Phương</v>
      </c>
      <c r="I49" s="684">
        <f>VLOOKUP(B49,'DS BH cấp'!$B$5:$H$20000,7,0)</f>
        <v>106899616666</v>
      </c>
      <c r="J49" s="17" t="str">
        <f>VLOOKUP(B49,'DS BH cấp'!$B$5:$I$20000,8,0)</f>
        <v>Ngân hàng công thương</v>
      </c>
      <c r="K49" s="687" t="s">
        <v>4856</v>
      </c>
      <c r="L49" s="17" t="str">
        <f t="shared" si="8"/>
        <v>Dương Thị Hoài Phương</v>
      </c>
      <c r="M49" s="687" t="s">
        <v>4849</v>
      </c>
      <c r="N49" s="17" t="s">
        <v>4874</v>
      </c>
      <c r="O49" s="17" t="str">
        <f t="shared" si="9"/>
        <v>022196006638</v>
      </c>
      <c r="P49" s="28" t="s">
        <v>4850</v>
      </c>
      <c r="Q49" s="19">
        <v>45797</v>
      </c>
      <c r="R49" s="17" t="s">
        <v>11852</v>
      </c>
      <c r="S49" s="17" t="s">
        <v>11851</v>
      </c>
      <c r="T49" s="17" t="s">
        <v>4870</v>
      </c>
      <c r="U49" s="19">
        <v>45797</v>
      </c>
      <c r="V49" s="19">
        <v>45800</v>
      </c>
      <c r="W49" s="17">
        <f t="shared" si="6"/>
        <v>3</v>
      </c>
      <c r="X49" s="28" t="s">
        <v>4857</v>
      </c>
      <c r="Y49" s="17" t="s">
        <v>4875</v>
      </c>
      <c r="Z49" s="687" t="s">
        <v>11845</v>
      </c>
      <c r="AA49" s="19">
        <v>45807</v>
      </c>
      <c r="AB49" s="18" t="str">
        <f t="shared" si="3"/>
        <v>30</v>
      </c>
      <c r="AC49" s="18" t="str">
        <f t="shared" si="4"/>
        <v>05</v>
      </c>
      <c r="AD49" s="18" t="str">
        <f t="shared" si="5"/>
        <v>2025</v>
      </c>
      <c r="AE49" s="18"/>
      <c r="AF49" s="17"/>
      <c r="AG49" s="17"/>
    </row>
    <row r="50" spans="1:33" ht="16.5">
      <c r="A50" s="17">
        <f t="shared" si="0"/>
        <v>46</v>
      </c>
      <c r="B50" s="21">
        <v>8547</v>
      </c>
      <c r="C50" s="22" t="str">
        <f>VLOOKUP(B50,'DS BH cấp'!$B$5:$G$5720,2,0)</f>
        <v>Bùi Sỹ Hưng</v>
      </c>
      <c r="D50" s="23">
        <f>VLOOKUP(B50,'DS BH cấp'!$B$5:$G$5720,3,0)</f>
        <v>23909</v>
      </c>
      <c r="E50" s="24" t="str">
        <f>VLOOKUP(B50,'DS BH cấp'!$B$5:$G$5720,4,0)</f>
        <v>Tuyển than</v>
      </c>
      <c r="F50" s="337" t="str">
        <f>VLOOKUP(B50,'DS BH cấp'!$B$5:$F$20000,5,0)</f>
        <v>0902055565</v>
      </c>
      <c r="G50" s="17" t="str">
        <f>VLOOKUP(B50,'DS BH cấp'!$B$5:$G$20000,6,0)</f>
        <v>022065001288</v>
      </c>
      <c r="H50" s="17" t="str">
        <f t="shared" si="7"/>
        <v>Bùi Sỹ Hưng</v>
      </c>
      <c r="I50" s="684">
        <f>VLOOKUP(B50,'DS BH cấp'!$B$5:$H$20000,7,0)</f>
        <v>106004132960</v>
      </c>
      <c r="J50" s="17" t="str">
        <f>VLOOKUP(B50,'DS BH cấp'!$B$5:$I$20000,8,0)</f>
        <v>Ngân hàng công thương</v>
      </c>
      <c r="K50" s="687" t="s">
        <v>4856</v>
      </c>
      <c r="L50" s="17" t="str">
        <f t="shared" si="8"/>
        <v>Bùi Sỹ Hưng</v>
      </c>
      <c r="M50" s="687" t="s">
        <v>4849</v>
      </c>
      <c r="N50" s="17" t="str">
        <f>VLOOKUP(B50,'DS BH cấp'!$B$12:$J$20000,9,0)</f>
        <v xml:space="preserve"> Vàng Danh - Uông Bí -  Quảng Ninh</v>
      </c>
      <c r="O50" s="17" t="str">
        <f t="shared" si="9"/>
        <v>022065001288</v>
      </c>
      <c r="P50" s="28" t="s">
        <v>4850</v>
      </c>
      <c r="Q50" s="19">
        <v>45798</v>
      </c>
      <c r="R50" s="17" t="s">
        <v>11853</v>
      </c>
      <c r="S50" s="17" t="s">
        <v>11854</v>
      </c>
      <c r="T50" s="697" t="s">
        <v>11856</v>
      </c>
      <c r="U50" s="19">
        <v>45798</v>
      </c>
      <c r="V50" s="19">
        <v>45803</v>
      </c>
      <c r="W50" s="17">
        <f t="shared" si="6"/>
        <v>5</v>
      </c>
      <c r="X50" s="17" t="s">
        <v>11855</v>
      </c>
      <c r="Y50" s="17" t="s">
        <v>4875</v>
      </c>
      <c r="Z50" s="687" t="s">
        <v>11845</v>
      </c>
      <c r="AA50" s="19">
        <v>45823</v>
      </c>
      <c r="AB50" s="18" t="str">
        <f t="shared" si="3"/>
        <v>15</v>
      </c>
      <c r="AC50" s="18" t="str">
        <f t="shared" si="4"/>
        <v>06</v>
      </c>
      <c r="AD50" s="18" t="str">
        <f t="shared" si="5"/>
        <v>2025</v>
      </c>
      <c r="AE50" s="18"/>
      <c r="AF50" s="17"/>
      <c r="AG50" s="17"/>
    </row>
    <row r="51" spans="1:33">
      <c r="A51" s="17">
        <f t="shared" si="0"/>
        <v>47</v>
      </c>
      <c r="B51" s="25">
        <v>12853</v>
      </c>
      <c r="C51" s="22" t="str">
        <f>VLOOKUP(B51,'DS BH cấp'!$B$5:$G$5720,2,0)</f>
        <v>Phạm Thị Huế</v>
      </c>
      <c r="D51" s="23">
        <f>VLOOKUP(B51,'DS BH cấp'!$B$5:$G$5720,3,0)</f>
        <v>26064</v>
      </c>
      <c r="E51" s="24" t="str">
        <f>VLOOKUP(B51,'DS BH cấp'!$B$5:$G$5720,4,0)</f>
        <v>Tuyển than</v>
      </c>
      <c r="F51" s="337" t="str">
        <f>VLOOKUP(B51,'DS BH cấp'!$B$5:$F$20000,5,0)</f>
        <v>0989014114</v>
      </c>
      <c r="G51" s="17" t="str">
        <f>VLOOKUP(B51,'DS BH cấp'!$B$5:$G$20000,6,0)</f>
        <v>034171003000</v>
      </c>
      <c r="H51" s="17" t="str">
        <f t="shared" si="7"/>
        <v>Phạm Thị Huế</v>
      </c>
      <c r="I51" s="684">
        <f>VLOOKUP(B51,'DS BH cấp'!$B$5:$H$20000,7,0)</f>
        <v>106004102281</v>
      </c>
      <c r="J51" s="17" t="str">
        <f>VLOOKUP(B51,'DS BH cấp'!$B$5:$I$20000,8,0)</f>
        <v>Ngân hàng công thương</v>
      </c>
      <c r="K51" s="687" t="s">
        <v>4856</v>
      </c>
      <c r="L51" s="17" t="str">
        <f t="shared" si="8"/>
        <v>Phạm Thị Huế</v>
      </c>
      <c r="M51" s="687" t="s">
        <v>4849</v>
      </c>
      <c r="N51" s="17" t="str">
        <f>VLOOKUP(B51,'DS BH cấp'!$B$12:$J$20000,9,0)</f>
        <v xml:space="preserve"> Vàng Danh - Uông Bí -  Quảng Ninh</v>
      </c>
      <c r="O51" s="17" t="str">
        <f t="shared" si="9"/>
        <v>034171003000</v>
      </c>
      <c r="P51" s="17" t="s">
        <v>4861</v>
      </c>
      <c r="Q51" s="19">
        <v>45811</v>
      </c>
      <c r="R51" s="17" t="s">
        <v>11857</v>
      </c>
      <c r="S51" s="17" t="s">
        <v>11858</v>
      </c>
      <c r="T51" s="17" t="s">
        <v>11859</v>
      </c>
      <c r="U51" s="19">
        <v>45811</v>
      </c>
      <c r="V51" s="19">
        <v>45813</v>
      </c>
      <c r="W51" s="17">
        <v>3</v>
      </c>
      <c r="X51" s="17" t="s">
        <v>11860</v>
      </c>
      <c r="Y51" s="17" t="s">
        <v>4875</v>
      </c>
      <c r="Z51" s="687" t="s">
        <v>4863</v>
      </c>
      <c r="AA51" s="19">
        <v>45823</v>
      </c>
      <c r="AB51" s="18" t="str">
        <f t="shared" si="3"/>
        <v>15</v>
      </c>
      <c r="AC51" s="18" t="str">
        <f t="shared" si="4"/>
        <v>06</v>
      </c>
      <c r="AD51" s="18" t="str">
        <f t="shared" si="5"/>
        <v>2025</v>
      </c>
      <c r="AE51" s="18"/>
      <c r="AF51" s="17"/>
      <c r="AG51" s="17"/>
    </row>
    <row r="52" spans="1:33">
      <c r="A52" s="17">
        <f t="shared" si="0"/>
        <v>48</v>
      </c>
      <c r="B52" s="21">
        <v>8386</v>
      </c>
      <c r="C52" s="22" t="str">
        <f>VLOOKUP(B52,'DS BH cấp'!$B$5:$G$5720,2,0)</f>
        <v>Phạm Quang Vinh</v>
      </c>
      <c r="D52" s="23">
        <f>VLOOKUP(B52,'DS BH cấp'!$B$5:$G$5720,3,0)</f>
        <v>24010</v>
      </c>
      <c r="E52" s="24" t="str">
        <f>VLOOKUP(B52,'DS BH cấp'!$B$5:$G$5720,4,0)</f>
        <v>Tuyển than</v>
      </c>
      <c r="F52" s="337" t="str">
        <f>VLOOKUP(B52,'DS BH cấp'!$B$5:$F$20000,5,0)</f>
        <v>0917985211</v>
      </c>
      <c r="G52" s="17" t="str">
        <f>VLOOKUP(B52,'DS BH cấp'!$B$5:$G$20000,6,0)</f>
        <v>033065006142</v>
      </c>
      <c r="H52" s="17" t="str">
        <f t="shared" si="7"/>
        <v>Phạm Quang Vinh</v>
      </c>
      <c r="I52" s="684">
        <f>VLOOKUP(B52,'DS BH cấp'!$B$5:$H$20000,7,0)</f>
        <v>108004104235</v>
      </c>
      <c r="J52" s="17" t="str">
        <f>VLOOKUP(B52,'DS BH cấp'!$B$5:$I$20000,8,0)</f>
        <v>Ngân hàng công thương</v>
      </c>
      <c r="K52" s="687" t="s">
        <v>4856</v>
      </c>
      <c r="L52" s="17" t="str">
        <f t="shared" si="8"/>
        <v>Phạm Quang Vinh</v>
      </c>
      <c r="M52" s="687" t="s">
        <v>4849</v>
      </c>
      <c r="N52" s="17" t="str">
        <f>VLOOKUP(B52,'DS BH cấp'!$B$12:$J$20000,9,0)</f>
        <v xml:space="preserve"> Vàng Danh - Uông Bí -  Quảng Ninh</v>
      </c>
      <c r="O52" s="17" t="str">
        <f t="shared" si="9"/>
        <v>033065006142</v>
      </c>
      <c r="P52" s="17" t="s">
        <v>4861</v>
      </c>
      <c r="Q52" s="19">
        <v>45831</v>
      </c>
      <c r="R52" s="17" t="s">
        <v>11862</v>
      </c>
      <c r="S52" s="17" t="s">
        <v>11862</v>
      </c>
      <c r="T52" s="17" t="s">
        <v>4870</v>
      </c>
      <c r="U52" s="19">
        <v>45831</v>
      </c>
      <c r="V52" s="19">
        <v>45835</v>
      </c>
      <c r="W52" s="17">
        <f t="shared" si="6"/>
        <v>4</v>
      </c>
      <c r="X52" s="17" t="s">
        <v>11861</v>
      </c>
      <c r="Y52" s="17" t="s">
        <v>4875</v>
      </c>
      <c r="Z52" s="687" t="s">
        <v>4863</v>
      </c>
      <c r="AA52" s="19">
        <v>45839</v>
      </c>
      <c r="AB52" s="18" t="str">
        <f t="shared" si="3"/>
        <v>01</v>
      </c>
      <c r="AC52" s="18" t="str">
        <f t="shared" si="4"/>
        <v>07</v>
      </c>
      <c r="AD52" s="18" t="str">
        <f t="shared" si="5"/>
        <v>2025</v>
      </c>
      <c r="AE52" s="18"/>
      <c r="AF52" s="17"/>
      <c r="AG52" s="17"/>
    </row>
    <row r="53" spans="1:33">
      <c r="A53" s="17">
        <f t="shared" si="0"/>
        <v>49</v>
      </c>
      <c r="B53" s="25">
        <v>21119</v>
      </c>
      <c r="C53" s="22" t="str">
        <f>VLOOKUP(B53,'DS BH cấp'!$B$5:$G$5720,2,0)</f>
        <v>Đặng Lê Hải Anh</v>
      </c>
      <c r="D53" s="23">
        <f>VLOOKUP(B53,'DS BH cấp'!$B$5:$G$5720,3,0)</f>
        <v>33818</v>
      </c>
      <c r="E53" s="24" t="str">
        <f>VLOOKUP(B53,'DS BH cấp'!$B$5:$G$5720,4,0)</f>
        <v>Tuyển than</v>
      </c>
      <c r="F53" s="337" t="str">
        <f>VLOOKUP(B53,'DS BH cấp'!$B$5:$F$20000,5,0)</f>
        <v>0984770219</v>
      </c>
      <c r="G53" s="17" t="str">
        <f>VLOOKUP(B53,'DS BH cấp'!$B$5:$G$20000,6,0)</f>
        <v>022092001604</v>
      </c>
      <c r="H53" s="17" t="str">
        <f t="shared" si="7"/>
        <v>Đặng Lê Hải Anh</v>
      </c>
      <c r="I53" s="684">
        <f>VLOOKUP(B53,'DS BH cấp'!$B$5:$H$20000,7,0)</f>
        <v>103870250022</v>
      </c>
      <c r="J53" s="17" t="str">
        <f>VLOOKUP(B53,'DS BH cấp'!$B$5:$I$20000,8,0)</f>
        <v>Ngân hàng công thương</v>
      </c>
      <c r="K53" s="17" t="s">
        <v>10607</v>
      </c>
      <c r="L53" s="17" t="str">
        <f t="shared" si="8"/>
        <v>Đặng Lê Hải Anh</v>
      </c>
      <c r="M53" s="687" t="s">
        <v>4849</v>
      </c>
      <c r="N53" s="17" t="str">
        <f>VLOOKUP(B53,'DS BH cấp'!$B$12:$J$20000,9,0)</f>
        <v>Quảng Yên- Quảng Yên- Quảng Ninh</v>
      </c>
      <c r="O53" s="17" t="str">
        <f t="shared" si="9"/>
        <v>022092001604</v>
      </c>
      <c r="P53" s="28" t="s">
        <v>4850</v>
      </c>
      <c r="Q53" s="19">
        <v>45805</v>
      </c>
      <c r="R53" s="17" t="s">
        <v>11863</v>
      </c>
      <c r="S53" s="17" t="s">
        <v>11864</v>
      </c>
      <c r="T53" s="17" t="s">
        <v>4870</v>
      </c>
      <c r="U53" s="19">
        <v>45805</v>
      </c>
      <c r="V53" s="19">
        <v>45807</v>
      </c>
      <c r="W53" s="17">
        <v>3</v>
      </c>
      <c r="X53" s="17" t="s">
        <v>4851</v>
      </c>
      <c r="Y53" s="17" t="s">
        <v>4875</v>
      </c>
      <c r="Z53" s="28" t="s">
        <v>4865</v>
      </c>
      <c r="AA53" s="19">
        <v>45848</v>
      </c>
      <c r="AB53" s="18" t="str">
        <f t="shared" si="3"/>
        <v>10</v>
      </c>
      <c r="AC53" s="18" t="str">
        <f t="shared" si="4"/>
        <v>07</v>
      </c>
      <c r="AD53" s="18" t="str">
        <f t="shared" si="5"/>
        <v>2025</v>
      </c>
      <c r="AE53" s="18"/>
      <c r="AF53" s="17"/>
      <c r="AG53" s="17"/>
    </row>
    <row r="54" spans="1:33">
      <c r="A54" s="17">
        <f t="shared" si="0"/>
        <v>50</v>
      </c>
      <c r="B54" s="21">
        <v>21119</v>
      </c>
      <c r="C54" s="22" t="str">
        <f>VLOOKUP(B54,'DS BH cấp'!$B$5:$G$5720,2,0)</f>
        <v>Đặng Lê Hải Anh</v>
      </c>
      <c r="D54" s="23">
        <f>VLOOKUP(B54,'DS BH cấp'!$B$5:$G$5720,3,0)</f>
        <v>33818</v>
      </c>
      <c r="E54" s="24" t="str">
        <f>VLOOKUP(B54,'DS BH cấp'!$B$5:$G$5720,4,0)</f>
        <v>Tuyển than</v>
      </c>
      <c r="F54" s="337" t="str">
        <f>VLOOKUP(B54,'DS BH cấp'!$B$5:$F$20000,5,0)</f>
        <v>0984770219</v>
      </c>
      <c r="G54" s="17" t="str">
        <f>VLOOKUP(B54,'DS BH cấp'!$B$5:$G$20000,6,0)</f>
        <v>022092001604</v>
      </c>
      <c r="H54" s="17" t="str">
        <f t="shared" si="7"/>
        <v>Đặng Lê Hải Anh</v>
      </c>
      <c r="I54" s="684">
        <f>VLOOKUP(B54,'DS BH cấp'!$B$5:$H$20000,7,0)</f>
        <v>103870250022</v>
      </c>
      <c r="J54" s="17" t="str">
        <f>VLOOKUP(B54,'DS BH cấp'!$B$5:$I$20000,8,0)</f>
        <v>Ngân hàng công thương</v>
      </c>
      <c r="K54" s="17" t="s">
        <v>10607</v>
      </c>
      <c r="L54" s="17" t="str">
        <f t="shared" si="8"/>
        <v>Đặng Lê Hải Anh</v>
      </c>
      <c r="M54" s="687" t="s">
        <v>4849</v>
      </c>
      <c r="N54" s="17" t="str">
        <f>VLOOKUP(B54,'DS BH cấp'!$B$12:$J$20000,9,0)</f>
        <v>Quảng Yên- Quảng Yên- Quảng Ninh</v>
      </c>
      <c r="O54" s="17" t="str">
        <f t="shared" si="9"/>
        <v>022092001604</v>
      </c>
      <c r="P54" s="28" t="s">
        <v>4850</v>
      </c>
      <c r="Q54" s="19">
        <v>45805</v>
      </c>
      <c r="R54" s="17" t="s">
        <v>11863</v>
      </c>
      <c r="S54" s="17" t="s">
        <v>11865</v>
      </c>
      <c r="T54" s="17" t="s">
        <v>4870</v>
      </c>
      <c r="U54" s="19">
        <v>45834</v>
      </c>
      <c r="V54" s="19">
        <v>45840</v>
      </c>
      <c r="W54" s="17">
        <f t="shared" si="6"/>
        <v>6</v>
      </c>
      <c r="X54" s="17" t="s">
        <v>11866</v>
      </c>
      <c r="Y54" s="687" t="s">
        <v>4858</v>
      </c>
      <c r="Z54" s="28" t="s">
        <v>4865</v>
      </c>
      <c r="AA54" s="19">
        <v>45848</v>
      </c>
      <c r="AB54" s="18" t="str">
        <f t="shared" si="3"/>
        <v>10</v>
      </c>
      <c r="AC54" s="18" t="str">
        <f t="shared" si="4"/>
        <v>07</v>
      </c>
      <c r="AD54" s="18" t="str">
        <f t="shared" si="5"/>
        <v>2025</v>
      </c>
      <c r="AE54" s="18"/>
      <c r="AF54" s="17"/>
      <c r="AG54" s="17"/>
    </row>
    <row r="55" spans="1:33">
      <c r="A55" s="17">
        <f t="shared" si="0"/>
        <v>51</v>
      </c>
      <c r="B55" s="25">
        <v>18869</v>
      </c>
      <c r="C55" s="22" t="str">
        <f>VLOOKUP(B55,'DS BH cấp'!$B$5:$G$5720,2,0)</f>
        <v>Trần Anh Dũng</v>
      </c>
      <c r="D55" s="23">
        <f>VLOOKUP(B55,'DS BH cấp'!$B$5:$G$5720,3,0)</f>
        <v>34186</v>
      </c>
      <c r="E55" s="24" t="str">
        <f>VLOOKUP(B55,'DS BH cấp'!$B$5:$G$5720,4,0)</f>
        <v>Tuyển than</v>
      </c>
      <c r="F55" s="337" t="str">
        <f>VLOOKUP(B55,'DS BH cấp'!$B$5:$F$20000,5,0)</f>
        <v>0372160712</v>
      </c>
      <c r="G55" s="17" t="str">
        <f>VLOOKUP(B55,'DS BH cấp'!$B$5:$G$20000,6,0)</f>
        <v>022093013516</v>
      </c>
      <c r="H55" s="17" t="str">
        <f t="shared" si="7"/>
        <v>Trần Anh Dũng</v>
      </c>
      <c r="I55" s="685" t="s">
        <v>10631</v>
      </c>
      <c r="J55" s="17" t="str">
        <f>VLOOKUP(B55,'DS BH cấp'!$B$5:$I$20000,8,0)</f>
        <v>Ngân hàng ngoại thương</v>
      </c>
      <c r="K55" s="17" t="s">
        <v>11867</v>
      </c>
      <c r="L55" s="17" t="str">
        <f t="shared" si="8"/>
        <v>Trần Anh Dũng</v>
      </c>
      <c r="M55" s="687" t="s">
        <v>4849</v>
      </c>
      <c r="N55" s="17" t="s">
        <v>11868</v>
      </c>
      <c r="O55" s="17" t="str">
        <f t="shared" si="9"/>
        <v>022093013516</v>
      </c>
      <c r="P55" s="17" t="s">
        <v>4861</v>
      </c>
      <c r="Q55" s="19">
        <v>45796</v>
      </c>
      <c r="R55" s="17" t="s">
        <v>11870</v>
      </c>
      <c r="S55" s="17" t="s">
        <v>11869</v>
      </c>
      <c r="T55" s="17" t="s">
        <v>4870</v>
      </c>
      <c r="U55" s="19">
        <v>45796</v>
      </c>
      <c r="V55" s="19">
        <v>45825</v>
      </c>
      <c r="W55" s="17">
        <f t="shared" si="6"/>
        <v>29</v>
      </c>
      <c r="X55" s="17" t="s">
        <v>4851</v>
      </c>
      <c r="Y55" s="17" t="s">
        <v>4875</v>
      </c>
      <c r="Z55" s="687" t="s">
        <v>4863</v>
      </c>
      <c r="AA55" s="19">
        <v>45897</v>
      </c>
      <c r="AB55" s="18" t="str">
        <f t="shared" si="3"/>
        <v>28</v>
      </c>
      <c r="AC55" s="18" t="str">
        <f t="shared" si="4"/>
        <v>08</v>
      </c>
      <c r="AD55" s="18" t="str">
        <f t="shared" si="5"/>
        <v>2025</v>
      </c>
      <c r="AE55" s="18"/>
      <c r="AF55" s="17"/>
      <c r="AG55" s="17"/>
    </row>
    <row r="56" spans="1:33">
      <c r="A56" s="17">
        <f t="shared" si="0"/>
        <v>52</v>
      </c>
      <c r="B56" s="21">
        <v>18869</v>
      </c>
      <c r="C56" s="22" t="str">
        <f>VLOOKUP(B56,'DS BH cấp'!$B$5:$G$5720,2,0)</f>
        <v>Trần Anh Dũng</v>
      </c>
      <c r="D56" s="23">
        <f>VLOOKUP(B56,'DS BH cấp'!$B$5:$G$5720,3,0)</f>
        <v>34186</v>
      </c>
      <c r="E56" s="24" t="str">
        <f>VLOOKUP(B56,'DS BH cấp'!$B$5:$G$5720,4,0)</f>
        <v>Tuyển than</v>
      </c>
      <c r="F56" s="337" t="str">
        <f>VLOOKUP(B56,'DS BH cấp'!$B$5:$F$20000,5,0)</f>
        <v>0372160712</v>
      </c>
      <c r="G56" s="17" t="str">
        <f>VLOOKUP(B56,'DS BH cấp'!$B$5:$G$20000,6,0)</f>
        <v>022093013516</v>
      </c>
      <c r="H56" s="17" t="str">
        <f t="shared" si="7"/>
        <v>Trần Anh Dũng</v>
      </c>
      <c r="I56" s="685" t="s">
        <v>10631</v>
      </c>
      <c r="J56" s="17" t="str">
        <f>VLOOKUP(B56,'DS BH cấp'!$B$5:$I$20000,8,0)</f>
        <v>Ngân hàng ngoại thương</v>
      </c>
      <c r="K56" s="17" t="s">
        <v>11867</v>
      </c>
      <c r="L56" s="17" t="str">
        <f t="shared" si="8"/>
        <v>Trần Anh Dũng</v>
      </c>
      <c r="M56" s="687" t="s">
        <v>4849</v>
      </c>
      <c r="N56" s="17" t="s">
        <v>11868</v>
      </c>
      <c r="O56" s="17" t="str">
        <f t="shared" si="9"/>
        <v>022093013516</v>
      </c>
      <c r="P56" s="17" t="s">
        <v>4861</v>
      </c>
      <c r="Q56" s="19">
        <v>45826</v>
      </c>
      <c r="R56" s="17" t="s">
        <v>11870</v>
      </c>
      <c r="S56" s="17" t="s">
        <v>11869</v>
      </c>
      <c r="T56" s="17" t="s">
        <v>4870</v>
      </c>
      <c r="U56" s="19">
        <v>45826</v>
      </c>
      <c r="V56" s="19">
        <v>45842</v>
      </c>
      <c r="W56" s="17">
        <f t="shared" si="6"/>
        <v>16</v>
      </c>
      <c r="X56" s="17" t="s">
        <v>4851</v>
      </c>
      <c r="Y56" s="687" t="s">
        <v>4858</v>
      </c>
      <c r="Z56" s="687" t="s">
        <v>4863</v>
      </c>
      <c r="AA56" s="19">
        <v>45897</v>
      </c>
      <c r="AB56" s="18" t="str">
        <f t="shared" si="3"/>
        <v>28</v>
      </c>
      <c r="AC56" s="18" t="str">
        <f t="shared" si="4"/>
        <v>08</v>
      </c>
      <c r="AD56" s="18" t="str">
        <f t="shared" si="5"/>
        <v>2025</v>
      </c>
      <c r="AE56" s="18"/>
      <c r="AF56" s="17"/>
      <c r="AG56" s="17"/>
    </row>
    <row r="57" spans="1:33">
      <c r="A57" s="17">
        <f t="shared" si="0"/>
        <v>53</v>
      </c>
      <c r="B57" s="25">
        <v>16246</v>
      </c>
      <c r="C57" s="22" t="str">
        <f>VLOOKUP(B57,'DS BH cấp'!$B$5:$G$5720,2,0)</f>
        <v>Lê Hoàng Sơn</v>
      </c>
      <c r="D57" s="23">
        <f>VLOOKUP(B57,'DS BH cấp'!$B$5:$G$5720,3,0)</f>
        <v>33235</v>
      </c>
      <c r="E57" s="24" t="str">
        <f>VLOOKUP(B57,'DS BH cấp'!$B$5:$G$5720,4,0)</f>
        <v>Tuyển than</v>
      </c>
      <c r="F57" s="337" t="str">
        <f>VLOOKUP(B57,'DS BH cấp'!$B$5:$F$20000,5,0)</f>
        <v>0987070766</v>
      </c>
      <c r="G57" s="17" t="str">
        <f>VLOOKUP(B57,'DS BH cấp'!$B$5:$G$20000,6,0)</f>
        <v>022090000329</v>
      </c>
      <c r="H57" s="17" t="str">
        <f t="shared" si="7"/>
        <v>Lê Hoàng Sơn</v>
      </c>
      <c r="I57" s="684">
        <f>VLOOKUP(B57,'DS BH cấp'!$B$5:$H$20000,7,0)</f>
        <v>102005149932</v>
      </c>
      <c r="J57" s="17" t="str">
        <f>VLOOKUP(B57,'DS BH cấp'!$B$5:$I$20000,8,0)</f>
        <v>Ngân hàng công thương</v>
      </c>
      <c r="K57" s="17" t="s">
        <v>11871</v>
      </c>
      <c r="L57" s="17" t="str">
        <f t="shared" si="8"/>
        <v>Lê Hoàng Sơn</v>
      </c>
      <c r="M57" s="687" t="s">
        <v>4849</v>
      </c>
      <c r="N57" s="17" t="str">
        <f>VLOOKUP(B57,'DS BH cấp'!$B$12:$J$20000,9,0)</f>
        <v xml:space="preserve"> Vàng Danh - Uông Bí -  Quảng Ninh</v>
      </c>
      <c r="O57" s="17" t="str">
        <f t="shared" si="9"/>
        <v>022090000329</v>
      </c>
      <c r="P57" s="17" t="s">
        <v>4861</v>
      </c>
      <c r="Q57" s="19">
        <v>45833</v>
      </c>
      <c r="R57" s="17" t="s">
        <v>11837</v>
      </c>
      <c r="S57" s="17" t="s">
        <v>11872</v>
      </c>
      <c r="T57" s="17" t="s">
        <v>4870</v>
      </c>
      <c r="U57" s="19">
        <v>45833</v>
      </c>
      <c r="V57" s="19">
        <v>45846</v>
      </c>
      <c r="W57" s="17">
        <f t="shared" si="6"/>
        <v>13</v>
      </c>
      <c r="X57" s="17" t="s">
        <v>4851</v>
      </c>
      <c r="Y57" s="687" t="s">
        <v>4858</v>
      </c>
      <c r="Z57" s="687" t="s">
        <v>4863</v>
      </c>
      <c r="AA57" s="19">
        <v>45856</v>
      </c>
      <c r="AB57" s="18" t="str">
        <f t="shared" si="3"/>
        <v>18</v>
      </c>
      <c r="AC57" s="18" t="str">
        <f t="shared" si="4"/>
        <v>07</v>
      </c>
      <c r="AD57" s="18" t="str">
        <f t="shared" si="5"/>
        <v>2025</v>
      </c>
      <c r="AE57" s="18"/>
      <c r="AF57" s="17"/>
      <c r="AG57" s="17"/>
    </row>
    <row r="58" spans="1:33">
      <c r="A58" s="17">
        <f t="shared" si="0"/>
        <v>54</v>
      </c>
      <c r="B58" s="21">
        <v>18261</v>
      </c>
      <c r="C58" s="22" t="str">
        <f>VLOOKUP(B58,'DS BH cấp'!$B$5:$G$5720,2,0)</f>
        <v>Nguyễn Tiến Long</v>
      </c>
      <c r="D58" s="23">
        <f>VLOOKUP(B58,'DS BH cấp'!$B$5:$G$5720,3,0)</f>
        <v>32796</v>
      </c>
      <c r="E58" s="24" t="str">
        <f>VLOOKUP(B58,'DS BH cấp'!$B$5:$G$5720,4,0)</f>
        <v>Tuyển than</v>
      </c>
      <c r="F58" s="337" t="str">
        <f>VLOOKUP(B58,'DS BH cấp'!$B$5:$F$20000,5,0)</f>
        <v>0931510589</v>
      </c>
      <c r="G58" s="17" t="str">
        <f>VLOOKUP(B58,'DS BH cấp'!$B$5:$G$20000,6,0)</f>
        <v>022089004764</v>
      </c>
      <c r="H58" s="17" t="str">
        <f t="shared" si="7"/>
        <v>Nguyễn Tiến Long</v>
      </c>
      <c r="I58" s="684">
        <f>VLOOKUP(B58,'DS BH cấp'!$B$5:$H$20000,7,0)</f>
        <v>1005945127</v>
      </c>
      <c r="J58" s="17" t="str">
        <f>VLOOKUP(B58,'DS BH cấp'!$B$5:$I$20000,8,0)</f>
        <v>Ngân hàng SHB</v>
      </c>
      <c r="K58" s="17" t="s">
        <v>4856</v>
      </c>
      <c r="L58" s="17" t="str">
        <f t="shared" si="8"/>
        <v>Nguyễn Tiến Long</v>
      </c>
      <c r="M58" s="687" t="s">
        <v>4849</v>
      </c>
      <c r="N58" s="17" t="s">
        <v>4856</v>
      </c>
      <c r="O58" s="17" t="str">
        <f t="shared" si="9"/>
        <v>022089004764</v>
      </c>
      <c r="P58" s="17" t="s">
        <v>4861</v>
      </c>
      <c r="Q58" s="19">
        <v>45833</v>
      </c>
      <c r="R58" s="17" t="s">
        <v>11837</v>
      </c>
      <c r="S58" s="17" t="s">
        <v>11873</v>
      </c>
      <c r="T58" s="17" t="s">
        <v>4870</v>
      </c>
      <c r="U58" s="19">
        <v>45833</v>
      </c>
      <c r="V58" s="19">
        <v>45846</v>
      </c>
      <c r="W58" s="17">
        <f t="shared" si="6"/>
        <v>13</v>
      </c>
      <c r="X58" s="17" t="s">
        <v>4851</v>
      </c>
      <c r="Y58" s="687" t="s">
        <v>4858</v>
      </c>
      <c r="Z58" s="687" t="s">
        <v>4863</v>
      </c>
      <c r="AA58" s="19">
        <v>45856</v>
      </c>
      <c r="AB58" s="18" t="str">
        <f t="shared" si="3"/>
        <v>18</v>
      </c>
      <c r="AC58" s="18" t="str">
        <f t="shared" si="4"/>
        <v>07</v>
      </c>
      <c r="AD58" s="18" t="str">
        <f t="shared" si="5"/>
        <v>2025</v>
      </c>
      <c r="AE58" s="18"/>
      <c r="AF58" s="17"/>
      <c r="AG58" s="17"/>
    </row>
    <row r="59" spans="1:33">
      <c r="A59" s="17">
        <f t="shared" si="0"/>
        <v>55</v>
      </c>
      <c r="B59" s="25">
        <v>18920</v>
      </c>
      <c r="C59" s="22" t="str">
        <f>VLOOKUP(B59,'DS BH cấp'!$B$5:$G$5720,2,0)</f>
        <v>Lê Thị Huệ</v>
      </c>
      <c r="D59" s="23" t="str">
        <f>VLOOKUP(B59,'DS BH cấp'!$B$5:$G$5720,3,0)</f>
        <v>24/07/1996</v>
      </c>
      <c r="E59" s="24" t="str">
        <f>VLOOKUP(B59,'DS BH cấp'!$B$5:$G$5720,4,0)</f>
        <v>Tuyển than</v>
      </c>
      <c r="F59" s="337" t="str">
        <f>VLOOKUP(B59,'DS BH cấp'!$B$5:$F$20000,5,0)</f>
        <v>0389000364</v>
      </c>
      <c r="G59" s="17" t="str">
        <f>VLOOKUP(B59,'DS BH cấp'!$B$5:$G$20000,6,0)</f>
        <v>022196003900</v>
      </c>
      <c r="H59" s="17" t="str">
        <f t="shared" si="7"/>
        <v>Lê Thị Huệ</v>
      </c>
      <c r="I59" s="684">
        <f>VLOOKUP(B59,'DS BH cấp'!$B$5:$H$20000,7,0)</f>
        <v>141000834844</v>
      </c>
      <c r="J59" s="17" t="str">
        <f>VLOOKUP(B59,'DS BH cấp'!$B$5:$I$20000,8,0)</f>
        <v>Ngân hàng ngoại thương</v>
      </c>
      <c r="K59" s="17" t="s">
        <v>11871</v>
      </c>
      <c r="L59" s="17" t="str">
        <f t="shared" si="8"/>
        <v>Lê Thị Huệ</v>
      </c>
      <c r="M59" s="687" t="s">
        <v>4849</v>
      </c>
      <c r="N59" s="17" t="s">
        <v>11871</v>
      </c>
      <c r="O59" s="17" t="str">
        <f t="shared" si="9"/>
        <v>022196003900</v>
      </c>
      <c r="P59" s="28" t="s">
        <v>4850</v>
      </c>
      <c r="Q59" s="19">
        <v>45841</v>
      </c>
      <c r="R59" s="17" t="s">
        <v>11875</v>
      </c>
      <c r="S59" s="17" t="s">
        <v>11874</v>
      </c>
      <c r="T59" s="17" t="s">
        <v>4870</v>
      </c>
      <c r="U59" s="19">
        <v>45841</v>
      </c>
      <c r="V59" s="19">
        <v>45847</v>
      </c>
      <c r="W59" s="17">
        <f t="shared" si="6"/>
        <v>6</v>
      </c>
      <c r="X59" s="28" t="s">
        <v>4857</v>
      </c>
      <c r="Y59" s="17" t="s">
        <v>4875</v>
      </c>
      <c r="Z59" s="28" t="s">
        <v>4865</v>
      </c>
      <c r="AA59" s="19">
        <v>45856</v>
      </c>
      <c r="AB59" s="18" t="str">
        <f t="shared" si="3"/>
        <v>18</v>
      </c>
      <c r="AC59" s="18" t="str">
        <f t="shared" si="4"/>
        <v>07</v>
      </c>
      <c r="AD59" s="18" t="str">
        <f t="shared" si="5"/>
        <v>2025</v>
      </c>
      <c r="AE59" s="18"/>
      <c r="AF59" s="17"/>
      <c r="AG59" s="17"/>
    </row>
    <row r="60" spans="1:33">
      <c r="A60" s="17">
        <f t="shared" si="0"/>
        <v>56</v>
      </c>
      <c r="B60" s="21">
        <v>18260</v>
      </c>
      <c r="C60" s="22" t="str">
        <f>VLOOKUP(B60,'DS BH cấp'!$B$5:$G$5720,2,0)</f>
        <v>Đậu Ngọc Hiếu</v>
      </c>
      <c r="D60" s="23">
        <f>VLOOKUP(B60,'DS BH cấp'!$B$5:$G$5720,3,0)</f>
        <v>31918</v>
      </c>
      <c r="E60" s="24" t="str">
        <f>VLOOKUP(B60,'DS BH cấp'!$B$5:$G$5720,4,0)</f>
        <v>Tuyển than</v>
      </c>
      <c r="F60" s="337" t="str">
        <f>VLOOKUP(B60,'DS BH cấp'!$B$5:$F$20000,5,0)</f>
        <v>0367606383</v>
      </c>
      <c r="G60" s="17" t="str">
        <f>VLOOKUP(B60,'DS BH cấp'!$B$5:$G$20000,6,0)</f>
        <v>022087003113</v>
      </c>
      <c r="H60" s="17" t="str">
        <f t="shared" si="7"/>
        <v>Đậu Ngọc Hiếu</v>
      </c>
      <c r="I60" s="684">
        <f>VLOOKUP(B60,'DS BH cấp'!$B$5:$H$20000,7,0)</f>
        <v>1005945075</v>
      </c>
      <c r="J60" s="17" t="str">
        <f>VLOOKUP(B60,'DS BH cấp'!$B$5:$I$20000,8,0)</f>
        <v>Ngân hàng SHB</v>
      </c>
      <c r="K60" s="17" t="s">
        <v>4856</v>
      </c>
      <c r="L60" s="17" t="str">
        <f t="shared" si="8"/>
        <v>Đậu Ngọc Hiếu</v>
      </c>
      <c r="M60" s="687" t="s">
        <v>4849</v>
      </c>
      <c r="N60" s="17" t="s">
        <v>4856</v>
      </c>
      <c r="O60" s="17" t="str">
        <f t="shared" si="9"/>
        <v>022087003113</v>
      </c>
      <c r="P60" s="28" t="s">
        <v>4850</v>
      </c>
      <c r="Q60" s="19">
        <v>45846</v>
      </c>
      <c r="R60" s="17" t="s">
        <v>11876</v>
      </c>
      <c r="S60" s="17" t="s">
        <v>11877</v>
      </c>
      <c r="T60" s="17" t="s">
        <v>4870</v>
      </c>
      <c r="U60" s="19">
        <v>45846</v>
      </c>
      <c r="V60" s="19">
        <v>45854</v>
      </c>
      <c r="W60" s="17">
        <f t="shared" si="6"/>
        <v>8</v>
      </c>
      <c r="X60" s="28" t="s">
        <v>4857</v>
      </c>
      <c r="Y60" s="17" t="s">
        <v>4875</v>
      </c>
      <c r="Z60" s="28" t="s">
        <v>4865</v>
      </c>
      <c r="AA60" s="19">
        <v>45863</v>
      </c>
      <c r="AB60" s="18" t="str">
        <f t="shared" si="3"/>
        <v>25</v>
      </c>
      <c r="AC60" s="18" t="str">
        <f t="shared" si="4"/>
        <v>07</v>
      </c>
      <c r="AD60" s="18" t="str">
        <f t="shared" si="5"/>
        <v>2025</v>
      </c>
      <c r="AE60" s="18"/>
      <c r="AF60" s="17"/>
      <c r="AG60" s="17"/>
    </row>
    <row r="61" spans="1:33">
      <c r="A61" s="17">
        <f t="shared" ref="A61:A124" si="10">ROW()-4</f>
        <v>57</v>
      </c>
      <c r="B61" s="25">
        <v>8386</v>
      </c>
      <c r="C61" s="22" t="str">
        <f>VLOOKUP(B61,'DS BH cấp'!$B$5:$G$5720,2,0)</f>
        <v>Phạm Quang Vinh</v>
      </c>
      <c r="D61" s="23">
        <f>VLOOKUP(B61,'DS BH cấp'!$B$5:$G$5720,3,0)</f>
        <v>24010</v>
      </c>
      <c r="E61" s="24" t="str">
        <f>VLOOKUP(B61,'DS BH cấp'!$B$5:$G$5720,4,0)</f>
        <v>Tuyển than</v>
      </c>
      <c r="F61" s="337" t="str">
        <f>VLOOKUP(B61,'DS BH cấp'!$B$5:$F$20000,5,0)</f>
        <v>0917985211</v>
      </c>
      <c r="G61" s="17" t="str">
        <f>VLOOKUP(B61,'DS BH cấp'!$B$5:$G$20000,6,0)</f>
        <v>033065006142</v>
      </c>
      <c r="H61" s="17" t="str">
        <f t="shared" si="7"/>
        <v>Phạm Quang Vinh</v>
      </c>
      <c r="I61" s="684">
        <f>VLOOKUP(B61,'DS BH cấp'!$B$5:$H$20000,7,0)</f>
        <v>108004104235</v>
      </c>
      <c r="J61" s="17" t="str">
        <f>VLOOKUP(B61,'DS BH cấp'!$B$5:$I$20000,8,0)</f>
        <v>Ngân hàng công thương</v>
      </c>
      <c r="K61" s="17" t="s">
        <v>11871</v>
      </c>
      <c r="L61" s="17" t="str">
        <f t="shared" si="8"/>
        <v>Phạm Quang Vinh</v>
      </c>
      <c r="M61" s="687" t="s">
        <v>4849</v>
      </c>
      <c r="N61" s="17" t="s">
        <v>11871</v>
      </c>
      <c r="O61" s="17" t="str">
        <f t="shared" si="9"/>
        <v>033065006142</v>
      </c>
      <c r="P61" s="17" t="s">
        <v>4861</v>
      </c>
      <c r="Q61" s="19">
        <v>45854</v>
      </c>
      <c r="R61" s="17" t="s">
        <v>11878</v>
      </c>
      <c r="S61" s="17" t="s">
        <v>11879</v>
      </c>
      <c r="T61" s="17" t="s">
        <v>4862</v>
      </c>
      <c r="U61" s="19">
        <v>45854</v>
      </c>
      <c r="V61" s="19">
        <v>45856</v>
      </c>
      <c r="W61" s="17">
        <v>3</v>
      </c>
      <c r="X61" s="17" t="s">
        <v>11861</v>
      </c>
      <c r="Y61" s="687" t="s">
        <v>4858</v>
      </c>
      <c r="Z61" s="687" t="s">
        <v>4863</v>
      </c>
      <c r="AA61" s="19">
        <v>45864</v>
      </c>
      <c r="AB61" s="18" t="str">
        <f t="shared" ref="AB61:AB124" si="11">TEXT(AA61,"dd")</f>
        <v>26</v>
      </c>
      <c r="AC61" s="18" t="str">
        <f t="shared" ref="AC61:AC124" si="12">TEXT(AA61,"mm")</f>
        <v>07</v>
      </c>
      <c r="AD61" s="18" t="str">
        <f t="shared" ref="AD61:AD124" si="13">TEXT(AA61,"yyyy")</f>
        <v>2025</v>
      </c>
      <c r="AE61" s="18"/>
      <c r="AF61" s="17"/>
      <c r="AG61" s="17"/>
    </row>
    <row r="62" spans="1:33">
      <c r="A62" s="17">
        <f t="shared" si="10"/>
        <v>58</v>
      </c>
      <c r="B62" s="21">
        <v>8386</v>
      </c>
      <c r="C62" s="22" t="str">
        <f>VLOOKUP(B62,'DS BH cấp'!$B$5:$G$5720,2,0)</f>
        <v>Phạm Quang Vinh</v>
      </c>
      <c r="D62" s="23">
        <f>VLOOKUP(B62,'DS BH cấp'!$B$5:$G$5720,3,0)</f>
        <v>24010</v>
      </c>
      <c r="E62" s="24" t="str">
        <f>VLOOKUP(B62,'DS BH cấp'!$B$5:$G$5720,4,0)</f>
        <v>Tuyển than</v>
      </c>
      <c r="F62" s="337" t="str">
        <f>VLOOKUP(B62,'DS BH cấp'!$B$5:$F$20000,5,0)</f>
        <v>0917985211</v>
      </c>
      <c r="G62" s="17" t="str">
        <f>VLOOKUP(B62,'DS BH cấp'!$B$5:$G$20000,6,0)</f>
        <v>033065006142</v>
      </c>
      <c r="H62" s="17" t="str">
        <f t="shared" si="7"/>
        <v>Phạm Quang Vinh</v>
      </c>
      <c r="I62" s="684">
        <f>VLOOKUP(B62,'DS BH cấp'!$B$5:$H$20000,7,0)</f>
        <v>108004104235</v>
      </c>
      <c r="J62" s="17" t="str">
        <f>VLOOKUP(B62,'DS BH cấp'!$B$5:$I$20000,8,0)</f>
        <v>Ngân hàng công thương</v>
      </c>
      <c r="K62" s="17" t="s">
        <v>11871</v>
      </c>
      <c r="L62" s="17" t="str">
        <f t="shared" si="8"/>
        <v>Phạm Quang Vinh</v>
      </c>
      <c r="M62" s="687" t="s">
        <v>4849</v>
      </c>
      <c r="N62" s="17" t="s">
        <v>11871</v>
      </c>
      <c r="O62" s="17" t="str">
        <f t="shared" si="9"/>
        <v>033065006142</v>
      </c>
      <c r="P62" s="17" t="s">
        <v>4861</v>
      </c>
      <c r="Q62" s="19">
        <v>45846</v>
      </c>
      <c r="R62" s="17" t="s">
        <v>11880</v>
      </c>
      <c r="S62" s="17" t="s">
        <v>11881</v>
      </c>
      <c r="T62" s="17" t="s">
        <v>4870</v>
      </c>
      <c r="U62" s="19">
        <v>45846</v>
      </c>
      <c r="V62" s="19">
        <v>45853</v>
      </c>
      <c r="W62" s="17">
        <f t="shared" si="6"/>
        <v>7</v>
      </c>
      <c r="X62" s="28" t="s">
        <v>4857</v>
      </c>
      <c r="Y62" s="17" t="s">
        <v>4875</v>
      </c>
      <c r="Z62" s="687" t="s">
        <v>4863</v>
      </c>
      <c r="AA62" s="19">
        <v>45864</v>
      </c>
      <c r="AB62" s="18" t="str">
        <f t="shared" si="11"/>
        <v>26</v>
      </c>
      <c r="AC62" s="18" t="str">
        <f t="shared" si="12"/>
        <v>07</v>
      </c>
      <c r="AD62" s="18" t="str">
        <f t="shared" si="13"/>
        <v>2025</v>
      </c>
      <c r="AE62" s="18"/>
      <c r="AF62" s="17"/>
      <c r="AG62" s="17"/>
    </row>
    <row r="63" spans="1:33">
      <c r="A63" s="17">
        <f t="shared" si="10"/>
        <v>59</v>
      </c>
      <c r="B63" s="25">
        <v>18827</v>
      </c>
      <c r="C63" s="22" t="str">
        <f>VLOOKUP(B63,'DS BH cấp'!$B$5:$G$5720,2,0)</f>
        <v>Nguyễn Văn Chinh</v>
      </c>
      <c r="D63" s="23">
        <f>VLOOKUP(B63,'DS BH cấp'!$B$5:$G$5720,3,0)</f>
        <v>34986</v>
      </c>
      <c r="E63" s="24" t="str">
        <f>VLOOKUP(B63,'DS BH cấp'!$B$5:$G$5720,4,0)</f>
        <v>Tuyển than</v>
      </c>
      <c r="F63" s="337" t="str">
        <f>VLOOKUP(B63,'DS BH cấp'!$B$5:$F$20000,5,0)</f>
        <v>0395283899</v>
      </c>
      <c r="G63" s="17" t="str">
        <f>VLOOKUP(B63,'DS BH cấp'!$B$5:$G$20000,6,0)</f>
        <v>022095006466</v>
      </c>
      <c r="H63" s="17" t="str">
        <f t="shared" si="7"/>
        <v>Nguyễn Văn Chinh</v>
      </c>
      <c r="I63" s="684">
        <f>VLOOKUP(B63,'DS BH cấp'!$B$5:$H$20000,7,0)</f>
        <v>141000834735</v>
      </c>
      <c r="J63" s="17" t="str">
        <f>VLOOKUP(B63,'DS BH cấp'!$B$5:$I$20000,8,0)</f>
        <v>Ngân hàng ngoại thương</v>
      </c>
      <c r="K63" s="17" t="s">
        <v>11883</v>
      </c>
      <c r="L63" s="17" t="str">
        <f t="shared" si="8"/>
        <v>Nguyễn Văn Chinh</v>
      </c>
      <c r="M63" s="687" t="s">
        <v>4849</v>
      </c>
      <c r="N63" s="17" t="s">
        <v>11883</v>
      </c>
      <c r="O63" s="17" t="str">
        <f t="shared" si="9"/>
        <v>022095006466</v>
      </c>
      <c r="P63" s="28" t="s">
        <v>4850</v>
      </c>
      <c r="Q63" s="19">
        <v>45859</v>
      </c>
      <c r="R63" s="17" t="s">
        <v>11884</v>
      </c>
      <c r="S63" s="17" t="s">
        <v>11885</v>
      </c>
      <c r="T63" s="17" t="s">
        <v>4870</v>
      </c>
      <c r="U63" s="19">
        <v>45859</v>
      </c>
      <c r="V63" s="19">
        <v>45863</v>
      </c>
      <c r="W63" s="17">
        <f t="shared" si="6"/>
        <v>4</v>
      </c>
      <c r="X63" s="28" t="s">
        <v>4857</v>
      </c>
      <c r="Y63" s="17" t="s">
        <v>4875</v>
      </c>
      <c r="Z63" s="28" t="s">
        <v>4865</v>
      </c>
      <c r="AA63" s="19">
        <v>45868</v>
      </c>
      <c r="AB63" s="18" t="str">
        <f t="shared" si="11"/>
        <v>30</v>
      </c>
      <c r="AC63" s="18" t="str">
        <f t="shared" si="12"/>
        <v>07</v>
      </c>
      <c r="AD63" s="18" t="str">
        <f t="shared" si="13"/>
        <v>2025</v>
      </c>
      <c r="AE63" s="18"/>
      <c r="AF63" s="17"/>
      <c r="AG63" s="17"/>
    </row>
    <row r="64" spans="1:33">
      <c r="A64" s="17">
        <f t="shared" si="10"/>
        <v>60</v>
      </c>
      <c r="B64" s="21">
        <v>18260</v>
      </c>
      <c r="C64" s="22" t="str">
        <f>VLOOKUP(B64,'DS BH cấp'!$B$5:$G$5720,2,0)</f>
        <v>Đậu Ngọc Hiếu</v>
      </c>
      <c r="D64" s="23">
        <f>VLOOKUP(B64,'DS BH cấp'!$B$5:$G$5720,3,0)</f>
        <v>31918</v>
      </c>
      <c r="E64" s="24" t="str">
        <f>VLOOKUP(B64,'DS BH cấp'!$B$5:$G$5720,4,0)</f>
        <v>Tuyển than</v>
      </c>
      <c r="F64" s="337" t="str">
        <f>VLOOKUP(B64,'DS BH cấp'!$B$5:$F$20000,5,0)</f>
        <v>0367606383</v>
      </c>
      <c r="G64" s="17" t="str">
        <f>VLOOKUP(B64,'DS BH cấp'!$B$5:$G$20000,6,0)</f>
        <v>022087003113</v>
      </c>
      <c r="H64" s="17" t="str">
        <f t="shared" si="7"/>
        <v>Đậu Ngọc Hiếu</v>
      </c>
      <c r="I64" s="684">
        <f>VLOOKUP(B64,'DS BH cấp'!$B$5:$H$20000,7,0)</f>
        <v>1005945075</v>
      </c>
      <c r="J64" s="17" t="str">
        <f>VLOOKUP(B64,'DS BH cấp'!$B$5:$I$20000,8,0)</f>
        <v>Ngân hàng SHB</v>
      </c>
      <c r="K64" s="17" t="s">
        <v>4856</v>
      </c>
      <c r="L64" s="17" t="str">
        <f t="shared" si="8"/>
        <v>Đậu Ngọc Hiếu</v>
      </c>
      <c r="M64" s="687" t="s">
        <v>4849</v>
      </c>
      <c r="N64" s="17" t="s">
        <v>11871</v>
      </c>
      <c r="O64" s="17" t="str">
        <f t="shared" si="9"/>
        <v>022087003113</v>
      </c>
      <c r="P64" s="28" t="s">
        <v>4850</v>
      </c>
      <c r="Q64" s="19">
        <v>45859</v>
      </c>
      <c r="R64" s="17" t="s">
        <v>11876</v>
      </c>
      <c r="S64" s="17" t="s">
        <v>11879</v>
      </c>
      <c r="T64" s="17" t="s">
        <v>4870</v>
      </c>
      <c r="U64" s="19">
        <v>45859</v>
      </c>
      <c r="V64" s="19">
        <v>45868</v>
      </c>
      <c r="W64" s="17">
        <f t="shared" si="6"/>
        <v>9</v>
      </c>
      <c r="X64" s="28" t="s">
        <v>4857</v>
      </c>
      <c r="Y64" s="17" t="s">
        <v>4875</v>
      </c>
      <c r="Z64" s="28" t="s">
        <v>4865</v>
      </c>
      <c r="AA64" s="19">
        <v>45889</v>
      </c>
      <c r="AB64" s="18" t="str">
        <f t="shared" si="11"/>
        <v>20</v>
      </c>
      <c r="AC64" s="18" t="str">
        <f t="shared" si="12"/>
        <v>08</v>
      </c>
      <c r="AD64" s="18" t="str">
        <f t="shared" si="13"/>
        <v>2025</v>
      </c>
      <c r="AE64" s="18"/>
      <c r="AF64" s="17"/>
      <c r="AG64" s="17"/>
    </row>
    <row r="65" spans="1:33">
      <c r="A65" s="17">
        <f t="shared" si="10"/>
        <v>61</v>
      </c>
      <c r="B65" s="25">
        <v>20885</v>
      </c>
      <c r="C65" s="22" t="str">
        <f>VLOOKUP(B65,'DS BH cấp'!$B$5:$G$5720,2,0)</f>
        <v>Dương Thị Hoài Phương</v>
      </c>
      <c r="D65" s="23">
        <f>VLOOKUP(B65,'DS BH cấp'!$B$5:$G$5720,3,0)</f>
        <v>35100</v>
      </c>
      <c r="E65" s="24" t="str">
        <f>VLOOKUP(B65,'DS BH cấp'!$B$5:$G$5720,4,0)</f>
        <v>Tuyển than</v>
      </c>
      <c r="F65" s="337" t="str">
        <f>VLOOKUP(B65,'DS BH cấp'!$B$5:$F$20000,5,0)</f>
        <v>0385545399</v>
      </c>
      <c r="G65" s="17" t="str">
        <f>VLOOKUP(B65,'DS BH cấp'!$B$5:$G$20000,6,0)</f>
        <v>022196006638</v>
      </c>
      <c r="H65" s="17" t="str">
        <f t="shared" si="7"/>
        <v>Dương Thị Hoài Phương</v>
      </c>
      <c r="I65" s="684">
        <f>VLOOKUP(B65,'DS BH cấp'!$B$5:$H$20000,7,0)</f>
        <v>106899616666</v>
      </c>
      <c r="J65" s="17" t="str">
        <f>VLOOKUP(B65,'DS BH cấp'!$B$5:$I$20000,8,0)</f>
        <v>Ngân hàng công thương</v>
      </c>
      <c r="K65" s="17" t="s">
        <v>11886</v>
      </c>
      <c r="L65" s="17" t="str">
        <f t="shared" si="8"/>
        <v>Dương Thị Hoài Phương</v>
      </c>
      <c r="M65" s="687" t="s">
        <v>4849</v>
      </c>
      <c r="N65" s="17" t="s">
        <v>4856</v>
      </c>
      <c r="O65" s="17" t="str">
        <f t="shared" si="9"/>
        <v>022196006638</v>
      </c>
      <c r="P65" s="28" t="s">
        <v>4850</v>
      </c>
      <c r="Q65" s="19">
        <v>45888</v>
      </c>
      <c r="R65" s="17" t="s">
        <v>11887</v>
      </c>
      <c r="S65" s="17" t="s">
        <v>11888</v>
      </c>
      <c r="T65" s="17" t="s">
        <v>4870</v>
      </c>
      <c r="U65" s="19">
        <v>45888</v>
      </c>
      <c r="V65" s="19">
        <v>45891</v>
      </c>
      <c r="W65" s="17">
        <f t="shared" si="6"/>
        <v>3</v>
      </c>
      <c r="X65" s="28" t="s">
        <v>4857</v>
      </c>
      <c r="Y65" s="17" t="s">
        <v>4875</v>
      </c>
      <c r="Z65" s="28" t="s">
        <v>4865</v>
      </c>
      <c r="AA65" s="19">
        <v>45897</v>
      </c>
      <c r="AB65" s="18" t="str">
        <f t="shared" si="11"/>
        <v>28</v>
      </c>
      <c r="AC65" s="18" t="str">
        <f t="shared" si="12"/>
        <v>08</v>
      </c>
      <c r="AD65" s="18" t="str">
        <f t="shared" si="13"/>
        <v>2025</v>
      </c>
      <c r="AE65" s="18"/>
      <c r="AF65" s="17"/>
      <c r="AG65" s="17"/>
    </row>
    <row r="66" spans="1:33">
      <c r="A66" s="17">
        <f t="shared" si="10"/>
        <v>62</v>
      </c>
      <c r="B66" s="21">
        <v>18893</v>
      </c>
      <c r="C66" s="22" t="str">
        <f>VLOOKUP(B66,'DS BH cấp'!$B$5:$G$5720,2,0)</f>
        <v>Tô Thị Hiền</v>
      </c>
      <c r="D66" s="23">
        <f>VLOOKUP(B66,'DS BH cấp'!$B$5:$G$5720,3,0)</f>
        <v>32533</v>
      </c>
      <c r="E66" s="24" t="str">
        <f>VLOOKUP(B66,'DS BH cấp'!$B$5:$G$5720,4,0)</f>
        <v>Tuyển than</v>
      </c>
      <c r="F66" s="337" t="str">
        <f>VLOOKUP(B66,'DS BH cấp'!$B$5:$F$20000,5,0)</f>
        <v>0971436927</v>
      </c>
      <c r="G66" s="17" t="str">
        <f>VLOOKUP(B66,'DS BH cấp'!$B$5:$G$20000,6,0)</f>
        <v>060189000391</v>
      </c>
      <c r="H66" s="17" t="str">
        <f t="shared" si="7"/>
        <v>Tô Thị Hiền</v>
      </c>
      <c r="I66" s="684">
        <f>VLOOKUP(B66,'DS BH cấp'!$B$5:$H$20000,7,0)</f>
        <v>141000834813</v>
      </c>
      <c r="J66" s="17" t="str">
        <f>VLOOKUP(B66,'DS BH cấp'!$B$5:$I$20000,8,0)</f>
        <v>Ngân hàng ngoại thương</v>
      </c>
      <c r="K66" s="17" t="s">
        <v>11871</v>
      </c>
      <c r="L66" s="17" t="str">
        <f t="shared" si="8"/>
        <v>Tô Thị Hiền</v>
      </c>
      <c r="M66" s="687" t="s">
        <v>4849</v>
      </c>
      <c r="N66" s="17" t="s">
        <v>11871</v>
      </c>
      <c r="O66" s="17" t="str">
        <f t="shared" si="9"/>
        <v>060189000391</v>
      </c>
      <c r="P66" s="17" t="s">
        <v>4861</v>
      </c>
      <c r="Q66" s="19">
        <v>45876</v>
      </c>
      <c r="R66" s="17" t="s">
        <v>11890</v>
      </c>
      <c r="S66" s="17" t="s">
        <v>11891</v>
      </c>
      <c r="T66" s="17" t="s">
        <v>4870</v>
      </c>
      <c r="U66" s="19">
        <v>45876</v>
      </c>
      <c r="V66" s="19">
        <v>45882</v>
      </c>
      <c r="W66" s="17">
        <f t="shared" si="6"/>
        <v>6</v>
      </c>
      <c r="X66" s="28" t="s">
        <v>4857</v>
      </c>
      <c r="Y66" s="687" t="s">
        <v>4858</v>
      </c>
      <c r="Z66" s="687" t="s">
        <v>4863</v>
      </c>
      <c r="AA66" s="19">
        <v>45897</v>
      </c>
      <c r="AB66" s="18" t="str">
        <f t="shared" si="11"/>
        <v>28</v>
      </c>
      <c r="AC66" s="18" t="str">
        <f t="shared" si="12"/>
        <v>08</v>
      </c>
      <c r="AD66" s="18" t="str">
        <f t="shared" si="13"/>
        <v>2025</v>
      </c>
      <c r="AE66" s="18"/>
      <c r="AF66" s="17"/>
      <c r="AG66" s="17"/>
    </row>
    <row r="67" spans="1:33">
      <c r="A67" s="17">
        <f t="shared" si="10"/>
        <v>63</v>
      </c>
      <c r="B67" s="25">
        <v>18918</v>
      </c>
      <c r="C67" s="22" t="str">
        <f>VLOOKUP(B67,'DS BH cấp'!$B$5:$G$5720,2,0)</f>
        <v>Đỗ Thị Hải</v>
      </c>
      <c r="D67" s="23">
        <f>VLOOKUP(B67,'DS BH cấp'!$B$5:$G$5720,3,0)</f>
        <v>33958</v>
      </c>
      <c r="E67" s="24" t="str">
        <f>VLOOKUP(B67,'DS BH cấp'!$B$5:$G$5720,4,0)</f>
        <v>Tuyển than</v>
      </c>
      <c r="F67" s="337" t="str">
        <f>VLOOKUP(B67,'DS BH cấp'!$B$5:$F$20000,5,0)</f>
        <v>0356824292</v>
      </c>
      <c r="G67" s="17" t="str">
        <f>VLOOKUP(B67,'DS BH cấp'!$B$5:$G$20000,6,0)</f>
        <v>022192006026</v>
      </c>
      <c r="H67" s="17" t="str">
        <f t="shared" si="7"/>
        <v>Đỗ Thị Hải</v>
      </c>
      <c r="I67" s="684">
        <f>VLOOKUP(B67,'DS BH cấp'!$B$5:$H$20000,7,0)</f>
        <v>141000834842</v>
      </c>
      <c r="J67" s="17" t="str">
        <f>VLOOKUP(B67,'DS BH cấp'!$B$5:$I$20000,8,0)</f>
        <v>Ngân hàng ngoại thương</v>
      </c>
      <c r="K67" s="17" t="s">
        <v>11871</v>
      </c>
      <c r="L67" s="17" t="str">
        <f t="shared" si="8"/>
        <v>Đỗ Thị Hải</v>
      </c>
      <c r="M67" s="687" t="s">
        <v>4849</v>
      </c>
      <c r="N67" s="17" t="s">
        <v>11871</v>
      </c>
      <c r="O67" s="17" t="str">
        <f t="shared" si="9"/>
        <v>022192006026</v>
      </c>
      <c r="P67" s="28" t="s">
        <v>4850</v>
      </c>
      <c r="Q67" s="19">
        <v>45909</v>
      </c>
      <c r="R67" s="17" t="s">
        <v>11863</v>
      </c>
      <c r="S67" s="17" t="s">
        <v>11892</v>
      </c>
      <c r="T67" s="17" t="s">
        <v>4862</v>
      </c>
      <c r="U67" s="19">
        <v>45909</v>
      </c>
      <c r="V67" s="19">
        <v>45916</v>
      </c>
      <c r="W67" s="17">
        <f t="shared" si="6"/>
        <v>7</v>
      </c>
      <c r="X67" s="28" t="s">
        <v>4857</v>
      </c>
      <c r="Y67" s="687" t="s">
        <v>4858</v>
      </c>
      <c r="Z67" s="28" t="s">
        <v>4865</v>
      </c>
      <c r="AA67" s="19">
        <v>45925</v>
      </c>
      <c r="AB67" s="18" t="str">
        <f t="shared" si="11"/>
        <v>25</v>
      </c>
      <c r="AC67" s="18" t="str">
        <f t="shared" si="12"/>
        <v>09</v>
      </c>
      <c r="AD67" s="18" t="str">
        <f t="shared" si="13"/>
        <v>2025</v>
      </c>
      <c r="AE67" s="18"/>
      <c r="AF67" s="17"/>
      <c r="AG67" s="17"/>
    </row>
    <row r="68" spans="1:33">
      <c r="A68" s="17">
        <f t="shared" si="10"/>
        <v>64</v>
      </c>
      <c r="B68" s="21">
        <v>18269</v>
      </c>
      <c r="C68" s="22" t="str">
        <f>VLOOKUP(B68,'DS BH cấp'!$B$5:$G$5720,2,0)</f>
        <v xml:space="preserve">Vũ Thị Kim Dung </v>
      </c>
      <c r="D68" s="23">
        <f>VLOOKUP(B68,'DS BH cấp'!$B$5:$G$5720,3,0)</f>
        <v>34018</v>
      </c>
      <c r="E68" s="24" t="str">
        <f>VLOOKUP(B68,'DS BH cấp'!$B$5:$G$5720,4,0)</f>
        <v>Tuyển than</v>
      </c>
      <c r="F68" s="337" t="str">
        <f>VLOOKUP(B68,'DS BH cấp'!$B$5:$F$20000,5,0)</f>
        <v>0963306220</v>
      </c>
      <c r="G68" s="17" t="str">
        <f>VLOOKUP(B68,'DS BH cấp'!$B$5:$G$20000,6,0)</f>
        <v>022193009634</v>
      </c>
      <c r="H68" s="17" t="str">
        <f t="shared" si="7"/>
        <v xml:space="preserve">Vũ Thị Kim Dung </v>
      </c>
      <c r="I68" s="684">
        <f>VLOOKUP(B68,'DS BH cấp'!$B$5:$H$20000,7,0)</f>
        <v>108881693525</v>
      </c>
      <c r="J68" s="17" t="str">
        <f>VLOOKUP(B68,'DS BH cấp'!$B$5:$I$20000,8,0)</f>
        <v>Ngân hàng công thương</v>
      </c>
      <c r="K68" s="17" t="s">
        <v>11871</v>
      </c>
      <c r="L68" s="17" t="str">
        <f t="shared" si="8"/>
        <v xml:space="preserve">Vũ Thị Kim Dung </v>
      </c>
      <c r="M68" s="687" t="s">
        <v>4849</v>
      </c>
      <c r="N68" s="17" t="s">
        <v>11871</v>
      </c>
      <c r="O68" s="17" t="str">
        <f t="shared" si="9"/>
        <v>022193009634</v>
      </c>
      <c r="P68" s="17" t="s">
        <v>4861</v>
      </c>
      <c r="Q68" s="19">
        <v>45915</v>
      </c>
      <c r="R68" s="17" t="s">
        <v>11893</v>
      </c>
      <c r="S68" s="17" t="s">
        <v>11894</v>
      </c>
      <c r="T68" s="17" t="s">
        <v>4870</v>
      </c>
      <c r="U68" s="19">
        <v>45915</v>
      </c>
      <c r="V68" s="19">
        <v>45925</v>
      </c>
      <c r="W68" s="17">
        <v>11</v>
      </c>
      <c r="X68" s="28" t="s">
        <v>4857</v>
      </c>
      <c r="Y68" s="17" t="s">
        <v>4875</v>
      </c>
      <c r="Z68" s="687" t="s">
        <v>4863</v>
      </c>
      <c r="AA68" s="19">
        <v>45926</v>
      </c>
      <c r="AB68" s="18" t="str">
        <f t="shared" si="11"/>
        <v>26</v>
      </c>
      <c r="AC68" s="18" t="str">
        <f t="shared" si="12"/>
        <v>09</v>
      </c>
      <c r="AD68" s="18" t="str">
        <f t="shared" si="13"/>
        <v>2025</v>
      </c>
      <c r="AE68" s="18"/>
      <c r="AF68" s="17"/>
      <c r="AG68" s="17"/>
    </row>
    <row r="69" spans="1:33">
      <c r="A69" s="17">
        <f t="shared" si="10"/>
        <v>65</v>
      </c>
      <c r="B69" s="25">
        <v>9269</v>
      </c>
      <c r="C69" s="22" t="str">
        <f>VLOOKUP(B69,'DS BH cấp'!$B$5:$G$5720,2,0)</f>
        <v>Phạm Hữu Nhuận</v>
      </c>
      <c r="D69" s="23">
        <f>VLOOKUP(B69,'DS BH cấp'!$B$5:$G$5720,3,0)</f>
        <v>25094</v>
      </c>
      <c r="E69" s="24" t="str">
        <f>VLOOKUP(B69,'DS BH cấp'!$B$5:$G$5720,4,0)</f>
        <v>Tuyển than</v>
      </c>
      <c r="F69" s="337" t="str">
        <f>VLOOKUP(B69,'DS BH cấp'!$B$5:$F$20000,5,0)</f>
        <v>0906284855</v>
      </c>
      <c r="G69" s="17" t="str">
        <f>VLOOKUP(B69,'DS BH cấp'!$B$5:$G$20000,6,0)</f>
        <v>037068002856</v>
      </c>
      <c r="H69" s="17" t="str">
        <f t="shared" si="7"/>
        <v>Phạm Hữu Nhuận</v>
      </c>
      <c r="I69" s="684">
        <f>VLOOKUP(B69,'DS BH cấp'!$B$5:$H$20000,7,0)</f>
        <v>109004104247</v>
      </c>
      <c r="J69" s="17" t="str">
        <f>VLOOKUP(B69,'DS BH cấp'!$B$5:$I$20000,8,0)</f>
        <v>Ngân hàng công thương</v>
      </c>
      <c r="K69" s="17" t="s">
        <v>4856</v>
      </c>
      <c r="L69" s="17" t="str">
        <f t="shared" si="8"/>
        <v>Phạm Hữu Nhuận</v>
      </c>
      <c r="M69" s="687" t="s">
        <v>4849</v>
      </c>
      <c r="N69" s="17" t="str">
        <f>VLOOKUP(B69,'DS BH cấp'!$B$12:$J$20000,9,0)</f>
        <v xml:space="preserve"> Vàng Danh - Uông Bí -  Quảng Ninh</v>
      </c>
      <c r="O69" s="17" t="str">
        <f t="shared" si="9"/>
        <v>037068002856</v>
      </c>
      <c r="P69" s="17" t="s">
        <v>4861</v>
      </c>
      <c r="Q69" s="19">
        <v>45930</v>
      </c>
      <c r="R69" s="17" t="s">
        <v>11895</v>
      </c>
      <c r="S69" s="17" t="s">
        <v>11896</v>
      </c>
      <c r="T69" s="17" t="s">
        <v>4870</v>
      </c>
      <c r="U69" s="19">
        <v>45930</v>
      </c>
      <c r="V69" s="19">
        <v>45940</v>
      </c>
      <c r="W69" s="17">
        <f t="shared" si="6"/>
        <v>10</v>
      </c>
      <c r="X69" s="17" t="s">
        <v>4851</v>
      </c>
      <c r="Y69" s="17" t="s">
        <v>4875</v>
      </c>
      <c r="Z69" s="687" t="s">
        <v>4863</v>
      </c>
      <c r="AA69" s="19">
        <v>45956</v>
      </c>
      <c r="AB69" s="18" t="str">
        <f t="shared" si="11"/>
        <v>26</v>
      </c>
      <c r="AC69" s="18" t="str">
        <f t="shared" si="12"/>
        <v>10</v>
      </c>
      <c r="AD69" s="18" t="str">
        <f t="shared" si="13"/>
        <v>2025</v>
      </c>
      <c r="AE69" s="18"/>
      <c r="AF69" s="17"/>
      <c r="AG69" s="17"/>
    </row>
    <row r="70" spans="1:33">
      <c r="A70" s="17">
        <f t="shared" si="10"/>
        <v>66</v>
      </c>
      <c r="B70" s="21">
        <v>18480</v>
      </c>
      <c r="C70" s="22" t="str">
        <f>VLOOKUP(B70,'DS BH cấp'!$B$5:$G$5720,2,0)</f>
        <v>Bùi Thị Mai</v>
      </c>
      <c r="D70" s="23">
        <f>VLOOKUP(B70,'DS BH cấp'!$B$5:$G$5720,3,0)</f>
        <v>33087</v>
      </c>
      <c r="E70" s="24" t="str">
        <f>VLOOKUP(B70,'DS BH cấp'!$B$5:$G$5720,4,0)</f>
        <v>Tuyển than</v>
      </c>
      <c r="F70" s="337" t="str">
        <f>VLOOKUP(B70,'DS BH cấp'!$B$5:$F$20000,5,0)</f>
        <v>0989794065</v>
      </c>
      <c r="G70" s="17" t="str">
        <f>VLOOKUP(B70,'DS BH cấp'!$B$5:$G$20000,6,0)</f>
        <v>022190002101</v>
      </c>
      <c r="H70" s="17" t="str">
        <f t="shared" si="7"/>
        <v>Bùi Thị Mai</v>
      </c>
      <c r="I70" s="684">
        <f>VLOOKUP(B70,'DS BH cấp'!$B$5:$H$20000,7,0)</f>
        <v>1007619862</v>
      </c>
      <c r="J70" s="17" t="str">
        <f>VLOOKUP(B70,'DS BH cấp'!$B$5:$I$20000,8,0)</f>
        <v>Ngân hàng SHB</v>
      </c>
      <c r="K70" s="17" t="s">
        <v>4856</v>
      </c>
      <c r="L70" s="17" t="str">
        <f t="shared" si="8"/>
        <v>Bùi Thị Mai</v>
      </c>
      <c r="M70" s="687" t="s">
        <v>4849</v>
      </c>
      <c r="N70" s="17" t="s">
        <v>4856</v>
      </c>
      <c r="O70" s="17" t="str">
        <f t="shared" si="9"/>
        <v>022190002101</v>
      </c>
      <c r="P70" s="17" t="s">
        <v>4861</v>
      </c>
      <c r="Q70" s="19">
        <v>45940</v>
      </c>
      <c r="R70" s="17" t="s">
        <v>11897</v>
      </c>
      <c r="S70" s="17" t="s">
        <v>11898</v>
      </c>
      <c r="T70" s="17" t="s">
        <v>4870</v>
      </c>
      <c r="U70" s="19">
        <v>45940</v>
      </c>
      <c r="V70" s="19">
        <v>45950</v>
      </c>
      <c r="W70" s="17">
        <f t="shared" si="6"/>
        <v>10</v>
      </c>
      <c r="X70" s="28" t="s">
        <v>4857</v>
      </c>
      <c r="Y70" s="687" t="s">
        <v>4858</v>
      </c>
      <c r="Z70" s="687" t="s">
        <v>4863</v>
      </c>
      <c r="AA70" s="19">
        <v>45946</v>
      </c>
      <c r="AB70" s="18" t="str">
        <f t="shared" si="11"/>
        <v>16</v>
      </c>
      <c r="AC70" s="18" t="str">
        <f t="shared" si="12"/>
        <v>10</v>
      </c>
      <c r="AD70" s="18" t="str">
        <f t="shared" si="13"/>
        <v>2025</v>
      </c>
      <c r="AE70" s="18"/>
      <c r="AF70" s="17"/>
      <c r="AG70" s="17"/>
    </row>
    <row r="71" spans="1:33">
      <c r="A71" s="17">
        <f t="shared" si="10"/>
        <v>67</v>
      </c>
      <c r="B71" s="25">
        <v>20669</v>
      </c>
      <c r="C71" s="22" t="str">
        <f>VLOOKUP(B71,'DS BH cấp'!$B$5:$G$5720,2,0)</f>
        <v>Lã Đức Thịnh</v>
      </c>
      <c r="D71" s="23">
        <f>VLOOKUP(B71,'DS BH cấp'!$B$5:$G$5720,3,0)</f>
        <v>37203</v>
      </c>
      <c r="E71" s="24" t="str">
        <f>VLOOKUP(B71,'DS BH cấp'!$B$5:$G$5720,4,0)</f>
        <v>Tuyển than</v>
      </c>
      <c r="F71" s="337" t="str">
        <f>VLOOKUP(B71,'DS BH cấp'!$B$5:$F$20000,5,0)</f>
        <v>0378744232</v>
      </c>
      <c r="G71" s="17" t="str">
        <f>VLOOKUP(B71,'DS BH cấp'!$B$5:$G$20000,6,0)</f>
        <v>022201003620</v>
      </c>
      <c r="H71" s="17" t="str">
        <f t="shared" si="7"/>
        <v>Lã Đức Thịnh</v>
      </c>
      <c r="I71" s="684">
        <f>VLOOKUP(B71,'DS BH cấp'!$B$5:$H$20000,7,0)</f>
        <v>9378744232</v>
      </c>
      <c r="J71" s="17" t="str">
        <f>VLOOKUP(B71,'DS BH cấp'!$B$5:$I$20000,8,0)</f>
        <v>Ngân hàng ngoại thương</v>
      </c>
      <c r="K71" s="17" t="s">
        <v>11883</v>
      </c>
      <c r="L71" s="17" t="str">
        <f t="shared" si="8"/>
        <v>Lã Đức Thịnh</v>
      </c>
      <c r="M71" s="687" t="s">
        <v>4849</v>
      </c>
      <c r="N71" s="17" t="str">
        <f>VLOOKUP(B71,'DS BH cấp'!$B$12:$J$20000,9,0)</f>
        <v>Thượng Yên Công- Uông Bí- Quảng Ninh</v>
      </c>
      <c r="O71" s="17" t="str">
        <f t="shared" si="9"/>
        <v>022201003620</v>
      </c>
      <c r="P71" s="17" t="s">
        <v>4861</v>
      </c>
      <c r="Q71" s="19">
        <v>45945</v>
      </c>
      <c r="R71" s="17" t="s">
        <v>11899</v>
      </c>
      <c r="S71" s="17" t="s">
        <v>11900</v>
      </c>
      <c r="T71" s="17" t="s">
        <v>4870</v>
      </c>
      <c r="U71" s="19">
        <v>45945</v>
      </c>
      <c r="V71" s="19">
        <v>45953</v>
      </c>
      <c r="W71" s="17">
        <f t="shared" si="6"/>
        <v>8</v>
      </c>
      <c r="X71" s="28" t="s">
        <v>4857</v>
      </c>
      <c r="Y71" s="687" t="s">
        <v>4858</v>
      </c>
      <c r="Z71" s="687" t="s">
        <v>4863</v>
      </c>
      <c r="AA71" s="19">
        <v>45958</v>
      </c>
      <c r="AB71" s="18" t="str">
        <f t="shared" si="11"/>
        <v>28</v>
      </c>
      <c r="AC71" s="18" t="str">
        <f t="shared" si="12"/>
        <v>10</v>
      </c>
      <c r="AD71" s="18" t="str">
        <f t="shared" si="13"/>
        <v>2025</v>
      </c>
      <c r="AE71" s="18"/>
      <c r="AF71" s="17"/>
      <c r="AG71" s="17"/>
    </row>
    <row r="72" spans="1:33">
      <c r="A72" s="17">
        <f t="shared" si="10"/>
        <v>68</v>
      </c>
      <c r="B72" s="21">
        <v>15020</v>
      </c>
      <c r="C72" s="22" t="str">
        <f>VLOOKUP(B72,'DS BH cấp'!$B$5:$G$5720,2,0)</f>
        <v>Vũ Duy Băng</v>
      </c>
      <c r="D72" s="23">
        <f>VLOOKUP(B72,'DS BH cấp'!$B$5:$G$5720,3,0)</f>
        <v>32101</v>
      </c>
      <c r="E72" s="24" t="str">
        <f>VLOOKUP(B72,'DS BH cấp'!$B$5:$G$5720,4,0)</f>
        <v>Tuyển than</v>
      </c>
      <c r="F72" s="337" t="str">
        <f>VLOOKUP(B72,'DS BH cấp'!$B$5:$F$20000,5,0)</f>
        <v>0988983885</v>
      </c>
      <c r="G72" s="17" t="str">
        <f>VLOOKUP(B72,'DS BH cấp'!$B$5:$G$20000,6,0)</f>
        <v>030087006224</v>
      </c>
      <c r="H72" s="17" t="str">
        <f t="shared" si="7"/>
        <v>Vũ Duy Băng</v>
      </c>
      <c r="I72" s="684">
        <f>VLOOKUP(B72,'DS BH cấp'!$B$5:$H$20000,7,0)</f>
        <v>102004403408</v>
      </c>
      <c r="J72" s="17" t="str">
        <f>VLOOKUP(B72,'DS BH cấp'!$B$5:$I$20000,8,0)</f>
        <v>Ngân hàng công thương</v>
      </c>
      <c r="K72" s="17" t="s">
        <v>11883</v>
      </c>
      <c r="L72" s="17" t="str">
        <f t="shared" si="8"/>
        <v>Vũ Duy Băng</v>
      </c>
      <c r="M72" s="687" t="s">
        <v>4849</v>
      </c>
      <c r="N72" s="17" t="s">
        <v>11883</v>
      </c>
      <c r="O72" s="17" t="str">
        <f t="shared" si="9"/>
        <v>030087006224</v>
      </c>
      <c r="P72" s="28" t="s">
        <v>4850</v>
      </c>
      <c r="Q72" s="19">
        <v>45959</v>
      </c>
      <c r="R72" s="17" t="s">
        <v>11901</v>
      </c>
      <c r="S72" s="17" t="s">
        <v>11902</v>
      </c>
      <c r="T72" s="17" t="s">
        <v>4862</v>
      </c>
      <c r="U72" s="19">
        <v>45959</v>
      </c>
      <c r="V72" s="19">
        <v>45966</v>
      </c>
      <c r="W72" s="17">
        <f>(V72-U72)+1</f>
        <v>8</v>
      </c>
      <c r="X72" s="28" t="s">
        <v>4857</v>
      </c>
      <c r="Y72" s="687" t="s">
        <v>4858</v>
      </c>
      <c r="Z72" s="28" t="s">
        <v>4865</v>
      </c>
      <c r="AA72" s="19">
        <v>45986</v>
      </c>
      <c r="AB72" s="18" t="str">
        <f t="shared" si="11"/>
        <v>25</v>
      </c>
      <c r="AC72" s="18" t="str">
        <f t="shared" si="12"/>
        <v>11</v>
      </c>
      <c r="AD72" s="18" t="str">
        <f t="shared" si="13"/>
        <v>2025</v>
      </c>
      <c r="AE72" s="18"/>
      <c r="AF72" s="17"/>
      <c r="AG72" s="17"/>
    </row>
    <row r="73" spans="1:33">
      <c r="A73" s="17">
        <f t="shared" si="10"/>
        <v>69</v>
      </c>
      <c r="B73" s="25">
        <v>18875</v>
      </c>
      <c r="C73" s="22" t="str">
        <f>VLOOKUP(B73,'DS BH cấp'!$B$5:$G$5720,2,0)</f>
        <v>Trần Thị Thắm</v>
      </c>
      <c r="D73" s="23">
        <f>VLOOKUP(B73,'DS BH cấp'!$B$5:$G$5720,3,0)</f>
        <v>32516</v>
      </c>
      <c r="E73" s="24" t="str">
        <f>VLOOKUP(B73,'DS BH cấp'!$B$5:$G$5720,4,0)</f>
        <v>Tuyển than</v>
      </c>
      <c r="F73" s="337" t="str">
        <f>VLOOKUP(B73,'DS BH cấp'!$B$5:$F$20000,5,0)</f>
        <v>0934201998</v>
      </c>
      <c r="G73" s="17" t="str">
        <f>VLOOKUP(B73,'DS BH cấp'!$B$5:$G$20000,6,0)</f>
        <v>035189010376</v>
      </c>
      <c r="H73" s="17" t="str">
        <f t="shared" si="7"/>
        <v>Trần Thị Thắm</v>
      </c>
      <c r="I73" s="684">
        <f>VLOOKUP(B73,'DS BH cấp'!$B$5:$H$20000,7,0)</f>
        <v>141000834789</v>
      </c>
      <c r="J73" s="17" t="str">
        <f>VLOOKUP(B73,'DS BH cấp'!$B$5:$I$20000,8,0)</f>
        <v>Ngân hàng ngoại thương</v>
      </c>
      <c r="K73" s="17" t="s">
        <v>11871</v>
      </c>
      <c r="L73" s="17" t="str">
        <f t="shared" si="8"/>
        <v>Trần Thị Thắm</v>
      </c>
      <c r="M73" s="687" t="s">
        <v>4849</v>
      </c>
      <c r="N73" s="17" t="str">
        <f>VLOOKUP(B73,'DS BH cấp'!$B$12:$J$20000,9,0)</f>
        <v xml:space="preserve"> Vàng Danh - Uông Bí -  Quảng Ninh</v>
      </c>
      <c r="O73" s="17" t="str">
        <f t="shared" si="9"/>
        <v>035189010376</v>
      </c>
      <c r="P73" s="17" t="s">
        <v>4861</v>
      </c>
      <c r="Q73" s="19">
        <v>45971</v>
      </c>
      <c r="R73" s="17" t="s">
        <v>11830</v>
      </c>
      <c r="S73" s="17" t="s">
        <v>11903</v>
      </c>
      <c r="T73" s="17" t="s">
        <v>4862</v>
      </c>
      <c r="U73" s="19">
        <v>45971</v>
      </c>
      <c r="V73" s="19">
        <v>45975</v>
      </c>
      <c r="W73" s="17">
        <f t="shared" ref="W73:W74" si="14">(V73-U73)+1</f>
        <v>5</v>
      </c>
      <c r="X73" s="28" t="s">
        <v>4857</v>
      </c>
      <c r="Y73" s="687" t="s">
        <v>4858</v>
      </c>
      <c r="Z73" s="687" t="s">
        <v>4863</v>
      </c>
      <c r="AA73" s="19">
        <v>45986</v>
      </c>
      <c r="AB73" s="18" t="str">
        <f t="shared" si="11"/>
        <v>25</v>
      </c>
      <c r="AC73" s="18" t="str">
        <f t="shared" si="12"/>
        <v>11</v>
      </c>
      <c r="AD73" s="18" t="str">
        <f t="shared" si="13"/>
        <v>2025</v>
      </c>
      <c r="AE73" s="18"/>
      <c r="AF73" s="17"/>
      <c r="AG73" s="17"/>
    </row>
    <row r="74" spans="1:33">
      <c r="A74" s="17">
        <f t="shared" si="10"/>
        <v>70</v>
      </c>
      <c r="B74" s="21">
        <v>15340</v>
      </c>
      <c r="C74" s="22" t="str">
        <f>VLOOKUP(B74,'DS BH cấp'!$B$5:$G$5720,2,0)</f>
        <v>Vũ Xuân Dương</v>
      </c>
      <c r="D74" s="23">
        <f>VLOOKUP(B74,'DS BH cấp'!$B$5:$G$5720,3,0)</f>
        <v>28691</v>
      </c>
      <c r="E74" s="24" t="str">
        <f>VLOOKUP(B74,'DS BH cấp'!$B$5:$G$5720,4,0)</f>
        <v>K2</v>
      </c>
      <c r="F74" s="698" t="s">
        <v>7657</v>
      </c>
      <c r="G74" s="338" t="s">
        <v>11904</v>
      </c>
      <c r="H74" s="17" t="str">
        <f t="shared" si="7"/>
        <v>Vũ Xuân Dương</v>
      </c>
      <c r="I74" s="684">
        <f>VLOOKUP(B74,'DS BH cấp'!$B$5:$H$20000,7,0)</f>
        <v>100004562646</v>
      </c>
      <c r="J74" s="17" t="str">
        <f>VLOOKUP(B74,'DS BH cấp'!$B$5:$I$20000,8,0)</f>
        <v>Ngân hàng công thương</v>
      </c>
      <c r="K74" s="17" t="s">
        <v>4856</v>
      </c>
      <c r="L74" s="17" t="str">
        <f t="shared" si="8"/>
        <v>Vũ Xuân Dương</v>
      </c>
      <c r="M74" s="687" t="s">
        <v>4849</v>
      </c>
      <c r="N74" s="17" t="s">
        <v>4856</v>
      </c>
      <c r="O74" s="17" t="str">
        <f t="shared" si="9"/>
        <v>030078006457</v>
      </c>
      <c r="P74" s="28" t="s">
        <v>4850</v>
      </c>
      <c r="Q74" s="19">
        <v>45988</v>
      </c>
      <c r="R74" s="17" t="s">
        <v>11905</v>
      </c>
      <c r="S74" s="17" t="s">
        <v>11906</v>
      </c>
      <c r="T74" s="17" t="s">
        <v>4870</v>
      </c>
      <c r="U74" s="19">
        <v>45982</v>
      </c>
      <c r="V74" s="19">
        <v>45987</v>
      </c>
      <c r="W74" s="17">
        <f t="shared" si="14"/>
        <v>6</v>
      </c>
      <c r="X74" s="28" t="s">
        <v>4857</v>
      </c>
      <c r="Y74" s="17" t="s">
        <v>4875</v>
      </c>
      <c r="Z74" s="28" t="s">
        <v>4865</v>
      </c>
      <c r="AA74" s="19">
        <v>45988</v>
      </c>
      <c r="AB74" s="18" t="str">
        <f t="shared" si="11"/>
        <v>27</v>
      </c>
      <c r="AC74" s="18" t="str">
        <f t="shared" si="12"/>
        <v>11</v>
      </c>
      <c r="AD74" s="18" t="str">
        <f t="shared" si="13"/>
        <v>2025</v>
      </c>
      <c r="AE74" s="18"/>
      <c r="AF74" s="17"/>
      <c r="AG74" s="17"/>
    </row>
    <row r="75" spans="1:33">
      <c r="A75" s="17">
        <f t="shared" si="10"/>
        <v>71</v>
      </c>
      <c r="B75" s="25">
        <v>12399</v>
      </c>
      <c r="C75" s="22" t="str">
        <f>VLOOKUP(B75,'DS BH cấp'!$B$5:$G$5720,2,0)</f>
        <v>Nguyễn Xuân Lương</v>
      </c>
      <c r="D75" s="23">
        <f>VLOOKUP(B75,'DS BH cấp'!$B$5:$G$5720,3,0)</f>
        <v>29795</v>
      </c>
      <c r="E75" s="24" t="str">
        <f>VLOOKUP(B75,'DS BH cấp'!$B$5:$G$5720,4,0)</f>
        <v>Tuyển than</v>
      </c>
      <c r="F75" s="337" t="str">
        <f>VLOOKUP(B75,'DS BH cấp'!$B$5:$F$20000,5,0)</f>
        <v>0936500259</v>
      </c>
      <c r="G75" s="17" t="str">
        <f>VLOOKUP(B75,'DS BH cấp'!$B$5:$G$20000,6,0)</f>
        <v>022081006526</v>
      </c>
      <c r="H75" s="17" t="str">
        <f t="shared" si="7"/>
        <v>Nguyễn Xuân Lương</v>
      </c>
      <c r="I75" s="684">
        <f>VLOOKUP(B75,'DS BH cấp'!$B$5:$H$20000,7,0)</f>
        <v>108004079325</v>
      </c>
      <c r="J75" s="17" t="str">
        <f>VLOOKUP(B75,'DS BH cấp'!$B$5:$I$20000,8,0)</f>
        <v>Ngân hàng công thương</v>
      </c>
      <c r="K75" s="17"/>
      <c r="L75" s="17" t="str">
        <f t="shared" si="8"/>
        <v>Nguyễn Xuân Lương</v>
      </c>
      <c r="M75" s="687" t="s">
        <v>4849</v>
      </c>
      <c r="N75" s="17" t="str">
        <f>VLOOKUP(B75,'DS BH cấp'!$B$12:$J$20000,9,0)</f>
        <v xml:space="preserve"> Vàng Danh - Uông Bí -  Quảng Ninh</v>
      </c>
      <c r="O75" s="17" t="str">
        <f t="shared" si="9"/>
        <v>022081006526</v>
      </c>
      <c r="P75" s="17" t="s">
        <v>4861</v>
      </c>
      <c r="Q75" s="19">
        <v>45978</v>
      </c>
      <c r="R75" s="17" t="s">
        <v>11907</v>
      </c>
      <c r="S75" s="17" t="s">
        <v>11908</v>
      </c>
      <c r="T75" s="17" t="s">
        <v>4870</v>
      </c>
      <c r="U75" s="19">
        <v>45978</v>
      </c>
      <c r="V75" s="19">
        <v>45995</v>
      </c>
      <c r="W75" s="17">
        <f>(V75-U75)+1</f>
        <v>18</v>
      </c>
      <c r="X75" s="17" t="s">
        <v>4851</v>
      </c>
      <c r="Y75" s="687" t="s">
        <v>4858</v>
      </c>
      <c r="Z75" s="687" t="s">
        <v>11909</v>
      </c>
      <c r="AA75" s="19">
        <v>46011</v>
      </c>
      <c r="AB75" s="18" t="str">
        <f t="shared" si="11"/>
        <v>20</v>
      </c>
      <c r="AC75" s="18" t="str">
        <f t="shared" si="12"/>
        <v>12</v>
      </c>
      <c r="AD75" s="18" t="str">
        <f t="shared" si="13"/>
        <v>2025</v>
      </c>
      <c r="AE75" s="18"/>
      <c r="AF75" s="17"/>
      <c r="AG75" s="17"/>
    </row>
    <row r="76" spans="1:33">
      <c r="A76" s="17">
        <f t="shared" si="10"/>
        <v>72</v>
      </c>
      <c r="B76" s="21">
        <v>18480</v>
      </c>
      <c r="C76" s="22" t="str">
        <f>VLOOKUP(B76,'DS BH cấp'!$B$5:$G$5720,2,0)</f>
        <v>Bùi Thị Mai</v>
      </c>
      <c r="D76" s="23">
        <f>VLOOKUP(B76,'DS BH cấp'!$B$5:$G$5720,3,0)</f>
        <v>33087</v>
      </c>
      <c r="E76" s="24" t="str">
        <f>VLOOKUP(B76,'DS BH cấp'!$B$5:$G$5720,4,0)</f>
        <v>Tuyển than</v>
      </c>
      <c r="F76" s="337" t="str">
        <f>VLOOKUP(B76,'DS BH cấp'!$B$5:$F$20000,5,0)</f>
        <v>0989794065</v>
      </c>
      <c r="G76" s="17" t="str">
        <f>VLOOKUP(B76,'DS BH cấp'!$B$5:$G$20000,6,0)</f>
        <v>022190002101</v>
      </c>
      <c r="H76" s="17" t="str">
        <f t="shared" si="7"/>
        <v>Bùi Thị Mai</v>
      </c>
      <c r="I76" s="684">
        <f>VLOOKUP(B76,'DS BH cấp'!$B$5:$H$20000,7,0)</f>
        <v>1007619862</v>
      </c>
      <c r="J76" s="17" t="str">
        <f>VLOOKUP(B76,'DS BH cấp'!$B$5:$I$20000,8,0)</f>
        <v>Ngân hàng SHB</v>
      </c>
      <c r="K76" s="17" t="s">
        <v>4856</v>
      </c>
      <c r="L76" s="17" t="str">
        <f t="shared" si="8"/>
        <v>Bùi Thị Mai</v>
      </c>
      <c r="M76" s="687" t="s">
        <v>4849</v>
      </c>
      <c r="N76" s="17" t="s">
        <v>4856</v>
      </c>
      <c r="O76" s="17" t="str">
        <f t="shared" si="9"/>
        <v>022190002101</v>
      </c>
      <c r="P76" s="17" t="s">
        <v>4861</v>
      </c>
      <c r="Q76" s="19">
        <v>45992</v>
      </c>
      <c r="R76" s="17" t="s">
        <v>11910</v>
      </c>
      <c r="S76" s="17" t="s">
        <v>11911</v>
      </c>
      <c r="T76" s="17" t="s">
        <v>4870</v>
      </c>
      <c r="U76" s="19">
        <v>45992</v>
      </c>
      <c r="V76" s="19">
        <v>45999</v>
      </c>
      <c r="W76" s="17">
        <f>(V76-U76)+1</f>
        <v>8</v>
      </c>
      <c r="X76" s="17" t="s">
        <v>4851</v>
      </c>
      <c r="Y76" s="17" t="s">
        <v>4875</v>
      </c>
      <c r="Z76" s="687" t="s">
        <v>11912</v>
      </c>
      <c r="AA76" s="19">
        <v>46013</v>
      </c>
      <c r="AB76" s="18" t="str">
        <f t="shared" si="11"/>
        <v>22</v>
      </c>
      <c r="AC76" s="18" t="str">
        <f t="shared" si="12"/>
        <v>12</v>
      </c>
      <c r="AD76" s="18" t="str">
        <f t="shared" si="13"/>
        <v>2025</v>
      </c>
      <c r="AE76" s="18"/>
      <c r="AF76" s="17"/>
      <c r="AG76" s="17"/>
    </row>
    <row r="77" spans="1:33">
      <c r="A77" s="17">
        <f t="shared" si="10"/>
        <v>73</v>
      </c>
      <c r="B77" s="25">
        <v>18877</v>
      </c>
      <c r="C77" s="22" t="str">
        <f>VLOOKUP(B77,'DS BH cấp'!$B$5:$G$5720,2,0)</f>
        <v>Nguyễn Thị Phương Loan</v>
      </c>
      <c r="D77" s="23" t="str">
        <f>VLOOKUP(B77,'DS BH cấp'!$B$5:$G$5720,3,0)</f>
        <v>27/02/1996</v>
      </c>
      <c r="E77" s="24" t="str">
        <f>VLOOKUP(B77,'DS BH cấp'!$B$5:$G$5720,4,0)</f>
        <v>Tuyển than</v>
      </c>
      <c r="F77" s="337" t="str">
        <f>VLOOKUP(B77,'DS BH cấp'!$B$5:$F$20000,5,0)</f>
        <v>0379983423</v>
      </c>
      <c r="G77" s="17" t="str">
        <f>VLOOKUP(B77,'DS BH cấp'!$B$5:$G$20000,6,0)</f>
        <v>022196011165</v>
      </c>
      <c r="H77" s="17" t="str">
        <f t="shared" si="7"/>
        <v>Nguyễn Thị Phương Loan</v>
      </c>
      <c r="I77" s="684">
        <f>VLOOKUP(B77,'DS BH cấp'!$B$5:$H$20000,7,0)</f>
        <v>141000834793</v>
      </c>
      <c r="J77" s="17" t="str">
        <f>VLOOKUP(B77,'DS BH cấp'!$B$5:$I$20000,8,0)</f>
        <v>Ngân hàng ngoại thương</v>
      </c>
      <c r="K77" s="17" t="s">
        <v>8559</v>
      </c>
      <c r="L77" s="17" t="str">
        <f t="shared" si="8"/>
        <v>Nguyễn Thị Phương Loan</v>
      </c>
      <c r="M77" s="687" t="s">
        <v>4849</v>
      </c>
      <c r="N77" s="17" t="s">
        <v>8559</v>
      </c>
      <c r="O77" s="17" t="str">
        <f t="shared" si="9"/>
        <v>022196011165</v>
      </c>
      <c r="P77" s="17" t="s">
        <v>4861</v>
      </c>
      <c r="Q77" s="19">
        <v>46013</v>
      </c>
      <c r="R77" s="17" t="s">
        <v>11913</v>
      </c>
      <c r="S77" s="17" t="s">
        <v>11914</v>
      </c>
      <c r="T77" s="17" t="s">
        <v>4862</v>
      </c>
      <c r="U77" s="19">
        <v>46013</v>
      </c>
      <c r="V77" s="19">
        <v>46021</v>
      </c>
      <c r="W77" s="17">
        <f>(V77-U77)+1</f>
        <v>9</v>
      </c>
      <c r="X77" s="28" t="s">
        <v>4857</v>
      </c>
      <c r="Y77" s="687" t="s">
        <v>4858</v>
      </c>
      <c r="Z77" s="687" t="s">
        <v>11912</v>
      </c>
      <c r="AA77" s="19">
        <v>46029</v>
      </c>
      <c r="AB77" s="18" t="str">
        <f t="shared" si="11"/>
        <v>07</v>
      </c>
      <c r="AC77" s="18" t="str">
        <f t="shared" si="12"/>
        <v>01</v>
      </c>
      <c r="AD77" s="18" t="str">
        <f t="shared" si="13"/>
        <v>2026</v>
      </c>
      <c r="AE77" s="18"/>
      <c r="AF77" s="17"/>
      <c r="AG77" s="17"/>
    </row>
    <row r="78" spans="1:33">
      <c r="A78" s="17">
        <f t="shared" si="10"/>
        <v>74</v>
      </c>
      <c r="B78" s="21">
        <v>13654</v>
      </c>
      <c r="C78" s="22" t="str">
        <f>VLOOKUP(B78,'DS BH cấp'!$B$5:$G$5720,2,0)</f>
        <v>Đàm Hữu Thắng</v>
      </c>
      <c r="D78" s="23">
        <f>VLOOKUP(B78,'DS BH cấp'!$B$5:$G$5720,3,0)</f>
        <v>30041</v>
      </c>
      <c r="E78" s="24" t="str">
        <f>VLOOKUP(B78,'DS BH cấp'!$B$5:$G$5720,4,0)</f>
        <v>Phòng Điều khiển sản xuất</v>
      </c>
      <c r="F78" s="836">
        <v>936809686</v>
      </c>
      <c r="G78" s="338" t="s">
        <v>11915</v>
      </c>
      <c r="H78" s="17" t="str">
        <f t="shared" si="7"/>
        <v>Đàm Hữu Thắng</v>
      </c>
      <c r="I78" s="684">
        <f>VLOOKUP(B78,'DS BH cấp'!$B$5:$H$20000,7,0)</f>
        <v>44310000340616</v>
      </c>
      <c r="J78" s="17" t="str">
        <f>VLOOKUP(B78,'DS BH cấp'!$B$5:$I$20000,8,0)</f>
        <v>Đầu tư và phát triển Uông Bí</v>
      </c>
      <c r="K78" s="17" t="s">
        <v>4856</v>
      </c>
      <c r="L78" s="17" t="str">
        <f t="shared" si="8"/>
        <v>Đàm Hữu Thắng</v>
      </c>
      <c r="M78" s="687" t="s">
        <v>4849</v>
      </c>
      <c r="N78" s="17" t="s">
        <v>11871</v>
      </c>
      <c r="O78" s="17" t="str">
        <f t="shared" si="9"/>
        <v>022082003135</v>
      </c>
      <c r="P78" s="17" t="s">
        <v>4861</v>
      </c>
      <c r="Q78" s="835" t="s">
        <v>11916</v>
      </c>
      <c r="R78" s="17" t="s">
        <v>11917</v>
      </c>
      <c r="S78" s="17" t="s">
        <v>11918</v>
      </c>
      <c r="T78" s="17" t="s">
        <v>4862</v>
      </c>
      <c r="U78" s="839">
        <v>46104</v>
      </c>
      <c r="V78" s="19">
        <v>46119</v>
      </c>
      <c r="W78" s="17">
        <f>(V78-U78)+1</f>
        <v>16</v>
      </c>
      <c r="X78" s="17" t="s">
        <v>4851</v>
      </c>
      <c r="Y78" s="687" t="s">
        <v>4858</v>
      </c>
      <c r="Z78" s="687" t="s">
        <v>11912</v>
      </c>
      <c r="AA78" s="839">
        <v>46132</v>
      </c>
      <c r="AB78" s="837" t="str">
        <f t="shared" si="11"/>
        <v>20</v>
      </c>
      <c r="AC78" s="18" t="str">
        <f t="shared" si="12"/>
        <v>04</v>
      </c>
      <c r="AD78" s="838" t="str">
        <f t="shared" si="13"/>
        <v>2026</v>
      </c>
      <c r="AE78" s="18"/>
      <c r="AF78" s="17"/>
      <c r="AG78" s="17"/>
    </row>
    <row r="79" spans="1:33">
      <c r="A79" s="17">
        <f t="shared" si="10"/>
        <v>75</v>
      </c>
      <c r="B79" s="25"/>
      <c r="C79" s="22" t="e">
        <f>VLOOKUP(B79,'DS BH cấp'!$B$5:$G$5720,2,0)</f>
        <v>#N/A</v>
      </c>
      <c r="D79" s="23" t="e">
        <f>VLOOKUP(B79,'DS BH cấp'!$B$5:$G$5720,3,0)</f>
        <v>#N/A</v>
      </c>
      <c r="E79" s="24" t="e">
        <f>VLOOKUP(B79,'DS BH cấp'!$B$5:$G$5720,4,0)</f>
        <v>#N/A</v>
      </c>
      <c r="F79" s="337" t="e">
        <f>VLOOKUP(B79,'DS BH cấp'!$B$5:$F$20000,5,0)</f>
        <v>#N/A</v>
      </c>
      <c r="G79" s="17" t="e">
        <f>VLOOKUP(B79,'DS BH cấp'!$B$5:$G$20000,6,0)</f>
        <v>#N/A</v>
      </c>
      <c r="H79" s="17" t="e">
        <f t="shared" si="7"/>
        <v>#N/A</v>
      </c>
      <c r="I79" s="684" t="e">
        <f>VLOOKUP(B79,'DS BH cấp'!$B$5:$H$20000,7,0)</f>
        <v>#N/A</v>
      </c>
      <c r="J79" s="17" t="e">
        <f>VLOOKUP(B79,'DS BH cấp'!$B$5:$I$20000,8,0)</f>
        <v>#N/A</v>
      </c>
      <c r="K79" s="17"/>
      <c r="L79" s="17" t="e">
        <f t="shared" si="8"/>
        <v>#N/A</v>
      </c>
      <c r="M79" s="17"/>
      <c r="N79" s="17" t="e">
        <f>VLOOKUP(B79,'DS BH cấp'!$B$12:$J$20000,9,0)</f>
        <v>#N/A</v>
      </c>
      <c r="O79" s="17" t="e">
        <f t="shared" si="9"/>
        <v>#N/A</v>
      </c>
      <c r="P79" s="17"/>
      <c r="Q79" s="17"/>
      <c r="R79" s="17"/>
      <c r="S79" s="17"/>
      <c r="T79" s="17"/>
      <c r="U79" s="17"/>
      <c r="V79" s="17"/>
      <c r="W79" s="17">
        <f t="shared" si="6"/>
        <v>0</v>
      </c>
      <c r="X79" s="17"/>
      <c r="Y79" s="17"/>
      <c r="Z79" s="17"/>
      <c r="AA79" s="17"/>
      <c r="AB79" s="18" t="str">
        <f t="shared" si="11"/>
        <v>00</v>
      </c>
      <c r="AC79" s="18" t="str">
        <f t="shared" si="12"/>
        <v>01</v>
      </c>
      <c r="AD79" s="18" t="str">
        <f t="shared" si="13"/>
        <v>1900</v>
      </c>
      <c r="AE79" s="18"/>
      <c r="AF79" s="17"/>
      <c r="AG79" s="17"/>
    </row>
    <row r="80" spans="1:33">
      <c r="A80" s="17">
        <f t="shared" si="10"/>
        <v>76</v>
      </c>
      <c r="B80" s="21"/>
      <c r="C80" s="22" t="e">
        <f>VLOOKUP(B80,'DS BH cấp'!$B$5:$G$5720,2,0)</f>
        <v>#N/A</v>
      </c>
      <c r="D80" s="23" t="e">
        <f>VLOOKUP(B80,'DS BH cấp'!$B$5:$G$5720,3,0)</f>
        <v>#N/A</v>
      </c>
      <c r="E80" s="24" t="e">
        <f>VLOOKUP(B80,'DS BH cấp'!$B$5:$G$5720,4,0)</f>
        <v>#N/A</v>
      </c>
      <c r="F80" s="337" t="e">
        <f>VLOOKUP(B80,'DS BH cấp'!$B$5:$F$20000,5,0)</f>
        <v>#N/A</v>
      </c>
      <c r="G80" s="17" t="e">
        <f>VLOOKUP(B80,'DS BH cấp'!$B$5:$G$20000,6,0)</f>
        <v>#N/A</v>
      </c>
      <c r="H80" s="17" t="e">
        <f t="shared" si="7"/>
        <v>#N/A</v>
      </c>
      <c r="I80" s="684" t="e">
        <f>VLOOKUP(B80,'DS BH cấp'!$B$5:$H$20000,7,0)</f>
        <v>#N/A</v>
      </c>
      <c r="J80" s="17" t="e">
        <f>VLOOKUP(B80,'DS BH cấp'!$B$5:$I$20000,8,0)</f>
        <v>#N/A</v>
      </c>
      <c r="K80" s="17"/>
      <c r="L80" s="17" t="e">
        <f t="shared" si="8"/>
        <v>#N/A</v>
      </c>
      <c r="M80" s="17"/>
      <c r="N80" s="17" t="e">
        <f>VLOOKUP(B80,'DS BH cấp'!$B$12:$J$20000,9,0)</f>
        <v>#N/A</v>
      </c>
      <c r="O80" s="17" t="e">
        <f t="shared" si="9"/>
        <v>#N/A</v>
      </c>
      <c r="P80" s="17"/>
      <c r="Q80" s="17"/>
      <c r="R80" s="17"/>
      <c r="S80" s="17"/>
      <c r="T80" s="17"/>
      <c r="U80" s="17"/>
      <c r="V80" s="17"/>
      <c r="W80" s="17">
        <f t="shared" si="6"/>
        <v>0</v>
      </c>
      <c r="X80" s="17"/>
      <c r="Y80" s="17"/>
      <c r="Z80" s="17"/>
      <c r="AA80" s="17"/>
      <c r="AB80" s="18" t="str">
        <f t="shared" si="11"/>
        <v>00</v>
      </c>
      <c r="AC80" s="18" t="str">
        <f t="shared" si="12"/>
        <v>01</v>
      </c>
      <c r="AD80" s="18" t="str">
        <f t="shared" si="13"/>
        <v>1900</v>
      </c>
      <c r="AE80" s="18"/>
      <c r="AF80" s="17"/>
      <c r="AG80" s="17"/>
    </row>
    <row r="81" spans="1:33">
      <c r="A81" s="17">
        <f t="shared" si="10"/>
        <v>77</v>
      </c>
      <c r="B81" s="25"/>
      <c r="C81" s="22" t="e">
        <f>VLOOKUP(B81,'DS BH cấp'!$B$5:$G$5720,2,0)</f>
        <v>#N/A</v>
      </c>
      <c r="D81" s="23" t="e">
        <f>VLOOKUP(B81,'DS BH cấp'!$B$5:$G$5720,3,0)</f>
        <v>#N/A</v>
      </c>
      <c r="E81" s="24" t="e">
        <f>VLOOKUP(B81,'DS BH cấp'!$B$5:$G$5720,4,0)</f>
        <v>#N/A</v>
      </c>
      <c r="F81" s="337" t="e">
        <f>VLOOKUP(B81,'DS BH cấp'!$B$5:$F$20000,5,0)</f>
        <v>#N/A</v>
      </c>
      <c r="G81" s="17" t="e">
        <f>VLOOKUP(B81,'DS BH cấp'!$B$5:$G$20000,6,0)</f>
        <v>#N/A</v>
      </c>
      <c r="H81" s="17" t="e">
        <f t="shared" si="7"/>
        <v>#N/A</v>
      </c>
      <c r="I81" s="684" t="e">
        <f>VLOOKUP(B81,'DS BH cấp'!$B$5:$H$20000,7,0)</f>
        <v>#N/A</v>
      </c>
      <c r="J81" s="17" t="e">
        <f>VLOOKUP(B81,'DS BH cấp'!$B$5:$I$20000,8,0)</f>
        <v>#N/A</v>
      </c>
      <c r="K81" s="17"/>
      <c r="L81" s="17" t="e">
        <f t="shared" si="8"/>
        <v>#N/A</v>
      </c>
      <c r="M81" s="17"/>
      <c r="N81" s="17" t="e">
        <f>VLOOKUP(B81,'DS BH cấp'!$B$12:$J$20000,9,0)</f>
        <v>#N/A</v>
      </c>
      <c r="O81" s="17" t="e">
        <f t="shared" si="9"/>
        <v>#N/A</v>
      </c>
      <c r="P81" s="17"/>
      <c r="Q81" s="17"/>
      <c r="R81" s="17"/>
      <c r="S81" s="17"/>
      <c r="T81" s="17"/>
      <c r="U81" s="17"/>
      <c r="V81" s="17"/>
      <c r="W81" s="17">
        <f t="shared" si="6"/>
        <v>0</v>
      </c>
      <c r="X81" s="17"/>
      <c r="Y81" s="17"/>
      <c r="Z81" s="17"/>
      <c r="AA81" s="17"/>
      <c r="AB81" s="18" t="str">
        <f t="shared" si="11"/>
        <v>00</v>
      </c>
      <c r="AC81" s="18" t="str">
        <f t="shared" si="12"/>
        <v>01</v>
      </c>
      <c r="AD81" s="18" t="str">
        <f t="shared" si="13"/>
        <v>1900</v>
      </c>
      <c r="AE81" s="18"/>
      <c r="AF81" s="17"/>
      <c r="AG81" s="17"/>
    </row>
    <row r="82" spans="1:33">
      <c r="A82" s="17">
        <f t="shared" si="10"/>
        <v>78</v>
      </c>
      <c r="B82" s="21"/>
      <c r="C82" s="22" t="e">
        <f>VLOOKUP(B82,'DS BH cấp'!$B$5:$G$5720,2,0)</f>
        <v>#N/A</v>
      </c>
      <c r="D82" s="23" t="e">
        <f>VLOOKUP(B82,'DS BH cấp'!$B$5:$G$5720,3,0)</f>
        <v>#N/A</v>
      </c>
      <c r="E82" s="24" t="e">
        <f>VLOOKUP(B82,'DS BH cấp'!$B$5:$G$5720,4,0)</f>
        <v>#N/A</v>
      </c>
      <c r="F82" s="337" t="e">
        <f>VLOOKUP(B82,'DS BH cấp'!$B$5:$F$20000,5,0)</f>
        <v>#N/A</v>
      </c>
      <c r="G82" s="17" t="e">
        <f>VLOOKUP(B82,'DS BH cấp'!$B$5:$G$20000,6,0)</f>
        <v>#N/A</v>
      </c>
      <c r="H82" s="17" t="e">
        <f t="shared" si="7"/>
        <v>#N/A</v>
      </c>
      <c r="I82" s="684" t="e">
        <f>VLOOKUP(B82,'DS BH cấp'!$B$5:$H$20000,7,0)</f>
        <v>#N/A</v>
      </c>
      <c r="J82" s="17" t="e">
        <f>VLOOKUP(B82,'DS BH cấp'!$B$5:$I$20000,8,0)</f>
        <v>#N/A</v>
      </c>
      <c r="K82" s="17"/>
      <c r="L82" s="17" t="e">
        <f t="shared" si="8"/>
        <v>#N/A</v>
      </c>
      <c r="M82" s="17"/>
      <c r="N82" s="17" t="e">
        <f>VLOOKUP(B82,'DS BH cấp'!$B$12:$J$20000,9,0)</f>
        <v>#N/A</v>
      </c>
      <c r="O82" s="17" t="e">
        <f t="shared" si="9"/>
        <v>#N/A</v>
      </c>
      <c r="P82" s="17"/>
      <c r="Q82" s="17"/>
      <c r="R82" s="17"/>
      <c r="S82" s="17"/>
      <c r="T82" s="17"/>
      <c r="U82" s="17"/>
      <c r="V82" s="17"/>
      <c r="W82" s="17">
        <f t="shared" ref="W82:W84" si="15">(V82-U82)</f>
        <v>0</v>
      </c>
      <c r="X82" s="17"/>
      <c r="Y82" s="17"/>
      <c r="Z82" s="17"/>
      <c r="AA82" s="17"/>
      <c r="AB82" s="18" t="str">
        <f t="shared" si="11"/>
        <v>00</v>
      </c>
      <c r="AC82" s="18" t="str">
        <f t="shared" si="12"/>
        <v>01</v>
      </c>
      <c r="AD82" s="18" t="str">
        <f t="shared" si="13"/>
        <v>1900</v>
      </c>
      <c r="AE82" s="18"/>
      <c r="AF82" s="17"/>
      <c r="AG82" s="17"/>
    </row>
    <row r="83" spans="1:33">
      <c r="A83" s="17">
        <f t="shared" si="10"/>
        <v>79</v>
      </c>
      <c r="B83" s="25"/>
      <c r="C83" s="22" t="e">
        <f>VLOOKUP(B83,'DS BH cấp'!$B$5:$G$5720,2,0)</f>
        <v>#N/A</v>
      </c>
      <c r="D83" s="23" t="e">
        <f>VLOOKUP(B83,'DS BH cấp'!$B$5:$G$5720,3,0)</f>
        <v>#N/A</v>
      </c>
      <c r="E83" s="24" t="e">
        <f>VLOOKUP(B83,'DS BH cấp'!$B$5:$G$5720,4,0)</f>
        <v>#N/A</v>
      </c>
      <c r="F83" s="337" t="e">
        <f>VLOOKUP(B83,'DS BH cấp'!$B$5:$F$20000,5,0)</f>
        <v>#N/A</v>
      </c>
      <c r="G83" s="17" t="e">
        <f>VLOOKUP(B83,'DS BH cấp'!$B$5:$G$20000,6,0)</f>
        <v>#N/A</v>
      </c>
      <c r="H83" s="17" t="e">
        <f t="shared" si="7"/>
        <v>#N/A</v>
      </c>
      <c r="I83" s="684" t="e">
        <f>VLOOKUP(B83,'DS BH cấp'!$B$5:$H$20000,7,0)</f>
        <v>#N/A</v>
      </c>
      <c r="J83" s="17" t="e">
        <f>VLOOKUP(B83,'DS BH cấp'!$B$5:$I$20000,8,0)</f>
        <v>#N/A</v>
      </c>
      <c r="K83" s="17"/>
      <c r="L83" s="17" t="e">
        <f t="shared" si="8"/>
        <v>#N/A</v>
      </c>
      <c r="M83" s="17"/>
      <c r="N83" s="17" t="e">
        <f>VLOOKUP(B83,'DS BH cấp'!$B$12:$J$20000,9,0)</f>
        <v>#N/A</v>
      </c>
      <c r="O83" s="17" t="e">
        <f t="shared" si="9"/>
        <v>#N/A</v>
      </c>
      <c r="P83" s="17"/>
      <c r="Q83" s="17"/>
      <c r="R83" s="17"/>
      <c r="S83" s="17"/>
      <c r="T83" s="17"/>
      <c r="U83" s="17"/>
      <c r="V83" s="17"/>
      <c r="W83" s="17">
        <f t="shared" si="15"/>
        <v>0</v>
      </c>
      <c r="X83" s="17"/>
      <c r="Y83" s="17"/>
      <c r="Z83" s="17"/>
      <c r="AA83" s="17"/>
      <c r="AB83" s="18" t="str">
        <f t="shared" si="11"/>
        <v>00</v>
      </c>
      <c r="AC83" s="18" t="str">
        <f t="shared" si="12"/>
        <v>01</v>
      </c>
      <c r="AD83" s="18" t="str">
        <f t="shared" si="13"/>
        <v>1900</v>
      </c>
      <c r="AE83" s="18"/>
      <c r="AF83" s="17"/>
      <c r="AG83" s="17"/>
    </row>
    <row r="84" spans="1:33">
      <c r="A84" s="17">
        <f t="shared" si="10"/>
        <v>80</v>
      </c>
      <c r="B84" s="21"/>
      <c r="C84" s="22" t="e">
        <f>VLOOKUP(B84,'DS BH cấp'!$B$5:$G$5720,2,0)</f>
        <v>#N/A</v>
      </c>
      <c r="D84" s="23" t="e">
        <f>VLOOKUP(B84,'DS BH cấp'!$B$5:$G$5720,3,0)</f>
        <v>#N/A</v>
      </c>
      <c r="E84" s="24" t="e">
        <f>VLOOKUP(B84,'DS BH cấp'!$B$5:$G$5720,4,0)</f>
        <v>#N/A</v>
      </c>
      <c r="F84" s="337" t="e">
        <f>VLOOKUP(B84,'DS BH cấp'!$B$5:$F$20000,5,0)</f>
        <v>#N/A</v>
      </c>
      <c r="G84" s="17" t="e">
        <f>VLOOKUP(B84,'DS BH cấp'!$B$5:$G$20000,6,0)</f>
        <v>#N/A</v>
      </c>
      <c r="H84" s="17" t="e">
        <f t="shared" si="7"/>
        <v>#N/A</v>
      </c>
      <c r="I84" s="684" t="e">
        <f>VLOOKUP(B84,'DS BH cấp'!$B$5:$H$20000,7,0)</f>
        <v>#N/A</v>
      </c>
      <c r="J84" s="17" t="e">
        <f>VLOOKUP(B84,'DS BH cấp'!$B$5:$I$20000,8,0)</f>
        <v>#N/A</v>
      </c>
      <c r="K84" s="17"/>
      <c r="L84" s="17" t="e">
        <f t="shared" si="8"/>
        <v>#N/A</v>
      </c>
      <c r="M84" s="17"/>
      <c r="N84" s="17" t="e">
        <f>VLOOKUP(B84,'DS BH cấp'!$B$12:$J$20000,9,0)</f>
        <v>#N/A</v>
      </c>
      <c r="O84" s="17" t="e">
        <f t="shared" si="9"/>
        <v>#N/A</v>
      </c>
      <c r="P84" s="17"/>
      <c r="Q84" s="17"/>
      <c r="R84" s="17"/>
      <c r="S84" s="17"/>
      <c r="T84" s="17"/>
      <c r="U84" s="17"/>
      <c r="V84" s="17"/>
      <c r="W84" s="17">
        <f t="shared" si="15"/>
        <v>0</v>
      </c>
      <c r="X84" s="17"/>
      <c r="Y84" s="17"/>
      <c r="Z84" s="17"/>
      <c r="AA84" s="17"/>
      <c r="AB84" s="18" t="str">
        <f t="shared" si="11"/>
        <v>00</v>
      </c>
      <c r="AC84" s="18" t="str">
        <f t="shared" si="12"/>
        <v>01</v>
      </c>
      <c r="AD84" s="18" t="str">
        <f t="shared" si="13"/>
        <v>1900</v>
      </c>
      <c r="AE84" s="18"/>
      <c r="AF84" s="17"/>
      <c r="AG84" s="17"/>
    </row>
    <row r="85" spans="1:33">
      <c r="A85" s="17">
        <f t="shared" si="10"/>
        <v>81</v>
      </c>
      <c r="B85" s="25"/>
      <c r="C85" s="22" t="e">
        <f>VLOOKUP(B85,'DS BH cấp'!$B$5:$G$5720,2,0)</f>
        <v>#N/A</v>
      </c>
      <c r="D85" s="23" t="e">
        <f>VLOOKUP(B85,'DS BH cấp'!$B$5:$G$5720,3,0)</f>
        <v>#N/A</v>
      </c>
      <c r="E85" s="24" t="e">
        <f>VLOOKUP(B85,'DS BH cấp'!$B$5:$G$5720,4,0)</f>
        <v>#N/A</v>
      </c>
      <c r="F85" s="337" t="e">
        <f>VLOOKUP(B85,'DS BH cấp'!$B$5:$F$20000,5,0)</f>
        <v>#N/A</v>
      </c>
      <c r="G85" s="17" t="e">
        <f>VLOOKUP(B85,'DS BH cấp'!$B$5:$G$20000,6,0)</f>
        <v>#N/A</v>
      </c>
      <c r="H85" s="17" t="e">
        <f t="shared" si="7"/>
        <v>#N/A</v>
      </c>
      <c r="I85" s="684" t="e">
        <f>VLOOKUP(B85,'DS BH cấp'!$B$5:$H$20000,7,0)</f>
        <v>#N/A</v>
      </c>
      <c r="J85" s="17" t="e">
        <f>VLOOKUP(B85,'DS BH cấp'!$B$5:$I$20000,8,0)</f>
        <v>#N/A</v>
      </c>
      <c r="K85" s="17"/>
      <c r="L85" s="17" t="e">
        <f t="shared" si="8"/>
        <v>#N/A</v>
      </c>
      <c r="M85" s="17"/>
      <c r="N85" s="17" t="e">
        <f>VLOOKUP(B85,'DS BH cấp'!$B$12:$J$20000,9,0)</f>
        <v>#N/A</v>
      </c>
      <c r="O85" s="17" t="e">
        <f t="shared" si="9"/>
        <v>#N/A</v>
      </c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8" t="str">
        <f t="shared" si="11"/>
        <v>00</v>
      </c>
      <c r="AC85" s="18" t="str">
        <f t="shared" si="12"/>
        <v>01</v>
      </c>
      <c r="AD85" s="18" t="str">
        <f t="shared" si="13"/>
        <v>1900</v>
      </c>
      <c r="AE85" s="18"/>
      <c r="AF85" s="17"/>
      <c r="AG85" s="17"/>
    </row>
    <row r="86" spans="1:33">
      <c r="A86" s="17">
        <f t="shared" si="10"/>
        <v>82</v>
      </c>
      <c r="B86" s="21"/>
      <c r="C86" s="22" t="e">
        <f>VLOOKUP(B86,'DS BH cấp'!$B$5:$G$5720,2,0)</f>
        <v>#N/A</v>
      </c>
      <c r="D86" s="23" t="e">
        <f>VLOOKUP(B86,'DS BH cấp'!$B$5:$G$5720,3,0)</f>
        <v>#N/A</v>
      </c>
      <c r="E86" s="24" t="e">
        <f>VLOOKUP(B86,'DS BH cấp'!$B$5:$G$5720,4,0)</f>
        <v>#N/A</v>
      </c>
      <c r="F86" s="337" t="e">
        <f>VLOOKUP(B86,'DS BH cấp'!$B$5:$F$20000,5,0)</f>
        <v>#N/A</v>
      </c>
      <c r="G86" s="17" t="e">
        <f>VLOOKUP(B86,'DS BH cấp'!$B$5:$G$20000,6,0)</f>
        <v>#N/A</v>
      </c>
      <c r="H86" s="17" t="e">
        <f t="shared" si="7"/>
        <v>#N/A</v>
      </c>
      <c r="I86" s="684" t="e">
        <f>VLOOKUP(B86,'DS BH cấp'!$B$5:$H$20000,7,0)</f>
        <v>#N/A</v>
      </c>
      <c r="J86" s="17" t="e">
        <f>VLOOKUP(B86,'DS BH cấp'!$B$5:$I$20000,8,0)</f>
        <v>#N/A</v>
      </c>
      <c r="K86" s="17"/>
      <c r="L86" s="17" t="e">
        <f t="shared" si="8"/>
        <v>#N/A</v>
      </c>
      <c r="M86" s="17"/>
      <c r="N86" s="17" t="e">
        <f>VLOOKUP(B86,'DS BH cấp'!$B$12:$J$20000,9,0)</f>
        <v>#N/A</v>
      </c>
      <c r="O86" s="17" t="e">
        <f t="shared" si="9"/>
        <v>#N/A</v>
      </c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8" t="str">
        <f t="shared" si="11"/>
        <v>00</v>
      </c>
      <c r="AC86" s="18" t="str">
        <f t="shared" si="12"/>
        <v>01</v>
      </c>
      <c r="AD86" s="18" t="str">
        <f t="shared" si="13"/>
        <v>1900</v>
      </c>
      <c r="AE86" s="18"/>
      <c r="AF86" s="17"/>
      <c r="AG86" s="17"/>
    </row>
    <row r="87" spans="1:33">
      <c r="A87" s="17">
        <f t="shared" si="10"/>
        <v>83</v>
      </c>
      <c r="B87" s="25"/>
      <c r="C87" s="22" t="e">
        <f>VLOOKUP(B87,'DS BH cấp'!$B$5:$G$5720,2,0)</f>
        <v>#N/A</v>
      </c>
      <c r="D87" s="23" t="e">
        <f>VLOOKUP(B87,'DS BH cấp'!$B$5:$G$5720,3,0)</f>
        <v>#N/A</v>
      </c>
      <c r="E87" s="24" t="e">
        <f>VLOOKUP(B87,'DS BH cấp'!$B$5:$G$5720,4,0)</f>
        <v>#N/A</v>
      </c>
      <c r="F87" s="337" t="e">
        <f>VLOOKUP(B87,'DS BH cấp'!$B$5:$F$20000,5,0)</f>
        <v>#N/A</v>
      </c>
      <c r="G87" s="17" t="e">
        <f>VLOOKUP(B87,'DS BH cấp'!$B$5:$G$20000,6,0)</f>
        <v>#N/A</v>
      </c>
      <c r="H87" s="17" t="e">
        <f t="shared" si="7"/>
        <v>#N/A</v>
      </c>
      <c r="I87" s="684" t="e">
        <f>VLOOKUP(B87,'DS BH cấp'!$B$5:$H$20000,7,0)</f>
        <v>#N/A</v>
      </c>
      <c r="J87" s="17" t="e">
        <f>VLOOKUP(B87,'DS BH cấp'!$B$5:$I$20000,8,0)</f>
        <v>#N/A</v>
      </c>
      <c r="K87" s="17"/>
      <c r="L87" s="17" t="e">
        <f t="shared" si="8"/>
        <v>#N/A</v>
      </c>
      <c r="M87" s="17"/>
      <c r="N87" s="17" t="e">
        <f>VLOOKUP(B87,'DS BH cấp'!$B$12:$J$20000,9,0)</f>
        <v>#N/A</v>
      </c>
      <c r="O87" s="17" t="e">
        <f t="shared" si="9"/>
        <v>#N/A</v>
      </c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8" t="str">
        <f t="shared" si="11"/>
        <v>00</v>
      </c>
      <c r="AC87" s="18" t="str">
        <f t="shared" si="12"/>
        <v>01</v>
      </c>
      <c r="AD87" s="18" t="str">
        <f t="shared" si="13"/>
        <v>1900</v>
      </c>
      <c r="AE87" s="18"/>
      <c r="AF87" s="17"/>
      <c r="AG87" s="17"/>
    </row>
    <row r="88" spans="1:33">
      <c r="A88" s="17">
        <f t="shared" si="10"/>
        <v>84</v>
      </c>
      <c r="B88" s="21"/>
      <c r="C88" s="22" t="e">
        <f>VLOOKUP(B88,'DS BH cấp'!$B$5:$G$5720,2,0)</f>
        <v>#N/A</v>
      </c>
      <c r="D88" s="23" t="e">
        <f>VLOOKUP(B88,'DS BH cấp'!$B$5:$G$5720,3,0)</f>
        <v>#N/A</v>
      </c>
      <c r="E88" s="24" t="e">
        <f>VLOOKUP(B88,'DS BH cấp'!$B$5:$G$5720,4,0)</f>
        <v>#N/A</v>
      </c>
      <c r="F88" s="337" t="e">
        <f>VLOOKUP(B88,'DS BH cấp'!$B$5:$F$20000,5,0)</f>
        <v>#N/A</v>
      </c>
      <c r="G88" s="17" t="e">
        <f>VLOOKUP(B88,'DS BH cấp'!$B$5:$G$20000,6,0)</f>
        <v>#N/A</v>
      </c>
      <c r="H88" s="17" t="e">
        <f t="shared" si="7"/>
        <v>#N/A</v>
      </c>
      <c r="I88" s="684" t="e">
        <f>VLOOKUP(B88,'DS BH cấp'!$B$5:$H$20000,7,0)</f>
        <v>#N/A</v>
      </c>
      <c r="J88" s="17" t="e">
        <f>VLOOKUP(B88,'DS BH cấp'!$B$5:$I$20000,8,0)</f>
        <v>#N/A</v>
      </c>
      <c r="K88" s="17"/>
      <c r="L88" s="17" t="e">
        <f t="shared" si="8"/>
        <v>#N/A</v>
      </c>
      <c r="M88" s="17"/>
      <c r="N88" s="17" t="e">
        <f>VLOOKUP(B88,'DS BH cấp'!$B$12:$J$20000,9,0)</f>
        <v>#N/A</v>
      </c>
      <c r="O88" s="17" t="e">
        <f t="shared" si="9"/>
        <v>#N/A</v>
      </c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8" t="str">
        <f t="shared" si="11"/>
        <v>00</v>
      </c>
      <c r="AC88" s="18" t="str">
        <f t="shared" si="12"/>
        <v>01</v>
      </c>
      <c r="AD88" s="18" t="str">
        <f t="shared" si="13"/>
        <v>1900</v>
      </c>
      <c r="AE88" s="18"/>
      <c r="AF88" s="17"/>
      <c r="AG88" s="17"/>
    </row>
    <row r="89" spans="1:33">
      <c r="A89" s="17">
        <f t="shared" si="10"/>
        <v>85</v>
      </c>
      <c r="B89" s="25"/>
      <c r="C89" s="22" t="e">
        <f>VLOOKUP(B89,'DS BH cấp'!$B$5:$G$5720,2,0)</f>
        <v>#N/A</v>
      </c>
      <c r="D89" s="23" t="e">
        <f>VLOOKUP(B89,'DS BH cấp'!$B$5:$G$5720,3,0)</f>
        <v>#N/A</v>
      </c>
      <c r="E89" s="24" t="e">
        <f>VLOOKUP(B89,'DS BH cấp'!$B$5:$G$5720,4,0)</f>
        <v>#N/A</v>
      </c>
      <c r="F89" s="337" t="e">
        <f>VLOOKUP(B89,'DS BH cấp'!$B$5:$F$20000,5,0)</f>
        <v>#N/A</v>
      </c>
      <c r="G89" s="17" t="e">
        <f>VLOOKUP(B89,'DS BH cấp'!$B$5:$G$20000,6,0)</f>
        <v>#N/A</v>
      </c>
      <c r="H89" s="17" t="e">
        <f t="shared" si="7"/>
        <v>#N/A</v>
      </c>
      <c r="I89" s="684" t="e">
        <f>VLOOKUP(B89,'DS BH cấp'!$B$5:$H$20000,7,0)</f>
        <v>#N/A</v>
      </c>
      <c r="J89" s="17" t="e">
        <f>VLOOKUP(B89,'DS BH cấp'!$B$5:$I$20000,8,0)</f>
        <v>#N/A</v>
      </c>
      <c r="K89" s="17"/>
      <c r="L89" s="17" t="e">
        <f t="shared" si="8"/>
        <v>#N/A</v>
      </c>
      <c r="M89" s="17"/>
      <c r="N89" s="17" t="e">
        <f>VLOOKUP(B89,'DS BH cấp'!$B$12:$J$20000,9,0)</f>
        <v>#N/A</v>
      </c>
      <c r="O89" s="17" t="e">
        <f t="shared" si="9"/>
        <v>#N/A</v>
      </c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8" t="str">
        <f t="shared" si="11"/>
        <v>00</v>
      </c>
      <c r="AC89" s="18" t="str">
        <f t="shared" si="12"/>
        <v>01</v>
      </c>
      <c r="AD89" s="18" t="str">
        <f t="shared" si="13"/>
        <v>1900</v>
      </c>
      <c r="AE89" s="18"/>
      <c r="AF89" s="17"/>
      <c r="AG89" s="17"/>
    </row>
    <row r="90" spans="1:33">
      <c r="A90" s="17">
        <f t="shared" si="10"/>
        <v>86</v>
      </c>
      <c r="B90" s="21"/>
      <c r="C90" s="22" t="e">
        <f>VLOOKUP(B90,'DS BH cấp'!$B$5:$G$5720,2,0)</f>
        <v>#N/A</v>
      </c>
      <c r="D90" s="23" t="e">
        <f>VLOOKUP(B90,'DS BH cấp'!$B$5:$G$5720,3,0)</f>
        <v>#N/A</v>
      </c>
      <c r="E90" s="24" t="e">
        <f>VLOOKUP(B90,'DS BH cấp'!$B$5:$G$5720,4,0)</f>
        <v>#N/A</v>
      </c>
      <c r="F90" s="337" t="e">
        <f>VLOOKUP(B90,'DS BH cấp'!$B$5:$F$20000,5,0)</f>
        <v>#N/A</v>
      </c>
      <c r="G90" s="17" t="e">
        <f>VLOOKUP(B90,'DS BH cấp'!$B$5:$G$20000,6,0)</f>
        <v>#N/A</v>
      </c>
      <c r="H90" s="17" t="e">
        <f t="shared" si="7"/>
        <v>#N/A</v>
      </c>
      <c r="I90" s="684" t="e">
        <f>VLOOKUP(B90,'DS BH cấp'!$B$5:$H$20000,7,0)</f>
        <v>#N/A</v>
      </c>
      <c r="J90" s="17" t="e">
        <f>VLOOKUP(B90,'DS BH cấp'!$B$5:$I$20000,8,0)</f>
        <v>#N/A</v>
      </c>
      <c r="K90" s="17"/>
      <c r="L90" s="17" t="e">
        <f t="shared" si="8"/>
        <v>#N/A</v>
      </c>
      <c r="M90" s="17"/>
      <c r="N90" s="17" t="e">
        <f>VLOOKUP(B90,'DS BH cấp'!$B$12:$J$20000,9,0)</f>
        <v>#N/A</v>
      </c>
      <c r="O90" s="17" t="e">
        <f t="shared" si="9"/>
        <v>#N/A</v>
      </c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8" t="str">
        <f t="shared" si="11"/>
        <v>00</v>
      </c>
      <c r="AC90" s="18" t="str">
        <f t="shared" si="12"/>
        <v>01</v>
      </c>
      <c r="AD90" s="18" t="str">
        <f t="shared" si="13"/>
        <v>1900</v>
      </c>
      <c r="AE90" s="18"/>
      <c r="AF90" s="17"/>
      <c r="AG90" s="17"/>
    </row>
    <row r="91" spans="1:33">
      <c r="A91" s="17">
        <f t="shared" si="10"/>
        <v>87</v>
      </c>
      <c r="B91" s="25"/>
      <c r="C91" s="22" t="e">
        <f>VLOOKUP(B91,'DS BH cấp'!$B$5:$G$5720,2,0)</f>
        <v>#N/A</v>
      </c>
      <c r="D91" s="23" t="e">
        <f>VLOOKUP(B91,'DS BH cấp'!$B$5:$G$5720,3,0)</f>
        <v>#N/A</v>
      </c>
      <c r="E91" s="24" t="e">
        <f>VLOOKUP(B91,'DS BH cấp'!$B$5:$G$5720,4,0)</f>
        <v>#N/A</v>
      </c>
      <c r="F91" s="337" t="e">
        <f>VLOOKUP(B91,'DS BH cấp'!$B$5:$F$20000,5,0)</f>
        <v>#N/A</v>
      </c>
      <c r="G91" s="17" t="e">
        <f>VLOOKUP(B91,'DS BH cấp'!$B$5:$G$20000,6,0)</f>
        <v>#N/A</v>
      </c>
      <c r="H91" s="17" t="e">
        <f t="shared" si="7"/>
        <v>#N/A</v>
      </c>
      <c r="I91" s="684" t="e">
        <f>VLOOKUP(B91,'DS BH cấp'!$B$5:$H$20000,7,0)</f>
        <v>#N/A</v>
      </c>
      <c r="J91" s="17" t="e">
        <f>VLOOKUP(B91,'DS BH cấp'!$B$5:$I$20000,8,0)</f>
        <v>#N/A</v>
      </c>
      <c r="K91" s="17"/>
      <c r="L91" s="17" t="e">
        <f t="shared" si="8"/>
        <v>#N/A</v>
      </c>
      <c r="M91" s="17"/>
      <c r="N91" s="17" t="e">
        <f>VLOOKUP(B91,'DS BH cấp'!$B$12:$J$20000,9,0)</f>
        <v>#N/A</v>
      </c>
      <c r="O91" s="17" t="e">
        <f t="shared" si="9"/>
        <v>#N/A</v>
      </c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8" t="str">
        <f t="shared" si="11"/>
        <v>00</v>
      </c>
      <c r="AC91" s="18" t="str">
        <f t="shared" si="12"/>
        <v>01</v>
      </c>
      <c r="AD91" s="18" t="str">
        <f t="shared" si="13"/>
        <v>1900</v>
      </c>
      <c r="AE91" s="18"/>
      <c r="AF91" s="17"/>
      <c r="AG91" s="17"/>
    </row>
    <row r="92" spans="1:33">
      <c r="A92" s="17">
        <f t="shared" si="10"/>
        <v>88</v>
      </c>
      <c r="B92" s="21"/>
      <c r="C92" s="22" t="e">
        <f>VLOOKUP(B92,'DS BH cấp'!$B$5:$G$5720,2,0)</f>
        <v>#N/A</v>
      </c>
      <c r="D92" s="23" t="e">
        <f>VLOOKUP(B92,'DS BH cấp'!$B$5:$G$5720,3,0)</f>
        <v>#N/A</v>
      </c>
      <c r="E92" s="24" t="e">
        <f>VLOOKUP(B92,'DS BH cấp'!$B$5:$G$5720,4,0)</f>
        <v>#N/A</v>
      </c>
      <c r="F92" s="337" t="e">
        <f>VLOOKUP(B92,'DS BH cấp'!$B$5:$F$20000,5,0)</f>
        <v>#N/A</v>
      </c>
      <c r="G92" s="17" t="e">
        <f>VLOOKUP(B92,'DS BH cấp'!$B$5:$G$20000,6,0)</f>
        <v>#N/A</v>
      </c>
      <c r="H92" s="17" t="e">
        <f t="shared" si="7"/>
        <v>#N/A</v>
      </c>
      <c r="I92" s="684" t="e">
        <f>VLOOKUP(B92,'DS BH cấp'!$B$5:$H$20000,7,0)</f>
        <v>#N/A</v>
      </c>
      <c r="J92" s="17" t="e">
        <f>VLOOKUP(B92,'DS BH cấp'!$B$5:$I$20000,8,0)</f>
        <v>#N/A</v>
      </c>
      <c r="K92" s="17"/>
      <c r="L92" s="17" t="e">
        <f t="shared" si="8"/>
        <v>#N/A</v>
      </c>
      <c r="M92" s="17"/>
      <c r="N92" s="17" t="e">
        <f>VLOOKUP(B92,'DS BH cấp'!$B$12:$J$20000,9,0)</f>
        <v>#N/A</v>
      </c>
      <c r="O92" s="17" t="e">
        <f t="shared" si="9"/>
        <v>#N/A</v>
      </c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8" t="str">
        <f t="shared" si="11"/>
        <v>00</v>
      </c>
      <c r="AC92" s="18" t="str">
        <f t="shared" si="12"/>
        <v>01</v>
      </c>
      <c r="AD92" s="18" t="str">
        <f t="shared" si="13"/>
        <v>1900</v>
      </c>
      <c r="AE92" s="18"/>
      <c r="AF92" s="17"/>
      <c r="AG92" s="17"/>
    </row>
    <row r="93" spans="1:33">
      <c r="A93" s="17">
        <f t="shared" si="10"/>
        <v>89</v>
      </c>
      <c r="B93" s="25"/>
      <c r="C93" s="22" t="e">
        <f>VLOOKUP(B93,'DS BH cấp'!$B$5:$G$5720,2,0)</f>
        <v>#N/A</v>
      </c>
      <c r="D93" s="23" t="e">
        <f>VLOOKUP(B93,'DS BH cấp'!$B$5:$G$5720,3,0)</f>
        <v>#N/A</v>
      </c>
      <c r="E93" s="24" t="e">
        <f>VLOOKUP(B93,'DS BH cấp'!$B$5:$G$5720,4,0)</f>
        <v>#N/A</v>
      </c>
      <c r="F93" s="337" t="e">
        <f>VLOOKUP(B93,'DS BH cấp'!$B$5:$F$20000,5,0)</f>
        <v>#N/A</v>
      </c>
      <c r="G93" s="17" t="e">
        <f>VLOOKUP(B93,'DS BH cấp'!$B$5:$G$20000,6,0)</f>
        <v>#N/A</v>
      </c>
      <c r="H93" s="17" t="e">
        <f t="shared" ref="H93:H156" si="16">C93</f>
        <v>#N/A</v>
      </c>
      <c r="I93" s="684" t="e">
        <f>VLOOKUP(B93,'DS BH cấp'!$B$5:$H$20000,7,0)</f>
        <v>#N/A</v>
      </c>
      <c r="J93" s="17" t="e">
        <f>VLOOKUP(B93,'DS BH cấp'!$B$5:$I$20000,8,0)</f>
        <v>#N/A</v>
      </c>
      <c r="K93" s="17"/>
      <c r="L93" s="17" t="e">
        <f t="shared" si="8"/>
        <v>#N/A</v>
      </c>
      <c r="M93" s="17"/>
      <c r="N93" s="17" t="e">
        <f>VLOOKUP(B93,'DS BH cấp'!$B$12:$J$20000,9,0)</f>
        <v>#N/A</v>
      </c>
      <c r="O93" s="17" t="e">
        <f t="shared" si="9"/>
        <v>#N/A</v>
      </c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8" t="str">
        <f t="shared" si="11"/>
        <v>00</v>
      </c>
      <c r="AC93" s="18" t="str">
        <f t="shared" si="12"/>
        <v>01</v>
      </c>
      <c r="AD93" s="18" t="str">
        <f t="shared" si="13"/>
        <v>1900</v>
      </c>
      <c r="AE93" s="18"/>
      <c r="AF93" s="17"/>
      <c r="AG93" s="17"/>
    </row>
    <row r="94" spans="1:33">
      <c r="A94" s="17">
        <f t="shared" si="10"/>
        <v>90</v>
      </c>
      <c r="B94" s="21"/>
      <c r="C94" s="22" t="e">
        <f>VLOOKUP(B94,'DS BH cấp'!$B$5:$G$5720,2,0)</f>
        <v>#N/A</v>
      </c>
      <c r="D94" s="23" t="e">
        <f>VLOOKUP(B94,'DS BH cấp'!$B$5:$G$5720,3,0)</f>
        <v>#N/A</v>
      </c>
      <c r="E94" s="24" t="e">
        <f>VLOOKUP(B94,'DS BH cấp'!$B$5:$G$5720,4,0)</f>
        <v>#N/A</v>
      </c>
      <c r="F94" s="337" t="e">
        <f>VLOOKUP(B94,'DS BH cấp'!$B$5:$F$20000,5,0)</f>
        <v>#N/A</v>
      </c>
      <c r="G94" s="17" t="e">
        <f>VLOOKUP(B94,'DS BH cấp'!$B$5:$G$20000,6,0)</f>
        <v>#N/A</v>
      </c>
      <c r="H94" s="17" t="e">
        <f t="shared" si="16"/>
        <v>#N/A</v>
      </c>
      <c r="I94" s="684" t="e">
        <f>VLOOKUP(B94,'DS BH cấp'!$B$5:$H$20000,7,0)</f>
        <v>#N/A</v>
      </c>
      <c r="J94" s="17" t="e">
        <f>VLOOKUP(B94,'DS BH cấp'!$B$5:$I$20000,8,0)</f>
        <v>#N/A</v>
      </c>
      <c r="K94" s="17"/>
      <c r="L94" s="17" t="e">
        <f t="shared" ref="L94:L157" si="17">C94</f>
        <v>#N/A</v>
      </c>
      <c r="M94" s="17"/>
      <c r="N94" s="17" t="e">
        <f>VLOOKUP(B94,'DS BH cấp'!$B$12:$J$20000,9,0)</f>
        <v>#N/A</v>
      </c>
      <c r="O94" s="17" t="e">
        <f t="shared" si="9"/>
        <v>#N/A</v>
      </c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8" t="str">
        <f t="shared" si="11"/>
        <v>00</v>
      </c>
      <c r="AC94" s="18" t="str">
        <f t="shared" si="12"/>
        <v>01</v>
      </c>
      <c r="AD94" s="18" t="str">
        <f t="shared" si="13"/>
        <v>1900</v>
      </c>
      <c r="AE94" s="18"/>
      <c r="AF94" s="17"/>
      <c r="AG94" s="17"/>
    </row>
    <row r="95" spans="1:33">
      <c r="A95" s="17">
        <f t="shared" si="10"/>
        <v>91</v>
      </c>
      <c r="B95" s="25"/>
      <c r="C95" s="22" t="e">
        <f>VLOOKUP(B95,'DS BH cấp'!$B$5:$G$5720,2,0)</f>
        <v>#N/A</v>
      </c>
      <c r="D95" s="23" t="e">
        <f>VLOOKUP(B95,'DS BH cấp'!$B$5:$G$5720,3,0)</f>
        <v>#N/A</v>
      </c>
      <c r="E95" s="24" t="e">
        <f>VLOOKUP(B95,'DS BH cấp'!$B$5:$G$5720,4,0)</f>
        <v>#N/A</v>
      </c>
      <c r="F95" s="337" t="e">
        <f>VLOOKUP(B95,'DS BH cấp'!$B$5:$F$20000,5,0)</f>
        <v>#N/A</v>
      </c>
      <c r="G95" s="17" t="e">
        <f>VLOOKUP(B95,'DS BH cấp'!$B$5:$G$20000,6,0)</f>
        <v>#N/A</v>
      </c>
      <c r="H95" s="17" t="e">
        <f t="shared" si="16"/>
        <v>#N/A</v>
      </c>
      <c r="I95" s="684" t="e">
        <f>VLOOKUP(B95,'DS BH cấp'!$B$5:$H$20000,7,0)</f>
        <v>#N/A</v>
      </c>
      <c r="J95" s="17" t="e">
        <f>VLOOKUP(B95,'DS BH cấp'!$B$5:$I$20000,8,0)</f>
        <v>#N/A</v>
      </c>
      <c r="K95" s="17"/>
      <c r="L95" s="17" t="e">
        <f t="shared" si="17"/>
        <v>#N/A</v>
      </c>
      <c r="M95" s="17"/>
      <c r="N95" s="17" t="e">
        <f>VLOOKUP(B95,'DS BH cấp'!$B$12:$J$20000,9,0)</f>
        <v>#N/A</v>
      </c>
      <c r="O95" s="17" t="e">
        <f t="shared" si="9"/>
        <v>#N/A</v>
      </c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8" t="str">
        <f t="shared" si="11"/>
        <v>00</v>
      </c>
      <c r="AC95" s="18" t="str">
        <f t="shared" si="12"/>
        <v>01</v>
      </c>
      <c r="AD95" s="18" t="str">
        <f t="shared" si="13"/>
        <v>1900</v>
      </c>
      <c r="AE95" s="18"/>
      <c r="AF95" s="17"/>
      <c r="AG95" s="17"/>
    </row>
    <row r="96" spans="1:33">
      <c r="A96" s="17">
        <f t="shared" si="10"/>
        <v>92</v>
      </c>
      <c r="B96" s="21"/>
      <c r="C96" s="22" t="e">
        <f>VLOOKUP(B96,'DS BH cấp'!$B$5:$G$5720,2,0)</f>
        <v>#N/A</v>
      </c>
      <c r="D96" s="23" t="e">
        <f>VLOOKUP(B96,'DS BH cấp'!$B$5:$G$5720,3,0)</f>
        <v>#N/A</v>
      </c>
      <c r="E96" s="24" t="e">
        <f>VLOOKUP(B96,'DS BH cấp'!$B$5:$G$5720,4,0)</f>
        <v>#N/A</v>
      </c>
      <c r="F96" s="337" t="e">
        <f>VLOOKUP(B96,'DS BH cấp'!$B$5:$F$20000,5,0)</f>
        <v>#N/A</v>
      </c>
      <c r="G96" s="17" t="e">
        <f>VLOOKUP(B96,'DS BH cấp'!$B$5:$G$20000,6,0)</f>
        <v>#N/A</v>
      </c>
      <c r="H96" s="17" t="e">
        <f t="shared" si="16"/>
        <v>#N/A</v>
      </c>
      <c r="I96" s="684" t="e">
        <f>VLOOKUP(B96,'DS BH cấp'!$B$5:$H$20000,7,0)</f>
        <v>#N/A</v>
      </c>
      <c r="J96" s="17" t="e">
        <f>VLOOKUP(B96,'DS BH cấp'!$B$5:$I$20000,8,0)</f>
        <v>#N/A</v>
      </c>
      <c r="K96" s="17"/>
      <c r="L96" s="17" t="e">
        <f t="shared" si="17"/>
        <v>#N/A</v>
      </c>
      <c r="M96" s="17"/>
      <c r="N96" s="17" t="e">
        <f>VLOOKUP(B96,'DS BH cấp'!$B$12:$J$20000,9,0)</f>
        <v>#N/A</v>
      </c>
      <c r="O96" s="17" t="e">
        <f t="shared" ref="O96:O159" si="18">G96</f>
        <v>#N/A</v>
      </c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8" t="str">
        <f t="shared" si="11"/>
        <v>00</v>
      </c>
      <c r="AC96" s="18" t="str">
        <f t="shared" si="12"/>
        <v>01</v>
      </c>
      <c r="AD96" s="18" t="str">
        <f t="shared" si="13"/>
        <v>1900</v>
      </c>
      <c r="AE96" s="18"/>
      <c r="AF96" s="17"/>
      <c r="AG96" s="17"/>
    </row>
    <row r="97" spans="1:33">
      <c r="A97" s="17">
        <f t="shared" si="10"/>
        <v>93</v>
      </c>
      <c r="B97" s="25"/>
      <c r="C97" s="22" t="e">
        <f>VLOOKUP(B97,'DS BH cấp'!$B$5:$G$5720,2,0)</f>
        <v>#N/A</v>
      </c>
      <c r="D97" s="23" t="e">
        <f>VLOOKUP(B97,'DS BH cấp'!$B$5:$G$5720,3,0)</f>
        <v>#N/A</v>
      </c>
      <c r="E97" s="24" t="e">
        <f>VLOOKUP(B97,'DS BH cấp'!$B$5:$G$5720,4,0)</f>
        <v>#N/A</v>
      </c>
      <c r="F97" s="337" t="e">
        <f>VLOOKUP(B97,'DS BH cấp'!$B$5:$F$20000,5,0)</f>
        <v>#N/A</v>
      </c>
      <c r="G97" s="17" t="e">
        <f>VLOOKUP(B97,'DS BH cấp'!$B$5:$G$20000,6,0)</f>
        <v>#N/A</v>
      </c>
      <c r="H97" s="17" t="e">
        <f t="shared" si="16"/>
        <v>#N/A</v>
      </c>
      <c r="I97" s="684" t="e">
        <f>VLOOKUP(B97,'DS BH cấp'!$B$5:$H$20000,7,0)</f>
        <v>#N/A</v>
      </c>
      <c r="J97" s="17" t="e">
        <f>VLOOKUP(B97,'DS BH cấp'!$B$5:$I$20000,8,0)</f>
        <v>#N/A</v>
      </c>
      <c r="K97" s="17"/>
      <c r="L97" s="17" t="e">
        <f t="shared" si="17"/>
        <v>#N/A</v>
      </c>
      <c r="M97" s="17"/>
      <c r="N97" s="17" t="e">
        <f>VLOOKUP(B97,'DS BH cấp'!$B$12:$J$20000,9,0)</f>
        <v>#N/A</v>
      </c>
      <c r="O97" s="17" t="e">
        <f t="shared" si="18"/>
        <v>#N/A</v>
      </c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8" t="str">
        <f t="shared" si="11"/>
        <v>00</v>
      </c>
      <c r="AC97" s="18" t="str">
        <f t="shared" si="12"/>
        <v>01</v>
      </c>
      <c r="AD97" s="18" t="str">
        <f t="shared" si="13"/>
        <v>1900</v>
      </c>
      <c r="AE97" s="18"/>
      <c r="AF97" s="17"/>
      <c r="AG97" s="17"/>
    </row>
    <row r="98" spans="1:33">
      <c r="A98" s="17">
        <f t="shared" si="10"/>
        <v>94</v>
      </c>
      <c r="B98" s="21"/>
      <c r="C98" s="22" t="e">
        <f>VLOOKUP(B98,'DS BH cấp'!$B$5:$G$5720,2,0)</f>
        <v>#N/A</v>
      </c>
      <c r="D98" s="23" t="e">
        <f>VLOOKUP(B98,'DS BH cấp'!$B$5:$G$5720,3,0)</f>
        <v>#N/A</v>
      </c>
      <c r="E98" s="24" t="e">
        <f>VLOOKUP(B98,'DS BH cấp'!$B$5:$G$5720,4,0)</f>
        <v>#N/A</v>
      </c>
      <c r="F98" s="337" t="e">
        <f>VLOOKUP(B98,'DS BH cấp'!$B$5:$F$20000,5,0)</f>
        <v>#N/A</v>
      </c>
      <c r="G98" s="17" t="e">
        <f>VLOOKUP(B98,'DS BH cấp'!$B$5:$G$20000,6,0)</f>
        <v>#N/A</v>
      </c>
      <c r="H98" s="17" t="e">
        <f t="shared" si="16"/>
        <v>#N/A</v>
      </c>
      <c r="I98" s="684" t="e">
        <f>VLOOKUP(B98,'DS BH cấp'!$B$5:$H$20000,7,0)</f>
        <v>#N/A</v>
      </c>
      <c r="J98" s="17" t="e">
        <f>VLOOKUP(B98,'DS BH cấp'!$B$5:$I$20000,8,0)</f>
        <v>#N/A</v>
      </c>
      <c r="K98" s="17"/>
      <c r="L98" s="17" t="e">
        <f t="shared" si="17"/>
        <v>#N/A</v>
      </c>
      <c r="M98" s="17"/>
      <c r="N98" s="17" t="e">
        <f>VLOOKUP(B98,'DS BH cấp'!$B$12:$J$20000,9,0)</f>
        <v>#N/A</v>
      </c>
      <c r="O98" s="17" t="e">
        <f t="shared" si="18"/>
        <v>#N/A</v>
      </c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8" t="str">
        <f t="shared" si="11"/>
        <v>00</v>
      </c>
      <c r="AC98" s="18" t="str">
        <f t="shared" si="12"/>
        <v>01</v>
      </c>
      <c r="AD98" s="18" t="str">
        <f t="shared" si="13"/>
        <v>1900</v>
      </c>
      <c r="AE98" s="18"/>
      <c r="AF98" s="17"/>
      <c r="AG98" s="17"/>
    </row>
    <row r="99" spans="1:33">
      <c r="A99" s="17">
        <f t="shared" si="10"/>
        <v>95</v>
      </c>
      <c r="B99" s="25"/>
      <c r="C99" s="22" t="e">
        <f>VLOOKUP(B99,'DS BH cấp'!$B$5:$G$5720,2,0)</f>
        <v>#N/A</v>
      </c>
      <c r="D99" s="23" t="e">
        <f>VLOOKUP(B99,'DS BH cấp'!$B$5:$G$5720,3,0)</f>
        <v>#N/A</v>
      </c>
      <c r="E99" s="24" t="e">
        <f>VLOOKUP(B99,'DS BH cấp'!$B$5:$G$5720,4,0)</f>
        <v>#N/A</v>
      </c>
      <c r="F99" s="337" t="e">
        <f>VLOOKUP(B99,'DS BH cấp'!$B$5:$F$20000,5,0)</f>
        <v>#N/A</v>
      </c>
      <c r="G99" s="17" t="e">
        <f>VLOOKUP(B99,'DS BH cấp'!$B$5:$G$20000,6,0)</f>
        <v>#N/A</v>
      </c>
      <c r="H99" s="17" t="e">
        <f t="shared" si="16"/>
        <v>#N/A</v>
      </c>
      <c r="I99" s="684" t="e">
        <f>VLOOKUP(B99,'DS BH cấp'!$B$5:$H$20000,7,0)</f>
        <v>#N/A</v>
      </c>
      <c r="J99" s="17" t="e">
        <f>VLOOKUP(B99,'DS BH cấp'!$B$5:$I$20000,8,0)</f>
        <v>#N/A</v>
      </c>
      <c r="K99" s="17"/>
      <c r="L99" s="17" t="e">
        <f t="shared" si="17"/>
        <v>#N/A</v>
      </c>
      <c r="M99" s="17"/>
      <c r="N99" s="17" t="e">
        <f>VLOOKUP(B99,'DS BH cấp'!$B$12:$J$20000,9,0)</f>
        <v>#N/A</v>
      </c>
      <c r="O99" s="17" t="e">
        <f t="shared" si="18"/>
        <v>#N/A</v>
      </c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8" t="str">
        <f t="shared" si="11"/>
        <v>00</v>
      </c>
      <c r="AC99" s="18" t="str">
        <f t="shared" si="12"/>
        <v>01</v>
      </c>
      <c r="AD99" s="18" t="str">
        <f t="shared" si="13"/>
        <v>1900</v>
      </c>
      <c r="AE99" s="18"/>
      <c r="AF99" s="17"/>
      <c r="AG99" s="17"/>
    </row>
    <row r="100" spans="1:33">
      <c r="A100" s="17">
        <f t="shared" si="10"/>
        <v>96</v>
      </c>
      <c r="B100" s="21"/>
      <c r="C100" s="22" t="e">
        <f>VLOOKUP(B100,'DS BH cấp'!$B$5:$G$5720,2,0)</f>
        <v>#N/A</v>
      </c>
      <c r="D100" s="23" t="e">
        <f>VLOOKUP(B100,'DS BH cấp'!$B$5:$G$5720,3,0)</f>
        <v>#N/A</v>
      </c>
      <c r="E100" s="24" t="e">
        <f>VLOOKUP(B100,'DS BH cấp'!$B$5:$G$5720,4,0)</f>
        <v>#N/A</v>
      </c>
      <c r="F100" s="337" t="e">
        <f>VLOOKUP(B100,'DS BH cấp'!$B$5:$F$20000,5,0)</f>
        <v>#N/A</v>
      </c>
      <c r="G100" s="17" t="e">
        <f>VLOOKUP(B100,'DS BH cấp'!$B$5:$G$20000,6,0)</f>
        <v>#N/A</v>
      </c>
      <c r="H100" s="17" t="e">
        <f t="shared" si="16"/>
        <v>#N/A</v>
      </c>
      <c r="I100" s="684" t="e">
        <f>VLOOKUP(B100,'DS BH cấp'!$B$5:$H$20000,7,0)</f>
        <v>#N/A</v>
      </c>
      <c r="J100" s="17" t="e">
        <f>VLOOKUP(B100,'DS BH cấp'!$B$5:$I$20000,8,0)</f>
        <v>#N/A</v>
      </c>
      <c r="K100" s="17"/>
      <c r="L100" s="17" t="e">
        <f t="shared" si="17"/>
        <v>#N/A</v>
      </c>
      <c r="M100" s="17"/>
      <c r="N100" s="17" t="e">
        <f>VLOOKUP(B100,'DS BH cấp'!$B$12:$J$20000,9,0)</f>
        <v>#N/A</v>
      </c>
      <c r="O100" s="17" t="e">
        <f t="shared" si="18"/>
        <v>#N/A</v>
      </c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8" t="str">
        <f t="shared" si="11"/>
        <v>00</v>
      </c>
      <c r="AC100" s="18" t="str">
        <f t="shared" si="12"/>
        <v>01</v>
      </c>
      <c r="AD100" s="18" t="str">
        <f t="shared" si="13"/>
        <v>1900</v>
      </c>
      <c r="AE100" s="18"/>
      <c r="AF100" s="17"/>
      <c r="AG100" s="17"/>
    </row>
    <row r="101" spans="1:33">
      <c r="A101" s="17">
        <f t="shared" si="10"/>
        <v>97</v>
      </c>
      <c r="B101" s="25"/>
      <c r="C101" s="22" t="e">
        <f>VLOOKUP(B101,'DS BH cấp'!$B$5:$G$5720,2,0)</f>
        <v>#N/A</v>
      </c>
      <c r="D101" s="23" t="e">
        <f>VLOOKUP(B101,'DS BH cấp'!$B$5:$G$5720,3,0)</f>
        <v>#N/A</v>
      </c>
      <c r="E101" s="24" t="e">
        <f>VLOOKUP(B101,'DS BH cấp'!$B$5:$G$5720,4,0)</f>
        <v>#N/A</v>
      </c>
      <c r="F101" s="337" t="e">
        <f>VLOOKUP(B101,'DS BH cấp'!$B$5:$F$20000,5,0)</f>
        <v>#N/A</v>
      </c>
      <c r="G101" s="17" t="e">
        <f>VLOOKUP(B101,'DS BH cấp'!$B$5:$G$20000,6,0)</f>
        <v>#N/A</v>
      </c>
      <c r="H101" s="17" t="e">
        <f t="shared" si="16"/>
        <v>#N/A</v>
      </c>
      <c r="I101" s="684" t="e">
        <f>VLOOKUP(B101,'DS BH cấp'!$B$5:$H$20000,7,0)</f>
        <v>#N/A</v>
      </c>
      <c r="J101" s="17" t="e">
        <f>VLOOKUP(B101,'DS BH cấp'!$B$5:$I$20000,8,0)</f>
        <v>#N/A</v>
      </c>
      <c r="K101" s="17"/>
      <c r="L101" s="17" t="e">
        <f t="shared" si="17"/>
        <v>#N/A</v>
      </c>
      <c r="M101" s="17"/>
      <c r="N101" s="17" t="e">
        <f>VLOOKUP(B101,'DS BH cấp'!$B$12:$J$20000,9,0)</f>
        <v>#N/A</v>
      </c>
      <c r="O101" s="17" t="e">
        <f t="shared" si="18"/>
        <v>#N/A</v>
      </c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8" t="str">
        <f t="shared" si="11"/>
        <v>00</v>
      </c>
      <c r="AC101" s="18" t="str">
        <f t="shared" si="12"/>
        <v>01</v>
      </c>
      <c r="AD101" s="18" t="str">
        <f t="shared" si="13"/>
        <v>1900</v>
      </c>
      <c r="AE101" s="18"/>
      <c r="AF101" s="17"/>
      <c r="AG101" s="17"/>
    </row>
    <row r="102" spans="1:33">
      <c r="A102" s="17">
        <f t="shared" si="10"/>
        <v>98</v>
      </c>
      <c r="B102" s="21"/>
      <c r="C102" s="22" t="e">
        <f>VLOOKUP(B102,'DS BH cấp'!$B$5:$G$5720,2,0)</f>
        <v>#N/A</v>
      </c>
      <c r="D102" s="23" t="e">
        <f>VLOOKUP(B102,'DS BH cấp'!$B$5:$G$5720,3,0)</f>
        <v>#N/A</v>
      </c>
      <c r="E102" s="24" t="e">
        <f>VLOOKUP(B102,'DS BH cấp'!$B$5:$G$5720,4,0)</f>
        <v>#N/A</v>
      </c>
      <c r="F102" s="337" t="e">
        <f>VLOOKUP(B102,'DS BH cấp'!$B$5:$F$20000,5,0)</f>
        <v>#N/A</v>
      </c>
      <c r="G102" s="17" t="e">
        <f>VLOOKUP(B102,'DS BH cấp'!$B$5:$G$20000,6,0)</f>
        <v>#N/A</v>
      </c>
      <c r="H102" s="17" t="e">
        <f t="shared" si="16"/>
        <v>#N/A</v>
      </c>
      <c r="I102" s="684" t="e">
        <f>VLOOKUP(B102,'DS BH cấp'!$B$5:$H$20000,7,0)</f>
        <v>#N/A</v>
      </c>
      <c r="J102" s="17" t="e">
        <f>VLOOKUP(B102,'DS BH cấp'!$B$5:$I$20000,8,0)</f>
        <v>#N/A</v>
      </c>
      <c r="K102" s="17"/>
      <c r="L102" s="17" t="e">
        <f t="shared" si="17"/>
        <v>#N/A</v>
      </c>
      <c r="M102" s="17"/>
      <c r="N102" s="17" t="e">
        <f>VLOOKUP(B102,'DS BH cấp'!$B$12:$J$20000,9,0)</f>
        <v>#N/A</v>
      </c>
      <c r="O102" s="17" t="e">
        <f t="shared" si="18"/>
        <v>#N/A</v>
      </c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8" t="str">
        <f t="shared" si="11"/>
        <v>00</v>
      </c>
      <c r="AC102" s="18" t="str">
        <f t="shared" si="12"/>
        <v>01</v>
      </c>
      <c r="AD102" s="18" t="str">
        <f t="shared" si="13"/>
        <v>1900</v>
      </c>
      <c r="AE102" s="18"/>
      <c r="AF102" s="17"/>
      <c r="AG102" s="17"/>
    </row>
    <row r="103" spans="1:33">
      <c r="A103" s="17">
        <f t="shared" si="10"/>
        <v>99</v>
      </c>
      <c r="B103" s="25"/>
      <c r="C103" s="22" t="e">
        <f>VLOOKUP(B103,'DS BH cấp'!$B$5:$G$5720,2,0)</f>
        <v>#N/A</v>
      </c>
      <c r="D103" s="23" t="e">
        <f>VLOOKUP(B103,'DS BH cấp'!$B$5:$G$5720,3,0)</f>
        <v>#N/A</v>
      </c>
      <c r="E103" s="24" t="e">
        <f>VLOOKUP(B103,'DS BH cấp'!$B$5:$G$5720,4,0)</f>
        <v>#N/A</v>
      </c>
      <c r="F103" s="337" t="e">
        <f>VLOOKUP(B103,'DS BH cấp'!$B$5:$F$20000,5,0)</f>
        <v>#N/A</v>
      </c>
      <c r="G103" s="17" t="e">
        <f>VLOOKUP(B103,'DS BH cấp'!$B$5:$G$20000,6,0)</f>
        <v>#N/A</v>
      </c>
      <c r="H103" s="17" t="e">
        <f t="shared" si="16"/>
        <v>#N/A</v>
      </c>
      <c r="I103" s="684" t="e">
        <f>VLOOKUP(B103,'DS BH cấp'!$B$5:$H$20000,7,0)</f>
        <v>#N/A</v>
      </c>
      <c r="J103" s="17" t="e">
        <f>VLOOKUP(B103,'DS BH cấp'!$B$5:$I$20000,8,0)</f>
        <v>#N/A</v>
      </c>
      <c r="K103" s="17"/>
      <c r="L103" s="17" t="e">
        <f t="shared" si="17"/>
        <v>#N/A</v>
      </c>
      <c r="M103" s="17"/>
      <c r="N103" s="17" t="e">
        <f>VLOOKUP(B103,'DS BH cấp'!$B$12:$J$20000,9,0)</f>
        <v>#N/A</v>
      </c>
      <c r="O103" s="17" t="e">
        <f t="shared" si="18"/>
        <v>#N/A</v>
      </c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8" t="str">
        <f t="shared" si="11"/>
        <v>00</v>
      </c>
      <c r="AC103" s="18" t="str">
        <f t="shared" si="12"/>
        <v>01</v>
      </c>
      <c r="AD103" s="18" t="str">
        <f t="shared" si="13"/>
        <v>1900</v>
      </c>
      <c r="AE103" s="18"/>
      <c r="AF103" s="17"/>
      <c r="AG103" s="17"/>
    </row>
    <row r="104" spans="1:33">
      <c r="A104" s="17">
        <f t="shared" si="10"/>
        <v>100</v>
      </c>
      <c r="B104" s="21"/>
      <c r="C104" s="22" t="e">
        <f>VLOOKUP(B104,'DS BH cấp'!$B$5:$G$5720,2,0)</f>
        <v>#N/A</v>
      </c>
      <c r="D104" s="23" t="e">
        <f>VLOOKUP(B104,'DS BH cấp'!$B$5:$G$5720,3,0)</f>
        <v>#N/A</v>
      </c>
      <c r="E104" s="24" t="e">
        <f>VLOOKUP(B104,'DS BH cấp'!$B$5:$G$5720,4,0)</f>
        <v>#N/A</v>
      </c>
      <c r="F104" s="337" t="e">
        <f>VLOOKUP(B104,'DS BH cấp'!$B$5:$F$20000,5,0)</f>
        <v>#N/A</v>
      </c>
      <c r="G104" s="17" t="e">
        <f>VLOOKUP(B104,'DS BH cấp'!$B$5:$G$20000,6,0)</f>
        <v>#N/A</v>
      </c>
      <c r="H104" s="17" t="e">
        <f t="shared" si="16"/>
        <v>#N/A</v>
      </c>
      <c r="I104" s="684" t="e">
        <f>VLOOKUP(B104,'DS BH cấp'!$B$5:$H$20000,7,0)</f>
        <v>#N/A</v>
      </c>
      <c r="J104" s="17" t="e">
        <f>VLOOKUP(B104,'DS BH cấp'!$B$5:$I$20000,8,0)</f>
        <v>#N/A</v>
      </c>
      <c r="K104" s="17"/>
      <c r="L104" s="17" t="e">
        <f t="shared" si="17"/>
        <v>#N/A</v>
      </c>
      <c r="M104" s="17"/>
      <c r="N104" s="17" t="e">
        <f>VLOOKUP(B104,'DS BH cấp'!$B$12:$J$20000,9,0)</f>
        <v>#N/A</v>
      </c>
      <c r="O104" s="17" t="e">
        <f t="shared" si="18"/>
        <v>#N/A</v>
      </c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8" t="str">
        <f t="shared" si="11"/>
        <v>00</v>
      </c>
      <c r="AC104" s="18" t="str">
        <f t="shared" si="12"/>
        <v>01</v>
      </c>
      <c r="AD104" s="18" t="str">
        <f t="shared" si="13"/>
        <v>1900</v>
      </c>
      <c r="AE104" s="18"/>
      <c r="AF104" s="17"/>
      <c r="AG104" s="17"/>
    </row>
    <row r="105" spans="1:33">
      <c r="A105" s="17">
        <f t="shared" si="10"/>
        <v>101</v>
      </c>
      <c r="B105" s="25"/>
      <c r="C105" s="22" t="e">
        <f>VLOOKUP(B105,'DS BH cấp'!$B$5:$G$5720,2,0)</f>
        <v>#N/A</v>
      </c>
      <c r="D105" s="23" t="e">
        <f>VLOOKUP(B105,'DS BH cấp'!$B$5:$G$5720,3,0)</f>
        <v>#N/A</v>
      </c>
      <c r="E105" s="24" t="e">
        <f>VLOOKUP(B105,'DS BH cấp'!$B$5:$G$5720,4,0)</f>
        <v>#N/A</v>
      </c>
      <c r="F105" s="337" t="e">
        <f>VLOOKUP(B105,'DS BH cấp'!$B$5:$F$20000,5,0)</f>
        <v>#N/A</v>
      </c>
      <c r="G105" s="17" t="e">
        <f>VLOOKUP(B105,'DS BH cấp'!$B$5:$G$20000,6,0)</f>
        <v>#N/A</v>
      </c>
      <c r="H105" s="17" t="e">
        <f t="shared" si="16"/>
        <v>#N/A</v>
      </c>
      <c r="I105" s="684" t="e">
        <f>VLOOKUP(B105,'DS BH cấp'!$B$5:$H$20000,7,0)</f>
        <v>#N/A</v>
      </c>
      <c r="J105" s="17" t="e">
        <f>VLOOKUP(B105,'DS BH cấp'!$B$5:$I$20000,8,0)</f>
        <v>#N/A</v>
      </c>
      <c r="K105" s="17"/>
      <c r="L105" s="17" t="e">
        <f t="shared" si="17"/>
        <v>#N/A</v>
      </c>
      <c r="M105" s="17"/>
      <c r="N105" s="17" t="e">
        <f>VLOOKUP(B105,'DS BH cấp'!$B$12:$J$20000,9,0)</f>
        <v>#N/A</v>
      </c>
      <c r="O105" s="17" t="e">
        <f t="shared" si="18"/>
        <v>#N/A</v>
      </c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8" t="str">
        <f t="shared" si="11"/>
        <v>00</v>
      </c>
      <c r="AC105" s="18" t="str">
        <f t="shared" si="12"/>
        <v>01</v>
      </c>
      <c r="AD105" s="18" t="str">
        <f t="shared" si="13"/>
        <v>1900</v>
      </c>
      <c r="AE105" s="18"/>
      <c r="AF105" s="17"/>
      <c r="AG105" s="17"/>
    </row>
    <row r="106" spans="1:33">
      <c r="A106" s="17">
        <f t="shared" si="10"/>
        <v>102</v>
      </c>
      <c r="B106" s="21"/>
      <c r="C106" s="22" t="e">
        <f>VLOOKUP(B106,'DS BH cấp'!$B$5:$G$5720,2,0)</f>
        <v>#N/A</v>
      </c>
      <c r="D106" s="23" t="e">
        <f>VLOOKUP(B106,'DS BH cấp'!$B$5:$G$5720,3,0)</f>
        <v>#N/A</v>
      </c>
      <c r="E106" s="24" t="e">
        <f>VLOOKUP(B106,'DS BH cấp'!$B$5:$G$5720,4,0)</f>
        <v>#N/A</v>
      </c>
      <c r="F106" s="337" t="e">
        <f>VLOOKUP(B106,'DS BH cấp'!$B$5:$F$20000,5,0)</f>
        <v>#N/A</v>
      </c>
      <c r="G106" s="17" t="e">
        <f>VLOOKUP(B106,'DS BH cấp'!$B$5:$G$20000,6,0)</f>
        <v>#N/A</v>
      </c>
      <c r="H106" s="17" t="e">
        <f t="shared" si="16"/>
        <v>#N/A</v>
      </c>
      <c r="I106" s="684" t="e">
        <f>VLOOKUP(B106,'DS BH cấp'!$B$5:$H$20000,7,0)</f>
        <v>#N/A</v>
      </c>
      <c r="J106" s="17" t="e">
        <f>VLOOKUP(B106,'DS BH cấp'!$B$5:$I$20000,8,0)</f>
        <v>#N/A</v>
      </c>
      <c r="K106" s="17"/>
      <c r="L106" s="17" t="e">
        <f t="shared" si="17"/>
        <v>#N/A</v>
      </c>
      <c r="M106" s="17"/>
      <c r="N106" s="17" t="e">
        <f>VLOOKUP(B106,'DS BH cấp'!$B$12:$J$20000,9,0)</f>
        <v>#N/A</v>
      </c>
      <c r="O106" s="17" t="e">
        <f t="shared" si="18"/>
        <v>#N/A</v>
      </c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8" t="str">
        <f t="shared" si="11"/>
        <v>00</v>
      </c>
      <c r="AC106" s="18" t="str">
        <f t="shared" si="12"/>
        <v>01</v>
      </c>
      <c r="AD106" s="18" t="str">
        <f t="shared" si="13"/>
        <v>1900</v>
      </c>
      <c r="AE106" s="18"/>
      <c r="AF106" s="17"/>
      <c r="AG106" s="17"/>
    </row>
    <row r="107" spans="1:33">
      <c r="A107" s="17">
        <f t="shared" si="10"/>
        <v>103</v>
      </c>
      <c r="B107" s="25"/>
      <c r="C107" s="22" t="e">
        <f>VLOOKUP(B107,'DS BH cấp'!$B$5:$G$5720,2,0)</f>
        <v>#N/A</v>
      </c>
      <c r="D107" s="23" t="e">
        <f>VLOOKUP(B107,'DS BH cấp'!$B$5:$G$5720,3,0)</f>
        <v>#N/A</v>
      </c>
      <c r="E107" s="24" t="e">
        <f>VLOOKUP(B107,'DS BH cấp'!$B$5:$G$5720,4,0)</f>
        <v>#N/A</v>
      </c>
      <c r="F107" s="337" t="e">
        <f>VLOOKUP(B107,'DS BH cấp'!$B$5:$F$20000,5,0)</f>
        <v>#N/A</v>
      </c>
      <c r="G107" s="17" t="e">
        <f>VLOOKUP(B107,'DS BH cấp'!$B$5:$G$20000,6,0)</f>
        <v>#N/A</v>
      </c>
      <c r="H107" s="17" t="e">
        <f t="shared" si="16"/>
        <v>#N/A</v>
      </c>
      <c r="I107" s="684" t="e">
        <f>VLOOKUP(B107,'DS BH cấp'!$B$5:$H$20000,7,0)</f>
        <v>#N/A</v>
      </c>
      <c r="J107" s="17" t="e">
        <f>VLOOKUP(B107,'DS BH cấp'!$B$5:$I$20000,8,0)</f>
        <v>#N/A</v>
      </c>
      <c r="K107" s="17"/>
      <c r="L107" s="17" t="e">
        <f t="shared" si="17"/>
        <v>#N/A</v>
      </c>
      <c r="M107" s="17"/>
      <c r="N107" s="17" t="e">
        <f>VLOOKUP(B107,'DS BH cấp'!$B$12:$J$20000,9,0)</f>
        <v>#N/A</v>
      </c>
      <c r="O107" s="17" t="e">
        <f t="shared" si="18"/>
        <v>#N/A</v>
      </c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8" t="str">
        <f t="shared" si="11"/>
        <v>00</v>
      </c>
      <c r="AC107" s="18" t="str">
        <f t="shared" si="12"/>
        <v>01</v>
      </c>
      <c r="AD107" s="18" t="str">
        <f t="shared" si="13"/>
        <v>1900</v>
      </c>
      <c r="AE107" s="18"/>
      <c r="AF107" s="17"/>
      <c r="AG107" s="17"/>
    </row>
    <row r="108" spans="1:33">
      <c r="A108" s="17">
        <f t="shared" si="10"/>
        <v>104</v>
      </c>
      <c r="B108" s="21"/>
      <c r="C108" s="22" t="e">
        <f>VLOOKUP(B108,'DS BH cấp'!$B$5:$G$5720,2,0)</f>
        <v>#N/A</v>
      </c>
      <c r="D108" s="23" t="e">
        <f>VLOOKUP(B108,'DS BH cấp'!$B$5:$G$5720,3,0)</f>
        <v>#N/A</v>
      </c>
      <c r="E108" s="24" t="e">
        <f>VLOOKUP(B108,'DS BH cấp'!$B$5:$G$5720,4,0)</f>
        <v>#N/A</v>
      </c>
      <c r="F108" s="337" t="e">
        <f>VLOOKUP(B108,'DS BH cấp'!$B$5:$F$20000,5,0)</f>
        <v>#N/A</v>
      </c>
      <c r="G108" s="17" t="e">
        <f>VLOOKUP(B108,'DS BH cấp'!$B$5:$G$20000,6,0)</f>
        <v>#N/A</v>
      </c>
      <c r="H108" s="17" t="e">
        <f t="shared" si="16"/>
        <v>#N/A</v>
      </c>
      <c r="I108" s="684" t="e">
        <f>VLOOKUP(B108,'DS BH cấp'!$B$5:$H$20000,7,0)</f>
        <v>#N/A</v>
      </c>
      <c r="J108" s="17" t="e">
        <f>VLOOKUP(B108,'DS BH cấp'!$B$5:$I$20000,8,0)</f>
        <v>#N/A</v>
      </c>
      <c r="K108" s="17"/>
      <c r="L108" s="17" t="e">
        <f t="shared" si="17"/>
        <v>#N/A</v>
      </c>
      <c r="M108" s="17"/>
      <c r="N108" s="17" t="e">
        <f>VLOOKUP(B108,'DS BH cấp'!$B$12:$J$20000,9,0)</f>
        <v>#N/A</v>
      </c>
      <c r="O108" s="17" t="e">
        <f t="shared" si="18"/>
        <v>#N/A</v>
      </c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8" t="str">
        <f t="shared" si="11"/>
        <v>00</v>
      </c>
      <c r="AC108" s="18" t="str">
        <f t="shared" si="12"/>
        <v>01</v>
      </c>
      <c r="AD108" s="18" t="str">
        <f t="shared" si="13"/>
        <v>1900</v>
      </c>
      <c r="AE108" s="18"/>
      <c r="AF108" s="17"/>
      <c r="AG108" s="17"/>
    </row>
    <row r="109" spans="1:33">
      <c r="A109" s="17">
        <f t="shared" si="10"/>
        <v>105</v>
      </c>
      <c r="B109" s="25"/>
      <c r="C109" s="22" t="e">
        <f>VLOOKUP(B109,'DS BH cấp'!$B$5:$G$5720,2,0)</f>
        <v>#N/A</v>
      </c>
      <c r="D109" s="23" t="e">
        <f>VLOOKUP(B109,'DS BH cấp'!$B$5:$G$5720,3,0)</f>
        <v>#N/A</v>
      </c>
      <c r="E109" s="24" t="e">
        <f>VLOOKUP(B109,'DS BH cấp'!$B$5:$G$5720,4,0)</f>
        <v>#N/A</v>
      </c>
      <c r="F109" s="337" t="e">
        <f>VLOOKUP(B109,'DS BH cấp'!$B$5:$F$20000,5,0)</f>
        <v>#N/A</v>
      </c>
      <c r="G109" s="17" t="e">
        <f>VLOOKUP(B109,'DS BH cấp'!$B$5:$G$20000,6,0)</f>
        <v>#N/A</v>
      </c>
      <c r="H109" s="17" t="e">
        <f t="shared" si="16"/>
        <v>#N/A</v>
      </c>
      <c r="I109" s="684" t="e">
        <f>VLOOKUP(B109,'DS BH cấp'!$B$5:$H$20000,7,0)</f>
        <v>#N/A</v>
      </c>
      <c r="J109" s="17" t="e">
        <f>VLOOKUP(B109,'DS BH cấp'!$B$5:$I$20000,8,0)</f>
        <v>#N/A</v>
      </c>
      <c r="K109" s="17"/>
      <c r="L109" s="17" t="e">
        <f t="shared" si="17"/>
        <v>#N/A</v>
      </c>
      <c r="M109" s="17"/>
      <c r="N109" s="17" t="e">
        <f>VLOOKUP(B109,'DS BH cấp'!$B$12:$J$20000,9,0)</f>
        <v>#N/A</v>
      </c>
      <c r="O109" s="17" t="e">
        <f t="shared" si="18"/>
        <v>#N/A</v>
      </c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8" t="str">
        <f t="shared" si="11"/>
        <v>00</v>
      </c>
      <c r="AC109" s="18" t="str">
        <f t="shared" si="12"/>
        <v>01</v>
      </c>
      <c r="AD109" s="18" t="str">
        <f t="shared" si="13"/>
        <v>1900</v>
      </c>
      <c r="AE109" s="18"/>
      <c r="AF109" s="17"/>
      <c r="AG109" s="17"/>
    </row>
    <row r="110" spans="1:33">
      <c r="A110" s="17">
        <f t="shared" si="10"/>
        <v>106</v>
      </c>
      <c r="B110" s="21"/>
      <c r="C110" s="22" t="e">
        <f>VLOOKUP(B110,'DS BH cấp'!$B$5:$G$5720,2,0)</f>
        <v>#N/A</v>
      </c>
      <c r="D110" s="23" t="e">
        <f>VLOOKUP(B110,'DS BH cấp'!$B$5:$G$5720,3,0)</f>
        <v>#N/A</v>
      </c>
      <c r="E110" s="24" t="e">
        <f>VLOOKUP(B110,'DS BH cấp'!$B$5:$G$5720,4,0)</f>
        <v>#N/A</v>
      </c>
      <c r="F110" s="337" t="e">
        <f>VLOOKUP(B110,'DS BH cấp'!$B$5:$F$20000,5,0)</f>
        <v>#N/A</v>
      </c>
      <c r="G110" s="17" t="e">
        <f>VLOOKUP(B110,'DS BH cấp'!$B$5:$G$20000,6,0)</f>
        <v>#N/A</v>
      </c>
      <c r="H110" s="17" t="e">
        <f t="shared" si="16"/>
        <v>#N/A</v>
      </c>
      <c r="I110" s="684" t="e">
        <f>VLOOKUP(B110,'DS BH cấp'!$B$5:$H$20000,7,0)</f>
        <v>#N/A</v>
      </c>
      <c r="J110" s="17" t="e">
        <f>VLOOKUP(B110,'DS BH cấp'!$B$5:$I$20000,8,0)</f>
        <v>#N/A</v>
      </c>
      <c r="K110" s="17"/>
      <c r="L110" s="17" t="e">
        <f t="shared" si="17"/>
        <v>#N/A</v>
      </c>
      <c r="M110" s="17"/>
      <c r="N110" s="17" t="e">
        <f>VLOOKUP(B110,'DS BH cấp'!$B$12:$J$20000,9,0)</f>
        <v>#N/A</v>
      </c>
      <c r="O110" s="17" t="e">
        <f t="shared" si="18"/>
        <v>#N/A</v>
      </c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8" t="str">
        <f t="shared" si="11"/>
        <v>00</v>
      </c>
      <c r="AC110" s="18" t="str">
        <f t="shared" si="12"/>
        <v>01</v>
      </c>
      <c r="AD110" s="18" t="str">
        <f t="shared" si="13"/>
        <v>1900</v>
      </c>
      <c r="AE110" s="18"/>
      <c r="AF110" s="17"/>
      <c r="AG110" s="17"/>
    </row>
    <row r="111" spans="1:33">
      <c r="A111" s="17">
        <f t="shared" si="10"/>
        <v>107</v>
      </c>
      <c r="B111" s="25"/>
      <c r="C111" s="22" t="e">
        <f>VLOOKUP(B111,'DS BH cấp'!$B$5:$G$5720,2,0)</f>
        <v>#N/A</v>
      </c>
      <c r="D111" s="23" t="e">
        <f>VLOOKUP(B111,'DS BH cấp'!$B$5:$G$5720,3,0)</f>
        <v>#N/A</v>
      </c>
      <c r="E111" s="24" t="e">
        <f>VLOOKUP(B111,'DS BH cấp'!$B$5:$G$5720,4,0)</f>
        <v>#N/A</v>
      </c>
      <c r="F111" s="337" t="e">
        <f>VLOOKUP(B111,'DS BH cấp'!$B$5:$F$20000,5,0)</f>
        <v>#N/A</v>
      </c>
      <c r="G111" s="17" t="e">
        <f>VLOOKUP(B111,'DS BH cấp'!$B$5:$G$20000,6,0)</f>
        <v>#N/A</v>
      </c>
      <c r="H111" s="17" t="e">
        <f t="shared" si="16"/>
        <v>#N/A</v>
      </c>
      <c r="I111" s="684" t="e">
        <f>VLOOKUP(B111,'DS BH cấp'!$B$5:$H$20000,7,0)</f>
        <v>#N/A</v>
      </c>
      <c r="J111" s="17" t="e">
        <f>VLOOKUP(B111,'DS BH cấp'!$B$5:$I$20000,8,0)</f>
        <v>#N/A</v>
      </c>
      <c r="K111" s="17"/>
      <c r="L111" s="17" t="e">
        <f t="shared" si="17"/>
        <v>#N/A</v>
      </c>
      <c r="M111" s="17"/>
      <c r="N111" s="17" t="e">
        <f>VLOOKUP(B111,'DS BH cấp'!$B$12:$J$20000,9,0)</f>
        <v>#N/A</v>
      </c>
      <c r="O111" s="17" t="e">
        <f t="shared" si="18"/>
        <v>#N/A</v>
      </c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8" t="str">
        <f t="shared" si="11"/>
        <v>00</v>
      </c>
      <c r="AC111" s="18" t="str">
        <f t="shared" si="12"/>
        <v>01</v>
      </c>
      <c r="AD111" s="18" t="str">
        <f t="shared" si="13"/>
        <v>1900</v>
      </c>
      <c r="AE111" s="18"/>
      <c r="AF111" s="17"/>
      <c r="AG111" s="17"/>
    </row>
    <row r="112" spans="1:33">
      <c r="A112" s="17">
        <f t="shared" si="10"/>
        <v>108</v>
      </c>
      <c r="B112" s="21"/>
      <c r="C112" s="22" t="e">
        <f>VLOOKUP(B112,'DS BH cấp'!$B$5:$G$5720,2,0)</f>
        <v>#N/A</v>
      </c>
      <c r="D112" s="23" t="e">
        <f>VLOOKUP(B112,'DS BH cấp'!$B$5:$G$5720,3,0)</f>
        <v>#N/A</v>
      </c>
      <c r="E112" s="24" t="e">
        <f>VLOOKUP(B112,'DS BH cấp'!$B$5:$G$5720,4,0)</f>
        <v>#N/A</v>
      </c>
      <c r="F112" s="337" t="e">
        <f>VLOOKUP(B112,'DS BH cấp'!$B$5:$F$20000,5,0)</f>
        <v>#N/A</v>
      </c>
      <c r="G112" s="17" t="e">
        <f>VLOOKUP(B112,'DS BH cấp'!$B$5:$G$20000,6,0)</f>
        <v>#N/A</v>
      </c>
      <c r="H112" s="17" t="e">
        <f t="shared" si="16"/>
        <v>#N/A</v>
      </c>
      <c r="I112" s="684" t="e">
        <f>VLOOKUP(B112,'DS BH cấp'!$B$5:$H$20000,7,0)</f>
        <v>#N/A</v>
      </c>
      <c r="J112" s="17" t="e">
        <f>VLOOKUP(B112,'DS BH cấp'!$B$5:$I$20000,8,0)</f>
        <v>#N/A</v>
      </c>
      <c r="K112" s="17"/>
      <c r="L112" s="17" t="e">
        <f t="shared" si="17"/>
        <v>#N/A</v>
      </c>
      <c r="M112" s="17"/>
      <c r="N112" s="17" t="e">
        <f>VLOOKUP(B112,'DS BH cấp'!$B$12:$J$20000,9,0)</f>
        <v>#N/A</v>
      </c>
      <c r="O112" s="17" t="e">
        <f t="shared" si="18"/>
        <v>#N/A</v>
      </c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8" t="str">
        <f t="shared" si="11"/>
        <v>00</v>
      </c>
      <c r="AC112" s="18" t="str">
        <f t="shared" si="12"/>
        <v>01</v>
      </c>
      <c r="AD112" s="18" t="str">
        <f t="shared" si="13"/>
        <v>1900</v>
      </c>
      <c r="AE112" s="18"/>
      <c r="AF112" s="17"/>
      <c r="AG112" s="17"/>
    </row>
    <row r="113" spans="1:33">
      <c r="A113" s="17">
        <f t="shared" si="10"/>
        <v>109</v>
      </c>
      <c r="B113" s="25"/>
      <c r="C113" s="22" t="e">
        <f>VLOOKUP(B113,'DS BH cấp'!$B$5:$G$5720,2,0)</f>
        <v>#N/A</v>
      </c>
      <c r="D113" s="23" t="e">
        <f>VLOOKUP(B113,'DS BH cấp'!$B$5:$G$5720,3,0)</f>
        <v>#N/A</v>
      </c>
      <c r="E113" s="24" t="e">
        <f>VLOOKUP(B113,'DS BH cấp'!$B$5:$G$5720,4,0)</f>
        <v>#N/A</v>
      </c>
      <c r="F113" s="337" t="e">
        <f>VLOOKUP(B113,'DS BH cấp'!$B$5:$F$20000,5,0)</f>
        <v>#N/A</v>
      </c>
      <c r="G113" s="17" t="e">
        <f>VLOOKUP(B113,'DS BH cấp'!$B$5:$G$20000,6,0)</f>
        <v>#N/A</v>
      </c>
      <c r="H113" s="17" t="e">
        <f t="shared" si="16"/>
        <v>#N/A</v>
      </c>
      <c r="I113" s="684" t="e">
        <f>VLOOKUP(B113,'DS BH cấp'!$B$5:$H$20000,7,0)</f>
        <v>#N/A</v>
      </c>
      <c r="J113" s="17" t="e">
        <f>VLOOKUP(B113,'DS BH cấp'!$B$5:$I$20000,8,0)</f>
        <v>#N/A</v>
      </c>
      <c r="K113" s="17"/>
      <c r="L113" s="17" t="e">
        <f t="shared" si="17"/>
        <v>#N/A</v>
      </c>
      <c r="M113" s="17"/>
      <c r="N113" s="17" t="e">
        <f>VLOOKUP(B113,'DS BH cấp'!$B$12:$J$20000,9,0)</f>
        <v>#N/A</v>
      </c>
      <c r="O113" s="17" t="e">
        <f t="shared" si="18"/>
        <v>#N/A</v>
      </c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8" t="str">
        <f t="shared" si="11"/>
        <v>00</v>
      </c>
      <c r="AC113" s="18" t="str">
        <f t="shared" si="12"/>
        <v>01</v>
      </c>
      <c r="AD113" s="18" t="str">
        <f t="shared" si="13"/>
        <v>1900</v>
      </c>
      <c r="AE113" s="18"/>
      <c r="AF113" s="17"/>
      <c r="AG113" s="17"/>
    </row>
    <row r="114" spans="1:33">
      <c r="A114" s="17">
        <f t="shared" si="10"/>
        <v>110</v>
      </c>
      <c r="B114" s="21"/>
      <c r="C114" s="22" t="e">
        <f>VLOOKUP(B114,'DS BH cấp'!$B$5:$G$5720,2,0)</f>
        <v>#N/A</v>
      </c>
      <c r="D114" s="23" t="e">
        <f>VLOOKUP(B114,'DS BH cấp'!$B$5:$G$5720,3,0)</f>
        <v>#N/A</v>
      </c>
      <c r="E114" s="24" t="e">
        <f>VLOOKUP(B114,'DS BH cấp'!$B$5:$G$5720,4,0)</f>
        <v>#N/A</v>
      </c>
      <c r="F114" s="337" t="e">
        <f>VLOOKUP(B114,'DS BH cấp'!$B$5:$F$20000,5,0)</f>
        <v>#N/A</v>
      </c>
      <c r="G114" s="17" t="e">
        <f>VLOOKUP(B114,'DS BH cấp'!$B$5:$G$20000,6,0)</f>
        <v>#N/A</v>
      </c>
      <c r="H114" s="17" t="e">
        <f t="shared" si="16"/>
        <v>#N/A</v>
      </c>
      <c r="I114" s="684" t="e">
        <f>VLOOKUP(B114,'DS BH cấp'!$B$5:$H$20000,7,0)</f>
        <v>#N/A</v>
      </c>
      <c r="J114" s="17" t="e">
        <f>VLOOKUP(B114,'DS BH cấp'!$B$5:$I$20000,8,0)</f>
        <v>#N/A</v>
      </c>
      <c r="K114" s="17"/>
      <c r="L114" s="17" t="e">
        <f t="shared" si="17"/>
        <v>#N/A</v>
      </c>
      <c r="M114" s="17"/>
      <c r="N114" s="17" t="e">
        <f>VLOOKUP(B114,'DS BH cấp'!$B$12:$J$20000,9,0)</f>
        <v>#N/A</v>
      </c>
      <c r="O114" s="17" t="e">
        <f t="shared" si="18"/>
        <v>#N/A</v>
      </c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8" t="str">
        <f t="shared" si="11"/>
        <v>00</v>
      </c>
      <c r="AC114" s="18" t="str">
        <f t="shared" si="12"/>
        <v>01</v>
      </c>
      <c r="AD114" s="18" t="str">
        <f t="shared" si="13"/>
        <v>1900</v>
      </c>
      <c r="AE114" s="18"/>
      <c r="AF114" s="17"/>
      <c r="AG114" s="17"/>
    </row>
    <row r="115" spans="1:33">
      <c r="A115" s="17">
        <f t="shared" si="10"/>
        <v>111</v>
      </c>
      <c r="B115" s="25"/>
      <c r="C115" s="22" t="e">
        <f>VLOOKUP(B115,'DS BH cấp'!$B$5:$G$5720,2,0)</f>
        <v>#N/A</v>
      </c>
      <c r="D115" s="23" t="e">
        <f>VLOOKUP(B115,'DS BH cấp'!$B$5:$G$5720,3,0)</f>
        <v>#N/A</v>
      </c>
      <c r="E115" s="24" t="e">
        <f>VLOOKUP(B115,'DS BH cấp'!$B$5:$G$5720,4,0)</f>
        <v>#N/A</v>
      </c>
      <c r="F115" s="337" t="e">
        <f>VLOOKUP(B115,'DS BH cấp'!$B$5:$F$20000,5,0)</f>
        <v>#N/A</v>
      </c>
      <c r="G115" s="17" t="e">
        <f>VLOOKUP(B115,'DS BH cấp'!$B$5:$G$20000,6,0)</f>
        <v>#N/A</v>
      </c>
      <c r="H115" s="17" t="e">
        <f t="shared" si="16"/>
        <v>#N/A</v>
      </c>
      <c r="I115" s="684" t="e">
        <f>VLOOKUP(B115,'DS BH cấp'!$B$5:$H$20000,7,0)</f>
        <v>#N/A</v>
      </c>
      <c r="J115" s="17" t="e">
        <f>VLOOKUP(B115,'DS BH cấp'!$B$5:$I$20000,8,0)</f>
        <v>#N/A</v>
      </c>
      <c r="K115" s="17"/>
      <c r="L115" s="17" t="e">
        <f t="shared" si="17"/>
        <v>#N/A</v>
      </c>
      <c r="M115" s="17"/>
      <c r="N115" s="17" t="e">
        <f>VLOOKUP(B115,'DS BH cấp'!$B$12:$J$20000,9,0)</f>
        <v>#N/A</v>
      </c>
      <c r="O115" s="17" t="e">
        <f t="shared" si="18"/>
        <v>#N/A</v>
      </c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8" t="str">
        <f t="shared" si="11"/>
        <v>00</v>
      </c>
      <c r="AC115" s="18" t="str">
        <f t="shared" si="12"/>
        <v>01</v>
      </c>
      <c r="AD115" s="18" t="str">
        <f t="shared" si="13"/>
        <v>1900</v>
      </c>
      <c r="AE115" s="18"/>
      <c r="AF115" s="17"/>
      <c r="AG115" s="17"/>
    </row>
    <row r="116" spans="1:33">
      <c r="A116" s="17">
        <f t="shared" si="10"/>
        <v>112</v>
      </c>
      <c r="B116" s="21"/>
      <c r="C116" s="22" t="e">
        <f>VLOOKUP(B116,'DS BH cấp'!$B$5:$G$5720,2,0)</f>
        <v>#N/A</v>
      </c>
      <c r="D116" s="23" t="e">
        <f>VLOOKUP(B116,'DS BH cấp'!$B$5:$G$5720,3,0)</f>
        <v>#N/A</v>
      </c>
      <c r="E116" s="24" t="e">
        <f>VLOOKUP(B116,'DS BH cấp'!$B$5:$G$5720,4,0)</f>
        <v>#N/A</v>
      </c>
      <c r="F116" s="337" t="e">
        <f>VLOOKUP(B116,'DS BH cấp'!$B$5:$F$20000,5,0)</f>
        <v>#N/A</v>
      </c>
      <c r="G116" s="17" t="e">
        <f>VLOOKUP(B116,'DS BH cấp'!$B$5:$G$20000,6,0)</f>
        <v>#N/A</v>
      </c>
      <c r="H116" s="17" t="e">
        <f t="shared" si="16"/>
        <v>#N/A</v>
      </c>
      <c r="I116" s="684" t="e">
        <f>VLOOKUP(B116,'DS BH cấp'!$B$5:$H$20000,7,0)</f>
        <v>#N/A</v>
      </c>
      <c r="J116" s="17" t="e">
        <f>VLOOKUP(B116,'DS BH cấp'!$B$5:$I$20000,8,0)</f>
        <v>#N/A</v>
      </c>
      <c r="K116" s="17"/>
      <c r="L116" s="17" t="e">
        <f t="shared" si="17"/>
        <v>#N/A</v>
      </c>
      <c r="M116" s="17"/>
      <c r="N116" s="17" t="e">
        <f>VLOOKUP(B116,'DS BH cấp'!$B$12:$J$20000,9,0)</f>
        <v>#N/A</v>
      </c>
      <c r="O116" s="17" t="e">
        <f t="shared" si="18"/>
        <v>#N/A</v>
      </c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8" t="str">
        <f t="shared" si="11"/>
        <v>00</v>
      </c>
      <c r="AC116" s="18" t="str">
        <f t="shared" si="12"/>
        <v>01</v>
      </c>
      <c r="AD116" s="18" t="str">
        <f t="shared" si="13"/>
        <v>1900</v>
      </c>
      <c r="AE116" s="18"/>
      <c r="AF116" s="17"/>
      <c r="AG116" s="17"/>
    </row>
    <row r="117" spans="1:33">
      <c r="A117" s="17">
        <f t="shared" si="10"/>
        <v>113</v>
      </c>
      <c r="B117" s="25"/>
      <c r="C117" s="22" t="e">
        <f>VLOOKUP(B117,'DS BH cấp'!$B$5:$G$5720,2,0)</f>
        <v>#N/A</v>
      </c>
      <c r="D117" s="23" t="e">
        <f>VLOOKUP(B117,'DS BH cấp'!$B$5:$G$5720,3,0)</f>
        <v>#N/A</v>
      </c>
      <c r="E117" s="24" t="e">
        <f>VLOOKUP(B117,'DS BH cấp'!$B$5:$G$5720,4,0)</f>
        <v>#N/A</v>
      </c>
      <c r="F117" s="337" t="e">
        <f>VLOOKUP(B117,'DS BH cấp'!$B$5:$F$20000,5,0)</f>
        <v>#N/A</v>
      </c>
      <c r="G117" s="17" t="e">
        <f>VLOOKUP(B117,'DS BH cấp'!$B$5:$G$20000,6,0)</f>
        <v>#N/A</v>
      </c>
      <c r="H117" s="17" t="e">
        <f t="shared" si="16"/>
        <v>#N/A</v>
      </c>
      <c r="I117" s="684" t="e">
        <f>VLOOKUP(B117,'DS BH cấp'!$B$5:$H$20000,7,0)</f>
        <v>#N/A</v>
      </c>
      <c r="J117" s="17" t="e">
        <f>VLOOKUP(B117,'DS BH cấp'!$B$5:$I$20000,8,0)</f>
        <v>#N/A</v>
      </c>
      <c r="K117" s="17"/>
      <c r="L117" s="17" t="e">
        <f t="shared" si="17"/>
        <v>#N/A</v>
      </c>
      <c r="M117" s="17"/>
      <c r="N117" s="17" t="e">
        <f>VLOOKUP(B117,'DS BH cấp'!$B$12:$J$20000,9,0)</f>
        <v>#N/A</v>
      </c>
      <c r="O117" s="17" t="e">
        <f t="shared" si="18"/>
        <v>#N/A</v>
      </c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8" t="str">
        <f t="shared" si="11"/>
        <v>00</v>
      </c>
      <c r="AC117" s="18" t="str">
        <f t="shared" si="12"/>
        <v>01</v>
      </c>
      <c r="AD117" s="18" t="str">
        <f t="shared" si="13"/>
        <v>1900</v>
      </c>
      <c r="AE117" s="18"/>
      <c r="AF117" s="17"/>
      <c r="AG117" s="17"/>
    </row>
    <row r="118" spans="1:33">
      <c r="A118" s="17">
        <f t="shared" si="10"/>
        <v>114</v>
      </c>
      <c r="B118" s="21"/>
      <c r="C118" s="22" t="e">
        <f>VLOOKUP(B118,'DS BH cấp'!$B$5:$G$5720,2,0)</f>
        <v>#N/A</v>
      </c>
      <c r="D118" s="23" t="e">
        <f>VLOOKUP(B118,'DS BH cấp'!$B$5:$G$5720,3,0)</f>
        <v>#N/A</v>
      </c>
      <c r="E118" s="24" t="e">
        <f>VLOOKUP(B118,'DS BH cấp'!$B$5:$G$5720,4,0)</f>
        <v>#N/A</v>
      </c>
      <c r="F118" s="337" t="e">
        <f>VLOOKUP(B118,'DS BH cấp'!$B$5:$F$20000,5,0)</f>
        <v>#N/A</v>
      </c>
      <c r="G118" s="17" t="e">
        <f>VLOOKUP(B118,'DS BH cấp'!$B$5:$G$20000,6,0)</f>
        <v>#N/A</v>
      </c>
      <c r="H118" s="17" t="e">
        <f t="shared" si="16"/>
        <v>#N/A</v>
      </c>
      <c r="I118" s="684" t="e">
        <f>VLOOKUP(B118,'DS BH cấp'!$B$5:$H$20000,7,0)</f>
        <v>#N/A</v>
      </c>
      <c r="J118" s="17" t="e">
        <f>VLOOKUP(B118,'DS BH cấp'!$B$5:$I$20000,8,0)</f>
        <v>#N/A</v>
      </c>
      <c r="K118" s="17"/>
      <c r="L118" s="17" t="e">
        <f t="shared" si="17"/>
        <v>#N/A</v>
      </c>
      <c r="M118" s="17"/>
      <c r="N118" s="17" t="e">
        <f>VLOOKUP(B118,'DS BH cấp'!$B$12:$J$20000,9,0)</f>
        <v>#N/A</v>
      </c>
      <c r="O118" s="17" t="e">
        <f t="shared" si="18"/>
        <v>#N/A</v>
      </c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8" t="str">
        <f t="shared" si="11"/>
        <v>00</v>
      </c>
      <c r="AC118" s="18" t="str">
        <f t="shared" si="12"/>
        <v>01</v>
      </c>
      <c r="AD118" s="18" t="str">
        <f t="shared" si="13"/>
        <v>1900</v>
      </c>
      <c r="AE118" s="18"/>
      <c r="AF118" s="17"/>
      <c r="AG118" s="17"/>
    </row>
    <row r="119" spans="1:33">
      <c r="A119" s="17">
        <f t="shared" si="10"/>
        <v>115</v>
      </c>
      <c r="B119" s="25"/>
      <c r="C119" s="22" t="e">
        <f>VLOOKUP(B119,'DS BH cấp'!$B$5:$G$5720,2,0)</f>
        <v>#N/A</v>
      </c>
      <c r="D119" s="23" t="e">
        <f>VLOOKUP(B119,'DS BH cấp'!$B$5:$G$5720,3,0)</f>
        <v>#N/A</v>
      </c>
      <c r="E119" s="24" t="e">
        <f>VLOOKUP(B119,'DS BH cấp'!$B$5:$G$5720,4,0)</f>
        <v>#N/A</v>
      </c>
      <c r="F119" s="337" t="e">
        <f>VLOOKUP(B119,'DS BH cấp'!$B$5:$F$20000,5,0)</f>
        <v>#N/A</v>
      </c>
      <c r="G119" s="17" t="e">
        <f>VLOOKUP(B119,'DS BH cấp'!$B$5:$G$20000,6,0)</f>
        <v>#N/A</v>
      </c>
      <c r="H119" s="17" t="e">
        <f t="shared" si="16"/>
        <v>#N/A</v>
      </c>
      <c r="I119" s="684" t="e">
        <f>VLOOKUP(B119,'DS BH cấp'!$B$5:$H$20000,7,0)</f>
        <v>#N/A</v>
      </c>
      <c r="J119" s="17" t="e">
        <f>VLOOKUP(B119,'DS BH cấp'!$B$5:$I$20000,8,0)</f>
        <v>#N/A</v>
      </c>
      <c r="K119" s="17"/>
      <c r="L119" s="17" t="e">
        <f t="shared" si="17"/>
        <v>#N/A</v>
      </c>
      <c r="M119" s="17"/>
      <c r="N119" s="17" t="e">
        <f>VLOOKUP(B119,'DS BH cấp'!$B$12:$J$20000,9,0)</f>
        <v>#N/A</v>
      </c>
      <c r="O119" s="17" t="e">
        <f t="shared" si="18"/>
        <v>#N/A</v>
      </c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8" t="str">
        <f t="shared" si="11"/>
        <v>00</v>
      </c>
      <c r="AC119" s="18" t="str">
        <f t="shared" si="12"/>
        <v>01</v>
      </c>
      <c r="AD119" s="18" t="str">
        <f t="shared" si="13"/>
        <v>1900</v>
      </c>
      <c r="AE119" s="18"/>
      <c r="AF119" s="17"/>
      <c r="AG119" s="17"/>
    </row>
    <row r="120" spans="1:33">
      <c r="A120" s="17">
        <f t="shared" si="10"/>
        <v>116</v>
      </c>
      <c r="B120" s="21"/>
      <c r="C120" s="22" t="e">
        <f>VLOOKUP(B120,'DS BH cấp'!$B$5:$G$5720,2,0)</f>
        <v>#N/A</v>
      </c>
      <c r="D120" s="23" t="e">
        <f>VLOOKUP(B120,'DS BH cấp'!$B$5:$G$5720,3,0)</f>
        <v>#N/A</v>
      </c>
      <c r="E120" s="24" t="e">
        <f>VLOOKUP(B120,'DS BH cấp'!$B$5:$G$5720,4,0)</f>
        <v>#N/A</v>
      </c>
      <c r="F120" s="337" t="e">
        <f>VLOOKUP(B120,'DS BH cấp'!$B$5:$F$20000,5,0)</f>
        <v>#N/A</v>
      </c>
      <c r="G120" s="17" t="e">
        <f>VLOOKUP(B120,'DS BH cấp'!$B$5:$G$20000,6,0)</f>
        <v>#N/A</v>
      </c>
      <c r="H120" s="17" t="e">
        <f t="shared" si="16"/>
        <v>#N/A</v>
      </c>
      <c r="I120" s="684" t="e">
        <f>VLOOKUP(B120,'DS BH cấp'!$B$5:$H$20000,7,0)</f>
        <v>#N/A</v>
      </c>
      <c r="J120" s="17" t="e">
        <f>VLOOKUP(B120,'DS BH cấp'!$B$5:$I$20000,8,0)</f>
        <v>#N/A</v>
      </c>
      <c r="K120" s="17"/>
      <c r="L120" s="17" t="e">
        <f t="shared" si="17"/>
        <v>#N/A</v>
      </c>
      <c r="M120" s="17"/>
      <c r="N120" s="17" t="e">
        <f>VLOOKUP(B120,'DS BH cấp'!$B$12:$J$20000,9,0)</f>
        <v>#N/A</v>
      </c>
      <c r="O120" s="17" t="e">
        <f t="shared" si="18"/>
        <v>#N/A</v>
      </c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8" t="str">
        <f t="shared" si="11"/>
        <v>00</v>
      </c>
      <c r="AC120" s="18" t="str">
        <f t="shared" si="12"/>
        <v>01</v>
      </c>
      <c r="AD120" s="18" t="str">
        <f t="shared" si="13"/>
        <v>1900</v>
      </c>
      <c r="AE120" s="18"/>
      <c r="AF120" s="17"/>
      <c r="AG120" s="17"/>
    </row>
    <row r="121" spans="1:33">
      <c r="A121" s="17">
        <f t="shared" si="10"/>
        <v>117</v>
      </c>
      <c r="B121" s="25"/>
      <c r="C121" s="22" t="e">
        <f>VLOOKUP(B121,'DS BH cấp'!$B$5:$G$5720,2,0)</f>
        <v>#N/A</v>
      </c>
      <c r="D121" s="23" t="e">
        <f>VLOOKUP(B121,'DS BH cấp'!$B$5:$G$5720,3,0)</f>
        <v>#N/A</v>
      </c>
      <c r="E121" s="24" t="e">
        <f>VLOOKUP(B121,'DS BH cấp'!$B$5:$G$5720,4,0)</f>
        <v>#N/A</v>
      </c>
      <c r="F121" s="337" t="e">
        <f>VLOOKUP(B121,'DS BH cấp'!$B$5:$F$20000,5,0)</f>
        <v>#N/A</v>
      </c>
      <c r="G121" s="17" t="e">
        <f>VLOOKUP(B121,'DS BH cấp'!$B$5:$G$20000,6,0)</f>
        <v>#N/A</v>
      </c>
      <c r="H121" s="17" t="e">
        <f t="shared" si="16"/>
        <v>#N/A</v>
      </c>
      <c r="I121" s="684" t="e">
        <f>VLOOKUP(B121,'DS BH cấp'!$B$5:$H$20000,7,0)</f>
        <v>#N/A</v>
      </c>
      <c r="J121" s="17" t="e">
        <f>VLOOKUP(B121,'DS BH cấp'!$B$5:$I$20000,8,0)</f>
        <v>#N/A</v>
      </c>
      <c r="K121" s="17"/>
      <c r="L121" s="17" t="e">
        <f t="shared" si="17"/>
        <v>#N/A</v>
      </c>
      <c r="M121" s="17"/>
      <c r="N121" s="17" t="e">
        <f>VLOOKUP(B121,'DS BH cấp'!$B$12:$J$20000,9,0)</f>
        <v>#N/A</v>
      </c>
      <c r="O121" s="17" t="e">
        <f t="shared" si="18"/>
        <v>#N/A</v>
      </c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8" t="str">
        <f t="shared" si="11"/>
        <v>00</v>
      </c>
      <c r="AC121" s="18" t="str">
        <f t="shared" si="12"/>
        <v>01</v>
      </c>
      <c r="AD121" s="18" t="str">
        <f t="shared" si="13"/>
        <v>1900</v>
      </c>
      <c r="AE121" s="18"/>
      <c r="AF121" s="17"/>
      <c r="AG121" s="17"/>
    </row>
    <row r="122" spans="1:33">
      <c r="A122" s="17">
        <f t="shared" si="10"/>
        <v>118</v>
      </c>
      <c r="B122" s="21"/>
      <c r="C122" s="22" t="e">
        <f>VLOOKUP(B122,'DS BH cấp'!$B$5:$G$5720,2,0)</f>
        <v>#N/A</v>
      </c>
      <c r="D122" s="23" t="e">
        <f>VLOOKUP(B122,'DS BH cấp'!$B$5:$G$5720,3,0)</f>
        <v>#N/A</v>
      </c>
      <c r="E122" s="24" t="e">
        <f>VLOOKUP(B122,'DS BH cấp'!$B$5:$G$5720,4,0)</f>
        <v>#N/A</v>
      </c>
      <c r="F122" s="337" t="e">
        <f>VLOOKUP(B122,'DS BH cấp'!$B$5:$F$20000,5,0)</f>
        <v>#N/A</v>
      </c>
      <c r="G122" s="17" t="e">
        <f>VLOOKUP(B122,'DS BH cấp'!$B$5:$G$20000,6,0)</f>
        <v>#N/A</v>
      </c>
      <c r="H122" s="17" t="e">
        <f t="shared" si="16"/>
        <v>#N/A</v>
      </c>
      <c r="I122" s="684" t="e">
        <f>VLOOKUP(B122,'DS BH cấp'!$B$5:$H$20000,7,0)</f>
        <v>#N/A</v>
      </c>
      <c r="J122" s="17" t="e">
        <f>VLOOKUP(B122,'DS BH cấp'!$B$5:$I$20000,8,0)</f>
        <v>#N/A</v>
      </c>
      <c r="K122" s="17"/>
      <c r="L122" s="17" t="e">
        <f t="shared" si="17"/>
        <v>#N/A</v>
      </c>
      <c r="M122" s="17"/>
      <c r="N122" s="17" t="e">
        <f>VLOOKUP(B122,'DS BH cấp'!$B$12:$J$20000,9,0)</f>
        <v>#N/A</v>
      </c>
      <c r="O122" s="17" t="e">
        <f t="shared" si="18"/>
        <v>#N/A</v>
      </c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8" t="str">
        <f t="shared" si="11"/>
        <v>00</v>
      </c>
      <c r="AC122" s="18" t="str">
        <f t="shared" si="12"/>
        <v>01</v>
      </c>
      <c r="AD122" s="18" t="str">
        <f t="shared" si="13"/>
        <v>1900</v>
      </c>
      <c r="AE122" s="18"/>
      <c r="AF122" s="17"/>
      <c r="AG122" s="17"/>
    </row>
    <row r="123" spans="1:33">
      <c r="A123" s="17">
        <f t="shared" si="10"/>
        <v>119</v>
      </c>
      <c r="B123" s="25"/>
      <c r="C123" s="22" t="e">
        <f>VLOOKUP(B123,'DS BH cấp'!$B$5:$G$5720,2,0)</f>
        <v>#N/A</v>
      </c>
      <c r="D123" s="23" t="e">
        <f>VLOOKUP(B123,'DS BH cấp'!$B$5:$G$5720,3,0)</f>
        <v>#N/A</v>
      </c>
      <c r="E123" s="24" t="e">
        <f>VLOOKUP(B123,'DS BH cấp'!$B$5:$G$5720,4,0)</f>
        <v>#N/A</v>
      </c>
      <c r="F123" s="337" t="e">
        <f>VLOOKUP(B123,'DS BH cấp'!$B$5:$F$20000,5,0)</f>
        <v>#N/A</v>
      </c>
      <c r="G123" s="17" t="e">
        <f>VLOOKUP(B123,'DS BH cấp'!$B$5:$G$20000,6,0)</f>
        <v>#N/A</v>
      </c>
      <c r="H123" s="17" t="e">
        <f t="shared" si="16"/>
        <v>#N/A</v>
      </c>
      <c r="I123" s="684" t="e">
        <f>VLOOKUP(B123,'DS BH cấp'!$B$5:$H$20000,7,0)</f>
        <v>#N/A</v>
      </c>
      <c r="J123" s="17" t="e">
        <f>VLOOKUP(B123,'DS BH cấp'!$B$5:$I$20000,8,0)</f>
        <v>#N/A</v>
      </c>
      <c r="K123" s="17"/>
      <c r="L123" s="17" t="e">
        <f t="shared" si="17"/>
        <v>#N/A</v>
      </c>
      <c r="M123" s="17"/>
      <c r="N123" s="17" t="e">
        <f>VLOOKUP(B123,'DS BH cấp'!$B$12:$J$20000,9,0)</f>
        <v>#N/A</v>
      </c>
      <c r="O123" s="17" t="e">
        <f t="shared" si="18"/>
        <v>#N/A</v>
      </c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8" t="str">
        <f t="shared" si="11"/>
        <v>00</v>
      </c>
      <c r="AC123" s="18" t="str">
        <f t="shared" si="12"/>
        <v>01</v>
      </c>
      <c r="AD123" s="18" t="str">
        <f t="shared" si="13"/>
        <v>1900</v>
      </c>
      <c r="AE123" s="18"/>
      <c r="AF123" s="17"/>
      <c r="AG123" s="17"/>
    </row>
    <row r="124" spans="1:33">
      <c r="A124" s="17">
        <f t="shared" si="10"/>
        <v>120</v>
      </c>
      <c r="B124" s="21"/>
      <c r="C124" s="22" t="e">
        <f>VLOOKUP(B124,'DS BH cấp'!$B$5:$G$5720,2,0)</f>
        <v>#N/A</v>
      </c>
      <c r="D124" s="23" t="e">
        <f>VLOOKUP(B124,'DS BH cấp'!$B$5:$G$5720,3,0)</f>
        <v>#N/A</v>
      </c>
      <c r="E124" s="24" t="e">
        <f>VLOOKUP(B124,'DS BH cấp'!$B$5:$G$5720,4,0)</f>
        <v>#N/A</v>
      </c>
      <c r="F124" s="337" t="e">
        <f>VLOOKUP(B124,'DS BH cấp'!$B$5:$F$20000,5,0)</f>
        <v>#N/A</v>
      </c>
      <c r="G124" s="17" t="e">
        <f>VLOOKUP(B124,'DS BH cấp'!$B$5:$G$20000,6,0)</f>
        <v>#N/A</v>
      </c>
      <c r="H124" s="17" t="e">
        <f t="shared" si="16"/>
        <v>#N/A</v>
      </c>
      <c r="I124" s="684" t="e">
        <f>VLOOKUP(B124,'DS BH cấp'!$B$5:$H$20000,7,0)</f>
        <v>#N/A</v>
      </c>
      <c r="J124" s="17" t="e">
        <f>VLOOKUP(B124,'DS BH cấp'!$B$5:$I$20000,8,0)</f>
        <v>#N/A</v>
      </c>
      <c r="K124" s="17"/>
      <c r="L124" s="17" t="e">
        <f t="shared" si="17"/>
        <v>#N/A</v>
      </c>
      <c r="M124" s="17"/>
      <c r="N124" s="17" t="e">
        <f>VLOOKUP(B124,'DS BH cấp'!$B$12:$J$20000,9,0)</f>
        <v>#N/A</v>
      </c>
      <c r="O124" s="17" t="e">
        <f t="shared" si="18"/>
        <v>#N/A</v>
      </c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8" t="str">
        <f t="shared" si="11"/>
        <v>00</v>
      </c>
      <c r="AC124" s="18" t="str">
        <f t="shared" si="12"/>
        <v>01</v>
      </c>
      <c r="AD124" s="18" t="str">
        <f t="shared" si="13"/>
        <v>1900</v>
      </c>
      <c r="AE124" s="18"/>
      <c r="AF124" s="17"/>
      <c r="AG124" s="17"/>
    </row>
    <row r="125" spans="1:33">
      <c r="A125" s="17">
        <f t="shared" ref="A125:A168" si="19">ROW()-4</f>
        <v>121</v>
      </c>
      <c r="B125" s="25"/>
      <c r="C125" s="22" t="e">
        <f>VLOOKUP(B125,'DS BH cấp'!$B$5:$G$5720,2,0)</f>
        <v>#N/A</v>
      </c>
      <c r="D125" s="23" t="e">
        <f>VLOOKUP(B125,'DS BH cấp'!$B$5:$G$5720,3,0)</f>
        <v>#N/A</v>
      </c>
      <c r="E125" s="24" t="e">
        <f>VLOOKUP(B125,'DS BH cấp'!$B$5:$G$5720,4,0)</f>
        <v>#N/A</v>
      </c>
      <c r="F125" s="337" t="e">
        <f>VLOOKUP(B125,'DS BH cấp'!$B$5:$F$20000,5,0)</f>
        <v>#N/A</v>
      </c>
      <c r="G125" s="17" t="e">
        <f>VLOOKUP(B125,'DS BH cấp'!$B$5:$G$20000,6,0)</f>
        <v>#N/A</v>
      </c>
      <c r="H125" s="17" t="e">
        <f t="shared" si="16"/>
        <v>#N/A</v>
      </c>
      <c r="I125" s="684" t="e">
        <f>VLOOKUP(B125,'DS BH cấp'!$B$5:$H$20000,7,0)</f>
        <v>#N/A</v>
      </c>
      <c r="J125" s="17" t="e">
        <f>VLOOKUP(B125,'DS BH cấp'!$B$5:$I$20000,8,0)</f>
        <v>#N/A</v>
      </c>
      <c r="K125" s="17"/>
      <c r="L125" s="17" t="e">
        <f t="shared" si="17"/>
        <v>#N/A</v>
      </c>
      <c r="M125" s="17"/>
      <c r="N125" s="17" t="e">
        <f>VLOOKUP(B125,'DS BH cấp'!$B$12:$J$20000,9,0)</f>
        <v>#N/A</v>
      </c>
      <c r="O125" s="17" t="e">
        <f t="shared" si="18"/>
        <v>#N/A</v>
      </c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8" t="str">
        <f t="shared" ref="AB125:AB168" si="20">TEXT(AA125,"dd")</f>
        <v>00</v>
      </c>
      <c r="AC125" s="18" t="str">
        <f t="shared" ref="AC125:AC168" si="21">TEXT(AA125,"mm")</f>
        <v>01</v>
      </c>
      <c r="AD125" s="18" t="str">
        <f t="shared" ref="AD125:AD168" si="22">TEXT(AA125,"yyyy")</f>
        <v>1900</v>
      </c>
      <c r="AE125" s="18"/>
      <c r="AF125" s="17"/>
      <c r="AG125" s="17"/>
    </row>
    <row r="126" spans="1:33">
      <c r="A126" s="17">
        <f t="shared" si="19"/>
        <v>122</v>
      </c>
      <c r="B126" s="21"/>
      <c r="C126" s="22" t="e">
        <f>VLOOKUP(B126,'DS BH cấp'!$B$5:$G$5720,2,0)</f>
        <v>#N/A</v>
      </c>
      <c r="D126" s="23" t="e">
        <f>VLOOKUP(B126,'DS BH cấp'!$B$5:$G$5720,3,0)</f>
        <v>#N/A</v>
      </c>
      <c r="E126" s="24" t="e">
        <f>VLOOKUP(B126,'DS BH cấp'!$B$5:$G$5720,4,0)</f>
        <v>#N/A</v>
      </c>
      <c r="F126" s="337" t="e">
        <f>VLOOKUP(B126,'DS BH cấp'!$B$5:$F$20000,5,0)</f>
        <v>#N/A</v>
      </c>
      <c r="G126" s="17" t="e">
        <f>VLOOKUP(B126,'DS BH cấp'!$B$5:$G$20000,6,0)</f>
        <v>#N/A</v>
      </c>
      <c r="H126" s="17" t="e">
        <f t="shared" si="16"/>
        <v>#N/A</v>
      </c>
      <c r="I126" s="684" t="e">
        <f>VLOOKUP(B126,'DS BH cấp'!$B$5:$H$20000,7,0)</f>
        <v>#N/A</v>
      </c>
      <c r="J126" s="17" t="e">
        <f>VLOOKUP(B126,'DS BH cấp'!$B$5:$I$20000,8,0)</f>
        <v>#N/A</v>
      </c>
      <c r="K126" s="17"/>
      <c r="L126" s="17" t="e">
        <f t="shared" si="17"/>
        <v>#N/A</v>
      </c>
      <c r="M126" s="17"/>
      <c r="N126" s="17" t="e">
        <f>VLOOKUP(B126,'DS BH cấp'!$B$12:$J$20000,9,0)</f>
        <v>#N/A</v>
      </c>
      <c r="O126" s="17" t="e">
        <f t="shared" si="18"/>
        <v>#N/A</v>
      </c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8" t="str">
        <f t="shared" si="20"/>
        <v>00</v>
      </c>
      <c r="AC126" s="18" t="str">
        <f t="shared" si="21"/>
        <v>01</v>
      </c>
      <c r="AD126" s="18" t="str">
        <f t="shared" si="22"/>
        <v>1900</v>
      </c>
      <c r="AE126" s="18"/>
      <c r="AF126" s="17"/>
      <c r="AG126" s="17"/>
    </row>
    <row r="127" spans="1:33">
      <c r="A127" s="17">
        <f t="shared" si="19"/>
        <v>123</v>
      </c>
      <c r="B127" s="25"/>
      <c r="C127" s="22" t="e">
        <f>VLOOKUP(B127,'DS BH cấp'!$B$5:$G$5720,2,0)</f>
        <v>#N/A</v>
      </c>
      <c r="D127" s="23" t="e">
        <f>VLOOKUP(B127,'DS BH cấp'!$B$5:$G$5720,3,0)</f>
        <v>#N/A</v>
      </c>
      <c r="E127" s="24" t="e">
        <f>VLOOKUP(B127,'DS BH cấp'!$B$5:$G$5720,4,0)</f>
        <v>#N/A</v>
      </c>
      <c r="F127" s="337" t="e">
        <f>VLOOKUP(B127,'DS BH cấp'!$B$5:$F$20000,5,0)</f>
        <v>#N/A</v>
      </c>
      <c r="G127" s="17" t="e">
        <f>VLOOKUP(B127,'DS BH cấp'!$B$5:$G$20000,6,0)</f>
        <v>#N/A</v>
      </c>
      <c r="H127" s="17" t="e">
        <f t="shared" si="16"/>
        <v>#N/A</v>
      </c>
      <c r="I127" s="684" t="e">
        <f>VLOOKUP(B127,'DS BH cấp'!$B$5:$H$20000,7,0)</f>
        <v>#N/A</v>
      </c>
      <c r="J127" s="17" t="e">
        <f>VLOOKUP(B127,'DS BH cấp'!$B$5:$I$20000,8,0)</f>
        <v>#N/A</v>
      </c>
      <c r="K127" s="17"/>
      <c r="L127" s="17" t="e">
        <f t="shared" si="17"/>
        <v>#N/A</v>
      </c>
      <c r="M127" s="17"/>
      <c r="N127" s="17" t="e">
        <f>VLOOKUP(B127,'DS BH cấp'!$B$12:$J$20000,9,0)</f>
        <v>#N/A</v>
      </c>
      <c r="O127" s="17" t="e">
        <f t="shared" si="18"/>
        <v>#N/A</v>
      </c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8" t="str">
        <f t="shared" si="20"/>
        <v>00</v>
      </c>
      <c r="AC127" s="18" t="str">
        <f t="shared" si="21"/>
        <v>01</v>
      </c>
      <c r="AD127" s="18" t="str">
        <f t="shared" si="22"/>
        <v>1900</v>
      </c>
      <c r="AE127" s="18"/>
      <c r="AF127" s="17"/>
      <c r="AG127" s="17"/>
    </row>
    <row r="128" spans="1:33">
      <c r="A128" s="17">
        <f t="shared" si="19"/>
        <v>124</v>
      </c>
      <c r="B128" s="21"/>
      <c r="C128" s="22" t="e">
        <f>VLOOKUP(B128,'DS BH cấp'!$B$5:$G$5720,2,0)</f>
        <v>#N/A</v>
      </c>
      <c r="D128" s="23" t="e">
        <f>VLOOKUP(B128,'DS BH cấp'!$B$5:$G$5720,3,0)</f>
        <v>#N/A</v>
      </c>
      <c r="E128" s="24" t="e">
        <f>VLOOKUP(B128,'DS BH cấp'!$B$5:$G$5720,4,0)</f>
        <v>#N/A</v>
      </c>
      <c r="F128" s="337" t="e">
        <f>VLOOKUP(B128,'DS BH cấp'!$B$5:$F$20000,5,0)</f>
        <v>#N/A</v>
      </c>
      <c r="G128" s="17" t="e">
        <f>VLOOKUP(B128,'DS BH cấp'!$B$5:$G$20000,6,0)</f>
        <v>#N/A</v>
      </c>
      <c r="H128" s="17" t="e">
        <f t="shared" si="16"/>
        <v>#N/A</v>
      </c>
      <c r="I128" s="684" t="e">
        <f>VLOOKUP(B128,'DS BH cấp'!$B$5:$H$20000,7,0)</f>
        <v>#N/A</v>
      </c>
      <c r="J128" s="17" t="e">
        <f>VLOOKUP(B128,'DS BH cấp'!$B$5:$I$20000,8,0)</f>
        <v>#N/A</v>
      </c>
      <c r="K128" s="17"/>
      <c r="L128" s="17" t="e">
        <f t="shared" si="17"/>
        <v>#N/A</v>
      </c>
      <c r="M128" s="17"/>
      <c r="N128" s="17" t="e">
        <f>VLOOKUP(B128,'DS BH cấp'!$B$12:$J$20000,9,0)</f>
        <v>#N/A</v>
      </c>
      <c r="O128" s="17" t="e">
        <f t="shared" si="18"/>
        <v>#N/A</v>
      </c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8" t="str">
        <f t="shared" si="20"/>
        <v>00</v>
      </c>
      <c r="AC128" s="18" t="str">
        <f t="shared" si="21"/>
        <v>01</v>
      </c>
      <c r="AD128" s="18" t="str">
        <f t="shared" si="22"/>
        <v>1900</v>
      </c>
      <c r="AE128" s="18"/>
      <c r="AF128" s="17"/>
      <c r="AG128" s="17"/>
    </row>
    <row r="129" spans="1:33">
      <c r="A129" s="17">
        <f t="shared" si="19"/>
        <v>125</v>
      </c>
      <c r="B129" s="25"/>
      <c r="C129" s="22" t="e">
        <f>VLOOKUP(B129,'DS BH cấp'!$B$5:$G$5720,2,0)</f>
        <v>#N/A</v>
      </c>
      <c r="D129" s="23" t="e">
        <f>VLOOKUP(B129,'DS BH cấp'!$B$5:$G$5720,3,0)</f>
        <v>#N/A</v>
      </c>
      <c r="E129" s="24" t="e">
        <f>VLOOKUP(B129,'DS BH cấp'!$B$5:$G$5720,4,0)</f>
        <v>#N/A</v>
      </c>
      <c r="F129" s="337" t="e">
        <f>VLOOKUP(B129,'DS BH cấp'!$B$5:$F$20000,5,0)</f>
        <v>#N/A</v>
      </c>
      <c r="G129" s="17" t="e">
        <f>VLOOKUP(B129,'DS BH cấp'!$B$5:$G$20000,6,0)</f>
        <v>#N/A</v>
      </c>
      <c r="H129" s="17" t="e">
        <f t="shared" si="16"/>
        <v>#N/A</v>
      </c>
      <c r="I129" s="684" t="e">
        <f>VLOOKUP(B129,'DS BH cấp'!$B$5:$H$20000,7,0)</f>
        <v>#N/A</v>
      </c>
      <c r="J129" s="17" t="e">
        <f>VLOOKUP(B129,'DS BH cấp'!$B$5:$I$20000,8,0)</f>
        <v>#N/A</v>
      </c>
      <c r="K129" s="17"/>
      <c r="L129" s="17" t="e">
        <f t="shared" si="17"/>
        <v>#N/A</v>
      </c>
      <c r="M129" s="17"/>
      <c r="N129" s="17" t="e">
        <f>VLOOKUP(B129,'DS BH cấp'!$B$12:$J$20000,9,0)</f>
        <v>#N/A</v>
      </c>
      <c r="O129" s="17" t="e">
        <f t="shared" si="18"/>
        <v>#N/A</v>
      </c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8" t="str">
        <f t="shared" si="20"/>
        <v>00</v>
      </c>
      <c r="AC129" s="18" t="str">
        <f t="shared" si="21"/>
        <v>01</v>
      </c>
      <c r="AD129" s="18" t="str">
        <f t="shared" si="22"/>
        <v>1900</v>
      </c>
      <c r="AE129" s="18"/>
      <c r="AF129" s="17"/>
      <c r="AG129" s="17"/>
    </row>
    <row r="130" spans="1:33">
      <c r="A130" s="17">
        <f t="shared" si="19"/>
        <v>126</v>
      </c>
      <c r="B130" s="21"/>
      <c r="C130" s="22" t="e">
        <f>VLOOKUP(B130,'DS BH cấp'!$B$5:$G$5720,2,0)</f>
        <v>#N/A</v>
      </c>
      <c r="D130" s="23" t="e">
        <f>VLOOKUP(B130,'DS BH cấp'!$B$5:$G$5720,3,0)</f>
        <v>#N/A</v>
      </c>
      <c r="E130" s="24" t="e">
        <f>VLOOKUP(B130,'DS BH cấp'!$B$5:$G$5720,4,0)</f>
        <v>#N/A</v>
      </c>
      <c r="F130" s="337" t="e">
        <f>VLOOKUP(B130,'DS BH cấp'!$B$5:$F$20000,5,0)</f>
        <v>#N/A</v>
      </c>
      <c r="G130" s="17" t="e">
        <f>VLOOKUP(B130,'DS BH cấp'!$B$5:$G$20000,6,0)</f>
        <v>#N/A</v>
      </c>
      <c r="H130" s="17" t="e">
        <f t="shared" si="16"/>
        <v>#N/A</v>
      </c>
      <c r="I130" s="684" t="e">
        <f>VLOOKUP(B130,'DS BH cấp'!$B$5:$H$20000,7,0)</f>
        <v>#N/A</v>
      </c>
      <c r="J130" s="17" t="e">
        <f>VLOOKUP(B130,'DS BH cấp'!$B$5:$I$20000,8,0)</f>
        <v>#N/A</v>
      </c>
      <c r="K130" s="17"/>
      <c r="L130" s="17" t="e">
        <f t="shared" si="17"/>
        <v>#N/A</v>
      </c>
      <c r="M130" s="17"/>
      <c r="N130" s="17" t="e">
        <f>VLOOKUP(B130,'DS BH cấp'!$B$12:$J$20000,9,0)</f>
        <v>#N/A</v>
      </c>
      <c r="O130" s="17" t="e">
        <f t="shared" si="18"/>
        <v>#N/A</v>
      </c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8" t="str">
        <f t="shared" si="20"/>
        <v>00</v>
      </c>
      <c r="AC130" s="18" t="str">
        <f t="shared" si="21"/>
        <v>01</v>
      </c>
      <c r="AD130" s="18" t="str">
        <f t="shared" si="22"/>
        <v>1900</v>
      </c>
      <c r="AE130" s="18"/>
      <c r="AF130" s="17"/>
      <c r="AG130" s="17"/>
    </row>
    <row r="131" spans="1:33">
      <c r="A131" s="17">
        <f t="shared" si="19"/>
        <v>127</v>
      </c>
      <c r="B131" s="25"/>
      <c r="C131" s="22" t="e">
        <f>VLOOKUP(B131,'DS BH cấp'!$B$5:$G$5720,2,0)</f>
        <v>#N/A</v>
      </c>
      <c r="D131" s="23" t="e">
        <f>VLOOKUP(B131,'DS BH cấp'!$B$5:$G$5720,3,0)</f>
        <v>#N/A</v>
      </c>
      <c r="E131" s="24" t="e">
        <f>VLOOKUP(B131,'DS BH cấp'!$B$5:$G$5720,4,0)</f>
        <v>#N/A</v>
      </c>
      <c r="F131" s="337" t="e">
        <f>VLOOKUP(B131,'DS BH cấp'!$B$5:$F$20000,5,0)</f>
        <v>#N/A</v>
      </c>
      <c r="G131" s="17" t="e">
        <f>VLOOKUP(B131,'DS BH cấp'!$B$5:$G$20000,6,0)</f>
        <v>#N/A</v>
      </c>
      <c r="H131" s="17" t="e">
        <f t="shared" si="16"/>
        <v>#N/A</v>
      </c>
      <c r="I131" s="684" t="e">
        <f>VLOOKUP(B131,'DS BH cấp'!$B$5:$H$20000,7,0)</f>
        <v>#N/A</v>
      </c>
      <c r="J131" s="17" t="e">
        <f>VLOOKUP(B131,'DS BH cấp'!$B$5:$I$20000,8,0)</f>
        <v>#N/A</v>
      </c>
      <c r="K131" s="17"/>
      <c r="L131" s="17" t="e">
        <f t="shared" si="17"/>
        <v>#N/A</v>
      </c>
      <c r="M131" s="17"/>
      <c r="N131" s="17" t="e">
        <f>VLOOKUP(B131,'DS BH cấp'!$B$12:$J$20000,9,0)</f>
        <v>#N/A</v>
      </c>
      <c r="O131" s="17" t="e">
        <f t="shared" si="18"/>
        <v>#N/A</v>
      </c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8" t="str">
        <f t="shared" si="20"/>
        <v>00</v>
      </c>
      <c r="AC131" s="18" t="str">
        <f t="shared" si="21"/>
        <v>01</v>
      </c>
      <c r="AD131" s="18" t="str">
        <f t="shared" si="22"/>
        <v>1900</v>
      </c>
      <c r="AE131" s="18"/>
      <c r="AF131" s="17"/>
      <c r="AG131" s="17"/>
    </row>
    <row r="132" spans="1:33">
      <c r="A132" s="17">
        <f t="shared" si="19"/>
        <v>128</v>
      </c>
      <c r="B132" s="21"/>
      <c r="C132" s="22" t="e">
        <f>VLOOKUP(B132,'DS BH cấp'!$B$5:$G$5720,2,0)</f>
        <v>#N/A</v>
      </c>
      <c r="D132" s="23" t="e">
        <f>VLOOKUP(B132,'DS BH cấp'!$B$5:$G$5720,3,0)</f>
        <v>#N/A</v>
      </c>
      <c r="E132" s="24" t="e">
        <f>VLOOKUP(B132,'DS BH cấp'!$B$5:$G$5720,4,0)</f>
        <v>#N/A</v>
      </c>
      <c r="F132" s="337" t="e">
        <f>VLOOKUP(B132,'DS BH cấp'!$B$5:$F$20000,5,0)</f>
        <v>#N/A</v>
      </c>
      <c r="G132" s="17" t="e">
        <f>VLOOKUP(B132,'DS BH cấp'!$B$5:$G$20000,6,0)</f>
        <v>#N/A</v>
      </c>
      <c r="H132" s="17" t="e">
        <f t="shared" si="16"/>
        <v>#N/A</v>
      </c>
      <c r="I132" s="684" t="e">
        <f>VLOOKUP(B132,'DS BH cấp'!$B$5:$H$20000,7,0)</f>
        <v>#N/A</v>
      </c>
      <c r="J132" s="17" t="e">
        <f>VLOOKUP(B132,'DS BH cấp'!$B$5:$I$20000,8,0)</f>
        <v>#N/A</v>
      </c>
      <c r="K132" s="17"/>
      <c r="L132" s="17" t="e">
        <f t="shared" si="17"/>
        <v>#N/A</v>
      </c>
      <c r="M132" s="17"/>
      <c r="N132" s="17" t="e">
        <f>VLOOKUP(B132,'DS BH cấp'!$B$12:$J$20000,9,0)</f>
        <v>#N/A</v>
      </c>
      <c r="O132" s="17" t="e">
        <f t="shared" si="18"/>
        <v>#N/A</v>
      </c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8" t="str">
        <f t="shared" si="20"/>
        <v>00</v>
      </c>
      <c r="AC132" s="18" t="str">
        <f t="shared" si="21"/>
        <v>01</v>
      </c>
      <c r="AD132" s="18" t="str">
        <f t="shared" si="22"/>
        <v>1900</v>
      </c>
      <c r="AE132" s="18"/>
      <c r="AF132" s="17"/>
      <c r="AG132" s="17"/>
    </row>
    <row r="133" spans="1:33">
      <c r="A133" s="17">
        <f t="shared" si="19"/>
        <v>129</v>
      </c>
      <c r="B133" s="25"/>
      <c r="C133" s="22" t="e">
        <f>VLOOKUP(B133,'DS BH cấp'!$B$5:$G$5720,2,0)</f>
        <v>#N/A</v>
      </c>
      <c r="D133" s="23" t="e">
        <f>VLOOKUP(B133,'DS BH cấp'!$B$5:$G$5720,3,0)</f>
        <v>#N/A</v>
      </c>
      <c r="E133" s="24" t="e">
        <f>VLOOKUP(B133,'DS BH cấp'!$B$5:$G$5720,4,0)</f>
        <v>#N/A</v>
      </c>
      <c r="F133" s="337" t="e">
        <f>VLOOKUP(B133,'DS BH cấp'!$B$5:$F$20000,5,0)</f>
        <v>#N/A</v>
      </c>
      <c r="G133" s="17" t="e">
        <f>VLOOKUP(B133,'DS BH cấp'!$B$5:$G$20000,6,0)</f>
        <v>#N/A</v>
      </c>
      <c r="H133" s="17" t="e">
        <f t="shared" si="16"/>
        <v>#N/A</v>
      </c>
      <c r="I133" s="684" t="e">
        <f>VLOOKUP(B133,'DS BH cấp'!$B$5:$H$20000,7,0)</f>
        <v>#N/A</v>
      </c>
      <c r="J133" s="17" t="e">
        <f>VLOOKUP(B133,'DS BH cấp'!$B$5:$I$20000,8,0)</f>
        <v>#N/A</v>
      </c>
      <c r="K133" s="17"/>
      <c r="L133" s="17" t="e">
        <f t="shared" si="17"/>
        <v>#N/A</v>
      </c>
      <c r="M133" s="17"/>
      <c r="N133" s="17" t="e">
        <f>VLOOKUP(B133,'DS BH cấp'!$B$12:$J$20000,9,0)</f>
        <v>#N/A</v>
      </c>
      <c r="O133" s="17" t="e">
        <f t="shared" si="18"/>
        <v>#N/A</v>
      </c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8" t="str">
        <f t="shared" si="20"/>
        <v>00</v>
      </c>
      <c r="AC133" s="18" t="str">
        <f t="shared" si="21"/>
        <v>01</v>
      </c>
      <c r="AD133" s="18" t="str">
        <f t="shared" si="22"/>
        <v>1900</v>
      </c>
      <c r="AE133" s="18"/>
      <c r="AF133" s="17"/>
      <c r="AG133" s="17"/>
    </row>
    <row r="134" spans="1:33">
      <c r="A134" s="17">
        <f t="shared" si="19"/>
        <v>130</v>
      </c>
      <c r="B134" s="21"/>
      <c r="C134" s="22" t="e">
        <f>VLOOKUP(B134,'DS BH cấp'!$B$5:$G$5720,2,0)</f>
        <v>#N/A</v>
      </c>
      <c r="D134" s="23" t="e">
        <f>VLOOKUP(B134,'DS BH cấp'!$B$5:$G$5720,3,0)</f>
        <v>#N/A</v>
      </c>
      <c r="E134" s="24" t="e">
        <f>VLOOKUP(B134,'DS BH cấp'!$B$5:$G$5720,4,0)</f>
        <v>#N/A</v>
      </c>
      <c r="F134" s="337" t="e">
        <f>VLOOKUP(B134,'DS BH cấp'!$B$5:$F$20000,5,0)</f>
        <v>#N/A</v>
      </c>
      <c r="G134" s="17" t="e">
        <f>VLOOKUP(B134,'DS BH cấp'!$B$5:$G$20000,6,0)</f>
        <v>#N/A</v>
      </c>
      <c r="H134" s="17" t="e">
        <f t="shared" si="16"/>
        <v>#N/A</v>
      </c>
      <c r="I134" s="684" t="e">
        <f>VLOOKUP(B134,'DS BH cấp'!$B$5:$H$20000,7,0)</f>
        <v>#N/A</v>
      </c>
      <c r="J134" s="17" t="e">
        <f>VLOOKUP(B134,'DS BH cấp'!$B$5:$I$20000,8,0)</f>
        <v>#N/A</v>
      </c>
      <c r="K134" s="17"/>
      <c r="L134" s="17" t="e">
        <f t="shared" si="17"/>
        <v>#N/A</v>
      </c>
      <c r="M134" s="17"/>
      <c r="N134" s="17" t="e">
        <f>VLOOKUP(B134,'DS BH cấp'!$B$12:$J$20000,9,0)</f>
        <v>#N/A</v>
      </c>
      <c r="O134" s="17" t="e">
        <f t="shared" si="18"/>
        <v>#N/A</v>
      </c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8" t="str">
        <f t="shared" si="20"/>
        <v>00</v>
      </c>
      <c r="AC134" s="18" t="str">
        <f t="shared" si="21"/>
        <v>01</v>
      </c>
      <c r="AD134" s="18" t="str">
        <f t="shared" si="22"/>
        <v>1900</v>
      </c>
      <c r="AE134" s="18"/>
      <c r="AF134" s="17"/>
      <c r="AG134" s="17"/>
    </row>
    <row r="135" spans="1:33">
      <c r="A135" s="17">
        <f t="shared" si="19"/>
        <v>131</v>
      </c>
      <c r="B135" s="25"/>
      <c r="C135" s="22" t="e">
        <f>VLOOKUP(B135,'DS BH cấp'!$B$5:$G$5720,2,0)</f>
        <v>#N/A</v>
      </c>
      <c r="D135" s="23" t="e">
        <f>VLOOKUP(B135,'DS BH cấp'!$B$5:$G$5720,3,0)</f>
        <v>#N/A</v>
      </c>
      <c r="E135" s="24" t="e">
        <f>VLOOKUP(B135,'DS BH cấp'!$B$5:$G$5720,4,0)</f>
        <v>#N/A</v>
      </c>
      <c r="F135" s="337" t="e">
        <f>VLOOKUP(B135,'DS BH cấp'!$B$5:$F$20000,5,0)</f>
        <v>#N/A</v>
      </c>
      <c r="G135" s="17" t="e">
        <f>VLOOKUP(B135,'DS BH cấp'!$B$5:$G$20000,6,0)</f>
        <v>#N/A</v>
      </c>
      <c r="H135" s="17" t="e">
        <f t="shared" si="16"/>
        <v>#N/A</v>
      </c>
      <c r="I135" s="684" t="e">
        <f>VLOOKUP(B135,'DS BH cấp'!$B$5:$H$20000,7,0)</f>
        <v>#N/A</v>
      </c>
      <c r="J135" s="17" t="e">
        <f>VLOOKUP(B135,'DS BH cấp'!$B$5:$I$20000,8,0)</f>
        <v>#N/A</v>
      </c>
      <c r="K135" s="17"/>
      <c r="L135" s="17" t="e">
        <f t="shared" si="17"/>
        <v>#N/A</v>
      </c>
      <c r="M135" s="17"/>
      <c r="N135" s="17" t="e">
        <f>VLOOKUP(B135,'DS BH cấp'!$B$12:$J$20000,9,0)</f>
        <v>#N/A</v>
      </c>
      <c r="O135" s="17" t="e">
        <f t="shared" si="18"/>
        <v>#N/A</v>
      </c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8" t="str">
        <f t="shared" si="20"/>
        <v>00</v>
      </c>
      <c r="AC135" s="18" t="str">
        <f t="shared" si="21"/>
        <v>01</v>
      </c>
      <c r="AD135" s="18" t="str">
        <f t="shared" si="22"/>
        <v>1900</v>
      </c>
      <c r="AE135" s="18"/>
      <c r="AF135" s="17"/>
      <c r="AG135" s="17"/>
    </row>
    <row r="136" spans="1:33">
      <c r="A136" s="17">
        <f t="shared" si="19"/>
        <v>132</v>
      </c>
      <c r="B136" s="21"/>
      <c r="C136" s="22" t="e">
        <f>VLOOKUP(B136,'DS BH cấp'!$B$5:$G$5720,2,0)</f>
        <v>#N/A</v>
      </c>
      <c r="D136" s="23" t="e">
        <f>VLOOKUP(B136,'DS BH cấp'!$B$5:$G$5720,3,0)</f>
        <v>#N/A</v>
      </c>
      <c r="E136" s="24" t="e">
        <f>VLOOKUP(B136,'DS BH cấp'!$B$5:$G$5720,4,0)</f>
        <v>#N/A</v>
      </c>
      <c r="F136" s="337" t="e">
        <f>VLOOKUP(B136,'DS BH cấp'!$B$5:$F$20000,5,0)</f>
        <v>#N/A</v>
      </c>
      <c r="G136" s="17" t="e">
        <f>VLOOKUP(B136,'DS BH cấp'!$B$5:$G$20000,6,0)</f>
        <v>#N/A</v>
      </c>
      <c r="H136" s="17" t="e">
        <f t="shared" si="16"/>
        <v>#N/A</v>
      </c>
      <c r="I136" s="684" t="e">
        <f>VLOOKUP(B136,'DS BH cấp'!$B$5:$H$20000,7,0)</f>
        <v>#N/A</v>
      </c>
      <c r="J136" s="17" t="e">
        <f>VLOOKUP(B136,'DS BH cấp'!$B$5:$I$20000,8,0)</f>
        <v>#N/A</v>
      </c>
      <c r="K136" s="17"/>
      <c r="L136" s="17" t="e">
        <f t="shared" si="17"/>
        <v>#N/A</v>
      </c>
      <c r="M136" s="17"/>
      <c r="N136" s="17" t="e">
        <f>VLOOKUP(B136,'DS BH cấp'!$B$12:$J$20000,9,0)</f>
        <v>#N/A</v>
      </c>
      <c r="O136" s="17" t="e">
        <f t="shared" si="18"/>
        <v>#N/A</v>
      </c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8" t="str">
        <f t="shared" si="20"/>
        <v>00</v>
      </c>
      <c r="AC136" s="18" t="str">
        <f t="shared" si="21"/>
        <v>01</v>
      </c>
      <c r="AD136" s="18" t="str">
        <f t="shared" si="22"/>
        <v>1900</v>
      </c>
      <c r="AE136" s="18"/>
      <c r="AF136" s="17"/>
      <c r="AG136" s="17"/>
    </row>
    <row r="137" spans="1:33">
      <c r="A137" s="17">
        <f t="shared" si="19"/>
        <v>133</v>
      </c>
      <c r="B137" s="25"/>
      <c r="C137" s="22" t="e">
        <f>VLOOKUP(B137,'DS BH cấp'!$B$5:$G$5720,2,0)</f>
        <v>#N/A</v>
      </c>
      <c r="D137" s="23" t="e">
        <f>VLOOKUP(B137,'DS BH cấp'!$B$5:$G$5720,3,0)</f>
        <v>#N/A</v>
      </c>
      <c r="E137" s="24" t="e">
        <f>VLOOKUP(B137,'DS BH cấp'!$B$5:$G$5720,4,0)</f>
        <v>#N/A</v>
      </c>
      <c r="F137" s="337" t="e">
        <f>VLOOKUP(B137,'DS BH cấp'!$B$5:$F$20000,5,0)</f>
        <v>#N/A</v>
      </c>
      <c r="G137" s="17" t="e">
        <f>VLOOKUP(B137,'DS BH cấp'!$B$5:$G$20000,6,0)</f>
        <v>#N/A</v>
      </c>
      <c r="H137" s="17" t="e">
        <f t="shared" si="16"/>
        <v>#N/A</v>
      </c>
      <c r="I137" s="684" t="e">
        <f>VLOOKUP(B137,'DS BH cấp'!$B$5:$H$20000,7,0)</f>
        <v>#N/A</v>
      </c>
      <c r="J137" s="17" t="e">
        <f>VLOOKUP(B137,'DS BH cấp'!$B$5:$I$20000,8,0)</f>
        <v>#N/A</v>
      </c>
      <c r="K137" s="17"/>
      <c r="L137" s="17" t="e">
        <f t="shared" si="17"/>
        <v>#N/A</v>
      </c>
      <c r="M137" s="17"/>
      <c r="N137" s="17" t="e">
        <f>VLOOKUP(B137,'DS BH cấp'!$B$12:$J$20000,9,0)</f>
        <v>#N/A</v>
      </c>
      <c r="O137" s="17" t="e">
        <f t="shared" si="18"/>
        <v>#N/A</v>
      </c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8" t="str">
        <f t="shared" si="20"/>
        <v>00</v>
      </c>
      <c r="AC137" s="18" t="str">
        <f t="shared" si="21"/>
        <v>01</v>
      </c>
      <c r="AD137" s="18" t="str">
        <f t="shared" si="22"/>
        <v>1900</v>
      </c>
      <c r="AE137" s="18"/>
      <c r="AF137" s="17"/>
      <c r="AG137" s="17"/>
    </row>
    <row r="138" spans="1:33">
      <c r="A138" s="17">
        <f t="shared" si="19"/>
        <v>134</v>
      </c>
      <c r="B138" s="21"/>
      <c r="C138" s="22" t="e">
        <f>VLOOKUP(B138,'DS BH cấp'!$B$5:$G$5720,2,0)</f>
        <v>#N/A</v>
      </c>
      <c r="D138" s="23" t="e">
        <f>VLOOKUP(B138,'DS BH cấp'!$B$5:$G$5720,3,0)</f>
        <v>#N/A</v>
      </c>
      <c r="E138" s="24" t="e">
        <f>VLOOKUP(B138,'DS BH cấp'!$B$5:$G$5720,4,0)</f>
        <v>#N/A</v>
      </c>
      <c r="F138" s="337" t="e">
        <f>VLOOKUP(B138,'DS BH cấp'!$B$5:$F$20000,5,0)</f>
        <v>#N/A</v>
      </c>
      <c r="G138" s="17" t="e">
        <f>VLOOKUP(B138,'DS BH cấp'!$B$5:$G$20000,6,0)</f>
        <v>#N/A</v>
      </c>
      <c r="H138" s="17" t="e">
        <f t="shared" si="16"/>
        <v>#N/A</v>
      </c>
      <c r="I138" s="684" t="e">
        <f>VLOOKUP(B138,'DS BH cấp'!$B$5:$H$20000,7,0)</f>
        <v>#N/A</v>
      </c>
      <c r="J138" s="17" t="e">
        <f>VLOOKUP(B138,'DS BH cấp'!$B$5:$I$20000,8,0)</f>
        <v>#N/A</v>
      </c>
      <c r="K138" s="17"/>
      <c r="L138" s="17" t="e">
        <f t="shared" si="17"/>
        <v>#N/A</v>
      </c>
      <c r="M138" s="17"/>
      <c r="N138" s="17" t="e">
        <f>VLOOKUP(B138,'DS BH cấp'!$B$12:$J$20000,9,0)</f>
        <v>#N/A</v>
      </c>
      <c r="O138" s="17" t="e">
        <f t="shared" si="18"/>
        <v>#N/A</v>
      </c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8" t="str">
        <f t="shared" si="20"/>
        <v>00</v>
      </c>
      <c r="AC138" s="18" t="str">
        <f t="shared" si="21"/>
        <v>01</v>
      </c>
      <c r="AD138" s="18" t="str">
        <f t="shared" si="22"/>
        <v>1900</v>
      </c>
      <c r="AE138" s="18"/>
      <c r="AF138" s="17"/>
      <c r="AG138" s="17"/>
    </row>
    <row r="139" spans="1:33">
      <c r="A139" s="17">
        <f t="shared" si="19"/>
        <v>135</v>
      </c>
      <c r="B139" s="25"/>
      <c r="C139" s="22" t="e">
        <f>VLOOKUP(B139,'DS BH cấp'!$B$5:$G$5720,2,0)</f>
        <v>#N/A</v>
      </c>
      <c r="D139" s="23" t="e">
        <f>VLOOKUP(B139,'DS BH cấp'!$B$5:$G$5720,3,0)</f>
        <v>#N/A</v>
      </c>
      <c r="E139" s="24" t="e">
        <f>VLOOKUP(B139,'DS BH cấp'!$B$5:$G$5720,4,0)</f>
        <v>#N/A</v>
      </c>
      <c r="F139" s="337" t="e">
        <f>VLOOKUP(B139,'DS BH cấp'!$B$5:$F$20000,5,0)</f>
        <v>#N/A</v>
      </c>
      <c r="G139" s="17" t="e">
        <f>VLOOKUP(B139,'DS BH cấp'!$B$5:$G$20000,6,0)</f>
        <v>#N/A</v>
      </c>
      <c r="H139" s="17" t="e">
        <f t="shared" si="16"/>
        <v>#N/A</v>
      </c>
      <c r="I139" s="684" t="e">
        <f>VLOOKUP(B139,'DS BH cấp'!$B$5:$H$20000,7,0)</f>
        <v>#N/A</v>
      </c>
      <c r="J139" s="17" t="e">
        <f>VLOOKUP(B139,'DS BH cấp'!$B$5:$I$20000,8,0)</f>
        <v>#N/A</v>
      </c>
      <c r="K139" s="17"/>
      <c r="L139" s="17" t="e">
        <f t="shared" si="17"/>
        <v>#N/A</v>
      </c>
      <c r="M139" s="17"/>
      <c r="N139" s="17" t="e">
        <f>VLOOKUP(B139,'DS BH cấp'!$B$12:$J$20000,9,0)</f>
        <v>#N/A</v>
      </c>
      <c r="O139" s="17" t="e">
        <f t="shared" si="18"/>
        <v>#N/A</v>
      </c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8" t="str">
        <f t="shared" si="20"/>
        <v>00</v>
      </c>
      <c r="AC139" s="18" t="str">
        <f t="shared" si="21"/>
        <v>01</v>
      </c>
      <c r="AD139" s="18" t="str">
        <f t="shared" si="22"/>
        <v>1900</v>
      </c>
      <c r="AE139" s="18"/>
      <c r="AF139" s="17"/>
      <c r="AG139" s="17"/>
    </row>
    <row r="140" spans="1:33">
      <c r="A140" s="17">
        <f t="shared" si="19"/>
        <v>136</v>
      </c>
      <c r="B140" s="21"/>
      <c r="C140" s="22" t="e">
        <f>VLOOKUP(B140,'DS BH cấp'!$B$5:$G$5720,2,0)</f>
        <v>#N/A</v>
      </c>
      <c r="D140" s="23" t="e">
        <f>VLOOKUP(B140,'DS BH cấp'!$B$5:$G$5720,3,0)</f>
        <v>#N/A</v>
      </c>
      <c r="E140" s="24" t="e">
        <f>VLOOKUP(B140,'DS BH cấp'!$B$5:$G$5720,4,0)</f>
        <v>#N/A</v>
      </c>
      <c r="F140" s="337" t="e">
        <f>VLOOKUP(B140,'DS BH cấp'!$B$5:$F$20000,5,0)</f>
        <v>#N/A</v>
      </c>
      <c r="G140" s="17" t="e">
        <f>VLOOKUP(B140,'DS BH cấp'!$B$5:$G$20000,6,0)</f>
        <v>#N/A</v>
      </c>
      <c r="H140" s="17" t="e">
        <f t="shared" si="16"/>
        <v>#N/A</v>
      </c>
      <c r="I140" s="684" t="e">
        <f>VLOOKUP(B140,'DS BH cấp'!$B$5:$H$20000,7,0)</f>
        <v>#N/A</v>
      </c>
      <c r="J140" s="17" t="e">
        <f>VLOOKUP(B140,'DS BH cấp'!$B$5:$I$20000,8,0)</f>
        <v>#N/A</v>
      </c>
      <c r="K140" s="17"/>
      <c r="L140" s="17" t="e">
        <f t="shared" si="17"/>
        <v>#N/A</v>
      </c>
      <c r="M140" s="17"/>
      <c r="N140" s="17" t="e">
        <f>VLOOKUP(B140,'DS BH cấp'!$B$12:$J$20000,9,0)</f>
        <v>#N/A</v>
      </c>
      <c r="O140" s="17" t="e">
        <f t="shared" si="18"/>
        <v>#N/A</v>
      </c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8" t="str">
        <f t="shared" si="20"/>
        <v>00</v>
      </c>
      <c r="AC140" s="18" t="str">
        <f t="shared" si="21"/>
        <v>01</v>
      </c>
      <c r="AD140" s="18" t="str">
        <f t="shared" si="22"/>
        <v>1900</v>
      </c>
      <c r="AE140" s="18"/>
      <c r="AF140" s="17"/>
      <c r="AG140" s="17"/>
    </row>
    <row r="141" spans="1:33">
      <c r="A141" s="17">
        <f t="shared" si="19"/>
        <v>137</v>
      </c>
      <c r="B141" s="25"/>
      <c r="C141" s="22" t="e">
        <f>VLOOKUP(B141,'DS BH cấp'!$B$5:$G$5720,2,0)</f>
        <v>#N/A</v>
      </c>
      <c r="D141" s="23" t="e">
        <f>VLOOKUP(B141,'DS BH cấp'!$B$5:$G$5720,3,0)</f>
        <v>#N/A</v>
      </c>
      <c r="E141" s="24" t="e">
        <f>VLOOKUP(B141,'DS BH cấp'!$B$5:$G$5720,4,0)</f>
        <v>#N/A</v>
      </c>
      <c r="F141" s="337" t="e">
        <f>VLOOKUP(B141,'DS BH cấp'!$B$5:$F$20000,5,0)</f>
        <v>#N/A</v>
      </c>
      <c r="G141" s="17" t="e">
        <f>VLOOKUP(B141,'DS BH cấp'!$B$5:$G$20000,6,0)</f>
        <v>#N/A</v>
      </c>
      <c r="H141" s="17" t="e">
        <f t="shared" si="16"/>
        <v>#N/A</v>
      </c>
      <c r="I141" s="684" t="e">
        <f>VLOOKUP(B141,'DS BH cấp'!$B$5:$H$20000,7,0)</f>
        <v>#N/A</v>
      </c>
      <c r="J141" s="17" t="e">
        <f>VLOOKUP(B141,'DS BH cấp'!$B$5:$I$20000,8,0)</f>
        <v>#N/A</v>
      </c>
      <c r="K141" s="17"/>
      <c r="L141" s="17" t="e">
        <f t="shared" si="17"/>
        <v>#N/A</v>
      </c>
      <c r="M141" s="17"/>
      <c r="N141" s="17" t="e">
        <f>VLOOKUP(B141,'DS BH cấp'!$B$12:$J$20000,9,0)</f>
        <v>#N/A</v>
      </c>
      <c r="O141" s="17" t="e">
        <f t="shared" si="18"/>
        <v>#N/A</v>
      </c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8" t="str">
        <f t="shared" si="20"/>
        <v>00</v>
      </c>
      <c r="AC141" s="18" t="str">
        <f t="shared" si="21"/>
        <v>01</v>
      </c>
      <c r="AD141" s="18" t="str">
        <f t="shared" si="22"/>
        <v>1900</v>
      </c>
      <c r="AE141" s="18"/>
      <c r="AF141" s="17"/>
      <c r="AG141" s="17"/>
    </row>
    <row r="142" spans="1:33">
      <c r="A142" s="17">
        <f t="shared" si="19"/>
        <v>138</v>
      </c>
      <c r="B142" s="21"/>
      <c r="C142" s="22" t="e">
        <f>VLOOKUP(B142,'DS BH cấp'!$B$5:$G$5720,2,0)</f>
        <v>#N/A</v>
      </c>
      <c r="D142" s="23" t="e">
        <f>VLOOKUP(B142,'DS BH cấp'!$B$5:$G$5720,3,0)</f>
        <v>#N/A</v>
      </c>
      <c r="E142" s="24" t="e">
        <f>VLOOKUP(B142,'DS BH cấp'!$B$5:$G$5720,4,0)</f>
        <v>#N/A</v>
      </c>
      <c r="F142" s="337" t="e">
        <f>VLOOKUP(B142,'DS BH cấp'!$B$5:$F$20000,5,0)</f>
        <v>#N/A</v>
      </c>
      <c r="G142" s="17" t="e">
        <f>VLOOKUP(B142,'DS BH cấp'!$B$5:$G$20000,6,0)</f>
        <v>#N/A</v>
      </c>
      <c r="H142" s="17" t="e">
        <f t="shared" si="16"/>
        <v>#N/A</v>
      </c>
      <c r="I142" s="684" t="e">
        <f>VLOOKUP(B142,'DS BH cấp'!$B$5:$H$20000,7,0)</f>
        <v>#N/A</v>
      </c>
      <c r="J142" s="17" t="e">
        <f>VLOOKUP(B142,'DS BH cấp'!$B$5:$I$20000,8,0)</f>
        <v>#N/A</v>
      </c>
      <c r="K142" s="17"/>
      <c r="L142" s="17" t="e">
        <f t="shared" si="17"/>
        <v>#N/A</v>
      </c>
      <c r="M142" s="17"/>
      <c r="N142" s="17" t="e">
        <f>VLOOKUP(B142,'DS BH cấp'!$B$12:$J$20000,9,0)</f>
        <v>#N/A</v>
      </c>
      <c r="O142" s="17" t="e">
        <f t="shared" si="18"/>
        <v>#N/A</v>
      </c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8" t="str">
        <f t="shared" si="20"/>
        <v>00</v>
      </c>
      <c r="AC142" s="18" t="str">
        <f t="shared" si="21"/>
        <v>01</v>
      </c>
      <c r="AD142" s="18" t="str">
        <f t="shared" si="22"/>
        <v>1900</v>
      </c>
      <c r="AE142" s="18"/>
      <c r="AF142" s="17"/>
      <c r="AG142" s="17"/>
    </row>
    <row r="143" spans="1:33">
      <c r="A143" s="17">
        <f t="shared" si="19"/>
        <v>139</v>
      </c>
      <c r="B143" s="25"/>
      <c r="C143" s="22" t="e">
        <f>VLOOKUP(B143,'DS BH cấp'!$B$5:$G$5720,2,0)</f>
        <v>#N/A</v>
      </c>
      <c r="D143" s="23" t="e">
        <f>VLOOKUP(B143,'DS BH cấp'!$B$5:$G$5720,3,0)</f>
        <v>#N/A</v>
      </c>
      <c r="E143" s="24" t="e">
        <f>VLOOKUP(B143,'DS BH cấp'!$B$5:$G$5720,4,0)</f>
        <v>#N/A</v>
      </c>
      <c r="F143" s="337" t="e">
        <f>VLOOKUP(B143,'DS BH cấp'!$B$5:$F$20000,5,0)</f>
        <v>#N/A</v>
      </c>
      <c r="G143" s="17" t="e">
        <f>VLOOKUP(B143,'DS BH cấp'!$B$5:$G$20000,6,0)</f>
        <v>#N/A</v>
      </c>
      <c r="H143" s="17" t="e">
        <f t="shared" si="16"/>
        <v>#N/A</v>
      </c>
      <c r="I143" s="684" t="e">
        <f>VLOOKUP(B143,'DS BH cấp'!$B$5:$H$20000,7,0)</f>
        <v>#N/A</v>
      </c>
      <c r="J143" s="17" t="e">
        <f>VLOOKUP(B143,'DS BH cấp'!$B$5:$I$20000,8,0)</f>
        <v>#N/A</v>
      </c>
      <c r="K143" s="17"/>
      <c r="L143" s="17" t="e">
        <f t="shared" si="17"/>
        <v>#N/A</v>
      </c>
      <c r="M143" s="17"/>
      <c r="N143" s="17" t="e">
        <f>VLOOKUP(B143,'DS BH cấp'!$B$12:$J$20000,9,0)</f>
        <v>#N/A</v>
      </c>
      <c r="O143" s="17" t="e">
        <f t="shared" si="18"/>
        <v>#N/A</v>
      </c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8" t="str">
        <f t="shared" si="20"/>
        <v>00</v>
      </c>
      <c r="AC143" s="18" t="str">
        <f t="shared" si="21"/>
        <v>01</v>
      </c>
      <c r="AD143" s="18" t="str">
        <f t="shared" si="22"/>
        <v>1900</v>
      </c>
      <c r="AE143" s="18"/>
      <c r="AF143" s="17"/>
      <c r="AG143" s="17"/>
    </row>
    <row r="144" spans="1:33">
      <c r="A144" s="17">
        <f t="shared" si="19"/>
        <v>140</v>
      </c>
      <c r="B144" s="21"/>
      <c r="C144" s="22" t="e">
        <f>VLOOKUP(B144,'DS BH cấp'!$B$5:$G$5720,2,0)</f>
        <v>#N/A</v>
      </c>
      <c r="D144" s="23" t="e">
        <f>VLOOKUP(B144,'DS BH cấp'!$B$5:$G$5720,3,0)</f>
        <v>#N/A</v>
      </c>
      <c r="E144" s="24" t="e">
        <f>VLOOKUP(B144,'DS BH cấp'!$B$5:$G$5720,4,0)</f>
        <v>#N/A</v>
      </c>
      <c r="F144" s="337" t="e">
        <f>VLOOKUP(B144,'DS BH cấp'!$B$5:$F$20000,5,0)</f>
        <v>#N/A</v>
      </c>
      <c r="G144" s="17" t="e">
        <f>VLOOKUP(B144,'DS BH cấp'!$B$5:$G$20000,6,0)</f>
        <v>#N/A</v>
      </c>
      <c r="H144" s="17" t="e">
        <f t="shared" si="16"/>
        <v>#N/A</v>
      </c>
      <c r="I144" s="684" t="e">
        <f>VLOOKUP(B144,'DS BH cấp'!$B$5:$H$20000,7,0)</f>
        <v>#N/A</v>
      </c>
      <c r="J144" s="17" t="e">
        <f>VLOOKUP(B144,'DS BH cấp'!$B$5:$I$20000,8,0)</f>
        <v>#N/A</v>
      </c>
      <c r="K144" s="17"/>
      <c r="L144" s="17" t="e">
        <f t="shared" si="17"/>
        <v>#N/A</v>
      </c>
      <c r="M144" s="17"/>
      <c r="N144" s="17" t="e">
        <f>VLOOKUP(B144,'DS BH cấp'!$B$12:$J$20000,9,0)</f>
        <v>#N/A</v>
      </c>
      <c r="O144" s="17" t="e">
        <f t="shared" si="18"/>
        <v>#N/A</v>
      </c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8" t="str">
        <f t="shared" si="20"/>
        <v>00</v>
      </c>
      <c r="AC144" s="18" t="str">
        <f t="shared" si="21"/>
        <v>01</v>
      </c>
      <c r="AD144" s="18" t="str">
        <f t="shared" si="22"/>
        <v>1900</v>
      </c>
      <c r="AE144" s="18"/>
      <c r="AF144" s="17"/>
      <c r="AG144" s="17"/>
    </row>
    <row r="145" spans="1:33">
      <c r="A145" s="17">
        <f t="shared" si="19"/>
        <v>141</v>
      </c>
      <c r="B145" s="25"/>
      <c r="C145" s="22" t="e">
        <f>VLOOKUP(B145,'DS BH cấp'!$B$5:$G$5720,2,0)</f>
        <v>#N/A</v>
      </c>
      <c r="D145" s="23" t="e">
        <f>VLOOKUP(B145,'DS BH cấp'!$B$5:$G$5720,3,0)</f>
        <v>#N/A</v>
      </c>
      <c r="E145" s="24" t="e">
        <f>VLOOKUP(B145,'DS BH cấp'!$B$5:$G$5720,4,0)</f>
        <v>#N/A</v>
      </c>
      <c r="F145" s="337" t="e">
        <f>VLOOKUP(B145,'DS BH cấp'!$B$5:$F$20000,5,0)</f>
        <v>#N/A</v>
      </c>
      <c r="G145" s="17" t="e">
        <f>VLOOKUP(B145,'DS BH cấp'!$B$5:$G$20000,6,0)</f>
        <v>#N/A</v>
      </c>
      <c r="H145" s="17" t="e">
        <f t="shared" si="16"/>
        <v>#N/A</v>
      </c>
      <c r="I145" s="684" t="e">
        <f>VLOOKUP(B145,'DS BH cấp'!$B$5:$H$20000,7,0)</f>
        <v>#N/A</v>
      </c>
      <c r="J145" s="17" t="e">
        <f>VLOOKUP(B145,'DS BH cấp'!$B$5:$I$20000,8,0)</f>
        <v>#N/A</v>
      </c>
      <c r="K145" s="17"/>
      <c r="L145" s="17" t="e">
        <f t="shared" si="17"/>
        <v>#N/A</v>
      </c>
      <c r="M145" s="17"/>
      <c r="N145" s="17" t="e">
        <f>VLOOKUP(B145,'DS BH cấp'!$B$12:$J$20000,9,0)</f>
        <v>#N/A</v>
      </c>
      <c r="O145" s="17" t="e">
        <f t="shared" si="18"/>
        <v>#N/A</v>
      </c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8" t="str">
        <f t="shared" si="20"/>
        <v>00</v>
      </c>
      <c r="AC145" s="18" t="str">
        <f t="shared" si="21"/>
        <v>01</v>
      </c>
      <c r="AD145" s="18" t="str">
        <f t="shared" si="22"/>
        <v>1900</v>
      </c>
      <c r="AE145" s="18"/>
      <c r="AF145" s="17"/>
      <c r="AG145" s="17"/>
    </row>
    <row r="146" spans="1:33">
      <c r="A146" s="17">
        <f t="shared" si="19"/>
        <v>142</v>
      </c>
      <c r="B146" s="21"/>
      <c r="C146" s="22" t="e">
        <f>VLOOKUP(B146,'DS BH cấp'!$B$5:$G$5720,2,0)</f>
        <v>#N/A</v>
      </c>
      <c r="D146" s="23" t="e">
        <f>VLOOKUP(B146,'DS BH cấp'!$B$5:$G$5720,3,0)</f>
        <v>#N/A</v>
      </c>
      <c r="E146" s="24" t="e">
        <f>VLOOKUP(B146,'DS BH cấp'!$B$5:$G$5720,4,0)</f>
        <v>#N/A</v>
      </c>
      <c r="F146" s="337" t="e">
        <f>VLOOKUP(B146,'DS BH cấp'!$B$5:$F$20000,5,0)</f>
        <v>#N/A</v>
      </c>
      <c r="G146" s="17" t="e">
        <f>VLOOKUP(B146,'DS BH cấp'!$B$5:$G$20000,6,0)</f>
        <v>#N/A</v>
      </c>
      <c r="H146" s="17" t="e">
        <f t="shared" si="16"/>
        <v>#N/A</v>
      </c>
      <c r="I146" s="684" t="e">
        <f>VLOOKUP(B146,'DS BH cấp'!$B$5:$H$20000,7,0)</f>
        <v>#N/A</v>
      </c>
      <c r="J146" s="17" t="e">
        <f>VLOOKUP(B146,'DS BH cấp'!$B$5:$I$20000,8,0)</f>
        <v>#N/A</v>
      </c>
      <c r="K146" s="17"/>
      <c r="L146" s="17" t="e">
        <f t="shared" si="17"/>
        <v>#N/A</v>
      </c>
      <c r="M146" s="17"/>
      <c r="N146" s="17" t="e">
        <f>VLOOKUP(B146,'DS BH cấp'!$B$12:$J$20000,9,0)</f>
        <v>#N/A</v>
      </c>
      <c r="O146" s="17" t="e">
        <f t="shared" si="18"/>
        <v>#N/A</v>
      </c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8" t="str">
        <f t="shared" si="20"/>
        <v>00</v>
      </c>
      <c r="AC146" s="18" t="str">
        <f t="shared" si="21"/>
        <v>01</v>
      </c>
      <c r="AD146" s="18" t="str">
        <f t="shared" si="22"/>
        <v>1900</v>
      </c>
      <c r="AE146" s="18"/>
      <c r="AF146" s="17"/>
      <c r="AG146" s="17"/>
    </row>
    <row r="147" spans="1:33">
      <c r="A147" s="17">
        <f t="shared" si="19"/>
        <v>143</v>
      </c>
      <c r="B147" s="25"/>
      <c r="C147" s="22" t="e">
        <f>VLOOKUP(B147,'DS BH cấp'!$B$5:$G$5720,2,0)</f>
        <v>#N/A</v>
      </c>
      <c r="D147" s="23" t="e">
        <f>VLOOKUP(B147,'DS BH cấp'!$B$5:$G$5720,3,0)</f>
        <v>#N/A</v>
      </c>
      <c r="E147" s="24" t="e">
        <f>VLOOKUP(B147,'DS BH cấp'!$B$5:$G$5720,4,0)</f>
        <v>#N/A</v>
      </c>
      <c r="F147" s="337" t="e">
        <f>VLOOKUP(B147,'DS BH cấp'!$B$5:$F$20000,5,0)</f>
        <v>#N/A</v>
      </c>
      <c r="G147" s="17" t="e">
        <f>VLOOKUP(B147,'DS BH cấp'!$B$5:$G$20000,6,0)</f>
        <v>#N/A</v>
      </c>
      <c r="H147" s="17" t="e">
        <f t="shared" si="16"/>
        <v>#N/A</v>
      </c>
      <c r="I147" s="684" t="e">
        <f>VLOOKUP(B147,'DS BH cấp'!$B$5:$H$20000,7,0)</f>
        <v>#N/A</v>
      </c>
      <c r="J147" s="17" t="e">
        <f>VLOOKUP(B147,'DS BH cấp'!$B$5:$I$20000,8,0)</f>
        <v>#N/A</v>
      </c>
      <c r="K147" s="17"/>
      <c r="L147" s="17" t="e">
        <f t="shared" si="17"/>
        <v>#N/A</v>
      </c>
      <c r="M147" s="17"/>
      <c r="N147" s="17" t="e">
        <f>VLOOKUP(B147,'DS BH cấp'!$B$12:$J$20000,9,0)</f>
        <v>#N/A</v>
      </c>
      <c r="O147" s="17" t="e">
        <f t="shared" si="18"/>
        <v>#N/A</v>
      </c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8" t="str">
        <f t="shared" si="20"/>
        <v>00</v>
      </c>
      <c r="AC147" s="18" t="str">
        <f t="shared" si="21"/>
        <v>01</v>
      </c>
      <c r="AD147" s="18" t="str">
        <f t="shared" si="22"/>
        <v>1900</v>
      </c>
      <c r="AE147" s="18"/>
      <c r="AF147" s="17"/>
      <c r="AG147" s="17"/>
    </row>
    <row r="148" spans="1:33">
      <c r="A148" s="17">
        <f t="shared" si="19"/>
        <v>144</v>
      </c>
      <c r="B148" s="21"/>
      <c r="C148" s="22" t="e">
        <f>VLOOKUP(B148,'DS BH cấp'!$B$5:$G$5720,2,0)</f>
        <v>#N/A</v>
      </c>
      <c r="D148" s="23" t="e">
        <f>VLOOKUP(B148,'DS BH cấp'!$B$5:$G$5720,3,0)</f>
        <v>#N/A</v>
      </c>
      <c r="E148" s="24" t="e">
        <f>VLOOKUP(B148,'DS BH cấp'!$B$5:$G$5720,4,0)</f>
        <v>#N/A</v>
      </c>
      <c r="F148" s="337" t="e">
        <f>VLOOKUP(B148,'DS BH cấp'!$B$5:$F$20000,5,0)</f>
        <v>#N/A</v>
      </c>
      <c r="G148" s="17" t="e">
        <f>VLOOKUP(B148,'DS BH cấp'!$B$5:$G$20000,6,0)</f>
        <v>#N/A</v>
      </c>
      <c r="H148" s="17" t="e">
        <f t="shared" si="16"/>
        <v>#N/A</v>
      </c>
      <c r="I148" s="684" t="e">
        <f>VLOOKUP(B148,'DS BH cấp'!$B$5:$H$20000,7,0)</f>
        <v>#N/A</v>
      </c>
      <c r="J148" s="17" t="e">
        <f>VLOOKUP(B148,'DS BH cấp'!$B$5:$I$20000,8,0)</f>
        <v>#N/A</v>
      </c>
      <c r="K148" s="17"/>
      <c r="L148" s="17" t="e">
        <f t="shared" si="17"/>
        <v>#N/A</v>
      </c>
      <c r="M148" s="17"/>
      <c r="N148" s="17" t="e">
        <f>VLOOKUP(B148,'DS BH cấp'!$B$12:$J$20000,9,0)</f>
        <v>#N/A</v>
      </c>
      <c r="O148" s="17" t="e">
        <f t="shared" si="18"/>
        <v>#N/A</v>
      </c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8" t="str">
        <f t="shared" si="20"/>
        <v>00</v>
      </c>
      <c r="AC148" s="18" t="str">
        <f t="shared" si="21"/>
        <v>01</v>
      </c>
      <c r="AD148" s="18" t="str">
        <f t="shared" si="22"/>
        <v>1900</v>
      </c>
      <c r="AE148" s="18"/>
      <c r="AF148" s="17"/>
      <c r="AG148" s="17"/>
    </row>
    <row r="149" spans="1:33">
      <c r="A149" s="17">
        <f t="shared" si="19"/>
        <v>145</v>
      </c>
      <c r="B149" s="25"/>
      <c r="C149" s="22" t="e">
        <f>VLOOKUP(B149,'DS BH cấp'!$B$5:$G$5720,2,0)</f>
        <v>#N/A</v>
      </c>
      <c r="D149" s="23" t="e">
        <f>VLOOKUP(B149,'DS BH cấp'!$B$5:$G$5720,3,0)</f>
        <v>#N/A</v>
      </c>
      <c r="E149" s="24" t="e">
        <f>VLOOKUP(B149,'DS BH cấp'!$B$5:$G$5720,4,0)</f>
        <v>#N/A</v>
      </c>
      <c r="F149" s="337" t="e">
        <f>VLOOKUP(B149,'DS BH cấp'!$B$5:$F$20000,5,0)</f>
        <v>#N/A</v>
      </c>
      <c r="G149" s="17" t="e">
        <f>VLOOKUP(B149,'DS BH cấp'!$B$5:$G$20000,6,0)</f>
        <v>#N/A</v>
      </c>
      <c r="H149" s="17" t="e">
        <f t="shared" si="16"/>
        <v>#N/A</v>
      </c>
      <c r="I149" s="684" t="e">
        <f>VLOOKUP(B149,'DS BH cấp'!$B$5:$H$20000,7,0)</f>
        <v>#N/A</v>
      </c>
      <c r="J149" s="17" t="e">
        <f>VLOOKUP(B149,'DS BH cấp'!$B$5:$I$20000,8,0)</f>
        <v>#N/A</v>
      </c>
      <c r="K149" s="17"/>
      <c r="L149" s="17" t="e">
        <f t="shared" si="17"/>
        <v>#N/A</v>
      </c>
      <c r="M149" s="17"/>
      <c r="N149" s="17" t="e">
        <f>VLOOKUP(B149,'DS BH cấp'!$B$12:$J$20000,9,0)</f>
        <v>#N/A</v>
      </c>
      <c r="O149" s="17" t="e">
        <f t="shared" si="18"/>
        <v>#N/A</v>
      </c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8" t="str">
        <f t="shared" si="20"/>
        <v>00</v>
      </c>
      <c r="AC149" s="18" t="str">
        <f t="shared" si="21"/>
        <v>01</v>
      </c>
      <c r="AD149" s="18" t="str">
        <f t="shared" si="22"/>
        <v>1900</v>
      </c>
      <c r="AE149" s="18"/>
      <c r="AF149" s="17"/>
      <c r="AG149" s="17"/>
    </row>
    <row r="150" spans="1:33">
      <c r="A150" s="17">
        <f t="shared" si="19"/>
        <v>146</v>
      </c>
      <c r="B150" s="21"/>
      <c r="C150" s="22" t="e">
        <f>VLOOKUP(B150,'DS BH cấp'!$B$5:$G$5720,2,0)</f>
        <v>#N/A</v>
      </c>
      <c r="D150" s="23" t="e">
        <f>VLOOKUP(B150,'DS BH cấp'!$B$5:$G$5720,3,0)</f>
        <v>#N/A</v>
      </c>
      <c r="E150" s="24" t="e">
        <f>VLOOKUP(B150,'DS BH cấp'!$B$5:$G$5720,4,0)</f>
        <v>#N/A</v>
      </c>
      <c r="F150" s="337" t="e">
        <f>VLOOKUP(B150,'DS BH cấp'!$B$5:$F$20000,5,0)</f>
        <v>#N/A</v>
      </c>
      <c r="G150" s="17" t="e">
        <f>VLOOKUP(B150,'DS BH cấp'!$B$5:$G$20000,6,0)</f>
        <v>#N/A</v>
      </c>
      <c r="H150" s="17" t="e">
        <f t="shared" si="16"/>
        <v>#N/A</v>
      </c>
      <c r="I150" s="684" t="e">
        <f>VLOOKUP(B150,'DS BH cấp'!$B$5:$H$20000,7,0)</f>
        <v>#N/A</v>
      </c>
      <c r="J150" s="17" t="e">
        <f>VLOOKUP(B150,'DS BH cấp'!$B$5:$I$20000,8,0)</f>
        <v>#N/A</v>
      </c>
      <c r="K150" s="17"/>
      <c r="L150" s="17" t="e">
        <f t="shared" si="17"/>
        <v>#N/A</v>
      </c>
      <c r="M150" s="17"/>
      <c r="N150" s="17" t="e">
        <f>VLOOKUP(B150,'DS BH cấp'!$B$12:$J$20000,9,0)</f>
        <v>#N/A</v>
      </c>
      <c r="O150" s="17" t="e">
        <f t="shared" si="18"/>
        <v>#N/A</v>
      </c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8" t="str">
        <f t="shared" si="20"/>
        <v>00</v>
      </c>
      <c r="AC150" s="18" t="str">
        <f t="shared" si="21"/>
        <v>01</v>
      </c>
      <c r="AD150" s="18" t="str">
        <f t="shared" si="22"/>
        <v>1900</v>
      </c>
      <c r="AE150" s="18"/>
      <c r="AF150" s="17"/>
      <c r="AG150" s="17"/>
    </row>
    <row r="151" spans="1:33">
      <c r="A151" s="17">
        <f t="shared" si="19"/>
        <v>147</v>
      </c>
      <c r="B151" s="25"/>
      <c r="C151" s="22" t="e">
        <f>VLOOKUP(B151,'DS BH cấp'!$B$5:$G$5720,2,0)</f>
        <v>#N/A</v>
      </c>
      <c r="D151" s="23" t="e">
        <f>VLOOKUP(B151,'DS BH cấp'!$B$5:$G$5720,3,0)</f>
        <v>#N/A</v>
      </c>
      <c r="E151" s="24" t="e">
        <f>VLOOKUP(B151,'DS BH cấp'!$B$5:$G$5720,4,0)</f>
        <v>#N/A</v>
      </c>
      <c r="F151" s="337" t="e">
        <f>VLOOKUP(B151,'DS BH cấp'!$B$5:$F$20000,5,0)</f>
        <v>#N/A</v>
      </c>
      <c r="G151" s="17" t="e">
        <f>VLOOKUP(B151,'DS BH cấp'!$B$5:$G$20000,6,0)</f>
        <v>#N/A</v>
      </c>
      <c r="H151" s="17" t="e">
        <f t="shared" si="16"/>
        <v>#N/A</v>
      </c>
      <c r="I151" s="684" t="e">
        <f>VLOOKUP(B151,'DS BH cấp'!$B$5:$H$20000,7,0)</f>
        <v>#N/A</v>
      </c>
      <c r="J151" s="17" t="e">
        <f>VLOOKUP(B151,'DS BH cấp'!$B$5:$I$20000,8,0)</f>
        <v>#N/A</v>
      </c>
      <c r="K151" s="17"/>
      <c r="L151" s="17" t="e">
        <f t="shared" si="17"/>
        <v>#N/A</v>
      </c>
      <c r="M151" s="17"/>
      <c r="N151" s="17" t="e">
        <f>VLOOKUP(B151,'DS BH cấp'!$B$12:$J$20000,9,0)</f>
        <v>#N/A</v>
      </c>
      <c r="O151" s="17" t="e">
        <f t="shared" si="18"/>
        <v>#N/A</v>
      </c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8" t="str">
        <f t="shared" si="20"/>
        <v>00</v>
      </c>
      <c r="AC151" s="18" t="str">
        <f t="shared" si="21"/>
        <v>01</v>
      </c>
      <c r="AD151" s="18" t="str">
        <f t="shared" si="22"/>
        <v>1900</v>
      </c>
      <c r="AE151" s="18"/>
      <c r="AF151" s="17"/>
      <c r="AG151" s="17"/>
    </row>
    <row r="152" spans="1:33">
      <c r="A152" s="17">
        <f t="shared" si="19"/>
        <v>148</v>
      </c>
      <c r="B152" s="21"/>
      <c r="C152" s="22" t="e">
        <f>VLOOKUP(B152,'DS BH cấp'!$B$5:$G$5720,2,0)</f>
        <v>#N/A</v>
      </c>
      <c r="D152" s="23" t="e">
        <f>VLOOKUP(B152,'DS BH cấp'!$B$5:$G$5720,3,0)</f>
        <v>#N/A</v>
      </c>
      <c r="E152" s="24" t="e">
        <f>VLOOKUP(B152,'DS BH cấp'!$B$5:$G$5720,4,0)</f>
        <v>#N/A</v>
      </c>
      <c r="F152" s="337" t="e">
        <f>VLOOKUP(B152,'DS BH cấp'!$B$5:$F$20000,5,0)</f>
        <v>#N/A</v>
      </c>
      <c r="G152" s="17" t="e">
        <f>VLOOKUP(B152,'DS BH cấp'!$B$5:$G$20000,6,0)</f>
        <v>#N/A</v>
      </c>
      <c r="H152" s="17" t="e">
        <f t="shared" si="16"/>
        <v>#N/A</v>
      </c>
      <c r="I152" s="684" t="e">
        <f>VLOOKUP(B152,'DS BH cấp'!$B$5:$H$20000,7,0)</f>
        <v>#N/A</v>
      </c>
      <c r="J152" s="17" t="e">
        <f>VLOOKUP(B152,'DS BH cấp'!$B$5:$I$20000,8,0)</f>
        <v>#N/A</v>
      </c>
      <c r="K152" s="17"/>
      <c r="L152" s="17" t="e">
        <f t="shared" si="17"/>
        <v>#N/A</v>
      </c>
      <c r="M152" s="17"/>
      <c r="N152" s="17" t="e">
        <f>VLOOKUP(B152,'DS BH cấp'!$B$12:$J$20000,9,0)</f>
        <v>#N/A</v>
      </c>
      <c r="O152" s="17" t="e">
        <f t="shared" si="18"/>
        <v>#N/A</v>
      </c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8" t="str">
        <f t="shared" si="20"/>
        <v>00</v>
      </c>
      <c r="AC152" s="18" t="str">
        <f t="shared" si="21"/>
        <v>01</v>
      </c>
      <c r="AD152" s="18" t="str">
        <f t="shared" si="22"/>
        <v>1900</v>
      </c>
      <c r="AE152" s="18"/>
      <c r="AF152" s="17"/>
      <c r="AG152" s="17"/>
    </row>
    <row r="153" spans="1:33">
      <c r="A153" s="17">
        <f t="shared" si="19"/>
        <v>149</v>
      </c>
      <c r="B153" s="25"/>
      <c r="C153" s="22" t="e">
        <f>VLOOKUP(B153,'DS BH cấp'!$B$5:$G$5720,2,0)</f>
        <v>#N/A</v>
      </c>
      <c r="D153" s="23" t="e">
        <f>VLOOKUP(B153,'DS BH cấp'!$B$5:$G$5720,3,0)</f>
        <v>#N/A</v>
      </c>
      <c r="E153" s="24" t="e">
        <f>VLOOKUP(B153,'DS BH cấp'!$B$5:$G$5720,4,0)</f>
        <v>#N/A</v>
      </c>
      <c r="F153" s="337" t="e">
        <f>VLOOKUP(B153,'DS BH cấp'!$B$5:$F$20000,5,0)</f>
        <v>#N/A</v>
      </c>
      <c r="G153" s="17" t="e">
        <f>VLOOKUP(B153,'DS BH cấp'!$B$5:$G$20000,6,0)</f>
        <v>#N/A</v>
      </c>
      <c r="H153" s="17" t="e">
        <f t="shared" si="16"/>
        <v>#N/A</v>
      </c>
      <c r="I153" s="684" t="e">
        <f>VLOOKUP(B153,'DS BH cấp'!$B$5:$H$20000,7,0)</f>
        <v>#N/A</v>
      </c>
      <c r="J153" s="17" t="e">
        <f>VLOOKUP(B153,'DS BH cấp'!$B$5:$I$20000,8,0)</f>
        <v>#N/A</v>
      </c>
      <c r="K153" s="17"/>
      <c r="L153" s="17" t="e">
        <f t="shared" si="17"/>
        <v>#N/A</v>
      </c>
      <c r="M153" s="17"/>
      <c r="N153" s="17" t="e">
        <f>VLOOKUP(B153,'DS BH cấp'!$B$12:$J$20000,9,0)</f>
        <v>#N/A</v>
      </c>
      <c r="O153" s="17" t="e">
        <f t="shared" si="18"/>
        <v>#N/A</v>
      </c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8" t="str">
        <f t="shared" si="20"/>
        <v>00</v>
      </c>
      <c r="AC153" s="18" t="str">
        <f t="shared" si="21"/>
        <v>01</v>
      </c>
      <c r="AD153" s="18" t="str">
        <f t="shared" si="22"/>
        <v>1900</v>
      </c>
      <c r="AE153" s="18"/>
      <c r="AF153" s="17"/>
      <c r="AG153" s="17"/>
    </row>
    <row r="154" spans="1:33">
      <c r="A154" s="17">
        <f t="shared" si="19"/>
        <v>150</v>
      </c>
      <c r="B154" s="21"/>
      <c r="C154" s="22" t="e">
        <f>VLOOKUP(B154,'DS BH cấp'!$B$5:$G$5720,2,0)</f>
        <v>#N/A</v>
      </c>
      <c r="D154" s="23" t="e">
        <f>VLOOKUP(B154,'DS BH cấp'!$B$5:$G$5720,3,0)</f>
        <v>#N/A</v>
      </c>
      <c r="E154" s="24" t="e">
        <f>VLOOKUP(B154,'DS BH cấp'!$B$5:$G$5720,4,0)</f>
        <v>#N/A</v>
      </c>
      <c r="F154" s="337" t="e">
        <f>VLOOKUP(B154,'DS BH cấp'!$B$5:$F$20000,5,0)</f>
        <v>#N/A</v>
      </c>
      <c r="G154" s="17" t="e">
        <f>VLOOKUP(B154,'DS BH cấp'!$B$5:$G$20000,6,0)</f>
        <v>#N/A</v>
      </c>
      <c r="H154" s="17" t="e">
        <f t="shared" si="16"/>
        <v>#N/A</v>
      </c>
      <c r="I154" s="684" t="e">
        <f>VLOOKUP(B154,'DS BH cấp'!$B$5:$H$20000,7,0)</f>
        <v>#N/A</v>
      </c>
      <c r="J154" s="17" t="e">
        <f>VLOOKUP(B154,'DS BH cấp'!$B$5:$I$20000,8,0)</f>
        <v>#N/A</v>
      </c>
      <c r="K154" s="17"/>
      <c r="L154" s="17" t="e">
        <f t="shared" si="17"/>
        <v>#N/A</v>
      </c>
      <c r="M154" s="17"/>
      <c r="N154" s="17" t="e">
        <f>VLOOKUP(B154,'DS BH cấp'!$B$12:$J$20000,9,0)</f>
        <v>#N/A</v>
      </c>
      <c r="O154" s="17" t="e">
        <f t="shared" si="18"/>
        <v>#N/A</v>
      </c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8" t="str">
        <f t="shared" si="20"/>
        <v>00</v>
      </c>
      <c r="AC154" s="18" t="str">
        <f t="shared" si="21"/>
        <v>01</v>
      </c>
      <c r="AD154" s="18" t="str">
        <f t="shared" si="22"/>
        <v>1900</v>
      </c>
      <c r="AE154" s="18"/>
      <c r="AF154" s="17"/>
      <c r="AG154" s="17"/>
    </row>
    <row r="155" spans="1:33">
      <c r="A155" s="17">
        <f t="shared" si="19"/>
        <v>151</v>
      </c>
      <c r="B155" s="25"/>
      <c r="C155" s="22" t="e">
        <f>VLOOKUP(B155,'DS BH cấp'!$B$5:$G$5720,2,0)</f>
        <v>#N/A</v>
      </c>
      <c r="D155" s="23" t="e">
        <f>VLOOKUP(B155,'DS BH cấp'!$B$5:$G$5720,3,0)</f>
        <v>#N/A</v>
      </c>
      <c r="E155" s="24" t="e">
        <f>VLOOKUP(B155,'DS BH cấp'!$B$5:$G$5720,4,0)</f>
        <v>#N/A</v>
      </c>
      <c r="F155" s="337" t="e">
        <f>VLOOKUP(B155,'DS BH cấp'!$B$5:$F$20000,5,0)</f>
        <v>#N/A</v>
      </c>
      <c r="G155" s="17" t="e">
        <f>VLOOKUP(B155,'DS BH cấp'!$B$5:$G$20000,6,0)</f>
        <v>#N/A</v>
      </c>
      <c r="H155" s="17" t="e">
        <f t="shared" si="16"/>
        <v>#N/A</v>
      </c>
      <c r="I155" s="684" t="e">
        <f>VLOOKUP(B155,'DS BH cấp'!$B$5:$H$20000,7,0)</f>
        <v>#N/A</v>
      </c>
      <c r="J155" s="17" t="e">
        <f>VLOOKUP(B155,'DS BH cấp'!$B$5:$I$20000,8,0)</f>
        <v>#N/A</v>
      </c>
      <c r="K155" s="17"/>
      <c r="L155" s="17" t="e">
        <f t="shared" si="17"/>
        <v>#N/A</v>
      </c>
      <c r="M155" s="17"/>
      <c r="N155" s="17" t="e">
        <f>VLOOKUP(B155,'DS BH cấp'!$B$12:$J$20000,9,0)</f>
        <v>#N/A</v>
      </c>
      <c r="O155" s="17" t="e">
        <f t="shared" si="18"/>
        <v>#N/A</v>
      </c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8" t="str">
        <f t="shared" si="20"/>
        <v>00</v>
      </c>
      <c r="AC155" s="18" t="str">
        <f t="shared" si="21"/>
        <v>01</v>
      </c>
      <c r="AD155" s="18" t="str">
        <f t="shared" si="22"/>
        <v>1900</v>
      </c>
      <c r="AE155" s="18"/>
      <c r="AF155" s="17"/>
      <c r="AG155" s="17"/>
    </row>
    <row r="156" spans="1:33">
      <c r="A156" s="17">
        <f t="shared" si="19"/>
        <v>152</v>
      </c>
      <c r="B156" s="21"/>
      <c r="C156" s="22" t="e">
        <f>VLOOKUP(B156,'DS BH cấp'!$B$5:$G$5720,2,0)</f>
        <v>#N/A</v>
      </c>
      <c r="D156" s="23" t="e">
        <f>VLOOKUP(B156,'DS BH cấp'!$B$5:$G$5720,3,0)</f>
        <v>#N/A</v>
      </c>
      <c r="E156" s="24" t="e">
        <f>VLOOKUP(B156,'DS BH cấp'!$B$5:$G$5720,4,0)</f>
        <v>#N/A</v>
      </c>
      <c r="F156" s="337" t="e">
        <f>VLOOKUP(B156,'DS BH cấp'!$B$5:$F$20000,5,0)</f>
        <v>#N/A</v>
      </c>
      <c r="G156" s="17" t="e">
        <f>VLOOKUP(B156,'DS BH cấp'!$B$5:$G$20000,6,0)</f>
        <v>#N/A</v>
      </c>
      <c r="H156" s="17" t="e">
        <f t="shared" si="16"/>
        <v>#N/A</v>
      </c>
      <c r="I156" s="684" t="e">
        <f>VLOOKUP(B156,'DS BH cấp'!$B$5:$H$20000,7,0)</f>
        <v>#N/A</v>
      </c>
      <c r="J156" s="17" t="e">
        <f>VLOOKUP(B156,'DS BH cấp'!$B$5:$I$20000,8,0)</f>
        <v>#N/A</v>
      </c>
      <c r="K156" s="17"/>
      <c r="L156" s="17" t="e">
        <f t="shared" si="17"/>
        <v>#N/A</v>
      </c>
      <c r="M156" s="17"/>
      <c r="N156" s="17" t="e">
        <f>VLOOKUP(B156,'DS BH cấp'!$B$12:$J$20000,9,0)</f>
        <v>#N/A</v>
      </c>
      <c r="O156" s="17" t="e">
        <f t="shared" si="18"/>
        <v>#N/A</v>
      </c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8" t="str">
        <f t="shared" si="20"/>
        <v>00</v>
      </c>
      <c r="AC156" s="18" t="str">
        <f t="shared" si="21"/>
        <v>01</v>
      </c>
      <c r="AD156" s="18" t="str">
        <f t="shared" si="22"/>
        <v>1900</v>
      </c>
      <c r="AE156" s="18"/>
      <c r="AF156" s="17"/>
      <c r="AG156" s="17"/>
    </row>
    <row r="157" spans="1:33">
      <c r="A157" s="17">
        <f t="shared" si="19"/>
        <v>153</v>
      </c>
      <c r="B157" s="25"/>
      <c r="C157" s="22" t="e">
        <f>VLOOKUP(B157,'DS BH cấp'!$B$5:$G$5720,2,0)</f>
        <v>#N/A</v>
      </c>
      <c r="D157" s="23" t="e">
        <f>VLOOKUP(B157,'DS BH cấp'!$B$5:$G$5720,3,0)</f>
        <v>#N/A</v>
      </c>
      <c r="E157" s="24" t="e">
        <f>VLOOKUP(B157,'DS BH cấp'!$B$5:$G$5720,4,0)</f>
        <v>#N/A</v>
      </c>
      <c r="F157" s="337" t="e">
        <f>VLOOKUP(B157,'DS BH cấp'!$B$5:$F$20000,5,0)</f>
        <v>#N/A</v>
      </c>
      <c r="G157" s="17" t="e">
        <f>VLOOKUP(B157,'DS BH cấp'!$B$5:$G$20000,6,0)</f>
        <v>#N/A</v>
      </c>
      <c r="H157" s="17" t="e">
        <f t="shared" ref="H157:H168" si="23">C157</f>
        <v>#N/A</v>
      </c>
      <c r="I157" s="684" t="e">
        <f>VLOOKUP(B157,'DS BH cấp'!$B$5:$H$20000,7,0)</f>
        <v>#N/A</v>
      </c>
      <c r="J157" s="17" t="e">
        <f>VLOOKUP(B157,'DS BH cấp'!$B$5:$I$20000,8,0)</f>
        <v>#N/A</v>
      </c>
      <c r="K157" s="17"/>
      <c r="L157" s="17" t="e">
        <f t="shared" si="17"/>
        <v>#N/A</v>
      </c>
      <c r="M157" s="17"/>
      <c r="N157" s="17" t="e">
        <f>VLOOKUP(B157,'DS BH cấp'!$B$12:$J$20000,9,0)</f>
        <v>#N/A</v>
      </c>
      <c r="O157" s="17" t="e">
        <f t="shared" si="18"/>
        <v>#N/A</v>
      </c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8" t="str">
        <f t="shared" si="20"/>
        <v>00</v>
      </c>
      <c r="AC157" s="18" t="str">
        <f t="shared" si="21"/>
        <v>01</v>
      </c>
      <c r="AD157" s="18" t="str">
        <f t="shared" si="22"/>
        <v>1900</v>
      </c>
      <c r="AE157" s="18"/>
      <c r="AF157" s="17"/>
      <c r="AG157" s="17"/>
    </row>
    <row r="158" spans="1:33">
      <c r="A158" s="17">
        <f t="shared" si="19"/>
        <v>154</v>
      </c>
      <c r="B158" s="21"/>
      <c r="C158" s="22" t="e">
        <f>VLOOKUP(B158,'DS BH cấp'!$B$5:$G$5720,2,0)</f>
        <v>#N/A</v>
      </c>
      <c r="D158" s="23" t="e">
        <f>VLOOKUP(B158,'DS BH cấp'!$B$5:$G$5720,3,0)</f>
        <v>#N/A</v>
      </c>
      <c r="E158" s="24" t="e">
        <f>VLOOKUP(B158,'DS BH cấp'!$B$5:$G$5720,4,0)</f>
        <v>#N/A</v>
      </c>
      <c r="F158" s="337" t="e">
        <f>VLOOKUP(B158,'DS BH cấp'!$B$5:$F$20000,5,0)</f>
        <v>#N/A</v>
      </c>
      <c r="G158" s="17" t="e">
        <f>VLOOKUP(B158,'DS BH cấp'!$B$5:$G$20000,6,0)</f>
        <v>#N/A</v>
      </c>
      <c r="H158" s="17" t="e">
        <f t="shared" si="23"/>
        <v>#N/A</v>
      </c>
      <c r="I158" s="684" t="e">
        <f>VLOOKUP(B158,'DS BH cấp'!$B$5:$H$20000,7,0)</f>
        <v>#N/A</v>
      </c>
      <c r="J158" s="17" t="e">
        <f>VLOOKUP(B158,'DS BH cấp'!$B$5:$I$20000,8,0)</f>
        <v>#N/A</v>
      </c>
      <c r="K158" s="17"/>
      <c r="L158" s="17" t="e">
        <f t="shared" ref="L158:L168" si="24">C158</f>
        <v>#N/A</v>
      </c>
      <c r="M158" s="17"/>
      <c r="N158" s="17" t="e">
        <f>VLOOKUP(B158,'DS BH cấp'!$B$12:$J$20000,9,0)</f>
        <v>#N/A</v>
      </c>
      <c r="O158" s="17" t="e">
        <f t="shared" si="18"/>
        <v>#N/A</v>
      </c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8" t="str">
        <f t="shared" si="20"/>
        <v>00</v>
      </c>
      <c r="AC158" s="18" t="str">
        <f t="shared" si="21"/>
        <v>01</v>
      </c>
      <c r="AD158" s="18" t="str">
        <f t="shared" si="22"/>
        <v>1900</v>
      </c>
      <c r="AE158" s="18"/>
      <c r="AF158" s="17"/>
      <c r="AG158" s="17"/>
    </row>
    <row r="159" spans="1:33">
      <c r="A159" s="17">
        <f t="shared" si="19"/>
        <v>155</v>
      </c>
      <c r="B159" s="25"/>
      <c r="C159" s="22" t="e">
        <f>VLOOKUP(B159,'DS BH cấp'!$B$5:$G$5720,2,0)</f>
        <v>#N/A</v>
      </c>
      <c r="D159" s="23" t="e">
        <f>VLOOKUP(B159,'DS BH cấp'!$B$5:$G$5720,3,0)</f>
        <v>#N/A</v>
      </c>
      <c r="E159" s="24" t="e">
        <f>VLOOKUP(B159,'DS BH cấp'!$B$5:$G$5720,4,0)</f>
        <v>#N/A</v>
      </c>
      <c r="F159" s="337" t="e">
        <f>VLOOKUP(B159,'DS BH cấp'!$B$5:$F$20000,5,0)</f>
        <v>#N/A</v>
      </c>
      <c r="G159" s="17" t="e">
        <f>VLOOKUP(B159,'DS BH cấp'!$B$5:$G$20000,6,0)</f>
        <v>#N/A</v>
      </c>
      <c r="H159" s="17" t="e">
        <f t="shared" si="23"/>
        <v>#N/A</v>
      </c>
      <c r="I159" s="684" t="e">
        <f>VLOOKUP(B159,'DS BH cấp'!$B$5:$H$20000,7,0)</f>
        <v>#N/A</v>
      </c>
      <c r="J159" s="17" t="e">
        <f>VLOOKUP(B159,'DS BH cấp'!$B$5:$I$20000,8,0)</f>
        <v>#N/A</v>
      </c>
      <c r="K159" s="17"/>
      <c r="L159" s="17" t="e">
        <f t="shared" si="24"/>
        <v>#N/A</v>
      </c>
      <c r="M159" s="17"/>
      <c r="N159" s="17" t="e">
        <f>VLOOKUP(B159,'DS BH cấp'!$B$12:$J$20000,9,0)</f>
        <v>#N/A</v>
      </c>
      <c r="O159" s="17" t="e">
        <f t="shared" si="18"/>
        <v>#N/A</v>
      </c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8" t="str">
        <f t="shared" si="20"/>
        <v>00</v>
      </c>
      <c r="AC159" s="18" t="str">
        <f t="shared" si="21"/>
        <v>01</v>
      </c>
      <c r="AD159" s="18" t="str">
        <f t="shared" si="22"/>
        <v>1900</v>
      </c>
      <c r="AE159" s="18"/>
      <c r="AF159" s="17"/>
      <c r="AG159" s="17"/>
    </row>
    <row r="160" spans="1:33">
      <c r="A160" s="17">
        <f t="shared" si="19"/>
        <v>156</v>
      </c>
      <c r="B160" s="21"/>
      <c r="C160" s="22" t="e">
        <f>VLOOKUP(B160,'DS BH cấp'!$B$5:$G$5720,2,0)</f>
        <v>#N/A</v>
      </c>
      <c r="D160" s="23" t="e">
        <f>VLOOKUP(B160,'DS BH cấp'!$B$5:$G$5720,3,0)</f>
        <v>#N/A</v>
      </c>
      <c r="E160" s="24" t="e">
        <f>VLOOKUP(B160,'DS BH cấp'!$B$5:$G$5720,4,0)</f>
        <v>#N/A</v>
      </c>
      <c r="F160" s="337" t="e">
        <f>VLOOKUP(B160,'DS BH cấp'!$B$5:$F$20000,5,0)</f>
        <v>#N/A</v>
      </c>
      <c r="G160" s="17" t="e">
        <f>VLOOKUP(B160,'DS BH cấp'!$B$5:$G$20000,6,0)</f>
        <v>#N/A</v>
      </c>
      <c r="H160" s="17" t="e">
        <f t="shared" si="23"/>
        <v>#N/A</v>
      </c>
      <c r="I160" s="684" t="e">
        <f>VLOOKUP(B160,'DS BH cấp'!$B$5:$H$20000,7,0)</f>
        <v>#N/A</v>
      </c>
      <c r="J160" s="17" t="e">
        <f>VLOOKUP(B160,'DS BH cấp'!$B$5:$I$20000,8,0)</f>
        <v>#N/A</v>
      </c>
      <c r="K160" s="17"/>
      <c r="L160" s="17" t="e">
        <f t="shared" si="24"/>
        <v>#N/A</v>
      </c>
      <c r="M160" s="17"/>
      <c r="N160" s="17" t="e">
        <f>VLOOKUP(B160,'DS BH cấp'!$B$12:$J$20000,9,0)</f>
        <v>#N/A</v>
      </c>
      <c r="O160" s="17" t="e">
        <f t="shared" ref="O160:O168" si="25">G160</f>
        <v>#N/A</v>
      </c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8" t="str">
        <f t="shared" si="20"/>
        <v>00</v>
      </c>
      <c r="AC160" s="18" t="str">
        <f t="shared" si="21"/>
        <v>01</v>
      </c>
      <c r="AD160" s="18" t="str">
        <f t="shared" si="22"/>
        <v>1900</v>
      </c>
      <c r="AE160" s="18"/>
      <c r="AF160" s="17"/>
      <c r="AG160" s="17"/>
    </row>
    <row r="161" spans="1:33">
      <c r="A161" s="17">
        <f t="shared" si="19"/>
        <v>157</v>
      </c>
      <c r="B161" s="25"/>
      <c r="C161" s="22" t="e">
        <f>VLOOKUP(B161,'DS BH cấp'!$B$5:$G$5720,2,0)</f>
        <v>#N/A</v>
      </c>
      <c r="D161" s="23" t="e">
        <f>VLOOKUP(B161,'DS BH cấp'!$B$5:$G$5720,3,0)</f>
        <v>#N/A</v>
      </c>
      <c r="E161" s="24" t="e">
        <f>VLOOKUP(B161,'DS BH cấp'!$B$5:$G$5720,4,0)</f>
        <v>#N/A</v>
      </c>
      <c r="F161" s="337" t="e">
        <f>VLOOKUP(B161,'DS BH cấp'!$B$5:$F$20000,5,0)</f>
        <v>#N/A</v>
      </c>
      <c r="G161" s="17" t="e">
        <f>VLOOKUP(B161,'DS BH cấp'!$B$5:$G$20000,6,0)</f>
        <v>#N/A</v>
      </c>
      <c r="H161" s="17" t="e">
        <f t="shared" si="23"/>
        <v>#N/A</v>
      </c>
      <c r="I161" s="684" t="e">
        <f>VLOOKUP(B161,'DS BH cấp'!$B$5:$H$20000,7,0)</f>
        <v>#N/A</v>
      </c>
      <c r="J161" s="17" t="e">
        <f>VLOOKUP(B161,'DS BH cấp'!$B$5:$I$20000,8,0)</f>
        <v>#N/A</v>
      </c>
      <c r="K161" s="17"/>
      <c r="L161" s="17" t="e">
        <f t="shared" si="24"/>
        <v>#N/A</v>
      </c>
      <c r="M161" s="17"/>
      <c r="N161" s="17" t="e">
        <f>VLOOKUP(B161,'DS BH cấp'!$B$12:$J$20000,9,0)</f>
        <v>#N/A</v>
      </c>
      <c r="O161" s="17" t="e">
        <f t="shared" si="25"/>
        <v>#N/A</v>
      </c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8" t="str">
        <f t="shared" si="20"/>
        <v>00</v>
      </c>
      <c r="AC161" s="18" t="str">
        <f t="shared" si="21"/>
        <v>01</v>
      </c>
      <c r="AD161" s="18" t="str">
        <f t="shared" si="22"/>
        <v>1900</v>
      </c>
      <c r="AE161" s="18"/>
      <c r="AF161" s="17"/>
      <c r="AG161" s="17"/>
    </row>
    <row r="162" spans="1:33">
      <c r="A162" s="17">
        <f t="shared" si="19"/>
        <v>158</v>
      </c>
      <c r="B162" s="21"/>
      <c r="C162" s="22" t="e">
        <f>VLOOKUP(B162,'DS BH cấp'!$B$5:$G$5720,2,0)</f>
        <v>#N/A</v>
      </c>
      <c r="D162" s="23" t="e">
        <f>VLOOKUP(B162,'DS BH cấp'!$B$5:$G$5720,3,0)</f>
        <v>#N/A</v>
      </c>
      <c r="E162" s="24" t="e">
        <f>VLOOKUP(B162,'DS BH cấp'!$B$5:$G$5720,4,0)</f>
        <v>#N/A</v>
      </c>
      <c r="F162" s="337" t="e">
        <f>VLOOKUP(B162,'DS BH cấp'!$B$5:$F$20000,5,0)</f>
        <v>#N/A</v>
      </c>
      <c r="G162" s="17" t="e">
        <f>VLOOKUP(B162,'DS BH cấp'!$B$5:$G$20000,6,0)</f>
        <v>#N/A</v>
      </c>
      <c r="H162" s="17" t="e">
        <f t="shared" si="23"/>
        <v>#N/A</v>
      </c>
      <c r="I162" s="684" t="e">
        <f>VLOOKUP(B162,'DS BH cấp'!$B$5:$H$20000,7,0)</f>
        <v>#N/A</v>
      </c>
      <c r="J162" s="17" t="e">
        <f>VLOOKUP(B162,'DS BH cấp'!$B$5:$I$20000,8,0)</f>
        <v>#N/A</v>
      </c>
      <c r="K162" s="17"/>
      <c r="L162" s="17" t="e">
        <f t="shared" si="24"/>
        <v>#N/A</v>
      </c>
      <c r="M162" s="17"/>
      <c r="N162" s="17" t="e">
        <f>VLOOKUP(B162,'DS BH cấp'!$B$12:$J$20000,9,0)</f>
        <v>#N/A</v>
      </c>
      <c r="O162" s="17" t="e">
        <f t="shared" si="25"/>
        <v>#N/A</v>
      </c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8" t="str">
        <f t="shared" si="20"/>
        <v>00</v>
      </c>
      <c r="AC162" s="18" t="str">
        <f t="shared" si="21"/>
        <v>01</v>
      </c>
      <c r="AD162" s="18" t="str">
        <f t="shared" si="22"/>
        <v>1900</v>
      </c>
      <c r="AE162" s="18"/>
      <c r="AF162" s="17"/>
      <c r="AG162" s="17"/>
    </row>
    <row r="163" spans="1:33">
      <c r="A163" s="17">
        <f t="shared" si="19"/>
        <v>159</v>
      </c>
      <c r="B163" s="25"/>
      <c r="C163" s="22" t="e">
        <f>VLOOKUP(B163,'DS BH cấp'!$B$5:$G$5720,2,0)</f>
        <v>#N/A</v>
      </c>
      <c r="D163" s="23" t="e">
        <f>VLOOKUP(B163,'DS BH cấp'!$B$5:$G$5720,3,0)</f>
        <v>#N/A</v>
      </c>
      <c r="E163" s="24" t="e">
        <f>VLOOKUP(B163,'DS BH cấp'!$B$5:$G$5720,4,0)</f>
        <v>#N/A</v>
      </c>
      <c r="F163" s="337" t="e">
        <f>VLOOKUP(B163,'DS BH cấp'!$B$5:$F$20000,5,0)</f>
        <v>#N/A</v>
      </c>
      <c r="G163" s="17" t="e">
        <f>VLOOKUP(B163,'DS BH cấp'!$B$5:$G$20000,6,0)</f>
        <v>#N/A</v>
      </c>
      <c r="H163" s="17" t="e">
        <f t="shared" si="23"/>
        <v>#N/A</v>
      </c>
      <c r="I163" s="684" t="e">
        <f>VLOOKUP(B163,'DS BH cấp'!$B$5:$H$20000,7,0)</f>
        <v>#N/A</v>
      </c>
      <c r="J163" s="17" t="e">
        <f>VLOOKUP(B163,'DS BH cấp'!$B$5:$I$20000,8,0)</f>
        <v>#N/A</v>
      </c>
      <c r="K163" s="17"/>
      <c r="L163" s="17" t="e">
        <f t="shared" si="24"/>
        <v>#N/A</v>
      </c>
      <c r="M163" s="17"/>
      <c r="N163" s="17" t="e">
        <f>VLOOKUP(B163,'DS BH cấp'!$B$12:$J$20000,9,0)</f>
        <v>#N/A</v>
      </c>
      <c r="O163" s="17" t="e">
        <f t="shared" si="25"/>
        <v>#N/A</v>
      </c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8" t="str">
        <f t="shared" si="20"/>
        <v>00</v>
      </c>
      <c r="AC163" s="18" t="str">
        <f t="shared" si="21"/>
        <v>01</v>
      </c>
      <c r="AD163" s="18" t="str">
        <f t="shared" si="22"/>
        <v>1900</v>
      </c>
      <c r="AE163" s="18"/>
      <c r="AF163" s="17"/>
      <c r="AG163" s="17"/>
    </row>
    <row r="164" spans="1:33">
      <c r="A164" s="17">
        <f t="shared" si="19"/>
        <v>160</v>
      </c>
      <c r="B164" s="21"/>
      <c r="C164" s="22" t="e">
        <f>VLOOKUP(B164,'DS BH cấp'!$B$5:$G$5720,2,0)</f>
        <v>#N/A</v>
      </c>
      <c r="D164" s="23" t="e">
        <f>VLOOKUP(B164,'DS BH cấp'!$B$5:$G$5720,3,0)</f>
        <v>#N/A</v>
      </c>
      <c r="E164" s="24" t="e">
        <f>VLOOKUP(B164,'DS BH cấp'!$B$5:$G$5720,4,0)</f>
        <v>#N/A</v>
      </c>
      <c r="F164" s="337" t="e">
        <f>VLOOKUP(B164,'DS BH cấp'!$B$5:$F$20000,5,0)</f>
        <v>#N/A</v>
      </c>
      <c r="G164" s="17" t="e">
        <f>VLOOKUP(B164,'DS BH cấp'!$B$5:$G$20000,6,0)</f>
        <v>#N/A</v>
      </c>
      <c r="H164" s="17" t="e">
        <f t="shared" si="23"/>
        <v>#N/A</v>
      </c>
      <c r="I164" s="684" t="e">
        <f>VLOOKUP(B164,'DS BH cấp'!$B$5:$H$20000,7,0)</f>
        <v>#N/A</v>
      </c>
      <c r="J164" s="17" t="e">
        <f>VLOOKUP(B164,'DS BH cấp'!$B$5:$I$20000,8,0)</f>
        <v>#N/A</v>
      </c>
      <c r="K164" s="17"/>
      <c r="L164" s="17" t="e">
        <f t="shared" si="24"/>
        <v>#N/A</v>
      </c>
      <c r="M164" s="17"/>
      <c r="N164" s="17" t="e">
        <f>VLOOKUP(B164,'DS BH cấp'!$B$12:$J$20000,9,0)</f>
        <v>#N/A</v>
      </c>
      <c r="O164" s="17" t="e">
        <f t="shared" si="25"/>
        <v>#N/A</v>
      </c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8" t="str">
        <f t="shared" si="20"/>
        <v>00</v>
      </c>
      <c r="AC164" s="18" t="str">
        <f t="shared" si="21"/>
        <v>01</v>
      </c>
      <c r="AD164" s="18" t="str">
        <f t="shared" si="22"/>
        <v>1900</v>
      </c>
      <c r="AE164" s="18"/>
      <c r="AF164" s="17"/>
      <c r="AG164" s="17"/>
    </row>
    <row r="165" spans="1:33">
      <c r="A165" s="17">
        <f t="shared" si="19"/>
        <v>161</v>
      </c>
      <c r="B165" s="25"/>
      <c r="C165" s="22" t="e">
        <f>VLOOKUP(B165,'DS BH cấp'!$B$5:$G$5720,2,0)</f>
        <v>#N/A</v>
      </c>
      <c r="D165" s="23" t="e">
        <f>VLOOKUP(B165,'DS BH cấp'!$B$5:$G$5720,3,0)</f>
        <v>#N/A</v>
      </c>
      <c r="E165" s="24" t="e">
        <f>VLOOKUP(B165,'DS BH cấp'!$B$5:$G$5720,4,0)</f>
        <v>#N/A</v>
      </c>
      <c r="F165" s="337" t="e">
        <f>VLOOKUP(B165,'DS BH cấp'!$B$5:$F$20000,5,0)</f>
        <v>#N/A</v>
      </c>
      <c r="G165" s="17" t="e">
        <f>VLOOKUP(B165,'DS BH cấp'!$B$5:$G$20000,6,0)</f>
        <v>#N/A</v>
      </c>
      <c r="H165" s="17" t="e">
        <f t="shared" si="23"/>
        <v>#N/A</v>
      </c>
      <c r="I165" s="684" t="e">
        <f>VLOOKUP(B165,'DS BH cấp'!$B$5:$H$20000,7,0)</f>
        <v>#N/A</v>
      </c>
      <c r="J165" s="17" t="e">
        <f>VLOOKUP(B165,'DS BH cấp'!$B$5:$I$20000,8,0)</f>
        <v>#N/A</v>
      </c>
      <c r="K165" s="17"/>
      <c r="L165" s="17" t="e">
        <f t="shared" si="24"/>
        <v>#N/A</v>
      </c>
      <c r="M165" s="17"/>
      <c r="N165" s="17" t="e">
        <f>VLOOKUP(B165,'DS BH cấp'!$B$12:$J$20000,9,0)</f>
        <v>#N/A</v>
      </c>
      <c r="O165" s="17" t="e">
        <f t="shared" si="25"/>
        <v>#N/A</v>
      </c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8" t="str">
        <f t="shared" si="20"/>
        <v>00</v>
      </c>
      <c r="AC165" s="18" t="str">
        <f t="shared" si="21"/>
        <v>01</v>
      </c>
      <c r="AD165" s="18" t="str">
        <f t="shared" si="22"/>
        <v>1900</v>
      </c>
      <c r="AE165" s="18"/>
      <c r="AF165" s="17"/>
      <c r="AG165" s="17"/>
    </row>
    <row r="166" spans="1:33">
      <c r="A166" s="17">
        <f t="shared" si="19"/>
        <v>162</v>
      </c>
      <c r="B166" s="21"/>
      <c r="C166" s="22" t="e">
        <f>VLOOKUP(B166,'DS BH cấp'!$B$5:$G$5720,2,0)</f>
        <v>#N/A</v>
      </c>
      <c r="D166" s="23" t="e">
        <f>VLOOKUP(B166,'DS BH cấp'!$B$5:$G$5720,3,0)</f>
        <v>#N/A</v>
      </c>
      <c r="E166" s="24" t="e">
        <f>VLOOKUP(B166,'DS BH cấp'!$B$5:$G$5720,4,0)</f>
        <v>#N/A</v>
      </c>
      <c r="F166" s="337" t="e">
        <f>VLOOKUP(B166,'DS BH cấp'!$B$5:$F$20000,5,0)</f>
        <v>#N/A</v>
      </c>
      <c r="G166" s="17" t="e">
        <f>VLOOKUP(B166,'DS BH cấp'!$B$5:$G$20000,6,0)</f>
        <v>#N/A</v>
      </c>
      <c r="H166" s="17" t="e">
        <f t="shared" si="23"/>
        <v>#N/A</v>
      </c>
      <c r="I166" s="684" t="e">
        <f>VLOOKUP(B166,'DS BH cấp'!$B$5:$H$20000,7,0)</f>
        <v>#N/A</v>
      </c>
      <c r="J166" s="17" t="e">
        <f>VLOOKUP(B166,'DS BH cấp'!$B$5:$I$20000,8,0)</f>
        <v>#N/A</v>
      </c>
      <c r="K166" s="17"/>
      <c r="L166" s="17" t="e">
        <f t="shared" si="24"/>
        <v>#N/A</v>
      </c>
      <c r="M166" s="17"/>
      <c r="N166" s="17" t="e">
        <f>VLOOKUP(B166,'DS BH cấp'!$B$12:$J$20000,9,0)</f>
        <v>#N/A</v>
      </c>
      <c r="O166" s="17" t="e">
        <f t="shared" si="25"/>
        <v>#N/A</v>
      </c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8" t="str">
        <f t="shared" si="20"/>
        <v>00</v>
      </c>
      <c r="AC166" s="18" t="str">
        <f t="shared" si="21"/>
        <v>01</v>
      </c>
      <c r="AD166" s="18" t="str">
        <f t="shared" si="22"/>
        <v>1900</v>
      </c>
      <c r="AE166" s="18"/>
      <c r="AF166" s="17"/>
      <c r="AG166" s="17"/>
    </row>
    <row r="167" spans="1:33">
      <c r="A167" s="17">
        <f t="shared" si="19"/>
        <v>163</v>
      </c>
      <c r="B167" s="25"/>
      <c r="C167" s="22" t="e">
        <f>VLOOKUP(B167,'DS BH cấp'!$B$5:$G$5720,2,0)</f>
        <v>#N/A</v>
      </c>
      <c r="D167" s="23" t="e">
        <f>VLOOKUP(B167,'DS BH cấp'!$B$5:$G$5720,3,0)</f>
        <v>#N/A</v>
      </c>
      <c r="E167" s="24" t="e">
        <f>VLOOKUP(B167,'DS BH cấp'!$B$5:$G$5720,4,0)</f>
        <v>#N/A</v>
      </c>
      <c r="F167" s="337" t="e">
        <f>VLOOKUP(B167,'DS BH cấp'!$B$5:$F$20000,5,0)</f>
        <v>#N/A</v>
      </c>
      <c r="G167" s="17" t="e">
        <f>VLOOKUP(B167,'DS BH cấp'!$B$5:$G$20000,6,0)</f>
        <v>#N/A</v>
      </c>
      <c r="H167" s="17" t="e">
        <f t="shared" si="23"/>
        <v>#N/A</v>
      </c>
      <c r="I167" s="684" t="e">
        <f>VLOOKUP(B167,'DS BH cấp'!$B$5:$H$20000,7,0)</f>
        <v>#N/A</v>
      </c>
      <c r="J167" s="17" t="e">
        <f>VLOOKUP(B167,'DS BH cấp'!$B$5:$I$20000,8,0)</f>
        <v>#N/A</v>
      </c>
      <c r="K167" s="17"/>
      <c r="L167" s="17" t="e">
        <f t="shared" si="24"/>
        <v>#N/A</v>
      </c>
      <c r="M167" s="17"/>
      <c r="N167" s="17" t="e">
        <f>VLOOKUP(B167,'DS BH cấp'!$B$12:$J$20000,9,0)</f>
        <v>#N/A</v>
      </c>
      <c r="O167" s="17" t="e">
        <f t="shared" si="25"/>
        <v>#N/A</v>
      </c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8" t="str">
        <f t="shared" si="20"/>
        <v>00</v>
      </c>
      <c r="AC167" s="18" t="str">
        <f t="shared" si="21"/>
        <v>01</v>
      </c>
      <c r="AD167" s="18" t="str">
        <f t="shared" si="22"/>
        <v>1900</v>
      </c>
      <c r="AE167" s="18"/>
      <c r="AF167" s="17"/>
      <c r="AG167" s="17"/>
    </row>
    <row r="168" spans="1:33">
      <c r="A168" s="17">
        <f t="shared" si="19"/>
        <v>164</v>
      </c>
      <c r="B168" s="21"/>
      <c r="C168" s="22" t="e">
        <f>VLOOKUP(B168,'DS BH cấp'!$B$5:$G$5720,2,0)</f>
        <v>#N/A</v>
      </c>
      <c r="D168" s="23" t="e">
        <f>VLOOKUP(B168,'DS BH cấp'!$B$5:$G$5720,3,0)</f>
        <v>#N/A</v>
      </c>
      <c r="E168" s="24" t="e">
        <f>VLOOKUP(B168,'DS BH cấp'!$B$5:$G$5720,4,0)</f>
        <v>#N/A</v>
      </c>
      <c r="F168" s="337" t="e">
        <f>VLOOKUP(B168,'DS BH cấp'!$B$5:$F$20000,5,0)</f>
        <v>#N/A</v>
      </c>
      <c r="G168" s="17" t="e">
        <f>VLOOKUP(B168,'DS BH cấp'!$B$5:$G$20000,6,0)</f>
        <v>#N/A</v>
      </c>
      <c r="H168" s="17" t="e">
        <f t="shared" si="23"/>
        <v>#N/A</v>
      </c>
      <c r="I168" s="684" t="e">
        <f>VLOOKUP(B168,'DS BH cấp'!$B$5:$H$20000,7,0)</f>
        <v>#N/A</v>
      </c>
      <c r="J168" s="17" t="e">
        <f>VLOOKUP(B168,'DS BH cấp'!$B$5:$I$20000,8,0)</f>
        <v>#N/A</v>
      </c>
      <c r="K168" s="17"/>
      <c r="L168" s="17" t="e">
        <f t="shared" si="24"/>
        <v>#N/A</v>
      </c>
      <c r="M168" s="17"/>
      <c r="N168" s="17"/>
      <c r="O168" s="17" t="e">
        <f t="shared" si="25"/>
        <v>#N/A</v>
      </c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8" t="str">
        <f t="shared" si="20"/>
        <v>00</v>
      </c>
      <c r="AC168" s="18" t="str">
        <f t="shared" si="21"/>
        <v>01</v>
      </c>
      <c r="AD168" s="18" t="str">
        <f t="shared" si="22"/>
        <v>1900</v>
      </c>
      <c r="AE168" s="18"/>
      <c r="AF168" s="17"/>
      <c r="AG168" s="17"/>
    </row>
  </sheetData>
  <autoFilter ref="A3:AF168"/>
  <mergeCells count="5">
    <mergeCell ref="B2:F2"/>
    <mergeCell ref="H2:K2"/>
    <mergeCell ref="L2:O2"/>
    <mergeCell ref="P2:Y2"/>
    <mergeCell ref="AA2:AF2"/>
  </mergeCells>
  <conditionalFormatting sqref="B1:B1048576">
    <cfRule type="duplicateValues" dxfId="0" priority="3"/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tabSelected="1" topLeftCell="A25" zoomScale="120" zoomScaleNormal="120" workbookViewId="0">
      <selection activeCell="R28" sqref="R28"/>
    </sheetView>
  </sheetViews>
  <sheetFormatPr defaultRowHeight="15.75"/>
  <cols>
    <col min="1" max="1" width="4.7109375" style="1" customWidth="1"/>
    <col min="2" max="2" width="6.85546875" style="1" customWidth="1"/>
    <col min="3" max="3" width="7.42578125" style="1" customWidth="1"/>
    <col min="4" max="5" width="6.28515625" style="1" customWidth="1"/>
    <col min="6" max="6" width="4.140625" style="1" customWidth="1"/>
    <col min="7" max="7" width="3.28515625" style="1" customWidth="1"/>
    <col min="8" max="8" width="5.5703125" style="1" customWidth="1"/>
    <col min="9" max="9" width="5.42578125" style="1" customWidth="1"/>
    <col min="10" max="10" width="6.7109375" style="1" customWidth="1"/>
    <col min="11" max="11" width="5.140625" style="1" customWidth="1"/>
    <col min="12" max="12" width="6.42578125" style="1" customWidth="1"/>
    <col min="13" max="14" width="5.28515625" style="1" customWidth="1"/>
    <col min="15" max="15" width="8.85546875" style="1" customWidth="1"/>
    <col min="16" max="16" width="6.7109375" style="1" customWidth="1"/>
    <col min="17" max="18" width="9.140625" style="1"/>
    <col min="19" max="19" width="11.85546875" style="1" customWidth="1"/>
    <col min="20" max="16384" width="9.140625" style="1"/>
  </cols>
  <sheetData>
    <row r="1" spans="1:18" ht="36.75" customHeight="1">
      <c r="A1" s="711" t="s">
        <v>4833</v>
      </c>
      <c r="B1" s="711"/>
      <c r="C1" s="711"/>
      <c r="D1" s="711"/>
      <c r="E1" s="711"/>
      <c r="F1" s="711"/>
      <c r="G1" s="711"/>
      <c r="H1" s="712" t="s">
        <v>45</v>
      </c>
      <c r="I1" s="712"/>
      <c r="J1" s="712"/>
      <c r="K1" s="712"/>
      <c r="L1" s="712"/>
      <c r="M1" s="712"/>
      <c r="N1" s="712"/>
      <c r="O1" s="332"/>
    </row>
    <row r="2" spans="1:18" s="12" customFormat="1" ht="27" customHeight="1">
      <c r="C2" s="348" t="s">
        <v>44</v>
      </c>
      <c r="P2" s="343" t="s">
        <v>46</v>
      </c>
    </row>
    <row r="3" spans="1:18" s="2" customFormat="1" ht="27.75" customHeight="1">
      <c r="A3" s="713" t="s">
        <v>0</v>
      </c>
      <c r="B3" s="713"/>
      <c r="C3" s="713"/>
      <c r="D3" s="713"/>
      <c r="E3" s="713"/>
      <c r="F3" s="713"/>
      <c r="G3" s="713"/>
      <c r="H3" s="713"/>
      <c r="I3" s="713"/>
      <c r="J3" s="713"/>
      <c r="K3" s="713"/>
      <c r="L3" s="713"/>
      <c r="P3" s="344">
        <v>74</v>
      </c>
    </row>
    <row r="4" spans="1:18" ht="23.25" customHeight="1">
      <c r="A4" s="708" t="s">
        <v>2</v>
      </c>
      <c r="B4" s="708"/>
      <c r="C4" s="714" t="str">
        <f>VLOOKUP(P3,'Danh sách gốc '!A5:$Z$168,3,0)</f>
        <v>Đàm Hữu Thắng</v>
      </c>
      <c r="D4" s="714"/>
      <c r="E4" s="714"/>
      <c r="F4" s="714"/>
      <c r="G4" s="714"/>
      <c r="H4" s="715" t="s">
        <v>30</v>
      </c>
      <c r="I4" s="715"/>
      <c r="J4" s="716">
        <f>VLOOKUP(N4,'Danh sách gốc '!B5:$Z$168,3,0)</f>
        <v>30041</v>
      </c>
      <c r="K4" s="717"/>
      <c r="L4" s="709" t="s">
        <v>31</v>
      </c>
      <c r="M4" s="709"/>
      <c r="N4" s="718">
        <f>VLOOKUP(P3,'Danh sách gốc '!A5:$Z$168,2,0)</f>
        <v>13654</v>
      </c>
      <c r="O4" s="719"/>
    </row>
    <row r="5" spans="1:18" ht="18" customHeight="1">
      <c r="A5" s="708" t="s">
        <v>3</v>
      </c>
      <c r="B5" s="708"/>
      <c r="C5" s="707" t="str">
        <f>VLOOKUP(P3,'Danh sách gốc '!A5:$Z$168,5,0)</f>
        <v>Phòng Điều khiển sản xuất</v>
      </c>
      <c r="D5" s="707"/>
      <c r="E5" s="706" t="s">
        <v>4853</v>
      </c>
      <c r="F5" s="706"/>
      <c r="G5" s="706"/>
      <c r="H5" s="706"/>
      <c r="I5" s="706"/>
      <c r="J5" s="706"/>
      <c r="K5" s="706"/>
      <c r="L5" s="709" t="s">
        <v>32</v>
      </c>
      <c r="M5" s="709"/>
      <c r="N5" s="710">
        <f>VLOOKUP(P3,'Danh sách gốc '!A5:$Z$168,6,0)</f>
        <v>936809686</v>
      </c>
      <c r="O5" s="710"/>
    </row>
    <row r="6" spans="1:18" ht="18" customHeight="1">
      <c r="A6" s="705" t="s">
        <v>11882</v>
      </c>
      <c r="B6" s="705"/>
      <c r="C6" s="705"/>
      <c r="D6" s="705"/>
      <c r="E6" s="705"/>
      <c r="F6" s="705"/>
      <c r="G6" s="705"/>
      <c r="H6" s="705"/>
      <c r="I6" s="705"/>
      <c r="J6" s="705"/>
      <c r="K6" s="705"/>
      <c r="L6" s="705"/>
      <c r="M6" s="705"/>
      <c r="N6" s="705"/>
      <c r="O6" s="705"/>
    </row>
    <row r="7" spans="1:18" s="2" customFormat="1" ht="21.75" customHeight="1">
      <c r="A7" s="3" t="s">
        <v>29</v>
      </c>
      <c r="B7" s="3"/>
      <c r="C7" s="3"/>
      <c r="D7" s="3"/>
      <c r="E7" s="3"/>
      <c r="F7" s="3"/>
    </row>
    <row r="8" spans="1:18" ht="19.5" customHeight="1">
      <c r="A8" s="10" t="s">
        <v>4</v>
      </c>
      <c r="B8" s="10"/>
      <c r="C8" s="720" t="str">
        <f>VLOOKUP(P3,'Danh sách gốc '!A5:$Z$168,16,0)</f>
        <v>Ốm đau</v>
      </c>
      <c r="D8" s="720"/>
      <c r="E8" s="720"/>
      <c r="F8" s="720"/>
      <c r="G8" s="720"/>
      <c r="H8" s="720"/>
      <c r="I8" s="720"/>
      <c r="J8" s="720"/>
      <c r="K8" s="720"/>
      <c r="L8" s="1" t="s">
        <v>33</v>
      </c>
      <c r="N8" s="721" t="str">
        <f>VLOOKUP(P3,'Danh sách gốc '!A5:$Z$168,17,0)</f>
        <v>23/03/26</v>
      </c>
      <c r="O8" s="721"/>
    </row>
    <row r="9" spans="1:18" ht="21" customHeight="1">
      <c r="A9" s="12" t="s">
        <v>5</v>
      </c>
      <c r="B9" s="12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</row>
    <row r="10" spans="1:18" ht="31.5" customHeight="1">
      <c r="A10" s="722" t="str">
        <f>VLOOKUP(P3,'Danh sách gốc '!A5:$Z$168,18,0)</f>
        <v>Sỏi niệu quản phải</v>
      </c>
      <c r="B10" s="722"/>
      <c r="C10" s="722"/>
      <c r="D10" s="722"/>
      <c r="E10" s="722"/>
      <c r="F10" s="722"/>
      <c r="G10" s="722"/>
      <c r="H10" s="722"/>
      <c r="I10" s="722"/>
      <c r="J10" s="722"/>
      <c r="K10" s="722"/>
      <c r="L10" s="722"/>
      <c r="M10" s="722"/>
      <c r="N10" s="722"/>
      <c r="O10" s="722"/>
    </row>
    <row r="11" spans="1:18" ht="31.5" customHeight="1">
      <c r="A11" s="705" t="s">
        <v>6</v>
      </c>
      <c r="B11" s="705"/>
      <c r="C11" s="705"/>
      <c r="D11" s="705"/>
      <c r="E11" s="705"/>
      <c r="F11" s="705"/>
      <c r="G11" s="705"/>
      <c r="H11" s="705"/>
      <c r="I11" s="705"/>
      <c r="J11" s="705"/>
      <c r="K11" s="705"/>
      <c r="L11" s="705"/>
      <c r="M11" s="705"/>
      <c r="N11" s="705"/>
      <c r="O11" s="705"/>
    </row>
    <row r="12" spans="1:18" s="339" customFormat="1" ht="29.25" customHeight="1">
      <c r="A12" s="339" t="s">
        <v>7</v>
      </c>
      <c r="G12" s="723" t="str">
        <f>VLOOKUP(P3,'Danh sách gốc '!A5:$Z$168,19,0)</f>
        <v>Gây mê Mask thanh quản; Nội soi tán sỏi niệu quản phải, đặt sonde JJ niệu quản phải</v>
      </c>
      <c r="H12" s="723"/>
      <c r="I12" s="723"/>
      <c r="J12" s="723"/>
      <c r="K12" s="723"/>
      <c r="L12" s="723"/>
      <c r="M12" s="723"/>
      <c r="N12" s="723"/>
      <c r="O12" s="723"/>
    </row>
    <row r="13" spans="1:18" ht="17.25" customHeight="1">
      <c r="A13" s="12" t="s">
        <v>8</v>
      </c>
      <c r="B13" s="12"/>
      <c r="C13" s="12"/>
      <c r="D13" s="12"/>
      <c r="E13" s="12"/>
      <c r="F13" s="706" t="str">
        <f>VLOOKUP(P3,'Danh sách gốc '!A5:$Z$168,20,0)</f>
        <v>Điều trị nội trú đến khi bệnh ổn định ra viện</v>
      </c>
      <c r="G13" s="706"/>
      <c r="H13" s="706"/>
      <c r="I13" s="706"/>
      <c r="J13" s="706"/>
      <c r="K13" s="706"/>
      <c r="L13" s="706"/>
      <c r="M13" s="706"/>
      <c r="N13" s="706"/>
      <c r="O13" s="706"/>
    </row>
    <row r="14" spans="1:18" ht="17.25" customHeight="1">
      <c r="A14" s="12" t="s">
        <v>9</v>
      </c>
      <c r="B14" s="12"/>
      <c r="C14" s="12"/>
      <c r="D14" s="724" t="s">
        <v>4877</v>
      </c>
      <c r="E14" s="724"/>
      <c r="F14" s="725">
        <f>VLOOKUP(P3,'Danh sách gốc '!A5:$Z$168,21,0)</f>
        <v>46104</v>
      </c>
      <c r="G14" s="706"/>
      <c r="H14" s="706"/>
      <c r="I14" s="724" t="s">
        <v>4878</v>
      </c>
      <c r="J14" s="724"/>
      <c r="K14" s="726">
        <f>VLOOKUP(P3,'Danh sách gốc '!A5:$Z$168,22,0)</f>
        <v>46119</v>
      </c>
      <c r="L14" s="727"/>
      <c r="M14" s="728" t="s">
        <v>55</v>
      </c>
      <c r="N14" s="728"/>
      <c r="O14" s="13">
        <f>VLOOKUP(P3,'Danh sách gốc '!A5:$Z$168,23,0)+1</f>
        <v>17</v>
      </c>
      <c r="R14" s="342"/>
    </row>
    <row r="15" spans="1:18" ht="17.25" customHeight="1">
      <c r="A15" s="12" t="s">
        <v>10</v>
      </c>
      <c r="B15" s="12"/>
      <c r="C15" s="12"/>
      <c r="D15" s="708" t="str">
        <f>VLOOKUP(P3,'Danh sách gốc '!A5:$Z$168,24,0)</f>
        <v>Bệnh viện Việt Nam - Thụy Điển</v>
      </c>
      <c r="E15" s="708"/>
      <c r="F15" s="708"/>
      <c r="G15" s="708"/>
      <c r="H15" s="708"/>
      <c r="I15" s="708"/>
      <c r="J15" s="708"/>
      <c r="K15" s="708"/>
      <c r="L15" s="708"/>
      <c r="M15" s="708"/>
      <c r="N15" s="708"/>
      <c r="O15" s="708"/>
    </row>
    <row r="16" spans="1:18" ht="17.25" customHeight="1">
      <c r="A16" s="12" t="s">
        <v>11</v>
      </c>
      <c r="B16" s="12"/>
      <c r="C16" s="12"/>
      <c r="D16" s="708" t="str">
        <f>VLOOKUP(P3,'Danh sách gốc '!A5:$Z$168,25,0)</f>
        <v>Bệnh ổn định ra viện</v>
      </c>
      <c r="E16" s="708"/>
      <c r="F16" s="708"/>
      <c r="G16" s="708"/>
      <c r="H16" s="708"/>
      <c r="I16" s="708"/>
      <c r="J16" s="708"/>
      <c r="K16" s="708"/>
      <c r="L16" s="708"/>
      <c r="M16" s="708"/>
      <c r="N16" s="708"/>
      <c r="O16" s="708"/>
    </row>
    <row r="17" spans="1:20">
      <c r="A17" s="12" t="s">
        <v>12</v>
      </c>
      <c r="B17" s="12"/>
      <c r="S17" s="1" t="s">
        <v>4834</v>
      </c>
    </row>
    <row r="18" spans="1:20">
      <c r="A18" s="330" t="s">
        <v>4835</v>
      </c>
      <c r="B18" s="1" t="s">
        <v>34</v>
      </c>
      <c r="H18" s="330" t="s">
        <v>4836</v>
      </c>
      <c r="I18" s="708" t="s">
        <v>42</v>
      </c>
      <c r="J18" s="708"/>
      <c r="K18" s="708"/>
      <c r="L18" s="708"/>
      <c r="M18" s="347"/>
      <c r="N18" s="10"/>
      <c r="R18" s="330" t="s">
        <v>4835</v>
      </c>
      <c r="S18" s="1" t="s">
        <v>4837</v>
      </c>
      <c r="T18" s="331"/>
    </row>
    <row r="19" spans="1:20">
      <c r="A19" s="330" t="s">
        <v>4836</v>
      </c>
      <c r="B19" s="1" t="s">
        <v>13</v>
      </c>
      <c r="H19" s="330" t="s">
        <v>4836</v>
      </c>
      <c r="I19" s="708" t="s">
        <v>35</v>
      </c>
      <c r="J19" s="708"/>
      <c r="K19" s="708"/>
      <c r="L19" s="708"/>
      <c r="M19" s="347"/>
      <c r="N19" s="10"/>
      <c r="R19" s="330" t="s">
        <v>4838</v>
      </c>
      <c r="S19" s="1" t="s">
        <v>4839</v>
      </c>
    </row>
    <row r="20" spans="1:20">
      <c r="A20" s="330" t="s">
        <v>4836</v>
      </c>
      <c r="B20" s="1" t="s">
        <v>14</v>
      </c>
      <c r="H20" s="330" t="s">
        <v>4836</v>
      </c>
      <c r="I20" s="708" t="s">
        <v>36</v>
      </c>
      <c r="J20" s="708"/>
      <c r="K20" s="708"/>
      <c r="L20" s="708"/>
      <c r="M20" s="708"/>
      <c r="N20" s="708"/>
      <c r="O20" s="708"/>
      <c r="R20" s="330" t="s">
        <v>4836</v>
      </c>
    </row>
    <row r="21" spans="1:20" s="341" customFormat="1" ht="31.5" customHeight="1">
      <c r="A21" s="340" t="s">
        <v>4836</v>
      </c>
      <c r="B21" s="341" t="s">
        <v>15</v>
      </c>
      <c r="H21" s="340" t="s">
        <v>4835</v>
      </c>
      <c r="I21" s="729" t="s">
        <v>43</v>
      </c>
      <c r="J21" s="729"/>
      <c r="K21" s="730" t="str">
        <f>VLOOKUP(P3,'Danh sách gốc '!A5:$Z$168,26,0)</f>
        <v xml:space="preserve">Bảng kê chi phí điều trị nội trú </v>
      </c>
      <c r="L21" s="730"/>
      <c r="M21" s="730"/>
      <c r="N21" s="730"/>
      <c r="O21" s="730"/>
      <c r="R21" s="340" t="s">
        <v>4840</v>
      </c>
      <c r="S21" s="341" t="s">
        <v>4841</v>
      </c>
    </row>
    <row r="22" spans="1:20" s="2" customFormat="1" ht="16.5" customHeight="1">
      <c r="A22" s="11" t="s">
        <v>16</v>
      </c>
      <c r="B22" s="11"/>
      <c r="C22" s="11"/>
      <c r="D22" s="11"/>
      <c r="E22" s="11"/>
      <c r="F22" s="11"/>
      <c r="R22" s="330" t="s">
        <v>4842</v>
      </c>
      <c r="S22" s="1" t="s">
        <v>4843</v>
      </c>
    </row>
    <row r="23" spans="1:20" ht="21.75" customHeight="1">
      <c r="C23" s="339"/>
      <c r="D23" s="1" t="s">
        <v>18</v>
      </c>
      <c r="G23" s="719" t="str">
        <f>VLOOKUP(P3,'Danh sách gốc '!A5:$Z$168,8,0)</f>
        <v>Đàm Hữu Thắng</v>
      </c>
      <c r="H23" s="719"/>
      <c r="I23" s="719"/>
      <c r="J23" s="719"/>
      <c r="K23" s="719"/>
      <c r="L23" s="719"/>
      <c r="M23" s="719"/>
      <c r="N23" s="719"/>
      <c r="O23" s="719"/>
      <c r="R23" s="330"/>
    </row>
    <row r="24" spans="1:20" ht="15.75" customHeight="1">
      <c r="A24" s="330" t="s">
        <v>4835</v>
      </c>
      <c r="B24" s="339" t="s">
        <v>17</v>
      </c>
      <c r="C24" s="339"/>
      <c r="D24" s="1" t="s">
        <v>41</v>
      </c>
      <c r="G24" s="732">
        <f>VLOOKUP(P3,'Danh sách gốc '!A5:$Z$168,9,0)</f>
        <v>44310000340616</v>
      </c>
      <c r="H24" s="732"/>
      <c r="I24" s="732"/>
      <c r="J24" s="732"/>
    </row>
    <row r="25" spans="1:20" ht="15.75" customHeight="1">
      <c r="A25" s="336"/>
      <c r="B25" s="339"/>
      <c r="C25" s="339"/>
      <c r="D25" s="1" t="s">
        <v>19</v>
      </c>
      <c r="F25" s="708" t="str">
        <f>VLOOKUP(P3,'Danh sách gốc '!A5:$Z$168,10,0)</f>
        <v>Đầu tư và phát triển Uông Bí</v>
      </c>
      <c r="G25" s="708"/>
      <c r="H25" s="708"/>
      <c r="I25" s="708"/>
      <c r="J25" s="708"/>
      <c r="K25" s="708"/>
      <c r="L25" s="708"/>
      <c r="M25" s="708"/>
      <c r="N25" s="708"/>
      <c r="O25" s="708"/>
    </row>
    <row r="26" spans="1:20">
      <c r="B26" s="339"/>
      <c r="C26" s="339"/>
      <c r="D26" s="1" t="s">
        <v>20</v>
      </c>
      <c r="F26" s="708" t="str">
        <f>VLOOKUP(N4,'Danh sách gốc '!B5:$Z$168,10,0)</f>
        <v>Uông Bí - Quảng Ninh</v>
      </c>
      <c r="G26" s="708"/>
      <c r="H26" s="708"/>
      <c r="I26" s="708"/>
      <c r="J26" s="708"/>
      <c r="K26" s="708"/>
      <c r="L26" s="708"/>
      <c r="M26" s="708"/>
      <c r="N26" s="708"/>
      <c r="O26" s="708"/>
    </row>
    <row r="27" spans="1:20" s="2" customFormat="1" ht="23.25" customHeight="1">
      <c r="A27" s="713" t="s">
        <v>21</v>
      </c>
      <c r="B27" s="713"/>
      <c r="C27" s="713"/>
      <c r="D27" s="713"/>
      <c r="E27" s="713"/>
      <c r="F27" s="713"/>
      <c r="G27" s="713"/>
      <c r="H27" s="713"/>
      <c r="I27" s="713"/>
      <c r="J27" s="713"/>
      <c r="K27" s="713"/>
      <c r="L27" s="713"/>
    </row>
    <row r="28" spans="1:20" ht="23.25" customHeight="1">
      <c r="A28" s="12" t="s">
        <v>22</v>
      </c>
      <c r="B28" s="12"/>
      <c r="C28" s="12"/>
      <c r="D28" s="12"/>
      <c r="E28" s="12"/>
      <c r="F28" s="12"/>
      <c r="G28" s="12"/>
      <c r="H28" s="719" t="str">
        <f>VLOOKUP(P3,'Danh sách gốc '!A5:$Z$168,12,0)</f>
        <v>Đàm Hữu Thắng</v>
      </c>
      <c r="I28" s="719"/>
      <c r="J28" s="719"/>
      <c r="K28" s="719"/>
      <c r="L28" s="719"/>
      <c r="M28" s="719"/>
      <c r="N28" s="719"/>
      <c r="O28" s="719"/>
    </row>
    <row r="29" spans="1:20">
      <c r="A29" s="12" t="s">
        <v>23</v>
      </c>
      <c r="B29" s="12"/>
      <c r="C29" s="12"/>
      <c r="D29" s="708" t="str">
        <f>VLOOKUP(P3,'Danh sách gốc '!A5:$Z$168,13,0)</f>
        <v>Bản thân</v>
      </c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</row>
    <row r="30" spans="1:20">
      <c r="A30" s="12" t="s">
        <v>3</v>
      </c>
      <c r="B30" s="12"/>
      <c r="C30" s="708" t="str">
        <f>VLOOKUP(P3,'Danh sách gốc '!A5:$Z$168,14,0)</f>
        <v>Vàng Danh - Quảng Ninh</v>
      </c>
      <c r="D30" s="708"/>
      <c r="E30" s="708"/>
      <c r="F30" s="708"/>
      <c r="G30" s="708"/>
      <c r="H30" s="708"/>
      <c r="I30" s="708"/>
      <c r="J30" s="708"/>
      <c r="K30" s="708"/>
      <c r="L30" s="708"/>
      <c r="M30" s="708"/>
      <c r="N30" s="708"/>
      <c r="O30" s="708"/>
    </row>
    <row r="31" spans="1:20">
      <c r="A31" s="12" t="s">
        <v>24</v>
      </c>
      <c r="B31" s="12"/>
      <c r="C31" s="12"/>
      <c r="D31" s="708" t="str">
        <f>VLOOKUP(P3,'Danh sách gốc '!$A:$Z,15,0)</f>
        <v>022082003135</v>
      </c>
      <c r="E31" s="708"/>
      <c r="F31" s="708"/>
      <c r="G31" s="708"/>
      <c r="H31" s="708"/>
    </row>
    <row r="32" spans="1:20" s="2" customFormat="1" ht="19.5" customHeight="1">
      <c r="A32" s="713" t="s">
        <v>25</v>
      </c>
      <c r="B32" s="713"/>
      <c r="C32" s="713"/>
    </row>
    <row r="33" spans="1:15" ht="36" customHeight="1">
      <c r="A33" s="705" t="s">
        <v>4844</v>
      </c>
      <c r="B33" s="705"/>
      <c r="C33" s="705"/>
      <c r="D33" s="705"/>
      <c r="E33" s="705"/>
      <c r="F33" s="705"/>
      <c r="G33" s="705"/>
      <c r="H33" s="705"/>
      <c r="I33" s="705"/>
      <c r="J33" s="705"/>
      <c r="K33" s="705"/>
      <c r="L33" s="705"/>
      <c r="M33" s="705"/>
      <c r="N33" s="705"/>
      <c r="O33" s="705"/>
    </row>
    <row r="34" spans="1:15" ht="18" customHeight="1">
      <c r="H34" s="733" t="s">
        <v>40</v>
      </c>
      <c r="I34" s="733"/>
      <c r="J34" s="4" t="s">
        <v>39</v>
      </c>
      <c r="K34" s="4" t="str">
        <f>VLOOKUP(P3,'Danh sách gốc '!A5:$AF$168,28,0)</f>
        <v>20</v>
      </c>
      <c r="L34" s="4" t="s">
        <v>38</v>
      </c>
      <c r="M34" s="4" t="str">
        <f>VLOOKUP(P3,'Danh sách gốc '!A5:$AF$168,29,0)</f>
        <v>04</v>
      </c>
      <c r="N34" s="4" t="s">
        <v>37</v>
      </c>
      <c r="O34" s="5" t="str">
        <f>VLOOKUP(P3,'Danh sách gốc '!A5:$AF$168,30,0)</f>
        <v>2026</v>
      </c>
    </row>
    <row r="35" spans="1:15" s="2" customFormat="1" ht="20.25" customHeight="1">
      <c r="B35" s="2" t="s">
        <v>26</v>
      </c>
      <c r="H35" s="731" t="s">
        <v>27</v>
      </c>
      <c r="I35" s="731"/>
      <c r="J35" s="731"/>
      <c r="K35" s="731"/>
      <c r="L35" s="731"/>
      <c r="M35" s="731"/>
      <c r="N35" s="731"/>
      <c r="O35" s="731"/>
    </row>
    <row r="36" spans="1:15">
      <c r="H36" s="717" t="s">
        <v>28</v>
      </c>
      <c r="I36" s="717"/>
      <c r="J36" s="717"/>
      <c r="K36" s="717"/>
      <c r="L36" s="717"/>
      <c r="M36" s="717"/>
      <c r="N36" s="717"/>
      <c r="O36" s="717"/>
    </row>
    <row r="40" spans="1:15">
      <c r="J40" s="717" t="str">
        <f>C4</f>
        <v>Đàm Hữu Thắng</v>
      </c>
      <c r="K40" s="717"/>
      <c r="L40" s="717"/>
      <c r="M40" s="717"/>
      <c r="N40" s="717"/>
    </row>
  </sheetData>
  <mergeCells count="49">
    <mergeCell ref="J40:N40"/>
    <mergeCell ref="H36:O36"/>
    <mergeCell ref="A33:O33"/>
    <mergeCell ref="D29:O29"/>
    <mergeCell ref="C30:O30"/>
    <mergeCell ref="D31:H31"/>
    <mergeCell ref="A32:C32"/>
    <mergeCell ref="H34:I34"/>
    <mergeCell ref="I20:O20"/>
    <mergeCell ref="G23:O23"/>
    <mergeCell ref="I21:J21"/>
    <mergeCell ref="K21:O21"/>
    <mergeCell ref="H35:O35"/>
    <mergeCell ref="G24:J24"/>
    <mergeCell ref="F25:O25"/>
    <mergeCell ref="F26:O26"/>
    <mergeCell ref="A27:L27"/>
    <mergeCell ref="H28:O28"/>
    <mergeCell ref="C8:K8"/>
    <mergeCell ref="N8:O8"/>
    <mergeCell ref="D16:O16"/>
    <mergeCell ref="I18:L18"/>
    <mergeCell ref="I19:L19"/>
    <mergeCell ref="E9:O9"/>
    <mergeCell ref="A10:O10"/>
    <mergeCell ref="A11:O11"/>
    <mergeCell ref="G12:O12"/>
    <mergeCell ref="F13:O13"/>
    <mergeCell ref="D14:E14"/>
    <mergeCell ref="F14:H14"/>
    <mergeCell ref="I14:J14"/>
    <mergeCell ref="K14:L14"/>
    <mergeCell ref="M14:N14"/>
    <mergeCell ref="D15:O15"/>
    <mergeCell ref="A1:G1"/>
    <mergeCell ref="H1:N1"/>
    <mergeCell ref="A3:L3"/>
    <mergeCell ref="A4:B4"/>
    <mergeCell ref="C4:G4"/>
    <mergeCell ref="H4:I4"/>
    <mergeCell ref="J4:K4"/>
    <mergeCell ref="L4:M4"/>
    <mergeCell ref="N4:O4"/>
    <mergeCell ref="A6:O6"/>
    <mergeCell ref="E5:K5"/>
    <mergeCell ref="C5:D5"/>
    <mergeCell ref="A5:B5"/>
    <mergeCell ref="L5:M5"/>
    <mergeCell ref="N5:O5"/>
  </mergeCells>
  <pageMargins left="0.98425196850393704" right="0.39370078740157483" top="0.32" bottom="0.2" header="0.2" footer="0.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716"/>
  <sheetViews>
    <sheetView workbookViewId="0">
      <selection activeCell="G5717" sqref="G5717"/>
    </sheetView>
  </sheetViews>
  <sheetFormatPr defaultRowHeight="15.75"/>
  <cols>
    <col min="1" max="1" width="6.140625" style="14" customWidth="1"/>
    <col min="2" max="2" width="8.7109375" style="14" customWidth="1"/>
    <col min="3" max="3" width="22.7109375" style="14" customWidth="1"/>
    <col min="4" max="4" width="12.85546875" style="14" customWidth="1"/>
    <col min="5" max="5" width="30.7109375" style="14" customWidth="1"/>
    <col min="6" max="6" width="17.7109375" style="14" customWidth="1"/>
    <col min="7" max="7" width="14.140625" style="14" customWidth="1"/>
    <col min="8" max="8" width="21" style="356" customWidth="1"/>
    <col min="9" max="9" width="25.85546875" style="14" customWidth="1"/>
    <col min="10" max="10" width="49.5703125" style="14" customWidth="1"/>
    <col min="11" max="11" width="34.7109375" style="14" customWidth="1"/>
    <col min="12" max="16384" width="9.140625" style="14"/>
  </cols>
  <sheetData>
    <row r="1" spans="1:10" ht="30" customHeight="1">
      <c r="A1" s="734" t="s">
        <v>71</v>
      </c>
      <c r="B1" s="734"/>
      <c r="C1" s="734"/>
      <c r="D1" s="734"/>
      <c r="E1" s="734"/>
      <c r="F1" s="734"/>
      <c r="G1" s="734"/>
      <c r="H1" s="353"/>
      <c r="I1" s="17"/>
      <c r="J1" s="17"/>
    </row>
    <row r="2" spans="1:10" s="15" customFormat="1" ht="22.5" customHeight="1">
      <c r="A2" s="20"/>
      <c r="B2" s="699" t="s">
        <v>58</v>
      </c>
      <c r="C2" s="699"/>
      <c r="D2" s="699"/>
      <c r="E2" s="699"/>
      <c r="F2" s="699"/>
      <c r="G2" s="16"/>
      <c r="H2" s="354"/>
      <c r="I2" s="20"/>
      <c r="J2" s="20"/>
    </row>
    <row r="3" spans="1:10" s="8" customFormat="1" ht="31.5">
      <c r="A3" s="6" t="s">
        <v>46</v>
      </c>
      <c r="B3" s="6" t="s">
        <v>47</v>
      </c>
      <c r="C3" s="6" t="s">
        <v>1</v>
      </c>
      <c r="D3" s="6" t="s">
        <v>48</v>
      </c>
      <c r="E3" s="6" t="s">
        <v>49</v>
      </c>
      <c r="F3" s="6" t="s">
        <v>50</v>
      </c>
      <c r="G3" s="6" t="s">
        <v>54</v>
      </c>
      <c r="H3" s="355" t="s">
        <v>5202</v>
      </c>
      <c r="I3" s="7" t="s">
        <v>7345</v>
      </c>
      <c r="J3" s="7" t="s">
        <v>7346</v>
      </c>
    </row>
    <row r="4" spans="1:10" hidden="1">
      <c r="A4" s="17"/>
      <c r="B4" s="18">
        <v>1</v>
      </c>
      <c r="C4" s="18">
        <v>2</v>
      </c>
      <c r="D4" s="18">
        <v>3</v>
      </c>
      <c r="E4" s="18">
        <v>4</v>
      </c>
      <c r="F4" s="18">
        <v>5</v>
      </c>
      <c r="G4" s="18">
        <v>6</v>
      </c>
      <c r="H4" s="353"/>
      <c r="I4" s="17"/>
      <c r="J4" s="17"/>
    </row>
    <row r="5" spans="1:10" hidden="1">
      <c r="A5" s="18">
        <f>ROW()-4</f>
        <v>1</v>
      </c>
      <c r="B5" s="21">
        <v>4753</v>
      </c>
      <c r="C5" s="22" t="s">
        <v>74</v>
      </c>
      <c r="D5" s="23">
        <v>23294</v>
      </c>
      <c r="E5" s="24" t="s">
        <v>4778</v>
      </c>
      <c r="F5" s="17"/>
      <c r="G5" s="17"/>
      <c r="H5" s="353">
        <v>44310000010715</v>
      </c>
      <c r="I5" s="17" t="s">
        <v>5221</v>
      </c>
      <c r="J5" s="17" t="s">
        <v>5283</v>
      </c>
    </row>
    <row r="6" spans="1:10" hidden="1">
      <c r="A6" s="18">
        <f t="shared" ref="A6:A69" si="0">ROW()-4</f>
        <v>2</v>
      </c>
      <c r="B6" s="21">
        <v>4939</v>
      </c>
      <c r="C6" s="22" t="s">
        <v>75</v>
      </c>
      <c r="D6" s="23">
        <v>23662</v>
      </c>
      <c r="E6" s="24" t="s">
        <v>4780</v>
      </c>
      <c r="F6" s="17"/>
      <c r="G6" s="17"/>
      <c r="H6" s="353">
        <v>108868918845</v>
      </c>
      <c r="I6" s="17" t="s">
        <v>5204</v>
      </c>
      <c r="J6" s="17" t="s">
        <v>5579</v>
      </c>
    </row>
    <row r="7" spans="1:10" hidden="1">
      <c r="A7" s="18">
        <f t="shared" si="0"/>
        <v>3</v>
      </c>
      <c r="B7" s="25">
        <v>5677</v>
      </c>
      <c r="C7" s="26" t="s">
        <v>76</v>
      </c>
      <c r="D7" s="27">
        <v>23516</v>
      </c>
      <c r="E7" s="28" t="s">
        <v>4779</v>
      </c>
      <c r="F7" s="17"/>
      <c r="G7" s="17"/>
      <c r="H7" s="353">
        <v>102868956420</v>
      </c>
      <c r="I7" s="17" t="s">
        <v>5204</v>
      </c>
      <c r="J7" s="17" t="s">
        <v>5261</v>
      </c>
    </row>
    <row r="8" spans="1:10" hidden="1">
      <c r="A8" s="18">
        <f t="shared" si="0"/>
        <v>4</v>
      </c>
      <c r="B8" s="25">
        <v>6327</v>
      </c>
      <c r="C8" s="26" t="s">
        <v>78</v>
      </c>
      <c r="D8" s="27">
        <v>23679</v>
      </c>
      <c r="E8" s="29" t="s">
        <v>4781</v>
      </c>
      <c r="F8" s="17"/>
      <c r="G8" s="17"/>
      <c r="H8" s="353">
        <v>105004118755</v>
      </c>
      <c r="I8" s="17" t="s">
        <v>5204</v>
      </c>
      <c r="J8" s="17" t="s">
        <v>5404</v>
      </c>
    </row>
    <row r="9" spans="1:10" hidden="1">
      <c r="A9" s="18">
        <f t="shared" si="0"/>
        <v>5</v>
      </c>
      <c r="B9" s="21">
        <v>6600</v>
      </c>
      <c r="C9" s="22" t="s">
        <v>79</v>
      </c>
      <c r="D9" s="23">
        <v>23438</v>
      </c>
      <c r="E9" s="24" t="s">
        <v>4779</v>
      </c>
      <c r="F9" s="17"/>
      <c r="G9" s="17"/>
      <c r="H9" s="353">
        <v>44310000009379</v>
      </c>
      <c r="I9" s="17" t="s">
        <v>5221</v>
      </c>
      <c r="J9" s="17" t="s">
        <v>5706</v>
      </c>
    </row>
    <row r="10" spans="1:10" hidden="1">
      <c r="A10" s="18">
        <f t="shared" si="0"/>
        <v>6</v>
      </c>
      <c r="B10" s="25">
        <v>6604</v>
      </c>
      <c r="C10" s="26" t="s">
        <v>80</v>
      </c>
      <c r="D10" s="27">
        <v>24370</v>
      </c>
      <c r="E10" s="28" t="s">
        <v>4779</v>
      </c>
      <c r="F10" s="17"/>
      <c r="G10" s="17"/>
      <c r="H10" s="353">
        <v>1024195908</v>
      </c>
      <c r="I10" s="17" t="s">
        <v>5210</v>
      </c>
      <c r="J10" s="17" t="s">
        <v>7293</v>
      </c>
    </row>
    <row r="11" spans="1:10" hidden="1">
      <c r="A11" s="18">
        <f t="shared" si="0"/>
        <v>7</v>
      </c>
      <c r="B11" s="21">
        <v>6971</v>
      </c>
      <c r="C11" s="22" t="s">
        <v>81</v>
      </c>
      <c r="D11" s="23">
        <v>23642</v>
      </c>
      <c r="E11" s="24" t="s">
        <v>4779</v>
      </c>
      <c r="F11" s="17"/>
      <c r="G11" s="17"/>
      <c r="H11" s="353">
        <v>44310000009351</v>
      </c>
      <c r="I11" s="17" t="s">
        <v>5221</v>
      </c>
      <c r="J11" s="17" t="s">
        <v>7294</v>
      </c>
    </row>
    <row r="12" spans="1:10" hidden="1">
      <c r="A12" s="18">
        <f t="shared" si="0"/>
        <v>8</v>
      </c>
      <c r="B12" s="25">
        <v>7046</v>
      </c>
      <c r="C12" s="26" t="s">
        <v>82</v>
      </c>
      <c r="D12" s="27">
        <v>23877</v>
      </c>
      <c r="E12" s="28" t="s">
        <v>4782</v>
      </c>
      <c r="F12" s="17" t="s">
        <v>7976</v>
      </c>
      <c r="G12" s="17" t="s">
        <v>9314</v>
      </c>
      <c r="H12" s="353">
        <v>108004103181</v>
      </c>
      <c r="I12" s="17" t="s">
        <v>5204</v>
      </c>
      <c r="J12" s="17" t="s">
        <v>11805</v>
      </c>
    </row>
    <row r="13" spans="1:10" hidden="1">
      <c r="A13" s="18">
        <f t="shared" si="0"/>
        <v>9</v>
      </c>
      <c r="B13" s="21">
        <v>7089</v>
      </c>
      <c r="C13" s="22" t="s">
        <v>83</v>
      </c>
      <c r="D13" s="23">
        <v>23633</v>
      </c>
      <c r="E13" s="24" t="s">
        <v>4783</v>
      </c>
      <c r="F13" s="17"/>
      <c r="G13" s="17"/>
      <c r="H13" s="353">
        <v>106004149078</v>
      </c>
      <c r="I13" s="17" t="s">
        <v>5204</v>
      </c>
      <c r="J13" s="17" t="s">
        <v>5257</v>
      </c>
    </row>
    <row r="14" spans="1:10" hidden="1">
      <c r="A14" s="18">
        <f t="shared" si="0"/>
        <v>10</v>
      </c>
      <c r="B14" s="25">
        <v>7092</v>
      </c>
      <c r="C14" s="26" t="s">
        <v>84</v>
      </c>
      <c r="D14" s="27">
        <v>23771</v>
      </c>
      <c r="E14" s="29" t="s">
        <v>4781</v>
      </c>
      <c r="F14" s="17"/>
      <c r="G14" s="17"/>
      <c r="H14" s="353">
        <v>101004106173</v>
      </c>
      <c r="I14" s="17" t="s">
        <v>5204</v>
      </c>
      <c r="J14" s="17" t="s">
        <v>5340</v>
      </c>
    </row>
    <row r="15" spans="1:10" hidden="1">
      <c r="A15" s="18">
        <f t="shared" si="0"/>
        <v>11</v>
      </c>
      <c r="B15" s="25">
        <v>7128</v>
      </c>
      <c r="C15" s="26" t="s">
        <v>85</v>
      </c>
      <c r="D15" s="27">
        <v>24446</v>
      </c>
      <c r="E15" s="28" t="s">
        <v>4785</v>
      </c>
      <c r="F15" s="17"/>
      <c r="G15" s="17"/>
      <c r="H15" s="353">
        <v>102868843628</v>
      </c>
      <c r="I15" s="17" t="s">
        <v>5204</v>
      </c>
      <c r="J15" s="17" t="s">
        <v>7296</v>
      </c>
    </row>
    <row r="16" spans="1:10" hidden="1">
      <c r="A16" s="18">
        <f t="shared" si="0"/>
        <v>12</v>
      </c>
      <c r="B16" s="21">
        <v>7176</v>
      </c>
      <c r="C16" s="22" t="s">
        <v>86</v>
      </c>
      <c r="D16" s="23">
        <v>24198</v>
      </c>
      <c r="E16" s="24" t="s">
        <v>4779</v>
      </c>
      <c r="F16" s="17"/>
      <c r="G16" s="17"/>
      <c r="H16" s="353">
        <v>44310000009245</v>
      </c>
      <c r="I16" s="17" t="s">
        <v>5221</v>
      </c>
      <c r="J16" s="17" t="s">
        <v>7297</v>
      </c>
    </row>
    <row r="17" spans="1:10" hidden="1">
      <c r="A17" s="18">
        <f t="shared" si="0"/>
        <v>13</v>
      </c>
      <c r="B17" s="25">
        <v>7193</v>
      </c>
      <c r="C17" s="26" t="s">
        <v>87</v>
      </c>
      <c r="D17" s="27">
        <v>23933</v>
      </c>
      <c r="E17" s="29" t="s">
        <v>4781</v>
      </c>
      <c r="F17" s="17"/>
      <c r="G17" s="17"/>
      <c r="H17" s="353">
        <v>105004106397</v>
      </c>
      <c r="I17" s="17" t="s">
        <v>5204</v>
      </c>
      <c r="J17" s="17" t="s">
        <v>5691</v>
      </c>
    </row>
    <row r="18" spans="1:10" hidden="1">
      <c r="A18" s="18">
        <f t="shared" si="0"/>
        <v>14</v>
      </c>
      <c r="B18" s="21">
        <v>7267</v>
      </c>
      <c r="C18" s="22" t="s">
        <v>88</v>
      </c>
      <c r="D18" s="23">
        <v>24161</v>
      </c>
      <c r="E18" s="24" t="s">
        <v>4785</v>
      </c>
      <c r="F18" s="17"/>
      <c r="G18" s="17"/>
      <c r="H18" s="353">
        <v>44310000011781</v>
      </c>
      <c r="I18" s="17" t="s">
        <v>5221</v>
      </c>
      <c r="J18" s="17" t="s">
        <v>5649</v>
      </c>
    </row>
    <row r="19" spans="1:10" hidden="1">
      <c r="A19" s="18">
        <f t="shared" si="0"/>
        <v>15</v>
      </c>
      <c r="B19" s="25">
        <v>7433</v>
      </c>
      <c r="C19" s="26" t="s">
        <v>89</v>
      </c>
      <c r="D19" s="27">
        <v>23730</v>
      </c>
      <c r="E19" s="28" t="s">
        <v>4786</v>
      </c>
      <c r="F19" s="17"/>
      <c r="G19" s="17"/>
      <c r="H19" s="353">
        <v>105004120716</v>
      </c>
      <c r="I19" s="17" t="s">
        <v>5204</v>
      </c>
      <c r="J19" s="17" t="s">
        <v>7298</v>
      </c>
    </row>
    <row r="20" spans="1:10" hidden="1">
      <c r="A20" s="18">
        <f t="shared" si="0"/>
        <v>16</v>
      </c>
      <c r="B20" s="21">
        <v>7453</v>
      </c>
      <c r="C20" s="22" t="s">
        <v>90</v>
      </c>
      <c r="D20" s="23">
        <v>23786</v>
      </c>
      <c r="E20" s="24" t="s">
        <v>4787</v>
      </c>
      <c r="F20" s="17"/>
      <c r="G20" s="17"/>
      <c r="H20" s="353">
        <v>44310000012173</v>
      </c>
      <c r="I20" s="17" t="s">
        <v>5221</v>
      </c>
      <c r="J20" s="17" t="s">
        <v>7299</v>
      </c>
    </row>
    <row r="21" spans="1:10" hidden="1">
      <c r="A21" s="18">
        <f t="shared" si="0"/>
        <v>17</v>
      </c>
      <c r="B21" s="25">
        <v>7460</v>
      </c>
      <c r="C21" s="26" t="s">
        <v>91</v>
      </c>
      <c r="D21" s="27">
        <v>23867</v>
      </c>
      <c r="E21" s="28" t="s">
        <v>4788</v>
      </c>
      <c r="F21" s="17"/>
      <c r="G21" s="17"/>
      <c r="H21" s="353">
        <v>100004079292</v>
      </c>
      <c r="I21" s="17" t="s">
        <v>5204</v>
      </c>
      <c r="J21" s="17" t="s">
        <v>5357</v>
      </c>
    </row>
    <row r="22" spans="1:10" hidden="1">
      <c r="A22" s="18">
        <f t="shared" si="0"/>
        <v>18</v>
      </c>
      <c r="B22" s="21">
        <v>7657</v>
      </c>
      <c r="C22" s="22" t="s">
        <v>92</v>
      </c>
      <c r="D22" s="23">
        <v>23408</v>
      </c>
      <c r="E22" s="30" t="s">
        <v>4781</v>
      </c>
      <c r="F22" s="17"/>
      <c r="G22" s="17"/>
      <c r="H22" s="353">
        <v>106004106669</v>
      </c>
      <c r="I22" s="17" t="s">
        <v>5204</v>
      </c>
      <c r="J22" s="17" t="s">
        <v>5366</v>
      </c>
    </row>
    <row r="23" spans="1:10" hidden="1">
      <c r="A23" s="18">
        <f t="shared" si="0"/>
        <v>19</v>
      </c>
      <c r="B23" s="25">
        <v>7665</v>
      </c>
      <c r="C23" s="26" t="s">
        <v>93</v>
      </c>
      <c r="D23" s="27">
        <v>23708</v>
      </c>
      <c r="E23" s="29" t="s">
        <v>4781</v>
      </c>
      <c r="F23" s="17"/>
      <c r="G23" s="17"/>
      <c r="H23" s="353">
        <v>109004103645</v>
      </c>
      <c r="I23" s="17" t="s">
        <v>5204</v>
      </c>
      <c r="J23" s="17" t="s">
        <v>7295</v>
      </c>
    </row>
    <row r="24" spans="1:10" hidden="1">
      <c r="A24" s="18">
        <f t="shared" si="0"/>
        <v>20</v>
      </c>
      <c r="B24" s="21">
        <v>7773</v>
      </c>
      <c r="C24" s="22" t="s">
        <v>94</v>
      </c>
      <c r="D24" s="23">
        <v>24716</v>
      </c>
      <c r="E24" s="24" t="s">
        <v>4789</v>
      </c>
      <c r="F24" s="17"/>
      <c r="G24" s="17"/>
      <c r="H24" s="353">
        <v>1008387821</v>
      </c>
      <c r="I24" s="17" t="s">
        <v>5208</v>
      </c>
      <c r="J24" s="17" t="s">
        <v>7302</v>
      </c>
    </row>
    <row r="25" spans="1:10" hidden="1">
      <c r="A25" s="18">
        <f t="shared" si="0"/>
        <v>21</v>
      </c>
      <c r="B25" s="25">
        <v>7962</v>
      </c>
      <c r="C25" s="26" t="s">
        <v>95</v>
      </c>
      <c r="D25" s="27">
        <v>24278</v>
      </c>
      <c r="E25" s="28" t="s">
        <v>4779</v>
      </c>
      <c r="F25" s="17"/>
      <c r="G25" s="17"/>
      <c r="H25" s="353">
        <v>109868956423</v>
      </c>
      <c r="I25" s="17" t="s">
        <v>5204</v>
      </c>
      <c r="J25" s="17" t="s">
        <v>5345</v>
      </c>
    </row>
    <row r="26" spans="1:10" hidden="1">
      <c r="A26" s="18">
        <f t="shared" si="0"/>
        <v>22</v>
      </c>
      <c r="B26" s="21">
        <v>7975</v>
      </c>
      <c r="C26" s="22" t="s">
        <v>96</v>
      </c>
      <c r="D26" s="23">
        <v>24243</v>
      </c>
      <c r="E26" s="30" t="s">
        <v>4781</v>
      </c>
      <c r="F26" s="17"/>
      <c r="G26" s="17"/>
      <c r="H26" s="353">
        <v>107004106400</v>
      </c>
      <c r="I26" s="17" t="s">
        <v>5204</v>
      </c>
      <c r="J26" s="17" t="s">
        <v>6159</v>
      </c>
    </row>
    <row r="27" spans="1:10" hidden="1">
      <c r="A27" s="18">
        <f t="shared" si="0"/>
        <v>23</v>
      </c>
      <c r="B27" s="21">
        <v>8099</v>
      </c>
      <c r="C27" s="22" t="s">
        <v>98</v>
      </c>
      <c r="D27" s="23">
        <v>23755</v>
      </c>
      <c r="E27" s="30" t="s">
        <v>4781</v>
      </c>
      <c r="F27" s="17"/>
      <c r="G27" s="17"/>
      <c r="H27" s="353">
        <v>102004079263</v>
      </c>
      <c r="I27" s="17" t="s">
        <v>5204</v>
      </c>
      <c r="J27" s="17" t="s">
        <v>5364</v>
      </c>
    </row>
    <row r="28" spans="1:10" hidden="1">
      <c r="A28" s="18">
        <f t="shared" si="0"/>
        <v>24</v>
      </c>
      <c r="B28" s="21">
        <v>8200</v>
      </c>
      <c r="C28" s="22" t="s">
        <v>99</v>
      </c>
      <c r="D28" s="23">
        <v>24533</v>
      </c>
      <c r="E28" s="24" t="s">
        <v>4790</v>
      </c>
      <c r="F28" s="17"/>
      <c r="G28" s="17"/>
      <c r="H28" s="353">
        <v>44310000015525</v>
      </c>
      <c r="I28" s="17" t="s">
        <v>5221</v>
      </c>
      <c r="J28" s="17" t="s">
        <v>5420</v>
      </c>
    </row>
    <row r="29" spans="1:10" hidden="1">
      <c r="A29" s="18">
        <f t="shared" si="0"/>
        <v>25</v>
      </c>
      <c r="B29" s="25">
        <v>8217</v>
      </c>
      <c r="C29" s="26" t="s">
        <v>100</v>
      </c>
      <c r="D29" s="27">
        <v>25120</v>
      </c>
      <c r="E29" s="29" t="s">
        <v>4781</v>
      </c>
      <c r="F29" s="17"/>
      <c r="G29" s="17"/>
      <c r="H29" s="353">
        <v>1008403776</v>
      </c>
      <c r="I29" s="17" t="s">
        <v>5208</v>
      </c>
      <c r="J29" s="17" t="s">
        <v>7304</v>
      </c>
    </row>
    <row r="30" spans="1:10" hidden="1">
      <c r="A30" s="18">
        <f t="shared" si="0"/>
        <v>26</v>
      </c>
      <c r="B30" s="21">
        <v>8231</v>
      </c>
      <c r="C30" s="22" t="s">
        <v>101</v>
      </c>
      <c r="D30" s="23">
        <v>24766</v>
      </c>
      <c r="E30" s="24" t="s">
        <v>4788</v>
      </c>
      <c r="F30" s="17"/>
      <c r="G30" s="17"/>
      <c r="H30" s="353">
        <v>101004109877</v>
      </c>
      <c r="I30" s="17" t="s">
        <v>5204</v>
      </c>
      <c r="J30" s="17" t="s">
        <v>6305</v>
      </c>
    </row>
    <row r="31" spans="1:10" hidden="1">
      <c r="A31" s="18">
        <f t="shared" si="0"/>
        <v>27</v>
      </c>
      <c r="B31" s="25">
        <v>8288</v>
      </c>
      <c r="C31" s="26" t="s">
        <v>102</v>
      </c>
      <c r="D31" s="27">
        <v>23826</v>
      </c>
      <c r="E31" s="28" t="s">
        <v>4785</v>
      </c>
      <c r="F31" s="17"/>
      <c r="G31" s="17"/>
      <c r="H31" s="353">
        <v>104004080969</v>
      </c>
      <c r="I31" s="17" t="s">
        <v>5204</v>
      </c>
      <c r="J31" s="17" t="s">
        <v>5388</v>
      </c>
    </row>
    <row r="32" spans="1:10" hidden="1">
      <c r="A32" s="18">
        <f t="shared" si="0"/>
        <v>28</v>
      </c>
      <c r="B32" s="21">
        <v>8330</v>
      </c>
      <c r="C32" s="22" t="s">
        <v>103</v>
      </c>
      <c r="D32" s="23">
        <v>25156</v>
      </c>
      <c r="E32" s="24" t="s">
        <v>4791</v>
      </c>
      <c r="F32" s="17"/>
      <c r="G32" s="17"/>
      <c r="H32" s="353">
        <v>44310000018427</v>
      </c>
      <c r="I32" s="17" t="s">
        <v>5221</v>
      </c>
      <c r="J32" s="17" t="s">
        <v>7305</v>
      </c>
    </row>
    <row r="33" spans="1:10" hidden="1">
      <c r="A33" s="18">
        <f t="shared" si="0"/>
        <v>29</v>
      </c>
      <c r="B33" s="25">
        <v>8332</v>
      </c>
      <c r="C33" s="26" t="s">
        <v>104</v>
      </c>
      <c r="D33" s="27">
        <v>24993</v>
      </c>
      <c r="E33" s="28" t="s">
        <v>4780</v>
      </c>
      <c r="F33" s="17"/>
      <c r="G33" s="17"/>
      <c r="H33" s="353">
        <v>107868918846</v>
      </c>
      <c r="I33" s="17" t="s">
        <v>5204</v>
      </c>
      <c r="J33" s="17" t="s">
        <v>5218</v>
      </c>
    </row>
    <row r="34" spans="1:10" hidden="1">
      <c r="A34" s="18">
        <f t="shared" si="0"/>
        <v>30</v>
      </c>
      <c r="B34" s="21">
        <v>8338</v>
      </c>
      <c r="C34" s="22" t="s">
        <v>105</v>
      </c>
      <c r="D34" s="23">
        <v>24803</v>
      </c>
      <c r="E34" s="24" t="s">
        <v>4780</v>
      </c>
      <c r="F34" s="17"/>
      <c r="G34" s="17"/>
      <c r="H34" s="353">
        <v>103868918840</v>
      </c>
      <c r="I34" s="17" t="s">
        <v>5204</v>
      </c>
      <c r="J34" s="17" t="s">
        <v>5291</v>
      </c>
    </row>
    <row r="35" spans="1:10" hidden="1">
      <c r="A35" s="18">
        <f t="shared" si="0"/>
        <v>31</v>
      </c>
      <c r="B35" s="25">
        <v>8347</v>
      </c>
      <c r="C35" s="26" t="s">
        <v>106</v>
      </c>
      <c r="D35" s="27">
        <v>25110</v>
      </c>
      <c r="E35" s="28" t="s">
        <v>4779</v>
      </c>
      <c r="F35" s="17"/>
      <c r="G35" s="17"/>
      <c r="H35" s="353">
        <v>100868956422</v>
      </c>
      <c r="I35" s="17" t="s">
        <v>5204</v>
      </c>
      <c r="J35" s="17" t="s">
        <v>5286</v>
      </c>
    </row>
    <row r="36" spans="1:10" hidden="1">
      <c r="A36" s="18">
        <f t="shared" si="0"/>
        <v>32</v>
      </c>
      <c r="B36" s="21">
        <v>8367</v>
      </c>
      <c r="C36" s="22" t="s">
        <v>107</v>
      </c>
      <c r="D36" s="23">
        <v>24572</v>
      </c>
      <c r="E36" s="24" t="s">
        <v>4792</v>
      </c>
      <c r="F36" s="17"/>
      <c r="G36" s="17"/>
      <c r="H36" s="353">
        <v>109004675898</v>
      </c>
      <c r="I36" s="17" t="s">
        <v>5204</v>
      </c>
      <c r="J36" s="17" t="s">
        <v>7303</v>
      </c>
    </row>
    <row r="37" spans="1:10" hidden="1">
      <c r="A37" s="18">
        <f t="shared" si="0"/>
        <v>33</v>
      </c>
      <c r="B37" s="25">
        <v>8373</v>
      </c>
      <c r="C37" s="26" t="s">
        <v>108</v>
      </c>
      <c r="D37" s="27">
        <v>25168</v>
      </c>
      <c r="E37" s="28" t="s">
        <v>4793</v>
      </c>
      <c r="F37" s="17"/>
      <c r="G37" s="17"/>
      <c r="H37" s="353">
        <v>141000859683</v>
      </c>
      <c r="I37" s="17" t="s">
        <v>5210</v>
      </c>
      <c r="J37" s="17" t="s">
        <v>5628</v>
      </c>
    </row>
    <row r="38" spans="1:10" hidden="1">
      <c r="A38" s="18">
        <f t="shared" si="0"/>
        <v>34</v>
      </c>
      <c r="B38" s="21">
        <v>8380</v>
      </c>
      <c r="C38" s="22" t="s">
        <v>109</v>
      </c>
      <c r="D38" s="23">
        <v>24410</v>
      </c>
      <c r="E38" s="24" t="s">
        <v>4794</v>
      </c>
      <c r="F38" s="17"/>
      <c r="G38" s="17"/>
      <c r="H38" s="353">
        <v>102004103135</v>
      </c>
      <c r="I38" s="17" t="s">
        <v>5204</v>
      </c>
      <c r="J38" s="17" t="s">
        <v>7306</v>
      </c>
    </row>
    <row r="39" spans="1:10" hidden="1">
      <c r="A39" s="18">
        <f t="shared" si="0"/>
        <v>35</v>
      </c>
      <c r="B39" s="25">
        <v>8383</v>
      </c>
      <c r="C39" s="26" t="s">
        <v>110</v>
      </c>
      <c r="D39" s="27">
        <v>23830</v>
      </c>
      <c r="E39" s="28" t="s">
        <v>4782</v>
      </c>
      <c r="F39" s="17"/>
      <c r="G39" s="17" t="s">
        <v>11790</v>
      </c>
      <c r="H39" s="353">
        <v>107004102962</v>
      </c>
      <c r="I39" s="17" t="s">
        <v>5204</v>
      </c>
      <c r="J39" s="17" t="s">
        <v>11805</v>
      </c>
    </row>
    <row r="40" spans="1:10" hidden="1">
      <c r="A40" s="18">
        <f t="shared" si="0"/>
        <v>36</v>
      </c>
      <c r="B40" s="21">
        <v>8386</v>
      </c>
      <c r="C40" s="22" t="s">
        <v>111</v>
      </c>
      <c r="D40" s="23">
        <v>24010</v>
      </c>
      <c r="E40" s="24" t="s">
        <v>4782</v>
      </c>
      <c r="F40" s="17" t="s">
        <v>10081</v>
      </c>
      <c r="G40" s="17" t="s">
        <v>10075</v>
      </c>
      <c r="H40" s="353">
        <v>108004104235</v>
      </c>
      <c r="I40" s="17" t="s">
        <v>5204</v>
      </c>
      <c r="J40" s="17" t="s">
        <v>11805</v>
      </c>
    </row>
    <row r="41" spans="1:10" hidden="1">
      <c r="A41" s="18">
        <f t="shared" si="0"/>
        <v>37</v>
      </c>
      <c r="B41" s="25">
        <v>8394</v>
      </c>
      <c r="C41" s="26" t="s">
        <v>112</v>
      </c>
      <c r="D41" s="27">
        <v>24168</v>
      </c>
      <c r="E41" s="28" t="s">
        <v>4782</v>
      </c>
      <c r="F41" s="17" t="s">
        <v>10328</v>
      </c>
      <c r="G41" s="17" t="s">
        <v>10322</v>
      </c>
      <c r="H41" s="353">
        <v>104004116051</v>
      </c>
      <c r="I41" s="17" t="s">
        <v>5204</v>
      </c>
      <c r="J41" s="17" t="s">
        <v>11805</v>
      </c>
    </row>
    <row r="42" spans="1:10" hidden="1">
      <c r="A42" s="18">
        <f t="shared" si="0"/>
        <v>38</v>
      </c>
      <c r="B42" s="21">
        <v>8408</v>
      </c>
      <c r="C42" s="22" t="s">
        <v>113</v>
      </c>
      <c r="D42" s="23">
        <v>24127</v>
      </c>
      <c r="E42" s="24" t="s">
        <v>4791</v>
      </c>
      <c r="F42" s="17"/>
      <c r="G42" s="17"/>
      <c r="H42" s="353">
        <v>104004144624</v>
      </c>
      <c r="I42" s="17" t="s">
        <v>5204</v>
      </c>
      <c r="J42" s="17" t="s">
        <v>5458</v>
      </c>
    </row>
    <row r="43" spans="1:10" hidden="1">
      <c r="A43" s="18">
        <f t="shared" si="0"/>
        <v>39</v>
      </c>
      <c r="B43" s="25">
        <v>8439</v>
      </c>
      <c r="C43" s="26" t="s">
        <v>114</v>
      </c>
      <c r="D43" s="27">
        <v>24880</v>
      </c>
      <c r="E43" s="28" t="s">
        <v>4793</v>
      </c>
      <c r="F43" s="17"/>
      <c r="G43" s="17"/>
      <c r="H43" s="353">
        <v>141000859966</v>
      </c>
      <c r="I43" s="17" t="s">
        <v>5210</v>
      </c>
      <c r="J43" s="17" t="s">
        <v>7307</v>
      </c>
    </row>
    <row r="44" spans="1:10" hidden="1">
      <c r="A44" s="18">
        <f t="shared" si="0"/>
        <v>40</v>
      </c>
      <c r="B44" s="21">
        <v>8445</v>
      </c>
      <c r="C44" s="22" t="s">
        <v>115</v>
      </c>
      <c r="D44" s="23">
        <v>24302</v>
      </c>
      <c r="E44" s="24" t="s">
        <v>4795</v>
      </c>
      <c r="F44" s="17"/>
      <c r="G44" s="17"/>
      <c r="H44" s="353">
        <v>141000858030</v>
      </c>
      <c r="I44" s="17" t="s">
        <v>5210</v>
      </c>
      <c r="J44" s="17" t="s">
        <v>5352</v>
      </c>
    </row>
    <row r="45" spans="1:10" hidden="1">
      <c r="A45" s="18">
        <f t="shared" si="0"/>
        <v>41</v>
      </c>
      <c r="B45" s="25">
        <v>8468</v>
      </c>
      <c r="C45" s="26" t="s">
        <v>116</v>
      </c>
      <c r="D45" s="27">
        <v>23974</v>
      </c>
      <c r="E45" s="28" t="s">
        <v>4780</v>
      </c>
      <c r="F45" s="17"/>
      <c r="G45" s="17"/>
      <c r="H45" s="353">
        <v>109868918844</v>
      </c>
      <c r="I45" s="17" t="s">
        <v>5204</v>
      </c>
      <c r="J45" s="17" t="s">
        <v>7308</v>
      </c>
    </row>
    <row r="46" spans="1:10" hidden="1">
      <c r="A46" s="18">
        <f t="shared" si="0"/>
        <v>42</v>
      </c>
      <c r="B46" s="21">
        <v>8511</v>
      </c>
      <c r="C46" s="22" t="s">
        <v>117</v>
      </c>
      <c r="D46" s="23">
        <v>25149</v>
      </c>
      <c r="E46" s="24" t="s">
        <v>4779</v>
      </c>
      <c r="F46" s="17"/>
      <c r="G46" s="17"/>
      <c r="H46" s="353">
        <v>44310000010256</v>
      </c>
      <c r="I46" s="17" t="s">
        <v>5221</v>
      </c>
      <c r="J46" s="17" t="s">
        <v>7309</v>
      </c>
    </row>
    <row r="47" spans="1:10" hidden="1">
      <c r="A47" s="18">
        <f t="shared" si="0"/>
        <v>43</v>
      </c>
      <c r="B47" s="25">
        <v>8547</v>
      </c>
      <c r="C47" s="26" t="s">
        <v>118</v>
      </c>
      <c r="D47" s="27">
        <v>23909</v>
      </c>
      <c r="E47" s="28" t="s">
        <v>4782</v>
      </c>
      <c r="F47" s="17" t="s">
        <v>7454</v>
      </c>
      <c r="G47" s="17" t="s">
        <v>7436</v>
      </c>
      <c r="H47" s="353">
        <v>106004132960</v>
      </c>
      <c r="I47" s="17" t="s">
        <v>5204</v>
      </c>
      <c r="J47" s="17" t="s">
        <v>11805</v>
      </c>
    </row>
    <row r="48" spans="1:10" hidden="1">
      <c r="A48" s="18">
        <f t="shared" si="0"/>
        <v>44</v>
      </c>
      <c r="B48" s="21">
        <v>8550</v>
      </c>
      <c r="C48" s="22" t="s">
        <v>106</v>
      </c>
      <c r="D48" s="23">
        <v>24368</v>
      </c>
      <c r="E48" s="24" t="s">
        <v>4779</v>
      </c>
      <c r="F48" s="17"/>
      <c r="G48" s="17"/>
      <c r="H48" s="353">
        <v>44310000010788</v>
      </c>
      <c r="I48" s="17" t="s">
        <v>5221</v>
      </c>
      <c r="J48" s="17" t="s">
        <v>5420</v>
      </c>
    </row>
    <row r="49" spans="1:10" hidden="1">
      <c r="A49" s="18">
        <f t="shared" si="0"/>
        <v>45</v>
      </c>
      <c r="B49" s="25">
        <v>8572</v>
      </c>
      <c r="C49" s="26" t="s">
        <v>119</v>
      </c>
      <c r="D49" s="27">
        <v>23454</v>
      </c>
      <c r="E49" s="28" t="s">
        <v>4782</v>
      </c>
      <c r="F49" s="17" t="s">
        <v>10460</v>
      </c>
      <c r="G49" s="17" t="s">
        <v>10454</v>
      </c>
      <c r="H49" s="353">
        <v>108004104511</v>
      </c>
      <c r="I49" s="17" t="s">
        <v>5204</v>
      </c>
      <c r="J49" s="17" t="s">
        <v>11805</v>
      </c>
    </row>
    <row r="50" spans="1:10" hidden="1">
      <c r="A50" s="18">
        <f t="shared" si="0"/>
        <v>46</v>
      </c>
      <c r="B50" s="21">
        <v>8597</v>
      </c>
      <c r="C50" s="22" t="s">
        <v>120</v>
      </c>
      <c r="D50" s="23">
        <v>23502</v>
      </c>
      <c r="E50" s="24" t="s">
        <v>4793</v>
      </c>
      <c r="F50" s="17"/>
      <c r="G50" s="17"/>
      <c r="H50" s="353">
        <v>141000859679</v>
      </c>
      <c r="I50" s="17" t="s">
        <v>5210</v>
      </c>
      <c r="J50" s="17" t="s">
        <v>7311</v>
      </c>
    </row>
    <row r="51" spans="1:10" hidden="1">
      <c r="A51" s="18">
        <f t="shared" si="0"/>
        <v>47</v>
      </c>
      <c r="B51" s="25">
        <v>8615</v>
      </c>
      <c r="C51" s="26" t="s">
        <v>121</v>
      </c>
      <c r="D51" s="27">
        <v>23934</v>
      </c>
      <c r="E51" s="28" t="s">
        <v>4785</v>
      </c>
      <c r="F51" s="17"/>
      <c r="G51" s="17"/>
      <c r="H51" s="353">
        <v>105868843160</v>
      </c>
      <c r="I51" s="17" t="s">
        <v>5204</v>
      </c>
      <c r="J51" s="17" t="s">
        <v>7301</v>
      </c>
    </row>
    <row r="52" spans="1:10" hidden="1">
      <c r="A52" s="18">
        <f t="shared" si="0"/>
        <v>48</v>
      </c>
      <c r="B52" s="21">
        <v>8620</v>
      </c>
      <c r="C52" s="22" t="s">
        <v>122</v>
      </c>
      <c r="D52" s="23">
        <v>25273</v>
      </c>
      <c r="E52" s="24" t="s">
        <v>4796</v>
      </c>
      <c r="F52" s="17"/>
      <c r="G52" s="17"/>
      <c r="H52" s="353">
        <v>103004079180</v>
      </c>
      <c r="I52" s="17" t="s">
        <v>5204</v>
      </c>
      <c r="J52" s="17" t="s">
        <v>7312</v>
      </c>
    </row>
    <row r="53" spans="1:10" hidden="1">
      <c r="A53" s="18">
        <f t="shared" si="0"/>
        <v>49</v>
      </c>
      <c r="B53" s="25">
        <v>8624</v>
      </c>
      <c r="C53" s="26" t="s">
        <v>123</v>
      </c>
      <c r="D53" s="27">
        <v>24123</v>
      </c>
      <c r="E53" s="28" t="s">
        <v>4778</v>
      </c>
      <c r="F53" s="17"/>
      <c r="G53" s="17"/>
      <c r="H53" s="353">
        <v>44310000010919</v>
      </c>
      <c r="I53" s="17" t="s">
        <v>5221</v>
      </c>
      <c r="J53" s="17" t="s">
        <v>7313</v>
      </c>
    </row>
    <row r="54" spans="1:10" hidden="1">
      <c r="A54" s="18">
        <f t="shared" si="0"/>
        <v>50</v>
      </c>
      <c r="B54" s="21">
        <v>8684</v>
      </c>
      <c r="C54" s="22" t="s">
        <v>124</v>
      </c>
      <c r="D54" s="23">
        <v>23572</v>
      </c>
      <c r="E54" s="24" t="s">
        <v>4794</v>
      </c>
      <c r="F54" s="17"/>
      <c r="G54" s="17"/>
      <c r="H54" s="353">
        <v>107004729166</v>
      </c>
      <c r="I54" s="17" t="s">
        <v>5204</v>
      </c>
      <c r="J54" s="17" t="s">
        <v>5363</v>
      </c>
    </row>
    <row r="55" spans="1:10" hidden="1">
      <c r="A55" s="18">
        <f t="shared" si="0"/>
        <v>51</v>
      </c>
      <c r="B55" s="25">
        <v>8689</v>
      </c>
      <c r="C55" s="26" t="s">
        <v>125</v>
      </c>
      <c r="D55" s="27">
        <v>24862</v>
      </c>
      <c r="E55" s="28" t="s">
        <v>4791</v>
      </c>
      <c r="F55" s="17"/>
      <c r="G55" s="17"/>
      <c r="H55" s="353">
        <v>141000858059</v>
      </c>
      <c r="I55" s="17" t="s">
        <v>5210</v>
      </c>
      <c r="J55" s="17" t="s">
        <v>5316</v>
      </c>
    </row>
    <row r="56" spans="1:10" hidden="1">
      <c r="A56" s="18">
        <f t="shared" si="0"/>
        <v>52</v>
      </c>
      <c r="B56" s="21">
        <v>8735</v>
      </c>
      <c r="C56" s="22" t="s">
        <v>126</v>
      </c>
      <c r="D56" s="23">
        <v>24662</v>
      </c>
      <c r="E56" s="30" t="s">
        <v>4781</v>
      </c>
      <c r="F56" s="17"/>
      <c r="G56" s="17"/>
      <c r="H56" s="353">
        <v>1008399709</v>
      </c>
      <c r="I56" s="17" t="s">
        <v>5208</v>
      </c>
      <c r="J56" s="17" t="s">
        <v>7314</v>
      </c>
    </row>
    <row r="57" spans="1:10" hidden="1">
      <c r="A57" s="18">
        <f t="shared" si="0"/>
        <v>53</v>
      </c>
      <c r="B57" s="25">
        <v>8742</v>
      </c>
      <c r="C57" s="26" t="s">
        <v>127</v>
      </c>
      <c r="D57" s="27">
        <v>25123</v>
      </c>
      <c r="E57" s="28" t="s">
        <v>4788</v>
      </c>
      <c r="F57" s="17"/>
      <c r="G57" s="17"/>
      <c r="H57" s="353">
        <v>106004079205</v>
      </c>
      <c r="I57" s="17" t="s">
        <v>5204</v>
      </c>
      <c r="J57" s="17" t="s">
        <v>7315</v>
      </c>
    </row>
    <row r="58" spans="1:10" hidden="1">
      <c r="A58" s="18">
        <f t="shared" si="0"/>
        <v>54</v>
      </c>
      <c r="B58" s="21">
        <v>8744</v>
      </c>
      <c r="C58" s="22" t="s">
        <v>128</v>
      </c>
      <c r="D58" s="23">
        <v>24762</v>
      </c>
      <c r="E58" s="24" t="s">
        <v>4788</v>
      </c>
      <c r="F58" s="17"/>
      <c r="G58" s="17"/>
      <c r="H58" s="353">
        <v>102004079236</v>
      </c>
      <c r="I58" s="17" t="s">
        <v>5204</v>
      </c>
      <c r="J58" s="17" t="s">
        <v>5345</v>
      </c>
    </row>
    <row r="59" spans="1:10" hidden="1">
      <c r="A59" s="18">
        <f t="shared" si="0"/>
        <v>55</v>
      </c>
      <c r="B59" s="25">
        <v>8746</v>
      </c>
      <c r="C59" s="26" t="s">
        <v>129</v>
      </c>
      <c r="D59" s="27">
        <v>24910</v>
      </c>
      <c r="E59" s="28" t="s">
        <v>4797</v>
      </c>
      <c r="F59" s="17"/>
      <c r="G59" s="17"/>
      <c r="H59" s="353">
        <v>141000859997</v>
      </c>
      <c r="I59" s="17" t="s">
        <v>5210</v>
      </c>
      <c r="J59" s="17" t="s">
        <v>7316</v>
      </c>
    </row>
    <row r="60" spans="1:10" hidden="1">
      <c r="A60" s="18">
        <f t="shared" si="0"/>
        <v>56</v>
      </c>
      <c r="B60" s="25">
        <v>8798</v>
      </c>
      <c r="C60" s="26" t="s">
        <v>131</v>
      </c>
      <c r="D60" s="27">
        <v>24169</v>
      </c>
      <c r="E60" s="28" t="s">
        <v>4796</v>
      </c>
      <c r="F60" s="17"/>
      <c r="G60" s="17"/>
      <c r="H60" s="353">
        <v>103004100574</v>
      </c>
      <c r="I60" s="17" t="s">
        <v>5204</v>
      </c>
      <c r="J60" s="17" t="s">
        <v>5503</v>
      </c>
    </row>
    <row r="61" spans="1:10" hidden="1">
      <c r="A61" s="18">
        <f t="shared" si="0"/>
        <v>57</v>
      </c>
      <c r="B61" s="21">
        <v>8822</v>
      </c>
      <c r="C61" s="22" t="s">
        <v>132</v>
      </c>
      <c r="D61" s="23">
        <v>25099</v>
      </c>
      <c r="E61" s="30" t="s">
        <v>4781</v>
      </c>
      <c r="F61" s="17"/>
      <c r="G61" s="17"/>
      <c r="H61" s="353">
        <v>107004106298</v>
      </c>
      <c r="I61" s="17" t="s">
        <v>5204</v>
      </c>
      <c r="J61" s="17" t="s">
        <v>5611</v>
      </c>
    </row>
    <row r="62" spans="1:10" hidden="1">
      <c r="A62" s="18">
        <f t="shared" si="0"/>
        <v>58</v>
      </c>
      <c r="B62" s="21">
        <v>8828</v>
      </c>
      <c r="C62" s="22" t="s">
        <v>133</v>
      </c>
      <c r="D62" s="23">
        <v>23839</v>
      </c>
      <c r="E62" s="24" t="s">
        <v>4782</v>
      </c>
      <c r="F62" s="17" t="s">
        <v>9738</v>
      </c>
      <c r="G62" s="17" t="s">
        <v>9732</v>
      </c>
      <c r="H62" s="353">
        <v>101004104366</v>
      </c>
      <c r="I62" s="17" t="s">
        <v>5204</v>
      </c>
      <c r="J62" s="17" t="s">
        <v>11805</v>
      </c>
    </row>
    <row r="63" spans="1:10" hidden="1">
      <c r="A63" s="18">
        <f t="shared" si="0"/>
        <v>59</v>
      </c>
      <c r="B63" s="25">
        <v>8847</v>
      </c>
      <c r="C63" s="26" t="s">
        <v>134</v>
      </c>
      <c r="D63" s="27">
        <v>23768</v>
      </c>
      <c r="E63" s="28" t="s">
        <v>4786</v>
      </c>
      <c r="F63" s="17"/>
      <c r="G63" s="17"/>
      <c r="H63" s="353">
        <v>109004124566</v>
      </c>
      <c r="I63" s="17" t="s">
        <v>5204</v>
      </c>
      <c r="J63" s="17" t="s">
        <v>6009</v>
      </c>
    </row>
    <row r="64" spans="1:10" hidden="1">
      <c r="A64" s="18">
        <f t="shared" si="0"/>
        <v>60</v>
      </c>
      <c r="B64" s="21">
        <v>8852</v>
      </c>
      <c r="C64" s="22" t="s">
        <v>135</v>
      </c>
      <c r="D64" s="23">
        <v>23788</v>
      </c>
      <c r="E64" s="24" t="s">
        <v>4788</v>
      </c>
      <c r="F64" s="17"/>
      <c r="G64" s="17"/>
      <c r="H64" s="353">
        <v>100004079308</v>
      </c>
      <c r="I64" s="17" t="s">
        <v>5204</v>
      </c>
      <c r="J64" s="17" t="s">
        <v>7310</v>
      </c>
    </row>
    <row r="65" spans="1:10" hidden="1">
      <c r="A65" s="18">
        <f t="shared" si="0"/>
        <v>61</v>
      </c>
      <c r="B65" s="25">
        <v>8865</v>
      </c>
      <c r="C65" s="26" t="s">
        <v>136</v>
      </c>
      <c r="D65" s="27">
        <v>23672</v>
      </c>
      <c r="E65" s="29" t="s">
        <v>4781</v>
      </c>
      <c r="F65" s="17"/>
      <c r="G65" s="17"/>
      <c r="H65" s="353">
        <v>104004103855</v>
      </c>
      <c r="I65" s="17" t="s">
        <v>5204</v>
      </c>
      <c r="J65" s="17" t="s">
        <v>7317</v>
      </c>
    </row>
    <row r="66" spans="1:10" hidden="1">
      <c r="A66" s="18">
        <f t="shared" si="0"/>
        <v>62</v>
      </c>
      <c r="B66" s="21">
        <v>8870</v>
      </c>
      <c r="C66" s="22" t="s">
        <v>137</v>
      </c>
      <c r="D66" s="23">
        <v>24815</v>
      </c>
      <c r="E66" s="24" t="s">
        <v>4788</v>
      </c>
      <c r="F66" s="17"/>
      <c r="G66" s="17"/>
      <c r="H66" s="353">
        <v>106004079315</v>
      </c>
      <c r="I66" s="17" t="s">
        <v>5204</v>
      </c>
      <c r="J66" s="17" t="s">
        <v>7318</v>
      </c>
    </row>
    <row r="67" spans="1:10" hidden="1">
      <c r="A67" s="18">
        <f t="shared" si="0"/>
        <v>63</v>
      </c>
      <c r="B67" s="25">
        <v>8874</v>
      </c>
      <c r="C67" s="26" t="s">
        <v>138</v>
      </c>
      <c r="D67" s="27">
        <v>24218</v>
      </c>
      <c r="E67" s="28" t="s">
        <v>4788</v>
      </c>
      <c r="F67" s="17"/>
      <c r="G67" s="17"/>
      <c r="H67" s="353">
        <v>103004079318</v>
      </c>
      <c r="I67" s="17" t="s">
        <v>5204</v>
      </c>
      <c r="J67" s="17" t="s">
        <v>7319</v>
      </c>
    </row>
    <row r="68" spans="1:10" hidden="1">
      <c r="A68" s="18">
        <f t="shared" si="0"/>
        <v>64</v>
      </c>
      <c r="B68" s="21">
        <v>8883</v>
      </c>
      <c r="C68" s="22" t="s">
        <v>139</v>
      </c>
      <c r="D68" s="23">
        <v>23253</v>
      </c>
      <c r="E68" s="30" t="s">
        <v>4781</v>
      </c>
      <c r="F68" s="17"/>
      <c r="G68" s="17"/>
      <c r="H68" s="353">
        <v>109004106639</v>
      </c>
      <c r="I68" s="17" t="s">
        <v>5204</v>
      </c>
      <c r="J68" s="17" t="s">
        <v>7320</v>
      </c>
    </row>
    <row r="69" spans="1:10" hidden="1">
      <c r="A69" s="18">
        <f t="shared" si="0"/>
        <v>65</v>
      </c>
      <c r="B69" s="25">
        <v>8889</v>
      </c>
      <c r="C69" s="26" t="s">
        <v>140</v>
      </c>
      <c r="D69" s="27">
        <v>24771</v>
      </c>
      <c r="E69" s="29" t="s">
        <v>4781</v>
      </c>
      <c r="F69" s="17"/>
      <c r="G69" s="17"/>
      <c r="H69" s="353">
        <v>102004075106</v>
      </c>
      <c r="I69" s="17" t="s">
        <v>5204</v>
      </c>
      <c r="J69" s="17" t="s">
        <v>5302</v>
      </c>
    </row>
    <row r="70" spans="1:10" hidden="1">
      <c r="A70" s="18">
        <f t="shared" ref="A70:A133" si="1">ROW()-4</f>
        <v>66</v>
      </c>
      <c r="B70" s="25">
        <v>8902</v>
      </c>
      <c r="C70" s="26" t="s">
        <v>126</v>
      </c>
      <c r="D70" s="27">
        <v>25013</v>
      </c>
      <c r="E70" s="28" t="s">
        <v>4785</v>
      </c>
      <c r="F70" s="17"/>
      <c r="G70" s="17"/>
      <c r="H70" s="353">
        <v>102868506228</v>
      </c>
      <c r="I70" s="17" t="s">
        <v>5204</v>
      </c>
      <c r="J70" s="17" t="s">
        <v>7321</v>
      </c>
    </row>
    <row r="71" spans="1:10" hidden="1">
      <c r="A71" s="18">
        <f t="shared" si="1"/>
        <v>67</v>
      </c>
      <c r="B71" s="21">
        <v>8907</v>
      </c>
      <c r="C71" s="22" t="s">
        <v>141</v>
      </c>
      <c r="D71" s="23">
        <v>25497</v>
      </c>
      <c r="E71" s="24" t="s">
        <v>4789</v>
      </c>
      <c r="F71" s="17"/>
      <c r="G71" s="17"/>
      <c r="H71" s="353">
        <v>103004171803</v>
      </c>
      <c r="I71" s="17" t="s">
        <v>5204</v>
      </c>
      <c r="J71" s="17" t="s">
        <v>5342</v>
      </c>
    </row>
    <row r="72" spans="1:10" hidden="1">
      <c r="A72" s="18">
        <f t="shared" si="1"/>
        <v>68</v>
      </c>
      <c r="B72" s="25">
        <v>8916</v>
      </c>
      <c r="C72" s="26" t="s">
        <v>142</v>
      </c>
      <c r="D72" s="27">
        <v>24260</v>
      </c>
      <c r="E72" s="28" t="s">
        <v>4778</v>
      </c>
      <c r="F72" s="17"/>
      <c r="G72" s="17"/>
      <c r="H72" s="353">
        <v>44310000010830</v>
      </c>
      <c r="I72" s="17" t="s">
        <v>5221</v>
      </c>
      <c r="J72" s="17" t="s">
        <v>5289</v>
      </c>
    </row>
    <row r="73" spans="1:10" hidden="1">
      <c r="A73" s="18">
        <f t="shared" si="1"/>
        <v>69</v>
      </c>
      <c r="B73" s="21">
        <v>8927</v>
      </c>
      <c r="C73" s="22" t="s">
        <v>143</v>
      </c>
      <c r="D73" s="23">
        <v>24582</v>
      </c>
      <c r="E73" s="24" t="s">
        <v>4790</v>
      </c>
      <c r="F73" s="17"/>
      <c r="G73" s="17"/>
      <c r="H73" s="353">
        <v>100004097861</v>
      </c>
      <c r="I73" s="17" t="s">
        <v>5204</v>
      </c>
      <c r="J73" s="17" t="s">
        <v>5261</v>
      </c>
    </row>
    <row r="74" spans="1:10" hidden="1">
      <c r="A74" s="18">
        <f t="shared" si="1"/>
        <v>70</v>
      </c>
      <c r="B74" s="25">
        <v>8936</v>
      </c>
      <c r="C74" s="26" t="s">
        <v>144</v>
      </c>
      <c r="D74" s="27">
        <v>25098</v>
      </c>
      <c r="E74" s="29" t="s">
        <v>4781</v>
      </c>
      <c r="F74" s="17"/>
      <c r="G74" s="17"/>
      <c r="H74" s="353">
        <v>108004075164</v>
      </c>
      <c r="I74" s="17" t="s">
        <v>5204</v>
      </c>
      <c r="J74" s="17" t="s">
        <v>5264</v>
      </c>
    </row>
    <row r="75" spans="1:10" hidden="1">
      <c r="A75" s="18">
        <f t="shared" si="1"/>
        <v>71</v>
      </c>
      <c r="B75" s="21">
        <v>8987</v>
      </c>
      <c r="C75" s="22" t="s">
        <v>145</v>
      </c>
      <c r="D75" s="23">
        <v>24506</v>
      </c>
      <c r="E75" s="24" t="s">
        <v>4790</v>
      </c>
      <c r="F75" s="17"/>
      <c r="G75" s="17"/>
      <c r="H75" s="353">
        <v>44310000015534</v>
      </c>
      <c r="I75" s="17" t="s">
        <v>5221</v>
      </c>
      <c r="J75" s="17" t="s">
        <v>5381</v>
      </c>
    </row>
    <row r="76" spans="1:10" hidden="1">
      <c r="A76" s="18">
        <f t="shared" si="1"/>
        <v>72</v>
      </c>
      <c r="B76" s="25">
        <v>8997</v>
      </c>
      <c r="C76" s="26" t="s">
        <v>146</v>
      </c>
      <c r="D76" s="27">
        <v>23213</v>
      </c>
      <c r="E76" s="28" t="s">
        <v>4787</v>
      </c>
      <c r="F76" s="17"/>
      <c r="G76" s="17"/>
      <c r="H76" s="353">
        <v>103005758403</v>
      </c>
      <c r="I76" s="17" t="s">
        <v>5204</v>
      </c>
      <c r="J76" s="17" t="s">
        <v>7322</v>
      </c>
    </row>
    <row r="77" spans="1:10" hidden="1">
      <c r="A77" s="18">
        <f t="shared" si="1"/>
        <v>73</v>
      </c>
      <c r="B77" s="21">
        <v>8999</v>
      </c>
      <c r="C77" s="22" t="s">
        <v>147</v>
      </c>
      <c r="D77" s="23">
        <v>25453</v>
      </c>
      <c r="E77" s="24" t="s">
        <v>4797</v>
      </c>
      <c r="F77" s="17"/>
      <c r="G77" s="17"/>
      <c r="H77" s="353">
        <v>141000859998</v>
      </c>
      <c r="I77" s="17" t="s">
        <v>5210</v>
      </c>
      <c r="J77" s="17" t="s">
        <v>5398</v>
      </c>
    </row>
    <row r="78" spans="1:10" hidden="1">
      <c r="A78" s="18">
        <f t="shared" si="1"/>
        <v>74</v>
      </c>
      <c r="B78" s="25">
        <v>9002</v>
      </c>
      <c r="C78" s="26" t="s">
        <v>148</v>
      </c>
      <c r="D78" s="27">
        <v>25228</v>
      </c>
      <c r="E78" s="29" t="s">
        <v>4781</v>
      </c>
      <c r="F78" s="17"/>
      <c r="G78" s="17"/>
      <c r="H78" s="353">
        <v>101004075134</v>
      </c>
      <c r="I78" s="17" t="s">
        <v>5204</v>
      </c>
      <c r="J78" s="17" t="s">
        <v>5372</v>
      </c>
    </row>
    <row r="79" spans="1:10" hidden="1">
      <c r="A79" s="18">
        <f t="shared" si="1"/>
        <v>75</v>
      </c>
      <c r="B79" s="21">
        <v>9020</v>
      </c>
      <c r="C79" s="22" t="s">
        <v>149</v>
      </c>
      <c r="D79" s="23">
        <v>24168</v>
      </c>
      <c r="E79" s="24" t="s">
        <v>4782</v>
      </c>
      <c r="F79" s="17" t="s">
        <v>9333</v>
      </c>
      <c r="G79" s="17" t="s">
        <v>9328</v>
      </c>
      <c r="H79" s="353">
        <v>100004103274</v>
      </c>
      <c r="I79" s="17" t="s">
        <v>5204</v>
      </c>
      <c r="J79" s="17" t="s">
        <v>11805</v>
      </c>
    </row>
    <row r="80" spans="1:10" hidden="1">
      <c r="A80" s="18">
        <f t="shared" si="1"/>
        <v>76</v>
      </c>
      <c r="B80" s="25">
        <v>9039</v>
      </c>
      <c r="C80" s="26" t="s">
        <v>150</v>
      </c>
      <c r="D80" s="27">
        <v>25347</v>
      </c>
      <c r="E80" s="28" t="s">
        <v>4782</v>
      </c>
      <c r="F80" s="17" t="s">
        <v>9686</v>
      </c>
      <c r="G80" s="17" t="s">
        <v>9679</v>
      </c>
      <c r="H80" s="353">
        <v>100004102372</v>
      </c>
      <c r="I80" s="17" t="s">
        <v>5204</v>
      </c>
      <c r="J80" s="17" t="s">
        <v>11805</v>
      </c>
    </row>
    <row r="81" spans="1:10" hidden="1">
      <c r="A81" s="18">
        <f t="shared" si="1"/>
        <v>77</v>
      </c>
      <c r="B81" s="21">
        <v>9041</v>
      </c>
      <c r="C81" s="22" t="s">
        <v>151</v>
      </c>
      <c r="D81" s="23">
        <v>25079</v>
      </c>
      <c r="E81" s="24" t="s">
        <v>4798</v>
      </c>
      <c r="F81" s="17"/>
      <c r="G81" s="17"/>
      <c r="H81" s="353">
        <v>1008397138</v>
      </c>
      <c r="I81" s="17" t="s">
        <v>5208</v>
      </c>
      <c r="J81" s="17" t="s">
        <v>7323</v>
      </c>
    </row>
    <row r="82" spans="1:10" hidden="1">
      <c r="A82" s="18">
        <f t="shared" si="1"/>
        <v>78</v>
      </c>
      <c r="B82" s="25">
        <v>9045</v>
      </c>
      <c r="C82" s="26" t="s">
        <v>152</v>
      </c>
      <c r="D82" s="27">
        <v>25542</v>
      </c>
      <c r="E82" s="29" t="s">
        <v>4781</v>
      </c>
      <c r="F82" s="17"/>
      <c r="G82" s="17"/>
      <c r="H82" s="353">
        <v>1008403831</v>
      </c>
      <c r="I82" s="17" t="s">
        <v>5208</v>
      </c>
      <c r="J82" s="17" t="s">
        <v>5303</v>
      </c>
    </row>
    <row r="83" spans="1:10" hidden="1">
      <c r="A83" s="18">
        <f t="shared" si="1"/>
        <v>79</v>
      </c>
      <c r="B83" s="21">
        <v>9051</v>
      </c>
      <c r="C83" s="22" t="s">
        <v>153</v>
      </c>
      <c r="D83" s="23">
        <v>25425</v>
      </c>
      <c r="E83" s="24" t="s">
        <v>4788</v>
      </c>
      <c r="F83" s="17"/>
      <c r="G83" s="17"/>
      <c r="H83" s="353">
        <v>104004079189</v>
      </c>
      <c r="I83" s="17" t="s">
        <v>5204</v>
      </c>
      <c r="J83" s="17" t="s">
        <v>5603</v>
      </c>
    </row>
    <row r="84" spans="1:10" hidden="1">
      <c r="A84" s="18">
        <f t="shared" si="1"/>
        <v>80</v>
      </c>
      <c r="B84" s="25">
        <v>9065</v>
      </c>
      <c r="C84" s="26" t="s">
        <v>154</v>
      </c>
      <c r="D84" s="27">
        <v>24487</v>
      </c>
      <c r="E84" s="28" t="s">
        <v>4779</v>
      </c>
      <c r="F84" s="17"/>
      <c r="G84" s="17"/>
      <c r="H84" s="353">
        <v>108868956412</v>
      </c>
      <c r="I84" s="17" t="s">
        <v>5204</v>
      </c>
      <c r="J84" s="17" t="s">
        <v>7324</v>
      </c>
    </row>
    <row r="85" spans="1:10" hidden="1">
      <c r="A85" s="18">
        <f t="shared" si="1"/>
        <v>81</v>
      </c>
      <c r="B85" s="21">
        <v>9067</v>
      </c>
      <c r="C85" s="22" t="s">
        <v>155</v>
      </c>
      <c r="D85" s="23">
        <v>24916</v>
      </c>
      <c r="E85" s="24" t="s">
        <v>4780</v>
      </c>
      <c r="F85" s="17"/>
      <c r="G85" s="17"/>
      <c r="H85" s="353">
        <v>107004088477</v>
      </c>
      <c r="I85" s="17" t="s">
        <v>5204</v>
      </c>
      <c r="J85" s="17" t="s">
        <v>7325</v>
      </c>
    </row>
    <row r="86" spans="1:10" hidden="1">
      <c r="A86" s="18">
        <f t="shared" si="1"/>
        <v>82</v>
      </c>
      <c r="B86" s="25">
        <v>9128</v>
      </c>
      <c r="C86" s="26" t="s">
        <v>156</v>
      </c>
      <c r="D86" s="27">
        <v>24175</v>
      </c>
      <c r="E86" s="28" t="s">
        <v>4799</v>
      </c>
      <c r="F86" s="17"/>
      <c r="G86" s="17"/>
      <c r="H86" s="353">
        <v>44310000008808</v>
      </c>
      <c r="I86" s="17" t="s">
        <v>5221</v>
      </c>
      <c r="J86" s="17" t="s">
        <v>7292</v>
      </c>
    </row>
    <row r="87" spans="1:10" hidden="1">
      <c r="A87" s="18">
        <f t="shared" si="1"/>
        <v>83</v>
      </c>
      <c r="B87" s="21">
        <v>9148</v>
      </c>
      <c r="C87" s="22" t="s">
        <v>157</v>
      </c>
      <c r="D87" s="23">
        <v>24826</v>
      </c>
      <c r="E87" s="24" t="s">
        <v>4779</v>
      </c>
      <c r="F87" s="17"/>
      <c r="G87" s="17"/>
      <c r="H87" s="353">
        <v>44310000009564</v>
      </c>
      <c r="I87" s="17" t="s">
        <v>5221</v>
      </c>
      <c r="J87" s="17" t="s">
        <v>5402</v>
      </c>
    </row>
    <row r="88" spans="1:10" hidden="1">
      <c r="A88" s="18">
        <f t="shared" si="1"/>
        <v>84</v>
      </c>
      <c r="B88" s="25">
        <v>9157</v>
      </c>
      <c r="C88" s="26" t="s">
        <v>158</v>
      </c>
      <c r="D88" s="27">
        <v>24817</v>
      </c>
      <c r="E88" s="28" t="s">
        <v>4782</v>
      </c>
      <c r="F88" s="17" t="s">
        <v>9350</v>
      </c>
      <c r="G88" s="17" t="s">
        <v>9344</v>
      </c>
      <c r="H88" s="353">
        <v>104004745022</v>
      </c>
      <c r="I88" s="17" t="s">
        <v>5204</v>
      </c>
      <c r="J88" s="17" t="s">
        <v>11805</v>
      </c>
    </row>
    <row r="89" spans="1:10" hidden="1">
      <c r="A89" s="18">
        <f t="shared" si="1"/>
        <v>85</v>
      </c>
      <c r="B89" s="21">
        <v>9159</v>
      </c>
      <c r="C89" s="22" t="s">
        <v>159</v>
      </c>
      <c r="D89" s="23">
        <v>24090</v>
      </c>
      <c r="E89" s="24" t="s">
        <v>4788</v>
      </c>
      <c r="F89" s="17"/>
      <c r="G89" s="17"/>
      <c r="H89" s="353">
        <v>104004079286</v>
      </c>
      <c r="I89" s="17" t="s">
        <v>5204</v>
      </c>
      <c r="J89" s="17" t="s">
        <v>7326</v>
      </c>
    </row>
    <row r="90" spans="1:10" hidden="1">
      <c r="A90" s="18">
        <f t="shared" si="1"/>
        <v>86</v>
      </c>
      <c r="B90" s="21">
        <v>9165</v>
      </c>
      <c r="C90" s="22" t="s">
        <v>160</v>
      </c>
      <c r="D90" s="23">
        <v>24601</v>
      </c>
      <c r="E90" s="24" t="s">
        <v>4784</v>
      </c>
      <c r="F90" s="17"/>
      <c r="G90" s="17"/>
      <c r="H90" s="353">
        <v>141000860277</v>
      </c>
      <c r="I90" s="17" t="s">
        <v>5210</v>
      </c>
      <c r="J90" s="17" t="s">
        <v>5206</v>
      </c>
    </row>
    <row r="91" spans="1:10" hidden="1">
      <c r="A91" s="18">
        <f t="shared" si="1"/>
        <v>87</v>
      </c>
      <c r="B91" s="25">
        <v>9174</v>
      </c>
      <c r="C91" s="26" t="s">
        <v>161</v>
      </c>
      <c r="D91" s="27">
        <v>24457</v>
      </c>
      <c r="E91" s="28" t="s">
        <v>4780</v>
      </c>
      <c r="F91" s="17"/>
      <c r="G91" s="17"/>
      <c r="H91" s="353">
        <v>100868918843</v>
      </c>
      <c r="I91" s="17" t="s">
        <v>5204</v>
      </c>
      <c r="J91" s="17" t="s">
        <v>5364</v>
      </c>
    </row>
    <row r="92" spans="1:10" hidden="1">
      <c r="A92" s="18">
        <f t="shared" si="1"/>
        <v>88</v>
      </c>
      <c r="B92" s="21">
        <v>9225</v>
      </c>
      <c r="C92" s="22" t="s">
        <v>97</v>
      </c>
      <c r="D92" s="23">
        <v>25126</v>
      </c>
      <c r="E92" s="24" t="s">
        <v>4800</v>
      </c>
      <c r="F92" s="17"/>
      <c r="G92" s="17"/>
      <c r="H92" s="353">
        <v>141000860401</v>
      </c>
      <c r="I92" s="17" t="s">
        <v>5210</v>
      </c>
      <c r="J92" s="17" t="s">
        <v>7327</v>
      </c>
    </row>
    <row r="93" spans="1:10" hidden="1">
      <c r="A93" s="18">
        <f t="shared" si="1"/>
        <v>89</v>
      </c>
      <c r="B93" s="25">
        <v>9245</v>
      </c>
      <c r="C93" s="26" t="s">
        <v>162</v>
      </c>
      <c r="D93" s="27">
        <v>25297</v>
      </c>
      <c r="E93" s="28" t="s">
        <v>4793</v>
      </c>
      <c r="F93" s="17"/>
      <c r="G93" s="17"/>
      <c r="H93" s="353">
        <v>141000859700</v>
      </c>
      <c r="I93" s="17" t="s">
        <v>5210</v>
      </c>
      <c r="J93" s="17" t="s">
        <v>7300</v>
      </c>
    </row>
    <row r="94" spans="1:10" hidden="1">
      <c r="A94" s="18">
        <f t="shared" si="1"/>
        <v>90</v>
      </c>
      <c r="B94" s="25">
        <v>9253</v>
      </c>
      <c r="C94" s="26" t="s">
        <v>164</v>
      </c>
      <c r="D94" s="27">
        <v>25136</v>
      </c>
      <c r="E94" s="28" t="s">
        <v>4797</v>
      </c>
      <c r="F94" s="17"/>
      <c r="G94" s="17"/>
      <c r="H94" s="353">
        <v>141000860395</v>
      </c>
      <c r="I94" s="17" t="s">
        <v>5210</v>
      </c>
      <c r="J94" s="17" t="s">
        <v>5213</v>
      </c>
    </row>
    <row r="95" spans="1:10" hidden="1">
      <c r="A95" s="18">
        <f t="shared" si="1"/>
        <v>91</v>
      </c>
      <c r="B95" s="21">
        <v>9264</v>
      </c>
      <c r="C95" s="22" t="s">
        <v>165</v>
      </c>
      <c r="D95" s="23">
        <v>25134</v>
      </c>
      <c r="E95" s="24" t="s">
        <v>4800</v>
      </c>
      <c r="F95" s="17"/>
      <c r="G95" s="17"/>
      <c r="H95" s="353">
        <v>141000860440</v>
      </c>
      <c r="I95" s="17" t="s">
        <v>5210</v>
      </c>
      <c r="J95" s="17" t="s">
        <v>7328</v>
      </c>
    </row>
    <row r="96" spans="1:10" hidden="1">
      <c r="A96" s="18">
        <f t="shared" si="1"/>
        <v>92</v>
      </c>
      <c r="B96" s="25">
        <v>9268</v>
      </c>
      <c r="C96" s="26" t="s">
        <v>166</v>
      </c>
      <c r="D96" s="27">
        <v>25308</v>
      </c>
      <c r="E96" s="29" t="s">
        <v>4781</v>
      </c>
      <c r="F96" s="17"/>
      <c r="G96" s="17"/>
      <c r="H96" s="353">
        <v>1008399783</v>
      </c>
      <c r="I96" s="17" t="s">
        <v>5208</v>
      </c>
      <c r="J96" s="17" t="s">
        <v>7329</v>
      </c>
    </row>
    <row r="97" spans="1:10" hidden="1">
      <c r="A97" s="18">
        <f t="shared" si="1"/>
        <v>93</v>
      </c>
      <c r="B97" s="21">
        <v>9269</v>
      </c>
      <c r="C97" s="22" t="s">
        <v>167</v>
      </c>
      <c r="D97" s="23">
        <v>25094</v>
      </c>
      <c r="E97" s="24" t="s">
        <v>4782</v>
      </c>
      <c r="F97" s="17" t="s">
        <v>7482</v>
      </c>
      <c r="G97" s="17" t="s">
        <v>7476</v>
      </c>
      <c r="H97" s="353">
        <v>109004104247</v>
      </c>
      <c r="I97" s="17" t="s">
        <v>5204</v>
      </c>
      <c r="J97" s="17" t="s">
        <v>11805</v>
      </c>
    </row>
    <row r="98" spans="1:10" hidden="1">
      <c r="A98" s="18">
        <f t="shared" si="1"/>
        <v>94</v>
      </c>
      <c r="B98" s="21">
        <v>9283</v>
      </c>
      <c r="C98" s="22" t="s">
        <v>168</v>
      </c>
      <c r="D98" s="23">
        <v>25132</v>
      </c>
      <c r="E98" s="24" t="s">
        <v>4792</v>
      </c>
      <c r="F98" s="17"/>
      <c r="G98" s="17"/>
      <c r="H98" s="353">
        <v>105004133973</v>
      </c>
      <c r="I98" s="17" t="s">
        <v>5204</v>
      </c>
      <c r="J98" s="17" t="s">
        <v>5472</v>
      </c>
    </row>
    <row r="99" spans="1:10" hidden="1">
      <c r="A99" s="18">
        <f t="shared" si="1"/>
        <v>95</v>
      </c>
      <c r="B99" s="25">
        <v>9299</v>
      </c>
      <c r="C99" s="26" t="s">
        <v>169</v>
      </c>
      <c r="D99" s="27">
        <v>25051</v>
      </c>
      <c r="E99" s="28" t="s">
        <v>4780</v>
      </c>
      <c r="F99" s="17"/>
      <c r="G99" s="17"/>
      <c r="H99" s="353">
        <v>44310000014726</v>
      </c>
      <c r="I99" s="17" t="s">
        <v>5221</v>
      </c>
      <c r="J99" s="17" t="s">
        <v>5564</v>
      </c>
    </row>
    <row r="100" spans="1:10" hidden="1">
      <c r="A100" s="18">
        <f t="shared" si="1"/>
        <v>96</v>
      </c>
      <c r="B100" s="21">
        <v>9320</v>
      </c>
      <c r="C100" s="22" t="s">
        <v>170</v>
      </c>
      <c r="D100" s="23">
        <v>24919</v>
      </c>
      <c r="E100" s="24" t="s">
        <v>4801</v>
      </c>
      <c r="F100" s="17"/>
      <c r="G100" s="17"/>
      <c r="H100" s="353">
        <v>44310000013857</v>
      </c>
      <c r="I100" s="17" t="s">
        <v>5221</v>
      </c>
      <c r="J100" s="17" t="s">
        <v>5868</v>
      </c>
    </row>
    <row r="101" spans="1:10" hidden="1">
      <c r="A101" s="18">
        <f t="shared" si="1"/>
        <v>97</v>
      </c>
      <c r="B101" s="25">
        <v>9369</v>
      </c>
      <c r="C101" s="26" t="s">
        <v>171</v>
      </c>
      <c r="D101" s="27">
        <v>24913</v>
      </c>
      <c r="E101" s="28" t="s">
        <v>4794</v>
      </c>
      <c r="F101" s="17"/>
      <c r="G101" s="17"/>
      <c r="H101" s="353">
        <v>108879567266</v>
      </c>
      <c r="I101" s="17" t="s">
        <v>5204</v>
      </c>
      <c r="J101" s="17" t="s">
        <v>5418</v>
      </c>
    </row>
    <row r="102" spans="1:10" hidden="1">
      <c r="A102" s="18">
        <f t="shared" si="1"/>
        <v>98</v>
      </c>
      <c r="B102" s="21">
        <v>9385</v>
      </c>
      <c r="C102" s="22" t="s">
        <v>172</v>
      </c>
      <c r="D102" s="23">
        <v>25584</v>
      </c>
      <c r="E102" s="24" t="s">
        <v>4793</v>
      </c>
      <c r="F102" s="17"/>
      <c r="G102" s="17"/>
      <c r="H102" s="353">
        <v>141000859675</v>
      </c>
      <c r="I102" s="17" t="s">
        <v>5210</v>
      </c>
      <c r="J102" s="17" t="s">
        <v>5228</v>
      </c>
    </row>
    <row r="103" spans="1:10" hidden="1">
      <c r="A103" s="18">
        <f t="shared" si="1"/>
        <v>99</v>
      </c>
      <c r="B103" s="25">
        <v>9400</v>
      </c>
      <c r="C103" s="26" t="s">
        <v>173</v>
      </c>
      <c r="D103" s="27">
        <v>23492</v>
      </c>
      <c r="E103" s="28" t="s">
        <v>4784</v>
      </c>
      <c r="F103" s="17"/>
      <c r="G103" s="17"/>
      <c r="H103" s="353">
        <v>104004110673</v>
      </c>
      <c r="I103" s="17" t="s">
        <v>5204</v>
      </c>
      <c r="J103" s="17" t="s">
        <v>7330</v>
      </c>
    </row>
    <row r="104" spans="1:10" hidden="1">
      <c r="A104" s="18">
        <f t="shared" si="1"/>
        <v>100</v>
      </c>
      <c r="B104" s="25">
        <v>9414</v>
      </c>
      <c r="C104" s="26" t="s">
        <v>174</v>
      </c>
      <c r="D104" s="27">
        <v>25165</v>
      </c>
      <c r="E104" s="28" t="s">
        <v>4799</v>
      </c>
      <c r="F104" s="17"/>
      <c r="G104" s="17"/>
      <c r="H104" s="353">
        <v>44310000009041</v>
      </c>
      <c r="I104" s="17" t="s">
        <v>5221</v>
      </c>
      <c r="J104" s="17" t="s">
        <v>5547</v>
      </c>
    </row>
    <row r="105" spans="1:10" hidden="1">
      <c r="A105" s="18">
        <f t="shared" si="1"/>
        <v>101</v>
      </c>
      <c r="B105" s="25">
        <v>9492</v>
      </c>
      <c r="C105" s="26" t="s">
        <v>175</v>
      </c>
      <c r="D105" s="27">
        <v>25070</v>
      </c>
      <c r="E105" s="29" t="s">
        <v>4781</v>
      </c>
      <c r="F105" s="17"/>
      <c r="G105" s="17"/>
      <c r="H105" s="353">
        <v>109004106220</v>
      </c>
      <c r="I105" s="17" t="s">
        <v>5204</v>
      </c>
      <c r="J105" s="17" t="s">
        <v>5431</v>
      </c>
    </row>
    <row r="106" spans="1:10" hidden="1">
      <c r="A106" s="18">
        <f t="shared" si="1"/>
        <v>102</v>
      </c>
      <c r="B106" s="21">
        <v>9499</v>
      </c>
      <c r="C106" s="22" t="s">
        <v>176</v>
      </c>
      <c r="D106" s="23">
        <v>25140</v>
      </c>
      <c r="E106" s="24" t="s">
        <v>4791</v>
      </c>
      <c r="F106" s="17"/>
      <c r="G106" s="17"/>
      <c r="H106" s="353">
        <v>101004106389</v>
      </c>
      <c r="I106" s="17" t="s">
        <v>5204</v>
      </c>
      <c r="J106" s="17" t="s">
        <v>5308</v>
      </c>
    </row>
    <row r="107" spans="1:10" hidden="1">
      <c r="A107" s="18">
        <f t="shared" si="1"/>
        <v>103</v>
      </c>
      <c r="B107" s="25">
        <v>9500</v>
      </c>
      <c r="C107" s="26" t="s">
        <v>177</v>
      </c>
      <c r="D107" s="27">
        <v>25420</v>
      </c>
      <c r="E107" s="29" t="s">
        <v>4781</v>
      </c>
      <c r="F107" s="17"/>
      <c r="G107" s="17"/>
      <c r="H107" s="353">
        <v>100004052543</v>
      </c>
      <c r="I107" s="17" t="s">
        <v>5204</v>
      </c>
      <c r="J107" s="17" t="s">
        <v>7331</v>
      </c>
    </row>
    <row r="108" spans="1:10" hidden="1">
      <c r="A108" s="18">
        <f t="shared" si="1"/>
        <v>104</v>
      </c>
      <c r="B108" s="21">
        <v>9507</v>
      </c>
      <c r="C108" s="22" t="s">
        <v>178</v>
      </c>
      <c r="D108" s="23">
        <v>25204</v>
      </c>
      <c r="E108" s="24" t="s">
        <v>4795</v>
      </c>
      <c r="F108" s="17"/>
      <c r="G108" s="17"/>
      <c r="H108" s="353">
        <v>109868775191</v>
      </c>
      <c r="I108" s="17" t="s">
        <v>5204</v>
      </c>
      <c r="J108" s="17" t="s">
        <v>5218</v>
      </c>
    </row>
    <row r="109" spans="1:10" hidden="1">
      <c r="A109" s="18">
        <f t="shared" si="1"/>
        <v>105</v>
      </c>
      <c r="B109" s="25">
        <v>9514</v>
      </c>
      <c r="C109" s="26" t="s">
        <v>179</v>
      </c>
      <c r="D109" s="27">
        <v>23532</v>
      </c>
      <c r="E109" s="28" t="s">
        <v>4780</v>
      </c>
      <c r="F109" s="17"/>
      <c r="G109" s="17"/>
      <c r="H109" s="353">
        <v>44310000012553</v>
      </c>
      <c r="I109" s="17" t="s">
        <v>5221</v>
      </c>
      <c r="J109" s="17" t="s">
        <v>5342</v>
      </c>
    </row>
    <row r="110" spans="1:10" hidden="1">
      <c r="A110" s="18">
        <f t="shared" si="1"/>
        <v>106</v>
      </c>
      <c r="B110" s="21">
        <v>9537</v>
      </c>
      <c r="C110" s="22" t="s">
        <v>180</v>
      </c>
      <c r="D110" s="23">
        <v>23931</v>
      </c>
      <c r="E110" s="24" t="s">
        <v>4794</v>
      </c>
      <c r="F110" s="17"/>
      <c r="G110" s="17"/>
      <c r="H110" s="353">
        <v>106004107067</v>
      </c>
      <c r="I110" s="17" t="s">
        <v>5204</v>
      </c>
      <c r="J110" s="17" t="s">
        <v>7332</v>
      </c>
    </row>
    <row r="111" spans="1:10" hidden="1">
      <c r="A111" s="18">
        <f t="shared" si="1"/>
        <v>107</v>
      </c>
      <c r="B111" s="25">
        <v>9573</v>
      </c>
      <c r="C111" s="26" t="s">
        <v>181</v>
      </c>
      <c r="D111" s="27">
        <v>25781</v>
      </c>
      <c r="E111" s="28" t="s">
        <v>4800</v>
      </c>
      <c r="F111" s="17"/>
      <c r="G111" s="17"/>
      <c r="H111" s="353">
        <v>141000860484</v>
      </c>
      <c r="I111" s="17" t="s">
        <v>5210</v>
      </c>
      <c r="J111" s="17" t="s">
        <v>5343</v>
      </c>
    </row>
    <row r="112" spans="1:10" hidden="1">
      <c r="A112" s="18">
        <f t="shared" si="1"/>
        <v>108</v>
      </c>
      <c r="B112" s="21">
        <v>9586</v>
      </c>
      <c r="C112" s="22" t="s">
        <v>182</v>
      </c>
      <c r="D112" s="23">
        <v>24765</v>
      </c>
      <c r="E112" s="24" t="s">
        <v>4779</v>
      </c>
      <c r="F112" s="17"/>
      <c r="G112" s="17"/>
      <c r="H112" s="353">
        <v>44310000009467</v>
      </c>
      <c r="I112" s="17" t="s">
        <v>5221</v>
      </c>
      <c r="J112" s="17" t="s">
        <v>6091</v>
      </c>
    </row>
    <row r="113" spans="1:10" hidden="1">
      <c r="A113" s="18">
        <f t="shared" si="1"/>
        <v>109</v>
      </c>
      <c r="B113" s="25">
        <v>9587</v>
      </c>
      <c r="C113" s="26" t="s">
        <v>183</v>
      </c>
      <c r="D113" s="27">
        <v>24210</v>
      </c>
      <c r="E113" s="28" t="s">
        <v>4780</v>
      </c>
      <c r="F113" s="17"/>
      <c r="G113" s="17"/>
      <c r="H113" s="353">
        <v>102868918838</v>
      </c>
      <c r="I113" s="17" t="s">
        <v>5204</v>
      </c>
      <c r="J113" s="17" t="s">
        <v>5462</v>
      </c>
    </row>
    <row r="114" spans="1:10" hidden="1">
      <c r="A114" s="18">
        <f t="shared" si="1"/>
        <v>110</v>
      </c>
      <c r="B114" s="21">
        <v>9603</v>
      </c>
      <c r="C114" s="22" t="s">
        <v>184</v>
      </c>
      <c r="D114" s="23">
        <v>25665</v>
      </c>
      <c r="E114" s="24" t="s">
        <v>4791</v>
      </c>
      <c r="F114" s="17"/>
      <c r="G114" s="17"/>
      <c r="H114" s="353">
        <v>1008402890</v>
      </c>
      <c r="I114" s="17" t="s">
        <v>5208</v>
      </c>
      <c r="J114" s="17" t="s">
        <v>5291</v>
      </c>
    </row>
    <row r="115" spans="1:10" hidden="1">
      <c r="A115" s="18">
        <f t="shared" si="1"/>
        <v>111</v>
      </c>
      <c r="B115" s="25">
        <v>9604</v>
      </c>
      <c r="C115" s="26" t="s">
        <v>185</v>
      </c>
      <c r="D115" s="27">
        <v>25714</v>
      </c>
      <c r="E115" s="28" t="s">
        <v>4802</v>
      </c>
      <c r="F115" s="17"/>
      <c r="G115" s="17"/>
      <c r="H115" s="353">
        <v>1008387177</v>
      </c>
      <c r="I115" s="17" t="s">
        <v>5208</v>
      </c>
      <c r="J115" s="17" t="s">
        <v>5257</v>
      </c>
    </row>
    <row r="116" spans="1:10" hidden="1">
      <c r="A116" s="18">
        <f t="shared" si="1"/>
        <v>112</v>
      </c>
      <c r="B116" s="25">
        <v>9633</v>
      </c>
      <c r="C116" s="26" t="s">
        <v>186</v>
      </c>
      <c r="D116" s="27">
        <v>25603</v>
      </c>
      <c r="E116" s="28" t="s">
        <v>4803</v>
      </c>
      <c r="F116" s="17"/>
      <c r="G116" s="17"/>
      <c r="H116" s="353">
        <v>106004150903</v>
      </c>
      <c r="I116" s="17" t="s">
        <v>5204</v>
      </c>
      <c r="J116" s="17" t="s">
        <v>7333</v>
      </c>
    </row>
    <row r="117" spans="1:10" hidden="1">
      <c r="A117" s="18">
        <f t="shared" si="1"/>
        <v>113</v>
      </c>
      <c r="B117" s="21">
        <v>9634</v>
      </c>
      <c r="C117" s="22" t="s">
        <v>187</v>
      </c>
      <c r="D117" s="23">
        <v>25353</v>
      </c>
      <c r="E117" s="24" t="s">
        <v>4791</v>
      </c>
      <c r="F117" s="17"/>
      <c r="G117" s="17"/>
      <c r="H117" s="353">
        <v>102004107362</v>
      </c>
      <c r="I117" s="17" t="s">
        <v>5204</v>
      </c>
      <c r="J117" s="17" t="s">
        <v>5553</v>
      </c>
    </row>
    <row r="118" spans="1:10" hidden="1">
      <c r="A118" s="18">
        <f t="shared" si="1"/>
        <v>114</v>
      </c>
      <c r="B118" s="21">
        <v>9692</v>
      </c>
      <c r="C118" s="22" t="s">
        <v>188</v>
      </c>
      <c r="D118" s="23">
        <v>23571</v>
      </c>
      <c r="E118" s="24" t="s">
        <v>4780</v>
      </c>
      <c r="F118" s="17"/>
      <c r="G118" s="17"/>
      <c r="H118" s="353">
        <v>44310000015729</v>
      </c>
      <c r="I118" s="17" t="s">
        <v>5221</v>
      </c>
      <c r="J118" s="17" t="s">
        <v>5868</v>
      </c>
    </row>
    <row r="119" spans="1:10" hidden="1">
      <c r="A119" s="18">
        <f t="shared" si="1"/>
        <v>115</v>
      </c>
      <c r="B119" s="25">
        <v>9702</v>
      </c>
      <c r="C119" s="26" t="s">
        <v>189</v>
      </c>
      <c r="D119" s="27">
        <v>25765</v>
      </c>
      <c r="E119" s="28" t="s">
        <v>4779</v>
      </c>
      <c r="F119" s="17"/>
      <c r="G119" s="17"/>
      <c r="H119" s="353">
        <v>44310000010186</v>
      </c>
      <c r="I119" s="17" t="s">
        <v>5221</v>
      </c>
      <c r="J119" s="17" t="s">
        <v>7334</v>
      </c>
    </row>
    <row r="120" spans="1:10" hidden="1">
      <c r="A120" s="18">
        <f t="shared" si="1"/>
        <v>116</v>
      </c>
      <c r="B120" s="21">
        <v>9712</v>
      </c>
      <c r="C120" s="22" t="s">
        <v>190</v>
      </c>
      <c r="D120" s="23">
        <v>24772</v>
      </c>
      <c r="E120" s="24" t="s">
        <v>4802</v>
      </c>
      <c r="F120" s="17"/>
      <c r="G120" s="17"/>
      <c r="H120" s="353">
        <v>141000856594</v>
      </c>
      <c r="I120" s="17" t="s">
        <v>5210</v>
      </c>
      <c r="J120" s="17" t="s">
        <v>5461</v>
      </c>
    </row>
    <row r="121" spans="1:10" hidden="1">
      <c r="A121" s="18">
        <f t="shared" si="1"/>
        <v>117</v>
      </c>
      <c r="B121" s="25">
        <v>9741</v>
      </c>
      <c r="C121" s="26" t="s">
        <v>191</v>
      </c>
      <c r="D121" s="27">
        <v>25248</v>
      </c>
      <c r="E121" s="28" t="s">
        <v>4793</v>
      </c>
      <c r="F121" s="17"/>
      <c r="G121" s="17"/>
      <c r="H121" s="353">
        <v>141000859895</v>
      </c>
      <c r="I121" s="17" t="s">
        <v>5210</v>
      </c>
      <c r="J121" s="17" t="s">
        <v>7335</v>
      </c>
    </row>
    <row r="122" spans="1:10" hidden="1">
      <c r="A122" s="18">
        <f t="shared" si="1"/>
        <v>118</v>
      </c>
      <c r="B122" s="21">
        <v>9749</v>
      </c>
      <c r="C122" s="22" t="s">
        <v>192</v>
      </c>
      <c r="D122" s="23">
        <v>25048</v>
      </c>
      <c r="E122" s="24" t="s">
        <v>4804</v>
      </c>
      <c r="F122" s="17"/>
      <c r="G122" s="17"/>
      <c r="H122" s="353">
        <v>100004177907</v>
      </c>
      <c r="I122" s="17" t="s">
        <v>5204</v>
      </c>
      <c r="J122" s="17" t="s">
        <v>5234</v>
      </c>
    </row>
    <row r="123" spans="1:10" hidden="1">
      <c r="A123" s="18">
        <f t="shared" si="1"/>
        <v>119</v>
      </c>
      <c r="B123" s="25">
        <v>9770</v>
      </c>
      <c r="C123" s="26" t="s">
        <v>193</v>
      </c>
      <c r="D123" s="27">
        <v>25422</v>
      </c>
      <c r="E123" s="28" t="s">
        <v>4789</v>
      </c>
      <c r="F123" s="17"/>
      <c r="G123" s="17"/>
      <c r="H123" s="353">
        <v>106004176654</v>
      </c>
      <c r="I123" s="17" t="s">
        <v>5204</v>
      </c>
      <c r="J123" s="17" t="s">
        <v>5404</v>
      </c>
    </row>
    <row r="124" spans="1:10" hidden="1">
      <c r="A124" s="18">
        <f t="shared" si="1"/>
        <v>120</v>
      </c>
      <c r="B124" s="21">
        <v>9778</v>
      </c>
      <c r="C124" s="22" t="s">
        <v>194</v>
      </c>
      <c r="D124" s="23">
        <v>25288</v>
      </c>
      <c r="E124" s="24" t="s">
        <v>4779</v>
      </c>
      <c r="F124" s="17"/>
      <c r="G124" s="17"/>
      <c r="H124" s="353">
        <v>44310000010335</v>
      </c>
      <c r="I124" s="17" t="s">
        <v>5221</v>
      </c>
      <c r="J124" s="17" t="s">
        <v>5481</v>
      </c>
    </row>
    <row r="125" spans="1:10" hidden="1">
      <c r="A125" s="18">
        <f t="shared" si="1"/>
        <v>121</v>
      </c>
      <c r="B125" s="25">
        <v>9799</v>
      </c>
      <c r="C125" s="26" t="s">
        <v>195</v>
      </c>
      <c r="D125" s="27">
        <v>24278</v>
      </c>
      <c r="E125" s="28" t="s">
        <v>4779</v>
      </c>
      <c r="F125" s="17"/>
      <c r="G125" s="17"/>
      <c r="H125" s="353">
        <v>44310000010399</v>
      </c>
      <c r="I125" s="17" t="s">
        <v>5221</v>
      </c>
      <c r="J125" s="17" t="s">
        <v>5298</v>
      </c>
    </row>
    <row r="126" spans="1:10" hidden="1">
      <c r="A126" s="18">
        <f t="shared" si="1"/>
        <v>122</v>
      </c>
      <c r="B126" s="21">
        <v>9803</v>
      </c>
      <c r="C126" s="22" t="s">
        <v>196</v>
      </c>
      <c r="D126" s="23">
        <v>25823</v>
      </c>
      <c r="E126" s="24" t="s">
        <v>4805</v>
      </c>
      <c r="F126" s="17"/>
      <c r="G126" s="17"/>
      <c r="H126" s="353">
        <v>1008388671</v>
      </c>
      <c r="I126" s="17" t="s">
        <v>5208</v>
      </c>
      <c r="J126" s="17" t="s">
        <v>7336</v>
      </c>
    </row>
    <row r="127" spans="1:10" hidden="1">
      <c r="A127" s="18">
        <f t="shared" si="1"/>
        <v>123</v>
      </c>
      <c r="B127" s="25">
        <v>9805</v>
      </c>
      <c r="C127" s="26" t="s">
        <v>197</v>
      </c>
      <c r="D127" s="27">
        <v>24151</v>
      </c>
      <c r="E127" s="28" t="s">
        <v>4780</v>
      </c>
      <c r="F127" s="17"/>
      <c r="G127" s="17"/>
      <c r="H127" s="353">
        <v>101868918842</v>
      </c>
      <c r="I127" s="17" t="s">
        <v>5204</v>
      </c>
      <c r="J127" s="17" t="s">
        <v>5261</v>
      </c>
    </row>
    <row r="128" spans="1:10" hidden="1">
      <c r="A128" s="18">
        <f t="shared" si="1"/>
        <v>124</v>
      </c>
      <c r="B128" s="25">
        <v>9820</v>
      </c>
      <c r="C128" s="26" t="s">
        <v>198</v>
      </c>
      <c r="D128" s="27">
        <v>25649</v>
      </c>
      <c r="E128" s="28" t="s">
        <v>4806</v>
      </c>
      <c r="F128" s="17"/>
      <c r="G128" s="17"/>
      <c r="H128" s="353">
        <v>103004150906</v>
      </c>
      <c r="I128" s="17" t="s">
        <v>5204</v>
      </c>
      <c r="J128" s="17" t="s">
        <v>5251</v>
      </c>
    </row>
    <row r="129" spans="1:10" hidden="1">
      <c r="A129" s="18">
        <f t="shared" si="1"/>
        <v>125</v>
      </c>
      <c r="B129" s="21">
        <v>9822</v>
      </c>
      <c r="C129" s="22" t="s">
        <v>199</v>
      </c>
      <c r="D129" s="23">
        <v>25420</v>
      </c>
      <c r="E129" s="24" t="s">
        <v>4807</v>
      </c>
      <c r="F129" s="17"/>
      <c r="G129" s="17"/>
      <c r="H129" s="353">
        <v>105004166803</v>
      </c>
      <c r="I129" s="17" t="s">
        <v>5204</v>
      </c>
      <c r="J129" s="17" t="s">
        <v>7337</v>
      </c>
    </row>
    <row r="130" spans="1:10" hidden="1">
      <c r="A130" s="18">
        <f t="shared" si="1"/>
        <v>126</v>
      </c>
      <c r="B130" s="25">
        <v>9846</v>
      </c>
      <c r="C130" s="26" t="s">
        <v>200</v>
      </c>
      <c r="D130" s="27">
        <v>25126</v>
      </c>
      <c r="E130" s="28" t="s">
        <v>4808</v>
      </c>
      <c r="F130" s="17"/>
      <c r="G130" s="17"/>
      <c r="H130" s="353">
        <v>101004076691</v>
      </c>
      <c r="I130" s="17" t="s">
        <v>5204</v>
      </c>
      <c r="J130" s="17" t="s">
        <v>5578</v>
      </c>
    </row>
    <row r="131" spans="1:10" hidden="1">
      <c r="A131" s="18">
        <f t="shared" si="1"/>
        <v>127</v>
      </c>
      <c r="B131" s="21">
        <v>9848</v>
      </c>
      <c r="C131" s="22" t="s">
        <v>201</v>
      </c>
      <c r="D131" s="23">
        <v>25915</v>
      </c>
      <c r="E131" s="30" t="s">
        <v>4781</v>
      </c>
      <c r="F131" s="17"/>
      <c r="G131" s="17"/>
      <c r="H131" s="353">
        <v>1008399738</v>
      </c>
      <c r="I131" s="17" t="s">
        <v>5208</v>
      </c>
      <c r="J131" s="17" t="s">
        <v>7338</v>
      </c>
    </row>
    <row r="132" spans="1:10" hidden="1">
      <c r="A132" s="18">
        <f t="shared" si="1"/>
        <v>128</v>
      </c>
      <c r="B132" s="25">
        <v>9860</v>
      </c>
      <c r="C132" s="26" t="s">
        <v>202</v>
      </c>
      <c r="D132" s="27">
        <v>25769</v>
      </c>
      <c r="E132" s="28" t="s">
        <v>4782</v>
      </c>
      <c r="F132" s="17" t="s">
        <v>7510</v>
      </c>
      <c r="G132" s="17" t="s">
        <v>7501</v>
      </c>
      <c r="H132" s="353">
        <v>105004102352</v>
      </c>
      <c r="I132" s="17" t="s">
        <v>5204</v>
      </c>
      <c r="J132" s="17" t="s">
        <v>11805</v>
      </c>
    </row>
    <row r="133" spans="1:10" hidden="1">
      <c r="A133" s="18">
        <f t="shared" si="1"/>
        <v>129</v>
      </c>
      <c r="B133" s="21">
        <v>9902</v>
      </c>
      <c r="C133" s="22" t="s">
        <v>203</v>
      </c>
      <c r="D133" s="23">
        <v>24054</v>
      </c>
      <c r="E133" s="24" t="s">
        <v>4809</v>
      </c>
      <c r="F133" s="17"/>
      <c r="G133" s="17"/>
      <c r="H133" s="353">
        <v>103004169909</v>
      </c>
      <c r="I133" s="17" t="s">
        <v>5204</v>
      </c>
      <c r="J133" s="17" t="s">
        <v>5364</v>
      </c>
    </row>
    <row r="134" spans="1:10" hidden="1">
      <c r="A134" s="18">
        <f t="shared" ref="A134:A197" si="2">ROW()-4</f>
        <v>130</v>
      </c>
      <c r="B134" s="25">
        <v>9912</v>
      </c>
      <c r="C134" s="26" t="s">
        <v>204</v>
      </c>
      <c r="D134" s="27">
        <v>23752</v>
      </c>
      <c r="E134" s="29" t="s">
        <v>4781</v>
      </c>
      <c r="F134" s="17"/>
      <c r="G134" s="17"/>
      <c r="H134" s="353">
        <v>1008403569</v>
      </c>
      <c r="I134" s="17" t="s">
        <v>5208</v>
      </c>
      <c r="J134" s="17" t="s">
        <v>5333</v>
      </c>
    </row>
    <row r="135" spans="1:10" hidden="1">
      <c r="A135" s="18">
        <f t="shared" si="2"/>
        <v>131</v>
      </c>
      <c r="B135" s="21">
        <v>9913</v>
      </c>
      <c r="C135" s="22" t="s">
        <v>205</v>
      </c>
      <c r="D135" s="23">
        <v>24748</v>
      </c>
      <c r="E135" s="24" t="s">
        <v>4794</v>
      </c>
      <c r="F135" s="17"/>
      <c r="G135" s="17"/>
      <c r="H135" s="353">
        <v>100004729819</v>
      </c>
      <c r="I135" s="17" t="s">
        <v>5204</v>
      </c>
      <c r="J135" s="17" t="s">
        <v>5993</v>
      </c>
    </row>
    <row r="136" spans="1:10" hidden="1">
      <c r="A136" s="18">
        <f t="shared" si="2"/>
        <v>132</v>
      </c>
      <c r="B136" s="25">
        <v>9914</v>
      </c>
      <c r="C136" s="26" t="s">
        <v>206</v>
      </c>
      <c r="D136" s="27">
        <v>23622</v>
      </c>
      <c r="E136" s="28" t="s">
        <v>4810</v>
      </c>
      <c r="F136" s="17"/>
      <c r="G136" s="17"/>
      <c r="H136" s="353">
        <v>44310000008729</v>
      </c>
      <c r="I136" s="17" t="s">
        <v>5221</v>
      </c>
      <c r="J136" s="17" t="s">
        <v>7339</v>
      </c>
    </row>
    <row r="137" spans="1:10" hidden="1">
      <c r="A137" s="18">
        <f t="shared" si="2"/>
        <v>133</v>
      </c>
      <c r="B137" s="21">
        <v>9924</v>
      </c>
      <c r="C137" s="22" t="s">
        <v>207</v>
      </c>
      <c r="D137" s="23">
        <v>23973</v>
      </c>
      <c r="E137" s="24" t="s">
        <v>4799</v>
      </c>
      <c r="F137" s="17"/>
      <c r="G137" s="17"/>
      <c r="H137" s="353">
        <v>44310000008756</v>
      </c>
      <c r="I137" s="17" t="s">
        <v>5221</v>
      </c>
      <c r="J137" s="17" t="s">
        <v>7340</v>
      </c>
    </row>
    <row r="138" spans="1:10" hidden="1">
      <c r="A138" s="18">
        <f t="shared" si="2"/>
        <v>134</v>
      </c>
      <c r="B138" s="25">
        <v>9936</v>
      </c>
      <c r="C138" s="26" t="s">
        <v>208</v>
      </c>
      <c r="D138" s="27">
        <v>24234</v>
      </c>
      <c r="E138" s="28" t="s">
        <v>4787</v>
      </c>
      <c r="F138" s="17"/>
      <c r="G138" s="17"/>
      <c r="H138" s="353">
        <v>109004328651</v>
      </c>
      <c r="I138" s="17" t="s">
        <v>5204</v>
      </c>
      <c r="J138" s="17" t="s">
        <v>7341</v>
      </c>
    </row>
    <row r="139" spans="1:10" hidden="1">
      <c r="A139" s="18">
        <f t="shared" si="2"/>
        <v>135</v>
      </c>
      <c r="B139" s="21">
        <v>9946</v>
      </c>
      <c r="C139" s="22" t="s">
        <v>209</v>
      </c>
      <c r="D139" s="23">
        <v>26624</v>
      </c>
      <c r="E139" s="24" t="s">
        <v>4800</v>
      </c>
      <c r="F139" s="17"/>
      <c r="G139" s="17"/>
      <c r="H139" s="353">
        <v>141000860399</v>
      </c>
      <c r="I139" s="17" t="s">
        <v>5210</v>
      </c>
      <c r="J139" s="17" t="s">
        <v>5330</v>
      </c>
    </row>
    <row r="140" spans="1:10" hidden="1">
      <c r="A140" s="18">
        <f t="shared" si="2"/>
        <v>136</v>
      </c>
      <c r="B140" s="25">
        <v>9953</v>
      </c>
      <c r="C140" s="26" t="s">
        <v>210</v>
      </c>
      <c r="D140" s="27">
        <v>26360</v>
      </c>
      <c r="E140" s="28" t="s">
        <v>4784</v>
      </c>
      <c r="F140" s="17"/>
      <c r="G140" s="17"/>
      <c r="H140" s="353">
        <v>0</v>
      </c>
      <c r="I140" s="17" t="s">
        <v>7342</v>
      </c>
      <c r="J140" s="17" t="s">
        <v>5216</v>
      </c>
    </row>
    <row r="141" spans="1:10" hidden="1">
      <c r="A141" s="18">
        <f t="shared" si="2"/>
        <v>137</v>
      </c>
      <c r="B141" s="21">
        <v>9954</v>
      </c>
      <c r="C141" s="22" t="s">
        <v>211</v>
      </c>
      <c r="D141" s="23">
        <v>24738</v>
      </c>
      <c r="E141" s="24" t="s">
        <v>4778</v>
      </c>
      <c r="F141" s="17"/>
      <c r="G141" s="17"/>
      <c r="H141" s="353">
        <v>109006093634</v>
      </c>
      <c r="I141" s="17" t="s">
        <v>5204</v>
      </c>
      <c r="J141" s="17" t="s">
        <v>7343</v>
      </c>
    </row>
    <row r="142" spans="1:10" hidden="1">
      <c r="A142" s="18">
        <f t="shared" si="2"/>
        <v>138</v>
      </c>
      <c r="B142" s="25">
        <v>9958</v>
      </c>
      <c r="C142" s="26" t="s">
        <v>212</v>
      </c>
      <c r="D142" s="27">
        <v>24033</v>
      </c>
      <c r="E142" s="28" t="s">
        <v>4778</v>
      </c>
      <c r="F142" s="17"/>
      <c r="G142" s="17"/>
      <c r="H142" s="353">
        <v>44310000010803</v>
      </c>
      <c r="I142" s="17" t="s">
        <v>5221</v>
      </c>
      <c r="J142" s="17" t="s">
        <v>7344</v>
      </c>
    </row>
    <row r="143" spans="1:10" hidden="1">
      <c r="A143" s="18">
        <f t="shared" si="2"/>
        <v>139</v>
      </c>
      <c r="B143" s="21">
        <v>10178</v>
      </c>
      <c r="C143" s="22" t="s">
        <v>213</v>
      </c>
      <c r="D143" s="23">
        <v>25939</v>
      </c>
      <c r="E143" s="24" t="s">
        <v>4795</v>
      </c>
      <c r="F143" s="17"/>
      <c r="G143" s="17"/>
      <c r="H143" s="353">
        <v>107868504634</v>
      </c>
      <c r="I143" s="17" t="s">
        <v>5204</v>
      </c>
      <c r="J143" s="17" t="s">
        <v>5203</v>
      </c>
    </row>
    <row r="144" spans="1:10" hidden="1">
      <c r="A144" s="18">
        <f t="shared" si="2"/>
        <v>140</v>
      </c>
      <c r="B144" s="25">
        <v>10179</v>
      </c>
      <c r="C144" s="26" t="s">
        <v>214</v>
      </c>
      <c r="D144" s="27">
        <v>26110</v>
      </c>
      <c r="E144" s="28" t="s">
        <v>4784</v>
      </c>
      <c r="F144" s="17"/>
      <c r="G144" s="17"/>
      <c r="H144" s="353">
        <v>106004110700</v>
      </c>
      <c r="I144" s="17" t="s">
        <v>5204</v>
      </c>
      <c r="J144" s="17" t="s">
        <v>5205</v>
      </c>
    </row>
    <row r="145" spans="1:10" hidden="1">
      <c r="A145" s="18">
        <f t="shared" si="2"/>
        <v>141</v>
      </c>
      <c r="B145" s="21">
        <v>10180</v>
      </c>
      <c r="C145" s="22" t="s">
        <v>215</v>
      </c>
      <c r="D145" s="23">
        <v>25853</v>
      </c>
      <c r="E145" s="24" t="s">
        <v>4804</v>
      </c>
      <c r="F145" s="17"/>
      <c r="G145" s="17"/>
      <c r="H145" s="353">
        <v>101004131199</v>
      </c>
      <c r="I145" s="17" t="s">
        <v>5204</v>
      </c>
      <c r="J145" s="17" t="s">
        <v>5206</v>
      </c>
    </row>
    <row r="146" spans="1:10" hidden="1">
      <c r="A146" s="18">
        <f t="shared" si="2"/>
        <v>142</v>
      </c>
      <c r="B146" s="25">
        <v>10182</v>
      </c>
      <c r="C146" s="26" t="s">
        <v>216</v>
      </c>
      <c r="D146" s="27">
        <v>26013</v>
      </c>
      <c r="E146" s="28" t="s">
        <v>4793</v>
      </c>
      <c r="F146" s="17"/>
      <c r="G146" s="17"/>
      <c r="H146" s="353">
        <v>141000859994</v>
      </c>
      <c r="I146" s="17" t="s">
        <v>5210</v>
      </c>
      <c r="J146" s="17" t="s">
        <v>5209</v>
      </c>
    </row>
    <row r="147" spans="1:10" hidden="1">
      <c r="A147" s="18">
        <f t="shared" si="2"/>
        <v>143</v>
      </c>
      <c r="B147" s="21">
        <v>10183</v>
      </c>
      <c r="C147" s="22" t="s">
        <v>217</v>
      </c>
      <c r="D147" s="23">
        <v>26066</v>
      </c>
      <c r="E147" s="24" t="s">
        <v>4799</v>
      </c>
      <c r="F147" s="17"/>
      <c r="G147" s="17"/>
      <c r="H147" s="353">
        <v>102004166776</v>
      </c>
      <c r="I147" s="17" t="s">
        <v>5204</v>
      </c>
      <c r="J147" s="17" t="s">
        <v>5211</v>
      </c>
    </row>
    <row r="148" spans="1:10" hidden="1">
      <c r="A148" s="18">
        <f t="shared" si="2"/>
        <v>144</v>
      </c>
      <c r="B148" s="25">
        <v>10184</v>
      </c>
      <c r="C148" s="26" t="s">
        <v>218</v>
      </c>
      <c r="D148" s="27">
        <v>25301</v>
      </c>
      <c r="E148" s="28" t="s">
        <v>4793</v>
      </c>
      <c r="F148" s="17"/>
      <c r="G148" s="17"/>
      <c r="H148" s="353">
        <v>141000859671</v>
      </c>
      <c r="I148" s="17" t="s">
        <v>5210</v>
      </c>
      <c r="J148" s="17" t="s">
        <v>5212</v>
      </c>
    </row>
    <row r="149" spans="1:10" hidden="1">
      <c r="A149" s="18">
        <f t="shared" si="2"/>
        <v>145</v>
      </c>
      <c r="B149" s="21">
        <v>10188</v>
      </c>
      <c r="C149" s="22" t="s">
        <v>219</v>
      </c>
      <c r="D149" s="23">
        <v>26276</v>
      </c>
      <c r="E149" s="24" t="s">
        <v>4782</v>
      </c>
      <c r="F149" s="17" t="s">
        <v>10536</v>
      </c>
      <c r="G149" s="17" t="s">
        <v>10532</v>
      </c>
      <c r="H149" s="353">
        <v>106004110713</v>
      </c>
      <c r="I149" s="17" t="s">
        <v>5204</v>
      </c>
      <c r="J149" s="17" t="s">
        <v>11806</v>
      </c>
    </row>
    <row r="150" spans="1:10" hidden="1">
      <c r="A150" s="18">
        <f t="shared" si="2"/>
        <v>146</v>
      </c>
      <c r="B150" s="25">
        <v>10189</v>
      </c>
      <c r="C150" s="26" t="s">
        <v>220</v>
      </c>
      <c r="D150" s="27">
        <v>25914</v>
      </c>
      <c r="E150" s="28" t="s">
        <v>4784</v>
      </c>
      <c r="F150" s="17"/>
      <c r="G150" s="17"/>
      <c r="H150" s="353">
        <v>103004110794</v>
      </c>
      <c r="I150" s="17" t="s">
        <v>5204</v>
      </c>
      <c r="J150" s="17" t="s">
        <v>5216</v>
      </c>
    </row>
    <row r="151" spans="1:10" hidden="1">
      <c r="A151" s="18">
        <f t="shared" si="2"/>
        <v>147</v>
      </c>
      <c r="B151" s="21">
        <v>10191</v>
      </c>
      <c r="C151" s="22" t="s">
        <v>221</v>
      </c>
      <c r="D151" s="23">
        <v>26127</v>
      </c>
      <c r="E151" s="24" t="s">
        <v>4795</v>
      </c>
      <c r="F151" s="17"/>
      <c r="G151" s="17"/>
      <c r="H151" s="353">
        <v>141000858029</v>
      </c>
      <c r="I151" s="17" t="s">
        <v>5210</v>
      </c>
      <c r="J151" s="17" t="s">
        <v>5218</v>
      </c>
    </row>
    <row r="152" spans="1:10" hidden="1">
      <c r="A152" s="18">
        <f t="shared" si="2"/>
        <v>148</v>
      </c>
      <c r="B152" s="25">
        <v>10192</v>
      </c>
      <c r="C152" s="26" t="s">
        <v>222</v>
      </c>
      <c r="D152" s="27">
        <v>25720</v>
      </c>
      <c r="E152" s="29" t="s">
        <v>4781</v>
      </c>
      <c r="F152" s="17"/>
      <c r="G152" s="17"/>
      <c r="H152" s="353">
        <v>107004106177</v>
      </c>
      <c r="I152" s="17" t="s">
        <v>5204</v>
      </c>
      <c r="J152" s="17" t="s">
        <v>5219</v>
      </c>
    </row>
    <row r="153" spans="1:10" hidden="1">
      <c r="A153" s="18">
        <f t="shared" si="2"/>
        <v>149</v>
      </c>
      <c r="B153" s="21">
        <v>10194</v>
      </c>
      <c r="C153" s="22" t="s">
        <v>223</v>
      </c>
      <c r="D153" s="23">
        <v>26539</v>
      </c>
      <c r="E153" s="24" t="s">
        <v>4811</v>
      </c>
      <c r="F153" s="17"/>
      <c r="G153" s="17"/>
      <c r="H153" s="353">
        <v>44310000007726</v>
      </c>
      <c r="I153" s="17" t="s">
        <v>5221</v>
      </c>
      <c r="J153" s="17" t="s">
        <v>5220</v>
      </c>
    </row>
    <row r="154" spans="1:10" hidden="1">
      <c r="A154" s="18">
        <f t="shared" si="2"/>
        <v>150</v>
      </c>
      <c r="B154" s="25">
        <v>10196</v>
      </c>
      <c r="C154" s="26" t="s">
        <v>224</v>
      </c>
      <c r="D154" s="27">
        <v>26493</v>
      </c>
      <c r="E154" s="28" t="s">
        <v>4779</v>
      </c>
      <c r="F154" s="17"/>
      <c r="G154" s="17"/>
      <c r="H154" s="353">
        <v>44310000010821</v>
      </c>
      <c r="I154" s="17" t="s">
        <v>5221</v>
      </c>
      <c r="J154" s="17" t="s">
        <v>5222</v>
      </c>
    </row>
    <row r="155" spans="1:10" hidden="1">
      <c r="A155" s="18">
        <f t="shared" si="2"/>
        <v>151</v>
      </c>
      <c r="B155" s="21">
        <v>10197</v>
      </c>
      <c r="C155" s="22" t="s">
        <v>225</v>
      </c>
      <c r="D155" s="23">
        <v>25839</v>
      </c>
      <c r="E155" s="24" t="s">
        <v>4788</v>
      </c>
      <c r="F155" s="17"/>
      <c r="G155" s="17"/>
      <c r="H155" s="353">
        <v>103004079223</v>
      </c>
      <c r="I155" s="17" t="s">
        <v>5204</v>
      </c>
      <c r="J155" s="17" t="s">
        <v>5223</v>
      </c>
    </row>
    <row r="156" spans="1:10" hidden="1">
      <c r="A156" s="18">
        <f t="shared" si="2"/>
        <v>152</v>
      </c>
      <c r="B156" s="25">
        <v>10198</v>
      </c>
      <c r="C156" s="26" t="s">
        <v>226</v>
      </c>
      <c r="D156" s="27">
        <v>25439</v>
      </c>
      <c r="E156" s="28" t="s">
        <v>4784</v>
      </c>
      <c r="F156" s="17"/>
      <c r="G156" s="17"/>
      <c r="H156" s="353">
        <v>104004110702</v>
      </c>
      <c r="I156" s="17" t="s">
        <v>5204</v>
      </c>
      <c r="J156" s="17" t="s">
        <v>5224</v>
      </c>
    </row>
    <row r="157" spans="1:10" hidden="1">
      <c r="A157" s="18">
        <f t="shared" si="2"/>
        <v>153</v>
      </c>
      <c r="B157" s="21">
        <v>10200</v>
      </c>
      <c r="C157" s="22" t="s">
        <v>227</v>
      </c>
      <c r="D157" s="23">
        <v>27338</v>
      </c>
      <c r="E157" s="24" t="s">
        <v>4779</v>
      </c>
      <c r="F157" s="17"/>
      <c r="G157" s="17"/>
      <c r="H157" s="353">
        <v>108868956424</v>
      </c>
      <c r="I157" s="17" t="s">
        <v>5204</v>
      </c>
      <c r="J157" s="17" t="s">
        <v>5227</v>
      </c>
    </row>
    <row r="158" spans="1:10" hidden="1">
      <c r="A158" s="18">
        <f t="shared" si="2"/>
        <v>154</v>
      </c>
      <c r="B158" s="25">
        <v>10202</v>
      </c>
      <c r="C158" s="26" t="s">
        <v>228</v>
      </c>
      <c r="D158" s="27">
        <v>26161</v>
      </c>
      <c r="E158" s="28" t="s">
        <v>4784</v>
      </c>
      <c r="F158" s="17"/>
      <c r="G158" s="17"/>
      <c r="H158" s="353">
        <v>106004077261</v>
      </c>
      <c r="I158" s="17" t="s">
        <v>5204</v>
      </c>
      <c r="J158" s="17" t="s">
        <v>5229</v>
      </c>
    </row>
    <row r="159" spans="1:10" hidden="1">
      <c r="A159" s="18">
        <f t="shared" si="2"/>
        <v>155</v>
      </c>
      <c r="B159" s="21">
        <v>10204</v>
      </c>
      <c r="C159" s="22" t="s">
        <v>229</v>
      </c>
      <c r="D159" s="23">
        <v>27345</v>
      </c>
      <c r="E159" s="24" t="s">
        <v>4787</v>
      </c>
      <c r="F159" s="17"/>
      <c r="G159" s="17"/>
      <c r="H159" s="353">
        <v>44310000008020</v>
      </c>
      <c r="I159" s="17" t="s">
        <v>5221</v>
      </c>
      <c r="J159" s="17" t="s">
        <v>5230</v>
      </c>
    </row>
    <row r="160" spans="1:10" hidden="1">
      <c r="A160" s="18">
        <f t="shared" si="2"/>
        <v>156</v>
      </c>
      <c r="B160" s="25">
        <v>10205</v>
      </c>
      <c r="C160" s="26" t="s">
        <v>230</v>
      </c>
      <c r="D160" s="27">
        <v>25960</v>
      </c>
      <c r="E160" s="28" t="s">
        <v>4806</v>
      </c>
      <c r="F160" s="17"/>
      <c r="G160" s="17"/>
      <c r="H160" s="353">
        <v>105004187898</v>
      </c>
      <c r="I160" s="17" t="s">
        <v>5204</v>
      </c>
      <c r="J160" s="17" t="s">
        <v>5231</v>
      </c>
    </row>
    <row r="161" spans="1:10" hidden="1">
      <c r="A161" s="18">
        <f t="shared" si="2"/>
        <v>157</v>
      </c>
      <c r="B161" s="21">
        <v>10209</v>
      </c>
      <c r="C161" s="22" t="s">
        <v>231</v>
      </c>
      <c r="D161" s="23">
        <v>25068</v>
      </c>
      <c r="E161" s="24" t="s">
        <v>4793</v>
      </c>
      <c r="F161" s="17"/>
      <c r="G161" s="17"/>
      <c r="H161" s="353">
        <v>141000859908</v>
      </c>
      <c r="I161" s="17" t="s">
        <v>5210</v>
      </c>
      <c r="J161" s="17" t="s">
        <v>5232</v>
      </c>
    </row>
    <row r="162" spans="1:10" hidden="1">
      <c r="A162" s="18">
        <f t="shared" si="2"/>
        <v>158</v>
      </c>
      <c r="B162" s="25">
        <v>10210</v>
      </c>
      <c r="C162" s="26" t="s">
        <v>232</v>
      </c>
      <c r="D162" s="27">
        <v>25421</v>
      </c>
      <c r="E162" s="28" t="s">
        <v>4785</v>
      </c>
      <c r="F162" s="17"/>
      <c r="G162" s="17"/>
      <c r="H162" s="353">
        <v>101868842426</v>
      </c>
      <c r="I162" s="17" t="s">
        <v>5204</v>
      </c>
      <c r="J162" s="17" t="s">
        <v>5233</v>
      </c>
    </row>
    <row r="163" spans="1:10" hidden="1">
      <c r="A163" s="18">
        <f t="shared" si="2"/>
        <v>159</v>
      </c>
      <c r="B163" s="21">
        <v>10211</v>
      </c>
      <c r="C163" s="22" t="s">
        <v>233</v>
      </c>
      <c r="D163" s="23">
        <v>26479</v>
      </c>
      <c r="E163" s="30" t="s">
        <v>4781</v>
      </c>
      <c r="F163" s="17"/>
      <c r="G163" s="17"/>
      <c r="H163" s="353">
        <v>1008403543</v>
      </c>
      <c r="I163" s="17" t="s">
        <v>5208</v>
      </c>
      <c r="J163" s="17" t="s">
        <v>5234</v>
      </c>
    </row>
    <row r="164" spans="1:10" hidden="1">
      <c r="A164" s="18">
        <f t="shared" si="2"/>
        <v>160</v>
      </c>
      <c r="B164" s="25">
        <v>10212</v>
      </c>
      <c r="C164" s="26" t="s">
        <v>234</v>
      </c>
      <c r="D164" s="27">
        <v>25933</v>
      </c>
      <c r="E164" s="29" t="s">
        <v>4781</v>
      </c>
      <c r="F164" s="17"/>
      <c r="G164" s="17"/>
      <c r="H164" s="353">
        <v>107004107903</v>
      </c>
      <c r="I164" s="17" t="s">
        <v>5204</v>
      </c>
      <c r="J164" s="17" t="s">
        <v>5235</v>
      </c>
    </row>
    <row r="165" spans="1:10" hidden="1">
      <c r="A165" s="18">
        <f t="shared" si="2"/>
        <v>161</v>
      </c>
      <c r="B165" s="21">
        <v>10213</v>
      </c>
      <c r="C165" s="22" t="s">
        <v>235</v>
      </c>
      <c r="D165" s="23">
        <v>26498</v>
      </c>
      <c r="E165" s="24" t="s">
        <v>4812</v>
      </c>
      <c r="F165" s="17"/>
      <c r="G165" s="17"/>
      <c r="H165" s="353">
        <v>107004124601</v>
      </c>
      <c r="I165" s="17" t="s">
        <v>5204</v>
      </c>
      <c r="J165" s="17" t="s">
        <v>5236</v>
      </c>
    </row>
    <row r="166" spans="1:10" hidden="1">
      <c r="A166" s="18">
        <f t="shared" si="2"/>
        <v>162</v>
      </c>
      <c r="B166" s="25">
        <v>10215</v>
      </c>
      <c r="C166" s="26" t="s">
        <v>236</v>
      </c>
      <c r="D166" s="27">
        <v>25037</v>
      </c>
      <c r="E166" s="28" t="s">
        <v>4804</v>
      </c>
      <c r="F166" s="17"/>
      <c r="G166" s="17"/>
      <c r="H166" s="353">
        <v>44310000014346</v>
      </c>
      <c r="I166" s="17" t="s">
        <v>5221</v>
      </c>
      <c r="J166" s="17" t="s">
        <v>5238</v>
      </c>
    </row>
    <row r="167" spans="1:10" hidden="1">
      <c r="A167" s="18">
        <f t="shared" si="2"/>
        <v>163</v>
      </c>
      <c r="B167" s="21">
        <v>10218</v>
      </c>
      <c r="C167" s="22" t="s">
        <v>237</v>
      </c>
      <c r="D167" s="23">
        <v>25266</v>
      </c>
      <c r="E167" s="24" t="s">
        <v>4788</v>
      </c>
      <c r="F167" s="17"/>
      <c r="G167" s="17"/>
      <c r="H167" s="353">
        <v>103004079262</v>
      </c>
      <c r="I167" s="17" t="s">
        <v>5204</v>
      </c>
      <c r="J167" s="17" t="s">
        <v>5239</v>
      </c>
    </row>
    <row r="168" spans="1:10" hidden="1">
      <c r="A168" s="18">
        <f t="shared" si="2"/>
        <v>164</v>
      </c>
      <c r="B168" s="25">
        <v>10219</v>
      </c>
      <c r="C168" s="26" t="s">
        <v>238</v>
      </c>
      <c r="D168" s="27">
        <v>25036</v>
      </c>
      <c r="E168" s="28" t="s">
        <v>4794</v>
      </c>
      <c r="F168" s="17"/>
      <c r="G168" s="17"/>
      <c r="H168" s="353">
        <v>100004079278</v>
      </c>
      <c r="I168" s="17" t="s">
        <v>5204</v>
      </c>
      <c r="J168" s="17" t="s">
        <v>5240</v>
      </c>
    </row>
    <row r="169" spans="1:10" hidden="1">
      <c r="A169" s="18">
        <f t="shared" si="2"/>
        <v>165</v>
      </c>
      <c r="B169" s="21">
        <v>10220</v>
      </c>
      <c r="C169" s="22" t="s">
        <v>239</v>
      </c>
      <c r="D169" s="23">
        <v>27065</v>
      </c>
      <c r="E169" s="24" t="s">
        <v>4799</v>
      </c>
      <c r="F169" s="17"/>
      <c r="G169" s="17"/>
      <c r="H169" s="353">
        <v>101004107839</v>
      </c>
      <c r="I169" s="17" t="s">
        <v>5204</v>
      </c>
      <c r="J169" s="17" t="s">
        <v>5241</v>
      </c>
    </row>
    <row r="170" spans="1:10" hidden="1">
      <c r="A170" s="18">
        <f t="shared" si="2"/>
        <v>166</v>
      </c>
      <c r="B170" s="25">
        <v>10225</v>
      </c>
      <c r="C170" s="26" t="s">
        <v>240</v>
      </c>
      <c r="D170" s="27">
        <v>26898</v>
      </c>
      <c r="E170" s="28" t="s">
        <v>4813</v>
      </c>
      <c r="F170" s="17"/>
      <c r="G170" s="17"/>
      <c r="H170" s="353">
        <v>44310000247498</v>
      </c>
      <c r="I170" s="17" t="s">
        <v>5221</v>
      </c>
      <c r="J170" s="17" t="s">
        <v>5219</v>
      </c>
    </row>
    <row r="171" spans="1:10" hidden="1">
      <c r="A171" s="18">
        <f t="shared" si="2"/>
        <v>167</v>
      </c>
      <c r="B171" s="21">
        <v>10226</v>
      </c>
      <c r="C171" s="22" t="s">
        <v>241</v>
      </c>
      <c r="D171" s="23">
        <v>25882</v>
      </c>
      <c r="E171" s="24" t="s">
        <v>4814</v>
      </c>
      <c r="F171" s="17"/>
      <c r="G171" s="17"/>
      <c r="H171" s="353">
        <v>1006359217</v>
      </c>
      <c r="I171" s="17" t="s">
        <v>5208</v>
      </c>
      <c r="J171" s="17" t="s">
        <v>5242</v>
      </c>
    </row>
    <row r="172" spans="1:10" hidden="1">
      <c r="A172" s="18">
        <f t="shared" si="2"/>
        <v>168</v>
      </c>
      <c r="B172" s="25">
        <v>10229</v>
      </c>
      <c r="C172" s="26" t="s">
        <v>242</v>
      </c>
      <c r="D172" s="27">
        <v>27172</v>
      </c>
      <c r="E172" s="28" t="s">
        <v>4793</v>
      </c>
      <c r="F172" s="17"/>
      <c r="G172" s="17"/>
      <c r="H172" s="353">
        <v>141000859702</v>
      </c>
      <c r="I172" s="17" t="s">
        <v>5210</v>
      </c>
      <c r="J172" s="17" t="s">
        <v>5244</v>
      </c>
    </row>
    <row r="173" spans="1:10" hidden="1">
      <c r="A173" s="18">
        <f t="shared" si="2"/>
        <v>169</v>
      </c>
      <c r="B173" s="21">
        <v>10230</v>
      </c>
      <c r="C173" s="22" t="s">
        <v>243</v>
      </c>
      <c r="D173" s="23">
        <v>26419</v>
      </c>
      <c r="E173" s="24" t="s">
        <v>4790</v>
      </c>
      <c r="F173" s="17"/>
      <c r="G173" s="17"/>
      <c r="H173" s="353">
        <v>44310000015464</v>
      </c>
      <c r="I173" s="17" t="s">
        <v>5221</v>
      </c>
      <c r="J173" s="17" t="s">
        <v>5245</v>
      </c>
    </row>
    <row r="174" spans="1:10" hidden="1">
      <c r="A174" s="18">
        <f t="shared" si="2"/>
        <v>170</v>
      </c>
      <c r="B174" s="25">
        <v>10235</v>
      </c>
      <c r="C174" s="26" t="s">
        <v>244</v>
      </c>
      <c r="D174" s="27">
        <v>26199</v>
      </c>
      <c r="E174" s="28" t="s">
        <v>4788</v>
      </c>
      <c r="F174" s="17"/>
      <c r="G174" s="17"/>
      <c r="H174" s="353">
        <v>109004079293</v>
      </c>
      <c r="I174" s="17" t="s">
        <v>5204</v>
      </c>
      <c r="J174" s="17" t="s">
        <v>5246</v>
      </c>
    </row>
    <row r="175" spans="1:10" hidden="1">
      <c r="A175" s="18">
        <f t="shared" si="2"/>
        <v>171</v>
      </c>
      <c r="B175" s="21">
        <v>10236</v>
      </c>
      <c r="C175" s="22" t="s">
        <v>245</v>
      </c>
      <c r="D175" s="23">
        <v>26047</v>
      </c>
      <c r="E175" s="24" t="s">
        <v>4793</v>
      </c>
      <c r="F175" s="17"/>
      <c r="G175" s="17"/>
      <c r="H175" s="353">
        <v>141000859885</v>
      </c>
      <c r="I175" s="17" t="s">
        <v>5210</v>
      </c>
      <c r="J175" s="17" t="s">
        <v>5247</v>
      </c>
    </row>
    <row r="176" spans="1:10" hidden="1">
      <c r="A176" s="18">
        <f t="shared" si="2"/>
        <v>172</v>
      </c>
      <c r="B176" s="25">
        <v>10238</v>
      </c>
      <c r="C176" s="26" t="s">
        <v>246</v>
      </c>
      <c r="D176" s="27">
        <v>26085</v>
      </c>
      <c r="E176" s="28" t="s">
        <v>4815</v>
      </c>
      <c r="F176" s="17"/>
      <c r="G176" s="17"/>
      <c r="H176" s="353">
        <v>108004715755</v>
      </c>
      <c r="I176" s="17" t="s">
        <v>5204</v>
      </c>
      <c r="J176" s="17" t="s">
        <v>5207</v>
      </c>
    </row>
    <row r="177" spans="1:10" hidden="1">
      <c r="A177" s="18">
        <f t="shared" si="2"/>
        <v>173</v>
      </c>
      <c r="B177" s="21">
        <v>10241</v>
      </c>
      <c r="C177" s="22" t="s">
        <v>247</v>
      </c>
      <c r="D177" s="23">
        <v>26464</v>
      </c>
      <c r="E177" s="24" t="s">
        <v>4778</v>
      </c>
      <c r="F177" s="17"/>
      <c r="G177" s="17"/>
      <c r="H177" s="353">
        <v>107004153769</v>
      </c>
      <c r="I177" s="17" t="s">
        <v>5204</v>
      </c>
      <c r="J177" s="17" t="s">
        <v>5250</v>
      </c>
    </row>
    <row r="178" spans="1:10" hidden="1">
      <c r="A178" s="18">
        <f t="shared" si="2"/>
        <v>174</v>
      </c>
      <c r="B178" s="25">
        <v>10242</v>
      </c>
      <c r="C178" s="26" t="s">
        <v>248</v>
      </c>
      <c r="D178" s="27">
        <v>25788</v>
      </c>
      <c r="E178" s="28" t="s">
        <v>4815</v>
      </c>
      <c r="F178" s="17"/>
      <c r="G178" s="17"/>
      <c r="H178" s="353">
        <v>109004169749</v>
      </c>
      <c r="I178" s="17" t="s">
        <v>5204</v>
      </c>
      <c r="J178" s="17" t="s">
        <v>5251</v>
      </c>
    </row>
    <row r="179" spans="1:10" hidden="1">
      <c r="A179" s="18">
        <f t="shared" si="2"/>
        <v>175</v>
      </c>
      <c r="B179" s="21">
        <v>10243</v>
      </c>
      <c r="C179" s="22" t="s">
        <v>249</v>
      </c>
      <c r="D179" s="23">
        <v>27171</v>
      </c>
      <c r="E179" s="24" t="s">
        <v>4785</v>
      </c>
      <c r="F179" s="17"/>
      <c r="G179" s="17"/>
      <c r="H179" s="353">
        <v>106005920309</v>
      </c>
      <c r="I179" s="17" t="s">
        <v>5204</v>
      </c>
      <c r="J179" s="17" t="s">
        <v>5252</v>
      </c>
    </row>
    <row r="180" spans="1:10" hidden="1">
      <c r="A180" s="18">
        <f t="shared" si="2"/>
        <v>176</v>
      </c>
      <c r="B180" s="25">
        <v>10244</v>
      </c>
      <c r="C180" s="26" t="s">
        <v>250</v>
      </c>
      <c r="D180" s="27">
        <v>27426</v>
      </c>
      <c r="E180" s="29" t="s">
        <v>4781</v>
      </c>
      <c r="F180" s="17"/>
      <c r="G180" s="17"/>
      <c r="H180" s="353">
        <v>109004107938</v>
      </c>
      <c r="I180" s="17" t="s">
        <v>5204</v>
      </c>
      <c r="J180" s="17" t="s">
        <v>5253</v>
      </c>
    </row>
    <row r="181" spans="1:10" hidden="1">
      <c r="A181" s="18">
        <f t="shared" si="2"/>
        <v>177</v>
      </c>
      <c r="B181" s="21">
        <v>10248</v>
      </c>
      <c r="C181" s="22" t="s">
        <v>251</v>
      </c>
      <c r="D181" s="23">
        <v>26916</v>
      </c>
      <c r="E181" s="24" t="s">
        <v>4780</v>
      </c>
      <c r="F181" s="17"/>
      <c r="G181" s="17"/>
      <c r="H181" s="353">
        <v>44310000013501</v>
      </c>
      <c r="I181" s="17" t="s">
        <v>5221</v>
      </c>
      <c r="J181" s="17" t="s">
        <v>5254</v>
      </c>
    </row>
    <row r="182" spans="1:10" hidden="1">
      <c r="A182" s="18">
        <f t="shared" si="2"/>
        <v>178</v>
      </c>
      <c r="B182" s="25">
        <v>10254</v>
      </c>
      <c r="C182" s="26" t="s">
        <v>252</v>
      </c>
      <c r="D182" s="27">
        <v>26838</v>
      </c>
      <c r="E182" s="28" t="s">
        <v>4791</v>
      </c>
      <c r="F182" s="17"/>
      <c r="G182" s="17"/>
      <c r="H182" s="353">
        <v>108004102398</v>
      </c>
      <c r="I182" s="17" t="s">
        <v>5204</v>
      </c>
      <c r="J182" s="17" t="s">
        <v>5256</v>
      </c>
    </row>
    <row r="183" spans="1:10" hidden="1">
      <c r="A183" s="18">
        <f t="shared" si="2"/>
        <v>179</v>
      </c>
      <c r="B183" s="21">
        <v>10256</v>
      </c>
      <c r="C183" s="22" t="s">
        <v>253</v>
      </c>
      <c r="D183" s="23">
        <v>27306</v>
      </c>
      <c r="E183" s="24" t="s">
        <v>4784</v>
      </c>
      <c r="F183" s="17"/>
      <c r="G183" s="17"/>
      <c r="H183" s="353">
        <v>108004110681</v>
      </c>
      <c r="I183" s="17" t="s">
        <v>5204</v>
      </c>
      <c r="J183" s="17" t="s">
        <v>5257</v>
      </c>
    </row>
    <row r="184" spans="1:10" hidden="1">
      <c r="A184" s="18">
        <f t="shared" si="2"/>
        <v>180</v>
      </c>
      <c r="B184" s="25">
        <v>10258</v>
      </c>
      <c r="C184" s="26" t="s">
        <v>254</v>
      </c>
      <c r="D184" s="27">
        <v>24557</v>
      </c>
      <c r="E184" s="28" t="s">
        <v>4779</v>
      </c>
      <c r="F184" s="17"/>
      <c r="G184" s="17"/>
      <c r="H184" s="353">
        <v>44310000010812</v>
      </c>
      <c r="I184" s="17" t="s">
        <v>5221</v>
      </c>
      <c r="J184" s="17" t="s">
        <v>5258</v>
      </c>
    </row>
    <row r="185" spans="1:10" hidden="1">
      <c r="A185" s="18">
        <f t="shared" si="2"/>
        <v>181</v>
      </c>
      <c r="B185" s="21">
        <v>10259</v>
      </c>
      <c r="C185" s="22" t="s">
        <v>255</v>
      </c>
      <c r="D185" s="23">
        <v>24429</v>
      </c>
      <c r="E185" s="24" t="s">
        <v>4791</v>
      </c>
      <c r="F185" s="17"/>
      <c r="G185" s="17"/>
      <c r="H185" s="353">
        <v>141000858053</v>
      </c>
      <c r="I185" s="17" t="s">
        <v>5210</v>
      </c>
      <c r="J185" s="17" t="s">
        <v>5259</v>
      </c>
    </row>
    <row r="186" spans="1:10" hidden="1">
      <c r="A186" s="18">
        <f t="shared" si="2"/>
        <v>182</v>
      </c>
      <c r="B186" s="25">
        <v>10260</v>
      </c>
      <c r="C186" s="26" t="s">
        <v>256</v>
      </c>
      <c r="D186" s="27">
        <v>27271</v>
      </c>
      <c r="E186" s="28" t="s">
        <v>4784</v>
      </c>
      <c r="F186" s="17"/>
      <c r="G186" s="17"/>
      <c r="H186" s="353">
        <v>101004110676</v>
      </c>
      <c r="I186" s="17" t="s">
        <v>5204</v>
      </c>
      <c r="J186" s="17" t="s">
        <v>5260</v>
      </c>
    </row>
    <row r="187" spans="1:10" hidden="1">
      <c r="A187" s="18">
        <f t="shared" si="2"/>
        <v>183</v>
      </c>
      <c r="B187" s="21">
        <v>10261</v>
      </c>
      <c r="C187" s="22" t="s">
        <v>257</v>
      </c>
      <c r="D187" s="23">
        <v>24529</v>
      </c>
      <c r="E187" s="24" t="s">
        <v>4784</v>
      </c>
      <c r="F187" s="17"/>
      <c r="G187" s="17"/>
      <c r="H187" s="353">
        <v>141000860287</v>
      </c>
      <c r="I187" s="17" t="s">
        <v>5210</v>
      </c>
      <c r="J187" s="17" t="s">
        <v>5261</v>
      </c>
    </row>
    <row r="188" spans="1:10" hidden="1">
      <c r="A188" s="18">
        <f t="shared" si="2"/>
        <v>184</v>
      </c>
      <c r="B188" s="25">
        <v>10265</v>
      </c>
      <c r="C188" s="26" t="s">
        <v>258</v>
      </c>
      <c r="D188" s="27">
        <v>25939</v>
      </c>
      <c r="E188" s="28" t="s">
        <v>4784</v>
      </c>
      <c r="F188" s="17"/>
      <c r="G188" s="17"/>
      <c r="H188" s="353">
        <v>107004110819</v>
      </c>
      <c r="I188" s="17" t="s">
        <v>5204</v>
      </c>
      <c r="J188" s="17" t="s">
        <v>5262</v>
      </c>
    </row>
    <row r="189" spans="1:10" hidden="1">
      <c r="A189" s="18">
        <f t="shared" si="2"/>
        <v>185</v>
      </c>
      <c r="B189" s="21">
        <v>10267</v>
      </c>
      <c r="C189" s="22" t="s">
        <v>259</v>
      </c>
      <c r="D189" s="23">
        <v>26809</v>
      </c>
      <c r="E189" s="24" t="s">
        <v>4816</v>
      </c>
      <c r="F189" s="17"/>
      <c r="G189" s="17"/>
      <c r="H189" s="353">
        <v>141000860128</v>
      </c>
      <c r="I189" s="17" t="s">
        <v>5210</v>
      </c>
      <c r="J189" s="17" t="s">
        <v>5263</v>
      </c>
    </row>
    <row r="190" spans="1:10" hidden="1">
      <c r="A190" s="18">
        <f t="shared" si="2"/>
        <v>186</v>
      </c>
      <c r="B190" s="21">
        <v>10276</v>
      </c>
      <c r="C190" s="22" t="s">
        <v>260</v>
      </c>
      <c r="D190" s="23">
        <v>25947</v>
      </c>
      <c r="E190" s="24" t="s">
        <v>4790</v>
      </c>
      <c r="F190" s="17"/>
      <c r="G190" s="17"/>
      <c r="H190" s="353">
        <v>44310000015321</v>
      </c>
      <c r="I190" s="17" t="s">
        <v>5221</v>
      </c>
      <c r="J190" s="17" t="s">
        <v>5265</v>
      </c>
    </row>
    <row r="191" spans="1:10" hidden="1">
      <c r="A191" s="18">
        <f t="shared" si="2"/>
        <v>187</v>
      </c>
      <c r="B191" s="25">
        <v>10277</v>
      </c>
      <c r="C191" s="26" t="s">
        <v>261</v>
      </c>
      <c r="D191" s="27">
        <v>26381</v>
      </c>
      <c r="E191" s="28" t="s">
        <v>4795</v>
      </c>
      <c r="F191" s="17"/>
      <c r="G191" s="17"/>
      <c r="H191" s="353">
        <v>44310000017503</v>
      </c>
      <c r="I191" s="17" t="s">
        <v>5221</v>
      </c>
      <c r="J191" s="17" t="s">
        <v>5266</v>
      </c>
    </row>
    <row r="192" spans="1:10" hidden="1">
      <c r="A192" s="18">
        <f t="shared" si="2"/>
        <v>188</v>
      </c>
      <c r="B192" s="21">
        <v>10279</v>
      </c>
      <c r="C192" s="22" t="s">
        <v>262</v>
      </c>
      <c r="D192" s="23">
        <v>26193</v>
      </c>
      <c r="E192" s="30" t="s">
        <v>4781</v>
      </c>
      <c r="F192" s="17"/>
      <c r="G192" s="17"/>
      <c r="H192" s="353">
        <v>105004231165</v>
      </c>
      <c r="I192" s="17" t="s">
        <v>5204</v>
      </c>
      <c r="J192" s="17" t="s">
        <v>5207</v>
      </c>
    </row>
    <row r="193" spans="1:10" hidden="1">
      <c r="A193" s="18">
        <f t="shared" si="2"/>
        <v>189</v>
      </c>
      <c r="B193" s="21">
        <v>10282</v>
      </c>
      <c r="C193" s="22" t="s">
        <v>263</v>
      </c>
      <c r="D193" s="23">
        <v>27054</v>
      </c>
      <c r="E193" s="24" t="s">
        <v>4811</v>
      </c>
      <c r="F193" s="17"/>
      <c r="G193" s="17"/>
      <c r="H193" s="353">
        <v>104004061593</v>
      </c>
      <c r="I193" s="17" t="s">
        <v>5204</v>
      </c>
      <c r="J193" s="17" t="s">
        <v>5268</v>
      </c>
    </row>
    <row r="194" spans="1:10" hidden="1">
      <c r="A194" s="18">
        <f t="shared" si="2"/>
        <v>190</v>
      </c>
      <c r="B194" s="25">
        <v>10284</v>
      </c>
      <c r="C194" s="26" t="s">
        <v>264</v>
      </c>
      <c r="D194" s="27">
        <v>26623</v>
      </c>
      <c r="E194" s="28" t="s">
        <v>4779</v>
      </c>
      <c r="F194" s="17"/>
      <c r="G194" s="17"/>
      <c r="H194" s="353">
        <v>101004114511</v>
      </c>
      <c r="I194" s="17" t="s">
        <v>5204</v>
      </c>
      <c r="J194" s="17" t="s">
        <v>5270</v>
      </c>
    </row>
    <row r="195" spans="1:10" hidden="1">
      <c r="A195" s="18">
        <f t="shared" si="2"/>
        <v>191</v>
      </c>
      <c r="B195" s="25">
        <v>10286</v>
      </c>
      <c r="C195" s="26" t="s">
        <v>265</v>
      </c>
      <c r="D195" s="27">
        <v>25989</v>
      </c>
      <c r="E195" s="28" t="s">
        <v>4784</v>
      </c>
      <c r="F195" s="17"/>
      <c r="G195" s="17"/>
      <c r="H195" s="353">
        <v>108004110735</v>
      </c>
      <c r="I195" s="17" t="s">
        <v>5204</v>
      </c>
      <c r="J195" s="17" t="s">
        <v>5271</v>
      </c>
    </row>
    <row r="196" spans="1:10" hidden="1">
      <c r="A196" s="18">
        <f t="shared" si="2"/>
        <v>192</v>
      </c>
      <c r="B196" s="21">
        <v>10287</v>
      </c>
      <c r="C196" s="22" t="s">
        <v>266</v>
      </c>
      <c r="D196" s="23">
        <v>26201</v>
      </c>
      <c r="E196" s="24" t="s">
        <v>4780</v>
      </c>
      <c r="F196" s="17"/>
      <c r="G196" s="17"/>
      <c r="H196" s="353">
        <v>8823291261</v>
      </c>
      <c r="I196" s="17" t="s">
        <v>5273</v>
      </c>
      <c r="J196" s="17" t="s">
        <v>5272</v>
      </c>
    </row>
    <row r="197" spans="1:10" hidden="1">
      <c r="A197" s="18">
        <f t="shared" si="2"/>
        <v>193</v>
      </c>
      <c r="B197" s="25">
        <v>10297</v>
      </c>
      <c r="C197" s="26" t="s">
        <v>267</v>
      </c>
      <c r="D197" s="27">
        <v>27076</v>
      </c>
      <c r="E197" s="28" t="s">
        <v>4799</v>
      </c>
      <c r="F197" s="17"/>
      <c r="G197" s="17"/>
      <c r="H197" s="353">
        <v>44310000008817</v>
      </c>
      <c r="I197" s="17" t="s">
        <v>5221</v>
      </c>
      <c r="J197" s="17" t="s">
        <v>5275</v>
      </c>
    </row>
    <row r="198" spans="1:10" hidden="1">
      <c r="A198" s="18">
        <f t="shared" ref="A198:A261" si="3">ROW()-4</f>
        <v>194</v>
      </c>
      <c r="B198" s="25">
        <v>10302</v>
      </c>
      <c r="C198" s="26" t="s">
        <v>269</v>
      </c>
      <c r="D198" s="27">
        <v>25726</v>
      </c>
      <c r="E198" s="28" t="s">
        <v>4785</v>
      </c>
      <c r="F198" s="17"/>
      <c r="G198" s="17"/>
      <c r="H198" s="353">
        <v>107868800089</v>
      </c>
      <c r="I198" s="17" t="s">
        <v>5204</v>
      </c>
      <c r="J198" s="17" t="s">
        <v>5203</v>
      </c>
    </row>
    <row r="199" spans="1:10" hidden="1">
      <c r="A199" s="18">
        <f t="shared" si="3"/>
        <v>195</v>
      </c>
      <c r="B199" s="21">
        <v>10304</v>
      </c>
      <c r="C199" s="22" t="s">
        <v>270</v>
      </c>
      <c r="D199" s="23">
        <v>26256</v>
      </c>
      <c r="E199" s="24" t="s">
        <v>4799</v>
      </c>
      <c r="F199" s="17"/>
      <c r="G199" s="17"/>
      <c r="H199" s="353">
        <v>104868977486</v>
      </c>
      <c r="I199" s="17" t="s">
        <v>5204</v>
      </c>
      <c r="J199" s="17" t="s">
        <v>5276</v>
      </c>
    </row>
    <row r="200" spans="1:10" hidden="1">
      <c r="A200" s="18">
        <f t="shared" si="3"/>
        <v>196</v>
      </c>
      <c r="B200" s="25">
        <v>10308</v>
      </c>
      <c r="C200" s="26" t="s">
        <v>271</v>
      </c>
      <c r="D200" s="27">
        <v>25909</v>
      </c>
      <c r="E200" s="28" t="s">
        <v>4784</v>
      </c>
      <c r="F200" s="17"/>
      <c r="G200" s="17"/>
      <c r="H200" s="353">
        <v>101004110649</v>
      </c>
      <c r="I200" s="17" t="s">
        <v>5204</v>
      </c>
      <c r="J200" s="17" t="s">
        <v>5277</v>
      </c>
    </row>
    <row r="201" spans="1:10" hidden="1">
      <c r="A201" s="18">
        <f t="shared" si="3"/>
        <v>197</v>
      </c>
      <c r="B201" s="21">
        <v>10314</v>
      </c>
      <c r="C201" s="22" t="s">
        <v>272</v>
      </c>
      <c r="D201" s="23">
        <v>25854</v>
      </c>
      <c r="E201" s="24" t="s">
        <v>4799</v>
      </c>
      <c r="F201" s="17"/>
      <c r="G201" s="17"/>
      <c r="H201" s="353">
        <v>141000860390</v>
      </c>
      <c r="I201" s="17" t="s">
        <v>5210</v>
      </c>
      <c r="J201" s="17" t="s">
        <v>5279</v>
      </c>
    </row>
    <row r="202" spans="1:10" hidden="1">
      <c r="A202" s="18">
        <f t="shared" si="3"/>
        <v>198</v>
      </c>
      <c r="B202" s="25">
        <v>10329</v>
      </c>
      <c r="C202" s="26" t="s">
        <v>273</v>
      </c>
      <c r="D202" s="27">
        <v>26953</v>
      </c>
      <c r="E202" s="29" t="s">
        <v>4781</v>
      </c>
      <c r="F202" s="17"/>
      <c r="G202" s="17"/>
      <c r="H202" s="353">
        <v>1008403611</v>
      </c>
      <c r="I202" s="17" t="s">
        <v>5208</v>
      </c>
      <c r="J202" s="17" t="s">
        <v>5261</v>
      </c>
    </row>
    <row r="203" spans="1:10" hidden="1">
      <c r="A203" s="18">
        <f t="shared" si="3"/>
        <v>199</v>
      </c>
      <c r="B203" s="21">
        <v>10330</v>
      </c>
      <c r="C203" s="22" t="s">
        <v>274</v>
      </c>
      <c r="D203" s="23">
        <v>25969</v>
      </c>
      <c r="E203" s="24" t="s">
        <v>4791</v>
      </c>
      <c r="F203" s="17"/>
      <c r="G203" s="17"/>
      <c r="H203" s="353">
        <v>44310000016731</v>
      </c>
      <c r="I203" s="17" t="s">
        <v>5221</v>
      </c>
      <c r="J203" s="17" t="s">
        <v>5283</v>
      </c>
    </row>
    <row r="204" spans="1:10" hidden="1">
      <c r="A204" s="18">
        <f t="shared" si="3"/>
        <v>200</v>
      </c>
      <c r="B204" s="25">
        <v>10333</v>
      </c>
      <c r="C204" s="26" t="s">
        <v>275</v>
      </c>
      <c r="D204" s="27">
        <v>27553</v>
      </c>
      <c r="E204" s="28" t="s">
        <v>4791</v>
      </c>
      <c r="F204" s="17"/>
      <c r="G204" s="17"/>
      <c r="H204" s="353">
        <v>44310000016227</v>
      </c>
      <c r="I204" s="17" t="s">
        <v>5221</v>
      </c>
      <c r="J204" s="17" t="s">
        <v>5284</v>
      </c>
    </row>
    <row r="205" spans="1:10" hidden="1">
      <c r="A205" s="18">
        <f t="shared" si="3"/>
        <v>201</v>
      </c>
      <c r="B205" s="21">
        <v>10335</v>
      </c>
      <c r="C205" s="22" t="s">
        <v>276</v>
      </c>
      <c r="D205" s="23">
        <v>27653</v>
      </c>
      <c r="E205" s="24" t="s">
        <v>4779</v>
      </c>
      <c r="F205" s="17"/>
      <c r="G205" s="17"/>
      <c r="H205" s="353">
        <v>100004080293</v>
      </c>
      <c r="I205" s="17" t="s">
        <v>5204</v>
      </c>
      <c r="J205" s="17" t="s">
        <v>5285</v>
      </c>
    </row>
    <row r="206" spans="1:10" hidden="1">
      <c r="A206" s="18">
        <f t="shared" si="3"/>
        <v>202</v>
      </c>
      <c r="B206" s="25">
        <v>10339</v>
      </c>
      <c r="C206" s="26" t="s">
        <v>277</v>
      </c>
      <c r="D206" s="27">
        <v>26674</v>
      </c>
      <c r="E206" s="28" t="s">
        <v>4789</v>
      </c>
      <c r="F206" s="17"/>
      <c r="G206" s="17"/>
      <c r="H206" s="353">
        <v>104004176713</v>
      </c>
      <c r="I206" s="17" t="s">
        <v>5204</v>
      </c>
      <c r="J206" s="17" t="s">
        <v>5234</v>
      </c>
    </row>
    <row r="207" spans="1:10" hidden="1">
      <c r="A207" s="18">
        <f t="shared" si="3"/>
        <v>203</v>
      </c>
      <c r="B207" s="21">
        <v>10341</v>
      </c>
      <c r="C207" s="22" t="s">
        <v>278</v>
      </c>
      <c r="D207" s="23">
        <v>25818</v>
      </c>
      <c r="E207" s="24" t="s">
        <v>4793</v>
      </c>
      <c r="F207" s="17"/>
      <c r="G207" s="17"/>
      <c r="H207" s="353">
        <v>141000859688</v>
      </c>
      <c r="I207" s="17" t="s">
        <v>5210</v>
      </c>
      <c r="J207" s="17" t="s">
        <v>5288</v>
      </c>
    </row>
    <row r="208" spans="1:10" hidden="1">
      <c r="A208" s="18">
        <f t="shared" si="3"/>
        <v>204</v>
      </c>
      <c r="B208" s="25">
        <v>10350</v>
      </c>
      <c r="C208" s="26" t="s">
        <v>279</v>
      </c>
      <c r="D208" s="27">
        <v>27735</v>
      </c>
      <c r="E208" s="28" t="s">
        <v>4818</v>
      </c>
      <c r="F208" s="17"/>
      <c r="G208" s="17"/>
      <c r="H208" s="353">
        <v>1008391671</v>
      </c>
      <c r="I208" s="17" t="s">
        <v>5208</v>
      </c>
      <c r="J208" s="17" t="s">
        <v>5291</v>
      </c>
    </row>
    <row r="209" spans="1:10" hidden="1">
      <c r="A209" s="18">
        <f t="shared" si="3"/>
        <v>205</v>
      </c>
      <c r="B209" s="21">
        <v>10351</v>
      </c>
      <c r="C209" s="22" t="s">
        <v>280</v>
      </c>
      <c r="D209" s="23">
        <v>26698</v>
      </c>
      <c r="E209" s="24" t="s">
        <v>4789</v>
      </c>
      <c r="F209" s="17"/>
      <c r="G209" s="17"/>
      <c r="H209" s="353">
        <v>105004231095</v>
      </c>
      <c r="I209" s="17" t="s">
        <v>5204</v>
      </c>
      <c r="J209" s="17" t="s">
        <v>5292</v>
      </c>
    </row>
    <row r="210" spans="1:10" hidden="1">
      <c r="A210" s="18">
        <f t="shared" si="3"/>
        <v>206</v>
      </c>
      <c r="B210" s="25">
        <v>10354</v>
      </c>
      <c r="C210" s="26" t="s">
        <v>281</v>
      </c>
      <c r="D210" s="27">
        <v>26883</v>
      </c>
      <c r="E210" s="28" t="s">
        <v>4791</v>
      </c>
      <c r="F210" s="17"/>
      <c r="G210" s="17"/>
      <c r="H210" s="353">
        <v>1008397303</v>
      </c>
      <c r="I210" s="17" t="s">
        <v>5208</v>
      </c>
      <c r="J210" s="17" t="s">
        <v>5295</v>
      </c>
    </row>
    <row r="211" spans="1:10" hidden="1">
      <c r="A211" s="18">
        <f t="shared" si="3"/>
        <v>207</v>
      </c>
      <c r="B211" s="21">
        <v>10355</v>
      </c>
      <c r="C211" s="22" t="s">
        <v>282</v>
      </c>
      <c r="D211" s="23">
        <v>27103</v>
      </c>
      <c r="E211" s="24" t="s">
        <v>4819</v>
      </c>
      <c r="F211" s="17"/>
      <c r="G211" s="17"/>
      <c r="H211" s="353">
        <v>1008401639</v>
      </c>
      <c r="I211" s="17" t="s">
        <v>5208</v>
      </c>
      <c r="J211" s="17" t="s">
        <v>5296</v>
      </c>
    </row>
    <row r="212" spans="1:10" hidden="1">
      <c r="A212" s="18">
        <f t="shared" si="3"/>
        <v>208</v>
      </c>
      <c r="B212" s="25">
        <v>10357</v>
      </c>
      <c r="C212" s="26" t="s">
        <v>283</v>
      </c>
      <c r="D212" s="27">
        <v>27342</v>
      </c>
      <c r="E212" s="28" t="s">
        <v>4797</v>
      </c>
      <c r="F212" s="17"/>
      <c r="G212" s="17"/>
      <c r="H212" s="353">
        <v>141000859964</v>
      </c>
      <c r="I212" s="17" t="s">
        <v>5210</v>
      </c>
      <c r="J212" s="17" t="s">
        <v>5297</v>
      </c>
    </row>
    <row r="213" spans="1:10" hidden="1">
      <c r="A213" s="18">
        <f t="shared" si="3"/>
        <v>209</v>
      </c>
      <c r="B213" s="21">
        <v>10358</v>
      </c>
      <c r="C213" s="22" t="s">
        <v>284</v>
      </c>
      <c r="D213" s="23">
        <v>25956</v>
      </c>
      <c r="E213" s="24" t="s">
        <v>4791</v>
      </c>
      <c r="F213" s="17"/>
      <c r="G213" s="17"/>
      <c r="H213" s="353">
        <v>100004144573</v>
      </c>
      <c r="I213" s="17" t="s">
        <v>5204</v>
      </c>
      <c r="J213" s="17" t="s">
        <v>5298</v>
      </c>
    </row>
    <row r="214" spans="1:10" hidden="1">
      <c r="A214" s="18">
        <f t="shared" si="3"/>
        <v>210</v>
      </c>
      <c r="B214" s="25">
        <v>10367</v>
      </c>
      <c r="C214" s="26" t="s">
        <v>285</v>
      </c>
      <c r="D214" s="27">
        <v>26613</v>
      </c>
      <c r="E214" s="28" t="s">
        <v>4812</v>
      </c>
      <c r="F214" s="17"/>
      <c r="G214" s="17"/>
      <c r="H214" s="353">
        <v>103004165603</v>
      </c>
      <c r="I214" s="17" t="s">
        <v>5204</v>
      </c>
      <c r="J214" s="17" t="s">
        <v>5299</v>
      </c>
    </row>
    <row r="215" spans="1:10" hidden="1">
      <c r="A215" s="18">
        <f t="shared" si="3"/>
        <v>211</v>
      </c>
      <c r="B215" s="21">
        <v>10368</v>
      </c>
      <c r="C215" s="22" t="s">
        <v>286</v>
      </c>
      <c r="D215" s="23">
        <v>25880</v>
      </c>
      <c r="E215" s="24" t="s">
        <v>4790</v>
      </c>
      <c r="F215" s="17"/>
      <c r="G215" s="17"/>
      <c r="H215" s="353">
        <v>44310000015279</v>
      </c>
      <c r="I215" s="17" t="s">
        <v>5221</v>
      </c>
      <c r="J215" s="17" t="s">
        <v>5231</v>
      </c>
    </row>
    <row r="216" spans="1:10" hidden="1">
      <c r="A216" s="18">
        <f t="shared" si="3"/>
        <v>212</v>
      </c>
      <c r="B216" s="21">
        <v>10373</v>
      </c>
      <c r="C216" s="22" t="s">
        <v>287</v>
      </c>
      <c r="D216" s="23">
        <v>26322</v>
      </c>
      <c r="E216" s="24" t="s">
        <v>4821</v>
      </c>
      <c r="F216" s="17"/>
      <c r="G216" s="17"/>
      <c r="H216" s="353">
        <v>109004562647</v>
      </c>
      <c r="I216" s="17" t="s">
        <v>5204</v>
      </c>
      <c r="J216" s="17" t="s">
        <v>5291</v>
      </c>
    </row>
    <row r="217" spans="1:10" hidden="1">
      <c r="A217" s="18">
        <f t="shared" si="3"/>
        <v>213</v>
      </c>
      <c r="B217" s="25">
        <v>10374</v>
      </c>
      <c r="C217" s="26" t="s">
        <v>288</v>
      </c>
      <c r="D217" s="27">
        <v>25199</v>
      </c>
      <c r="E217" s="28" t="s">
        <v>4800</v>
      </c>
      <c r="F217" s="17"/>
      <c r="G217" s="17"/>
      <c r="H217" s="353">
        <v>141000860486</v>
      </c>
      <c r="I217" s="17" t="s">
        <v>5210</v>
      </c>
      <c r="J217" s="17" t="s">
        <v>5300</v>
      </c>
    </row>
    <row r="218" spans="1:10" hidden="1">
      <c r="A218" s="18">
        <f t="shared" si="3"/>
        <v>214</v>
      </c>
      <c r="B218" s="21">
        <v>10375</v>
      </c>
      <c r="C218" s="22" t="s">
        <v>289</v>
      </c>
      <c r="D218" s="23">
        <v>26969</v>
      </c>
      <c r="E218" s="24" t="s">
        <v>4780</v>
      </c>
      <c r="F218" s="17"/>
      <c r="G218" s="17"/>
      <c r="H218" s="353">
        <v>44310000013440</v>
      </c>
      <c r="I218" s="17" t="s">
        <v>5221</v>
      </c>
      <c r="J218" s="17" t="s">
        <v>5301</v>
      </c>
    </row>
    <row r="219" spans="1:10" hidden="1">
      <c r="A219" s="18">
        <f t="shared" si="3"/>
        <v>215</v>
      </c>
      <c r="B219" s="25">
        <v>10376</v>
      </c>
      <c r="C219" s="26" t="s">
        <v>290</v>
      </c>
      <c r="D219" s="27">
        <v>26277</v>
      </c>
      <c r="E219" s="28" t="s">
        <v>4822</v>
      </c>
      <c r="F219" s="17"/>
      <c r="G219" s="17"/>
      <c r="H219" s="353">
        <v>108004187941</v>
      </c>
      <c r="I219" s="17" t="s">
        <v>5204</v>
      </c>
      <c r="J219" s="17" t="s">
        <v>5302</v>
      </c>
    </row>
    <row r="220" spans="1:10" hidden="1">
      <c r="A220" s="18">
        <f t="shared" si="3"/>
        <v>216</v>
      </c>
      <c r="B220" s="21">
        <v>10384</v>
      </c>
      <c r="C220" s="22" t="s">
        <v>242</v>
      </c>
      <c r="D220" s="23">
        <v>25790</v>
      </c>
      <c r="E220" s="24" t="s">
        <v>4823</v>
      </c>
      <c r="F220" s="17"/>
      <c r="G220" s="17"/>
      <c r="H220" s="353">
        <v>104004189724</v>
      </c>
      <c r="I220" s="17" t="s">
        <v>5204</v>
      </c>
      <c r="J220" s="17" t="s">
        <v>5306</v>
      </c>
    </row>
    <row r="221" spans="1:10" hidden="1">
      <c r="A221" s="18">
        <f t="shared" si="3"/>
        <v>217</v>
      </c>
      <c r="B221" s="25">
        <v>10385</v>
      </c>
      <c r="C221" s="26" t="s">
        <v>291</v>
      </c>
      <c r="D221" s="27">
        <v>27363</v>
      </c>
      <c r="E221" s="28" t="s">
        <v>4820</v>
      </c>
      <c r="F221" s="17"/>
      <c r="G221" s="17"/>
      <c r="H221" s="353">
        <v>107004178349</v>
      </c>
      <c r="I221" s="17" t="s">
        <v>5204</v>
      </c>
      <c r="J221" s="17" t="s">
        <v>5307</v>
      </c>
    </row>
    <row r="222" spans="1:10" hidden="1">
      <c r="A222" s="18">
        <f t="shared" si="3"/>
        <v>218</v>
      </c>
      <c r="B222" s="21">
        <v>10400</v>
      </c>
      <c r="C222" s="22" t="s">
        <v>292</v>
      </c>
      <c r="D222" s="23">
        <v>27250</v>
      </c>
      <c r="E222" s="24" t="s">
        <v>4779</v>
      </c>
      <c r="F222" s="17"/>
      <c r="G222" s="17"/>
      <c r="H222" s="353">
        <v>107004076604</v>
      </c>
      <c r="I222" s="17" t="s">
        <v>5204</v>
      </c>
      <c r="J222" s="17" t="s">
        <v>5286</v>
      </c>
    </row>
    <row r="223" spans="1:10" hidden="1">
      <c r="A223" s="18">
        <f t="shared" si="3"/>
        <v>219</v>
      </c>
      <c r="B223" s="25">
        <v>10401</v>
      </c>
      <c r="C223" s="26" t="s">
        <v>293</v>
      </c>
      <c r="D223" s="27">
        <v>27687</v>
      </c>
      <c r="E223" s="28" t="s">
        <v>4823</v>
      </c>
      <c r="F223" s="17"/>
      <c r="G223" s="17"/>
      <c r="H223" s="353">
        <v>100004187239</v>
      </c>
      <c r="I223" s="17" t="s">
        <v>5204</v>
      </c>
      <c r="J223" s="17" t="s">
        <v>5309</v>
      </c>
    </row>
    <row r="224" spans="1:10" hidden="1">
      <c r="A224" s="18">
        <f t="shared" si="3"/>
        <v>220</v>
      </c>
      <c r="B224" s="21">
        <v>10402</v>
      </c>
      <c r="C224" s="22" t="s">
        <v>294</v>
      </c>
      <c r="D224" s="23">
        <v>26502</v>
      </c>
      <c r="E224" s="24" t="s">
        <v>4822</v>
      </c>
      <c r="F224" s="17"/>
      <c r="G224" s="17"/>
      <c r="H224" s="353">
        <v>106004187903</v>
      </c>
      <c r="I224" s="17" t="s">
        <v>5204</v>
      </c>
      <c r="J224" s="17" t="s">
        <v>5310</v>
      </c>
    </row>
    <row r="225" spans="1:10" hidden="1">
      <c r="A225" s="18">
        <f t="shared" si="3"/>
        <v>221</v>
      </c>
      <c r="B225" s="21">
        <v>10408</v>
      </c>
      <c r="C225" s="22" t="s">
        <v>295</v>
      </c>
      <c r="D225" s="23">
        <v>27145</v>
      </c>
      <c r="E225" s="24" t="s">
        <v>4818</v>
      </c>
      <c r="F225" s="17"/>
      <c r="G225" s="17"/>
      <c r="H225" s="353">
        <v>108004237985</v>
      </c>
      <c r="I225" s="17" t="s">
        <v>5204</v>
      </c>
      <c r="J225" s="17" t="s">
        <v>5311</v>
      </c>
    </row>
    <row r="226" spans="1:10" hidden="1">
      <c r="A226" s="18">
        <f t="shared" si="3"/>
        <v>222</v>
      </c>
      <c r="B226" s="25">
        <v>10409</v>
      </c>
      <c r="C226" s="26" t="s">
        <v>296</v>
      </c>
      <c r="D226" s="27">
        <v>25678</v>
      </c>
      <c r="E226" s="28" t="s">
        <v>4818</v>
      </c>
      <c r="F226" s="17"/>
      <c r="G226" s="17"/>
      <c r="H226" s="353">
        <v>1008395538</v>
      </c>
      <c r="I226" s="17" t="s">
        <v>5208</v>
      </c>
      <c r="J226" s="17" t="s">
        <v>5287</v>
      </c>
    </row>
    <row r="227" spans="1:10" hidden="1">
      <c r="A227" s="18">
        <f t="shared" si="3"/>
        <v>223</v>
      </c>
      <c r="B227" s="21">
        <v>10410</v>
      </c>
      <c r="C227" s="22" t="s">
        <v>297</v>
      </c>
      <c r="D227" s="23">
        <v>27138</v>
      </c>
      <c r="E227" s="24" t="s">
        <v>4794</v>
      </c>
      <c r="F227" s="17"/>
      <c r="G227" s="17"/>
      <c r="H227" s="353">
        <v>141000860193</v>
      </c>
      <c r="I227" s="17" t="s">
        <v>5210</v>
      </c>
      <c r="J227" s="17" t="s">
        <v>5267</v>
      </c>
    </row>
    <row r="228" spans="1:10" hidden="1">
      <c r="A228" s="18">
        <f t="shared" si="3"/>
        <v>224</v>
      </c>
      <c r="B228" s="25">
        <v>10413</v>
      </c>
      <c r="C228" s="26" t="s">
        <v>298</v>
      </c>
      <c r="D228" s="27">
        <v>25754</v>
      </c>
      <c r="E228" s="28" t="s">
        <v>4791</v>
      </c>
      <c r="F228" s="17"/>
      <c r="G228" s="17"/>
      <c r="H228" s="353">
        <v>141000858072</v>
      </c>
      <c r="I228" s="17" t="s">
        <v>5210</v>
      </c>
      <c r="J228" s="17" t="s">
        <v>5231</v>
      </c>
    </row>
    <row r="229" spans="1:10" hidden="1">
      <c r="A229" s="18">
        <f t="shared" si="3"/>
        <v>225</v>
      </c>
      <c r="B229" s="21">
        <v>10414</v>
      </c>
      <c r="C229" s="22" t="s">
        <v>299</v>
      </c>
      <c r="D229" s="23">
        <v>24765</v>
      </c>
      <c r="E229" s="24" t="s">
        <v>4799</v>
      </c>
      <c r="F229" s="17"/>
      <c r="G229" s="17"/>
      <c r="H229" s="353">
        <v>107004107930</v>
      </c>
      <c r="I229" s="17" t="s">
        <v>5204</v>
      </c>
      <c r="J229" s="17" t="s">
        <v>5312</v>
      </c>
    </row>
    <row r="230" spans="1:10" hidden="1">
      <c r="A230" s="18">
        <f t="shared" si="3"/>
        <v>226</v>
      </c>
      <c r="B230" s="25">
        <v>10415</v>
      </c>
      <c r="C230" s="26" t="s">
        <v>300</v>
      </c>
      <c r="D230" s="27">
        <v>25899</v>
      </c>
      <c r="E230" s="28" t="s">
        <v>4784</v>
      </c>
      <c r="F230" s="17"/>
      <c r="G230" s="17"/>
      <c r="H230" s="353">
        <v>103004110770</v>
      </c>
      <c r="I230" s="17" t="s">
        <v>5204</v>
      </c>
      <c r="J230" s="17" t="s">
        <v>5217</v>
      </c>
    </row>
    <row r="231" spans="1:10" hidden="1">
      <c r="A231" s="18">
        <f t="shared" si="3"/>
        <v>227</v>
      </c>
      <c r="B231" s="21">
        <v>10416</v>
      </c>
      <c r="C231" s="22" t="s">
        <v>301</v>
      </c>
      <c r="D231" s="23">
        <v>26244</v>
      </c>
      <c r="E231" s="24" t="s">
        <v>4784</v>
      </c>
      <c r="F231" s="17"/>
      <c r="G231" s="17"/>
      <c r="H231" s="353">
        <v>101004110732</v>
      </c>
      <c r="I231" s="17" t="s">
        <v>5204</v>
      </c>
      <c r="J231" s="17" t="s">
        <v>5313</v>
      </c>
    </row>
    <row r="232" spans="1:10" hidden="1">
      <c r="A232" s="18">
        <f t="shared" si="3"/>
        <v>228</v>
      </c>
      <c r="B232" s="25">
        <v>10417</v>
      </c>
      <c r="C232" s="26" t="s">
        <v>302</v>
      </c>
      <c r="D232" s="27">
        <v>26817</v>
      </c>
      <c r="E232" s="28" t="s">
        <v>4779</v>
      </c>
      <c r="F232" s="17"/>
      <c r="G232" s="17"/>
      <c r="H232" s="353">
        <v>44310000010113</v>
      </c>
      <c r="I232" s="17" t="s">
        <v>5221</v>
      </c>
      <c r="J232" s="17" t="s">
        <v>5227</v>
      </c>
    </row>
    <row r="233" spans="1:10" hidden="1">
      <c r="A233" s="18">
        <f t="shared" si="3"/>
        <v>229</v>
      </c>
      <c r="B233" s="21">
        <v>10420</v>
      </c>
      <c r="C233" s="22" t="s">
        <v>303</v>
      </c>
      <c r="D233" s="23">
        <v>26477</v>
      </c>
      <c r="E233" s="24" t="s">
        <v>4784</v>
      </c>
      <c r="F233" s="17"/>
      <c r="G233" s="17"/>
      <c r="H233" s="353">
        <v>107004110682</v>
      </c>
      <c r="I233" s="17" t="s">
        <v>5204</v>
      </c>
      <c r="J233" s="17" t="s">
        <v>5315</v>
      </c>
    </row>
    <row r="234" spans="1:10" hidden="1">
      <c r="A234" s="18">
        <f t="shared" si="3"/>
        <v>230</v>
      </c>
      <c r="B234" s="25">
        <v>10423</v>
      </c>
      <c r="C234" s="26" t="s">
        <v>304</v>
      </c>
      <c r="D234" s="27">
        <v>26119</v>
      </c>
      <c r="E234" s="28" t="s">
        <v>4779</v>
      </c>
      <c r="F234" s="17"/>
      <c r="G234" s="17"/>
      <c r="H234" s="353">
        <v>44310000010061</v>
      </c>
      <c r="I234" s="17" t="s">
        <v>5221</v>
      </c>
      <c r="J234" s="17" t="s">
        <v>5206</v>
      </c>
    </row>
    <row r="235" spans="1:10" hidden="1">
      <c r="A235" s="18">
        <f t="shared" si="3"/>
        <v>231</v>
      </c>
      <c r="B235" s="21">
        <v>10425</v>
      </c>
      <c r="C235" s="22" t="s">
        <v>305</v>
      </c>
      <c r="D235" s="23">
        <v>27392</v>
      </c>
      <c r="E235" s="24" t="s">
        <v>4813</v>
      </c>
      <c r="F235" s="17"/>
      <c r="G235" s="17"/>
      <c r="H235" s="353">
        <v>1008391891</v>
      </c>
      <c r="I235" s="17" t="s">
        <v>5208</v>
      </c>
      <c r="J235" s="17" t="s">
        <v>5291</v>
      </c>
    </row>
    <row r="236" spans="1:10" hidden="1">
      <c r="A236" s="18">
        <f t="shared" si="3"/>
        <v>232</v>
      </c>
      <c r="B236" s="25">
        <v>10427</v>
      </c>
      <c r="C236" s="26" t="s">
        <v>306</v>
      </c>
      <c r="D236" s="27">
        <v>27561</v>
      </c>
      <c r="E236" s="28" t="s">
        <v>4812</v>
      </c>
      <c r="F236" s="17"/>
      <c r="G236" s="17"/>
      <c r="H236" s="353">
        <v>101004562672</v>
      </c>
      <c r="I236" s="17" t="s">
        <v>5204</v>
      </c>
      <c r="J236" s="17" t="s">
        <v>5316</v>
      </c>
    </row>
    <row r="237" spans="1:10" hidden="1">
      <c r="A237" s="18">
        <f t="shared" si="3"/>
        <v>233</v>
      </c>
      <c r="B237" s="21">
        <v>10428</v>
      </c>
      <c r="C237" s="22" t="s">
        <v>307</v>
      </c>
      <c r="D237" s="23">
        <v>26673</v>
      </c>
      <c r="E237" s="24" t="s">
        <v>4782</v>
      </c>
      <c r="F237" s="17" t="s">
        <v>10439</v>
      </c>
      <c r="G237" s="17" t="s">
        <v>10435</v>
      </c>
      <c r="H237" s="353">
        <v>104004118756</v>
      </c>
      <c r="I237" s="17" t="s">
        <v>5204</v>
      </c>
      <c r="J237" s="17" t="s">
        <v>11807</v>
      </c>
    </row>
    <row r="238" spans="1:10" hidden="1">
      <c r="A238" s="18">
        <f t="shared" si="3"/>
        <v>234</v>
      </c>
      <c r="B238" s="25">
        <v>10430</v>
      </c>
      <c r="C238" s="26" t="s">
        <v>308</v>
      </c>
      <c r="D238" s="27">
        <v>26186</v>
      </c>
      <c r="E238" s="28" t="s">
        <v>4782</v>
      </c>
      <c r="F238" s="17" t="s">
        <v>9627</v>
      </c>
      <c r="G238" s="17" t="s">
        <v>9622</v>
      </c>
      <c r="H238" s="353">
        <v>108004103193</v>
      </c>
      <c r="I238" s="17" t="s">
        <v>5204</v>
      </c>
      <c r="J238" s="17" t="s">
        <v>11805</v>
      </c>
    </row>
    <row r="239" spans="1:10" hidden="1">
      <c r="A239" s="18">
        <f t="shared" si="3"/>
        <v>235</v>
      </c>
      <c r="B239" s="21">
        <v>10437</v>
      </c>
      <c r="C239" s="22" t="s">
        <v>309</v>
      </c>
      <c r="D239" s="23">
        <v>25723</v>
      </c>
      <c r="E239" s="24" t="s">
        <v>4794</v>
      </c>
      <c r="F239" s="17"/>
      <c r="G239" s="17"/>
      <c r="H239" s="353">
        <v>101004731108</v>
      </c>
      <c r="I239" s="17" t="s">
        <v>5204</v>
      </c>
      <c r="J239" s="17" t="s">
        <v>5319</v>
      </c>
    </row>
    <row r="240" spans="1:10" hidden="1">
      <c r="A240" s="18">
        <f t="shared" si="3"/>
        <v>236</v>
      </c>
      <c r="B240" s="25">
        <v>10438</v>
      </c>
      <c r="C240" s="26" t="s">
        <v>310</v>
      </c>
      <c r="D240" s="27">
        <v>26672</v>
      </c>
      <c r="E240" s="28" t="s">
        <v>4824</v>
      </c>
      <c r="F240" s="17"/>
      <c r="G240" s="17"/>
      <c r="H240" s="353">
        <v>104004232180</v>
      </c>
      <c r="I240" s="17" t="s">
        <v>5204</v>
      </c>
      <c r="J240" s="17" t="s">
        <v>5320</v>
      </c>
    </row>
    <row r="241" spans="1:10" hidden="1">
      <c r="A241" s="18">
        <f t="shared" si="3"/>
        <v>237</v>
      </c>
      <c r="B241" s="21">
        <v>10442</v>
      </c>
      <c r="C241" s="22" t="s">
        <v>311</v>
      </c>
      <c r="D241" s="23">
        <v>25716</v>
      </c>
      <c r="E241" s="24" t="s">
        <v>4784</v>
      </c>
      <c r="F241" s="17"/>
      <c r="G241" s="17"/>
      <c r="H241" s="353">
        <v>108004111517</v>
      </c>
      <c r="I241" s="17" t="s">
        <v>5204</v>
      </c>
      <c r="J241" s="17" t="s">
        <v>5321</v>
      </c>
    </row>
    <row r="242" spans="1:10" hidden="1">
      <c r="A242" s="18">
        <f t="shared" si="3"/>
        <v>238</v>
      </c>
      <c r="B242" s="25">
        <v>10443</v>
      </c>
      <c r="C242" s="26" t="s">
        <v>312</v>
      </c>
      <c r="D242" s="27">
        <v>25825</v>
      </c>
      <c r="E242" s="28" t="s">
        <v>4782</v>
      </c>
      <c r="F242" s="17" t="s">
        <v>9665</v>
      </c>
      <c r="G242" s="17" t="s">
        <v>9658</v>
      </c>
      <c r="H242" s="353">
        <v>104004102941</v>
      </c>
      <c r="I242" s="17" t="s">
        <v>5204</v>
      </c>
      <c r="J242" s="17" t="s">
        <v>11805</v>
      </c>
    </row>
    <row r="243" spans="1:10" hidden="1">
      <c r="A243" s="18">
        <f t="shared" si="3"/>
        <v>239</v>
      </c>
      <c r="B243" s="21">
        <v>10444</v>
      </c>
      <c r="C243" s="22" t="s">
        <v>313</v>
      </c>
      <c r="D243" s="23">
        <v>26685</v>
      </c>
      <c r="E243" s="24" t="s">
        <v>4787</v>
      </c>
      <c r="F243" s="17"/>
      <c r="G243" s="17"/>
      <c r="H243" s="353">
        <v>44310000008109</v>
      </c>
      <c r="I243" s="17" t="s">
        <v>5221</v>
      </c>
      <c r="J243" s="17" t="s">
        <v>5322</v>
      </c>
    </row>
    <row r="244" spans="1:10" hidden="1">
      <c r="A244" s="18">
        <f t="shared" si="3"/>
        <v>240</v>
      </c>
      <c r="B244" s="25">
        <v>10447</v>
      </c>
      <c r="C244" s="26" t="s">
        <v>314</v>
      </c>
      <c r="D244" s="27">
        <v>27216</v>
      </c>
      <c r="E244" s="28" t="s">
        <v>4795</v>
      </c>
      <c r="F244" s="17"/>
      <c r="G244" s="17"/>
      <c r="H244" s="353">
        <v>141000858036</v>
      </c>
      <c r="I244" s="17" t="s">
        <v>5210</v>
      </c>
      <c r="J244" s="17" t="s">
        <v>5323</v>
      </c>
    </row>
    <row r="245" spans="1:10" hidden="1">
      <c r="A245" s="18">
        <f t="shared" si="3"/>
        <v>241</v>
      </c>
      <c r="B245" s="21">
        <v>10452</v>
      </c>
      <c r="C245" s="22" t="s">
        <v>315</v>
      </c>
      <c r="D245" s="23">
        <v>26135</v>
      </c>
      <c r="E245" s="24" t="s">
        <v>4801</v>
      </c>
      <c r="F245" s="17"/>
      <c r="G245" s="17"/>
      <c r="H245" s="353">
        <v>100004119186</v>
      </c>
      <c r="I245" s="17" t="s">
        <v>5204</v>
      </c>
      <c r="J245" s="17" t="s">
        <v>5287</v>
      </c>
    </row>
    <row r="246" spans="1:10" hidden="1">
      <c r="A246" s="18">
        <f t="shared" si="3"/>
        <v>242</v>
      </c>
      <c r="B246" s="25">
        <v>10453</v>
      </c>
      <c r="C246" s="26" t="s">
        <v>316</v>
      </c>
      <c r="D246" s="27">
        <v>25594</v>
      </c>
      <c r="E246" s="28" t="s">
        <v>4782</v>
      </c>
      <c r="F246" s="17" t="s">
        <v>10477</v>
      </c>
      <c r="G246" s="17" t="s">
        <v>10472</v>
      </c>
      <c r="H246" s="353">
        <v>106004104513</v>
      </c>
      <c r="I246" s="17" t="s">
        <v>5204</v>
      </c>
      <c r="J246" s="17" t="s">
        <v>11805</v>
      </c>
    </row>
    <row r="247" spans="1:10" hidden="1">
      <c r="A247" s="18">
        <f t="shared" si="3"/>
        <v>243</v>
      </c>
      <c r="B247" s="25">
        <v>10457</v>
      </c>
      <c r="C247" s="26" t="s">
        <v>318</v>
      </c>
      <c r="D247" s="27">
        <v>25611</v>
      </c>
      <c r="E247" s="28" t="s">
        <v>4826</v>
      </c>
      <c r="F247" s="17"/>
      <c r="G247" s="17"/>
      <c r="H247" s="353">
        <v>104004171802</v>
      </c>
      <c r="I247" s="17" t="s">
        <v>5204</v>
      </c>
      <c r="J247" s="17" t="s">
        <v>5277</v>
      </c>
    </row>
    <row r="248" spans="1:10" hidden="1">
      <c r="A248" s="18">
        <f t="shared" si="3"/>
        <v>244</v>
      </c>
      <c r="B248" s="21">
        <v>10458</v>
      </c>
      <c r="C248" s="22" t="s">
        <v>319</v>
      </c>
      <c r="D248" s="23">
        <v>26342</v>
      </c>
      <c r="E248" s="24" t="s">
        <v>4821</v>
      </c>
      <c r="F248" s="17"/>
      <c r="G248" s="17"/>
      <c r="H248" s="353">
        <v>104004515404</v>
      </c>
      <c r="I248" s="17" t="s">
        <v>5204</v>
      </c>
      <c r="J248" s="17" t="s">
        <v>5257</v>
      </c>
    </row>
    <row r="249" spans="1:10" hidden="1">
      <c r="A249" s="18">
        <f t="shared" si="3"/>
        <v>245</v>
      </c>
      <c r="B249" s="25">
        <v>10460</v>
      </c>
      <c r="C249" s="26" t="s">
        <v>320</v>
      </c>
      <c r="D249" s="27">
        <v>27552</v>
      </c>
      <c r="E249" s="28" t="s">
        <v>4789</v>
      </c>
      <c r="F249" s="17"/>
      <c r="G249" s="17"/>
      <c r="H249" s="353">
        <v>105004262798</v>
      </c>
      <c r="I249" s="17" t="s">
        <v>5204</v>
      </c>
      <c r="J249" s="17" t="s">
        <v>5326</v>
      </c>
    </row>
    <row r="250" spans="1:10" hidden="1">
      <c r="A250" s="18">
        <f t="shared" si="3"/>
        <v>246</v>
      </c>
      <c r="B250" s="21">
        <v>10464</v>
      </c>
      <c r="C250" s="22" t="s">
        <v>321</v>
      </c>
      <c r="D250" s="23">
        <v>26545</v>
      </c>
      <c r="E250" s="30" t="s">
        <v>4781</v>
      </c>
      <c r="F250" s="17"/>
      <c r="G250" s="17"/>
      <c r="H250" s="353">
        <v>1008399644</v>
      </c>
      <c r="I250" s="17" t="s">
        <v>5208</v>
      </c>
      <c r="J250" s="17" t="s">
        <v>5327</v>
      </c>
    </row>
    <row r="251" spans="1:10" hidden="1">
      <c r="A251" s="18">
        <f t="shared" si="3"/>
        <v>247</v>
      </c>
      <c r="B251" s="25">
        <v>10469</v>
      </c>
      <c r="C251" s="26" t="s">
        <v>322</v>
      </c>
      <c r="D251" s="27">
        <v>26162</v>
      </c>
      <c r="E251" s="28" t="s">
        <v>4804</v>
      </c>
      <c r="F251" s="17"/>
      <c r="G251" s="17"/>
      <c r="H251" s="353">
        <v>1008399796</v>
      </c>
      <c r="I251" s="17" t="s">
        <v>5208</v>
      </c>
      <c r="J251" s="17" t="s">
        <v>5329</v>
      </c>
    </row>
    <row r="252" spans="1:10" hidden="1">
      <c r="A252" s="18">
        <f t="shared" si="3"/>
        <v>248</v>
      </c>
      <c r="B252" s="21">
        <v>10473</v>
      </c>
      <c r="C252" s="22" t="s">
        <v>323</v>
      </c>
      <c r="D252" s="23">
        <v>26778</v>
      </c>
      <c r="E252" s="24" t="s">
        <v>4789</v>
      </c>
      <c r="F252" s="17"/>
      <c r="G252" s="17"/>
      <c r="H252" s="353">
        <v>103004171785</v>
      </c>
      <c r="I252" s="17" t="s">
        <v>5204</v>
      </c>
      <c r="J252" s="17" t="s">
        <v>5330</v>
      </c>
    </row>
    <row r="253" spans="1:10" hidden="1">
      <c r="A253" s="18">
        <f t="shared" si="3"/>
        <v>249</v>
      </c>
      <c r="B253" s="25">
        <v>10476</v>
      </c>
      <c r="C253" s="26" t="s">
        <v>324</v>
      </c>
      <c r="D253" s="27">
        <v>26692</v>
      </c>
      <c r="E253" s="28" t="s">
        <v>4793</v>
      </c>
      <c r="F253" s="17"/>
      <c r="G253" s="17"/>
      <c r="H253" s="353">
        <v>141000859648</v>
      </c>
      <c r="I253" s="17" t="s">
        <v>5210</v>
      </c>
      <c r="J253" s="17" t="s">
        <v>5332</v>
      </c>
    </row>
    <row r="254" spans="1:10" hidden="1">
      <c r="A254" s="18">
        <f t="shared" si="3"/>
        <v>250</v>
      </c>
      <c r="B254" s="21">
        <v>10479</v>
      </c>
      <c r="C254" s="22" t="s">
        <v>325</v>
      </c>
      <c r="D254" s="23">
        <v>26898</v>
      </c>
      <c r="E254" s="24" t="s">
        <v>4784</v>
      </c>
      <c r="F254" s="17"/>
      <c r="G254" s="17"/>
      <c r="H254" s="353">
        <v>109004110829</v>
      </c>
      <c r="I254" s="17" t="s">
        <v>5204</v>
      </c>
      <c r="J254" s="17" t="s">
        <v>5334</v>
      </c>
    </row>
    <row r="255" spans="1:10" hidden="1">
      <c r="A255" s="18">
        <f t="shared" si="3"/>
        <v>251</v>
      </c>
      <c r="B255" s="25">
        <v>10485</v>
      </c>
      <c r="C255" s="26" t="s">
        <v>326</v>
      </c>
      <c r="D255" s="27">
        <v>26230</v>
      </c>
      <c r="E255" s="28" t="s">
        <v>4780</v>
      </c>
      <c r="F255" s="17"/>
      <c r="G255" s="17"/>
      <c r="H255" s="353">
        <v>107004187915</v>
      </c>
      <c r="I255" s="17" t="s">
        <v>5204</v>
      </c>
      <c r="J255" s="17" t="s">
        <v>5285</v>
      </c>
    </row>
    <row r="256" spans="1:10" hidden="1">
      <c r="A256" s="18">
        <f t="shared" si="3"/>
        <v>252</v>
      </c>
      <c r="B256" s="21">
        <v>10611</v>
      </c>
      <c r="C256" s="22" t="s">
        <v>327</v>
      </c>
      <c r="D256" s="23">
        <v>25679</v>
      </c>
      <c r="E256" s="24" t="s">
        <v>4784</v>
      </c>
      <c r="F256" s="17"/>
      <c r="G256" s="17"/>
      <c r="H256" s="353">
        <v>108004110748</v>
      </c>
      <c r="I256" s="17" t="s">
        <v>5204</v>
      </c>
      <c r="J256" s="17" t="s">
        <v>5338</v>
      </c>
    </row>
    <row r="257" spans="1:10" hidden="1">
      <c r="A257" s="18">
        <f t="shared" si="3"/>
        <v>253</v>
      </c>
      <c r="B257" s="25">
        <v>10613</v>
      </c>
      <c r="C257" s="26" t="s">
        <v>328</v>
      </c>
      <c r="D257" s="27">
        <v>26332</v>
      </c>
      <c r="E257" s="28" t="s">
        <v>4799</v>
      </c>
      <c r="F257" s="17"/>
      <c r="G257" s="17"/>
      <c r="H257" s="353">
        <v>101004680132</v>
      </c>
      <c r="I257" s="17" t="s">
        <v>5204</v>
      </c>
      <c r="J257" s="17" t="s">
        <v>5339</v>
      </c>
    </row>
    <row r="258" spans="1:10" hidden="1">
      <c r="A258" s="18">
        <f t="shared" si="3"/>
        <v>254</v>
      </c>
      <c r="B258" s="21">
        <v>10614</v>
      </c>
      <c r="C258" s="22" t="s">
        <v>329</v>
      </c>
      <c r="D258" s="23">
        <v>25283</v>
      </c>
      <c r="E258" s="24" t="s">
        <v>4782</v>
      </c>
      <c r="F258" s="17" t="s">
        <v>7635</v>
      </c>
      <c r="G258" s="17" t="s">
        <v>7627</v>
      </c>
      <c r="H258" s="353">
        <v>107004103525</v>
      </c>
      <c r="I258" s="17" t="s">
        <v>5204</v>
      </c>
      <c r="J258" s="17" t="s">
        <v>5340</v>
      </c>
    </row>
    <row r="259" spans="1:10" hidden="1">
      <c r="A259" s="18">
        <f t="shared" si="3"/>
        <v>255</v>
      </c>
      <c r="B259" s="25">
        <v>10617</v>
      </c>
      <c r="C259" s="26" t="s">
        <v>330</v>
      </c>
      <c r="D259" s="27">
        <v>25764</v>
      </c>
      <c r="E259" s="28" t="s">
        <v>4799</v>
      </c>
      <c r="F259" s="17"/>
      <c r="G259" s="17"/>
      <c r="H259" s="353">
        <v>44310000008880</v>
      </c>
      <c r="I259" s="17" t="s">
        <v>5221</v>
      </c>
      <c r="J259" s="17" t="s">
        <v>5341</v>
      </c>
    </row>
    <row r="260" spans="1:10" hidden="1">
      <c r="A260" s="18">
        <f t="shared" si="3"/>
        <v>256</v>
      </c>
      <c r="B260" s="21">
        <v>10618</v>
      </c>
      <c r="C260" s="22" t="s">
        <v>331</v>
      </c>
      <c r="D260" s="23">
        <v>26510</v>
      </c>
      <c r="E260" s="24" t="s">
        <v>4793</v>
      </c>
      <c r="F260" s="17"/>
      <c r="G260" s="17"/>
      <c r="H260" s="353">
        <v>141000859682</v>
      </c>
      <c r="I260" s="17" t="s">
        <v>5210</v>
      </c>
      <c r="J260" s="17" t="s">
        <v>5342</v>
      </c>
    </row>
    <row r="261" spans="1:10" hidden="1">
      <c r="A261" s="18">
        <f t="shared" si="3"/>
        <v>257</v>
      </c>
      <c r="B261" s="25">
        <v>10621</v>
      </c>
      <c r="C261" s="26" t="s">
        <v>332</v>
      </c>
      <c r="D261" s="27">
        <v>27639</v>
      </c>
      <c r="E261" s="28" t="s">
        <v>4801</v>
      </c>
      <c r="F261" s="17"/>
      <c r="G261" s="17"/>
      <c r="H261" s="353">
        <v>44310000013927</v>
      </c>
      <c r="I261" s="17" t="s">
        <v>5221</v>
      </c>
      <c r="J261" s="17" t="s">
        <v>5343</v>
      </c>
    </row>
    <row r="262" spans="1:10" hidden="1">
      <c r="A262" s="18">
        <f t="shared" ref="A262:A325" si="4">ROW()-4</f>
        <v>258</v>
      </c>
      <c r="B262" s="21">
        <v>10655</v>
      </c>
      <c r="C262" s="22" t="s">
        <v>333</v>
      </c>
      <c r="D262" s="23">
        <v>23672</v>
      </c>
      <c r="E262" s="24" t="s">
        <v>4801</v>
      </c>
      <c r="F262" s="17"/>
      <c r="G262" s="17"/>
      <c r="H262" s="353">
        <v>107004120714</v>
      </c>
      <c r="I262" s="17" t="s">
        <v>5204</v>
      </c>
      <c r="J262" s="17" t="s">
        <v>5347</v>
      </c>
    </row>
    <row r="263" spans="1:10" hidden="1">
      <c r="A263" s="18">
        <f t="shared" si="4"/>
        <v>259</v>
      </c>
      <c r="B263" s="25">
        <v>10671</v>
      </c>
      <c r="C263" s="26" t="s">
        <v>334</v>
      </c>
      <c r="D263" s="27">
        <v>25097</v>
      </c>
      <c r="E263" s="28" t="s">
        <v>4816</v>
      </c>
      <c r="F263" s="17"/>
      <c r="G263" s="17"/>
      <c r="H263" s="353">
        <v>141000860171</v>
      </c>
      <c r="I263" s="17" t="s">
        <v>5210</v>
      </c>
      <c r="J263" s="17" t="s">
        <v>5349</v>
      </c>
    </row>
    <row r="264" spans="1:10" hidden="1">
      <c r="A264" s="18">
        <f t="shared" si="4"/>
        <v>260</v>
      </c>
      <c r="B264" s="21">
        <v>10697</v>
      </c>
      <c r="C264" s="22" t="s">
        <v>335</v>
      </c>
      <c r="D264" s="23">
        <v>24909</v>
      </c>
      <c r="E264" s="30" t="s">
        <v>4781</v>
      </c>
      <c r="F264" s="17"/>
      <c r="G264" s="17"/>
      <c r="H264" s="353">
        <v>109003966283</v>
      </c>
      <c r="I264" s="17" t="s">
        <v>5204</v>
      </c>
      <c r="J264" s="17" t="s">
        <v>5350</v>
      </c>
    </row>
    <row r="265" spans="1:10" hidden="1">
      <c r="A265" s="18">
        <f t="shared" si="4"/>
        <v>261</v>
      </c>
      <c r="B265" s="25">
        <v>10739</v>
      </c>
      <c r="C265" s="26" t="s">
        <v>336</v>
      </c>
      <c r="D265" s="27">
        <v>26492</v>
      </c>
      <c r="E265" s="28" t="s">
        <v>4811</v>
      </c>
      <c r="F265" s="17"/>
      <c r="G265" s="17"/>
      <c r="H265" s="353">
        <v>103868775036</v>
      </c>
      <c r="I265" s="17" t="s">
        <v>5204</v>
      </c>
      <c r="J265" s="17" t="s">
        <v>5356</v>
      </c>
    </row>
    <row r="266" spans="1:10" hidden="1">
      <c r="A266" s="18">
        <f t="shared" si="4"/>
        <v>262</v>
      </c>
      <c r="B266" s="21">
        <v>10795</v>
      </c>
      <c r="C266" s="22" t="s">
        <v>337</v>
      </c>
      <c r="D266" s="23">
        <v>25916</v>
      </c>
      <c r="E266" s="24" t="s">
        <v>4820</v>
      </c>
      <c r="F266" s="17"/>
      <c r="G266" s="17"/>
      <c r="H266" s="353">
        <v>101004104505</v>
      </c>
      <c r="I266" s="17" t="s">
        <v>5204</v>
      </c>
      <c r="J266" s="17" t="s">
        <v>5360</v>
      </c>
    </row>
    <row r="267" spans="1:10" hidden="1">
      <c r="A267" s="18">
        <f t="shared" si="4"/>
        <v>263</v>
      </c>
      <c r="B267" s="25">
        <v>10796</v>
      </c>
      <c r="C267" s="26" t="s">
        <v>338</v>
      </c>
      <c r="D267" s="27">
        <v>25470</v>
      </c>
      <c r="E267" s="28" t="s">
        <v>4780</v>
      </c>
      <c r="F267" s="17"/>
      <c r="G267" s="17"/>
      <c r="H267" s="353">
        <v>44310000013477</v>
      </c>
      <c r="I267" s="17" t="s">
        <v>5221</v>
      </c>
      <c r="J267" s="17" t="s">
        <v>5361</v>
      </c>
    </row>
    <row r="268" spans="1:10" hidden="1">
      <c r="A268" s="18">
        <f t="shared" si="4"/>
        <v>264</v>
      </c>
      <c r="B268" s="21">
        <v>10797</v>
      </c>
      <c r="C268" s="22" t="s">
        <v>339</v>
      </c>
      <c r="D268" s="23">
        <v>28040</v>
      </c>
      <c r="E268" s="24" t="s">
        <v>4823</v>
      </c>
      <c r="F268" s="17"/>
      <c r="G268" s="17"/>
      <c r="H268" s="353">
        <v>108004140624</v>
      </c>
      <c r="I268" s="17" t="s">
        <v>5204</v>
      </c>
      <c r="J268" s="17" t="s">
        <v>5306</v>
      </c>
    </row>
    <row r="269" spans="1:10" hidden="1">
      <c r="A269" s="18">
        <f t="shared" si="4"/>
        <v>265</v>
      </c>
      <c r="B269" s="25">
        <v>10799</v>
      </c>
      <c r="C269" s="26" t="s">
        <v>340</v>
      </c>
      <c r="D269" s="27">
        <v>24824</v>
      </c>
      <c r="E269" s="28" t="s">
        <v>4780</v>
      </c>
      <c r="F269" s="17"/>
      <c r="G269" s="17"/>
      <c r="H269" s="353">
        <v>109878615073</v>
      </c>
      <c r="I269" s="17" t="s">
        <v>5204</v>
      </c>
      <c r="J269" s="17" t="s">
        <v>5362</v>
      </c>
    </row>
    <row r="270" spans="1:10" hidden="1">
      <c r="A270" s="18">
        <f t="shared" si="4"/>
        <v>266</v>
      </c>
      <c r="B270" s="21">
        <v>10803</v>
      </c>
      <c r="C270" s="22" t="s">
        <v>341</v>
      </c>
      <c r="D270" s="23">
        <v>27679</v>
      </c>
      <c r="E270" s="30" t="s">
        <v>4781</v>
      </c>
      <c r="F270" s="17"/>
      <c r="G270" s="17"/>
      <c r="H270" s="353">
        <v>108004075137</v>
      </c>
      <c r="I270" s="17" t="s">
        <v>5204</v>
      </c>
      <c r="J270" s="17" t="s">
        <v>5291</v>
      </c>
    </row>
    <row r="271" spans="1:10" hidden="1">
      <c r="A271" s="18">
        <f t="shared" si="4"/>
        <v>267</v>
      </c>
      <c r="B271" s="25">
        <v>10804</v>
      </c>
      <c r="C271" s="26" t="s">
        <v>342</v>
      </c>
      <c r="D271" s="27">
        <v>26959</v>
      </c>
      <c r="E271" s="28" t="s">
        <v>4779</v>
      </c>
      <c r="F271" s="17"/>
      <c r="G271" s="17"/>
      <c r="H271" s="353">
        <v>107004169811</v>
      </c>
      <c r="I271" s="17" t="s">
        <v>5204</v>
      </c>
      <c r="J271" s="17" t="s">
        <v>5352</v>
      </c>
    </row>
    <row r="272" spans="1:10" hidden="1">
      <c r="A272" s="18">
        <f t="shared" si="4"/>
        <v>268</v>
      </c>
      <c r="B272" s="21">
        <v>10806</v>
      </c>
      <c r="C272" s="22" t="s">
        <v>343</v>
      </c>
      <c r="D272" s="23">
        <v>27205</v>
      </c>
      <c r="E272" s="24" t="s">
        <v>4780</v>
      </c>
      <c r="F272" s="17"/>
      <c r="G272" s="17"/>
      <c r="H272" s="353">
        <v>107004079229</v>
      </c>
      <c r="I272" s="17" t="s">
        <v>5204</v>
      </c>
      <c r="J272" s="17" t="s">
        <v>5219</v>
      </c>
    </row>
    <row r="273" spans="1:10" hidden="1">
      <c r="A273" s="18">
        <f t="shared" si="4"/>
        <v>269</v>
      </c>
      <c r="B273" s="25">
        <v>10807</v>
      </c>
      <c r="C273" s="26" t="s">
        <v>344</v>
      </c>
      <c r="D273" s="27">
        <v>27393</v>
      </c>
      <c r="E273" s="28" t="s">
        <v>4827</v>
      </c>
      <c r="F273" s="17"/>
      <c r="G273" s="17"/>
      <c r="H273" s="353">
        <v>1037650747</v>
      </c>
      <c r="I273" s="17" t="s">
        <v>5210</v>
      </c>
      <c r="J273" s="17" t="s">
        <v>5363</v>
      </c>
    </row>
    <row r="274" spans="1:10" hidden="1">
      <c r="A274" s="18">
        <f t="shared" si="4"/>
        <v>270</v>
      </c>
      <c r="B274" s="21">
        <v>10809</v>
      </c>
      <c r="C274" s="22" t="s">
        <v>345</v>
      </c>
      <c r="D274" s="23">
        <v>27718</v>
      </c>
      <c r="E274" s="24" t="s">
        <v>4824</v>
      </c>
      <c r="F274" s="17"/>
      <c r="G274" s="17"/>
      <c r="H274" s="353">
        <v>105004238022</v>
      </c>
      <c r="I274" s="17" t="s">
        <v>5204</v>
      </c>
      <c r="J274" s="17" t="s">
        <v>5237</v>
      </c>
    </row>
    <row r="275" spans="1:10" hidden="1">
      <c r="A275" s="18">
        <f t="shared" si="4"/>
        <v>271</v>
      </c>
      <c r="B275" s="25">
        <v>10810</v>
      </c>
      <c r="C275" s="26" t="s">
        <v>346</v>
      </c>
      <c r="D275" s="27">
        <v>25597</v>
      </c>
      <c r="E275" s="28" t="s">
        <v>4808</v>
      </c>
      <c r="F275" s="17"/>
      <c r="G275" s="17"/>
      <c r="H275" s="353">
        <v>1008388079</v>
      </c>
      <c r="I275" s="17" t="s">
        <v>5208</v>
      </c>
      <c r="J275" s="17" t="s">
        <v>5364</v>
      </c>
    </row>
    <row r="276" spans="1:10" hidden="1">
      <c r="A276" s="18">
        <f t="shared" si="4"/>
        <v>272</v>
      </c>
      <c r="B276" s="21">
        <v>10811</v>
      </c>
      <c r="C276" s="22" t="s">
        <v>347</v>
      </c>
      <c r="D276" s="23">
        <v>26371</v>
      </c>
      <c r="E276" s="24" t="s">
        <v>4805</v>
      </c>
      <c r="F276" s="17"/>
      <c r="G276" s="17"/>
      <c r="H276" s="353">
        <v>1008388781</v>
      </c>
      <c r="I276" s="17" t="s">
        <v>5208</v>
      </c>
      <c r="J276" s="17" t="s">
        <v>5365</v>
      </c>
    </row>
    <row r="277" spans="1:10" hidden="1">
      <c r="A277" s="18">
        <f t="shared" si="4"/>
        <v>273</v>
      </c>
      <c r="B277" s="25">
        <v>10815</v>
      </c>
      <c r="C277" s="26" t="s">
        <v>348</v>
      </c>
      <c r="D277" s="27">
        <v>25180</v>
      </c>
      <c r="E277" s="28" t="s">
        <v>4797</v>
      </c>
      <c r="F277" s="17"/>
      <c r="G277" s="17"/>
      <c r="H277" s="353">
        <v>141000860003</v>
      </c>
      <c r="I277" s="17" t="s">
        <v>5210</v>
      </c>
      <c r="J277" s="17" t="s">
        <v>5366</v>
      </c>
    </row>
    <row r="278" spans="1:10" hidden="1">
      <c r="A278" s="18">
        <f t="shared" si="4"/>
        <v>274</v>
      </c>
      <c r="B278" s="21">
        <v>10819</v>
      </c>
      <c r="C278" s="22" t="s">
        <v>349</v>
      </c>
      <c r="D278" s="23">
        <v>26278</v>
      </c>
      <c r="E278" s="24" t="s">
        <v>4779</v>
      </c>
      <c r="F278" s="17"/>
      <c r="G278" s="17"/>
      <c r="H278" s="353">
        <v>107004234352</v>
      </c>
      <c r="I278" s="17" t="s">
        <v>5204</v>
      </c>
      <c r="J278" s="17" t="s">
        <v>5367</v>
      </c>
    </row>
    <row r="279" spans="1:10" hidden="1">
      <c r="A279" s="18">
        <f t="shared" si="4"/>
        <v>275</v>
      </c>
      <c r="B279" s="25">
        <v>10820</v>
      </c>
      <c r="C279" s="26" t="s">
        <v>350</v>
      </c>
      <c r="D279" s="27">
        <v>26820</v>
      </c>
      <c r="E279" s="28" t="s">
        <v>4816</v>
      </c>
      <c r="F279" s="17"/>
      <c r="G279" s="17"/>
      <c r="H279" s="353">
        <v>141000860687</v>
      </c>
      <c r="I279" s="17" t="s">
        <v>5210</v>
      </c>
      <c r="J279" s="17" t="s">
        <v>5368</v>
      </c>
    </row>
    <row r="280" spans="1:10" hidden="1">
      <c r="A280" s="18">
        <f t="shared" si="4"/>
        <v>276</v>
      </c>
      <c r="B280" s="21">
        <v>10822</v>
      </c>
      <c r="C280" s="22" t="s">
        <v>351</v>
      </c>
      <c r="D280" s="23">
        <v>25152</v>
      </c>
      <c r="E280" s="30" t="s">
        <v>4781</v>
      </c>
      <c r="F280" s="17"/>
      <c r="G280" s="17"/>
      <c r="H280" s="353">
        <v>1008399851</v>
      </c>
      <c r="I280" s="17" t="s">
        <v>5208</v>
      </c>
      <c r="J280" s="17" t="s">
        <v>5370</v>
      </c>
    </row>
    <row r="281" spans="1:10" hidden="1">
      <c r="A281" s="18">
        <f t="shared" si="4"/>
        <v>277</v>
      </c>
      <c r="B281" s="25">
        <v>10824</v>
      </c>
      <c r="C281" s="26" t="s">
        <v>352</v>
      </c>
      <c r="D281" s="27">
        <v>26825</v>
      </c>
      <c r="E281" s="28" t="s">
        <v>4826</v>
      </c>
      <c r="F281" s="17"/>
      <c r="G281" s="17"/>
      <c r="H281" s="353">
        <v>101004171711</v>
      </c>
      <c r="I281" s="17" t="s">
        <v>5204</v>
      </c>
      <c r="J281" s="17" t="s">
        <v>5372</v>
      </c>
    </row>
    <row r="282" spans="1:10" hidden="1">
      <c r="A282" s="18">
        <f t="shared" si="4"/>
        <v>278</v>
      </c>
      <c r="B282" s="21">
        <v>10831</v>
      </c>
      <c r="C282" s="22" t="s">
        <v>353</v>
      </c>
      <c r="D282" s="23">
        <v>27682</v>
      </c>
      <c r="E282" s="30" t="s">
        <v>4781</v>
      </c>
      <c r="F282" s="17"/>
      <c r="G282" s="17"/>
      <c r="H282" s="353">
        <v>1008399916</v>
      </c>
      <c r="I282" s="17" t="s">
        <v>5208</v>
      </c>
      <c r="J282" s="17" t="s">
        <v>5374</v>
      </c>
    </row>
    <row r="283" spans="1:10" hidden="1">
      <c r="A283" s="18">
        <f t="shared" si="4"/>
        <v>279</v>
      </c>
      <c r="B283" s="25">
        <v>10837</v>
      </c>
      <c r="C283" s="26" t="s">
        <v>354</v>
      </c>
      <c r="D283" s="27">
        <v>26427</v>
      </c>
      <c r="E283" s="29" t="s">
        <v>4781</v>
      </c>
      <c r="F283" s="17"/>
      <c r="G283" s="17"/>
      <c r="H283" s="353">
        <v>100004106268</v>
      </c>
      <c r="I283" s="17" t="s">
        <v>5204</v>
      </c>
      <c r="J283" s="17" t="s">
        <v>5323</v>
      </c>
    </row>
    <row r="284" spans="1:10" hidden="1">
      <c r="A284" s="18">
        <f t="shared" si="4"/>
        <v>280</v>
      </c>
      <c r="B284" s="21">
        <v>10839</v>
      </c>
      <c r="C284" s="22" t="s">
        <v>355</v>
      </c>
      <c r="D284" s="23">
        <v>26655</v>
      </c>
      <c r="E284" s="30" t="s">
        <v>4781</v>
      </c>
      <c r="F284" s="17"/>
      <c r="G284" s="17"/>
      <c r="H284" s="353">
        <v>104004106347</v>
      </c>
      <c r="I284" s="17" t="s">
        <v>5204</v>
      </c>
      <c r="J284" s="17" t="s">
        <v>5237</v>
      </c>
    </row>
    <row r="285" spans="1:10" hidden="1">
      <c r="A285" s="18">
        <f t="shared" si="4"/>
        <v>281</v>
      </c>
      <c r="B285" s="21">
        <v>10841</v>
      </c>
      <c r="C285" s="22" t="s">
        <v>91</v>
      </c>
      <c r="D285" s="23">
        <v>27194</v>
      </c>
      <c r="E285" s="24" t="s">
        <v>4790</v>
      </c>
      <c r="F285" s="17"/>
      <c r="G285" s="17"/>
      <c r="H285" s="353">
        <v>44310000015543</v>
      </c>
      <c r="I285" s="17" t="s">
        <v>5221</v>
      </c>
      <c r="J285" s="17" t="s">
        <v>5377</v>
      </c>
    </row>
    <row r="286" spans="1:10" hidden="1">
      <c r="A286" s="18">
        <f t="shared" si="4"/>
        <v>282</v>
      </c>
      <c r="B286" s="25">
        <v>10845</v>
      </c>
      <c r="C286" s="26" t="s">
        <v>356</v>
      </c>
      <c r="D286" s="27">
        <v>27377</v>
      </c>
      <c r="E286" s="28" t="s">
        <v>4795</v>
      </c>
      <c r="F286" s="17"/>
      <c r="G286" s="17"/>
      <c r="H286" s="353">
        <v>109004106423</v>
      </c>
      <c r="I286" s="17" t="s">
        <v>5204</v>
      </c>
      <c r="J286" s="17" t="s">
        <v>5333</v>
      </c>
    </row>
    <row r="287" spans="1:10" hidden="1">
      <c r="A287" s="18">
        <f t="shared" si="4"/>
        <v>283</v>
      </c>
      <c r="B287" s="21">
        <v>10846</v>
      </c>
      <c r="C287" s="22" t="s">
        <v>357</v>
      </c>
      <c r="D287" s="23">
        <v>26636</v>
      </c>
      <c r="E287" s="24" t="s">
        <v>4782</v>
      </c>
      <c r="F287" s="17" t="s">
        <v>7745</v>
      </c>
      <c r="G287" s="17" t="s">
        <v>7737</v>
      </c>
      <c r="H287" s="353">
        <v>107004102195</v>
      </c>
      <c r="I287" s="17" t="s">
        <v>5204</v>
      </c>
      <c r="J287" s="17" t="s">
        <v>11805</v>
      </c>
    </row>
    <row r="288" spans="1:10" hidden="1">
      <c r="A288" s="18">
        <f t="shared" si="4"/>
        <v>284</v>
      </c>
      <c r="B288" s="25">
        <v>10848</v>
      </c>
      <c r="C288" s="26" t="s">
        <v>358</v>
      </c>
      <c r="D288" s="27">
        <v>25053</v>
      </c>
      <c r="E288" s="28" t="s">
        <v>4784</v>
      </c>
      <c r="F288" s="17"/>
      <c r="G288" s="17"/>
      <c r="H288" s="353">
        <v>106004110752</v>
      </c>
      <c r="I288" s="17" t="s">
        <v>5204</v>
      </c>
      <c r="J288" s="17" t="s">
        <v>5379</v>
      </c>
    </row>
    <row r="289" spans="1:10" hidden="1">
      <c r="A289" s="18">
        <f t="shared" si="4"/>
        <v>285</v>
      </c>
      <c r="B289" s="21">
        <v>10850</v>
      </c>
      <c r="C289" s="22" t="s">
        <v>359</v>
      </c>
      <c r="D289" s="23">
        <v>25065</v>
      </c>
      <c r="E289" s="24" t="s">
        <v>4785</v>
      </c>
      <c r="F289" s="17"/>
      <c r="G289" s="17"/>
      <c r="H289" s="353">
        <v>44310000014878</v>
      </c>
      <c r="I289" s="17" t="s">
        <v>5221</v>
      </c>
      <c r="J289" s="17" t="s">
        <v>5380</v>
      </c>
    </row>
    <row r="290" spans="1:10" hidden="1">
      <c r="A290" s="18">
        <f t="shared" si="4"/>
        <v>286</v>
      </c>
      <c r="B290" s="25">
        <v>10855</v>
      </c>
      <c r="C290" s="26" t="s">
        <v>360</v>
      </c>
      <c r="D290" s="27">
        <v>26694</v>
      </c>
      <c r="E290" s="28" t="s">
        <v>4782</v>
      </c>
      <c r="F290" s="17" t="s">
        <v>10895</v>
      </c>
      <c r="G290" s="17" t="s">
        <v>10891</v>
      </c>
      <c r="H290" s="353">
        <v>104004102422</v>
      </c>
      <c r="I290" s="17" t="s">
        <v>5204</v>
      </c>
      <c r="J290" s="17" t="s">
        <v>11805</v>
      </c>
    </row>
    <row r="291" spans="1:10" hidden="1">
      <c r="A291" s="18">
        <f t="shared" si="4"/>
        <v>287</v>
      </c>
      <c r="B291" s="21">
        <v>10856</v>
      </c>
      <c r="C291" s="22" t="s">
        <v>361</v>
      </c>
      <c r="D291" s="23">
        <v>23543</v>
      </c>
      <c r="E291" s="24" t="s">
        <v>4778</v>
      </c>
      <c r="F291" s="17"/>
      <c r="G291" s="17"/>
      <c r="H291" s="353">
        <v>1008399770</v>
      </c>
      <c r="I291" s="17" t="s">
        <v>5208</v>
      </c>
      <c r="J291" s="17" t="s">
        <v>5382</v>
      </c>
    </row>
    <row r="292" spans="1:10" hidden="1">
      <c r="A292" s="18">
        <f t="shared" si="4"/>
        <v>288</v>
      </c>
      <c r="B292" s="25">
        <v>10858</v>
      </c>
      <c r="C292" s="26" t="s">
        <v>362</v>
      </c>
      <c r="D292" s="27">
        <v>27262</v>
      </c>
      <c r="E292" s="28" t="s">
        <v>4795</v>
      </c>
      <c r="F292" s="17"/>
      <c r="G292" s="17"/>
      <c r="H292" s="353">
        <v>141000858032</v>
      </c>
      <c r="I292" s="17" t="s">
        <v>5210</v>
      </c>
      <c r="J292" s="17" t="s">
        <v>5219</v>
      </c>
    </row>
    <row r="293" spans="1:10" hidden="1">
      <c r="A293" s="18">
        <f t="shared" si="4"/>
        <v>289</v>
      </c>
      <c r="B293" s="21">
        <v>10863</v>
      </c>
      <c r="C293" s="22" t="s">
        <v>363</v>
      </c>
      <c r="D293" s="23">
        <v>24371</v>
      </c>
      <c r="E293" s="30" t="s">
        <v>4781</v>
      </c>
      <c r="F293" s="17"/>
      <c r="G293" s="17"/>
      <c r="H293" s="353">
        <v>1008403695</v>
      </c>
      <c r="I293" s="17" t="s">
        <v>5208</v>
      </c>
      <c r="J293" s="17" t="s">
        <v>5383</v>
      </c>
    </row>
    <row r="294" spans="1:10" hidden="1">
      <c r="A294" s="18">
        <f t="shared" si="4"/>
        <v>290</v>
      </c>
      <c r="B294" s="25">
        <v>10865</v>
      </c>
      <c r="C294" s="26" t="s">
        <v>364</v>
      </c>
      <c r="D294" s="27">
        <v>26176</v>
      </c>
      <c r="E294" s="28" t="s">
        <v>4804</v>
      </c>
      <c r="F294" s="17"/>
      <c r="G294" s="17"/>
      <c r="H294" s="353">
        <v>108004187231</v>
      </c>
      <c r="I294" s="17" t="s">
        <v>5204</v>
      </c>
      <c r="J294" s="17" t="s">
        <v>5316</v>
      </c>
    </row>
    <row r="295" spans="1:10" hidden="1">
      <c r="A295" s="18">
        <f t="shared" si="4"/>
        <v>291</v>
      </c>
      <c r="B295" s="21">
        <v>10871</v>
      </c>
      <c r="C295" s="22" t="s">
        <v>365</v>
      </c>
      <c r="D295" s="23">
        <v>27449</v>
      </c>
      <c r="E295" s="24" t="s">
        <v>4778</v>
      </c>
      <c r="F295" s="17"/>
      <c r="G295" s="17"/>
      <c r="H295" s="353">
        <v>107004110724</v>
      </c>
      <c r="I295" s="17" t="s">
        <v>5204</v>
      </c>
      <c r="J295" s="17" t="s">
        <v>5257</v>
      </c>
    </row>
    <row r="296" spans="1:10" hidden="1">
      <c r="A296" s="18">
        <f t="shared" si="4"/>
        <v>292</v>
      </c>
      <c r="B296" s="25">
        <v>10876</v>
      </c>
      <c r="C296" s="26" t="s">
        <v>366</v>
      </c>
      <c r="D296" s="27">
        <v>27876</v>
      </c>
      <c r="E296" s="28" t="s">
        <v>4790</v>
      </c>
      <c r="F296" s="17"/>
      <c r="G296" s="17"/>
      <c r="H296" s="353">
        <v>44310000015677</v>
      </c>
      <c r="I296" s="17" t="s">
        <v>5221</v>
      </c>
      <c r="J296" s="17" t="s">
        <v>5385</v>
      </c>
    </row>
    <row r="297" spans="1:10" hidden="1">
      <c r="A297" s="18">
        <f t="shared" si="4"/>
        <v>293</v>
      </c>
      <c r="B297" s="21">
        <v>10878</v>
      </c>
      <c r="C297" s="22" t="s">
        <v>367</v>
      </c>
      <c r="D297" s="23">
        <v>27137</v>
      </c>
      <c r="E297" s="24" t="s">
        <v>4809</v>
      </c>
      <c r="F297" s="17"/>
      <c r="G297" s="17"/>
      <c r="H297" s="353">
        <v>44310000007744</v>
      </c>
      <c r="I297" s="17" t="s">
        <v>5221</v>
      </c>
      <c r="J297" s="17" t="s">
        <v>5354</v>
      </c>
    </row>
    <row r="298" spans="1:10" hidden="1">
      <c r="A298" s="18">
        <f t="shared" si="4"/>
        <v>294</v>
      </c>
      <c r="B298" s="25">
        <v>10881</v>
      </c>
      <c r="C298" s="26" t="s">
        <v>368</v>
      </c>
      <c r="D298" s="27">
        <v>27872</v>
      </c>
      <c r="E298" s="28" t="s">
        <v>4784</v>
      </c>
      <c r="F298" s="17"/>
      <c r="G298" s="17"/>
      <c r="H298" s="353">
        <v>101004110720</v>
      </c>
      <c r="I298" s="17" t="s">
        <v>5204</v>
      </c>
      <c r="J298" s="17" t="s">
        <v>5386</v>
      </c>
    </row>
    <row r="299" spans="1:10" hidden="1">
      <c r="A299" s="18">
        <f t="shared" si="4"/>
        <v>295</v>
      </c>
      <c r="B299" s="21">
        <v>10882</v>
      </c>
      <c r="C299" s="22" t="s">
        <v>369</v>
      </c>
      <c r="D299" s="23">
        <v>27607</v>
      </c>
      <c r="E299" s="24" t="s">
        <v>4779</v>
      </c>
      <c r="F299" s="17"/>
      <c r="G299" s="17"/>
      <c r="H299" s="353">
        <v>44310000009661</v>
      </c>
      <c r="I299" s="17" t="s">
        <v>5221</v>
      </c>
      <c r="J299" s="17" t="s">
        <v>5280</v>
      </c>
    </row>
    <row r="300" spans="1:10" hidden="1">
      <c r="A300" s="18">
        <f t="shared" si="4"/>
        <v>296</v>
      </c>
      <c r="B300" s="25">
        <v>10885</v>
      </c>
      <c r="C300" s="26" t="s">
        <v>370</v>
      </c>
      <c r="D300" s="27">
        <v>25142</v>
      </c>
      <c r="E300" s="28" t="s">
        <v>4782</v>
      </c>
      <c r="F300" s="17" t="s">
        <v>10047</v>
      </c>
      <c r="G300" s="17" t="s">
        <v>10039</v>
      </c>
      <c r="H300" s="353">
        <v>100004104258</v>
      </c>
      <c r="I300" s="17" t="s">
        <v>5204</v>
      </c>
      <c r="J300" s="17" t="s">
        <v>11807</v>
      </c>
    </row>
    <row r="301" spans="1:10" hidden="1">
      <c r="A301" s="18">
        <f t="shared" si="4"/>
        <v>297</v>
      </c>
      <c r="B301" s="21">
        <v>10888</v>
      </c>
      <c r="C301" s="22" t="s">
        <v>371</v>
      </c>
      <c r="D301" s="23">
        <v>27317</v>
      </c>
      <c r="E301" s="24" t="s">
        <v>4801</v>
      </c>
      <c r="F301" s="17"/>
      <c r="G301" s="17"/>
      <c r="H301" s="353">
        <v>44310000013945</v>
      </c>
      <c r="I301" s="17" t="s">
        <v>5221</v>
      </c>
      <c r="J301" s="17" t="s">
        <v>5387</v>
      </c>
    </row>
    <row r="302" spans="1:10" hidden="1">
      <c r="A302" s="18">
        <f t="shared" si="4"/>
        <v>298</v>
      </c>
      <c r="B302" s="25">
        <v>10892</v>
      </c>
      <c r="C302" s="26" t="s">
        <v>372</v>
      </c>
      <c r="D302" s="27">
        <v>26931</v>
      </c>
      <c r="E302" s="28" t="s">
        <v>4793</v>
      </c>
      <c r="F302" s="17"/>
      <c r="G302" s="17"/>
      <c r="H302" s="353">
        <v>141000859891</v>
      </c>
      <c r="I302" s="17" t="s">
        <v>5210</v>
      </c>
      <c r="J302" s="17" t="s">
        <v>5285</v>
      </c>
    </row>
    <row r="303" spans="1:10" hidden="1">
      <c r="A303" s="18">
        <f t="shared" si="4"/>
        <v>299</v>
      </c>
      <c r="B303" s="21">
        <v>10895</v>
      </c>
      <c r="C303" s="22" t="s">
        <v>373</v>
      </c>
      <c r="D303" s="23">
        <v>26634</v>
      </c>
      <c r="E303" s="24" t="s">
        <v>4793</v>
      </c>
      <c r="F303" s="17"/>
      <c r="G303" s="17"/>
      <c r="H303" s="353">
        <v>141000859669</v>
      </c>
      <c r="I303" s="17" t="s">
        <v>5210</v>
      </c>
      <c r="J303" s="17" t="s">
        <v>5388</v>
      </c>
    </row>
    <row r="304" spans="1:10" hidden="1">
      <c r="A304" s="18">
        <f t="shared" si="4"/>
        <v>300</v>
      </c>
      <c r="B304" s="25">
        <v>10896</v>
      </c>
      <c r="C304" s="26" t="s">
        <v>374</v>
      </c>
      <c r="D304" s="27">
        <v>25388</v>
      </c>
      <c r="E304" s="28" t="s">
        <v>4790</v>
      </c>
      <c r="F304" s="17"/>
      <c r="G304" s="17"/>
      <c r="H304" s="353">
        <v>44310000015561</v>
      </c>
      <c r="I304" s="17" t="s">
        <v>5221</v>
      </c>
      <c r="J304" s="17" t="s">
        <v>5389</v>
      </c>
    </row>
    <row r="305" spans="1:10" hidden="1">
      <c r="A305" s="18">
        <f t="shared" si="4"/>
        <v>301</v>
      </c>
      <c r="B305" s="21">
        <v>10897</v>
      </c>
      <c r="C305" s="22" t="s">
        <v>375</v>
      </c>
      <c r="D305" s="23">
        <v>26269</v>
      </c>
      <c r="E305" s="24" t="s">
        <v>4797</v>
      </c>
      <c r="F305" s="17"/>
      <c r="G305" s="17"/>
      <c r="H305" s="353">
        <v>141000860004</v>
      </c>
      <c r="I305" s="17" t="s">
        <v>5210</v>
      </c>
      <c r="J305" s="17" t="s">
        <v>5390</v>
      </c>
    </row>
    <row r="306" spans="1:10" hidden="1">
      <c r="A306" s="18">
        <f t="shared" si="4"/>
        <v>302</v>
      </c>
      <c r="B306" s="25">
        <v>10899</v>
      </c>
      <c r="C306" s="26" t="s">
        <v>376</v>
      </c>
      <c r="D306" s="27">
        <v>25594</v>
      </c>
      <c r="E306" s="28" t="s">
        <v>4797</v>
      </c>
      <c r="F306" s="17"/>
      <c r="G306" s="17"/>
      <c r="H306" s="353">
        <v>141000855028</v>
      </c>
      <c r="I306" s="17" t="s">
        <v>5210</v>
      </c>
      <c r="J306" s="17" t="s">
        <v>5391</v>
      </c>
    </row>
    <row r="307" spans="1:10" hidden="1">
      <c r="A307" s="18">
        <f t="shared" si="4"/>
        <v>303</v>
      </c>
      <c r="B307" s="21">
        <v>10901</v>
      </c>
      <c r="C307" s="22" t="s">
        <v>377</v>
      </c>
      <c r="D307" s="23">
        <v>26183</v>
      </c>
      <c r="E307" s="24" t="s">
        <v>4797</v>
      </c>
      <c r="F307" s="17"/>
      <c r="G307" s="17"/>
      <c r="H307" s="353">
        <v>141000860005</v>
      </c>
      <c r="I307" s="17" t="s">
        <v>5210</v>
      </c>
      <c r="J307" s="17" t="s">
        <v>5392</v>
      </c>
    </row>
    <row r="308" spans="1:10" hidden="1">
      <c r="A308" s="18">
        <f t="shared" si="4"/>
        <v>304</v>
      </c>
      <c r="B308" s="25">
        <v>10906</v>
      </c>
      <c r="C308" s="26" t="s">
        <v>378</v>
      </c>
      <c r="D308" s="27">
        <v>26387</v>
      </c>
      <c r="E308" s="28" t="s">
        <v>4793</v>
      </c>
      <c r="F308" s="17"/>
      <c r="G308" s="17"/>
      <c r="H308" s="353">
        <v>141000859884</v>
      </c>
      <c r="I308" s="17" t="s">
        <v>5210</v>
      </c>
      <c r="J308" s="17" t="s">
        <v>5316</v>
      </c>
    </row>
    <row r="309" spans="1:10" hidden="1">
      <c r="A309" s="18">
        <f t="shared" si="4"/>
        <v>305</v>
      </c>
      <c r="B309" s="21">
        <v>10910</v>
      </c>
      <c r="C309" s="22" t="s">
        <v>379</v>
      </c>
      <c r="D309" s="23">
        <v>26900</v>
      </c>
      <c r="E309" s="24" t="s">
        <v>4825</v>
      </c>
      <c r="F309" s="17"/>
      <c r="G309" s="17"/>
      <c r="H309" s="353">
        <v>108004234351</v>
      </c>
      <c r="I309" s="17" t="s">
        <v>5204</v>
      </c>
      <c r="J309" s="17" t="s">
        <v>5352</v>
      </c>
    </row>
    <row r="310" spans="1:10" hidden="1">
      <c r="A310" s="18">
        <f t="shared" si="4"/>
        <v>306</v>
      </c>
      <c r="B310" s="25">
        <v>10918</v>
      </c>
      <c r="C310" s="26" t="s">
        <v>380</v>
      </c>
      <c r="D310" s="27">
        <v>25317</v>
      </c>
      <c r="E310" s="28" t="s">
        <v>4784</v>
      </c>
      <c r="F310" s="17"/>
      <c r="G310" s="17"/>
      <c r="H310" s="353">
        <v>108004110820</v>
      </c>
      <c r="I310" s="17" t="s">
        <v>5204</v>
      </c>
      <c r="J310" s="17" t="s">
        <v>5394</v>
      </c>
    </row>
    <row r="311" spans="1:10" hidden="1">
      <c r="A311" s="18">
        <f t="shared" si="4"/>
        <v>307</v>
      </c>
      <c r="B311" s="21">
        <v>10919</v>
      </c>
      <c r="C311" s="22" t="s">
        <v>381</v>
      </c>
      <c r="D311" s="23">
        <v>26338</v>
      </c>
      <c r="E311" s="24" t="s">
        <v>4779</v>
      </c>
      <c r="F311" s="17"/>
      <c r="G311" s="17"/>
      <c r="H311" s="353">
        <v>105868956415</v>
      </c>
      <c r="I311" s="17" t="s">
        <v>5204</v>
      </c>
      <c r="J311" s="17" t="s">
        <v>5395</v>
      </c>
    </row>
    <row r="312" spans="1:10" hidden="1">
      <c r="A312" s="18">
        <f t="shared" si="4"/>
        <v>308</v>
      </c>
      <c r="B312" s="25">
        <v>10923</v>
      </c>
      <c r="C312" s="26" t="s">
        <v>382</v>
      </c>
      <c r="D312" s="27">
        <v>26252</v>
      </c>
      <c r="E312" s="28" t="s">
        <v>4784</v>
      </c>
      <c r="F312" s="17"/>
      <c r="G312" s="17"/>
      <c r="H312" s="353">
        <v>101004110866</v>
      </c>
      <c r="I312" s="17" t="s">
        <v>5204</v>
      </c>
      <c r="J312" s="17" t="s">
        <v>5396</v>
      </c>
    </row>
    <row r="313" spans="1:10" hidden="1">
      <c r="A313" s="18">
        <f t="shared" si="4"/>
        <v>309</v>
      </c>
      <c r="B313" s="21">
        <v>10924</v>
      </c>
      <c r="C313" s="22" t="s">
        <v>383</v>
      </c>
      <c r="D313" s="23">
        <v>24923</v>
      </c>
      <c r="E313" s="24" t="s">
        <v>4795</v>
      </c>
      <c r="F313" s="17"/>
      <c r="G313" s="17"/>
      <c r="H313" s="353">
        <v>44310000018667</v>
      </c>
      <c r="I313" s="17" t="s">
        <v>5221</v>
      </c>
      <c r="J313" s="17" t="s">
        <v>5321</v>
      </c>
    </row>
    <row r="314" spans="1:10" hidden="1">
      <c r="A314" s="18">
        <f t="shared" si="4"/>
        <v>310</v>
      </c>
      <c r="B314" s="25">
        <v>10927</v>
      </c>
      <c r="C314" s="26" t="s">
        <v>384</v>
      </c>
      <c r="D314" s="27">
        <v>26698</v>
      </c>
      <c r="E314" s="28" t="s">
        <v>4825</v>
      </c>
      <c r="F314" s="17"/>
      <c r="G314" s="17"/>
      <c r="H314" s="353">
        <v>107004234364</v>
      </c>
      <c r="I314" s="17" t="s">
        <v>5204</v>
      </c>
      <c r="J314" s="17" t="s">
        <v>5398</v>
      </c>
    </row>
    <row r="315" spans="1:10" hidden="1">
      <c r="A315" s="18">
        <f t="shared" si="4"/>
        <v>311</v>
      </c>
      <c r="B315" s="21">
        <v>10932</v>
      </c>
      <c r="C315" s="22" t="s">
        <v>385</v>
      </c>
      <c r="D315" s="23">
        <v>27325</v>
      </c>
      <c r="E315" s="24" t="s">
        <v>4803</v>
      </c>
      <c r="F315" s="17"/>
      <c r="G315" s="17"/>
      <c r="H315" s="353">
        <v>1008387850</v>
      </c>
      <c r="I315" s="17" t="s">
        <v>5208</v>
      </c>
      <c r="J315" s="17" t="s">
        <v>5400</v>
      </c>
    </row>
    <row r="316" spans="1:10" hidden="1">
      <c r="A316" s="18">
        <f t="shared" si="4"/>
        <v>312</v>
      </c>
      <c r="B316" s="25">
        <v>10933</v>
      </c>
      <c r="C316" s="26" t="s">
        <v>386</v>
      </c>
      <c r="D316" s="27">
        <v>26950</v>
      </c>
      <c r="E316" s="28" t="s">
        <v>4805</v>
      </c>
      <c r="F316" s="17"/>
      <c r="G316" s="17"/>
      <c r="H316" s="353">
        <v>1008388710</v>
      </c>
      <c r="I316" s="17" t="s">
        <v>5208</v>
      </c>
      <c r="J316" s="17" t="s">
        <v>5401</v>
      </c>
    </row>
    <row r="317" spans="1:10" hidden="1">
      <c r="A317" s="18">
        <f t="shared" si="4"/>
        <v>313</v>
      </c>
      <c r="B317" s="21">
        <v>10935</v>
      </c>
      <c r="C317" s="22" t="s">
        <v>387</v>
      </c>
      <c r="D317" s="23">
        <v>26696</v>
      </c>
      <c r="E317" s="24" t="s">
        <v>4816</v>
      </c>
      <c r="F317" s="17"/>
      <c r="G317" s="17"/>
      <c r="H317" s="353">
        <v>141000860173</v>
      </c>
      <c r="I317" s="17" t="s">
        <v>5210</v>
      </c>
      <c r="J317" s="17" t="s">
        <v>5402</v>
      </c>
    </row>
    <row r="318" spans="1:10" hidden="1">
      <c r="A318" s="18">
        <f t="shared" si="4"/>
        <v>314</v>
      </c>
      <c r="B318" s="25">
        <v>10936</v>
      </c>
      <c r="C318" s="26" t="s">
        <v>388</v>
      </c>
      <c r="D318" s="27">
        <v>26745</v>
      </c>
      <c r="E318" s="28" t="s">
        <v>4800</v>
      </c>
      <c r="F318" s="17"/>
      <c r="G318" s="17"/>
      <c r="H318" s="353">
        <v>141000860497</v>
      </c>
      <c r="I318" s="17" t="s">
        <v>5210</v>
      </c>
      <c r="J318" s="17" t="s">
        <v>5214</v>
      </c>
    </row>
    <row r="319" spans="1:10" hidden="1">
      <c r="A319" s="18">
        <f t="shared" si="4"/>
        <v>315</v>
      </c>
      <c r="B319" s="21">
        <v>10940</v>
      </c>
      <c r="C319" s="22" t="s">
        <v>389</v>
      </c>
      <c r="D319" s="23">
        <v>25159</v>
      </c>
      <c r="E319" s="24" t="s">
        <v>4779</v>
      </c>
      <c r="F319" s="17"/>
      <c r="G319" s="17"/>
      <c r="H319" s="353">
        <v>107004238766</v>
      </c>
      <c r="I319" s="17" t="s">
        <v>5204</v>
      </c>
      <c r="J319" s="17" t="s">
        <v>5404</v>
      </c>
    </row>
    <row r="320" spans="1:10" hidden="1">
      <c r="A320" s="18">
        <f t="shared" si="4"/>
        <v>316</v>
      </c>
      <c r="B320" s="25">
        <v>10943</v>
      </c>
      <c r="C320" s="26" t="s">
        <v>390</v>
      </c>
      <c r="D320" s="27">
        <v>27226</v>
      </c>
      <c r="E320" s="28" t="s">
        <v>4793</v>
      </c>
      <c r="F320" s="17"/>
      <c r="G320" s="17"/>
      <c r="H320" s="353">
        <v>141000859981</v>
      </c>
      <c r="I320" s="17" t="s">
        <v>5210</v>
      </c>
      <c r="J320" s="17" t="s">
        <v>5405</v>
      </c>
    </row>
    <row r="321" spans="1:10" hidden="1">
      <c r="A321" s="18">
        <f t="shared" si="4"/>
        <v>317</v>
      </c>
      <c r="B321" s="21">
        <v>10945</v>
      </c>
      <c r="C321" s="22" t="s">
        <v>391</v>
      </c>
      <c r="D321" s="23">
        <v>26681</v>
      </c>
      <c r="E321" s="24" t="s">
        <v>4815</v>
      </c>
      <c r="F321" s="17"/>
      <c r="G321" s="17"/>
      <c r="H321" s="353">
        <v>104004169744</v>
      </c>
      <c r="I321" s="17" t="s">
        <v>5204</v>
      </c>
      <c r="J321" s="17" t="s">
        <v>5324</v>
      </c>
    </row>
    <row r="322" spans="1:10" hidden="1">
      <c r="A322" s="18">
        <f t="shared" si="4"/>
        <v>318</v>
      </c>
      <c r="B322" s="25">
        <v>10948</v>
      </c>
      <c r="C322" s="26" t="s">
        <v>392</v>
      </c>
      <c r="D322" s="27">
        <v>26834</v>
      </c>
      <c r="E322" s="28" t="s">
        <v>4791</v>
      </c>
      <c r="F322" s="17"/>
      <c r="G322" s="17"/>
      <c r="H322" s="353">
        <v>109004231422</v>
      </c>
      <c r="I322" s="17" t="s">
        <v>5204</v>
      </c>
      <c r="J322" s="17" t="s">
        <v>5220</v>
      </c>
    </row>
    <row r="323" spans="1:10" hidden="1">
      <c r="A323" s="18">
        <f t="shared" si="4"/>
        <v>319</v>
      </c>
      <c r="B323" s="21">
        <v>10951</v>
      </c>
      <c r="C323" s="22" t="s">
        <v>393</v>
      </c>
      <c r="D323" s="23">
        <v>27408</v>
      </c>
      <c r="E323" s="24" t="s">
        <v>4794</v>
      </c>
      <c r="F323" s="17"/>
      <c r="G323" s="17"/>
      <c r="H323" s="353">
        <v>141000860148</v>
      </c>
      <c r="I323" s="17" t="s">
        <v>5210</v>
      </c>
      <c r="J323" s="17" t="s">
        <v>5408</v>
      </c>
    </row>
    <row r="324" spans="1:10" hidden="1">
      <c r="A324" s="18">
        <f t="shared" si="4"/>
        <v>320</v>
      </c>
      <c r="B324" s="25">
        <v>10952</v>
      </c>
      <c r="C324" s="26" t="s">
        <v>394</v>
      </c>
      <c r="D324" s="27">
        <v>25376</v>
      </c>
      <c r="E324" s="28" t="s">
        <v>4822</v>
      </c>
      <c r="F324" s="17"/>
      <c r="G324" s="17"/>
      <c r="H324" s="353">
        <v>109004187900</v>
      </c>
      <c r="I324" s="17" t="s">
        <v>5204</v>
      </c>
      <c r="J324" s="17" t="s">
        <v>5272</v>
      </c>
    </row>
    <row r="325" spans="1:10" hidden="1">
      <c r="A325" s="18">
        <f t="shared" si="4"/>
        <v>321</v>
      </c>
      <c r="B325" s="21">
        <v>10953</v>
      </c>
      <c r="C325" s="22" t="s">
        <v>395</v>
      </c>
      <c r="D325" s="23">
        <v>26393</v>
      </c>
      <c r="E325" s="24" t="s">
        <v>4797</v>
      </c>
      <c r="F325" s="17"/>
      <c r="G325" s="17"/>
      <c r="H325" s="353">
        <v>141000860006</v>
      </c>
      <c r="I325" s="17" t="s">
        <v>5210</v>
      </c>
      <c r="J325" s="17" t="s">
        <v>5409</v>
      </c>
    </row>
    <row r="326" spans="1:10" hidden="1">
      <c r="A326" s="18">
        <f t="shared" ref="A326:A389" si="5">ROW()-4</f>
        <v>322</v>
      </c>
      <c r="B326" s="25">
        <v>10959</v>
      </c>
      <c r="C326" s="26" t="s">
        <v>396</v>
      </c>
      <c r="D326" s="27">
        <v>26915</v>
      </c>
      <c r="E326" s="28" t="s">
        <v>4805</v>
      </c>
      <c r="F326" s="17"/>
      <c r="G326" s="17"/>
      <c r="H326" s="353">
        <v>1008389450</v>
      </c>
      <c r="I326" s="17" t="s">
        <v>5208</v>
      </c>
      <c r="J326" s="17" t="s">
        <v>5412</v>
      </c>
    </row>
    <row r="327" spans="1:10" hidden="1">
      <c r="A327" s="18">
        <f t="shared" si="5"/>
        <v>323</v>
      </c>
      <c r="B327" s="21">
        <v>10960</v>
      </c>
      <c r="C327" s="22" t="s">
        <v>397</v>
      </c>
      <c r="D327" s="23">
        <v>26257</v>
      </c>
      <c r="E327" s="24" t="s">
        <v>4779</v>
      </c>
      <c r="F327" s="17"/>
      <c r="G327" s="17"/>
      <c r="H327" s="353">
        <v>102868956418</v>
      </c>
      <c r="I327" s="17" t="s">
        <v>5204</v>
      </c>
      <c r="J327" s="17" t="s">
        <v>5276</v>
      </c>
    </row>
    <row r="328" spans="1:10" hidden="1">
      <c r="A328" s="18">
        <f t="shared" si="5"/>
        <v>324</v>
      </c>
      <c r="B328" s="25">
        <v>10961</v>
      </c>
      <c r="C328" s="26" t="s">
        <v>398</v>
      </c>
      <c r="D328" s="27">
        <v>26550</v>
      </c>
      <c r="E328" s="28" t="s">
        <v>4791</v>
      </c>
      <c r="F328" s="17"/>
      <c r="G328" s="17"/>
      <c r="H328" s="353">
        <v>44310000016591</v>
      </c>
      <c r="I328" s="17" t="s">
        <v>5221</v>
      </c>
      <c r="J328" s="17" t="s">
        <v>5317</v>
      </c>
    </row>
    <row r="329" spans="1:10" hidden="1">
      <c r="A329" s="18">
        <f t="shared" si="5"/>
        <v>325</v>
      </c>
      <c r="B329" s="21">
        <v>10965</v>
      </c>
      <c r="C329" s="22" t="s">
        <v>399</v>
      </c>
      <c r="D329" s="23">
        <v>24825</v>
      </c>
      <c r="E329" s="24" t="s">
        <v>4788</v>
      </c>
      <c r="F329" s="17"/>
      <c r="G329" s="17"/>
      <c r="H329" s="353">
        <v>108004079300</v>
      </c>
      <c r="I329" s="17" t="s">
        <v>5204</v>
      </c>
      <c r="J329" s="17" t="s">
        <v>5413</v>
      </c>
    </row>
    <row r="330" spans="1:10" hidden="1">
      <c r="A330" s="18">
        <f t="shared" si="5"/>
        <v>326</v>
      </c>
      <c r="B330" s="25">
        <v>10968</v>
      </c>
      <c r="C330" s="26" t="s">
        <v>400</v>
      </c>
      <c r="D330" s="27">
        <v>26558</v>
      </c>
      <c r="E330" s="28" t="s">
        <v>4814</v>
      </c>
      <c r="F330" s="17"/>
      <c r="G330" s="17"/>
      <c r="H330" s="353">
        <v>1008402926</v>
      </c>
      <c r="I330" s="17" t="s">
        <v>5208</v>
      </c>
      <c r="J330" s="17" t="s">
        <v>5414</v>
      </c>
    </row>
    <row r="331" spans="1:10" hidden="1">
      <c r="A331" s="18">
        <f t="shared" si="5"/>
        <v>327</v>
      </c>
      <c r="B331" s="21">
        <v>10969</v>
      </c>
      <c r="C331" s="22" t="s">
        <v>401</v>
      </c>
      <c r="D331" s="23">
        <v>27620</v>
      </c>
      <c r="E331" s="24" t="s">
        <v>4828</v>
      </c>
      <c r="F331" s="17"/>
      <c r="G331" s="17"/>
      <c r="H331" s="353">
        <v>103004140656</v>
      </c>
      <c r="I331" s="17" t="s">
        <v>5204</v>
      </c>
      <c r="J331" s="17" t="s">
        <v>5403</v>
      </c>
    </row>
    <row r="332" spans="1:10" hidden="1">
      <c r="A332" s="18">
        <f t="shared" si="5"/>
        <v>328</v>
      </c>
      <c r="B332" s="21">
        <v>10971</v>
      </c>
      <c r="C332" s="22" t="s">
        <v>403</v>
      </c>
      <c r="D332" s="23">
        <v>27805</v>
      </c>
      <c r="E332" s="24" t="s">
        <v>4779</v>
      </c>
      <c r="F332" s="17"/>
      <c r="G332" s="17"/>
      <c r="H332" s="353">
        <v>44310000010627</v>
      </c>
      <c r="I332" s="17" t="s">
        <v>5221</v>
      </c>
      <c r="J332" s="17" t="s">
        <v>5281</v>
      </c>
    </row>
    <row r="333" spans="1:10" hidden="1">
      <c r="A333" s="18">
        <f t="shared" si="5"/>
        <v>329</v>
      </c>
      <c r="B333" s="25">
        <v>10973</v>
      </c>
      <c r="C333" s="26" t="s">
        <v>404</v>
      </c>
      <c r="D333" s="27">
        <v>27285</v>
      </c>
      <c r="E333" s="28" t="s">
        <v>4816</v>
      </c>
      <c r="F333" s="17"/>
      <c r="G333" s="17"/>
      <c r="H333" s="353">
        <v>141000860272</v>
      </c>
      <c r="I333" s="17" t="s">
        <v>5210</v>
      </c>
      <c r="J333" s="17" t="s">
        <v>5416</v>
      </c>
    </row>
    <row r="334" spans="1:10" hidden="1">
      <c r="A334" s="18">
        <f t="shared" si="5"/>
        <v>330</v>
      </c>
      <c r="B334" s="21">
        <v>10975</v>
      </c>
      <c r="C334" s="22" t="s">
        <v>405</v>
      </c>
      <c r="D334" s="23">
        <v>27870</v>
      </c>
      <c r="E334" s="24" t="s">
        <v>4805</v>
      </c>
      <c r="F334" s="17"/>
      <c r="G334" s="17"/>
      <c r="H334" s="353">
        <v>1008389311</v>
      </c>
      <c r="I334" s="17" t="s">
        <v>5208</v>
      </c>
      <c r="J334" s="17" t="s">
        <v>5309</v>
      </c>
    </row>
    <row r="335" spans="1:10" hidden="1">
      <c r="A335" s="18">
        <f t="shared" si="5"/>
        <v>331</v>
      </c>
      <c r="B335" s="25">
        <v>10976</v>
      </c>
      <c r="C335" s="26" t="s">
        <v>406</v>
      </c>
      <c r="D335" s="27">
        <v>26361</v>
      </c>
      <c r="E335" s="28" t="s">
        <v>4823</v>
      </c>
      <c r="F335" s="17"/>
      <c r="G335" s="17"/>
      <c r="H335" s="353">
        <v>102004191426</v>
      </c>
      <c r="I335" s="17" t="s">
        <v>5204</v>
      </c>
      <c r="J335" s="17" t="s">
        <v>5417</v>
      </c>
    </row>
    <row r="336" spans="1:10" hidden="1">
      <c r="A336" s="18">
        <f t="shared" si="5"/>
        <v>332</v>
      </c>
      <c r="B336" s="21">
        <v>10978</v>
      </c>
      <c r="C336" s="22" t="s">
        <v>407</v>
      </c>
      <c r="D336" s="23">
        <v>26106</v>
      </c>
      <c r="E336" s="24" t="s">
        <v>4807</v>
      </c>
      <c r="F336" s="17"/>
      <c r="G336" s="17"/>
      <c r="H336" s="353">
        <v>107004187232</v>
      </c>
      <c r="I336" s="17" t="s">
        <v>5204</v>
      </c>
      <c r="J336" s="17" t="s">
        <v>5419</v>
      </c>
    </row>
    <row r="337" spans="1:10" hidden="1">
      <c r="A337" s="18">
        <f t="shared" si="5"/>
        <v>333</v>
      </c>
      <c r="B337" s="25">
        <v>10985</v>
      </c>
      <c r="C337" s="26" t="s">
        <v>408</v>
      </c>
      <c r="D337" s="27">
        <v>27607</v>
      </c>
      <c r="E337" s="28" t="s">
        <v>4793</v>
      </c>
      <c r="F337" s="17"/>
      <c r="G337" s="17"/>
      <c r="H337" s="353">
        <v>141000859687</v>
      </c>
      <c r="I337" s="17" t="s">
        <v>5210</v>
      </c>
      <c r="J337" s="17" t="s">
        <v>5285</v>
      </c>
    </row>
    <row r="338" spans="1:10" hidden="1">
      <c r="A338" s="18">
        <f t="shared" si="5"/>
        <v>334</v>
      </c>
      <c r="B338" s="21">
        <v>10987</v>
      </c>
      <c r="C338" s="22" t="s">
        <v>409</v>
      </c>
      <c r="D338" s="23">
        <v>24947</v>
      </c>
      <c r="E338" s="24" t="s">
        <v>4790</v>
      </c>
      <c r="F338" s="17"/>
      <c r="G338" s="17"/>
      <c r="H338" s="353">
        <v>44310000015473</v>
      </c>
      <c r="I338" s="17" t="s">
        <v>5221</v>
      </c>
      <c r="J338" s="17" t="s">
        <v>5239</v>
      </c>
    </row>
    <row r="339" spans="1:10" hidden="1">
      <c r="A339" s="18">
        <f t="shared" si="5"/>
        <v>335</v>
      </c>
      <c r="B339" s="25">
        <v>10988</v>
      </c>
      <c r="C339" s="26" t="s">
        <v>410</v>
      </c>
      <c r="D339" s="27">
        <v>27587</v>
      </c>
      <c r="E339" s="28" t="s">
        <v>4799</v>
      </c>
      <c r="F339" s="17"/>
      <c r="G339" s="17"/>
      <c r="H339" s="353">
        <v>44310000009023</v>
      </c>
      <c r="I339" s="17" t="s">
        <v>5221</v>
      </c>
      <c r="J339" s="17" t="s">
        <v>5421</v>
      </c>
    </row>
    <row r="340" spans="1:10" hidden="1">
      <c r="A340" s="18">
        <f t="shared" si="5"/>
        <v>336</v>
      </c>
      <c r="B340" s="21">
        <v>10991</v>
      </c>
      <c r="C340" s="22" t="s">
        <v>411</v>
      </c>
      <c r="D340" s="23">
        <v>27906</v>
      </c>
      <c r="E340" s="24" t="s">
        <v>4782</v>
      </c>
      <c r="F340" s="17" t="s">
        <v>8232</v>
      </c>
      <c r="G340" s="17" t="s">
        <v>8227</v>
      </c>
      <c r="H340" s="353">
        <v>107004103537</v>
      </c>
      <c r="I340" s="17" t="s">
        <v>5204</v>
      </c>
      <c r="J340" s="17" t="s">
        <v>11806</v>
      </c>
    </row>
    <row r="341" spans="1:10" hidden="1">
      <c r="A341" s="18">
        <f t="shared" si="5"/>
        <v>337</v>
      </c>
      <c r="B341" s="25">
        <v>10995</v>
      </c>
      <c r="C341" s="26" t="s">
        <v>112</v>
      </c>
      <c r="D341" s="27">
        <v>26884</v>
      </c>
      <c r="E341" s="28" t="s">
        <v>4827</v>
      </c>
      <c r="F341" s="17"/>
      <c r="G341" s="17"/>
      <c r="H341" s="353">
        <v>104004140630</v>
      </c>
      <c r="I341" s="17" t="s">
        <v>5204</v>
      </c>
      <c r="J341" s="17" t="s">
        <v>5207</v>
      </c>
    </row>
    <row r="342" spans="1:10" hidden="1">
      <c r="A342" s="18">
        <f t="shared" si="5"/>
        <v>338</v>
      </c>
      <c r="B342" s="21">
        <v>10999</v>
      </c>
      <c r="C342" s="22" t="s">
        <v>412</v>
      </c>
      <c r="D342" s="23">
        <v>25517</v>
      </c>
      <c r="E342" s="24" t="s">
        <v>4788</v>
      </c>
      <c r="F342" s="17"/>
      <c r="G342" s="17"/>
      <c r="H342" s="353">
        <v>103004079235</v>
      </c>
      <c r="I342" s="17" t="s">
        <v>5204</v>
      </c>
      <c r="J342" s="17" t="s">
        <v>5423</v>
      </c>
    </row>
    <row r="343" spans="1:10" hidden="1">
      <c r="A343" s="18">
        <f t="shared" si="5"/>
        <v>339</v>
      </c>
      <c r="B343" s="25">
        <v>11001</v>
      </c>
      <c r="C343" s="26" t="s">
        <v>413</v>
      </c>
      <c r="D343" s="27">
        <v>26679</v>
      </c>
      <c r="E343" s="28" t="s">
        <v>4779</v>
      </c>
      <c r="F343" s="17"/>
      <c r="G343" s="17"/>
      <c r="H343" s="353">
        <v>1008388749</v>
      </c>
      <c r="I343" s="17" t="s">
        <v>5208</v>
      </c>
      <c r="J343" s="17" t="s">
        <v>5424</v>
      </c>
    </row>
    <row r="344" spans="1:10" hidden="1">
      <c r="A344" s="18">
        <f t="shared" si="5"/>
        <v>340</v>
      </c>
      <c r="B344" s="21">
        <v>11003</v>
      </c>
      <c r="C344" s="22" t="s">
        <v>414</v>
      </c>
      <c r="D344" s="23">
        <v>25620</v>
      </c>
      <c r="E344" s="24" t="s">
        <v>4794</v>
      </c>
      <c r="F344" s="17"/>
      <c r="G344" s="17"/>
      <c r="H344" s="353">
        <v>104004104593</v>
      </c>
      <c r="I344" s="17" t="s">
        <v>5204</v>
      </c>
      <c r="J344" s="17" t="s">
        <v>5425</v>
      </c>
    </row>
    <row r="345" spans="1:10" hidden="1">
      <c r="A345" s="18">
        <f t="shared" si="5"/>
        <v>341</v>
      </c>
      <c r="B345" s="25">
        <v>11004</v>
      </c>
      <c r="C345" s="26" t="s">
        <v>415</v>
      </c>
      <c r="D345" s="27">
        <v>27261</v>
      </c>
      <c r="E345" s="28" t="s">
        <v>4791</v>
      </c>
      <c r="F345" s="17"/>
      <c r="G345" s="17"/>
      <c r="H345" s="353">
        <v>104004102978</v>
      </c>
      <c r="I345" s="17" t="s">
        <v>5204</v>
      </c>
      <c r="J345" s="17" t="s">
        <v>5307</v>
      </c>
    </row>
    <row r="346" spans="1:10" hidden="1">
      <c r="A346" s="18">
        <f t="shared" si="5"/>
        <v>342</v>
      </c>
      <c r="B346" s="21">
        <v>11009</v>
      </c>
      <c r="C346" s="22" t="s">
        <v>416</v>
      </c>
      <c r="D346" s="23">
        <v>25437</v>
      </c>
      <c r="E346" s="24" t="s">
        <v>4811</v>
      </c>
      <c r="F346" s="17"/>
      <c r="G346" s="17"/>
      <c r="H346" s="353">
        <v>44310000009290</v>
      </c>
      <c r="I346" s="17" t="s">
        <v>5221</v>
      </c>
      <c r="J346" s="17" t="s">
        <v>5426</v>
      </c>
    </row>
    <row r="347" spans="1:10" hidden="1">
      <c r="A347" s="18">
        <f t="shared" si="5"/>
        <v>343</v>
      </c>
      <c r="B347" s="25">
        <v>11012</v>
      </c>
      <c r="C347" s="26" t="s">
        <v>176</v>
      </c>
      <c r="D347" s="27">
        <v>26170</v>
      </c>
      <c r="E347" s="28" t="s">
        <v>4808</v>
      </c>
      <c r="F347" s="17"/>
      <c r="G347" s="17"/>
      <c r="H347" s="353">
        <v>105004259884</v>
      </c>
      <c r="I347" s="17" t="s">
        <v>5204</v>
      </c>
      <c r="J347" s="17" t="s">
        <v>5427</v>
      </c>
    </row>
    <row r="348" spans="1:10" hidden="1">
      <c r="A348" s="18">
        <f t="shared" si="5"/>
        <v>344</v>
      </c>
      <c r="B348" s="21">
        <v>11015</v>
      </c>
      <c r="C348" s="22" t="s">
        <v>417</v>
      </c>
      <c r="D348" s="23">
        <v>26088</v>
      </c>
      <c r="E348" s="24" t="s">
        <v>4793</v>
      </c>
      <c r="F348" s="17"/>
      <c r="G348" s="17"/>
      <c r="H348" s="353">
        <v>102004076990</v>
      </c>
      <c r="I348" s="17" t="s">
        <v>5204</v>
      </c>
      <c r="J348" s="17" t="s">
        <v>5429</v>
      </c>
    </row>
    <row r="349" spans="1:10" hidden="1">
      <c r="A349" s="18">
        <f t="shared" si="5"/>
        <v>345</v>
      </c>
      <c r="B349" s="25">
        <v>11017</v>
      </c>
      <c r="C349" s="26" t="s">
        <v>418</v>
      </c>
      <c r="D349" s="27">
        <v>24025</v>
      </c>
      <c r="E349" s="28" t="s">
        <v>4800</v>
      </c>
      <c r="F349" s="17"/>
      <c r="G349" s="17"/>
      <c r="H349" s="353">
        <v>141000860424</v>
      </c>
      <c r="I349" s="17" t="s">
        <v>5210</v>
      </c>
      <c r="J349" s="17" t="s">
        <v>5430</v>
      </c>
    </row>
    <row r="350" spans="1:10" hidden="1">
      <c r="A350" s="18">
        <f t="shared" si="5"/>
        <v>346</v>
      </c>
      <c r="B350" s="21">
        <v>11018</v>
      </c>
      <c r="C350" s="22" t="s">
        <v>419</v>
      </c>
      <c r="D350" s="23">
        <v>27627</v>
      </c>
      <c r="E350" s="24" t="s">
        <v>4784</v>
      </c>
      <c r="F350" s="17"/>
      <c r="G350" s="17"/>
      <c r="H350" s="353">
        <v>141000860158</v>
      </c>
      <c r="I350" s="17" t="s">
        <v>5210</v>
      </c>
      <c r="J350" s="17" t="s">
        <v>5431</v>
      </c>
    </row>
    <row r="351" spans="1:10" hidden="1">
      <c r="A351" s="18">
        <f t="shared" si="5"/>
        <v>347</v>
      </c>
      <c r="B351" s="25">
        <v>11026</v>
      </c>
      <c r="C351" s="26" t="s">
        <v>420</v>
      </c>
      <c r="D351" s="27">
        <v>26665</v>
      </c>
      <c r="E351" s="28" t="s">
        <v>4826</v>
      </c>
      <c r="F351" s="17"/>
      <c r="G351" s="17"/>
      <c r="H351" s="353">
        <v>141000861938</v>
      </c>
      <c r="I351" s="17" t="s">
        <v>5210</v>
      </c>
      <c r="J351" s="17" t="s">
        <v>5231</v>
      </c>
    </row>
    <row r="352" spans="1:10" hidden="1">
      <c r="A352" s="18">
        <f t="shared" si="5"/>
        <v>348</v>
      </c>
      <c r="B352" s="21">
        <v>11029</v>
      </c>
      <c r="C352" s="22" t="s">
        <v>421</v>
      </c>
      <c r="D352" s="23">
        <v>25570</v>
      </c>
      <c r="E352" s="24" t="s">
        <v>4822</v>
      </c>
      <c r="F352" s="17"/>
      <c r="G352" s="17"/>
      <c r="H352" s="353">
        <v>101004187908</v>
      </c>
      <c r="I352" s="17" t="s">
        <v>5204</v>
      </c>
      <c r="J352" s="17" t="s">
        <v>5436</v>
      </c>
    </row>
    <row r="353" spans="1:10" hidden="1">
      <c r="A353" s="18">
        <f t="shared" si="5"/>
        <v>349</v>
      </c>
      <c r="B353" s="25">
        <v>11030</v>
      </c>
      <c r="C353" s="26" t="s">
        <v>422</v>
      </c>
      <c r="D353" s="27">
        <v>27433</v>
      </c>
      <c r="E353" s="29" t="s">
        <v>4781</v>
      </c>
      <c r="F353" s="17"/>
      <c r="G353" s="17"/>
      <c r="H353" s="353">
        <v>1008399929</v>
      </c>
      <c r="I353" s="17" t="s">
        <v>5208</v>
      </c>
      <c r="J353" s="17" t="s">
        <v>5437</v>
      </c>
    </row>
    <row r="354" spans="1:10" hidden="1">
      <c r="A354" s="18">
        <f t="shared" si="5"/>
        <v>350</v>
      </c>
      <c r="B354" s="21">
        <v>11031</v>
      </c>
      <c r="C354" s="22" t="s">
        <v>423</v>
      </c>
      <c r="D354" s="23">
        <v>27344</v>
      </c>
      <c r="E354" s="24" t="s">
        <v>4827</v>
      </c>
      <c r="F354" s="17"/>
      <c r="G354" s="17"/>
      <c r="H354" s="353">
        <v>102004237981</v>
      </c>
      <c r="I354" s="17" t="s">
        <v>5204</v>
      </c>
      <c r="J354" s="17" t="s">
        <v>5438</v>
      </c>
    </row>
    <row r="355" spans="1:10" hidden="1">
      <c r="A355" s="18">
        <f t="shared" si="5"/>
        <v>351</v>
      </c>
      <c r="B355" s="25">
        <v>11038</v>
      </c>
      <c r="C355" s="26" t="s">
        <v>424</v>
      </c>
      <c r="D355" s="27">
        <v>25804</v>
      </c>
      <c r="E355" s="28" t="s">
        <v>4823</v>
      </c>
      <c r="F355" s="17"/>
      <c r="G355" s="17"/>
      <c r="H355" s="353">
        <v>104004232620</v>
      </c>
      <c r="I355" s="17" t="s">
        <v>5204</v>
      </c>
      <c r="J355" s="17" t="s">
        <v>5441</v>
      </c>
    </row>
    <row r="356" spans="1:10" hidden="1">
      <c r="A356" s="18">
        <f t="shared" si="5"/>
        <v>352</v>
      </c>
      <c r="B356" s="21">
        <v>11042</v>
      </c>
      <c r="C356" s="22" t="s">
        <v>425</v>
      </c>
      <c r="D356" s="23">
        <v>27044</v>
      </c>
      <c r="E356" s="24" t="s">
        <v>4793</v>
      </c>
      <c r="F356" s="17"/>
      <c r="G356" s="17"/>
      <c r="H356" s="353">
        <v>100005802301</v>
      </c>
      <c r="I356" s="17" t="s">
        <v>5204</v>
      </c>
      <c r="J356" s="17" t="s">
        <v>5442</v>
      </c>
    </row>
    <row r="357" spans="1:10" hidden="1">
      <c r="A357" s="18">
        <f t="shared" si="5"/>
        <v>353</v>
      </c>
      <c r="B357" s="25">
        <v>11044</v>
      </c>
      <c r="C357" s="26" t="s">
        <v>426</v>
      </c>
      <c r="D357" s="27">
        <v>27246</v>
      </c>
      <c r="E357" s="28" t="s">
        <v>4818</v>
      </c>
      <c r="F357" s="17"/>
      <c r="G357" s="17"/>
      <c r="H357" s="353">
        <v>1008402007</v>
      </c>
      <c r="I357" s="17" t="s">
        <v>5208</v>
      </c>
      <c r="J357" s="17" t="s">
        <v>5433</v>
      </c>
    </row>
    <row r="358" spans="1:10" hidden="1">
      <c r="A358" s="18">
        <f t="shared" si="5"/>
        <v>354</v>
      </c>
      <c r="B358" s="21">
        <v>11045</v>
      </c>
      <c r="C358" s="22" t="s">
        <v>427</v>
      </c>
      <c r="D358" s="23">
        <v>26879</v>
      </c>
      <c r="E358" s="24" t="s">
        <v>4822</v>
      </c>
      <c r="F358" s="17"/>
      <c r="G358" s="17"/>
      <c r="H358" s="353">
        <v>100004187893</v>
      </c>
      <c r="I358" s="17" t="s">
        <v>5204</v>
      </c>
      <c r="J358" s="17" t="s">
        <v>5443</v>
      </c>
    </row>
    <row r="359" spans="1:10" hidden="1">
      <c r="A359" s="18">
        <f t="shared" si="5"/>
        <v>355</v>
      </c>
      <c r="B359" s="25">
        <v>11046</v>
      </c>
      <c r="C359" s="26" t="s">
        <v>428</v>
      </c>
      <c r="D359" s="27">
        <v>26954</v>
      </c>
      <c r="E359" s="28" t="s">
        <v>4790</v>
      </c>
      <c r="F359" s="17"/>
      <c r="G359" s="17"/>
      <c r="H359" s="353">
        <v>44310000015507</v>
      </c>
      <c r="I359" s="17" t="s">
        <v>5221</v>
      </c>
      <c r="J359" s="17" t="s">
        <v>5295</v>
      </c>
    </row>
    <row r="360" spans="1:10" hidden="1">
      <c r="A360" s="18">
        <f t="shared" si="5"/>
        <v>356</v>
      </c>
      <c r="B360" s="21">
        <v>11051</v>
      </c>
      <c r="C360" s="22" t="s">
        <v>429</v>
      </c>
      <c r="D360" s="23">
        <v>26507</v>
      </c>
      <c r="E360" s="24" t="s">
        <v>4785</v>
      </c>
      <c r="F360" s="17"/>
      <c r="G360" s="17"/>
      <c r="H360" s="353">
        <v>44310000014258</v>
      </c>
      <c r="I360" s="17" t="s">
        <v>5221</v>
      </c>
      <c r="J360" s="17" t="s">
        <v>5362</v>
      </c>
    </row>
    <row r="361" spans="1:10" hidden="1">
      <c r="A361" s="18">
        <f t="shared" si="5"/>
        <v>357</v>
      </c>
      <c r="B361" s="25">
        <v>11052</v>
      </c>
      <c r="C361" s="26" t="s">
        <v>430</v>
      </c>
      <c r="D361" s="27">
        <v>26126</v>
      </c>
      <c r="E361" s="28" t="s">
        <v>4785</v>
      </c>
      <c r="F361" s="17"/>
      <c r="G361" s="17"/>
      <c r="H361" s="353">
        <v>44310000015233</v>
      </c>
      <c r="I361" s="17" t="s">
        <v>5221</v>
      </c>
      <c r="J361" s="17" t="s">
        <v>5446</v>
      </c>
    </row>
    <row r="362" spans="1:10" hidden="1">
      <c r="A362" s="18">
        <f t="shared" si="5"/>
        <v>358</v>
      </c>
      <c r="B362" s="21">
        <v>11053</v>
      </c>
      <c r="C362" s="22" t="s">
        <v>431</v>
      </c>
      <c r="D362" s="23">
        <v>26896</v>
      </c>
      <c r="E362" s="24" t="s">
        <v>4826</v>
      </c>
      <c r="F362" s="17"/>
      <c r="G362" s="17"/>
      <c r="H362" s="353">
        <v>100004171712</v>
      </c>
      <c r="I362" s="17" t="s">
        <v>5204</v>
      </c>
      <c r="J362" s="17" t="s">
        <v>5320</v>
      </c>
    </row>
    <row r="363" spans="1:10" hidden="1">
      <c r="A363" s="18">
        <f t="shared" si="5"/>
        <v>359</v>
      </c>
      <c r="B363" s="25">
        <v>11055</v>
      </c>
      <c r="C363" s="26" t="s">
        <v>432</v>
      </c>
      <c r="D363" s="27">
        <v>28024</v>
      </c>
      <c r="E363" s="28" t="s">
        <v>4779</v>
      </c>
      <c r="F363" s="17"/>
      <c r="G363" s="17"/>
      <c r="H363" s="353">
        <v>107005297637</v>
      </c>
      <c r="I363" s="17" t="s">
        <v>5204</v>
      </c>
      <c r="J363" s="17" t="s">
        <v>5287</v>
      </c>
    </row>
    <row r="364" spans="1:10" hidden="1">
      <c r="A364" s="18">
        <f t="shared" si="5"/>
        <v>360</v>
      </c>
      <c r="B364" s="21">
        <v>11058</v>
      </c>
      <c r="C364" s="22" t="s">
        <v>433</v>
      </c>
      <c r="D364" s="23">
        <v>26341</v>
      </c>
      <c r="E364" s="24" t="s">
        <v>4780</v>
      </c>
      <c r="F364" s="17"/>
      <c r="G364" s="17"/>
      <c r="H364" s="353">
        <v>44310000013495</v>
      </c>
      <c r="I364" s="17" t="s">
        <v>5221</v>
      </c>
      <c r="J364" s="17" t="s">
        <v>5447</v>
      </c>
    </row>
    <row r="365" spans="1:10" hidden="1">
      <c r="A365" s="18">
        <f t="shared" si="5"/>
        <v>361</v>
      </c>
      <c r="B365" s="25">
        <v>11060</v>
      </c>
      <c r="C365" s="26" t="s">
        <v>434</v>
      </c>
      <c r="D365" s="27">
        <v>25123</v>
      </c>
      <c r="E365" s="28" t="s">
        <v>4804</v>
      </c>
      <c r="F365" s="17"/>
      <c r="G365" s="17"/>
      <c r="H365" s="353">
        <v>104004106974</v>
      </c>
      <c r="I365" s="17" t="s">
        <v>5204</v>
      </c>
      <c r="J365" s="17" t="s">
        <v>5448</v>
      </c>
    </row>
    <row r="366" spans="1:10" hidden="1">
      <c r="A366" s="18">
        <f t="shared" si="5"/>
        <v>362</v>
      </c>
      <c r="B366" s="21">
        <v>11063</v>
      </c>
      <c r="C366" s="22" t="s">
        <v>435</v>
      </c>
      <c r="D366" s="23">
        <v>27080</v>
      </c>
      <c r="E366" s="30" t="s">
        <v>4781</v>
      </c>
      <c r="F366" s="17"/>
      <c r="G366" s="17"/>
      <c r="H366" s="353">
        <v>106004103650</v>
      </c>
      <c r="I366" s="17" t="s">
        <v>5204</v>
      </c>
      <c r="J366" s="17" t="s">
        <v>5333</v>
      </c>
    </row>
    <row r="367" spans="1:10" hidden="1">
      <c r="A367" s="18">
        <f t="shared" si="5"/>
        <v>363</v>
      </c>
      <c r="B367" s="25">
        <v>11064</v>
      </c>
      <c r="C367" s="26" t="s">
        <v>436</v>
      </c>
      <c r="D367" s="27">
        <v>26674</v>
      </c>
      <c r="E367" s="28" t="s">
        <v>4813</v>
      </c>
      <c r="F367" s="17"/>
      <c r="G367" s="17"/>
      <c r="H367" s="353">
        <v>101004178320</v>
      </c>
      <c r="I367" s="17" t="s">
        <v>5204</v>
      </c>
      <c r="J367" s="17" t="s">
        <v>5449</v>
      </c>
    </row>
    <row r="368" spans="1:10" hidden="1">
      <c r="A368" s="18">
        <f t="shared" si="5"/>
        <v>364</v>
      </c>
      <c r="B368" s="21">
        <v>11069</v>
      </c>
      <c r="C368" s="22" t="s">
        <v>437</v>
      </c>
      <c r="D368" s="23">
        <v>27165</v>
      </c>
      <c r="E368" s="24" t="s">
        <v>4797</v>
      </c>
      <c r="F368" s="17"/>
      <c r="G368" s="17"/>
      <c r="H368" s="353">
        <v>141000860007</v>
      </c>
      <c r="I368" s="17" t="s">
        <v>5210</v>
      </c>
      <c r="J368" s="17" t="s">
        <v>5450</v>
      </c>
    </row>
    <row r="369" spans="1:10" hidden="1">
      <c r="A369" s="18">
        <f t="shared" si="5"/>
        <v>365</v>
      </c>
      <c r="B369" s="25">
        <v>11072</v>
      </c>
      <c r="C369" s="26" t="s">
        <v>438</v>
      </c>
      <c r="D369" s="27">
        <v>27442</v>
      </c>
      <c r="E369" s="28" t="s">
        <v>4806</v>
      </c>
      <c r="F369" s="17"/>
      <c r="G369" s="17"/>
      <c r="H369" s="353">
        <v>104004075183</v>
      </c>
      <c r="I369" s="17" t="s">
        <v>5204</v>
      </c>
      <c r="J369" s="17" t="s">
        <v>5451</v>
      </c>
    </row>
    <row r="370" spans="1:10" hidden="1">
      <c r="A370" s="18">
        <f t="shared" si="5"/>
        <v>366</v>
      </c>
      <c r="B370" s="21">
        <v>11073</v>
      </c>
      <c r="C370" s="22" t="s">
        <v>439</v>
      </c>
      <c r="D370" s="23">
        <v>23961</v>
      </c>
      <c r="E370" s="24" t="s">
        <v>4782</v>
      </c>
      <c r="F370" s="17" t="s">
        <v>10065</v>
      </c>
      <c r="G370" s="17" t="s">
        <v>10057</v>
      </c>
      <c r="H370" s="353">
        <v>105004104265</v>
      </c>
      <c r="I370" s="17" t="s">
        <v>5204</v>
      </c>
      <c r="J370" s="17" t="s">
        <v>11807</v>
      </c>
    </row>
    <row r="371" spans="1:10" hidden="1">
      <c r="A371" s="18">
        <f t="shared" si="5"/>
        <v>367</v>
      </c>
      <c r="B371" s="25">
        <v>11077</v>
      </c>
      <c r="C371" s="26" t="s">
        <v>440</v>
      </c>
      <c r="D371" s="27">
        <v>27031</v>
      </c>
      <c r="E371" s="29" t="s">
        <v>4781</v>
      </c>
      <c r="F371" s="17"/>
      <c r="G371" s="17"/>
      <c r="H371" s="353">
        <v>108004107857</v>
      </c>
      <c r="I371" s="17" t="s">
        <v>5204</v>
      </c>
      <c r="J371" s="17" t="s">
        <v>5212</v>
      </c>
    </row>
    <row r="372" spans="1:10" hidden="1">
      <c r="A372" s="18">
        <f t="shared" si="5"/>
        <v>368</v>
      </c>
      <c r="B372" s="21">
        <v>11078</v>
      </c>
      <c r="C372" s="22" t="s">
        <v>441</v>
      </c>
      <c r="D372" s="23">
        <v>27034</v>
      </c>
      <c r="E372" s="30" t="s">
        <v>4781</v>
      </c>
      <c r="F372" s="17"/>
      <c r="G372" s="17"/>
      <c r="H372" s="353">
        <v>109004075109</v>
      </c>
      <c r="I372" s="17" t="s">
        <v>5204</v>
      </c>
      <c r="J372" s="17" t="s">
        <v>5248</v>
      </c>
    </row>
    <row r="373" spans="1:10" hidden="1">
      <c r="A373" s="18">
        <f t="shared" si="5"/>
        <v>369</v>
      </c>
      <c r="B373" s="25">
        <v>11079</v>
      </c>
      <c r="C373" s="26" t="s">
        <v>442</v>
      </c>
      <c r="D373" s="27">
        <v>23766</v>
      </c>
      <c r="E373" s="28" t="s">
        <v>4778</v>
      </c>
      <c r="F373" s="17"/>
      <c r="G373" s="17"/>
      <c r="H373" s="353">
        <v>44310000012395</v>
      </c>
      <c r="I373" s="17" t="s">
        <v>5221</v>
      </c>
      <c r="J373" s="17" t="s">
        <v>5362</v>
      </c>
    </row>
    <row r="374" spans="1:10" hidden="1">
      <c r="A374" s="18">
        <f t="shared" si="5"/>
        <v>370</v>
      </c>
      <c r="B374" s="21">
        <v>11082</v>
      </c>
      <c r="C374" s="22" t="s">
        <v>443</v>
      </c>
      <c r="D374" s="23">
        <v>26844</v>
      </c>
      <c r="E374" s="30" t="s">
        <v>4781</v>
      </c>
      <c r="F374" s="17"/>
      <c r="G374" s="17"/>
      <c r="H374" s="353">
        <v>1008403792</v>
      </c>
      <c r="I374" s="17" t="s">
        <v>5208</v>
      </c>
      <c r="J374" s="17" t="s">
        <v>5453</v>
      </c>
    </row>
    <row r="375" spans="1:10" hidden="1">
      <c r="A375" s="18">
        <f t="shared" si="5"/>
        <v>371</v>
      </c>
      <c r="B375" s="25">
        <v>11084</v>
      </c>
      <c r="C375" s="26" t="s">
        <v>444</v>
      </c>
      <c r="D375" s="27">
        <v>27317</v>
      </c>
      <c r="E375" s="28" t="s">
        <v>4799</v>
      </c>
      <c r="F375" s="17"/>
      <c r="G375" s="17"/>
      <c r="H375" s="353">
        <v>44310000011480</v>
      </c>
      <c r="I375" s="17" t="s">
        <v>5221</v>
      </c>
      <c r="J375" s="17" t="s">
        <v>5454</v>
      </c>
    </row>
    <row r="376" spans="1:10" hidden="1">
      <c r="A376" s="18">
        <f t="shared" si="5"/>
        <v>372</v>
      </c>
      <c r="B376" s="21">
        <v>11085</v>
      </c>
      <c r="C376" s="22" t="s">
        <v>445</v>
      </c>
      <c r="D376" s="23">
        <v>26594</v>
      </c>
      <c r="E376" s="30" t="s">
        <v>4781</v>
      </c>
      <c r="F376" s="17"/>
      <c r="G376" s="17"/>
      <c r="H376" s="353">
        <v>102004107911</v>
      </c>
      <c r="I376" s="17" t="s">
        <v>5204</v>
      </c>
      <c r="J376" s="17" t="s">
        <v>5453</v>
      </c>
    </row>
    <row r="377" spans="1:10" hidden="1">
      <c r="A377" s="18">
        <f t="shared" si="5"/>
        <v>373</v>
      </c>
      <c r="B377" s="25">
        <v>11086</v>
      </c>
      <c r="C377" s="26" t="s">
        <v>446</v>
      </c>
      <c r="D377" s="27">
        <v>26498</v>
      </c>
      <c r="E377" s="28" t="s">
        <v>4823</v>
      </c>
      <c r="F377" s="17"/>
      <c r="G377" s="17"/>
      <c r="H377" s="353">
        <v>44310000012359</v>
      </c>
      <c r="I377" s="17" t="s">
        <v>5221</v>
      </c>
      <c r="J377" s="17" t="s">
        <v>5455</v>
      </c>
    </row>
    <row r="378" spans="1:10" hidden="1">
      <c r="A378" s="18">
        <f t="shared" si="5"/>
        <v>374</v>
      </c>
      <c r="B378" s="21">
        <v>11087</v>
      </c>
      <c r="C378" s="22" t="s">
        <v>447</v>
      </c>
      <c r="D378" s="23">
        <v>26678</v>
      </c>
      <c r="E378" s="30" t="s">
        <v>4781</v>
      </c>
      <c r="F378" s="17"/>
      <c r="G378" s="17"/>
      <c r="H378" s="353">
        <v>1008403967</v>
      </c>
      <c r="I378" s="17" t="s">
        <v>5208</v>
      </c>
      <c r="J378" s="17" t="s">
        <v>5456</v>
      </c>
    </row>
    <row r="379" spans="1:10" hidden="1">
      <c r="A379" s="18">
        <f t="shared" si="5"/>
        <v>375</v>
      </c>
      <c r="B379" s="25">
        <v>11088</v>
      </c>
      <c r="C379" s="26" t="s">
        <v>448</v>
      </c>
      <c r="D379" s="27">
        <v>27964</v>
      </c>
      <c r="E379" s="28" t="s">
        <v>4823</v>
      </c>
      <c r="F379" s="17"/>
      <c r="G379" s="17"/>
      <c r="H379" s="353">
        <v>103004206523</v>
      </c>
      <c r="I379" s="17" t="s">
        <v>5204</v>
      </c>
      <c r="J379" s="17" t="s">
        <v>5457</v>
      </c>
    </row>
    <row r="380" spans="1:10" hidden="1">
      <c r="A380" s="18">
        <f t="shared" si="5"/>
        <v>376</v>
      </c>
      <c r="B380" s="21">
        <v>11090</v>
      </c>
      <c r="C380" s="22" t="s">
        <v>449</v>
      </c>
      <c r="D380" s="23">
        <v>25804</v>
      </c>
      <c r="E380" s="24" t="s">
        <v>4829</v>
      </c>
      <c r="F380" s="17"/>
      <c r="G380" s="17"/>
      <c r="H380" s="353">
        <v>1008387504</v>
      </c>
      <c r="I380" s="17" t="s">
        <v>5208</v>
      </c>
      <c r="J380" s="17" t="s">
        <v>5458</v>
      </c>
    </row>
    <row r="381" spans="1:10" hidden="1">
      <c r="A381" s="18">
        <f t="shared" si="5"/>
        <v>377</v>
      </c>
      <c r="B381" s="25">
        <v>11098</v>
      </c>
      <c r="C381" s="26" t="s">
        <v>450</v>
      </c>
      <c r="D381" s="27">
        <v>28698</v>
      </c>
      <c r="E381" s="28" t="s">
        <v>4811</v>
      </c>
      <c r="F381" s="17"/>
      <c r="G381" s="17"/>
      <c r="H381" s="353">
        <v>105004098468</v>
      </c>
      <c r="I381" s="17" t="s">
        <v>5204</v>
      </c>
      <c r="J381" s="17" t="s">
        <v>5459</v>
      </c>
    </row>
    <row r="382" spans="1:10" hidden="1">
      <c r="A382" s="18">
        <f t="shared" si="5"/>
        <v>378</v>
      </c>
      <c r="B382" s="21">
        <v>11100</v>
      </c>
      <c r="C382" s="22" t="s">
        <v>451</v>
      </c>
      <c r="D382" s="23">
        <v>26547</v>
      </c>
      <c r="E382" s="24" t="s">
        <v>4811</v>
      </c>
      <c r="F382" s="17"/>
      <c r="G382" s="17"/>
      <c r="H382" s="353">
        <v>44310000008242</v>
      </c>
      <c r="I382" s="17" t="s">
        <v>5221</v>
      </c>
      <c r="J382" s="17" t="s">
        <v>5460</v>
      </c>
    </row>
    <row r="383" spans="1:10" hidden="1">
      <c r="A383" s="18">
        <f t="shared" si="5"/>
        <v>379</v>
      </c>
      <c r="B383" s="25">
        <v>11103</v>
      </c>
      <c r="C383" s="26" t="s">
        <v>452</v>
      </c>
      <c r="D383" s="27">
        <v>28150</v>
      </c>
      <c r="E383" s="28" t="s">
        <v>4782</v>
      </c>
      <c r="F383" s="17" t="s">
        <v>8835</v>
      </c>
      <c r="G383" s="17" t="s">
        <v>8831</v>
      </c>
      <c r="H383" s="353">
        <v>105004103050</v>
      </c>
      <c r="I383" s="17" t="s">
        <v>5204</v>
      </c>
      <c r="J383" s="17" t="s">
        <v>11805</v>
      </c>
    </row>
    <row r="384" spans="1:10" hidden="1">
      <c r="A384" s="18">
        <f t="shared" si="5"/>
        <v>380</v>
      </c>
      <c r="B384" s="21">
        <v>11106</v>
      </c>
      <c r="C384" s="22" t="s">
        <v>453</v>
      </c>
      <c r="D384" s="23">
        <v>26313</v>
      </c>
      <c r="E384" s="24" t="s">
        <v>4791</v>
      </c>
      <c r="F384" s="17"/>
      <c r="G384" s="17"/>
      <c r="H384" s="353">
        <v>105004104662</v>
      </c>
      <c r="I384" s="17" t="s">
        <v>5204</v>
      </c>
      <c r="J384" s="17" t="s">
        <v>5373</v>
      </c>
    </row>
    <row r="385" spans="1:10" hidden="1">
      <c r="A385" s="18">
        <f t="shared" si="5"/>
        <v>381</v>
      </c>
      <c r="B385" s="25">
        <v>11109</v>
      </c>
      <c r="C385" s="26" t="s">
        <v>454</v>
      </c>
      <c r="D385" s="27">
        <v>28049</v>
      </c>
      <c r="E385" s="29" t="s">
        <v>4781</v>
      </c>
      <c r="F385" s="17"/>
      <c r="G385" s="17"/>
      <c r="H385" s="353">
        <v>103004107825</v>
      </c>
      <c r="I385" s="17" t="s">
        <v>5204</v>
      </c>
      <c r="J385" s="17" t="s">
        <v>5464</v>
      </c>
    </row>
    <row r="386" spans="1:10" hidden="1">
      <c r="A386" s="18">
        <f t="shared" si="5"/>
        <v>382</v>
      </c>
      <c r="B386" s="21">
        <v>11110</v>
      </c>
      <c r="C386" s="22" t="s">
        <v>455</v>
      </c>
      <c r="D386" s="23">
        <v>26238</v>
      </c>
      <c r="E386" s="24" t="s">
        <v>4817</v>
      </c>
      <c r="F386" s="17"/>
      <c r="G386" s="17"/>
      <c r="H386" s="353">
        <v>106004173669</v>
      </c>
      <c r="I386" s="17" t="s">
        <v>5204</v>
      </c>
      <c r="J386" s="17" t="s">
        <v>5465</v>
      </c>
    </row>
    <row r="387" spans="1:10" hidden="1">
      <c r="A387" s="18">
        <f t="shared" si="5"/>
        <v>383</v>
      </c>
      <c r="B387" s="25">
        <v>11114</v>
      </c>
      <c r="C387" s="26" t="s">
        <v>456</v>
      </c>
      <c r="D387" s="27">
        <v>27131</v>
      </c>
      <c r="E387" s="28" t="s">
        <v>4792</v>
      </c>
      <c r="F387" s="17"/>
      <c r="G387" s="17"/>
      <c r="H387" s="353">
        <v>103004393102</v>
      </c>
      <c r="I387" s="17" t="s">
        <v>5204</v>
      </c>
      <c r="J387" s="17" t="s">
        <v>5364</v>
      </c>
    </row>
    <row r="388" spans="1:10" hidden="1">
      <c r="A388" s="18">
        <f t="shared" si="5"/>
        <v>384</v>
      </c>
      <c r="B388" s="21">
        <v>11115</v>
      </c>
      <c r="C388" s="22" t="s">
        <v>457</v>
      </c>
      <c r="D388" s="23">
        <v>27214</v>
      </c>
      <c r="E388" s="24" t="s">
        <v>4804</v>
      </c>
      <c r="F388" s="17"/>
      <c r="G388" s="17"/>
      <c r="H388" s="353">
        <v>44310000014230</v>
      </c>
      <c r="I388" s="17" t="s">
        <v>5221</v>
      </c>
      <c r="J388" s="17" t="s">
        <v>5261</v>
      </c>
    </row>
    <row r="389" spans="1:10" hidden="1">
      <c r="A389" s="18">
        <f t="shared" si="5"/>
        <v>385</v>
      </c>
      <c r="B389" s="25">
        <v>11122</v>
      </c>
      <c r="C389" s="26" t="s">
        <v>458</v>
      </c>
      <c r="D389" s="27">
        <v>26279</v>
      </c>
      <c r="E389" s="28" t="s">
        <v>4792</v>
      </c>
      <c r="F389" s="17"/>
      <c r="G389" s="17"/>
      <c r="H389" s="353">
        <v>1008440438</v>
      </c>
      <c r="I389" s="17" t="s">
        <v>5208</v>
      </c>
      <c r="J389" s="17" t="s">
        <v>5466</v>
      </c>
    </row>
    <row r="390" spans="1:10" hidden="1">
      <c r="A390" s="18">
        <f t="shared" ref="A390:A453" si="6">ROW()-4</f>
        <v>386</v>
      </c>
      <c r="B390" s="21">
        <v>11127</v>
      </c>
      <c r="C390" s="22" t="s">
        <v>459</v>
      </c>
      <c r="D390" s="23">
        <v>27060</v>
      </c>
      <c r="E390" s="24" t="s">
        <v>4791</v>
      </c>
      <c r="F390" s="17"/>
      <c r="G390" s="17"/>
      <c r="H390" s="353">
        <v>103004106565</v>
      </c>
      <c r="I390" s="17" t="s">
        <v>5204</v>
      </c>
      <c r="J390" s="17" t="s">
        <v>5467</v>
      </c>
    </row>
    <row r="391" spans="1:10" hidden="1">
      <c r="A391" s="18">
        <f t="shared" si="6"/>
        <v>387</v>
      </c>
      <c r="B391" s="25">
        <v>11131</v>
      </c>
      <c r="C391" s="26" t="s">
        <v>460</v>
      </c>
      <c r="D391" s="27">
        <v>26487</v>
      </c>
      <c r="E391" s="28" t="s">
        <v>4812</v>
      </c>
      <c r="F391" s="17"/>
      <c r="G391" s="17"/>
      <c r="H391" s="353">
        <v>107004232666</v>
      </c>
      <c r="I391" s="17" t="s">
        <v>5204</v>
      </c>
      <c r="J391" s="17" t="s">
        <v>5469</v>
      </c>
    </row>
    <row r="392" spans="1:10" hidden="1">
      <c r="A392" s="18">
        <f t="shared" si="6"/>
        <v>388</v>
      </c>
      <c r="B392" s="21">
        <v>11133</v>
      </c>
      <c r="C392" s="22" t="s">
        <v>461</v>
      </c>
      <c r="D392" s="23">
        <v>26363</v>
      </c>
      <c r="E392" s="24" t="s">
        <v>4791</v>
      </c>
      <c r="F392" s="17"/>
      <c r="G392" s="17"/>
      <c r="H392" s="353">
        <v>141000858049</v>
      </c>
      <c r="I392" s="17" t="s">
        <v>5210</v>
      </c>
      <c r="J392" s="17" t="s">
        <v>5470</v>
      </c>
    </row>
    <row r="393" spans="1:10" hidden="1">
      <c r="A393" s="18">
        <f t="shared" si="6"/>
        <v>389</v>
      </c>
      <c r="B393" s="25">
        <v>11134</v>
      </c>
      <c r="C393" s="26" t="s">
        <v>350</v>
      </c>
      <c r="D393" s="27">
        <v>25525</v>
      </c>
      <c r="E393" s="29" t="s">
        <v>4781</v>
      </c>
      <c r="F393" s="17"/>
      <c r="G393" s="17"/>
      <c r="H393" s="353">
        <v>141000860262</v>
      </c>
      <c r="I393" s="17" t="s">
        <v>5210</v>
      </c>
      <c r="J393" s="17" t="s">
        <v>5333</v>
      </c>
    </row>
    <row r="394" spans="1:10" hidden="1">
      <c r="A394" s="18">
        <f t="shared" si="6"/>
        <v>390</v>
      </c>
      <c r="B394" s="21">
        <v>11141</v>
      </c>
      <c r="C394" s="22" t="s">
        <v>462</v>
      </c>
      <c r="D394" s="23">
        <v>26696</v>
      </c>
      <c r="E394" s="24" t="s">
        <v>4827</v>
      </c>
      <c r="F394" s="17"/>
      <c r="G394" s="17"/>
      <c r="H394" s="353">
        <v>104004237937</v>
      </c>
      <c r="I394" s="17" t="s">
        <v>5204</v>
      </c>
      <c r="J394" s="17" t="s">
        <v>5307</v>
      </c>
    </row>
    <row r="395" spans="1:10" hidden="1">
      <c r="A395" s="18">
        <f t="shared" si="6"/>
        <v>391</v>
      </c>
      <c r="B395" s="21">
        <v>11143</v>
      </c>
      <c r="C395" s="22" t="s">
        <v>463</v>
      </c>
      <c r="D395" s="23">
        <v>27427</v>
      </c>
      <c r="E395" s="24" t="s">
        <v>4780</v>
      </c>
      <c r="F395" s="17"/>
      <c r="G395" s="17"/>
      <c r="H395" s="353">
        <v>103004171760</v>
      </c>
      <c r="I395" s="17" t="s">
        <v>5204</v>
      </c>
      <c r="J395" s="17" t="s">
        <v>5225</v>
      </c>
    </row>
    <row r="396" spans="1:10" hidden="1">
      <c r="A396" s="18">
        <f t="shared" si="6"/>
        <v>392</v>
      </c>
      <c r="B396" s="25">
        <v>11144</v>
      </c>
      <c r="C396" s="26" t="s">
        <v>464</v>
      </c>
      <c r="D396" s="27">
        <v>27267</v>
      </c>
      <c r="E396" s="28" t="s">
        <v>4779</v>
      </c>
      <c r="F396" s="17"/>
      <c r="G396" s="17"/>
      <c r="H396" s="353">
        <v>109004178374</v>
      </c>
      <c r="I396" s="17" t="s">
        <v>5204</v>
      </c>
      <c r="J396" s="17" t="s">
        <v>5471</v>
      </c>
    </row>
    <row r="397" spans="1:10" hidden="1">
      <c r="A397" s="18">
        <f t="shared" si="6"/>
        <v>393</v>
      </c>
      <c r="B397" s="21">
        <v>11145</v>
      </c>
      <c r="C397" s="22" t="s">
        <v>465</v>
      </c>
      <c r="D397" s="23">
        <v>26506</v>
      </c>
      <c r="E397" s="24" t="s">
        <v>4827</v>
      </c>
      <c r="F397" s="17"/>
      <c r="G397" s="17"/>
      <c r="H397" s="353">
        <v>105004171731</v>
      </c>
      <c r="I397" s="17" t="s">
        <v>5204</v>
      </c>
      <c r="J397" s="17" t="s">
        <v>5227</v>
      </c>
    </row>
    <row r="398" spans="1:10" hidden="1">
      <c r="A398" s="18">
        <f t="shared" si="6"/>
        <v>394</v>
      </c>
      <c r="B398" s="25">
        <v>11148</v>
      </c>
      <c r="C398" s="26" t="s">
        <v>268</v>
      </c>
      <c r="D398" s="27">
        <v>26717</v>
      </c>
      <c r="E398" s="28" t="s">
        <v>4816</v>
      </c>
      <c r="F398" s="17"/>
      <c r="G398" s="17"/>
      <c r="H398" s="353">
        <v>141000860210</v>
      </c>
      <c r="I398" s="17" t="s">
        <v>5210</v>
      </c>
      <c r="J398" s="17" t="s">
        <v>5473</v>
      </c>
    </row>
    <row r="399" spans="1:10" hidden="1">
      <c r="A399" s="18">
        <f t="shared" si="6"/>
        <v>395</v>
      </c>
      <c r="B399" s="21">
        <v>11149</v>
      </c>
      <c r="C399" s="22" t="s">
        <v>466</v>
      </c>
      <c r="D399" s="23">
        <v>26767</v>
      </c>
      <c r="E399" s="24" t="s">
        <v>4798</v>
      </c>
      <c r="F399" s="17"/>
      <c r="G399" s="17"/>
      <c r="H399" s="353">
        <v>1008434321</v>
      </c>
      <c r="I399" s="17" t="s">
        <v>5208</v>
      </c>
      <c r="J399" s="17" t="s">
        <v>5474</v>
      </c>
    </row>
    <row r="400" spans="1:10" hidden="1">
      <c r="A400" s="18">
        <f t="shared" si="6"/>
        <v>396</v>
      </c>
      <c r="B400" s="25">
        <v>11150</v>
      </c>
      <c r="C400" s="26" t="s">
        <v>467</v>
      </c>
      <c r="D400" s="27">
        <v>26386</v>
      </c>
      <c r="E400" s="28" t="s">
        <v>4800</v>
      </c>
      <c r="F400" s="17"/>
      <c r="G400" s="17"/>
      <c r="H400" s="353">
        <v>1008398030</v>
      </c>
      <c r="I400" s="17" t="s">
        <v>5208</v>
      </c>
      <c r="J400" s="17" t="s">
        <v>5351</v>
      </c>
    </row>
    <row r="401" spans="1:10" hidden="1">
      <c r="A401" s="18">
        <f t="shared" si="6"/>
        <v>397</v>
      </c>
      <c r="B401" s="21">
        <v>11153</v>
      </c>
      <c r="C401" s="22" t="s">
        <v>468</v>
      </c>
      <c r="D401" s="23">
        <v>27249</v>
      </c>
      <c r="E401" s="24" t="s">
        <v>4805</v>
      </c>
      <c r="F401" s="17"/>
      <c r="G401" s="17"/>
      <c r="H401" s="353">
        <v>1008388888</v>
      </c>
      <c r="I401" s="17" t="s">
        <v>5208</v>
      </c>
      <c r="J401" s="17" t="s">
        <v>5475</v>
      </c>
    </row>
    <row r="402" spans="1:10" hidden="1">
      <c r="A402" s="18">
        <f t="shared" si="6"/>
        <v>398</v>
      </c>
      <c r="B402" s="25">
        <v>11154</v>
      </c>
      <c r="C402" s="26" t="s">
        <v>469</v>
      </c>
      <c r="D402" s="27">
        <v>26592</v>
      </c>
      <c r="E402" s="28" t="s">
        <v>4813</v>
      </c>
      <c r="F402" s="17"/>
      <c r="G402" s="17"/>
      <c r="H402" s="353">
        <v>1008391875</v>
      </c>
      <c r="I402" s="17" t="s">
        <v>5208</v>
      </c>
      <c r="J402" s="17" t="s">
        <v>5476</v>
      </c>
    </row>
    <row r="403" spans="1:10" hidden="1">
      <c r="A403" s="18">
        <f t="shared" si="6"/>
        <v>399</v>
      </c>
      <c r="B403" s="21">
        <v>11156</v>
      </c>
      <c r="C403" s="22" t="s">
        <v>470</v>
      </c>
      <c r="D403" s="23">
        <v>27693</v>
      </c>
      <c r="E403" s="24" t="s">
        <v>4793</v>
      </c>
      <c r="F403" s="17"/>
      <c r="G403" s="17"/>
      <c r="H403" s="353">
        <v>141000859982</v>
      </c>
      <c r="I403" s="17" t="s">
        <v>5210</v>
      </c>
      <c r="J403" s="17" t="s">
        <v>5477</v>
      </c>
    </row>
    <row r="404" spans="1:10" hidden="1">
      <c r="A404" s="18">
        <f t="shared" si="6"/>
        <v>400</v>
      </c>
      <c r="B404" s="25">
        <v>11159</v>
      </c>
      <c r="C404" s="26" t="s">
        <v>471</v>
      </c>
      <c r="D404" s="27">
        <v>27084</v>
      </c>
      <c r="E404" s="28" t="s">
        <v>4804</v>
      </c>
      <c r="F404" s="17"/>
      <c r="G404" s="17"/>
      <c r="H404" s="353">
        <v>141000856889</v>
      </c>
      <c r="I404" s="17" t="s">
        <v>5210</v>
      </c>
      <c r="J404" s="17" t="s">
        <v>5478</v>
      </c>
    </row>
    <row r="405" spans="1:10" hidden="1">
      <c r="A405" s="18">
        <f t="shared" si="6"/>
        <v>401</v>
      </c>
      <c r="B405" s="21">
        <v>11161</v>
      </c>
      <c r="C405" s="22" t="s">
        <v>472</v>
      </c>
      <c r="D405" s="23">
        <v>27309</v>
      </c>
      <c r="E405" s="24" t="s">
        <v>4818</v>
      </c>
      <c r="F405" s="17"/>
      <c r="G405" s="17"/>
      <c r="H405" s="353">
        <v>108004553126</v>
      </c>
      <c r="I405" s="17" t="s">
        <v>5204</v>
      </c>
      <c r="J405" s="17" t="s">
        <v>5212</v>
      </c>
    </row>
    <row r="406" spans="1:10" hidden="1">
      <c r="A406" s="18">
        <f t="shared" si="6"/>
        <v>402</v>
      </c>
      <c r="B406" s="25">
        <v>11162</v>
      </c>
      <c r="C406" s="26" t="s">
        <v>473</v>
      </c>
      <c r="D406" s="27">
        <v>27459</v>
      </c>
      <c r="E406" s="28" t="s">
        <v>4812</v>
      </c>
      <c r="F406" s="17"/>
      <c r="G406" s="17"/>
      <c r="H406" s="353">
        <v>100004173692</v>
      </c>
      <c r="I406" s="17" t="s">
        <v>5204</v>
      </c>
      <c r="J406" s="17" t="s">
        <v>5480</v>
      </c>
    </row>
    <row r="407" spans="1:10" hidden="1">
      <c r="A407" s="18">
        <f t="shared" si="6"/>
        <v>403</v>
      </c>
      <c r="B407" s="21">
        <v>11163</v>
      </c>
      <c r="C407" s="22" t="s">
        <v>474</v>
      </c>
      <c r="D407" s="23">
        <v>27972</v>
      </c>
      <c r="E407" s="24" t="s">
        <v>4806</v>
      </c>
      <c r="F407" s="17"/>
      <c r="G407" s="17"/>
      <c r="H407" s="353">
        <v>1008399194</v>
      </c>
      <c r="I407" s="17" t="s">
        <v>5208</v>
      </c>
      <c r="J407" s="17" t="s">
        <v>5320</v>
      </c>
    </row>
    <row r="408" spans="1:10" hidden="1">
      <c r="A408" s="18">
        <f t="shared" si="6"/>
        <v>404</v>
      </c>
      <c r="B408" s="25">
        <v>11164</v>
      </c>
      <c r="C408" s="26" t="s">
        <v>475</v>
      </c>
      <c r="D408" s="27">
        <v>27519</v>
      </c>
      <c r="E408" s="28" t="s">
        <v>4785</v>
      </c>
      <c r="F408" s="17"/>
      <c r="G408" s="17"/>
      <c r="H408" s="353">
        <v>105004169782</v>
      </c>
      <c r="I408" s="17" t="s">
        <v>5204</v>
      </c>
      <c r="J408" s="17" t="s">
        <v>5481</v>
      </c>
    </row>
    <row r="409" spans="1:10" hidden="1">
      <c r="A409" s="18">
        <f t="shared" si="6"/>
        <v>405</v>
      </c>
      <c r="B409" s="21">
        <v>11168</v>
      </c>
      <c r="C409" s="22" t="s">
        <v>476</v>
      </c>
      <c r="D409" s="23">
        <v>26705</v>
      </c>
      <c r="E409" s="24" t="s">
        <v>4814</v>
      </c>
      <c r="F409" s="17"/>
      <c r="G409" s="17"/>
      <c r="H409" s="353">
        <v>1008403187</v>
      </c>
      <c r="I409" s="17" t="s">
        <v>5208</v>
      </c>
      <c r="J409" s="17" t="s">
        <v>5236</v>
      </c>
    </row>
    <row r="410" spans="1:10" hidden="1">
      <c r="A410" s="18">
        <f t="shared" si="6"/>
        <v>406</v>
      </c>
      <c r="B410" s="25">
        <v>11170</v>
      </c>
      <c r="C410" s="26" t="s">
        <v>477</v>
      </c>
      <c r="D410" s="27">
        <v>26578</v>
      </c>
      <c r="E410" s="28" t="s">
        <v>4824</v>
      </c>
      <c r="F410" s="17"/>
      <c r="G410" s="17"/>
      <c r="H410" s="353">
        <v>108004177893</v>
      </c>
      <c r="I410" s="17" t="s">
        <v>5204</v>
      </c>
      <c r="J410" s="17" t="s">
        <v>5483</v>
      </c>
    </row>
    <row r="411" spans="1:10" hidden="1">
      <c r="A411" s="18">
        <f t="shared" si="6"/>
        <v>407</v>
      </c>
      <c r="B411" s="21">
        <v>11171</v>
      </c>
      <c r="C411" s="22" t="s">
        <v>89</v>
      </c>
      <c r="D411" s="23">
        <v>26119</v>
      </c>
      <c r="E411" s="24" t="s">
        <v>4794</v>
      </c>
      <c r="F411" s="17"/>
      <c r="G411" s="17"/>
      <c r="H411" s="353">
        <v>107004140446</v>
      </c>
      <c r="I411" s="17" t="s">
        <v>5204</v>
      </c>
      <c r="J411" s="17" t="s">
        <v>5484</v>
      </c>
    </row>
    <row r="412" spans="1:10" hidden="1">
      <c r="A412" s="18">
        <f t="shared" si="6"/>
        <v>408</v>
      </c>
      <c r="B412" s="25">
        <v>11173</v>
      </c>
      <c r="C412" s="26" t="s">
        <v>478</v>
      </c>
      <c r="D412" s="27">
        <v>26991</v>
      </c>
      <c r="E412" s="28" t="s">
        <v>4820</v>
      </c>
      <c r="F412" s="17"/>
      <c r="G412" s="17"/>
      <c r="H412" s="353">
        <v>107004178351</v>
      </c>
      <c r="I412" s="17" t="s">
        <v>5204</v>
      </c>
      <c r="J412" s="17" t="s">
        <v>5486</v>
      </c>
    </row>
    <row r="413" spans="1:10" hidden="1">
      <c r="A413" s="18">
        <f t="shared" si="6"/>
        <v>409</v>
      </c>
      <c r="B413" s="21">
        <v>11174</v>
      </c>
      <c r="C413" s="22" t="s">
        <v>479</v>
      </c>
      <c r="D413" s="23">
        <v>27645</v>
      </c>
      <c r="E413" s="24" t="s">
        <v>4819</v>
      </c>
      <c r="F413" s="17"/>
      <c r="G413" s="17"/>
      <c r="H413" s="353">
        <v>106004146262</v>
      </c>
      <c r="I413" s="17" t="s">
        <v>5204</v>
      </c>
      <c r="J413" s="17" t="s">
        <v>5316</v>
      </c>
    </row>
    <row r="414" spans="1:10" hidden="1">
      <c r="A414" s="18">
        <f t="shared" si="6"/>
        <v>410</v>
      </c>
      <c r="B414" s="25">
        <v>11175</v>
      </c>
      <c r="C414" s="26" t="s">
        <v>480</v>
      </c>
      <c r="D414" s="27">
        <v>26589</v>
      </c>
      <c r="E414" s="28" t="s">
        <v>4813</v>
      </c>
      <c r="F414" s="17"/>
      <c r="G414" s="17"/>
      <c r="H414" s="353">
        <v>1008392162</v>
      </c>
      <c r="I414" s="17" t="s">
        <v>5208</v>
      </c>
      <c r="J414" s="17" t="s">
        <v>5487</v>
      </c>
    </row>
    <row r="415" spans="1:10" hidden="1">
      <c r="A415" s="18">
        <f t="shared" si="6"/>
        <v>411</v>
      </c>
      <c r="B415" s="21">
        <v>11176</v>
      </c>
      <c r="C415" s="22" t="s">
        <v>481</v>
      </c>
      <c r="D415" s="23">
        <v>27626</v>
      </c>
      <c r="E415" s="24" t="s">
        <v>4816</v>
      </c>
      <c r="F415" s="17"/>
      <c r="G415" s="17"/>
      <c r="H415" s="353">
        <v>141000860270</v>
      </c>
      <c r="I415" s="17" t="s">
        <v>5210</v>
      </c>
      <c r="J415" s="17" t="s">
        <v>5488</v>
      </c>
    </row>
    <row r="416" spans="1:10" hidden="1">
      <c r="A416" s="18">
        <f t="shared" si="6"/>
        <v>412</v>
      </c>
      <c r="B416" s="25">
        <v>11178</v>
      </c>
      <c r="C416" s="26" t="s">
        <v>482</v>
      </c>
      <c r="D416" s="27">
        <v>25786</v>
      </c>
      <c r="E416" s="28" t="s">
        <v>4779</v>
      </c>
      <c r="F416" s="17"/>
      <c r="G416" s="17"/>
      <c r="H416" s="353">
        <v>44310000010636</v>
      </c>
      <c r="I416" s="17" t="s">
        <v>5221</v>
      </c>
      <c r="J416" s="17" t="s">
        <v>5489</v>
      </c>
    </row>
    <row r="417" spans="1:10" hidden="1">
      <c r="A417" s="18">
        <f t="shared" si="6"/>
        <v>413</v>
      </c>
      <c r="B417" s="21">
        <v>11181</v>
      </c>
      <c r="C417" s="22" t="s">
        <v>483</v>
      </c>
      <c r="D417" s="23">
        <v>26584</v>
      </c>
      <c r="E417" s="24" t="s">
        <v>4792</v>
      </c>
      <c r="F417" s="17"/>
      <c r="G417" s="17"/>
      <c r="H417" s="353">
        <v>106004165652</v>
      </c>
      <c r="I417" s="17" t="s">
        <v>5204</v>
      </c>
      <c r="J417" s="17" t="s">
        <v>5282</v>
      </c>
    </row>
    <row r="418" spans="1:10" hidden="1">
      <c r="A418" s="18">
        <f t="shared" si="6"/>
        <v>414</v>
      </c>
      <c r="B418" s="25">
        <v>11182</v>
      </c>
      <c r="C418" s="26" t="s">
        <v>484</v>
      </c>
      <c r="D418" s="27">
        <v>27375</v>
      </c>
      <c r="E418" s="28" t="s">
        <v>4784</v>
      </c>
      <c r="F418" s="17"/>
      <c r="G418" s="17"/>
      <c r="H418" s="353">
        <v>100004110691</v>
      </c>
      <c r="I418" s="17" t="s">
        <v>5204</v>
      </c>
      <c r="J418" s="17" t="s">
        <v>5490</v>
      </c>
    </row>
    <row r="419" spans="1:10" hidden="1">
      <c r="A419" s="18">
        <f t="shared" si="6"/>
        <v>415</v>
      </c>
      <c r="B419" s="21">
        <v>11183</v>
      </c>
      <c r="C419" s="22" t="s">
        <v>485</v>
      </c>
      <c r="D419" s="23">
        <v>25948</v>
      </c>
      <c r="E419" s="24" t="s">
        <v>4800</v>
      </c>
      <c r="F419" s="17"/>
      <c r="G419" s="17"/>
      <c r="H419" s="353">
        <v>141000860559</v>
      </c>
      <c r="I419" s="17" t="s">
        <v>5210</v>
      </c>
      <c r="J419" s="17" t="s">
        <v>5491</v>
      </c>
    </row>
    <row r="420" spans="1:10" hidden="1">
      <c r="A420" s="18">
        <f t="shared" si="6"/>
        <v>416</v>
      </c>
      <c r="B420" s="25">
        <v>11185</v>
      </c>
      <c r="C420" s="26" t="s">
        <v>486</v>
      </c>
      <c r="D420" s="27">
        <v>27346</v>
      </c>
      <c r="E420" s="28" t="s">
        <v>4804</v>
      </c>
      <c r="F420" s="17"/>
      <c r="G420" s="17"/>
      <c r="H420" s="353">
        <v>141000860392</v>
      </c>
      <c r="I420" s="17" t="s">
        <v>5210</v>
      </c>
      <c r="J420" s="17" t="s">
        <v>5492</v>
      </c>
    </row>
    <row r="421" spans="1:10" hidden="1">
      <c r="A421" s="18">
        <f t="shared" si="6"/>
        <v>417</v>
      </c>
      <c r="B421" s="21">
        <v>11186</v>
      </c>
      <c r="C421" s="22" t="s">
        <v>487</v>
      </c>
      <c r="D421" s="23">
        <v>26214</v>
      </c>
      <c r="E421" s="30" t="s">
        <v>4781</v>
      </c>
      <c r="F421" s="17"/>
      <c r="G421" s="17"/>
      <c r="H421" s="353">
        <v>1008399741</v>
      </c>
      <c r="I421" s="17" t="s">
        <v>5208</v>
      </c>
      <c r="J421" s="17" t="s">
        <v>5493</v>
      </c>
    </row>
    <row r="422" spans="1:10" hidden="1">
      <c r="A422" s="18">
        <f t="shared" si="6"/>
        <v>418</v>
      </c>
      <c r="B422" s="25">
        <v>11193</v>
      </c>
      <c r="C422" s="26" t="s">
        <v>488</v>
      </c>
      <c r="D422" s="27">
        <v>27517</v>
      </c>
      <c r="E422" s="29" t="s">
        <v>4781</v>
      </c>
      <c r="F422" s="17"/>
      <c r="G422" s="17"/>
      <c r="H422" s="353">
        <v>109004106666</v>
      </c>
      <c r="I422" s="17" t="s">
        <v>5204</v>
      </c>
      <c r="J422" s="17" t="s">
        <v>5306</v>
      </c>
    </row>
    <row r="423" spans="1:10" hidden="1">
      <c r="A423" s="18">
        <f t="shared" si="6"/>
        <v>419</v>
      </c>
      <c r="B423" s="21">
        <v>11194</v>
      </c>
      <c r="C423" s="22" t="s">
        <v>489</v>
      </c>
      <c r="D423" s="23">
        <v>28047</v>
      </c>
      <c r="E423" s="24" t="s">
        <v>4820</v>
      </c>
      <c r="F423" s="17"/>
      <c r="G423" s="17"/>
      <c r="H423" s="353">
        <v>109004140468</v>
      </c>
      <c r="I423" s="17" t="s">
        <v>5204</v>
      </c>
      <c r="J423" s="17" t="s">
        <v>5494</v>
      </c>
    </row>
    <row r="424" spans="1:10" hidden="1">
      <c r="A424" s="18">
        <f t="shared" si="6"/>
        <v>420</v>
      </c>
      <c r="B424" s="25">
        <v>11197</v>
      </c>
      <c r="C424" s="26" t="s">
        <v>490</v>
      </c>
      <c r="D424" s="27">
        <v>27423</v>
      </c>
      <c r="E424" s="28" t="s">
        <v>4813</v>
      </c>
      <c r="F424" s="17"/>
      <c r="G424" s="17"/>
      <c r="H424" s="353">
        <v>1008392049</v>
      </c>
      <c r="I424" s="17" t="s">
        <v>5208</v>
      </c>
      <c r="J424" s="17" t="s">
        <v>5496</v>
      </c>
    </row>
    <row r="425" spans="1:10" hidden="1">
      <c r="A425" s="18">
        <f t="shared" si="6"/>
        <v>421</v>
      </c>
      <c r="B425" s="21">
        <v>11200</v>
      </c>
      <c r="C425" s="22" t="s">
        <v>491</v>
      </c>
      <c r="D425" s="23">
        <v>26763</v>
      </c>
      <c r="E425" s="24" t="s">
        <v>4815</v>
      </c>
      <c r="F425" s="17"/>
      <c r="G425" s="17"/>
      <c r="H425" s="353">
        <v>105004169743</v>
      </c>
      <c r="I425" s="17" t="s">
        <v>5204</v>
      </c>
      <c r="J425" s="17" t="s">
        <v>5498</v>
      </c>
    </row>
    <row r="426" spans="1:10" hidden="1">
      <c r="A426" s="18">
        <f t="shared" si="6"/>
        <v>422</v>
      </c>
      <c r="B426" s="25">
        <v>11201</v>
      </c>
      <c r="C426" s="26" t="s">
        <v>492</v>
      </c>
      <c r="D426" s="27">
        <v>27458</v>
      </c>
      <c r="E426" s="28" t="s">
        <v>4789</v>
      </c>
      <c r="F426" s="17"/>
      <c r="G426" s="17"/>
      <c r="H426" s="353">
        <v>100004171751</v>
      </c>
      <c r="I426" s="17" t="s">
        <v>5204</v>
      </c>
      <c r="J426" s="17" t="s">
        <v>5499</v>
      </c>
    </row>
    <row r="427" spans="1:10" hidden="1">
      <c r="A427" s="18">
        <f t="shared" si="6"/>
        <v>423</v>
      </c>
      <c r="B427" s="21">
        <v>11202</v>
      </c>
      <c r="C427" s="22" t="s">
        <v>493</v>
      </c>
      <c r="D427" s="23">
        <v>26954</v>
      </c>
      <c r="E427" s="24" t="s">
        <v>4826</v>
      </c>
      <c r="F427" s="17"/>
      <c r="G427" s="17"/>
      <c r="H427" s="353">
        <v>108004178350</v>
      </c>
      <c r="I427" s="17" t="s">
        <v>5204</v>
      </c>
      <c r="J427" s="17" t="s">
        <v>5500</v>
      </c>
    </row>
    <row r="428" spans="1:10" hidden="1">
      <c r="A428" s="18">
        <f t="shared" si="6"/>
        <v>424</v>
      </c>
      <c r="B428" s="25">
        <v>11204</v>
      </c>
      <c r="C428" s="26" t="s">
        <v>494</v>
      </c>
      <c r="D428" s="27">
        <v>27220</v>
      </c>
      <c r="E428" s="28" t="s">
        <v>4798</v>
      </c>
      <c r="F428" s="17"/>
      <c r="G428" s="17"/>
      <c r="H428" s="353">
        <v>1008387025</v>
      </c>
      <c r="I428" s="17" t="s">
        <v>5208</v>
      </c>
      <c r="J428" s="17" t="s">
        <v>5348</v>
      </c>
    </row>
    <row r="429" spans="1:10" hidden="1">
      <c r="A429" s="18">
        <f t="shared" si="6"/>
        <v>425</v>
      </c>
      <c r="B429" s="21">
        <v>11205</v>
      </c>
      <c r="C429" s="22" t="s">
        <v>495</v>
      </c>
      <c r="D429" s="23">
        <v>26288</v>
      </c>
      <c r="E429" s="24" t="s">
        <v>4784</v>
      </c>
      <c r="F429" s="17"/>
      <c r="G429" s="17"/>
      <c r="H429" s="353">
        <v>106004177953</v>
      </c>
      <c r="I429" s="17" t="s">
        <v>5204</v>
      </c>
      <c r="J429" s="17" t="s">
        <v>5501</v>
      </c>
    </row>
    <row r="430" spans="1:10" hidden="1">
      <c r="A430" s="18">
        <f t="shared" si="6"/>
        <v>426</v>
      </c>
      <c r="B430" s="25">
        <v>11206</v>
      </c>
      <c r="C430" s="26" t="s">
        <v>496</v>
      </c>
      <c r="D430" s="27">
        <v>25383</v>
      </c>
      <c r="E430" s="28" t="s">
        <v>4784</v>
      </c>
      <c r="F430" s="17"/>
      <c r="G430" s="17"/>
      <c r="H430" s="353">
        <v>141000860229</v>
      </c>
      <c r="I430" s="17" t="s">
        <v>5210</v>
      </c>
      <c r="J430" s="17" t="s">
        <v>5212</v>
      </c>
    </row>
    <row r="431" spans="1:10" hidden="1">
      <c r="A431" s="18">
        <f t="shared" si="6"/>
        <v>427</v>
      </c>
      <c r="B431" s="21">
        <v>11207</v>
      </c>
      <c r="C431" s="22" t="s">
        <v>497</v>
      </c>
      <c r="D431" s="23">
        <v>25448</v>
      </c>
      <c r="E431" s="24" t="s">
        <v>4788</v>
      </c>
      <c r="F431" s="17"/>
      <c r="G431" s="17"/>
      <c r="H431" s="353">
        <v>108004079267</v>
      </c>
      <c r="I431" s="17" t="s">
        <v>5204</v>
      </c>
      <c r="J431" s="17" t="s">
        <v>5502</v>
      </c>
    </row>
    <row r="432" spans="1:10" hidden="1">
      <c r="A432" s="18">
        <f t="shared" si="6"/>
        <v>428</v>
      </c>
      <c r="B432" s="25">
        <v>11209</v>
      </c>
      <c r="C432" s="26" t="s">
        <v>498</v>
      </c>
      <c r="D432" s="27">
        <v>26658</v>
      </c>
      <c r="E432" s="28" t="s">
        <v>4779</v>
      </c>
      <c r="F432" s="17"/>
      <c r="G432" s="17"/>
      <c r="H432" s="353">
        <v>44310000009546</v>
      </c>
      <c r="I432" s="17" t="s">
        <v>5221</v>
      </c>
      <c r="J432" s="17" t="s">
        <v>5212</v>
      </c>
    </row>
    <row r="433" spans="1:10" hidden="1">
      <c r="A433" s="18">
        <f t="shared" si="6"/>
        <v>429</v>
      </c>
      <c r="B433" s="21">
        <v>11214</v>
      </c>
      <c r="C433" s="22" t="s">
        <v>301</v>
      </c>
      <c r="D433" s="23">
        <v>26208</v>
      </c>
      <c r="E433" s="24" t="s">
        <v>4791</v>
      </c>
      <c r="F433" s="17"/>
      <c r="G433" s="17"/>
      <c r="H433" s="353">
        <v>44310000015792</v>
      </c>
      <c r="I433" s="17" t="s">
        <v>5221</v>
      </c>
      <c r="J433" s="17" t="s">
        <v>5358</v>
      </c>
    </row>
    <row r="434" spans="1:10" hidden="1">
      <c r="A434" s="18">
        <f t="shared" si="6"/>
        <v>430</v>
      </c>
      <c r="B434" s="25">
        <v>11216</v>
      </c>
      <c r="C434" s="26" t="s">
        <v>499</v>
      </c>
      <c r="D434" s="27">
        <v>27176</v>
      </c>
      <c r="E434" s="28" t="s">
        <v>4816</v>
      </c>
      <c r="F434" s="17"/>
      <c r="G434" s="17"/>
      <c r="H434" s="353">
        <v>141000860204</v>
      </c>
      <c r="I434" s="17" t="s">
        <v>5210</v>
      </c>
      <c r="J434" s="17" t="s">
        <v>5503</v>
      </c>
    </row>
    <row r="435" spans="1:10" hidden="1">
      <c r="A435" s="18">
        <f t="shared" si="6"/>
        <v>431</v>
      </c>
      <c r="B435" s="21">
        <v>11217</v>
      </c>
      <c r="C435" s="22" t="s">
        <v>500</v>
      </c>
      <c r="D435" s="23">
        <v>28178</v>
      </c>
      <c r="E435" s="24" t="s">
        <v>4820</v>
      </c>
      <c r="F435" s="17"/>
      <c r="G435" s="17"/>
      <c r="H435" s="353">
        <v>103004140477</v>
      </c>
      <c r="I435" s="17" t="s">
        <v>5204</v>
      </c>
      <c r="J435" s="17" t="s">
        <v>5504</v>
      </c>
    </row>
    <row r="436" spans="1:10" hidden="1">
      <c r="A436" s="18">
        <f t="shared" si="6"/>
        <v>432</v>
      </c>
      <c r="B436" s="25">
        <v>11219</v>
      </c>
      <c r="C436" s="26" t="s">
        <v>501</v>
      </c>
      <c r="D436" s="27">
        <v>27534</v>
      </c>
      <c r="E436" s="28" t="s">
        <v>4829</v>
      </c>
      <c r="F436" s="17"/>
      <c r="G436" s="17"/>
      <c r="H436" s="353">
        <v>106004178352</v>
      </c>
      <c r="I436" s="17" t="s">
        <v>5204</v>
      </c>
      <c r="J436" s="17" t="s">
        <v>5277</v>
      </c>
    </row>
    <row r="437" spans="1:10" hidden="1">
      <c r="A437" s="18">
        <f t="shared" si="6"/>
        <v>433</v>
      </c>
      <c r="B437" s="21">
        <v>11220</v>
      </c>
      <c r="C437" s="22" t="s">
        <v>502</v>
      </c>
      <c r="D437" s="23">
        <v>27007</v>
      </c>
      <c r="E437" s="24" t="s">
        <v>4814</v>
      </c>
      <c r="F437" s="17"/>
      <c r="G437" s="17"/>
      <c r="H437" s="353">
        <v>105004178353</v>
      </c>
      <c r="I437" s="17" t="s">
        <v>5204</v>
      </c>
      <c r="J437" s="17" t="s">
        <v>5417</v>
      </c>
    </row>
    <row r="438" spans="1:10" hidden="1">
      <c r="A438" s="18">
        <f t="shared" si="6"/>
        <v>434</v>
      </c>
      <c r="B438" s="25">
        <v>11221</v>
      </c>
      <c r="C438" s="26" t="s">
        <v>503</v>
      </c>
      <c r="D438" s="27">
        <v>26403</v>
      </c>
      <c r="E438" s="28" t="s">
        <v>4816</v>
      </c>
      <c r="F438" s="17"/>
      <c r="G438" s="17"/>
      <c r="H438" s="353">
        <v>141000860250</v>
      </c>
      <c r="I438" s="17" t="s">
        <v>5210</v>
      </c>
      <c r="J438" s="17" t="s">
        <v>5505</v>
      </c>
    </row>
    <row r="439" spans="1:10" hidden="1">
      <c r="A439" s="18">
        <f t="shared" si="6"/>
        <v>435</v>
      </c>
      <c r="B439" s="21">
        <v>11222</v>
      </c>
      <c r="C439" s="22" t="s">
        <v>504</v>
      </c>
      <c r="D439" s="23">
        <v>27375</v>
      </c>
      <c r="E439" s="24" t="s">
        <v>4798</v>
      </c>
      <c r="F439" s="17"/>
      <c r="G439" s="17"/>
      <c r="H439" s="353">
        <v>1008397141</v>
      </c>
      <c r="I439" s="17" t="s">
        <v>5208</v>
      </c>
      <c r="J439" s="17" t="s">
        <v>5506</v>
      </c>
    </row>
    <row r="440" spans="1:10" hidden="1">
      <c r="A440" s="18">
        <f t="shared" si="6"/>
        <v>436</v>
      </c>
      <c r="B440" s="25">
        <v>11227</v>
      </c>
      <c r="C440" s="26" t="s">
        <v>505</v>
      </c>
      <c r="D440" s="27">
        <v>27742</v>
      </c>
      <c r="E440" s="28" t="s">
        <v>4828</v>
      </c>
      <c r="F440" s="17"/>
      <c r="G440" s="17"/>
      <c r="H440" s="353">
        <v>107004328678</v>
      </c>
      <c r="I440" s="17" t="s">
        <v>5204</v>
      </c>
      <c r="J440" s="17" t="s">
        <v>5487</v>
      </c>
    </row>
    <row r="441" spans="1:10" hidden="1">
      <c r="A441" s="18">
        <f t="shared" si="6"/>
        <v>437</v>
      </c>
      <c r="B441" s="21">
        <v>11228</v>
      </c>
      <c r="C441" s="22" t="s">
        <v>506</v>
      </c>
      <c r="D441" s="23">
        <v>27799</v>
      </c>
      <c r="E441" s="24" t="s">
        <v>4798</v>
      </c>
      <c r="F441" s="17"/>
      <c r="G441" s="17"/>
      <c r="H441" s="353">
        <v>1008448595</v>
      </c>
      <c r="I441" s="17" t="s">
        <v>5208</v>
      </c>
      <c r="J441" s="17" t="s">
        <v>5508</v>
      </c>
    </row>
    <row r="442" spans="1:10" hidden="1">
      <c r="A442" s="18">
        <f t="shared" si="6"/>
        <v>438</v>
      </c>
      <c r="B442" s="25">
        <v>11229</v>
      </c>
      <c r="C442" s="26" t="s">
        <v>507</v>
      </c>
      <c r="D442" s="27">
        <v>24097</v>
      </c>
      <c r="E442" s="28" t="s">
        <v>4782</v>
      </c>
      <c r="F442" s="17" t="s">
        <v>10160</v>
      </c>
      <c r="G442" s="17" t="s">
        <v>10154</v>
      </c>
      <c r="H442" s="353">
        <v>107004079283</v>
      </c>
      <c r="I442" s="17" t="s">
        <v>5204</v>
      </c>
      <c r="J442" s="17" t="s">
        <v>11808</v>
      </c>
    </row>
    <row r="443" spans="1:10" hidden="1">
      <c r="A443" s="18">
        <f t="shared" si="6"/>
        <v>439</v>
      </c>
      <c r="B443" s="21">
        <v>11232</v>
      </c>
      <c r="C443" s="22" t="s">
        <v>508</v>
      </c>
      <c r="D443" s="23">
        <v>28088</v>
      </c>
      <c r="E443" s="24" t="s">
        <v>4824</v>
      </c>
      <c r="F443" s="17"/>
      <c r="G443" s="17"/>
      <c r="H443" s="353">
        <v>109004177948</v>
      </c>
      <c r="I443" s="17" t="s">
        <v>5204</v>
      </c>
      <c r="J443" s="17" t="s">
        <v>5414</v>
      </c>
    </row>
    <row r="444" spans="1:10" hidden="1">
      <c r="A444" s="18">
        <f t="shared" si="6"/>
        <v>440</v>
      </c>
      <c r="B444" s="25">
        <v>11233</v>
      </c>
      <c r="C444" s="26" t="s">
        <v>509</v>
      </c>
      <c r="D444" s="27">
        <v>25945</v>
      </c>
      <c r="E444" s="28" t="s">
        <v>4780</v>
      </c>
      <c r="F444" s="17"/>
      <c r="G444" s="17"/>
      <c r="H444" s="353">
        <v>102004178329</v>
      </c>
      <c r="I444" s="17" t="s">
        <v>5204</v>
      </c>
      <c r="J444" s="17" t="s">
        <v>5510</v>
      </c>
    </row>
    <row r="445" spans="1:10" hidden="1">
      <c r="A445" s="18">
        <f t="shared" si="6"/>
        <v>441</v>
      </c>
      <c r="B445" s="21">
        <v>11235</v>
      </c>
      <c r="C445" s="22" t="s">
        <v>510</v>
      </c>
      <c r="D445" s="23">
        <v>26940</v>
      </c>
      <c r="E445" s="24" t="s">
        <v>4803</v>
      </c>
      <c r="F445" s="17"/>
      <c r="G445" s="17"/>
      <c r="H445" s="353">
        <v>1008434499</v>
      </c>
      <c r="I445" s="17" t="s">
        <v>5208</v>
      </c>
      <c r="J445" s="17" t="s">
        <v>5272</v>
      </c>
    </row>
    <row r="446" spans="1:10" hidden="1">
      <c r="A446" s="18">
        <f t="shared" si="6"/>
        <v>442</v>
      </c>
      <c r="B446" s="25">
        <v>11236</v>
      </c>
      <c r="C446" s="26" t="s">
        <v>511</v>
      </c>
      <c r="D446" s="27">
        <v>27740</v>
      </c>
      <c r="E446" s="28" t="s">
        <v>4821</v>
      </c>
      <c r="F446" s="17"/>
      <c r="G446" s="17"/>
      <c r="H446" s="353">
        <v>1010825685</v>
      </c>
      <c r="I446" s="17" t="s">
        <v>5208</v>
      </c>
      <c r="J446" s="17" t="s">
        <v>5511</v>
      </c>
    </row>
    <row r="447" spans="1:10" hidden="1">
      <c r="A447" s="18">
        <f t="shared" si="6"/>
        <v>443</v>
      </c>
      <c r="B447" s="21">
        <v>11238</v>
      </c>
      <c r="C447" s="22" t="s">
        <v>512</v>
      </c>
      <c r="D447" s="23">
        <v>28317</v>
      </c>
      <c r="E447" s="24" t="s">
        <v>4826</v>
      </c>
      <c r="F447" s="17"/>
      <c r="G447" s="17"/>
      <c r="H447" s="353">
        <v>102004169803</v>
      </c>
      <c r="I447" s="17" t="s">
        <v>5204</v>
      </c>
      <c r="J447" s="17" t="s">
        <v>5512</v>
      </c>
    </row>
    <row r="448" spans="1:10" hidden="1">
      <c r="A448" s="18">
        <f t="shared" si="6"/>
        <v>444</v>
      </c>
      <c r="B448" s="25">
        <v>11241</v>
      </c>
      <c r="C448" s="26" t="s">
        <v>513</v>
      </c>
      <c r="D448" s="27">
        <v>26388</v>
      </c>
      <c r="E448" s="28" t="s">
        <v>4829</v>
      </c>
      <c r="F448" s="17"/>
      <c r="G448" s="17"/>
      <c r="H448" s="353">
        <v>1008387261</v>
      </c>
      <c r="I448" s="17" t="s">
        <v>5208</v>
      </c>
      <c r="J448" s="17" t="s">
        <v>5475</v>
      </c>
    </row>
    <row r="449" spans="1:10" hidden="1">
      <c r="A449" s="18">
        <f t="shared" si="6"/>
        <v>445</v>
      </c>
      <c r="B449" s="21">
        <v>11242</v>
      </c>
      <c r="C449" s="22" t="s">
        <v>514</v>
      </c>
      <c r="D449" s="23">
        <v>27103</v>
      </c>
      <c r="E449" s="24" t="s">
        <v>4824</v>
      </c>
      <c r="F449" s="17"/>
      <c r="G449" s="17"/>
      <c r="H449" s="353">
        <v>103004238530</v>
      </c>
      <c r="I449" s="17" t="s">
        <v>5204</v>
      </c>
      <c r="J449" s="17" t="s">
        <v>5513</v>
      </c>
    </row>
    <row r="450" spans="1:10" hidden="1">
      <c r="A450" s="18">
        <f t="shared" si="6"/>
        <v>446</v>
      </c>
      <c r="B450" s="25">
        <v>11246</v>
      </c>
      <c r="C450" s="26" t="s">
        <v>468</v>
      </c>
      <c r="D450" s="27">
        <v>25873</v>
      </c>
      <c r="E450" s="28" t="s">
        <v>4822</v>
      </c>
      <c r="F450" s="17"/>
      <c r="G450" s="17"/>
      <c r="H450" s="353">
        <v>109004187267</v>
      </c>
      <c r="I450" s="17" t="s">
        <v>5204</v>
      </c>
      <c r="J450" s="17" t="s">
        <v>5485</v>
      </c>
    </row>
    <row r="451" spans="1:10" hidden="1">
      <c r="A451" s="18">
        <f t="shared" si="6"/>
        <v>447</v>
      </c>
      <c r="B451" s="21">
        <v>11255</v>
      </c>
      <c r="C451" s="22" t="s">
        <v>515</v>
      </c>
      <c r="D451" s="23">
        <v>27498</v>
      </c>
      <c r="E451" s="24" t="s">
        <v>4788</v>
      </c>
      <c r="F451" s="17"/>
      <c r="G451" s="17"/>
      <c r="H451" s="353">
        <v>141000824830</v>
      </c>
      <c r="I451" s="17" t="s">
        <v>5210</v>
      </c>
      <c r="J451" s="17" t="s">
        <v>5438</v>
      </c>
    </row>
    <row r="452" spans="1:10" hidden="1">
      <c r="A452" s="18">
        <f t="shared" si="6"/>
        <v>448</v>
      </c>
      <c r="B452" s="25">
        <v>11258</v>
      </c>
      <c r="C452" s="26" t="s">
        <v>516</v>
      </c>
      <c r="D452" s="27">
        <v>26733</v>
      </c>
      <c r="E452" s="28" t="s">
        <v>4825</v>
      </c>
      <c r="F452" s="17"/>
      <c r="G452" s="17"/>
      <c r="H452" s="353">
        <v>104004232153</v>
      </c>
      <c r="I452" s="17" t="s">
        <v>5204</v>
      </c>
      <c r="J452" s="17" t="s">
        <v>5515</v>
      </c>
    </row>
    <row r="453" spans="1:10" hidden="1">
      <c r="A453" s="18">
        <f t="shared" si="6"/>
        <v>449</v>
      </c>
      <c r="B453" s="21">
        <v>11264</v>
      </c>
      <c r="C453" s="22" t="s">
        <v>517</v>
      </c>
      <c r="D453" s="23">
        <v>26855</v>
      </c>
      <c r="E453" s="24" t="s">
        <v>4778</v>
      </c>
      <c r="F453" s="17"/>
      <c r="G453" s="17"/>
      <c r="H453" s="353">
        <v>141000873379</v>
      </c>
      <c r="I453" s="17" t="s">
        <v>5210</v>
      </c>
      <c r="J453" s="17" t="s">
        <v>5232</v>
      </c>
    </row>
    <row r="454" spans="1:10" hidden="1">
      <c r="A454" s="18">
        <f t="shared" ref="A454:A517" si="7">ROW()-4</f>
        <v>450</v>
      </c>
      <c r="B454" s="25">
        <v>11268</v>
      </c>
      <c r="C454" s="26" t="s">
        <v>518</v>
      </c>
      <c r="D454" s="27">
        <v>26242</v>
      </c>
      <c r="E454" s="28" t="s">
        <v>4803</v>
      </c>
      <c r="F454" s="17"/>
      <c r="G454" s="17"/>
      <c r="H454" s="353">
        <v>1008388134</v>
      </c>
      <c r="I454" s="17" t="s">
        <v>5208</v>
      </c>
      <c r="J454" s="17" t="s">
        <v>5516</v>
      </c>
    </row>
    <row r="455" spans="1:10" hidden="1">
      <c r="A455" s="18">
        <f t="shared" si="7"/>
        <v>451</v>
      </c>
      <c r="B455" s="21">
        <v>11270</v>
      </c>
      <c r="C455" s="22" t="s">
        <v>519</v>
      </c>
      <c r="D455" s="23">
        <v>27760</v>
      </c>
      <c r="E455" s="24" t="s">
        <v>4811</v>
      </c>
      <c r="F455" s="17"/>
      <c r="G455" s="17"/>
      <c r="H455" s="353">
        <v>108005332794</v>
      </c>
      <c r="I455" s="17" t="s">
        <v>5204</v>
      </c>
      <c r="J455" s="17" t="s">
        <v>5517</v>
      </c>
    </row>
    <row r="456" spans="1:10" hidden="1">
      <c r="A456" s="18">
        <f t="shared" si="7"/>
        <v>452</v>
      </c>
      <c r="B456" s="25">
        <v>11274</v>
      </c>
      <c r="C456" s="26" t="s">
        <v>520</v>
      </c>
      <c r="D456" s="27">
        <v>27802</v>
      </c>
      <c r="E456" s="28" t="s">
        <v>4791</v>
      </c>
      <c r="F456" s="17"/>
      <c r="G456" s="17"/>
      <c r="H456" s="353">
        <v>44310000015710</v>
      </c>
      <c r="I456" s="17" t="s">
        <v>5221</v>
      </c>
      <c r="J456" s="17" t="s">
        <v>5206</v>
      </c>
    </row>
    <row r="457" spans="1:10" hidden="1">
      <c r="A457" s="18">
        <f t="shared" si="7"/>
        <v>453</v>
      </c>
      <c r="B457" s="21">
        <v>11277</v>
      </c>
      <c r="C457" s="22" t="s">
        <v>521</v>
      </c>
      <c r="D457" s="23">
        <v>23656</v>
      </c>
      <c r="E457" s="30" t="s">
        <v>4781</v>
      </c>
      <c r="F457" s="17"/>
      <c r="G457" s="17"/>
      <c r="H457" s="353">
        <v>100004075092</v>
      </c>
      <c r="I457" s="17" t="s">
        <v>5204</v>
      </c>
      <c r="J457" s="17" t="s">
        <v>5404</v>
      </c>
    </row>
    <row r="458" spans="1:10" hidden="1">
      <c r="A458" s="18">
        <f t="shared" si="7"/>
        <v>454</v>
      </c>
      <c r="B458" s="25">
        <v>11280</v>
      </c>
      <c r="C458" s="26" t="s">
        <v>522</v>
      </c>
      <c r="D458" s="27">
        <v>28104</v>
      </c>
      <c r="E458" s="28" t="s">
        <v>4785</v>
      </c>
      <c r="F458" s="17"/>
      <c r="G458" s="17"/>
      <c r="H458" s="353">
        <v>100868842072</v>
      </c>
      <c r="I458" s="17" t="s">
        <v>5204</v>
      </c>
      <c r="J458" s="17" t="s">
        <v>5206</v>
      </c>
    </row>
    <row r="459" spans="1:10" hidden="1">
      <c r="A459" s="18">
        <f t="shared" si="7"/>
        <v>455</v>
      </c>
      <c r="B459" s="21">
        <v>11285</v>
      </c>
      <c r="C459" s="22" t="s">
        <v>523</v>
      </c>
      <c r="D459" s="23">
        <v>24124</v>
      </c>
      <c r="E459" s="24" t="s">
        <v>4801</v>
      </c>
      <c r="F459" s="17"/>
      <c r="G459" s="17"/>
      <c r="H459" s="353">
        <v>106004605637</v>
      </c>
      <c r="I459" s="17" t="s">
        <v>5204</v>
      </c>
      <c r="J459" s="17" t="s">
        <v>5518</v>
      </c>
    </row>
    <row r="460" spans="1:10" hidden="1">
      <c r="A460" s="18">
        <f t="shared" si="7"/>
        <v>456</v>
      </c>
      <c r="B460" s="25">
        <v>11287</v>
      </c>
      <c r="C460" s="26" t="s">
        <v>524</v>
      </c>
      <c r="D460" s="27">
        <v>27718</v>
      </c>
      <c r="E460" s="28" t="s">
        <v>4805</v>
      </c>
      <c r="F460" s="17"/>
      <c r="G460" s="17"/>
      <c r="H460" s="353">
        <v>1008389531</v>
      </c>
      <c r="I460" s="17" t="s">
        <v>5208</v>
      </c>
      <c r="J460" s="17" t="s">
        <v>5519</v>
      </c>
    </row>
    <row r="461" spans="1:10" hidden="1">
      <c r="A461" s="18">
        <f t="shared" si="7"/>
        <v>457</v>
      </c>
      <c r="B461" s="21">
        <v>11288</v>
      </c>
      <c r="C461" s="22" t="s">
        <v>525</v>
      </c>
      <c r="D461" s="23">
        <v>28383</v>
      </c>
      <c r="E461" s="30" t="s">
        <v>4781</v>
      </c>
      <c r="F461" s="17"/>
      <c r="G461" s="17"/>
      <c r="H461" s="353">
        <v>1001253978</v>
      </c>
      <c r="I461" s="17" t="s">
        <v>5208</v>
      </c>
      <c r="J461" s="17" t="s">
        <v>5371</v>
      </c>
    </row>
    <row r="462" spans="1:10" hidden="1">
      <c r="A462" s="18">
        <f t="shared" si="7"/>
        <v>458</v>
      </c>
      <c r="B462" s="25">
        <v>11289</v>
      </c>
      <c r="C462" s="26" t="s">
        <v>526</v>
      </c>
      <c r="D462" s="27">
        <v>26929</v>
      </c>
      <c r="E462" s="28" t="s">
        <v>4810</v>
      </c>
      <c r="F462" s="17"/>
      <c r="G462" s="17"/>
      <c r="H462" s="353">
        <v>44310000008260</v>
      </c>
      <c r="I462" s="17" t="s">
        <v>5221</v>
      </c>
      <c r="J462" s="17" t="s">
        <v>5520</v>
      </c>
    </row>
    <row r="463" spans="1:10" hidden="1">
      <c r="A463" s="18">
        <f t="shared" si="7"/>
        <v>459</v>
      </c>
      <c r="B463" s="21">
        <v>11291</v>
      </c>
      <c r="C463" s="22" t="s">
        <v>527</v>
      </c>
      <c r="D463" s="23">
        <v>26579</v>
      </c>
      <c r="E463" s="24" t="s">
        <v>4793</v>
      </c>
      <c r="F463" s="17"/>
      <c r="G463" s="17"/>
      <c r="H463" s="353">
        <v>108004076630</v>
      </c>
      <c r="I463" s="17" t="s">
        <v>5204</v>
      </c>
      <c r="J463" s="17" t="s">
        <v>5521</v>
      </c>
    </row>
    <row r="464" spans="1:10" hidden="1">
      <c r="A464" s="18">
        <f t="shared" si="7"/>
        <v>460</v>
      </c>
      <c r="B464" s="25">
        <v>11292</v>
      </c>
      <c r="C464" s="26" t="s">
        <v>528</v>
      </c>
      <c r="D464" s="27">
        <v>27652</v>
      </c>
      <c r="E464" s="29" t="s">
        <v>4781</v>
      </c>
      <c r="F464" s="17"/>
      <c r="G464" s="17"/>
      <c r="H464" s="353">
        <v>101004075110</v>
      </c>
      <c r="I464" s="17" t="s">
        <v>5204</v>
      </c>
      <c r="J464" s="17" t="s">
        <v>5522</v>
      </c>
    </row>
    <row r="465" spans="1:10" hidden="1">
      <c r="A465" s="18">
        <f t="shared" si="7"/>
        <v>461</v>
      </c>
      <c r="B465" s="21">
        <v>11296</v>
      </c>
      <c r="C465" s="22" t="s">
        <v>529</v>
      </c>
      <c r="D465" s="23">
        <v>28073</v>
      </c>
      <c r="E465" s="24" t="s">
        <v>4825</v>
      </c>
      <c r="F465" s="17"/>
      <c r="G465" s="17"/>
      <c r="H465" s="353">
        <v>100004234428</v>
      </c>
      <c r="I465" s="17" t="s">
        <v>5204</v>
      </c>
      <c r="J465" s="17" t="s">
        <v>5523</v>
      </c>
    </row>
    <row r="466" spans="1:10" hidden="1">
      <c r="A466" s="18">
        <f t="shared" si="7"/>
        <v>462</v>
      </c>
      <c r="B466" s="25">
        <v>11298</v>
      </c>
      <c r="C466" s="26" t="s">
        <v>530</v>
      </c>
      <c r="D466" s="27">
        <v>26354</v>
      </c>
      <c r="E466" s="28" t="s">
        <v>4800</v>
      </c>
      <c r="F466" s="17"/>
      <c r="G466" s="17"/>
      <c r="H466" s="353">
        <v>104004206522</v>
      </c>
      <c r="I466" s="17" t="s">
        <v>5204</v>
      </c>
      <c r="J466" s="17" t="s">
        <v>5219</v>
      </c>
    </row>
    <row r="467" spans="1:10" hidden="1">
      <c r="A467" s="18">
        <f t="shared" si="7"/>
        <v>463</v>
      </c>
      <c r="B467" s="21">
        <v>11299</v>
      </c>
      <c r="C467" s="22" t="s">
        <v>531</v>
      </c>
      <c r="D467" s="23">
        <v>27662</v>
      </c>
      <c r="E467" s="24" t="s">
        <v>4793</v>
      </c>
      <c r="F467" s="17"/>
      <c r="G467" s="17"/>
      <c r="H467" s="353">
        <v>141000859970</v>
      </c>
      <c r="I467" s="17" t="s">
        <v>5210</v>
      </c>
      <c r="J467" s="17" t="s">
        <v>5269</v>
      </c>
    </row>
    <row r="468" spans="1:10" hidden="1">
      <c r="A468" s="18">
        <f t="shared" si="7"/>
        <v>464</v>
      </c>
      <c r="B468" s="25">
        <v>11300</v>
      </c>
      <c r="C468" s="26" t="s">
        <v>532</v>
      </c>
      <c r="D468" s="27">
        <v>27450</v>
      </c>
      <c r="E468" s="28" t="s">
        <v>4784</v>
      </c>
      <c r="F468" s="17"/>
      <c r="G468" s="17"/>
      <c r="H468" s="353">
        <v>105004110765</v>
      </c>
      <c r="I468" s="17" t="s">
        <v>5204</v>
      </c>
      <c r="J468" s="17" t="s">
        <v>5524</v>
      </c>
    </row>
    <row r="469" spans="1:10" hidden="1">
      <c r="A469" s="18">
        <f t="shared" si="7"/>
        <v>465</v>
      </c>
      <c r="B469" s="21">
        <v>11301</v>
      </c>
      <c r="C469" s="22" t="s">
        <v>533</v>
      </c>
      <c r="D469" s="23">
        <v>27252</v>
      </c>
      <c r="E469" s="24" t="s">
        <v>4788</v>
      </c>
      <c r="F469" s="17"/>
      <c r="G469" s="17"/>
      <c r="H469" s="353">
        <v>101004079182</v>
      </c>
      <c r="I469" s="17" t="s">
        <v>5204</v>
      </c>
      <c r="J469" s="17" t="s">
        <v>5219</v>
      </c>
    </row>
    <row r="470" spans="1:10" hidden="1">
      <c r="A470" s="18">
        <f t="shared" si="7"/>
        <v>466</v>
      </c>
      <c r="B470" s="25">
        <v>11302</v>
      </c>
      <c r="C470" s="26" t="s">
        <v>534</v>
      </c>
      <c r="D470" s="27">
        <v>26676</v>
      </c>
      <c r="E470" s="28" t="s">
        <v>4813</v>
      </c>
      <c r="F470" s="17"/>
      <c r="G470" s="17"/>
      <c r="H470" s="353">
        <v>1008391862</v>
      </c>
      <c r="I470" s="17" t="s">
        <v>5208</v>
      </c>
      <c r="J470" s="17" t="s">
        <v>5525</v>
      </c>
    </row>
    <row r="471" spans="1:10" hidden="1">
      <c r="A471" s="18">
        <f t="shared" si="7"/>
        <v>467</v>
      </c>
      <c r="B471" s="25">
        <v>11304</v>
      </c>
      <c r="C471" s="26" t="s">
        <v>479</v>
      </c>
      <c r="D471" s="27">
        <v>27651</v>
      </c>
      <c r="E471" s="28" t="s">
        <v>4791</v>
      </c>
      <c r="F471" s="17"/>
      <c r="G471" s="17"/>
      <c r="H471" s="353">
        <v>1008387928</v>
      </c>
      <c r="I471" s="17" t="s">
        <v>5208</v>
      </c>
      <c r="J471" s="17" t="s">
        <v>5237</v>
      </c>
    </row>
    <row r="472" spans="1:10" hidden="1">
      <c r="A472" s="18">
        <f t="shared" si="7"/>
        <v>468</v>
      </c>
      <c r="B472" s="21">
        <v>11308</v>
      </c>
      <c r="C472" s="22" t="s">
        <v>480</v>
      </c>
      <c r="D472" s="23">
        <v>26350</v>
      </c>
      <c r="E472" s="24" t="s">
        <v>4788</v>
      </c>
      <c r="F472" s="17"/>
      <c r="G472" s="17"/>
      <c r="H472" s="353">
        <v>101004079322</v>
      </c>
      <c r="I472" s="17" t="s">
        <v>5204</v>
      </c>
      <c r="J472" s="17" t="s">
        <v>5526</v>
      </c>
    </row>
    <row r="473" spans="1:10" hidden="1">
      <c r="A473" s="18">
        <f t="shared" si="7"/>
        <v>469</v>
      </c>
      <c r="B473" s="25">
        <v>11310</v>
      </c>
      <c r="C473" s="26" t="s">
        <v>535</v>
      </c>
      <c r="D473" s="27">
        <v>27224</v>
      </c>
      <c r="E473" s="28" t="s">
        <v>4800</v>
      </c>
      <c r="F473" s="17"/>
      <c r="G473" s="17"/>
      <c r="H473" s="353">
        <v>141000860491</v>
      </c>
      <c r="I473" s="17" t="s">
        <v>5210</v>
      </c>
      <c r="J473" s="17" t="s">
        <v>5527</v>
      </c>
    </row>
    <row r="474" spans="1:10" hidden="1">
      <c r="A474" s="18">
        <f t="shared" si="7"/>
        <v>470</v>
      </c>
      <c r="B474" s="21">
        <v>11311</v>
      </c>
      <c r="C474" s="22" t="s">
        <v>536</v>
      </c>
      <c r="D474" s="23">
        <v>27322</v>
      </c>
      <c r="E474" s="24" t="s">
        <v>4828</v>
      </c>
      <c r="F474" s="17"/>
      <c r="G474" s="17"/>
      <c r="H474" s="353">
        <v>101004131205</v>
      </c>
      <c r="I474" s="17" t="s">
        <v>5204</v>
      </c>
      <c r="J474" s="17" t="s">
        <v>5528</v>
      </c>
    </row>
    <row r="475" spans="1:10" hidden="1">
      <c r="A475" s="18">
        <f t="shared" si="7"/>
        <v>471</v>
      </c>
      <c r="B475" s="25">
        <v>11312</v>
      </c>
      <c r="C475" s="26" t="s">
        <v>537</v>
      </c>
      <c r="D475" s="27">
        <v>27413</v>
      </c>
      <c r="E475" s="28" t="s">
        <v>4800</v>
      </c>
      <c r="F475" s="17"/>
      <c r="G475" s="17"/>
      <c r="H475" s="353">
        <v>1008397507</v>
      </c>
      <c r="I475" s="17" t="s">
        <v>5208</v>
      </c>
      <c r="J475" s="17" t="s">
        <v>5237</v>
      </c>
    </row>
    <row r="476" spans="1:10" hidden="1">
      <c r="A476" s="18">
        <f t="shared" si="7"/>
        <v>472</v>
      </c>
      <c r="B476" s="21">
        <v>11313</v>
      </c>
      <c r="C476" s="22" t="s">
        <v>224</v>
      </c>
      <c r="D476" s="23">
        <v>26569</v>
      </c>
      <c r="E476" s="24" t="s">
        <v>4791</v>
      </c>
      <c r="F476" s="17"/>
      <c r="G476" s="17"/>
      <c r="H476" s="353">
        <v>102004110729</v>
      </c>
      <c r="I476" s="17" t="s">
        <v>5204</v>
      </c>
      <c r="J476" s="17" t="s">
        <v>5529</v>
      </c>
    </row>
    <row r="477" spans="1:10" hidden="1">
      <c r="A477" s="18">
        <f t="shared" si="7"/>
        <v>473</v>
      </c>
      <c r="B477" s="25">
        <v>11314</v>
      </c>
      <c r="C477" s="26" t="s">
        <v>538</v>
      </c>
      <c r="D477" s="27">
        <v>27444</v>
      </c>
      <c r="E477" s="28" t="s">
        <v>4782</v>
      </c>
      <c r="F477" s="17" t="s">
        <v>7858</v>
      </c>
      <c r="G477" s="17" t="s">
        <v>7852</v>
      </c>
      <c r="H477" s="353">
        <v>100004104655</v>
      </c>
      <c r="I477" s="17" t="s">
        <v>5204</v>
      </c>
      <c r="J477" s="17" t="s">
        <v>11805</v>
      </c>
    </row>
    <row r="478" spans="1:10" hidden="1">
      <c r="A478" s="18">
        <f t="shared" si="7"/>
        <v>474</v>
      </c>
      <c r="B478" s="21">
        <v>11316</v>
      </c>
      <c r="C478" s="22" t="s">
        <v>539</v>
      </c>
      <c r="D478" s="23">
        <v>27706</v>
      </c>
      <c r="E478" s="24" t="s">
        <v>4791</v>
      </c>
      <c r="F478" s="17"/>
      <c r="G478" s="17"/>
      <c r="H478" s="353">
        <v>105004110726</v>
      </c>
      <c r="I478" s="17" t="s">
        <v>5204</v>
      </c>
      <c r="J478" s="17" t="s">
        <v>5530</v>
      </c>
    </row>
    <row r="479" spans="1:10" hidden="1">
      <c r="A479" s="18">
        <f t="shared" si="7"/>
        <v>475</v>
      </c>
      <c r="B479" s="25">
        <v>11317</v>
      </c>
      <c r="C479" s="26" t="s">
        <v>540</v>
      </c>
      <c r="D479" s="27">
        <v>27621</v>
      </c>
      <c r="E479" s="28" t="s">
        <v>4784</v>
      </c>
      <c r="F479" s="17"/>
      <c r="G479" s="17"/>
      <c r="H479" s="353">
        <v>105004110778</v>
      </c>
      <c r="I479" s="17" t="s">
        <v>5204</v>
      </c>
      <c r="J479" s="17" t="s">
        <v>5531</v>
      </c>
    </row>
    <row r="480" spans="1:10" hidden="1">
      <c r="A480" s="18">
        <f t="shared" si="7"/>
        <v>476</v>
      </c>
      <c r="B480" s="21">
        <v>11318</v>
      </c>
      <c r="C480" s="22" t="s">
        <v>541</v>
      </c>
      <c r="D480" s="23">
        <v>28024</v>
      </c>
      <c r="E480" s="24" t="s">
        <v>4793</v>
      </c>
      <c r="F480" s="17"/>
      <c r="G480" s="17"/>
      <c r="H480" s="353">
        <v>141000859914</v>
      </c>
      <c r="I480" s="17" t="s">
        <v>5210</v>
      </c>
      <c r="J480" s="17" t="s">
        <v>5532</v>
      </c>
    </row>
    <row r="481" spans="1:10" hidden="1">
      <c r="A481" s="18">
        <f t="shared" si="7"/>
        <v>477</v>
      </c>
      <c r="B481" s="25">
        <v>11319</v>
      </c>
      <c r="C481" s="26" t="s">
        <v>542</v>
      </c>
      <c r="D481" s="27">
        <v>27202</v>
      </c>
      <c r="E481" s="28" t="s">
        <v>4793</v>
      </c>
      <c r="F481" s="17"/>
      <c r="G481" s="17"/>
      <c r="H481" s="353">
        <v>141000859673</v>
      </c>
      <c r="I481" s="17" t="s">
        <v>5210</v>
      </c>
      <c r="J481" s="17" t="s">
        <v>5533</v>
      </c>
    </row>
    <row r="482" spans="1:10" hidden="1">
      <c r="A482" s="18">
        <f t="shared" si="7"/>
        <v>478</v>
      </c>
      <c r="B482" s="21">
        <v>11321</v>
      </c>
      <c r="C482" s="22" t="s">
        <v>543</v>
      </c>
      <c r="D482" s="23">
        <v>26022</v>
      </c>
      <c r="E482" s="24" t="s">
        <v>4800</v>
      </c>
      <c r="F482" s="17"/>
      <c r="G482" s="17"/>
      <c r="H482" s="353">
        <v>141000860490</v>
      </c>
      <c r="I482" s="17" t="s">
        <v>5210</v>
      </c>
      <c r="J482" s="17" t="s">
        <v>5384</v>
      </c>
    </row>
    <row r="483" spans="1:10" hidden="1">
      <c r="A483" s="18">
        <f t="shared" si="7"/>
        <v>479</v>
      </c>
      <c r="B483" s="25">
        <v>11322</v>
      </c>
      <c r="C483" s="26" t="s">
        <v>544</v>
      </c>
      <c r="D483" s="27">
        <v>28069</v>
      </c>
      <c r="E483" s="28" t="s">
        <v>4800</v>
      </c>
      <c r="F483" s="17"/>
      <c r="G483" s="17"/>
      <c r="H483" s="353">
        <v>100004173747</v>
      </c>
      <c r="I483" s="17" t="s">
        <v>5204</v>
      </c>
      <c r="J483" s="17" t="s">
        <v>5343</v>
      </c>
    </row>
    <row r="484" spans="1:10" hidden="1">
      <c r="A484" s="18">
        <f t="shared" si="7"/>
        <v>480</v>
      </c>
      <c r="B484" s="21">
        <v>11326</v>
      </c>
      <c r="C484" s="22" t="s">
        <v>545</v>
      </c>
      <c r="D484" s="23">
        <v>25301</v>
      </c>
      <c r="E484" s="24" t="s">
        <v>4825</v>
      </c>
      <c r="F484" s="17"/>
      <c r="G484" s="17"/>
      <c r="H484" s="353">
        <v>109004137923</v>
      </c>
      <c r="I484" s="17" t="s">
        <v>5204</v>
      </c>
      <c r="J484" s="17" t="s">
        <v>5534</v>
      </c>
    </row>
    <row r="485" spans="1:10" hidden="1">
      <c r="A485" s="18">
        <f t="shared" si="7"/>
        <v>481</v>
      </c>
      <c r="B485" s="25">
        <v>11327</v>
      </c>
      <c r="C485" s="26" t="s">
        <v>546</v>
      </c>
      <c r="D485" s="27">
        <v>27617</v>
      </c>
      <c r="E485" s="28" t="s">
        <v>4812</v>
      </c>
      <c r="F485" s="17"/>
      <c r="G485" s="17"/>
      <c r="H485" s="353">
        <v>109004177911</v>
      </c>
      <c r="I485" s="17" t="s">
        <v>5204</v>
      </c>
      <c r="J485" s="17" t="s">
        <v>5496</v>
      </c>
    </row>
    <row r="486" spans="1:10" hidden="1">
      <c r="A486" s="18">
        <f t="shared" si="7"/>
        <v>482</v>
      </c>
      <c r="B486" s="21">
        <v>11331</v>
      </c>
      <c r="C486" s="22" t="s">
        <v>547</v>
      </c>
      <c r="D486" s="23">
        <v>27754</v>
      </c>
      <c r="E486" s="24" t="s">
        <v>4825</v>
      </c>
      <c r="F486" s="17"/>
      <c r="G486" s="17"/>
      <c r="H486" s="353">
        <v>107004165609</v>
      </c>
      <c r="I486" s="17" t="s">
        <v>5204</v>
      </c>
      <c r="J486" s="17" t="s">
        <v>5203</v>
      </c>
    </row>
    <row r="487" spans="1:10" hidden="1">
      <c r="A487" s="18">
        <f t="shared" si="7"/>
        <v>483</v>
      </c>
      <c r="B487" s="25">
        <v>11333</v>
      </c>
      <c r="C487" s="26" t="s">
        <v>548</v>
      </c>
      <c r="D487" s="27">
        <v>27038</v>
      </c>
      <c r="E487" s="28" t="s">
        <v>4793</v>
      </c>
      <c r="F487" s="17"/>
      <c r="G487" s="17"/>
      <c r="H487" s="353">
        <v>141000859661</v>
      </c>
      <c r="I487" s="17" t="s">
        <v>5210</v>
      </c>
      <c r="J487" s="17" t="s">
        <v>5358</v>
      </c>
    </row>
    <row r="488" spans="1:10" hidden="1">
      <c r="A488" s="18">
        <f t="shared" si="7"/>
        <v>484</v>
      </c>
      <c r="B488" s="21">
        <v>11334</v>
      </c>
      <c r="C488" s="22" t="s">
        <v>549</v>
      </c>
      <c r="D488" s="23">
        <v>27736</v>
      </c>
      <c r="E488" s="24" t="s">
        <v>4782</v>
      </c>
      <c r="F488" s="17" t="s">
        <v>11537</v>
      </c>
      <c r="G488" s="17">
        <v>100926418</v>
      </c>
      <c r="H488" s="353">
        <v>107004140543</v>
      </c>
      <c r="I488" s="17" t="s">
        <v>5204</v>
      </c>
      <c r="J488" s="17" t="s">
        <v>11809</v>
      </c>
    </row>
    <row r="489" spans="1:10" hidden="1">
      <c r="A489" s="18">
        <f t="shared" si="7"/>
        <v>485</v>
      </c>
      <c r="B489" s="25">
        <v>11336</v>
      </c>
      <c r="C489" s="26" t="s">
        <v>550</v>
      </c>
      <c r="D489" s="27">
        <v>25281</v>
      </c>
      <c r="E489" s="28" t="s">
        <v>4784</v>
      </c>
      <c r="F489" s="17"/>
      <c r="G489" s="17"/>
      <c r="H489" s="353">
        <v>108004110750</v>
      </c>
      <c r="I489" s="17" t="s">
        <v>5204</v>
      </c>
      <c r="J489" s="17" t="s">
        <v>5217</v>
      </c>
    </row>
    <row r="490" spans="1:10" hidden="1">
      <c r="A490" s="18">
        <f t="shared" si="7"/>
        <v>486</v>
      </c>
      <c r="B490" s="21">
        <v>11337</v>
      </c>
      <c r="C490" s="22" t="s">
        <v>551</v>
      </c>
      <c r="D490" s="23">
        <v>26835</v>
      </c>
      <c r="E490" s="24" t="s">
        <v>4783</v>
      </c>
      <c r="F490" s="17"/>
      <c r="G490" s="17"/>
      <c r="H490" s="353">
        <v>101004120747</v>
      </c>
      <c r="I490" s="17" t="s">
        <v>5204</v>
      </c>
      <c r="J490" s="17" t="s">
        <v>5371</v>
      </c>
    </row>
    <row r="491" spans="1:10" hidden="1">
      <c r="A491" s="18">
        <f t="shared" si="7"/>
        <v>487</v>
      </c>
      <c r="B491" s="25">
        <v>11344</v>
      </c>
      <c r="C491" s="26" t="s">
        <v>552</v>
      </c>
      <c r="D491" s="27">
        <v>26165</v>
      </c>
      <c r="E491" s="28" t="s">
        <v>4801</v>
      </c>
      <c r="F491" s="17"/>
      <c r="G491" s="17"/>
      <c r="H491" s="353">
        <v>44310000013732</v>
      </c>
      <c r="I491" s="17" t="s">
        <v>5221</v>
      </c>
      <c r="J491" s="17" t="s">
        <v>5535</v>
      </c>
    </row>
    <row r="492" spans="1:10" hidden="1">
      <c r="A492" s="18">
        <f t="shared" si="7"/>
        <v>488</v>
      </c>
      <c r="B492" s="21">
        <v>11348</v>
      </c>
      <c r="C492" s="22" t="s">
        <v>435</v>
      </c>
      <c r="D492" s="23">
        <v>27116</v>
      </c>
      <c r="E492" s="24" t="s">
        <v>4780</v>
      </c>
      <c r="F492" s="17"/>
      <c r="G492" s="17"/>
      <c r="H492" s="353">
        <v>44310000013176</v>
      </c>
      <c r="I492" s="17" t="s">
        <v>5221</v>
      </c>
      <c r="J492" s="17" t="s">
        <v>5537</v>
      </c>
    </row>
    <row r="493" spans="1:10" hidden="1">
      <c r="A493" s="18">
        <f t="shared" si="7"/>
        <v>489</v>
      </c>
      <c r="B493" s="25">
        <v>11353</v>
      </c>
      <c r="C493" s="26" t="s">
        <v>553</v>
      </c>
      <c r="D493" s="27">
        <v>27629</v>
      </c>
      <c r="E493" s="28" t="s">
        <v>4791</v>
      </c>
      <c r="F493" s="17"/>
      <c r="G493" s="17"/>
      <c r="H493" s="353">
        <v>141000858046</v>
      </c>
      <c r="I493" s="17" t="s">
        <v>5210</v>
      </c>
      <c r="J493" s="17" t="s">
        <v>5478</v>
      </c>
    </row>
    <row r="494" spans="1:10" hidden="1">
      <c r="A494" s="18">
        <f t="shared" si="7"/>
        <v>490</v>
      </c>
      <c r="B494" s="21">
        <v>11354</v>
      </c>
      <c r="C494" s="22" t="s">
        <v>554</v>
      </c>
      <c r="D494" s="23">
        <v>26663</v>
      </c>
      <c r="E494" s="24" t="s">
        <v>4793</v>
      </c>
      <c r="F494" s="17"/>
      <c r="G494" s="17"/>
      <c r="H494" s="353">
        <v>141000859672</v>
      </c>
      <c r="I494" s="17" t="s">
        <v>5210</v>
      </c>
      <c r="J494" s="17" t="s">
        <v>5409</v>
      </c>
    </row>
    <row r="495" spans="1:10" hidden="1">
      <c r="A495" s="18">
        <f t="shared" si="7"/>
        <v>491</v>
      </c>
      <c r="B495" s="25">
        <v>11355</v>
      </c>
      <c r="C495" s="26" t="s">
        <v>555</v>
      </c>
      <c r="D495" s="27">
        <v>28569</v>
      </c>
      <c r="E495" s="28" t="s">
        <v>4784</v>
      </c>
      <c r="F495" s="17"/>
      <c r="G495" s="17"/>
      <c r="H495" s="353">
        <v>108004110818</v>
      </c>
      <c r="I495" s="17" t="s">
        <v>5204</v>
      </c>
      <c r="J495" s="17" t="s">
        <v>5538</v>
      </c>
    </row>
    <row r="496" spans="1:10" hidden="1">
      <c r="A496" s="18">
        <f t="shared" si="7"/>
        <v>492</v>
      </c>
      <c r="B496" s="21">
        <v>11357</v>
      </c>
      <c r="C496" s="22" t="s">
        <v>556</v>
      </c>
      <c r="D496" s="23">
        <v>25882</v>
      </c>
      <c r="E496" s="24" t="s">
        <v>4818</v>
      </c>
      <c r="F496" s="17"/>
      <c r="G496" s="17"/>
      <c r="H496" s="353">
        <v>1008400834</v>
      </c>
      <c r="I496" s="17" t="s">
        <v>5208</v>
      </c>
      <c r="J496" s="17" t="s">
        <v>5539</v>
      </c>
    </row>
    <row r="497" spans="1:10" hidden="1">
      <c r="A497" s="18">
        <f t="shared" si="7"/>
        <v>493</v>
      </c>
      <c r="B497" s="25">
        <v>11358</v>
      </c>
      <c r="C497" s="26" t="s">
        <v>557</v>
      </c>
      <c r="D497" s="27">
        <v>27218</v>
      </c>
      <c r="E497" s="28" t="s">
        <v>4825</v>
      </c>
      <c r="F497" s="17"/>
      <c r="G497" s="17"/>
      <c r="H497" s="353">
        <v>104004234382</v>
      </c>
      <c r="I497" s="17" t="s">
        <v>5204</v>
      </c>
      <c r="J497" s="17" t="s">
        <v>5540</v>
      </c>
    </row>
    <row r="498" spans="1:10" hidden="1">
      <c r="A498" s="18">
        <f t="shared" si="7"/>
        <v>494</v>
      </c>
      <c r="B498" s="21">
        <v>11359</v>
      </c>
      <c r="C498" s="22" t="s">
        <v>558</v>
      </c>
      <c r="D498" s="23">
        <v>26474</v>
      </c>
      <c r="E498" s="24" t="s">
        <v>4788</v>
      </c>
      <c r="F498" s="17"/>
      <c r="G498" s="17"/>
      <c r="H498" s="353">
        <v>1008389227</v>
      </c>
      <c r="I498" s="17" t="s">
        <v>5208</v>
      </c>
      <c r="J498" s="17" t="s">
        <v>5541</v>
      </c>
    </row>
    <row r="499" spans="1:10" hidden="1">
      <c r="A499" s="18">
        <f t="shared" si="7"/>
        <v>495</v>
      </c>
      <c r="B499" s="25">
        <v>11360</v>
      </c>
      <c r="C499" s="26" t="s">
        <v>559</v>
      </c>
      <c r="D499" s="27">
        <v>26609</v>
      </c>
      <c r="E499" s="28" t="s">
        <v>4827</v>
      </c>
      <c r="F499" s="17"/>
      <c r="G499" s="17"/>
      <c r="H499" s="353">
        <v>1008395839</v>
      </c>
      <c r="I499" s="17" t="s">
        <v>5208</v>
      </c>
      <c r="J499" s="17" t="s">
        <v>5352</v>
      </c>
    </row>
    <row r="500" spans="1:10" hidden="1">
      <c r="A500" s="18">
        <f t="shared" si="7"/>
        <v>496</v>
      </c>
      <c r="B500" s="21">
        <v>11361</v>
      </c>
      <c r="C500" s="22" t="s">
        <v>435</v>
      </c>
      <c r="D500" s="23">
        <v>28372</v>
      </c>
      <c r="E500" s="24" t="s">
        <v>4815</v>
      </c>
      <c r="F500" s="17"/>
      <c r="G500" s="17"/>
      <c r="H500" s="353">
        <v>106004169754</v>
      </c>
      <c r="I500" s="17" t="s">
        <v>5204</v>
      </c>
      <c r="J500" s="17" t="s">
        <v>5237</v>
      </c>
    </row>
    <row r="501" spans="1:10" hidden="1">
      <c r="A501" s="18">
        <f t="shared" si="7"/>
        <v>497</v>
      </c>
      <c r="B501" s="25">
        <v>11363</v>
      </c>
      <c r="C501" s="26" t="s">
        <v>560</v>
      </c>
      <c r="D501" s="27">
        <v>28362</v>
      </c>
      <c r="E501" s="28" t="s">
        <v>4806</v>
      </c>
      <c r="F501" s="17"/>
      <c r="G501" s="17"/>
      <c r="H501" s="353">
        <v>1010854067</v>
      </c>
      <c r="I501" s="17" t="s">
        <v>5208</v>
      </c>
      <c r="J501" s="17" t="s">
        <v>5542</v>
      </c>
    </row>
    <row r="502" spans="1:10" hidden="1">
      <c r="A502" s="18">
        <f t="shared" si="7"/>
        <v>498</v>
      </c>
      <c r="B502" s="21">
        <v>11366</v>
      </c>
      <c r="C502" s="22" t="s">
        <v>561</v>
      </c>
      <c r="D502" s="23">
        <v>26645</v>
      </c>
      <c r="E502" s="24" t="s">
        <v>4805</v>
      </c>
      <c r="F502" s="17"/>
      <c r="G502" s="17"/>
      <c r="H502" s="353">
        <v>1008388998</v>
      </c>
      <c r="I502" s="17" t="s">
        <v>5208</v>
      </c>
      <c r="J502" s="17" t="s">
        <v>5543</v>
      </c>
    </row>
    <row r="503" spans="1:10" hidden="1">
      <c r="A503" s="18">
        <f t="shared" si="7"/>
        <v>499</v>
      </c>
      <c r="B503" s="25">
        <v>11368</v>
      </c>
      <c r="C503" s="26" t="s">
        <v>562</v>
      </c>
      <c r="D503" s="27">
        <v>27647</v>
      </c>
      <c r="E503" s="28" t="s">
        <v>4828</v>
      </c>
      <c r="F503" s="17"/>
      <c r="G503" s="17"/>
      <c r="H503" s="353">
        <v>106004169781</v>
      </c>
      <c r="I503" s="17" t="s">
        <v>5204</v>
      </c>
      <c r="J503" s="17" t="s">
        <v>5280</v>
      </c>
    </row>
    <row r="504" spans="1:10" hidden="1">
      <c r="A504" s="18">
        <f t="shared" si="7"/>
        <v>500</v>
      </c>
      <c r="B504" s="21">
        <v>11369</v>
      </c>
      <c r="C504" s="22" t="s">
        <v>563</v>
      </c>
      <c r="D504" s="23">
        <v>27585</v>
      </c>
      <c r="E504" s="24" t="s">
        <v>4800</v>
      </c>
      <c r="F504" s="17"/>
      <c r="G504" s="17"/>
      <c r="H504" s="353">
        <v>141000860487</v>
      </c>
      <c r="I504" s="17" t="s">
        <v>5210</v>
      </c>
      <c r="J504" s="17" t="s">
        <v>5527</v>
      </c>
    </row>
    <row r="505" spans="1:10" hidden="1">
      <c r="A505" s="18">
        <f t="shared" si="7"/>
        <v>501</v>
      </c>
      <c r="B505" s="25">
        <v>11370</v>
      </c>
      <c r="C505" s="26" t="s">
        <v>564</v>
      </c>
      <c r="D505" s="27">
        <v>27733</v>
      </c>
      <c r="E505" s="28" t="s">
        <v>4793</v>
      </c>
      <c r="F505" s="17"/>
      <c r="G505" s="17"/>
      <c r="H505" s="353">
        <v>141000859983</v>
      </c>
      <c r="I505" s="17" t="s">
        <v>5210</v>
      </c>
      <c r="J505" s="17" t="s">
        <v>5478</v>
      </c>
    </row>
    <row r="506" spans="1:10" hidden="1">
      <c r="A506" s="18">
        <f t="shared" si="7"/>
        <v>502</v>
      </c>
      <c r="B506" s="21">
        <v>11371</v>
      </c>
      <c r="C506" s="22" t="s">
        <v>565</v>
      </c>
      <c r="D506" s="23">
        <v>28215</v>
      </c>
      <c r="E506" s="24" t="s">
        <v>4815</v>
      </c>
      <c r="F506" s="17"/>
      <c r="G506" s="17"/>
      <c r="H506" s="353">
        <v>103004169842</v>
      </c>
      <c r="I506" s="17" t="s">
        <v>5204</v>
      </c>
      <c r="J506" s="17" t="s">
        <v>5544</v>
      </c>
    </row>
    <row r="507" spans="1:10" hidden="1">
      <c r="A507" s="18">
        <f t="shared" si="7"/>
        <v>503</v>
      </c>
      <c r="B507" s="25">
        <v>11373</v>
      </c>
      <c r="C507" s="26" t="s">
        <v>566</v>
      </c>
      <c r="D507" s="27">
        <v>27617</v>
      </c>
      <c r="E507" s="28" t="s">
        <v>4823</v>
      </c>
      <c r="F507" s="17"/>
      <c r="G507" s="17"/>
      <c r="H507" s="353">
        <v>109004140699</v>
      </c>
      <c r="I507" s="17" t="s">
        <v>5204</v>
      </c>
      <c r="J507" s="17" t="s">
        <v>5545</v>
      </c>
    </row>
    <row r="508" spans="1:10" hidden="1">
      <c r="A508" s="18">
        <f t="shared" si="7"/>
        <v>504</v>
      </c>
      <c r="B508" s="21">
        <v>11376</v>
      </c>
      <c r="C508" s="22" t="s">
        <v>567</v>
      </c>
      <c r="D508" s="23">
        <v>27656</v>
      </c>
      <c r="E508" s="24" t="s">
        <v>4797</v>
      </c>
      <c r="F508" s="17"/>
      <c r="G508" s="17"/>
      <c r="H508" s="353">
        <v>141000860008</v>
      </c>
      <c r="I508" s="17" t="s">
        <v>5210</v>
      </c>
      <c r="J508" s="17" t="s">
        <v>5344</v>
      </c>
    </row>
    <row r="509" spans="1:10" hidden="1">
      <c r="A509" s="18">
        <f t="shared" si="7"/>
        <v>505</v>
      </c>
      <c r="B509" s="25">
        <v>11377</v>
      </c>
      <c r="C509" s="26" t="s">
        <v>568</v>
      </c>
      <c r="D509" s="27">
        <v>27687</v>
      </c>
      <c r="E509" s="28" t="s">
        <v>4784</v>
      </c>
      <c r="F509" s="17"/>
      <c r="G509" s="17"/>
      <c r="H509" s="353">
        <v>141000860281</v>
      </c>
      <c r="I509" s="17" t="s">
        <v>5210</v>
      </c>
      <c r="J509" s="17" t="s">
        <v>5546</v>
      </c>
    </row>
    <row r="510" spans="1:10" hidden="1">
      <c r="A510" s="18">
        <f t="shared" si="7"/>
        <v>506</v>
      </c>
      <c r="B510" s="21">
        <v>11378</v>
      </c>
      <c r="C510" s="22" t="s">
        <v>569</v>
      </c>
      <c r="D510" s="23">
        <v>28509</v>
      </c>
      <c r="E510" s="24" t="s">
        <v>4827</v>
      </c>
      <c r="F510" s="17"/>
      <c r="G510" s="17"/>
      <c r="H510" s="353">
        <v>109004103044</v>
      </c>
      <c r="I510" s="17" t="s">
        <v>5204</v>
      </c>
      <c r="J510" s="17" t="s">
        <v>5257</v>
      </c>
    </row>
    <row r="511" spans="1:10" hidden="1">
      <c r="A511" s="18">
        <f t="shared" si="7"/>
        <v>507</v>
      </c>
      <c r="B511" s="25">
        <v>11379</v>
      </c>
      <c r="C511" s="26" t="s">
        <v>570</v>
      </c>
      <c r="D511" s="27">
        <v>27404</v>
      </c>
      <c r="E511" s="28" t="s">
        <v>4779</v>
      </c>
      <c r="F511" s="17"/>
      <c r="G511" s="17"/>
      <c r="H511" s="353">
        <v>44310000009713</v>
      </c>
      <c r="I511" s="17" t="s">
        <v>5221</v>
      </c>
      <c r="J511" s="17" t="s">
        <v>5547</v>
      </c>
    </row>
    <row r="512" spans="1:10" hidden="1">
      <c r="A512" s="18">
        <f t="shared" si="7"/>
        <v>508</v>
      </c>
      <c r="B512" s="21">
        <v>11380</v>
      </c>
      <c r="C512" s="22" t="s">
        <v>435</v>
      </c>
      <c r="D512" s="23">
        <v>28237</v>
      </c>
      <c r="E512" s="24" t="s">
        <v>4803</v>
      </c>
      <c r="F512" s="17"/>
      <c r="G512" s="17"/>
      <c r="H512" s="353">
        <v>1008388529</v>
      </c>
      <c r="I512" s="17" t="s">
        <v>5208</v>
      </c>
      <c r="J512" s="17" t="s">
        <v>5548</v>
      </c>
    </row>
    <row r="513" spans="1:10" hidden="1">
      <c r="A513" s="18">
        <f t="shared" si="7"/>
        <v>509</v>
      </c>
      <c r="B513" s="25">
        <v>11381</v>
      </c>
      <c r="C513" s="26" t="s">
        <v>571</v>
      </c>
      <c r="D513" s="27">
        <v>27917</v>
      </c>
      <c r="E513" s="28" t="s">
        <v>4802</v>
      </c>
      <c r="F513" s="17"/>
      <c r="G513" s="17"/>
      <c r="H513" s="353">
        <v>1008387614</v>
      </c>
      <c r="I513" s="17" t="s">
        <v>5208</v>
      </c>
      <c r="J513" s="17" t="s">
        <v>5207</v>
      </c>
    </row>
    <row r="514" spans="1:10" hidden="1">
      <c r="A514" s="18">
        <f t="shared" si="7"/>
        <v>510</v>
      </c>
      <c r="B514" s="21">
        <v>11382</v>
      </c>
      <c r="C514" s="22" t="s">
        <v>572</v>
      </c>
      <c r="D514" s="23">
        <v>27374</v>
      </c>
      <c r="E514" s="24" t="s">
        <v>4797</v>
      </c>
      <c r="F514" s="17"/>
      <c r="G514" s="17"/>
      <c r="H514" s="353">
        <v>1008400711</v>
      </c>
      <c r="I514" s="17" t="s">
        <v>5208</v>
      </c>
      <c r="J514" s="17" t="s">
        <v>5404</v>
      </c>
    </row>
    <row r="515" spans="1:10" hidden="1">
      <c r="A515" s="18">
        <f t="shared" si="7"/>
        <v>511</v>
      </c>
      <c r="B515" s="25">
        <v>11383</v>
      </c>
      <c r="C515" s="26" t="s">
        <v>573</v>
      </c>
      <c r="D515" s="27">
        <v>28948</v>
      </c>
      <c r="E515" s="28" t="s">
        <v>4818</v>
      </c>
      <c r="F515" s="17"/>
      <c r="G515" s="17"/>
      <c r="H515" s="353">
        <v>1008395583</v>
      </c>
      <c r="I515" s="17" t="s">
        <v>5208</v>
      </c>
      <c r="J515" s="17" t="s">
        <v>5435</v>
      </c>
    </row>
    <row r="516" spans="1:10" hidden="1">
      <c r="A516" s="18">
        <f t="shared" si="7"/>
        <v>512</v>
      </c>
      <c r="B516" s="21">
        <v>11384</v>
      </c>
      <c r="C516" s="22" t="s">
        <v>574</v>
      </c>
      <c r="D516" s="23">
        <v>28219</v>
      </c>
      <c r="E516" s="24" t="s">
        <v>4791</v>
      </c>
      <c r="F516" s="17"/>
      <c r="G516" s="17"/>
      <c r="H516" s="353">
        <v>141000860403</v>
      </c>
      <c r="I516" s="17" t="s">
        <v>5210</v>
      </c>
      <c r="J516" s="17" t="s">
        <v>5300</v>
      </c>
    </row>
    <row r="517" spans="1:10" hidden="1">
      <c r="A517" s="18">
        <f t="shared" si="7"/>
        <v>513</v>
      </c>
      <c r="B517" s="25">
        <v>11385</v>
      </c>
      <c r="C517" s="26" t="s">
        <v>575</v>
      </c>
      <c r="D517" s="27">
        <v>27039</v>
      </c>
      <c r="E517" s="28" t="s">
        <v>4802</v>
      </c>
      <c r="F517" s="17"/>
      <c r="G517" s="17"/>
      <c r="H517" s="353">
        <v>105004187234</v>
      </c>
      <c r="I517" s="17" t="s">
        <v>5204</v>
      </c>
      <c r="J517" s="17" t="s">
        <v>5549</v>
      </c>
    </row>
    <row r="518" spans="1:10" hidden="1">
      <c r="A518" s="18">
        <f t="shared" ref="A518:A581" si="8">ROW()-4</f>
        <v>514</v>
      </c>
      <c r="B518" s="21">
        <v>11386</v>
      </c>
      <c r="C518" s="22" t="s">
        <v>576</v>
      </c>
      <c r="D518" s="23">
        <v>28513</v>
      </c>
      <c r="E518" s="24" t="s">
        <v>4827</v>
      </c>
      <c r="F518" s="17"/>
      <c r="G518" s="17"/>
      <c r="H518" s="353">
        <v>1008389188</v>
      </c>
      <c r="I518" s="17" t="s">
        <v>5208</v>
      </c>
      <c r="J518" s="17" t="s">
        <v>5280</v>
      </c>
    </row>
    <row r="519" spans="1:10" hidden="1">
      <c r="A519" s="18">
        <f t="shared" si="8"/>
        <v>515</v>
      </c>
      <c r="B519" s="25">
        <v>11387</v>
      </c>
      <c r="C519" s="26" t="s">
        <v>577</v>
      </c>
      <c r="D519" s="27">
        <v>26485</v>
      </c>
      <c r="E519" s="28" t="s">
        <v>4827</v>
      </c>
      <c r="F519" s="17"/>
      <c r="G519" s="17"/>
      <c r="H519" s="353">
        <v>106004169809</v>
      </c>
      <c r="I519" s="17" t="s">
        <v>5204</v>
      </c>
      <c r="J519" s="17" t="s">
        <v>5243</v>
      </c>
    </row>
    <row r="520" spans="1:10" hidden="1">
      <c r="A520" s="18">
        <f t="shared" si="8"/>
        <v>516</v>
      </c>
      <c r="B520" s="21">
        <v>11388</v>
      </c>
      <c r="C520" s="22" t="s">
        <v>578</v>
      </c>
      <c r="D520" s="23">
        <v>26583</v>
      </c>
      <c r="E520" s="24" t="s">
        <v>4791</v>
      </c>
      <c r="F520" s="17"/>
      <c r="G520" s="17"/>
      <c r="H520" s="353">
        <v>1008403336</v>
      </c>
      <c r="I520" s="17" t="s">
        <v>5208</v>
      </c>
      <c r="J520" s="17" t="s">
        <v>5321</v>
      </c>
    </row>
    <row r="521" spans="1:10" hidden="1">
      <c r="A521" s="18">
        <f t="shared" si="8"/>
        <v>517</v>
      </c>
      <c r="B521" s="25">
        <v>11389</v>
      </c>
      <c r="C521" s="26" t="s">
        <v>579</v>
      </c>
      <c r="D521" s="27">
        <v>28439</v>
      </c>
      <c r="E521" s="28" t="s">
        <v>4791</v>
      </c>
      <c r="F521" s="17"/>
      <c r="G521" s="17"/>
      <c r="H521" s="353">
        <v>103004232633</v>
      </c>
      <c r="I521" s="17" t="s">
        <v>5204</v>
      </c>
      <c r="J521" s="17" t="s">
        <v>5248</v>
      </c>
    </row>
    <row r="522" spans="1:10" hidden="1">
      <c r="A522" s="18">
        <f t="shared" si="8"/>
        <v>518</v>
      </c>
      <c r="B522" s="21">
        <v>11392</v>
      </c>
      <c r="C522" s="22" t="s">
        <v>580</v>
      </c>
      <c r="D522" s="23">
        <v>26832</v>
      </c>
      <c r="E522" s="24" t="s">
        <v>4828</v>
      </c>
      <c r="F522" s="17"/>
      <c r="G522" s="17"/>
      <c r="H522" s="353">
        <v>100004178346</v>
      </c>
      <c r="I522" s="17" t="s">
        <v>5204</v>
      </c>
      <c r="J522" s="17" t="s">
        <v>5461</v>
      </c>
    </row>
    <row r="523" spans="1:10" hidden="1">
      <c r="A523" s="18">
        <f t="shared" si="8"/>
        <v>519</v>
      </c>
      <c r="B523" s="25">
        <v>11393</v>
      </c>
      <c r="C523" s="26" t="s">
        <v>581</v>
      </c>
      <c r="D523" s="27">
        <v>27943</v>
      </c>
      <c r="E523" s="28" t="s">
        <v>4815</v>
      </c>
      <c r="F523" s="17"/>
      <c r="G523" s="17"/>
      <c r="H523" s="353">
        <v>106004169812</v>
      </c>
      <c r="I523" s="17" t="s">
        <v>5204</v>
      </c>
      <c r="J523" s="17" t="s">
        <v>5550</v>
      </c>
    </row>
    <row r="524" spans="1:10" hidden="1">
      <c r="A524" s="18">
        <f t="shared" si="8"/>
        <v>520</v>
      </c>
      <c r="B524" s="21">
        <v>11395</v>
      </c>
      <c r="C524" s="22" t="s">
        <v>441</v>
      </c>
      <c r="D524" s="23">
        <v>26165</v>
      </c>
      <c r="E524" s="24" t="s">
        <v>4780</v>
      </c>
      <c r="F524" s="17"/>
      <c r="G524" s="17"/>
      <c r="H524" s="353">
        <v>107004171754</v>
      </c>
      <c r="I524" s="17" t="s">
        <v>5204</v>
      </c>
      <c r="J524" s="17" t="s">
        <v>5551</v>
      </c>
    </row>
    <row r="525" spans="1:10" hidden="1">
      <c r="A525" s="18">
        <f t="shared" si="8"/>
        <v>521</v>
      </c>
      <c r="B525" s="25">
        <v>11406</v>
      </c>
      <c r="C525" s="26" t="s">
        <v>582</v>
      </c>
      <c r="D525" s="27">
        <v>28741</v>
      </c>
      <c r="E525" s="28" t="s">
        <v>4780</v>
      </c>
      <c r="F525" s="17"/>
      <c r="G525" s="17"/>
      <c r="H525" s="353">
        <v>100004177934</v>
      </c>
      <c r="I525" s="17" t="s">
        <v>5204</v>
      </c>
      <c r="J525" s="17" t="s">
        <v>5555</v>
      </c>
    </row>
    <row r="526" spans="1:10" hidden="1">
      <c r="A526" s="18">
        <f t="shared" si="8"/>
        <v>522</v>
      </c>
      <c r="B526" s="21">
        <v>11407</v>
      </c>
      <c r="C526" s="22" t="s">
        <v>583</v>
      </c>
      <c r="D526" s="23">
        <v>27443</v>
      </c>
      <c r="E526" s="24" t="s">
        <v>4823</v>
      </c>
      <c r="F526" s="17"/>
      <c r="G526" s="17"/>
      <c r="H526" s="353">
        <v>103004234356</v>
      </c>
      <c r="I526" s="17" t="s">
        <v>5204</v>
      </c>
      <c r="J526" s="17" t="s">
        <v>5556</v>
      </c>
    </row>
    <row r="527" spans="1:10" hidden="1">
      <c r="A527" s="18">
        <f t="shared" si="8"/>
        <v>523</v>
      </c>
      <c r="B527" s="25">
        <v>11408</v>
      </c>
      <c r="C527" s="26" t="s">
        <v>584</v>
      </c>
      <c r="D527" s="27">
        <v>28933</v>
      </c>
      <c r="E527" s="28" t="s">
        <v>4819</v>
      </c>
      <c r="F527" s="17"/>
      <c r="G527" s="17"/>
      <c r="H527" s="353">
        <v>1008401325</v>
      </c>
      <c r="I527" s="17" t="s">
        <v>5208</v>
      </c>
      <c r="J527" s="17" t="s">
        <v>5371</v>
      </c>
    </row>
    <row r="528" spans="1:10" hidden="1">
      <c r="A528" s="18">
        <f t="shared" si="8"/>
        <v>524</v>
      </c>
      <c r="B528" s="21">
        <v>11409</v>
      </c>
      <c r="C528" s="22" t="s">
        <v>585</v>
      </c>
      <c r="D528" s="23">
        <v>28063</v>
      </c>
      <c r="E528" s="24" t="s">
        <v>4817</v>
      </c>
      <c r="F528" s="17"/>
      <c r="G528" s="17"/>
      <c r="H528" s="353">
        <v>1008434813</v>
      </c>
      <c r="I528" s="17" t="s">
        <v>5208</v>
      </c>
      <c r="J528" s="17" t="s">
        <v>5257</v>
      </c>
    </row>
    <row r="529" spans="1:10" hidden="1">
      <c r="A529" s="18">
        <f t="shared" si="8"/>
        <v>525</v>
      </c>
      <c r="B529" s="25">
        <v>11412</v>
      </c>
      <c r="C529" s="26" t="s">
        <v>586</v>
      </c>
      <c r="D529" s="27">
        <v>25967</v>
      </c>
      <c r="E529" s="28" t="s">
        <v>4818</v>
      </c>
      <c r="F529" s="17"/>
      <c r="G529" s="17"/>
      <c r="H529" s="353">
        <v>107004141266</v>
      </c>
      <c r="I529" s="17" t="s">
        <v>5204</v>
      </c>
      <c r="J529" s="17" t="s">
        <v>5384</v>
      </c>
    </row>
    <row r="530" spans="1:10" hidden="1">
      <c r="A530" s="18">
        <f t="shared" si="8"/>
        <v>526</v>
      </c>
      <c r="B530" s="21">
        <v>11413</v>
      </c>
      <c r="C530" s="22" t="s">
        <v>587</v>
      </c>
      <c r="D530" s="23">
        <v>28460</v>
      </c>
      <c r="E530" s="24" t="s">
        <v>4785</v>
      </c>
      <c r="F530" s="17"/>
      <c r="G530" s="17"/>
      <c r="H530" s="353">
        <v>102004562491</v>
      </c>
      <c r="I530" s="17" t="s">
        <v>5204</v>
      </c>
      <c r="J530" s="17" t="s">
        <v>5377</v>
      </c>
    </row>
    <row r="531" spans="1:10" hidden="1">
      <c r="A531" s="18">
        <f t="shared" si="8"/>
        <v>527</v>
      </c>
      <c r="B531" s="25">
        <v>11414</v>
      </c>
      <c r="C531" s="26" t="s">
        <v>588</v>
      </c>
      <c r="D531" s="27">
        <v>27041</v>
      </c>
      <c r="E531" s="28" t="s">
        <v>4782</v>
      </c>
      <c r="F531" s="17" t="s">
        <v>9573</v>
      </c>
      <c r="G531" s="17" t="s">
        <v>9568</v>
      </c>
      <c r="H531" s="353">
        <v>109004140635</v>
      </c>
      <c r="I531" s="17" t="s">
        <v>5204</v>
      </c>
      <c r="J531" s="17" t="s">
        <v>11805</v>
      </c>
    </row>
    <row r="532" spans="1:10" hidden="1">
      <c r="A532" s="18">
        <f t="shared" si="8"/>
        <v>528</v>
      </c>
      <c r="B532" s="21">
        <v>11415</v>
      </c>
      <c r="C532" s="22" t="s">
        <v>589</v>
      </c>
      <c r="D532" s="23">
        <v>27750</v>
      </c>
      <c r="E532" s="24" t="s">
        <v>4825</v>
      </c>
      <c r="F532" s="17"/>
      <c r="G532" s="17"/>
      <c r="H532" s="353">
        <v>105004234411</v>
      </c>
      <c r="I532" s="17" t="s">
        <v>5204</v>
      </c>
      <c r="J532" s="17" t="s">
        <v>5302</v>
      </c>
    </row>
    <row r="533" spans="1:10" hidden="1">
      <c r="A533" s="18">
        <f t="shared" si="8"/>
        <v>529</v>
      </c>
      <c r="B533" s="25">
        <v>11417</v>
      </c>
      <c r="C533" s="26" t="s">
        <v>491</v>
      </c>
      <c r="D533" s="27">
        <v>27829</v>
      </c>
      <c r="E533" s="28" t="s">
        <v>4819</v>
      </c>
      <c r="F533" s="17"/>
      <c r="G533" s="17"/>
      <c r="H533" s="353">
        <v>1008401299</v>
      </c>
      <c r="I533" s="17" t="s">
        <v>5208</v>
      </c>
      <c r="J533" s="17" t="s">
        <v>5219</v>
      </c>
    </row>
    <row r="534" spans="1:10" hidden="1">
      <c r="A534" s="18">
        <f t="shared" si="8"/>
        <v>530</v>
      </c>
      <c r="B534" s="21">
        <v>11418</v>
      </c>
      <c r="C534" s="22" t="s">
        <v>590</v>
      </c>
      <c r="D534" s="23">
        <v>27420</v>
      </c>
      <c r="E534" s="24" t="s">
        <v>4789</v>
      </c>
      <c r="F534" s="17"/>
      <c r="G534" s="17"/>
      <c r="H534" s="353">
        <v>108004083417</v>
      </c>
      <c r="I534" s="17" t="s">
        <v>5204</v>
      </c>
      <c r="J534" s="17" t="s">
        <v>5557</v>
      </c>
    </row>
    <row r="535" spans="1:10" hidden="1">
      <c r="A535" s="18">
        <f t="shared" si="8"/>
        <v>531</v>
      </c>
      <c r="B535" s="25">
        <v>11419</v>
      </c>
      <c r="C535" s="26" t="s">
        <v>591</v>
      </c>
      <c r="D535" s="27">
        <v>28675</v>
      </c>
      <c r="E535" s="28" t="s">
        <v>4826</v>
      </c>
      <c r="F535" s="17"/>
      <c r="G535" s="17"/>
      <c r="H535" s="353">
        <v>106004231113</v>
      </c>
      <c r="I535" s="17" t="s">
        <v>5204</v>
      </c>
      <c r="J535" s="17" t="s">
        <v>5231</v>
      </c>
    </row>
    <row r="536" spans="1:10" hidden="1">
      <c r="A536" s="18">
        <f t="shared" si="8"/>
        <v>532</v>
      </c>
      <c r="B536" s="21">
        <v>11420</v>
      </c>
      <c r="C536" s="22" t="s">
        <v>592</v>
      </c>
      <c r="D536" s="23">
        <v>28331</v>
      </c>
      <c r="E536" s="24" t="s">
        <v>4822</v>
      </c>
      <c r="F536" s="17"/>
      <c r="G536" s="17"/>
      <c r="H536" s="353">
        <v>106004187260</v>
      </c>
      <c r="I536" s="17" t="s">
        <v>5204</v>
      </c>
      <c r="J536" s="17" t="s">
        <v>5558</v>
      </c>
    </row>
    <row r="537" spans="1:10" hidden="1">
      <c r="A537" s="18">
        <f t="shared" si="8"/>
        <v>533</v>
      </c>
      <c r="B537" s="25">
        <v>11424</v>
      </c>
      <c r="C537" s="26" t="s">
        <v>593</v>
      </c>
      <c r="D537" s="27">
        <v>28482</v>
      </c>
      <c r="E537" s="28" t="s">
        <v>4808</v>
      </c>
      <c r="F537" s="17"/>
      <c r="G537" s="17"/>
      <c r="H537" s="353">
        <v>106004231452</v>
      </c>
      <c r="I537" s="17" t="s">
        <v>5204</v>
      </c>
      <c r="J537" s="17" t="s">
        <v>5560</v>
      </c>
    </row>
    <row r="538" spans="1:10" hidden="1">
      <c r="A538" s="18">
        <f t="shared" si="8"/>
        <v>534</v>
      </c>
      <c r="B538" s="21">
        <v>11425</v>
      </c>
      <c r="C538" s="22" t="s">
        <v>594</v>
      </c>
      <c r="D538" s="23">
        <v>28147</v>
      </c>
      <c r="E538" s="24" t="s">
        <v>4821</v>
      </c>
      <c r="F538" s="17"/>
      <c r="G538" s="17"/>
      <c r="H538" s="353">
        <v>100004165633</v>
      </c>
      <c r="I538" s="17" t="s">
        <v>5204</v>
      </c>
      <c r="J538" s="17" t="s">
        <v>5412</v>
      </c>
    </row>
    <row r="539" spans="1:10" hidden="1">
      <c r="A539" s="18">
        <f t="shared" si="8"/>
        <v>535</v>
      </c>
      <c r="B539" s="25">
        <v>11426</v>
      </c>
      <c r="C539" s="26" t="s">
        <v>595</v>
      </c>
      <c r="D539" s="27">
        <v>29138</v>
      </c>
      <c r="E539" s="28" t="s">
        <v>4796</v>
      </c>
      <c r="F539" s="17"/>
      <c r="G539" s="17"/>
      <c r="H539" s="353">
        <v>105004173766</v>
      </c>
      <c r="I539" s="17" t="s">
        <v>5204</v>
      </c>
      <c r="J539" s="17" t="s">
        <v>5446</v>
      </c>
    </row>
    <row r="540" spans="1:10" hidden="1">
      <c r="A540" s="18">
        <f t="shared" si="8"/>
        <v>536</v>
      </c>
      <c r="B540" s="21">
        <v>11427</v>
      </c>
      <c r="C540" s="22" t="s">
        <v>596</v>
      </c>
      <c r="D540" s="23">
        <v>27294</v>
      </c>
      <c r="E540" s="24" t="s">
        <v>4780</v>
      </c>
      <c r="F540" s="17"/>
      <c r="G540" s="17"/>
      <c r="H540" s="353">
        <v>102004238410</v>
      </c>
      <c r="I540" s="17" t="s">
        <v>5204</v>
      </c>
      <c r="J540" s="17" t="s">
        <v>5561</v>
      </c>
    </row>
    <row r="541" spans="1:10" hidden="1">
      <c r="A541" s="18">
        <f t="shared" si="8"/>
        <v>537</v>
      </c>
      <c r="B541" s="25">
        <v>11429</v>
      </c>
      <c r="C541" s="26" t="s">
        <v>597</v>
      </c>
      <c r="D541" s="27">
        <v>28268</v>
      </c>
      <c r="E541" s="28" t="s">
        <v>4806</v>
      </c>
      <c r="F541" s="17"/>
      <c r="G541" s="17"/>
      <c r="H541" s="353">
        <v>108004237921</v>
      </c>
      <c r="I541" s="17" t="s">
        <v>5204</v>
      </c>
      <c r="J541" s="17" t="s">
        <v>5272</v>
      </c>
    </row>
    <row r="542" spans="1:10" hidden="1">
      <c r="A542" s="18">
        <f t="shared" si="8"/>
        <v>538</v>
      </c>
      <c r="B542" s="21">
        <v>11430</v>
      </c>
      <c r="C542" s="22" t="s">
        <v>598</v>
      </c>
      <c r="D542" s="23">
        <v>27507</v>
      </c>
      <c r="E542" s="24" t="s">
        <v>4785</v>
      </c>
      <c r="F542" s="17"/>
      <c r="G542" s="17"/>
      <c r="H542" s="353">
        <v>1008400232</v>
      </c>
      <c r="I542" s="17" t="s">
        <v>5208</v>
      </c>
      <c r="J542" s="17" t="s">
        <v>5408</v>
      </c>
    </row>
    <row r="543" spans="1:10" hidden="1">
      <c r="A543" s="18">
        <f t="shared" si="8"/>
        <v>539</v>
      </c>
      <c r="B543" s="25">
        <v>11431</v>
      </c>
      <c r="C543" s="26" t="s">
        <v>599</v>
      </c>
      <c r="D543" s="27">
        <v>28289</v>
      </c>
      <c r="E543" s="28" t="s">
        <v>4825</v>
      </c>
      <c r="F543" s="17"/>
      <c r="G543" s="17"/>
      <c r="H543" s="353">
        <v>107004234421</v>
      </c>
      <c r="I543" s="17" t="s">
        <v>5204</v>
      </c>
      <c r="J543" s="17" t="s">
        <v>5562</v>
      </c>
    </row>
    <row r="544" spans="1:10" hidden="1">
      <c r="A544" s="18">
        <f t="shared" si="8"/>
        <v>540</v>
      </c>
      <c r="B544" s="21">
        <v>11435</v>
      </c>
      <c r="C544" s="22" t="s">
        <v>600</v>
      </c>
      <c r="D544" s="23">
        <v>27905</v>
      </c>
      <c r="E544" s="24" t="s">
        <v>4782</v>
      </c>
      <c r="F544" s="17" t="s">
        <v>9769</v>
      </c>
      <c r="G544" s="17" t="s">
        <v>9765</v>
      </c>
      <c r="H544" s="353">
        <v>100004136756</v>
      </c>
      <c r="I544" s="17" t="s">
        <v>5204</v>
      </c>
      <c r="J544" s="17" t="s">
        <v>11808</v>
      </c>
    </row>
    <row r="545" spans="1:10" hidden="1">
      <c r="A545" s="18">
        <f t="shared" si="8"/>
        <v>541</v>
      </c>
      <c r="B545" s="25">
        <v>11442</v>
      </c>
      <c r="C545" s="26" t="s">
        <v>601</v>
      </c>
      <c r="D545" s="27">
        <v>27691</v>
      </c>
      <c r="E545" s="31" t="s">
        <v>4778</v>
      </c>
      <c r="F545" s="17"/>
      <c r="G545" s="17"/>
      <c r="H545" s="353">
        <v>109874516176</v>
      </c>
      <c r="I545" s="17" t="s">
        <v>5204</v>
      </c>
      <c r="J545" s="17" t="s">
        <v>5563</v>
      </c>
    </row>
    <row r="546" spans="1:10" hidden="1">
      <c r="A546" s="18">
        <f t="shared" si="8"/>
        <v>542</v>
      </c>
      <c r="B546" s="25">
        <v>11446</v>
      </c>
      <c r="C546" s="26" t="s">
        <v>602</v>
      </c>
      <c r="D546" s="27">
        <v>26491</v>
      </c>
      <c r="E546" s="28" t="s">
        <v>4784</v>
      </c>
      <c r="F546" s="17"/>
      <c r="G546" s="17"/>
      <c r="H546" s="353">
        <v>100004110830</v>
      </c>
      <c r="I546" s="17" t="s">
        <v>5204</v>
      </c>
      <c r="J546" s="17" t="s">
        <v>5565</v>
      </c>
    </row>
    <row r="547" spans="1:10" hidden="1">
      <c r="A547" s="18">
        <f t="shared" si="8"/>
        <v>543</v>
      </c>
      <c r="B547" s="21">
        <v>11449</v>
      </c>
      <c r="C547" s="22" t="s">
        <v>603</v>
      </c>
      <c r="D547" s="23">
        <v>27653</v>
      </c>
      <c r="E547" s="24" t="s">
        <v>4791</v>
      </c>
      <c r="F547" s="17"/>
      <c r="G547" s="17"/>
      <c r="H547" s="353">
        <v>100004080363</v>
      </c>
      <c r="I547" s="17" t="s">
        <v>5204</v>
      </c>
      <c r="J547" s="17" t="s">
        <v>5257</v>
      </c>
    </row>
    <row r="548" spans="1:10" hidden="1">
      <c r="A548" s="18">
        <f t="shared" si="8"/>
        <v>544</v>
      </c>
      <c r="B548" s="25">
        <v>11452</v>
      </c>
      <c r="C548" s="26" t="s">
        <v>604</v>
      </c>
      <c r="D548" s="27">
        <v>28806</v>
      </c>
      <c r="E548" s="28" t="s">
        <v>4811</v>
      </c>
      <c r="F548" s="17"/>
      <c r="G548" s="17"/>
      <c r="H548" s="353">
        <v>1029418583</v>
      </c>
      <c r="I548" s="17" t="s">
        <v>5210</v>
      </c>
      <c r="J548" s="17" t="s">
        <v>5352</v>
      </c>
    </row>
    <row r="549" spans="1:10" hidden="1">
      <c r="A549" s="18">
        <f t="shared" si="8"/>
        <v>545</v>
      </c>
      <c r="B549" s="21">
        <v>11456</v>
      </c>
      <c r="C549" s="22" t="s">
        <v>605</v>
      </c>
      <c r="D549" s="23">
        <v>28472</v>
      </c>
      <c r="E549" s="24" t="s">
        <v>4797</v>
      </c>
      <c r="F549" s="17"/>
      <c r="G549" s="17"/>
      <c r="H549" s="353">
        <v>141000860009</v>
      </c>
      <c r="I549" s="17" t="s">
        <v>5210</v>
      </c>
      <c r="J549" s="17" t="s">
        <v>5566</v>
      </c>
    </row>
    <row r="550" spans="1:10" hidden="1">
      <c r="A550" s="18">
        <f t="shared" si="8"/>
        <v>546</v>
      </c>
      <c r="B550" s="25">
        <v>11457</v>
      </c>
      <c r="C550" s="26" t="s">
        <v>606</v>
      </c>
      <c r="D550" s="27">
        <v>27467</v>
      </c>
      <c r="E550" s="28" t="s">
        <v>4799</v>
      </c>
      <c r="F550" s="17"/>
      <c r="G550" s="17"/>
      <c r="H550" s="353">
        <v>107004627220</v>
      </c>
      <c r="I550" s="17" t="s">
        <v>5204</v>
      </c>
      <c r="J550" s="17" t="s">
        <v>5287</v>
      </c>
    </row>
    <row r="551" spans="1:10" hidden="1">
      <c r="A551" s="18">
        <f t="shared" si="8"/>
        <v>547</v>
      </c>
      <c r="B551" s="21">
        <v>11458</v>
      </c>
      <c r="C551" s="22" t="s">
        <v>607</v>
      </c>
      <c r="D551" s="23">
        <v>27827</v>
      </c>
      <c r="E551" s="24" t="s">
        <v>4793</v>
      </c>
      <c r="F551" s="17"/>
      <c r="G551" s="17"/>
      <c r="H551" s="353">
        <v>141000859890</v>
      </c>
      <c r="I551" s="17" t="s">
        <v>5210</v>
      </c>
      <c r="J551" s="17" t="s">
        <v>5567</v>
      </c>
    </row>
    <row r="552" spans="1:10" hidden="1">
      <c r="A552" s="18">
        <f t="shared" si="8"/>
        <v>548</v>
      </c>
      <c r="B552" s="25">
        <v>11459</v>
      </c>
      <c r="C552" s="26" t="s">
        <v>608</v>
      </c>
      <c r="D552" s="27">
        <v>28460</v>
      </c>
      <c r="E552" s="28" t="s">
        <v>4824</v>
      </c>
      <c r="F552" s="17"/>
      <c r="G552" s="17"/>
      <c r="H552" s="353">
        <v>104004234436</v>
      </c>
      <c r="I552" s="17" t="s">
        <v>5204</v>
      </c>
      <c r="J552" s="17" t="s">
        <v>5568</v>
      </c>
    </row>
    <row r="553" spans="1:10" hidden="1">
      <c r="A553" s="18">
        <f t="shared" si="8"/>
        <v>549</v>
      </c>
      <c r="B553" s="21">
        <v>11460</v>
      </c>
      <c r="C553" s="22" t="s">
        <v>609</v>
      </c>
      <c r="D553" s="23">
        <v>26955</v>
      </c>
      <c r="E553" s="24" t="s">
        <v>4779</v>
      </c>
      <c r="F553" s="17"/>
      <c r="G553" s="17"/>
      <c r="H553" s="353">
        <v>44310000010070</v>
      </c>
      <c r="I553" s="17" t="s">
        <v>5221</v>
      </c>
      <c r="J553" s="17" t="s">
        <v>5294</v>
      </c>
    </row>
    <row r="554" spans="1:10" hidden="1">
      <c r="A554" s="18">
        <f t="shared" si="8"/>
        <v>550</v>
      </c>
      <c r="B554" s="21">
        <v>11462</v>
      </c>
      <c r="C554" s="22" t="s">
        <v>610</v>
      </c>
      <c r="D554" s="23">
        <v>28396</v>
      </c>
      <c r="E554" s="24" t="s">
        <v>4787</v>
      </c>
      <c r="F554" s="17"/>
      <c r="G554" s="17"/>
      <c r="H554" s="353">
        <v>44310000012155</v>
      </c>
      <c r="I554" s="17" t="s">
        <v>5221</v>
      </c>
      <c r="J554" s="17" t="s">
        <v>5569</v>
      </c>
    </row>
    <row r="555" spans="1:10" hidden="1">
      <c r="A555" s="18">
        <f t="shared" si="8"/>
        <v>551</v>
      </c>
      <c r="B555" s="25">
        <v>11464</v>
      </c>
      <c r="C555" s="26" t="s">
        <v>611</v>
      </c>
      <c r="D555" s="27">
        <v>25984</v>
      </c>
      <c r="E555" s="28" t="s">
        <v>4785</v>
      </c>
      <c r="F555" s="17"/>
      <c r="G555" s="17"/>
      <c r="H555" s="353">
        <v>109868843102</v>
      </c>
      <c r="I555" s="17" t="s">
        <v>5204</v>
      </c>
      <c r="J555" s="17" t="s">
        <v>5570</v>
      </c>
    </row>
    <row r="556" spans="1:10" hidden="1">
      <c r="A556" s="18">
        <f t="shared" si="8"/>
        <v>552</v>
      </c>
      <c r="B556" s="21">
        <v>11465</v>
      </c>
      <c r="C556" s="22" t="s">
        <v>612</v>
      </c>
      <c r="D556" s="23">
        <v>28092</v>
      </c>
      <c r="E556" s="24" t="s">
        <v>4783</v>
      </c>
      <c r="F556" s="17"/>
      <c r="G556" s="17"/>
      <c r="H556" s="353">
        <v>104004239399</v>
      </c>
      <c r="I556" s="17" t="s">
        <v>5204</v>
      </c>
      <c r="J556" s="17" t="s">
        <v>5440</v>
      </c>
    </row>
    <row r="557" spans="1:10" hidden="1">
      <c r="A557" s="18">
        <f t="shared" si="8"/>
        <v>553</v>
      </c>
      <c r="B557" s="25">
        <v>11467</v>
      </c>
      <c r="C557" s="26" t="s">
        <v>613</v>
      </c>
      <c r="D557" s="27">
        <v>29148</v>
      </c>
      <c r="E557" s="28" t="s">
        <v>4800</v>
      </c>
      <c r="F557" s="17"/>
      <c r="G557" s="17"/>
      <c r="H557" s="353">
        <v>141000860465</v>
      </c>
      <c r="I557" s="17" t="s">
        <v>5210</v>
      </c>
      <c r="J557" s="17" t="s">
        <v>5261</v>
      </c>
    </row>
    <row r="558" spans="1:10" hidden="1">
      <c r="A558" s="18">
        <f t="shared" si="8"/>
        <v>554</v>
      </c>
      <c r="B558" s="21">
        <v>11468</v>
      </c>
      <c r="C558" s="22" t="s">
        <v>614</v>
      </c>
      <c r="D558" s="23">
        <v>28661</v>
      </c>
      <c r="E558" s="24" t="s">
        <v>4794</v>
      </c>
      <c r="F558" s="17"/>
      <c r="G558" s="17"/>
      <c r="H558" s="353">
        <v>104004103528</v>
      </c>
      <c r="I558" s="17" t="s">
        <v>5204</v>
      </c>
      <c r="J558" s="17" t="s">
        <v>5231</v>
      </c>
    </row>
    <row r="559" spans="1:10" hidden="1">
      <c r="A559" s="18">
        <f t="shared" si="8"/>
        <v>555</v>
      </c>
      <c r="B559" s="25">
        <v>11469</v>
      </c>
      <c r="C559" s="26" t="s">
        <v>615</v>
      </c>
      <c r="D559" s="27">
        <v>28913</v>
      </c>
      <c r="E559" s="28" t="s">
        <v>4827</v>
      </c>
      <c r="F559" s="17"/>
      <c r="G559" s="17"/>
      <c r="H559" s="353">
        <v>109004135758</v>
      </c>
      <c r="I559" s="17" t="s">
        <v>5204</v>
      </c>
      <c r="J559" s="17" t="s">
        <v>5571</v>
      </c>
    </row>
    <row r="560" spans="1:10" hidden="1">
      <c r="A560" s="18">
        <f t="shared" si="8"/>
        <v>556</v>
      </c>
      <c r="B560" s="21">
        <v>11471</v>
      </c>
      <c r="C560" s="22" t="s">
        <v>178</v>
      </c>
      <c r="D560" s="23">
        <v>29582</v>
      </c>
      <c r="E560" s="24" t="s">
        <v>4797</v>
      </c>
      <c r="F560" s="17"/>
      <c r="G560" s="17"/>
      <c r="H560" s="353">
        <v>141000860010</v>
      </c>
      <c r="I560" s="17" t="s">
        <v>5210</v>
      </c>
      <c r="J560" s="17" t="s">
        <v>5304</v>
      </c>
    </row>
    <row r="561" spans="1:10" hidden="1">
      <c r="A561" s="18">
        <f t="shared" si="8"/>
        <v>557</v>
      </c>
      <c r="B561" s="25">
        <v>11473</v>
      </c>
      <c r="C561" s="26" t="s">
        <v>616</v>
      </c>
      <c r="D561" s="27">
        <v>26668</v>
      </c>
      <c r="E561" s="28" t="s">
        <v>4826</v>
      </c>
      <c r="F561" s="17"/>
      <c r="G561" s="17"/>
      <c r="H561" s="353">
        <v>109004215151</v>
      </c>
      <c r="I561" s="17" t="s">
        <v>5204</v>
      </c>
      <c r="J561" s="17" t="s">
        <v>5317</v>
      </c>
    </row>
    <row r="562" spans="1:10" hidden="1">
      <c r="A562" s="18">
        <f t="shared" si="8"/>
        <v>558</v>
      </c>
      <c r="B562" s="21">
        <v>11476</v>
      </c>
      <c r="C562" s="22" t="s">
        <v>617</v>
      </c>
      <c r="D562" s="23">
        <v>27214</v>
      </c>
      <c r="E562" s="24" t="s">
        <v>4791</v>
      </c>
      <c r="F562" s="17"/>
      <c r="G562" s="17"/>
      <c r="H562" s="353">
        <v>104868931770</v>
      </c>
      <c r="I562" s="17" t="s">
        <v>5204</v>
      </c>
      <c r="J562" s="17" t="s">
        <v>5352</v>
      </c>
    </row>
    <row r="563" spans="1:10" hidden="1">
      <c r="A563" s="18">
        <f t="shared" si="8"/>
        <v>559</v>
      </c>
      <c r="B563" s="25">
        <v>11479</v>
      </c>
      <c r="C563" s="26" t="s">
        <v>618</v>
      </c>
      <c r="D563" s="27">
        <v>29019</v>
      </c>
      <c r="E563" s="28" t="s">
        <v>4782</v>
      </c>
      <c r="F563" s="17" t="s">
        <v>9895</v>
      </c>
      <c r="G563" s="17" t="s">
        <v>9892</v>
      </c>
      <c r="H563" s="353">
        <v>107004102468</v>
      </c>
      <c r="I563" s="17" t="s">
        <v>5204</v>
      </c>
      <c r="J563" s="17" t="s">
        <v>11805</v>
      </c>
    </row>
    <row r="564" spans="1:10" hidden="1">
      <c r="A564" s="18">
        <f t="shared" si="8"/>
        <v>560</v>
      </c>
      <c r="B564" s="21">
        <v>11480</v>
      </c>
      <c r="C564" s="22" t="s">
        <v>619</v>
      </c>
      <c r="D564" s="23">
        <v>26001</v>
      </c>
      <c r="E564" s="24" t="s">
        <v>4779</v>
      </c>
      <c r="F564" s="17"/>
      <c r="G564" s="17"/>
      <c r="H564" s="353">
        <v>104005758402</v>
      </c>
      <c r="I564" s="17" t="s">
        <v>5204</v>
      </c>
      <c r="J564" s="17" t="s">
        <v>5225</v>
      </c>
    </row>
    <row r="565" spans="1:10" hidden="1">
      <c r="A565" s="18">
        <f t="shared" si="8"/>
        <v>561</v>
      </c>
      <c r="B565" s="25">
        <v>11486</v>
      </c>
      <c r="C565" s="26" t="s">
        <v>620</v>
      </c>
      <c r="D565" s="27">
        <v>25158</v>
      </c>
      <c r="E565" s="28" t="s">
        <v>4793</v>
      </c>
      <c r="F565" s="17"/>
      <c r="G565" s="17"/>
      <c r="H565" s="353">
        <v>141000859969</v>
      </c>
      <c r="I565" s="17" t="s">
        <v>5210</v>
      </c>
      <c r="J565" s="17" t="s">
        <v>5572</v>
      </c>
    </row>
    <row r="566" spans="1:10" hidden="1">
      <c r="A566" s="18">
        <f t="shared" si="8"/>
        <v>562</v>
      </c>
      <c r="B566" s="21">
        <v>11498</v>
      </c>
      <c r="C566" s="22" t="s">
        <v>621</v>
      </c>
      <c r="D566" s="23">
        <v>28216</v>
      </c>
      <c r="E566" s="24" t="s">
        <v>4792</v>
      </c>
      <c r="F566" s="17"/>
      <c r="G566" s="17"/>
      <c r="H566" s="353">
        <v>1008453959</v>
      </c>
      <c r="I566" s="17" t="s">
        <v>5208</v>
      </c>
      <c r="J566" s="17" t="s">
        <v>5573</v>
      </c>
    </row>
    <row r="567" spans="1:10" hidden="1">
      <c r="A567" s="18">
        <f t="shared" si="8"/>
        <v>563</v>
      </c>
      <c r="B567" s="25">
        <v>11499</v>
      </c>
      <c r="C567" s="26" t="s">
        <v>622</v>
      </c>
      <c r="D567" s="27">
        <v>28550</v>
      </c>
      <c r="E567" s="28" t="s">
        <v>4820</v>
      </c>
      <c r="F567" s="17"/>
      <c r="G567" s="17"/>
      <c r="H567" s="353">
        <v>100004169820</v>
      </c>
      <c r="I567" s="17" t="s">
        <v>5204</v>
      </c>
      <c r="J567" s="17" t="s">
        <v>5574</v>
      </c>
    </row>
    <row r="568" spans="1:10" hidden="1">
      <c r="A568" s="18">
        <f t="shared" si="8"/>
        <v>564</v>
      </c>
      <c r="B568" s="21">
        <v>11509</v>
      </c>
      <c r="C568" s="22" t="s">
        <v>623</v>
      </c>
      <c r="D568" s="23">
        <v>28187</v>
      </c>
      <c r="E568" s="24" t="s">
        <v>4816</v>
      </c>
      <c r="F568" s="17"/>
      <c r="G568" s="17"/>
      <c r="H568" s="353">
        <v>141000860146</v>
      </c>
      <c r="I568" s="17" t="s">
        <v>5210</v>
      </c>
      <c r="J568" s="17" t="s">
        <v>5575</v>
      </c>
    </row>
    <row r="569" spans="1:10" hidden="1">
      <c r="A569" s="18">
        <f t="shared" si="8"/>
        <v>565</v>
      </c>
      <c r="B569" s="25">
        <v>11515</v>
      </c>
      <c r="C569" s="26" t="s">
        <v>624</v>
      </c>
      <c r="D569" s="27">
        <v>27961</v>
      </c>
      <c r="E569" s="28" t="s">
        <v>4816</v>
      </c>
      <c r="F569" s="17"/>
      <c r="G569" s="17"/>
      <c r="H569" s="353">
        <v>108004206530</v>
      </c>
      <c r="I569" s="17" t="s">
        <v>5204</v>
      </c>
      <c r="J569" s="17" t="s">
        <v>5435</v>
      </c>
    </row>
    <row r="570" spans="1:10" hidden="1">
      <c r="A570" s="18">
        <f t="shared" si="8"/>
        <v>566</v>
      </c>
      <c r="B570" s="21">
        <v>11516</v>
      </c>
      <c r="C570" s="22" t="s">
        <v>625</v>
      </c>
      <c r="D570" s="23">
        <v>28000</v>
      </c>
      <c r="E570" s="24" t="s">
        <v>4828</v>
      </c>
      <c r="F570" s="17"/>
      <c r="G570" s="17"/>
      <c r="H570" s="353">
        <v>100004178415</v>
      </c>
      <c r="I570" s="17" t="s">
        <v>5204</v>
      </c>
      <c r="J570" s="17" t="s">
        <v>5577</v>
      </c>
    </row>
    <row r="571" spans="1:10" hidden="1">
      <c r="A571" s="18">
        <f t="shared" si="8"/>
        <v>567</v>
      </c>
      <c r="B571" s="25">
        <v>11531</v>
      </c>
      <c r="C571" s="26" t="s">
        <v>626</v>
      </c>
      <c r="D571" s="27">
        <v>24231</v>
      </c>
      <c r="E571" s="28" t="s">
        <v>4779</v>
      </c>
      <c r="F571" s="17"/>
      <c r="G571" s="17"/>
      <c r="H571" s="353">
        <v>44310000010487</v>
      </c>
      <c r="I571" s="17" t="s">
        <v>5221</v>
      </c>
      <c r="J571" s="17" t="s">
        <v>5580</v>
      </c>
    </row>
    <row r="572" spans="1:10" hidden="1">
      <c r="A572" s="18">
        <f t="shared" si="8"/>
        <v>568</v>
      </c>
      <c r="B572" s="21">
        <v>11532</v>
      </c>
      <c r="C572" s="22" t="s">
        <v>627</v>
      </c>
      <c r="D572" s="23">
        <v>24419</v>
      </c>
      <c r="E572" s="24" t="s">
        <v>4802</v>
      </c>
      <c r="F572" s="17"/>
      <c r="G572" s="17"/>
      <c r="H572" s="353">
        <v>1008437292</v>
      </c>
      <c r="I572" s="17" t="s">
        <v>5208</v>
      </c>
      <c r="J572" s="17" t="s">
        <v>5218</v>
      </c>
    </row>
    <row r="573" spans="1:10" hidden="1">
      <c r="A573" s="18">
        <f t="shared" si="8"/>
        <v>569</v>
      </c>
      <c r="B573" s="25">
        <v>11540</v>
      </c>
      <c r="C573" s="26" t="s">
        <v>628</v>
      </c>
      <c r="D573" s="27">
        <v>24329</v>
      </c>
      <c r="E573" s="28" t="s">
        <v>4808</v>
      </c>
      <c r="F573" s="17"/>
      <c r="G573" s="17"/>
      <c r="H573" s="353">
        <v>108004231366</v>
      </c>
      <c r="I573" s="17" t="s">
        <v>5204</v>
      </c>
      <c r="J573" s="17" t="s">
        <v>5582</v>
      </c>
    </row>
    <row r="574" spans="1:10" hidden="1">
      <c r="A574" s="18">
        <f t="shared" si="8"/>
        <v>570</v>
      </c>
      <c r="B574" s="21">
        <v>11545</v>
      </c>
      <c r="C574" s="22" t="s">
        <v>629</v>
      </c>
      <c r="D574" s="23">
        <v>27344</v>
      </c>
      <c r="E574" s="24" t="s">
        <v>4824</v>
      </c>
      <c r="F574" s="17"/>
      <c r="G574" s="17"/>
      <c r="H574" s="353">
        <v>100004178276</v>
      </c>
      <c r="I574" s="17" t="s">
        <v>5204</v>
      </c>
      <c r="J574" s="17" t="s">
        <v>5219</v>
      </c>
    </row>
    <row r="575" spans="1:10" hidden="1">
      <c r="A575" s="18">
        <f t="shared" si="8"/>
        <v>571</v>
      </c>
      <c r="B575" s="21">
        <v>11554</v>
      </c>
      <c r="C575" s="22" t="s">
        <v>630</v>
      </c>
      <c r="D575" s="23">
        <v>27388</v>
      </c>
      <c r="E575" s="24" t="s">
        <v>4804</v>
      </c>
      <c r="F575" s="17"/>
      <c r="G575" s="17"/>
      <c r="H575" s="353">
        <v>109004231147</v>
      </c>
      <c r="I575" s="17" t="s">
        <v>5204</v>
      </c>
      <c r="J575" s="17" t="s">
        <v>5261</v>
      </c>
    </row>
    <row r="576" spans="1:10" hidden="1">
      <c r="A576" s="18">
        <f t="shared" si="8"/>
        <v>572</v>
      </c>
      <c r="B576" s="25">
        <v>11560</v>
      </c>
      <c r="C576" s="26" t="s">
        <v>631</v>
      </c>
      <c r="D576" s="27">
        <v>25567</v>
      </c>
      <c r="E576" s="28" t="s">
        <v>4791</v>
      </c>
      <c r="F576" s="17"/>
      <c r="G576" s="17"/>
      <c r="H576" s="353">
        <v>109004106954</v>
      </c>
      <c r="I576" s="17" t="s">
        <v>5204</v>
      </c>
      <c r="J576" s="17" t="s">
        <v>5582</v>
      </c>
    </row>
    <row r="577" spans="1:10" hidden="1">
      <c r="A577" s="18">
        <f t="shared" si="8"/>
        <v>573</v>
      </c>
      <c r="B577" s="21">
        <v>11566</v>
      </c>
      <c r="C577" s="22" t="s">
        <v>632</v>
      </c>
      <c r="D577" s="23">
        <v>27818</v>
      </c>
      <c r="E577" s="24" t="s">
        <v>4780</v>
      </c>
      <c r="F577" s="17"/>
      <c r="G577" s="17"/>
      <c r="H577" s="353">
        <v>104004238732</v>
      </c>
      <c r="I577" s="17" t="s">
        <v>5204</v>
      </c>
      <c r="J577" s="17" t="s">
        <v>5585</v>
      </c>
    </row>
    <row r="578" spans="1:10" hidden="1">
      <c r="A578" s="18">
        <f t="shared" si="8"/>
        <v>574</v>
      </c>
      <c r="B578" s="25">
        <v>11570</v>
      </c>
      <c r="C578" s="26" t="s">
        <v>633</v>
      </c>
      <c r="D578" s="27">
        <v>27693</v>
      </c>
      <c r="E578" s="28" t="s">
        <v>4815</v>
      </c>
      <c r="F578" s="17"/>
      <c r="G578" s="17"/>
      <c r="H578" s="353">
        <v>107004169835</v>
      </c>
      <c r="I578" s="17" t="s">
        <v>5204</v>
      </c>
      <c r="J578" s="17" t="s">
        <v>5586</v>
      </c>
    </row>
    <row r="579" spans="1:10" hidden="1">
      <c r="A579" s="18">
        <f t="shared" si="8"/>
        <v>575</v>
      </c>
      <c r="B579" s="21">
        <v>11587</v>
      </c>
      <c r="C579" s="22" t="s">
        <v>634</v>
      </c>
      <c r="D579" s="23">
        <v>24271</v>
      </c>
      <c r="E579" s="24" t="s">
        <v>4801</v>
      </c>
      <c r="F579" s="17"/>
      <c r="G579" s="17"/>
      <c r="H579" s="353">
        <v>107004106995</v>
      </c>
      <c r="I579" s="17" t="s">
        <v>5204</v>
      </c>
      <c r="J579" s="17" t="s">
        <v>5381</v>
      </c>
    </row>
    <row r="580" spans="1:10" hidden="1">
      <c r="A580" s="18">
        <f t="shared" si="8"/>
        <v>576</v>
      </c>
      <c r="B580" s="25">
        <v>11615</v>
      </c>
      <c r="C580" s="26" t="s">
        <v>635</v>
      </c>
      <c r="D580" s="27">
        <v>24288</v>
      </c>
      <c r="E580" s="28" t="s">
        <v>4821</v>
      </c>
      <c r="F580" s="17"/>
      <c r="G580" s="17"/>
      <c r="H580" s="353">
        <v>109004173602</v>
      </c>
      <c r="I580" s="17" t="s">
        <v>5204</v>
      </c>
      <c r="J580" s="17" t="s">
        <v>5591</v>
      </c>
    </row>
    <row r="581" spans="1:10" hidden="1">
      <c r="A581" s="18">
        <f t="shared" si="8"/>
        <v>577</v>
      </c>
      <c r="B581" s="21">
        <v>11644</v>
      </c>
      <c r="C581" s="22" t="s">
        <v>636</v>
      </c>
      <c r="D581" s="23">
        <v>23327</v>
      </c>
      <c r="E581" s="30" t="s">
        <v>4781</v>
      </c>
      <c r="F581" s="17"/>
      <c r="G581" s="17"/>
      <c r="H581" s="353">
        <v>1008399628</v>
      </c>
      <c r="I581" s="17" t="s">
        <v>5208</v>
      </c>
      <c r="J581" s="17" t="s">
        <v>5593</v>
      </c>
    </row>
    <row r="582" spans="1:10" hidden="1">
      <c r="A582" s="18">
        <f t="shared" ref="A582:A645" si="9">ROW()-4</f>
        <v>578</v>
      </c>
      <c r="B582" s="25">
        <v>11665</v>
      </c>
      <c r="C582" s="26" t="s">
        <v>637</v>
      </c>
      <c r="D582" s="27">
        <v>23304</v>
      </c>
      <c r="E582" s="28" t="s">
        <v>4830</v>
      </c>
      <c r="F582" s="17"/>
      <c r="G582" s="17"/>
      <c r="H582" s="353">
        <v>109004120712</v>
      </c>
      <c r="I582" s="17" t="s">
        <v>5204</v>
      </c>
      <c r="J582" s="17" t="s">
        <v>5596</v>
      </c>
    </row>
    <row r="583" spans="1:10" hidden="1">
      <c r="A583" s="18">
        <f t="shared" si="9"/>
        <v>579</v>
      </c>
      <c r="B583" s="21">
        <v>11675</v>
      </c>
      <c r="C583" s="22" t="s">
        <v>638</v>
      </c>
      <c r="D583" s="23">
        <v>26678</v>
      </c>
      <c r="E583" s="24" t="s">
        <v>4823</v>
      </c>
      <c r="F583" s="17"/>
      <c r="G583" s="17"/>
      <c r="H583" s="353">
        <v>109004166849</v>
      </c>
      <c r="I583" s="17" t="s">
        <v>5204</v>
      </c>
      <c r="J583" s="17" t="s">
        <v>5598</v>
      </c>
    </row>
    <row r="584" spans="1:10" hidden="1">
      <c r="A584" s="18">
        <f t="shared" si="9"/>
        <v>580</v>
      </c>
      <c r="B584" s="25">
        <v>11698</v>
      </c>
      <c r="C584" s="26" t="s">
        <v>639</v>
      </c>
      <c r="D584" s="27">
        <v>23303</v>
      </c>
      <c r="E584" s="28" t="s">
        <v>4780</v>
      </c>
      <c r="F584" s="17"/>
      <c r="G584" s="17"/>
      <c r="H584" s="353">
        <v>103868918837</v>
      </c>
      <c r="I584" s="17" t="s">
        <v>5204</v>
      </c>
      <c r="J584" s="17" t="s">
        <v>5357</v>
      </c>
    </row>
    <row r="585" spans="1:10" hidden="1">
      <c r="A585" s="18">
        <f t="shared" si="9"/>
        <v>581</v>
      </c>
      <c r="B585" s="21">
        <v>11707</v>
      </c>
      <c r="C585" s="22" t="s">
        <v>640</v>
      </c>
      <c r="D585" s="23">
        <v>23782</v>
      </c>
      <c r="E585" s="24" t="s">
        <v>4779</v>
      </c>
      <c r="F585" s="17"/>
      <c r="G585" s="17"/>
      <c r="H585" s="353">
        <v>44310000009801</v>
      </c>
      <c r="I585" s="17" t="s">
        <v>5221</v>
      </c>
      <c r="J585" s="17" t="s">
        <v>5600</v>
      </c>
    </row>
    <row r="586" spans="1:10" hidden="1">
      <c r="A586" s="18">
        <f t="shared" si="9"/>
        <v>582</v>
      </c>
      <c r="B586" s="25">
        <v>11708</v>
      </c>
      <c r="C586" s="26" t="s">
        <v>641</v>
      </c>
      <c r="D586" s="27">
        <v>23260</v>
      </c>
      <c r="E586" s="28" t="s">
        <v>4780</v>
      </c>
      <c r="F586" s="17"/>
      <c r="G586" s="17"/>
      <c r="H586" s="353">
        <v>105868918835</v>
      </c>
      <c r="I586" s="17" t="s">
        <v>5204</v>
      </c>
      <c r="J586" s="17" t="s">
        <v>5601</v>
      </c>
    </row>
    <row r="587" spans="1:10" hidden="1">
      <c r="A587" s="18">
        <f t="shared" si="9"/>
        <v>583</v>
      </c>
      <c r="B587" s="21">
        <v>11712</v>
      </c>
      <c r="C587" s="22" t="s">
        <v>642</v>
      </c>
      <c r="D587" s="23">
        <v>27112</v>
      </c>
      <c r="E587" s="24" t="s">
        <v>4816</v>
      </c>
      <c r="F587" s="17"/>
      <c r="G587" s="17"/>
      <c r="H587" s="353">
        <v>1008390410</v>
      </c>
      <c r="I587" s="17" t="s">
        <v>5208</v>
      </c>
      <c r="J587" s="17" t="s">
        <v>5578</v>
      </c>
    </row>
    <row r="588" spans="1:10" hidden="1">
      <c r="A588" s="18">
        <f t="shared" si="9"/>
        <v>584</v>
      </c>
      <c r="B588" s="25">
        <v>11716</v>
      </c>
      <c r="C588" s="26" t="s">
        <v>643</v>
      </c>
      <c r="D588" s="27">
        <v>26526</v>
      </c>
      <c r="E588" s="28" t="s">
        <v>4807</v>
      </c>
      <c r="F588" s="17"/>
      <c r="G588" s="17"/>
      <c r="H588" s="353">
        <v>101004166810</v>
      </c>
      <c r="I588" s="17" t="s">
        <v>5204</v>
      </c>
      <c r="J588" s="17" t="s">
        <v>5602</v>
      </c>
    </row>
    <row r="589" spans="1:10" hidden="1">
      <c r="A589" s="18">
        <f t="shared" si="9"/>
        <v>585</v>
      </c>
      <c r="B589" s="21">
        <v>11723</v>
      </c>
      <c r="C589" s="22" t="s">
        <v>644</v>
      </c>
      <c r="D589" s="23">
        <v>25806</v>
      </c>
      <c r="E589" s="24" t="s">
        <v>4816</v>
      </c>
      <c r="F589" s="17"/>
      <c r="G589" s="17"/>
      <c r="H589" s="353">
        <v>141000860137</v>
      </c>
      <c r="I589" s="17" t="s">
        <v>5210</v>
      </c>
      <c r="J589" s="17" t="s">
        <v>5439</v>
      </c>
    </row>
    <row r="590" spans="1:10" hidden="1">
      <c r="A590" s="18">
        <f t="shared" si="9"/>
        <v>586</v>
      </c>
      <c r="B590" s="25">
        <v>11731</v>
      </c>
      <c r="C590" s="26" t="s">
        <v>645</v>
      </c>
      <c r="D590" s="27">
        <v>26146</v>
      </c>
      <c r="E590" s="29" t="s">
        <v>4781</v>
      </c>
      <c r="F590" s="17"/>
      <c r="G590" s="17"/>
      <c r="H590" s="353">
        <v>1008403860</v>
      </c>
      <c r="I590" s="17" t="s">
        <v>5208</v>
      </c>
      <c r="J590" s="17" t="s">
        <v>5582</v>
      </c>
    </row>
    <row r="591" spans="1:10" hidden="1">
      <c r="A591" s="18">
        <f t="shared" si="9"/>
        <v>587</v>
      </c>
      <c r="B591" s="21">
        <v>11732</v>
      </c>
      <c r="C591" s="22" t="s">
        <v>646</v>
      </c>
      <c r="D591" s="23">
        <v>23417</v>
      </c>
      <c r="E591" s="30" t="s">
        <v>4781</v>
      </c>
      <c r="F591" s="17"/>
      <c r="G591" s="17"/>
      <c r="H591" s="353">
        <v>1008403844</v>
      </c>
      <c r="I591" s="17" t="s">
        <v>5208</v>
      </c>
      <c r="J591" s="17" t="s">
        <v>5604</v>
      </c>
    </row>
    <row r="592" spans="1:10" hidden="1">
      <c r="A592" s="18">
        <f t="shared" si="9"/>
        <v>588</v>
      </c>
      <c r="B592" s="25">
        <v>11738</v>
      </c>
      <c r="C592" s="26" t="s">
        <v>647</v>
      </c>
      <c r="D592" s="27">
        <v>24622</v>
      </c>
      <c r="E592" s="29" t="s">
        <v>4781</v>
      </c>
      <c r="F592" s="17"/>
      <c r="G592" s="17"/>
      <c r="H592" s="353">
        <v>100004075150</v>
      </c>
      <c r="I592" s="17" t="s">
        <v>5204</v>
      </c>
      <c r="J592" s="17" t="s">
        <v>5605</v>
      </c>
    </row>
    <row r="593" spans="1:10" hidden="1">
      <c r="A593" s="18">
        <f t="shared" si="9"/>
        <v>589</v>
      </c>
      <c r="B593" s="21">
        <v>11739</v>
      </c>
      <c r="C593" s="22" t="s">
        <v>648</v>
      </c>
      <c r="D593" s="23">
        <v>26209</v>
      </c>
      <c r="E593" s="24" t="s">
        <v>4824</v>
      </c>
      <c r="F593" s="17"/>
      <c r="G593" s="17"/>
      <c r="H593" s="353">
        <v>104004255730</v>
      </c>
      <c r="I593" s="17" t="s">
        <v>5204</v>
      </c>
      <c r="J593" s="17" t="s">
        <v>5320</v>
      </c>
    </row>
    <row r="594" spans="1:10" hidden="1">
      <c r="A594" s="18">
        <f t="shared" si="9"/>
        <v>590</v>
      </c>
      <c r="B594" s="25">
        <v>11742</v>
      </c>
      <c r="C594" s="26" t="s">
        <v>649</v>
      </c>
      <c r="D594" s="27">
        <v>26288</v>
      </c>
      <c r="E594" s="29" t="s">
        <v>4781</v>
      </c>
      <c r="F594" s="17"/>
      <c r="G594" s="17"/>
      <c r="H594" s="353">
        <v>106004075181</v>
      </c>
      <c r="I594" s="17" t="s">
        <v>5204</v>
      </c>
      <c r="J594" s="17" t="s">
        <v>5582</v>
      </c>
    </row>
    <row r="595" spans="1:10" hidden="1">
      <c r="A595" s="18">
        <f t="shared" si="9"/>
        <v>591</v>
      </c>
      <c r="B595" s="21">
        <v>11743</v>
      </c>
      <c r="C595" s="22" t="s">
        <v>650</v>
      </c>
      <c r="D595" s="23">
        <v>26129</v>
      </c>
      <c r="E595" s="24" t="s">
        <v>4785</v>
      </c>
      <c r="F595" s="17"/>
      <c r="G595" s="17"/>
      <c r="H595" s="353">
        <v>107868843348</v>
      </c>
      <c r="I595" s="17" t="s">
        <v>5204</v>
      </c>
      <c r="J595" s="17" t="s">
        <v>5589</v>
      </c>
    </row>
    <row r="596" spans="1:10" hidden="1">
      <c r="A596" s="18">
        <f t="shared" si="9"/>
        <v>592</v>
      </c>
      <c r="B596" s="25">
        <v>11746</v>
      </c>
      <c r="C596" s="26" t="s">
        <v>651</v>
      </c>
      <c r="D596" s="27">
        <v>24212</v>
      </c>
      <c r="E596" s="28" t="s">
        <v>4788</v>
      </c>
      <c r="F596" s="17"/>
      <c r="G596" s="17"/>
      <c r="H596" s="353">
        <v>108004079185</v>
      </c>
      <c r="I596" s="17" t="s">
        <v>5204</v>
      </c>
      <c r="J596" s="17" t="s">
        <v>5606</v>
      </c>
    </row>
    <row r="597" spans="1:10" hidden="1">
      <c r="A597" s="18">
        <f t="shared" si="9"/>
        <v>593</v>
      </c>
      <c r="B597" s="21">
        <v>11753</v>
      </c>
      <c r="C597" s="22" t="s">
        <v>652</v>
      </c>
      <c r="D597" s="23">
        <v>27018</v>
      </c>
      <c r="E597" s="24" t="s">
        <v>4784</v>
      </c>
      <c r="F597" s="17"/>
      <c r="G597" s="17"/>
      <c r="H597" s="353">
        <v>105004110753</v>
      </c>
      <c r="I597" s="17" t="s">
        <v>5204</v>
      </c>
      <c r="J597" s="17" t="s">
        <v>5607</v>
      </c>
    </row>
    <row r="598" spans="1:10" hidden="1">
      <c r="A598" s="18">
        <f t="shared" si="9"/>
        <v>594</v>
      </c>
      <c r="B598" s="25">
        <v>11755</v>
      </c>
      <c r="C598" s="26" t="s">
        <v>653</v>
      </c>
      <c r="D598" s="27">
        <v>26691</v>
      </c>
      <c r="E598" s="28" t="s">
        <v>4807</v>
      </c>
      <c r="F598" s="17"/>
      <c r="G598" s="17"/>
      <c r="H598" s="353">
        <v>105004110780</v>
      </c>
      <c r="I598" s="17" t="s">
        <v>5204</v>
      </c>
      <c r="J598" s="17" t="s">
        <v>5608</v>
      </c>
    </row>
    <row r="599" spans="1:10" hidden="1">
      <c r="A599" s="18">
        <f t="shared" si="9"/>
        <v>595</v>
      </c>
      <c r="B599" s="21">
        <v>11795</v>
      </c>
      <c r="C599" s="22" t="s">
        <v>654</v>
      </c>
      <c r="D599" s="23">
        <v>25424</v>
      </c>
      <c r="E599" s="24" t="s">
        <v>4816</v>
      </c>
      <c r="F599" s="17"/>
      <c r="G599" s="17"/>
      <c r="H599" s="353">
        <v>141000860180</v>
      </c>
      <c r="I599" s="17" t="s">
        <v>5210</v>
      </c>
      <c r="J599" s="17" t="s">
        <v>5449</v>
      </c>
    </row>
    <row r="600" spans="1:10" hidden="1">
      <c r="A600" s="18">
        <f t="shared" si="9"/>
        <v>596</v>
      </c>
      <c r="B600" s="25">
        <v>11796</v>
      </c>
      <c r="C600" s="26" t="s">
        <v>655</v>
      </c>
      <c r="D600" s="27">
        <v>28064</v>
      </c>
      <c r="E600" s="28" t="s">
        <v>4808</v>
      </c>
      <c r="F600" s="17"/>
      <c r="G600" s="17"/>
      <c r="H600" s="353">
        <v>105004231932</v>
      </c>
      <c r="I600" s="17" t="s">
        <v>5204</v>
      </c>
      <c r="J600" s="17" t="s">
        <v>5587</v>
      </c>
    </row>
    <row r="601" spans="1:10" hidden="1">
      <c r="A601" s="18">
        <f t="shared" si="9"/>
        <v>597</v>
      </c>
      <c r="B601" s="21">
        <v>11805</v>
      </c>
      <c r="C601" s="22" t="s">
        <v>656</v>
      </c>
      <c r="D601" s="23">
        <v>27693</v>
      </c>
      <c r="E601" s="24" t="s">
        <v>4827</v>
      </c>
      <c r="F601" s="17"/>
      <c r="G601" s="17"/>
      <c r="H601" s="353">
        <v>104004238745</v>
      </c>
      <c r="I601" s="17" t="s">
        <v>5204</v>
      </c>
      <c r="J601" s="17" t="s">
        <v>5610</v>
      </c>
    </row>
    <row r="602" spans="1:10" hidden="1">
      <c r="A602" s="18">
        <f t="shared" si="9"/>
        <v>598</v>
      </c>
      <c r="B602" s="25">
        <v>11825</v>
      </c>
      <c r="C602" s="26" t="s">
        <v>657</v>
      </c>
      <c r="D602" s="27">
        <v>28568</v>
      </c>
      <c r="E602" s="28" t="s">
        <v>4814</v>
      </c>
      <c r="F602" s="17"/>
      <c r="G602" s="17"/>
      <c r="H602" s="353">
        <v>1008399110</v>
      </c>
      <c r="I602" s="17" t="s">
        <v>5208</v>
      </c>
      <c r="J602" s="17" t="s">
        <v>5612</v>
      </c>
    </row>
    <row r="603" spans="1:10" hidden="1">
      <c r="A603" s="18">
        <f t="shared" si="9"/>
        <v>599</v>
      </c>
      <c r="B603" s="21">
        <v>11836</v>
      </c>
      <c r="C603" s="22" t="s">
        <v>658</v>
      </c>
      <c r="D603" s="23">
        <v>28366</v>
      </c>
      <c r="E603" s="24" t="s">
        <v>4806</v>
      </c>
      <c r="F603" s="17"/>
      <c r="G603" s="17"/>
      <c r="H603" s="353">
        <v>102004178331</v>
      </c>
      <c r="I603" s="17" t="s">
        <v>5204</v>
      </c>
      <c r="J603" s="17" t="s">
        <v>5272</v>
      </c>
    </row>
    <row r="604" spans="1:10" hidden="1">
      <c r="A604" s="18">
        <f t="shared" si="9"/>
        <v>600</v>
      </c>
      <c r="B604" s="25">
        <v>11892</v>
      </c>
      <c r="C604" s="26" t="s">
        <v>659</v>
      </c>
      <c r="D604" s="27">
        <v>24852</v>
      </c>
      <c r="E604" s="28" t="s">
        <v>4797</v>
      </c>
      <c r="F604" s="17"/>
      <c r="G604" s="17"/>
      <c r="H604" s="353">
        <v>141000860012</v>
      </c>
      <c r="I604" s="17" t="s">
        <v>5210</v>
      </c>
      <c r="J604" s="17" t="s">
        <v>5582</v>
      </c>
    </row>
    <row r="605" spans="1:10" hidden="1">
      <c r="A605" s="18">
        <f t="shared" si="9"/>
        <v>601</v>
      </c>
      <c r="B605" s="21">
        <v>11927</v>
      </c>
      <c r="C605" s="22" t="s">
        <v>660</v>
      </c>
      <c r="D605" s="23">
        <v>28277</v>
      </c>
      <c r="E605" s="24" t="s">
        <v>4806</v>
      </c>
      <c r="F605" s="17"/>
      <c r="G605" s="17"/>
      <c r="H605" s="353">
        <v>109004163169</v>
      </c>
      <c r="I605" s="17" t="s">
        <v>5204</v>
      </c>
      <c r="J605" s="17" t="s">
        <v>5467</v>
      </c>
    </row>
    <row r="606" spans="1:10" hidden="1">
      <c r="A606" s="18">
        <f t="shared" si="9"/>
        <v>602</v>
      </c>
      <c r="B606" s="25">
        <v>11929</v>
      </c>
      <c r="C606" s="26" t="s">
        <v>661</v>
      </c>
      <c r="D606" s="27">
        <v>25058</v>
      </c>
      <c r="E606" s="28" t="s">
        <v>4800</v>
      </c>
      <c r="F606" s="17"/>
      <c r="G606" s="17"/>
      <c r="H606" s="353">
        <v>141000860453</v>
      </c>
      <c r="I606" s="17" t="s">
        <v>5210</v>
      </c>
      <c r="J606" s="17" t="s">
        <v>5617</v>
      </c>
    </row>
    <row r="607" spans="1:10" hidden="1">
      <c r="A607" s="18">
        <f t="shared" si="9"/>
        <v>603</v>
      </c>
      <c r="B607" s="21">
        <v>11931</v>
      </c>
      <c r="C607" s="22" t="s">
        <v>662</v>
      </c>
      <c r="D607" s="23">
        <v>24162</v>
      </c>
      <c r="E607" s="24" t="s">
        <v>4784</v>
      </c>
      <c r="F607" s="17"/>
      <c r="G607" s="17"/>
      <c r="H607" s="353">
        <v>1008390180</v>
      </c>
      <c r="I607" s="17" t="s">
        <v>5208</v>
      </c>
      <c r="J607" s="17" t="s">
        <v>5618</v>
      </c>
    </row>
    <row r="608" spans="1:10" hidden="1">
      <c r="A608" s="18">
        <f t="shared" si="9"/>
        <v>604</v>
      </c>
      <c r="B608" s="25">
        <v>11933</v>
      </c>
      <c r="C608" s="26" t="s">
        <v>663</v>
      </c>
      <c r="D608" s="27">
        <v>26877</v>
      </c>
      <c r="E608" s="28" t="s">
        <v>4798</v>
      </c>
      <c r="F608" s="17"/>
      <c r="G608" s="17"/>
      <c r="H608" s="353">
        <v>1008387779</v>
      </c>
      <c r="I608" s="17" t="s">
        <v>5208</v>
      </c>
      <c r="J608" s="17" t="s">
        <v>5323</v>
      </c>
    </row>
    <row r="609" spans="1:10" hidden="1">
      <c r="A609" s="18">
        <f t="shared" si="9"/>
        <v>605</v>
      </c>
      <c r="B609" s="21">
        <v>11934</v>
      </c>
      <c r="C609" s="22" t="s">
        <v>664</v>
      </c>
      <c r="D609" s="23">
        <v>26819</v>
      </c>
      <c r="E609" s="24" t="s">
        <v>4817</v>
      </c>
      <c r="F609" s="17"/>
      <c r="G609" s="17"/>
      <c r="H609" s="353">
        <v>107004234377</v>
      </c>
      <c r="I609" s="17" t="s">
        <v>5204</v>
      </c>
      <c r="J609" s="17" t="s">
        <v>5324</v>
      </c>
    </row>
    <row r="610" spans="1:10" hidden="1">
      <c r="A610" s="18">
        <f t="shared" si="9"/>
        <v>606</v>
      </c>
      <c r="B610" s="25">
        <v>11942</v>
      </c>
      <c r="C610" s="26" t="s">
        <v>665</v>
      </c>
      <c r="D610" s="27">
        <v>28148</v>
      </c>
      <c r="E610" s="28" t="s">
        <v>4800</v>
      </c>
      <c r="F610" s="17"/>
      <c r="G610" s="17"/>
      <c r="H610" s="353">
        <v>105004237988</v>
      </c>
      <c r="I610" s="17" t="s">
        <v>5204</v>
      </c>
      <c r="J610" s="17" t="s">
        <v>5619</v>
      </c>
    </row>
    <row r="611" spans="1:10" hidden="1">
      <c r="A611" s="18">
        <f t="shared" si="9"/>
        <v>607</v>
      </c>
      <c r="B611" s="21">
        <v>11944</v>
      </c>
      <c r="C611" s="22" t="s">
        <v>666</v>
      </c>
      <c r="D611" s="23">
        <v>24283</v>
      </c>
      <c r="E611" s="24" t="s">
        <v>4794</v>
      </c>
      <c r="F611" s="17"/>
      <c r="G611" s="17"/>
      <c r="H611" s="353">
        <v>103004177886</v>
      </c>
      <c r="I611" s="17" t="s">
        <v>5204</v>
      </c>
      <c r="J611" s="17" t="s">
        <v>5257</v>
      </c>
    </row>
    <row r="612" spans="1:10" hidden="1">
      <c r="A612" s="18">
        <f t="shared" si="9"/>
        <v>608</v>
      </c>
      <c r="B612" s="25">
        <v>11955</v>
      </c>
      <c r="C612" s="26" t="s">
        <v>667</v>
      </c>
      <c r="D612" s="27">
        <v>28092</v>
      </c>
      <c r="E612" s="28" t="s">
        <v>4816</v>
      </c>
      <c r="F612" s="17"/>
      <c r="G612" s="17"/>
      <c r="H612" s="353">
        <v>141000860209</v>
      </c>
      <c r="I612" s="17" t="s">
        <v>5210</v>
      </c>
      <c r="J612" s="17" t="s">
        <v>5384</v>
      </c>
    </row>
    <row r="613" spans="1:10" hidden="1">
      <c r="A613" s="18">
        <f t="shared" si="9"/>
        <v>609</v>
      </c>
      <c r="B613" s="21">
        <v>11958</v>
      </c>
      <c r="C613" s="22" t="s">
        <v>420</v>
      </c>
      <c r="D613" s="23">
        <v>26007</v>
      </c>
      <c r="E613" s="24" t="s">
        <v>4806</v>
      </c>
      <c r="F613" s="17"/>
      <c r="G613" s="17"/>
      <c r="H613" s="353">
        <v>106004238019</v>
      </c>
      <c r="I613" s="17" t="s">
        <v>5204</v>
      </c>
      <c r="J613" s="17" t="s">
        <v>5253</v>
      </c>
    </row>
    <row r="614" spans="1:10" hidden="1">
      <c r="A614" s="18">
        <f t="shared" si="9"/>
        <v>610</v>
      </c>
      <c r="B614" s="25">
        <v>11959</v>
      </c>
      <c r="C614" s="26" t="s">
        <v>668</v>
      </c>
      <c r="D614" s="27">
        <v>27611</v>
      </c>
      <c r="E614" s="28" t="s">
        <v>4816</v>
      </c>
      <c r="F614" s="17"/>
      <c r="G614" s="17"/>
      <c r="H614" s="353">
        <v>141000860267</v>
      </c>
      <c r="I614" s="17" t="s">
        <v>5210</v>
      </c>
      <c r="J614" s="17" t="s">
        <v>5253</v>
      </c>
    </row>
    <row r="615" spans="1:10" hidden="1">
      <c r="A615" s="18">
        <f t="shared" si="9"/>
        <v>611</v>
      </c>
      <c r="B615" s="21">
        <v>11961</v>
      </c>
      <c r="C615" s="22" t="s">
        <v>79</v>
      </c>
      <c r="D615" s="23">
        <v>27607</v>
      </c>
      <c r="E615" s="24" t="s">
        <v>4789</v>
      </c>
      <c r="F615" s="17"/>
      <c r="G615" s="17"/>
      <c r="H615" s="353">
        <v>1008387834</v>
      </c>
      <c r="I615" s="17" t="s">
        <v>5208</v>
      </c>
      <c r="J615" s="17" t="s">
        <v>5621</v>
      </c>
    </row>
    <row r="616" spans="1:10" hidden="1">
      <c r="A616" s="18">
        <f t="shared" si="9"/>
        <v>612</v>
      </c>
      <c r="B616" s="25">
        <v>11964</v>
      </c>
      <c r="C616" s="26" t="s">
        <v>669</v>
      </c>
      <c r="D616" s="27">
        <v>27991</v>
      </c>
      <c r="E616" s="28" t="s">
        <v>4802</v>
      </c>
      <c r="F616" s="17"/>
      <c r="G616" s="17"/>
      <c r="H616" s="353">
        <v>104004169756</v>
      </c>
      <c r="I616" s="17" t="s">
        <v>5204</v>
      </c>
      <c r="J616" s="17" t="s">
        <v>5274</v>
      </c>
    </row>
    <row r="617" spans="1:10" hidden="1">
      <c r="A617" s="18">
        <f t="shared" si="9"/>
        <v>613</v>
      </c>
      <c r="B617" s="21">
        <v>11976</v>
      </c>
      <c r="C617" s="22" t="s">
        <v>670</v>
      </c>
      <c r="D617" s="23">
        <v>27099</v>
      </c>
      <c r="E617" s="24" t="s">
        <v>4822</v>
      </c>
      <c r="F617" s="17"/>
      <c r="G617" s="17"/>
      <c r="H617" s="353">
        <v>104004166831</v>
      </c>
      <c r="I617" s="17" t="s">
        <v>5204</v>
      </c>
      <c r="J617" s="17" t="s">
        <v>5438</v>
      </c>
    </row>
    <row r="618" spans="1:10" hidden="1">
      <c r="A618" s="18">
        <f t="shared" si="9"/>
        <v>614</v>
      </c>
      <c r="B618" s="25">
        <v>11983</v>
      </c>
      <c r="C618" s="26" t="s">
        <v>671</v>
      </c>
      <c r="D618" s="27">
        <v>28076</v>
      </c>
      <c r="E618" s="28" t="s">
        <v>4797</v>
      </c>
      <c r="F618" s="17"/>
      <c r="G618" s="17"/>
      <c r="H618" s="353">
        <v>141000860013</v>
      </c>
      <c r="I618" s="17" t="s">
        <v>5210</v>
      </c>
      <c r="J618" s="17" t="s">
        <v>5622</v>
      </c>
    </row>
    <row r="619" spans="1:10" hidden="1">
      <c r="A619" s="18">
        <f t="shared" si="9"/>
        <v>615</v>
      </c>
      <c r="B619" s="21">
        <v>11996</v>
      </c>
      <c r="C619" s="22" t="s">
        <v>672</v>
      </c>
      <c r="D619" s="23">
        <v>27484</v>
      </c>
      <c r="E619" s="24" t="s">
        <v>4819</v>
      </c>
      <c r="F619" s="17"/>
      <c r="G619" s="17"/>
      <c r="H619" s="353">
        <v>1008401370</v>
      </c>
      <c r="I619" s="17" t="s">
        <v>5208</v>
      </c>
      <c r="J619" s="17" t="s">
        <v>5623</v>
      </c>
    </row>
    <row r="620" spans="1:10" hidden="1">
      <c r="A620" s="18">
        <f t="shared" si="9"/>
        <v>616</v>
      </c>
      <c r="B620" s="25">
        <v>11997</v>
      </c>
      <c r="C620" s="26" t="s">
        <v>673</v>
      </c>
      <c r="D620" s="27">
        <v>27001</v>
      </c>
      <c r="E620" s="28" t="s">
        <v>4816</v>
      </c>
      <c r="F620" s="17"/>
      <c r="G620" s="17"/>
      <c r="H620" s="353">
        <v>141000860288</v>
      </c>
      <c r="I620" s="17" t="s">
        <v>5210</v>
      </c>
      <c r="J620" s="17" t="s">
        <v>5404</v>
      </c>
    </row>
    <row r="621" spans="1:10" hidden="1">
      <c r="A621" s="18">
        <f t="shared" si="9"/>
        <v>617</v>
      </c>
      <c r="B621" s="21">
        <v>12001</v>
      </c>
      <c r="C621" s="22" t="s">
        <v>674</v>
      </c>
      <c r="D621" s="23">
        <v>27239</v>
      </c>
      <c r="E621" s="24" t="s">
        <v>4817</v>
      </c>
      <c r="F621" s="17"/>
      <c r="G621" s="17"/>
      <c r="H621" s="353">
        <v>1008402010</v>
      </c>
      <c r="I621" s="17" t="s">
        <v>5208</v>
      </c>
      <c r="J621" s="17" t="s">
        <v>5352</v>
      </c>
    </row>
    <row r="622" spans="1:10" hidden="1">
      <c r="A622" s="18">
        <f t="shared" si="9"/>
        <v>618</v>
      </c>
      <c r="B622" s="25">
        <v>12005</v>
      </c>
      <c r="C622" s="26" t="s">
        <v>675</v>
      </c>
      <c r="D622" s="27">
        <v>26855</v>
      </c>
      <c r="E622" s="28" t="s">
        <v>4789</v>
      </c>
      <c r="F622" s="17"/>
      <c r="G622" s="17"/>
      <c r="H622" s="353">
        <v>102004176702</v>
      </c>
      <c r="I622" s="17" t="s">
        <v>5204</v>
      </c>
      <c r="J622" s="17" t="s">
        <v>5237</v>
      </c>
    </row>
    <row r="623" spans="1:10" hidden="1">
      <c r="A623" s="18">
        <f t="shared" si="9"/>
        <v>619</v>
      </c>
      <c r="B623" s="21">
        <v>12007</v>
      </c>
      <c r="C623" s="22" t="s">
        <v>676</v>
      </c>
      <c r="D623" s="23">
        <v>26363</v>
      </c>
      <c r="E623" s="24" t="s">
        <v>4789</v>
      </c>
      <c r="F623" s="17"/>
      <c r="G623" s="17"/>
      <c r="H623" s="353">
        <v>1008434907</v>
      </c>
      <c r="I623" s="17" t="s">
        <v>5208</v>
      </c>
      <c r="J623" s="17" t="s">
        <v>5624</v>
      </c>
    </row>
    <row r="624" spans="1:10" hidden="1">
      <c r="A624" s="18">
        <f t="shared" si="9"/>
        <v>620</v>
      </c>
      <c r="B624" s="25">
        <v>12009</v>
      </c>
      <c r="C624" s="26" t="s">
        <v>677</v>
      </c>
      <c r="D624" s="27">
        <v>25567</v>
      </c>
      <c r="E624" s="28" t="s">
        <v>4808</v>
      </c>
      <c r="F624" s="17"/>
      <c r="G624" s="17"/>
      <c r="H624" s="353">
        <v>100004231377</v>
      </c>
      <c r="I624" s="17" t="s">
        <v>5204</v>
      </c>
      <c r="J624" s="17" t="s">
        <v>5219</v>
      </c>
    </row>
    <row r="625" spans="1:10" hidden="1">
      <c r="A625" s="18">
        <f t="shared" si="9"/>
        <v>621</v>
      </c>
      <c r="B625" s="21">
        <v>12016</v>
      </c>
      <c r="C625" s="22" t="s">
        <v>678</v>
      </c>
      <c r="D625" s="23">
        <v>26645</v>
      </c>
      <c r="E625" s="24" t="s">
        <v>4786</v>
      </c>
      <c r="F625" s="17"/>
      <c r="G625" s="17"/>
      <c r="H625" s="353">
        <v>107004234433</v>
      </c>
      <c r="I625" s="17" t="s">
        <v>5204</v>
      </c>
      <c r="J625" s="17" t="s">
        <v>5625</v>
      </c>
    </row>
    <row r="626" spans="1:10" hidden="1">
      <c r="A626" s="18">
        <f t="shared" si="9"/>
        <v>622</v>
      </c>
      <c r="B626" s="25">
        <v>12023</v>
      </c>
      <c r="C626" s="26" t="s">
        <v>679</v>
      </c>
      <c r="D626" s="27">
        <v>28249</v>
      </c>
      <c r="E626" s="28" t="s">
        <v>4778</v>
      </c>
      <c r="F626" s="17"/>
      <c r="G626" s="17"/>
      <c r="H626" s="353">
        <v>108004094496</v>
      </c>
      <c r="I626" s="17" t="s">
        <v>5204</v>
      </c>
      <c r="J626" s="17" t="s">
        <v>5626</v>
      </c>
    </row>
    <row r="627" spans="1:10" hidden="1">
      <c r="A627" s="18">
        <f t="shared" si="9"/>
        <v>623</v>
      </c>
      <c r="B627" s="21">
        <v>12029</v>
      </c>
      <c r="C627" s="22" t="s">
        <v>680</v>
      </c>
      <c r="D627" s="23">
        <v>27309</v>
      </c>
      <c r="E627" s="24" t="s">
        <v>4802</v>
      </c>
      <c r="F627" s="17"/>
      <c r="G627" s="17"/>
      <c r="H627" s="353">
        <v>1008387407</v>
      </c>
      <c r="I627" s="17" t="s">
        <v>5208</v>
      </c>
      <c r="J627" s="17" t="s">
        <v>5579</v>
      </c>
    </row>
    <row r="628" spans="1:10" hidden="1">
      <c r="A628" s="18">
        <f t="shared" si="9"/>
        <v>624</v>
      </c>
      <c r="B628" s="25">
        <v>12031</v>
      </c>
      <c r="C628" s="26" t="s">
        <v>681</v>
      </c>
      <c r="D628" s="27">
        <v>25950</v>
      </c>
      <c r="E628" s="28" t="s">
        <v>4789</v>
      </c>
      <c r="F628" s="17"/>
      <c r="G628" s="17"/>
      <c r="H628" s="353">
        <v>105004173606</v>
      </c>
      <c r="I628" s="17" t="s">
        <v>5204</v>
      </c>
      <c r="J628" s="17" t="s">
        <v>5344</v>
      </c>
    </row>
    <row r="629" spans="1:10" hidden="1">
      <c r="A629" s="18">
        <f t="shared" si="9"/>
        <v>625</v>
      </c>
      <c r="B629" s="21">
        <v>12034</v>
      </c>
      <c r="C629" s="22" t="s">
        <v>682</v>
      </c>
      <c r="D629" s="23">
        <v>26892</v>
      </c>
      <c r="E629" s="24" t="s">
        <v>4788</v>
      </c>
      <c r="F629" s="17"/>
      <c r="G629" s="17"/>
      <c r="H629" s="353">
        <v>141000860254</v>
      </c>
      <c r="I629" s="17" t="s">
        <v>5210</v>
      </c>
      <c r="J629" s="17" t="s">
        <v>5627</v>
      </c>
    </row>
    <row r="630" spans="1:10" hidden="1">
      <c r="A630" s="18">
        <f t="shared" si="9"/>
        <v>626</v>
      </c>
      <c r="B630" s="21">
        <v>12060</v>
      </c>
      <c r="C630" s="22" t="s">
        <v>683</v>
      </c>
      <c r="D630" s="23">
        <v>25801</v>
      </c>
      <c r="E630" s="24" t="s">
        <v>4791</v>
      </c>
      <c r="F630" s="17"/>
      <c r="G630" s="17"/>
      <c r="H630" s="353">
        <v>141000858062</v>
      </c>
      <c r="I630" s="17" t="s">
        <v>5210</v>
      </c>
      <c r="J630" s="17" t="s">
        <v>5628</v>
      </c>
    </row>
    <row r="631" spans="1:10" hidden="1">
      <c r="A631" s="18">
        <f t="shared" si="9"/>
        <v>627</v>
      </c>
      <c r="B631" s="25">
        <v>12089</v>
      </c>
      <c r="C631" s="26" t="s">
        <v>684</v>
      </c>
      <c r="D631" s="27">
        <v>25472</v>
      </c>
      <c r="E631" s="28" t="s">
        <v>4791</v>
      </c>
      <c r="F631" s="17"/>
      <c r="G631" s="17"/>
      <c r="H631" s="353">
        <v>1008391833</v>
      </c>
      <c r="I631" s="17" t="s">
        <v>5208</v>
      </c>
      <c r="J631" s="17" t="s">
        <v>5320</v>
      </c>
    </row>
    <row r="632" spans="1:10" hidden="1">
      <c r="A632" s="18">
        <f t="shared" si="9"/>
        <v>628</v>
      </c>
      <c r="B632" s="21">
        <v>12100</v>
      </c>
      <c r="C632" s="22" t="s">
        <v>685</v>
      </c>
      <c r="D632" s="23">
        <v>25458</v>
      </c>
      <c r="E632" s="24" t="s">
        <v>4782</v>
      </c>
      <c r="F632" s="17" t="s">
        <v>11501</v>
      </c>
      <c r="G632" s="17" t="s">
        <v>11497</v>
      </c>
      <c r="H632" s="353">
        <v>109004107000</v>
      </c>
      <c r="I632" s="17" t="s">
        <v>5204</v>
      </c>
      <c r="J632" s="17" t="s">
        <v>11805</v>
      </c>
    </row>
    <row r="633" spans="1:10" hidden="1">
      <c r="A633" s="18">
        <f t="shared" si="9"/>
        <v>629</v>
      </c>
      <c r="B633" s="25">
        <v>12105</v>
      </c>
      <c r="C633" s="26" t="s">
        <v>686</v>
      </c>
      <c r="D633" s="27">
        <v>25705</v>
      </c>
      <c r="E633" s="28" t="s">
        <v>4813</v>
      </c>
      <c r="F633" s="17"/>
      <c r="G633" s="17"/>
      <c r="H633" s="353">
        <v>101004238366</v>
      </c>
      <c r="I633" s="17" t="s">
        <v>5204</v>
      </c>
      <c r="J633" s="17" t="s">
        <v>5621</v>
      </c>
    </row>
    <row r="634" spans="1:10" hidden="1">
      <c r="A634" s="18">
        <f t="shared" si="9"/>
        <v>630</v>
      </c>
      <c r="B634" s="21">
        <v>12113</v>
      </c>
      <c r="C634" s="22" t="s">
        <v>687</v>
      </c>
      <c r="D634" s="23">
        <v>25065</v>
      </c>
      <c r="E634" s="24" t="s">
        <v>4782</v>
      </c>
      <c r="F634" s="17" t="s">
        <v>11512</v>
      </c>
      <c r="G634" s="17" t="s">
        <v>11507</v>
      </c>
      <c r="H634" s="353">
        <v>108004107001</v>
      </c>
      <c r="I634" s="17" t="s">
        <v>5204</v>
      </c>
      <c r="J634" s="17" t="s">
        <v>11805</v>
      </c>
    </row>
    <row r="635" spans="1:10" hidden="1">
      <c r="A635" s="18">
        <f t="shared" si="9"/>
        <v>631</v>
      </c>
      <c r="B635" s="25">
        <v>12114</v>
      </c>
      <c r="C635" s="26" t="s">
        <v>688</v>
      </c>
      <c r="D635" s="27">
        <v>24729</v>
      </c>
      <c r="E635" s="28" t="s">
        <v>4779</v>
      </c>
      <c r="F635" s="17"/>
      <c r="G635" s="17"/>
      <c r="H635" s="353">
        <v>106868956414</v>
      </c>
      <c r="I635" s="17" t="s">
        <v>5204</v>
      </c>
      <c r="J635" s="17" t="s">
        <v>5630</v>
      </c>
    </row>
    <row r="636" spans="1:10" hidden="1">
      <c r="A636" s="18">
        <f t="shared" si="9"/>
        <v>632</v>
      </c>
      <c r="B636" s="21">
        <v>12115</v>
      </c>
      <c r="C636" s="22" t="s">
        <v>689</v>
      </c>
      <c r="D636" s="23">
        <v>24686</v>
      </c>
      <c r="E636" s="24" t="s">
        <v>4794</v>
      </c>
      <c r="F636" s="17"/>
      <c r="G636" s="17"/>
      <c r="H636" s="353">
        <v>106004107043</v>
      </c>
      <c r="I636" s="17" t="s">
        <v>5204</v>
      </c>
      <c r="J636" s="17" t="s">
        <v>5578</v>
      </c>
    </row>
    <row r="637" spans="1:10" hidden="1">
      <c r="A637" s="18">
        <f t="shared" si="9"/>
        <v>633</v>
      </c>
      <c r="B637" s="25">
        <v>12118</v>
      </c>
      <c r="C637" s="26" t="s">
        <v>690</v>
      </c>
      <c r="D637" s="27">
        <v>23849</v>
      </c>
      <c r="E637" s="28" t="s">
        <v>4779</v>
      </c>
      <c r="F637" s="17"/>
      <c r="G637" s="17"/>
      <c r="H637" s="353">
        <v>103004187236</v>
      </c>
      <c r="I637" s="17" t="s">
        <v>5204</v>
      </c>
      <c r="J637" s="17" t="s">
        <v>5219</v>
      </c>
    </row>
    <row r="638" spans="1:10" hidden="1">
      <c r="A638" s="18">
        <f t="shared" si="9"/>
        <v>634</v>
      </c>
      <c r="B638" s="21">
        <v>12122</v>
      </c>
      <c r="C638" s="22" t="s">
        <v>691</v>
      </c>
      <c r="D638" s="23">
        <v>23802</v>
      </c>
      <c r="E638" s="30" t="s">
        <v>4781</v>
      </c>
      <c r="F638" s="17"/>
      <c r="G638" s="17"/>
      <c r="H638" s="353">
        <v>107004106222</v>
      </c>
      <c r="I638" s="17" t="s">
        <v>5204</v>
      </c>
      <c r="J638" s="17" t="s">
        <v>5261</v>
      </c>
    </row>
    <row r="639" spans="1:10" hidden="1">
      <c r="A639" s="18">
        <f t="shared" si="9"/>
        <v>635</v>
      </c>
      <c r="B639" s="25">
        <v>12125</v>
      </c>
      <c r="C639" s="26" t="s">
        <v>692</v>
      </c>
      <c r="D639" s="27">
        <v>28976</v>
      </c>
      <c r="E639" s="28" t="s">
        <v>4791</v>
      </c>
      <c r="F639" s="17"/>
      <c r="G639" s="17"/>
      <c r="H639" s="353">
        <v>101004102383</v>
      </c>
      <c r="I639" s="17" t="s">
        <v>5204</v>
      </c>
      <c r="J639" s="17" t="s">
        <v>5214</v>
      </c>
    </row>
    <row r="640" spans="1:10" hidden="1">
      <c r="A640" s="18">
        <f t="shared" si="9"/>
        <v>636</v>
      </c>
      <c r="B640" s="21">
        <v>12127</v>
      </c>
      <c r="C640" s="22" t="s">
        <v>693</v>
      </c>
      <c r="D640" s="23">
        <v>26096</v>
      </c>
      <c r="E640" s="24" t="s">
        <v>4791</v>
      </c>
      <c r="F640" s="17"/>
      <c r="G640" s="17"/>
      <c r="H640" s="353">
        <v>44310000016005</v>
      </c>
      <c r="I640" s="17" t="s">
        <v>5221</v>
      </c>
      <c r="J640" s="17" t="s">
        <v>5467</v>
      </c>
    </row>
    <row r="641" spans="1:10" hidden="1">
      <c r="A641" s="18">
        <f t="shared" si="9"/>
        <v>637</v>
      </c>
      <c r="B641" s="25">
        <v>12130</v>
      </c>
      <c r="C641" s="26" t="s">
        <v>694</v>
      </c>
      <c r="D641" s="27">
        <v>26500</v>
      </c>
      <c r="E641" s="29" t="s">
        <v>4781</v>
      </c>
      <c r="F641" s="17"/>
      <c r="G641" s="17"/>
      <c r="H641" s="353">
        <v>105004103651</v>
      </c>
      <c r="I641" s="17" t="s">
        <v>5204</v>
      </c>
      <c r="J641" s="17" t="s">
        <v>5243</v>
      </c>
    </row>
    <row r="642" spans="1:10" hidden="1">
      <c r="A642" s="18">
        <f t="shared" si="9"/>
        <v>638</v>
      </c>
      <c r="B642" s="21">
        <v>12131</v>
      </c>
      <c r="C642" s="22" t="s">
        <v>695</v>
      </c>
      <c r="D642" s="23">
        <v>27323</v>
      </c>
      <c r="E642" s="30" t="s">
        <v>4781</v>
      </c>
      <c r="F642" s="17"/>
      <c r="G642" s="17"/>
      <c r="H642" s="353">
        <v>104004107057</v>
      </c>
      <c r="I642" s="17" t="s">
        <v>5204</v>
      </c>
      <c r="J642" s="17" t="s">
        <v>5293</v>
      </c>
    </row>
    <row r="643" spans="1:10" hidden="1">
      <c r="A643" s="18">
        <f t="shared" si="9"/>
        <v>639</v>
      </c>
      <c r="B643" s="25">
        <v>12138</v>
      </c>
      <c r="C643" s="26" t="s">
        <v>696</v>
      </c>
      <c r="D643" s="27">
        <v>25039</v>
      </c>
      <c r="E643" s="28" t="s">
        <v>4791</v>
      </c>
      <c r="F643" s="17"/>
      <c r="G643" s="17"/>
      <c r="H643" s="353">
        <v>141000858070</v>
      </c>
      <c r="I643" s="17" t="s">
        <v>5210</v>
      </c>
      <c r="J643" s="17" t="s">
        <v>5404</v>
      </c>
    </row>
    <row r="644" spans="1:10" hidden="1">
      <c r="A644" s="18">
        <f t="shared" si="9"/>
        <v>640</v>
      </c>
      <c r="B644" s="21">
        <v>12139</v>
      </c>
      <c r="C644" s="22" t="s">
        <v>697</v>
      </c>
      <c r="D644" s="23">
        <v>28111</v>
      </c>
      <c r="E644" s="24" t="s">
        <v>4809</v>
      </c>
      <c r="F644" s="17"/>
      <c r="G644" s="17"/>
      <c r="H644" s="353">
        <v>108004120725</v>
      </c>
      <c r="I644" s="17" t="s">
        <v>5204</v>
      </c>
      <c r="J644" s="17" t="s">
        <v>5632</v>
      </c>
    </row>
    <row r="645" spans="1:10" hidden="1">
      <c r="A645" s="18">
        <f t="shared" si="9"/>
        <v>641</v>
      </c>
      <c r="B645" s="25">
        <v>12140</v>
      </c>
      <c r="C645" s="26" t="s">
        <v>698</v>
      </c>
      <c r="D645" s="27">
        <v>28802</v>
      </c>
      <c r="E645" s="28" t="s">
        <v>4794</v>
      </c>
      <c r="F645" s="17"/>
      <c r="G645" s="17"/>
      <c r="H645" s="353">
        <v>103004119183</v>
      </c>
      <c r="I645" s="17" t="s">
        <v>5204</v>
      </c>
      <c r="J645" s="17" t="s">
        <v>5633</v>
      </c>
    </row>
    <row r="646" spans="1:10" hidden="1">
      <c r="A646" s="18">
        <f t="shared" ref="A646:A709" si="10">ROW()-4</f>
        <v>642</v>
      </c>
      <c r="B646" s="21">
        <v>12143</v>
      </c>
      <c r="C646" s="22" t="s">
        <v>699</v>
      </c>
      <c r="D646" s="23">
        <v>28563</v>
      </c>
      <c r="E646" s="24" t="s">
        <v>4794</v>
      </c>
      <c r="F646" s="17"/>
      <c r="G646" s="17"/>
      <c r="H646" s="353">
        <v>104004102953</v>
      </c>
      <c r="I646" s="17" t="s">
        <v>5204</v>
      </c>
      <c r="J646" s="17" t="s">
        <v>5634</v>
      </c>
    </row>
    <row r="647" spans="1:10" hidden="1">
      <c r="A647" s="18">
        <f t="shared" si="10"/>
        <v>643</v>
      </c>
      <c r="B647" s="25">
        <v>12148</v>
      </c>
      <c r="C647" s="26" t="s">
        <v>700</v>
      </c>
      <c r="D647" s="27">
        <v>26836</v>
      </c>
      <c r="E647" s="28" t="s">
        <v>4797</v>
      </c>
      <c r="F647" s="17"/>
      <c r="G647" s="17"/>
      <c r="H647" s="353">
        <v>141000860014</v>
      </c>
      <c r="I647" s="17" t="s">
        <v>5210</v>
      </c>
      <c r="J647" s="17" t="s">
        <v>5635</v>
      </c>
    </row>
    <row r="648" spans="1:10" hidden="1">
      <c r="A648" s="18">
        <f t="shared" si="10"/>
        <v>644</v>
      </c>
      <c r="B648" s="21">
        <v>12156</v>
      </c>
      <c r="C648" s="22" t="s">
        <v>701</v>
      </c>
      <c r="D648" s="23">
        <v>28722</v>
      </c>
      <c r="E648" s="24" t="s">
        <v>4809</v>
      </c>
      <c r="F648" s="17"/>
      <c r="G648" s="17"/>
      <c r="H648" s="353">
        <v>44310000008677</v>
      </c>
      <c r="I648" s="17" t="s">
        <v>5221</v>
      </c>
      <c r="J648" s="17" t="s">
        <v>5636</v>
      </c>
    </row>
    <row r="649" spans="1:10" hidden="1">
      <c r="A649" s="18">
        <f t="shared" si="10"/>
        <v>645</v>
      </c>
      <c r="B649" s="25">
        <v>12157</v>
      </c>
      <c r="C649" s="26" t="s">
        <v>702</v>
      </c>
      <c r="D649" s="27">
        <v>27999</v>
      </c>
      <c r="E649" s="28" t="s">
        <v>4786</v>
      </c>
      <c r="F649" s="17"/>
      <c r="G649" s="17"/>
      <c r="H649" s="353">
        <v>103004124599</v>
      </c>
      <c r="I649" s="17" t="s">
        <v>5204</v>
      </c>
      <c r="J649" s="17" t="s">
        <v>5637</v>
      </c>
    </row>
    <row r="650" spans="1:10" hidden="1">
      <c r="A650" s="18">
        <f t="shared" si="10"/>
        <v>646</v>
      </c>
      <c r="B650" s="21">
        <v>12158</v>
      </c>
      <c r="C650" s="22" t="s">
        <v>703</v>
      </c>
      <c r="D650" s="23">
        <v>29375</v>
      </c>
      <c r="E650" s="24" t="s">
        <v>4826</v>
      </c>
      <c r="F650" s="17"/>
      <c r="G650" s="17"/>
      <c r="H650" s="353">
        <v>109004171713</v>
      </c>
      <c r="I650" s="17" t="s">
        <v>5204</v>
      </c>
      <c r="J650" s="17" t="s">
        <v>5318</v>
      </c>
    </row>
    <row r="651" spans="1:10" hidden="1">
      <c r="A651" s="18">
        <f t="shared" si="10"/>
        <v>647</v>
      </c>
      <c r="B651" s="25">
        <v>12159</v>
      </c>
      <c r="C651" s="26" t="s">
        <v>704</v>
      </c>
      <c r="D651" s="27">
        <v>28412</v>
      </c>
      <c r="E651" s="28" t="s">
        <v>4801</v>
      </c>
      <c r="F651" s="17"/>
      <c r="G651" s="17"/>
      <c r="H651" s="353">
        <v>107004094503</v>
      </c>
      <c r="I651" s="17" t="s">
        <v>5204</v>
      </c>
      <c r="J651" s="17" t="s">
        <v>5638</v>
      </c>
    </row>
    <row r="652" spans="1:10" hidden="1">
      <c r="A652" s="18">
        <f t="shared" si="10"/>
        <v>648</v>
      </c>
      <c r="B652" s="21">
        <v>12160</v>
      </c>
      <c r="C652" s="22" t="s">
        <v>705</v>
      </c>
      <c r="D652" s="23">
        <v>28958</v>
      </c>
      <c r="E652" s="24" t="s">
        <v>4783</v>
      </c>
      <c r="F652" s="17"/>
      <c r="G652" s="17"/>
      <c r="H652" s="353">
        <v>106004094498</v>
      </c>
      <c r="I652" s="17" t="s">
        <v>5204</v>
      </c>
      <c r="J652" s="17" t="s">
        <v>5227</v>
      </c>
    </row>
    <row r="653" spans="1:10" hidden="1">
      <c r="A653" s="18">
        <f t="shared" si="10"/>
        <v>649</v>
      </c>
      <c r="B653" s="25">
        <v>12161</v>
      </c>
      <c r="C653" s="26" t="s">
        <v>79</v>
      </c>
      <c r="D653" s="27">
        <v>28609</v>
      </c>
      <c r="E653" s="28" t="s">
        <v>4785</v>
      </c>
      <c r="F653" s="17"/>
      <c r="G653" s="17"/>
      <c r="H653" s="353">
        <v>104004124561</v>
      </c>
      <c r="I653" s="17" t="s">
        <v>5204</v>
      </c>
      <c r="J653" s="17" t="s">
        <v>5639</v>
      </c>
    </row>
    <row r="654" spans="1:10" hidden="1">
      <c r="A654" s="18">
        <f t="shared" si="10"/>
        <v>650</v>
      </c>
      <c r="B654" s="21">
        <v>12164</v>
      </c>
      <c r="C654" s="22" t="s">
        <v>706</v>
      </c>
      <c r="D654" s="23">
        <v>27779</v>
      </c>
      <c r="E654" s="24" t="s">
        <v>4827</v>
      </c>
      <c r="F654" s="17"/>
      <c r="G654" s="17"/>
      <c r="H654" s="353">
        <v>1008399204</v>
      </c>
      <c r="I654" s="17" t="s">
        <v>5208</v>
      </c>
      <c r="J654" s="17" t="s">
        <v>5584</v>
      </c>
    </row>
    <row r="655" spans="1:10" hidden="1">
      <c r="A655" s="18">
        <f t="shared" si="10"/>
        <v>651</v>
      </c>
      <c r="B655" s="25">
        <v>12165</v>
      </c>
      <c r="C655" s="26" t="s">
        <v>707</v>
      </c>
      <c r="D655" s="27">
        <v>26939</v>
      </c>
      <c r="E655" s="28" t="s">
        <v>4782</v>
      </c>
      <c r="F655" s="17" t="s">
        <v>9643</v>
      </c>
      <c r="G655" s="17" t="s">
        <v>9638</v>
      </c>
      <c r="H655" s="353">
        <v>100004103671</v>
      </c>
      <c r="I655" s="17" t="s">
        <v>5204</v>
      </c>
      <c r="J655" s="17" t="s">
        <v>11805</v>
      </c>
    </row>
    <row r="656" spans="1:10" hidden="1">
      <c r="A656" s="18">
        <f t="shared" si="10"/>
        <v>652</v>
      </c>
      <c r="B656" s="21">
        <v>12166</v>
      </c>
      <c r="C656" s="22" t="s">
        <v>708</v>
      </c>
      <c r="D656" s="23">
        <v>28236</v>
      </c>
      <c r="E656" s="24" t="s">
        <v>4794</v>
      </c>
      <c r="F656" s="17"/>
      <c r="G656" s="17"/>
      <c r="H656" s="353">
        <v>103004103186</v>
      </c>
      <c r="I656" s="17" t="s">
        <v>5204</v>
      </c>
      <c r="J656" s="17" t="s">
        <v>5641</v>
      </c>
    </row>
    <row r="657" spans="1:10" hidden="1">
      <c r="A657" s="18">
        <f t="shared" si="10"/>
        <v>653</v>
      </c>
      <c r="B657" s="25">
        <v>12169</v>
      </c>
      <c r="C657" s="26" t="s">
        <v>334</v>
      </c>
      <c r="D657" s="27">
        <v>25752</v>
      </c>
      <c r="E657" s="29" t="s">
        <v>4781</v>
      </c>
      <c r="F657" s="17"/>
      <c r="G657" s="17"/>
      <c r="H657" s="353">
        <v>1008399893</v>
      </c>
      <c r="I657" s="17" t="s">
        <v>5208</v>
      </c>
      <c r="J657" s="17" t="s">
        <v>5642</v>
      </c>
    </row>
    <row r="658" spans="1:10" hidden="1">
      <c r="A658" s="18">
        <f t="shared" si="10"/>
        <v>654</v>
      </c>
      <c r="B658" s="21">
        <v>12179</v>
      </c>
      <c r="C658" s="22" t="s">
        <v>709</v>
      </c>
      <c r="D658" s="23">
        <v>28042</v>
      </c>
      <c r="E658" s="24" t="s">
        <v>4784</v>
      </c>
      <c r="F658" s="17"/>
      <c r="G658" s="17"/>
      <c r="H658" s="353">
        <v>103004110730</v>
      </c>
      <c r="I658" s="17" t="s">
        <v>5204</v>
      </c>
      <c r="J658" s="17" t="s">
        <v>5643</v>
      </c>
    </row>
    <row r="659" spans="1:10" hidden="1">
      <c r="A659" s="18">
        <f t="shared" si="10"/>
        <v>655</v>
      </c>
      <c r="B659" s="25">
        <v>12180</v>
      </c>
      <c r="C659" s="26" t="s">
        <v>710</v>
      </c>
      <c r="D659" s="27">
        <v>27365</v>
      </c>
      <c r="E659" s="28" t="s">
        <v>4785</v>
      </c>
      <c r="F659" s="17"/>
      <c r="G659" s="17"/>
      <c r="H659" s="353">
        <v>105004044638</v>
      </c>
      <c r="I659" s="17" t="s">
        <v>5204</v>
      </c>
      <c r="J659" s="17" t="s">
        <v>5223</v>
      </c>
    </row>
    <row r="660" spans="1:10" hidden="1">
      <c r="A660" s="18">
        <f t="shared" si="10"/>
        <v>656</v>
      </c>
      <c r="B660" s="21">
        <v>12181</v>
      </c>
      <c r="C660" s="22" t="s">
        <v>711</v>
      </c>
      <c r="D660" s="23">
        <v>28950</v>
      </c>
      <c r="E660" s="24" t="s">
        <v>4778</v>
      </c>
      <c r="F660" s="17"/>
      <c r="G660" s="17"/>
      <c r="H660" s="353">
        <v>106004154612</v>
      </c>
      <c r="I660" s="17" t="s">
        <v>5204</v>
      </c>
      <c r="J660" s="17" t="s">
        <v>5232</v>
      </c>
    </row>
    <row r="661" spans="1:10" hidden="1">
      <c r="A661" s="18">
        <f t="shared" si="10"/>
        <v>657</v>
      </c>
      <c r="B661" s="25">
        <v>12182</v>
      </c>
      <c r="C661" s="26" t="s">
        <v>712</v>
      </c>
      <c r="D661" s="27">
        <v>28764</v>
      </c>
      <c r="E661" s="28" t="s">
        <v>4809</v>
      </c>
      <c r="F661" s="17"/>
      <c r="G661" s="17"/>
      <c r="H661" s="353">
        <v>103004110703</v>
      </c>
      <c r="I661" s="17" t="s">
        <v>5204</v>
      </c>
      <c r="J661" s="17" t="s">
        <v>5644</v>
      </c>
    </row>
    <row r="662" spans="1:10" hidden="1">
      <c r="A662" s="18">
        <f t="shared" si="10"/>
        <v>658</v>
      </c>
      <c r="B662" s="21">
        <v>12183</v>
      </c>
      <c r="C662" s="22" t="s">
        <v>713</v>
      </c>
      <c r="D662" s="23">
        <v>28095</v>
      </c>
      <c r="E662" s="24" t="s">
        <v>4780</v>
      </c>
      <c r="F662" s="17"/>
      <c r="G662" s="17"/>
      <c r="H662" s="353">
        <v>108004104401</v>
      </c>
      <c r="I662" s="17" t="s">
        <v>5204</v>
      </c>
      <c r="J662" s="17" t="s">
        <v>5500</v>
      </c>
    </row>
    <row r="663" spans="1:10" hidden="1">
      <c r="A663" s="18">
        <f t="shared" si="10"/>
        <v>659</v>
      </c>
      <c r="B663" s="25">
        <v>12185</v>
      </c>
      <c r="C663" s="26" t="s">
        <v>714</v>
      </c>
      <c r="D663" s="27">
        <v>29101</v>
      </c>
      <c r="E663" s="28" t="s">
        <v>4813</v>
      </c>
      <c r="F663" s="17"/>
      <c r="G663" s="17"/>
      <c r="H663" s="353">
        <v>1008391752</v>
      </c>
      <c r="I663" s="17" t="s">
        <v>5208</v>
      </c>
      <c r="J663" s="17" t="s">
        <v>5645</v>
      </c>
    </row>
    <row r="664" spans="1:10" hidden="1">
      <c r="A664" s="18">
        <f t="shared" si="10"/>
        <v>660</v>
      </c>
      <c r="B664" s="21">
        <v>12186</v>
      </c>
      <c r="C664" s="22" t="s">
        <v>715</v>
      </c>
      <c r="D664" s="23">
        <v>28016</v>
      </c>
      <c r="E664" s="24" t="s">
        <v>4795</v>
      </c>
      <c r="F664" s="17"/>
      <c r="G664" s="17"/>
      <c r="H664" s="353">
        <v>44310000017886</v>
      </c>
      <c r="I664" s="17" t="s">
        <v>5221</v>
      </c>
      <c r="J664" s="17" t="s">
        <v>5251</v>
      </c>
    </row>
    <row r="665" spans="1:10" hidden="1">
      <c r="A665" s="18">
        <f t="shared" si="10"/>
        <v>661</v>
      </c>
      <c r="B665" s="25">
        <v>12187</v>
      </c>
      <c r="C665" s="26" t="s">
        <v>716</v>
      </c>
      <c r="D665" s="27">
        <v>27956</v>
      </c>
      <c r="E665" s="28" t="s">
        <v>4797</v>
      </c>
      <c r="F665" s="17"/>
      <c r="G665" s="17"/>
      <c r="H665" s="353">
        <v>106004231164</v>
      </c>
      <c r="I665" s="17" t="s">
        <v>5204</v>
      </c>
      <c r="J665" s="17" t="s">
        <v>5251</v>
      </c>
    </row>
    <row r="666" spans="1:10" hidden="1">
      <c r="A666" s="18">
        <f t="shared" si="10"/>
        <v>662</v>
      </c>
      <c r="B666" s="21">
        <v>12188</v>
      </c>
      <c r="C666" s="22" t="s">
        <v>717</v>
      </c>
      <c r="D666" s="23">
        <v>28683</v>
      </c>
      <c r="E666" s="24" t="s">
        <v>4782</v>
      </c>
      <c r="F666" s="17" t="s">
        <v>7530</v>
      </c>
      <c r="G666" s="17" t="s">
        <v>7524</v>
      </c>
      <c r="H666" s="353">
        <v>106004104525</v>
      </c>
      <c r="I666" s="17" t="s">
        <v>5204</v>
      </c>
      <c r="J666" s="17" t="s">
        <v>11805</v>
      </c>
    </row>
    <row r="667" spans="1:10" hidden="1">
      <c r="A667" s="18">
        <f t="shared" si="10"/>
        <v>663</v>
      </c>
      <c r="B667" s="25">
        <v>12190</v>
      </c>
      <c r="C667" s="26" t="s">
        <v>718</v>
      </c>
      <c r="D667" s="27">
        <v>28538</v>
      </c>
      <c r="E667" s="28" t="s">
        <v>4803</v>
      </c>
      <c r="F667" s="17"/>
      <c r="G667" s="17"/>
      <c r="H667" s="353">
        <v>1008388150</v>
      </c>
      <c r="I667" s="17" t="s">
        <v>5208</v>
      </c>
      <c r="J667" s="17" t="s">
        <v>5418</v>
      </c>
    </row>
    <row r="668" spans="1:10" hidden="1">
      <c r="A668" s="18">
        <f t="shared" si="10"/>
        <v>664</v>
      </c>
      <c r="B668" s="21">
        <v>12194</v>
      </c>
      <c r="C668" s="22" t="s">
        <v>719</v>
      </c>
      <c r="D668" s="23">
        <v>28711</v>
      </c>
      <c r="E668" s="24" t="s">
        <v>4782</v>
      </c>
      <c r="F668" s="17" t="s">
        <v>8135</v>
      </c>
      <c r="G668" s="17" t="s">
        <v>8131</v>
      </c>
      <c r="H668" s="353">
        <v>104004107018</v>
      </c>
      <c r="I668" s="17" t="s">
        <v>5204</v>
      </c>
      <c r="J668" s="17" t="s">
        <v>11805</v>
      </c>
    </row>
    <row r="669" spans="1:10" hidden="1">
      <c r="A669" s="18">
        <f t="shared" si="10"/>
        <v>665</v>
      </c>
      <c r="B669" s="25">
        <v>12195</v>
      </c>
      <c r="C669" s="26" t="s">
        <v>720</v>
      </c>
      <c r="D669" s="27">
        <v>28464</v>
      </c>
      <c r="E669" s="28" t="s">
        <v>4784</v>
      </c>
      <c r="F669" s="17"/>
      <c r="G669" s="17"/>
      <c r="H669" s="353">
        <v>1008395143</v>
      </c>
      <c r="I669" s="17" t="s">
        <v>5208</v>
      </c>
      <c r="J669" s="17" t="s">
        <v>5409</v>
      </c>
    </row>
    <row r="670" spans="1:10" hidden="1">
      <c r="A670" s="18">
        <f t="shared" si="10"/>
        <v>666</v>
      </c>
      <c r="B670" s="21">
        <v>12196</v>
      </c>
      <c r="C670" s="22" t="s">
        <v>721</v>
      </c>
      <c r="D670" s="23">
        <v>27178</v>
      </c>
      <c r="E670" s="24" t="s">
        <v>4818</v>
      </c>
      <c r="F670" s="17"/>
      <c r="G670" s="17"/>
      <c r="H670" s="353">
        <v>1008395567</v>
      </c>
      <c r="I670" s="17" t="s">
        <v>5208</v>
      </c>
      <c r="J670" s="17" t="s">
        <v>5646</v>
      </c>
    </row>
    <row r="671" spans="1:10" hidden="1">
      <c r="A671" s="18">
        <f t="shared" si="10"/>
        <v>667</v>
      </c>
      <c r="B671" s="25">
        <v>12197</v>
      </c>
      <c r="C671" s="26" t="s">
        <v>722</v>
      </c>
      <c r="D671" s="27">
        <v>28529</v>
      </c>
      <c r="E671" s="28" t="s">
        <v>4793</v>
      </c>
      <c r="F671" s="17"/>
      <c r="G671" s="17"/>
      <c r="H671" s="353">
        <v>141000859960</v>
      </c>
      <c r="I671" s="17" t="s">
        <v>5210</v>
      </c>
      <c r="J671" s="17" t="s">
        <v>5647</v>
      </c>
    </row>
    <row r="672" spans="1:10" hidden="1">
      <c r="A672" s="18">
        <f t="shared" si="10"/>
        <v>668</v>
      </c>
      <c r="B672" s="21">
        <v>12198</v>
      </c>
      <c r="C672" s="22" t="s">
        <v>596</v>
      </c>
      <c r="D672" s="23">
        <v>26055</v>
      </c>
      <c r="E672" s="24" t="s">
        <v>4802</v>
      </c>
      <c r="F672" s="17"/>
      <c r="G672" s="17"/>
      <c r="H672" s="353">
        <v>1008387164</v>
      </c>
      <c r="I672" s="17" t="s">
        <v>5208</v>
      </c>
      <c r="J672" s="17" t="s">
        <v>5330</v>
      </c>
    </row>
    <row r="673" spans="1:10" hidden="1">
      <c r="A673" s="18">
        <f t="shared" si="10"/>
        <v>669</v>
      </c>
      <c r="B673" s="25">
        <v>12199</v>
      </c>
      <c r="C673" s="26" t="s">
        <v>723</v>
      </c>
      <c r="D673" s="27">
        <v>28690</v>
      </c>
      <c r="E673" s="28" t="s">
        <v>4827</v>
      </c>
      <c r="F673" s="17"/>
      <c r="G673" s="17"/>
      <c r="H673" s="353">
        <v>102004265798</v>
      </c>
      <c r="I673" s="17" t="s">
        <v>5204</v>
      </c>
      <c r="J673" s="17" t="s">
        <v>5648</v>
      </c>
    </row>
    <row r="674" spans="1:10" hidden="1">
      <c r="A674" s="18">
        <f t="shared" si="10"/>
        <v>670</v>
      </c>
      <c r="B674" s="21">
        <v>12200</v>
      </c>
      <c r="C674" s="22" t="s">
        <v>259</v>
      </c>
      <c r="D674" s="23">
        <v>29148</v>
      </c>
      <c r="E674" s="24" t="s">
        <v>4803</v>
      </c>
      <c r="F674" s="17"/>
      <c r="G674" s="17"/>
      <c r="H674" s="353">
        <v>1008388105</v>
      </c>
      <c r="I674" s="17" t="s">
        <v>5208</v>
      </c>
      <c r="J674" s="17" t="s">
        <v>5272</v>
      </c>
    </row>
    <row r="675" spans="1:10" hidden="1">
      <c r="A675" s="18">
        <f t="shared" si="10"/>
        <v>671</v>
      </c>
      <c r="B675" s="25">
        <v>12203</v>
      </c>
      <c r="C675" s="26" t="s">
        <v>724</v>
      </c>
      <c r="D675" s="27">
        <v>28091</v>
      </c>
      <c r="E675" s="28" t="s">
        <v>4782</v>
      </c>
      <c r="F675" s="17" t="s">
        <v>8798</v>
      </c>
      <c r="G675" s="17" t="s">
        <v>8793</v>
      </c>
      <c r="H675" s="353">
        <v>107004102948</v>
      </c>
      <c r="I675" s="17" t="s">
        <v>5204</v>
      </c>
      <c r="J675" s="17" t="s">
        <v>11806</v>
      </c>
    </row>
    <row r="676" spans="1:10" hidden="1">
      <c r="A676" s="18">
        <f t="shared" si="10"/>
        <v>672</v>
      </c>
      <c r="B676" s="21">
        <v>12205</v>
      </c>
      <c r="C676" s="22" t="s">
        <v>725</v>
      </c>
      <c r="D676" s="23">
        <v>28571</v>
      </c>
      <c r="E676" s="24" t="s">
        <v>4800</v>
      </c>
      <c r="F676" s="17"/>
      <c r="G676" s="17"/>
      <c r="H676" s="353">
        <v>141000860562</v>
      </c>
      <c r="I676" s="17" t="s">
        <v>5210</v>
      </c>
      <c r="J676" s="17" t="s">
        <v>5409</v>
      </c>
    </row>
    <row r="677" spans="1:10" hidden="1">
      <c r="A677" s="18">
        <f t="shared" si="10"/>
        <v>673</v>
      </c>
      <c r="B677" s="25">
        <v>12207</v>
      </c>
      <c r="C677" s="26" t="s">
        <v>726</v>
      </c>
      <c r="D677" s="27">
        <v>29012</v>
      </c>
      <c r="E677" s="28" t="s">
        <v>4819</v>
      </c>
      <c r="F677" s="17"/>
      <c r="G677" s="17"/>
      <c r="H677" s="353">
        <v>141000860558</v>
      </c>
      <c r="I677" s="17" t="s">
        <v>5210</v>
      </c>
      <c r="J677" s="17" t="s">
        <v>5247</v>
      </c>
    </row>
    <row r="678" spans="1:10" hidden="1">
      <c r="A678" s="18">
        <f t="shared" si="10"/>
        <v>674</v>
      </c>
      <c r="B678" s="21">
        <v>12210</v>
      </c>
      <c r="C678" s="22" t="s">
        <v>727</v>
      </c>
      <c r="D678" s="23">
        <v>27985</v>
      </c>
      <c r="E678" s="24" t="s">
        <v>4794</v>
      </c>
      <c r="F678" s="17"/>
      <c r="G678" s="17"/>
      <c r="H678" s="353">
        <v>104004102268</v>
      </c>
      <c r="I678" s="17" t="s">
        <v>5204</v>
      </c>
      <c r="J678" s="17" t="s">
        <v>5282</v>
      </c>
    </row>
    <row r="679" spans="1:10" hidden="1">
      <c r="A679" s="18">
        <f t="shared" si="10"/>
        <v>675</v>
      </c>
      <c r="B679" s="25">
        <v>12211</v>
      </c>
      <c r="C679" s="26" t="s">
        <v>728</v>
      </c>
      <c r="D679" s="27">
        <v>25949</v>
      </c>
      <c r="E679" s="28" t="s">
        <v>4793</v>
      </c>
      <c r="F679" s="17"/>
      <c r="G679" s="17"/>
      <c r="H679" s="353">
        <v>141000859681</v>
      </c>
      <c r="I679" s="17" t="s">
        <v>5210</v>
      </c>
      <c r="J679" s="17" t="s">
        <v>5539</v>
      </c>
    </row>
    <row r="680" spans="1:10" hidden="1">
      <c r="A680" s="18">
        <f t="shared" si="10"/>
        <v>676</v>
      </c>
      <c r="B680" s="21">
        <v>12212</v>
      </c>
      <c r="C680" s="22" t="s">
        <v>729</v>
      </c>
      <c r="D680" s="23">
        <v>28802</v>
      </c>
      <c r="E680" s="24" t="s">
        <v>4782</v>
      </c>
      <c r="F680" s="17" t="s">
        <v>8963</v>
      </c>
      <c r="G680" s="17" t="s">
        <v>8958</v>
      </c>
      <c r="H680" s="353">
        <v>104004102380</v>
      </c>
      <c r="I680" s="17" t="s">
        <v>5204</v>
      </c>
      <c r="J680" s="17" t="s">
        <v>11805</v>
      </c>
    </row>
    <row r="681" spans="1:10" hidden="1">
      <c r="A681" s="18">
        <f t="shared" si="10"/>
        <v>677</v>
      </c>
      <c r="B681" s="25">
        <v>12214</v>
      </c>
      <c r="C681" s="26" t="s">
        <v>730</v>
      </c>
      <c r="D681" s="27">
        <v>27696</v>
      </c>
      <c r="E681" s="28" t="s">
        <v>4779</v>
      </c>
      <c r="F681" s="17"/>
      <c r="G681" s="17"/>
      <c r="H681" s="353">
        <v>44310000012793</v>
      </c>
      <c r="I681" s="17" t="s">
        <v>5221</v>
      </c>
      <c r="J681" s="17" t="s">
        <v>5251</v>
      </c>
    </row>
    <row r="682" spans="1:10" hidden="1">
      <c r="A682" s="18">
        <f t="shared" si="10"/>
        <v>678</v>
      </c>
      <c r="B682" s="21">
        <v>12215</v>
      </c>
      <c r="C682" s="22" t="s">
        <v>731</v>
      </c>
      <c r="D682" s="23">
        <v>29299</v>
      </c>
      <c r="E682" s="24" t="s">
        <v>4785</v>
      </c>
      <c r="F682" s="17"/>
      <c r="G682" s="17"/>
      <c r="H682" s="353">
        <v>100004102984</v>
      </c>
      <c r="I682" s="17" t="s">
        <v>5204</v>
      </c>
      <c r="J682" s="17" t="s">
        <v>5364</v>
      </c>
    </row>
    <row r="683" spans="1:10" hidden="1">
      <c r="A683" s="18">
        <f t="shared" si="10"/>
        <v>679</v>
      </c>
      <c r="B683" s="25">
        <v>12217</v>
      </c>
      <c r="C683" s="26" t="s">
        <v>732</v>
      </c>
      <c r="D683" s="27">
        <v>27896</v>
      </c>
      <c r="E683" s="28" t="s">
        <v>4785</v>
      </c>
      <c r="F683" s="17"/>
      <c r="G683" s="17"/>
      <c r="H683" s="353">
        <v>106004103010</v>
      </c>
      <c r="I683" s="17" t="s">
        <v>5204</v>
      </c>
      <c r="J683" s="17" t="s">
        <v>5649</v>
      </c>
    </row>
    <row r="684" spans="1:10" hidden="1">
      <c r="A684" s="18">
        <f t="shared" si="10"/>
        <v>680</v>
      </c>
      <c r="B684" s="21">
        <v>12218</v>
      </c>
      <c r="C684" s="22" t="s">
        <v>733</v>
      </c>
      <c r="D684" s="23">
        <v>27881</v>
      </c>
      <c r="E684" s="24" t="s">
        <v>4782</v>
      </c>
      <c r="F684" s="17" t="s">
        <v>10821</v>
      </c>
      <c r="G684" s="17" t="s">
        <v>10817</v>
      </c>
      <c r="H684" s="353">
        <v>102004104665</v>
      </c>
      <c r="I684" s="17" t="s">
        <v>5204</v>
      </c>
      <c r="J684" s="17" t="s">
        <v>11805</v>
      </c>
    </row>
    <row r="685" spans="1:10" hidden="1">
      <c r="A685" s="18">
        <f t="shared" si="10"/>
        <v>681</v>
      </c>
      <c r="B685" s="25">
        <v>12219</v>
      </c>
      <c r="C685" s="26" t="s">
        <v>734</v>
      </c>
      <c r="D685" s="27">
        <v>28709</v>
      </c>
      <c r="E685" s="28" t="s">
        <v>4797</v>
      </c>
      <c r="F685" s="17"/>
      <c r="G685" s="17"/>
      <c r="H685" s="353">
        <v>141000860015</v>
      </c>
      <c r="I685" s="17" t="s">
        <v>5210</v>
      </c>
      <c r="J685" s="17" t="s">
        <v>5650</v>
      </c>
    </row>
    <row r="686" spans="1:10" hidden="1">
      <c r="A686" s="18">
        <f t="shared" si="10"/>
        <v>682</v>
      </c>
      <c r="B686" s="21">
        <v>12220</v>
      </c>
      <c r="C686" s="22" t="s">
        <v>735</v>
      </c>
      <c r="D686" s="23">
        <v>29756</v>
      </c>
      <c r="E686" s="24" t="s">
        <v>4784</v>
      </c>
      <c r="F686" s="17"/>
      <c r="G686" s="17"/>
      <c r="H686" s="353">
        <v>100004110785</v>
      </c>
      <c r="I686" s="17" t="s">
        <v>5204</v>
      </c>
      <c r="J686" s="17" t="s">
        <v>5379</v>
      </c>
    </row>
    <row r="687" spans="1:10" hidden="1">
      <c r="A687" s="18">
        <f t="shared" si="10"/>
        <v>683</v>
      </c>
      <c r="B687" s="25">
        <v>12221</v>
      </c>
      <c r="C687" s="26" t="s">
        <v>736</v>
      </c>
      <c r="D687" s="27">
        <v>28252</v>
      </c>
      <c r="E687" s="28" t="s">
        <v>4780</v>
      </c>
      <c r="F687" s="17"/>
      <c r="G687" s="17"/>
      <c r="H687" s="353">
        <v>105004171771</v>
      </c>
      <c r="I687" s="17" t="s">
        <v>5204</v>
      </c>
      <c r="J687" s="17" t="s">
        <v>5406</v>
      </c>
    </row>
    <row r="688" spans="1:10" hidden="1">
      <c r="A688" s="18">
        <f t="shared" si="10"/>
        <v>684</v>
      </c>
      <c r="B688" s="21">
        <v>12222</v>
      </c>
      <c r="C688" s="22" t="s">
        <v>737</v>
      </c>
      <c r="D688" s="23">
        <v>28023</v>
      </c>
      <c r="E688" s="24" t="s">
        <v>4782</v>
      </c>
      <c r="F688" s="17" t="s">
        <v>9914</v>
      </c>
      <c r="G688" s="17" t="s">
        <v>9910</v>
      </c>
      <c r="H688" s="353">
        <v>108004104620</v>
      </c>
      <c r="I688" s="17" t="s">
        <v>5204</v>
      </c>
      <c r="J688" s="17" t="s">
        <v>11821</v>
      </c>
    </row>
    <row r="689" spans="1:10" hidden="1">
      <c r="A689" s="18">
        <f t="shared" si="10"/>
        <v>685</v>
      </c>
      <c r="B689" s="25">
        <v>12224</v>
      </c>
      <c r="C689" s="26" t="s">
        <v>738</v>
      </c>
      <c r="D689" s="27">
        <v>28429</v>
      </c>
      <c r="E689" s="28" t="s">
        <v>4792</v>
      </c>
      <c r="F689" s="17"/>
      <c r="G689" s="17"/>
      <c r="H689" s="353">
        <v>1008450169</v>
      </c>
      <c r="I689" s="17" t="s">
        <v>5208</v>
      </c>
      <c r="J689" s="17" t="s">
        <v>5438</v>
      </c>
    </row>
    <row r="690" spans="1:10" hidden="1">
      <c r="A690" s="18">
        <f t="shared" si="10"/>
        <v>686</v>
      </c>
      <c r="B690" s="21">
        <v>12225</v>
      </c>
      <c r="C690" s="22" t="s">
        <v>192</v>
      </c>
      <c r="D690" s="23">
        <v>27131</v>
      </c>
      <c r="E690" s="30" t="s">
        <v>4781</v>
      </c>
      <c r="F690" s="17"/>
      <c r="G690" s="17"/>
      <c r="H690" s="353">
        <v>1008434282</v>
      </c>
      <c r="I690" s="17" t="s">
        <v>5208</v>
      </c>
      <c r="J690" s="17" t="s">
        <v>5266</v>
      </c>
    </row>
    <row r="691" spans="1:10" hidden="1">
      <c r="A691" s="18">
        <f t="shared" si="10"/>
        <v>687</v>
      </c>
      <c r="B691" s="25">
        <v>12226</v>
      </c>
      <c r="C691" s="26" t="s">
        <v>739</v>
      </c>
      <c r="D691" s="27">
        <v>27087</v>
      </c>
      <c r="E691" s="28" t="s">
        <v>4782</v>
      </c>
      <c r="F691" s="17" t="s">
        <v>7720</v>
      </c>
      <c r="G691" s="17" t="s">
        <v>7713</v>
      </c>
      <c r="H691" s="353">
        <v>109004102193</v>
      </c>
      <c r="I691" s="17" t="s">
        <v>5204</v>
      </c>
      <c r="J691" s="17" t="s">
        <v>11805</v>
      </c>
    </row>
    <row r="692" spans="1:10" hidden="1">
      <c r="A692" s="18">
        <f t="shared" si="10"/>
        <v>688</v>
      </c>
      <c r="B692" s="21">
        <v>12228</v>
      </c>
      <c r="C692" s="22" t="s">
        <v>740</v>
      </c>
      <c r="D692" s="23">
        <v>28545</v>
      </c>
      <c r="E692" s="24" t="s">
        <v>4782</v>
      </c>
      <c r="F692" s="17" t="s">
        <v>10493</v>
      </c>
      <c r="G692" s="17" t="s">
        <v>10489</v>
      </c>
      <c r="H692" s="353">
        <v>103004104530</v>
      </c>
      <c r="I692" s="17" t="s">
        <v>5204</v>
      </c>
      <c r="J692" s="17" t="s">
        <v>11805</v>
      </c>
    </row>
    <row r="693" spans="1:10" hidden="1">
      <c r="A693" s="18">
        <f t="shared" si="10"/>
        <v>689</v>
      </c>
      <c r="B693" s="25">
        <v>12229</v>
      </c>
      <c r="C693" s="26" t="s">
        <v>741</v>
      </c>
      <c r="D693" s="27">
        <v>28455</v>
      </c>
      <c r="E693" s="28" t="s">
        <v>4800</v>
      </c>
      <c r="F693" s="17"/>
      <c r="G693" s="17"/>
      <c r="H693" s="353">
        <v>1008398111</v>
      </c>
      <c r="I693" s="17" t="s">
        <v>5208</v>
      </c>
      <c r="J693" s="17" t="s">
        <v>5621</v>
      </c>
    </row>
    <row r="694" spans="1:10" hidden="1">
      <c r="A694" s="18">
        <f t="shared" si="10"/>
        <v>690</v>
      </c>
      <c r="B694" s="21">
        <v>12232</v>
      </c>
      <c r="C694" s="22" t="s">
        <v>435</v>
      </c>
      <c r="D694" s="23">
        <v>29636</v>
      </c>
      <c r="E694" s="24" t="s">
        <v>4829</v>
      </c>
      <c r="F694" s="17"/>
      <c r="G694" s="17"/>
      <c r="H694" s="353">
        <v>100004140589</v>
      </c>
      <c r="I694" s="17" t="s">
        <v>5204</v>
      </c>
      <c r="J694" s="17" t="s">
        <v>5305</v>
      </c>
    </row>
    <row r="695" spans="1:10" hidden="1">
      <c r="A695" s="18">
        <f t="shared" si="10"/>
        <v>691</v>
      </c>
      <c r="B695" s="25">
        <v>12234</v>
      </c>
      <c r="C695" s="26" t="s">
        <v>742</v>
      </c>
      <c r="D695" s="27">
        <v>28233</v>
      </c>
      <c r="E695" s="28" t="s">
        <v>4782</v>
      </c>
      <c r="F695" s="17" t="s">
        <v>7699</v>
      </c>
      <c r="G695" s="17" t="s">
        <v>7692</v>
      </c>
      <c r="H695" s="353">
        <v>101004102274</v>
      </c>
      <c r="I695" s="17" t="s">
        <v>5204</v>
      </c>
      <c r="J695" s="17" t="s">
        <v>11805</v>
      </c>
    </row>
    <row r="696" spans="1:10" hidden="1">
      <c r="A696" s="18">
        <f t="shared" si="10"/>
        <v>692</v>
      </c>
      <c r="B696" s="21">
        <v>12235</v>
      </c>
      <c r="C696" s="22" t="s">
        <v>743</v>
      </c>
      <c r="D696" s="23">
        <v>29497</v>
      </c>
      <c r="E696" s="24" t="s">
        <v>4793</v>
      </c>
      <c r="F696" s="17"/>
      <c r="G696" s="17"/>
      <c r="H696" s="353">
        <v>105004169837</v>
      </c>
      <c r="I696" s="17" t="s">
        <v>5204</v>
      </c>
      <c r="J696" s="17" t="s">
        <v>5548</v>
      </c>
    </row>
    <row r="697" spans="1:10" hidden="1">
      <c r="A697" s="18">
        <f t="shared" si="10"/>
        <v>693</v>
      </c>
      <c r="B697" s="25">
        <v>12237</v>
      </c>
      <c r="C697" s="26" t="s">
        <v>744</v>
      </c>
      <c r="D697" s="27">
        <v>27803</v>
      </c>
      <c r="E697" s="29" t="s">
        <v>4781</v>
      </c>
      <c r="F697" s="17"/>
      <c r="G697" s="17"/>
      <c r="H697" s="353">
        <v>1008397808</v>
      </c>
      <c r="I697" s="17" t="s">
        <v>5208</v>
      </c>
      <c r="J697" s="17" t="s">
        <v>5458</v>
      </c>
    </row>
    <row r="698" spans="1:10" hidden="1">
      <c r="A698" s="18">
        <f t="shared" si="10"/>
        <v>694</v>
      </c>
      <c r="B698" s="21">
        <v>12240</v>
      </c>
      <c r="C698" s="22" t="s">
        <v>745</v>
      </c>
      <c r="D698" s="23">
        <v>28314</v>
      </c>
      <c r="E698" s="24" t="s">
        <v>4801</v>
      </c>
      <c r="F698" s="17"/>
      <c r="G698" s="17"/>
      <c r="H698" s="353">
        <v>44310000013884</v>
      </c>
      <c r="I698" s="17" t="s">
        <v>5221</v>
      </c>
      <c r="J698" s="17" t="s">
        <v>5651</v>
      </c>
    </row>
    <row r="699" spans="1:10" hidden="1">
      <c r="A699" s="18">
        <f t="shared" si="10"/>
        <v>695</v>
      </c>
      <c r="B699" s="25">
        <v>12242</v>
      </c>
      <c r="C699" s="26" t="s">
        <v>746</v>
      </c>
      <c r="D699" s="27">
        <v>28756</v>
      </c>
      <c r="E699" s="28" t="s">
        <v>4803</v>
      </c>
      <c r="F699" s="17"/>
      <c r="G699" s="17"/>
      <c r="H699" s="353">
        <v>1008387902</v>
      </c>
      <c r="I699" s="17" t="s">
        <v>5208</v>
      </c>
      <c r="J699" s="17" t="s">
        <v>5342</v>
      </c>
    </row>
    <row r="700" spans="1:10" hidden="1">
      <c r="A700" s="18">
        <f t="shared" si="10"/>
        <v>696</v>
      </c>
      <c r="B700" s="21">
        <v>12243</v>
      </c>
      <c r="C700" s="22" t="s">
        <v>747</v>
      </c>
      <c r="D700" s="23">
        <v>29853</v>
      </c>
      <c r="E700" s="24" t="s">
        <v>4785</v>
      </c>
      <c r="F700" s="17"/>
      <c r="G700" s="17"/>
      <c r="H700" s="353">
        <v>105004172213</v>
      </c>
      <c r="I700" s="17" t="s">
        <v>5204</v>
      </c>
      <c r="J700" s="17" t="s">
        <v>5652</v>
      </c>
    </row>
    <row r="701" spans="1:10" hidden="1">
      <c r="A701" s="18">
        <f t="shared" si="10"/>
        <v>697</v>
      </c>
      <c r="B701" s="25">
        <v>12244</v>
      </c>
      <c r="C701" s="26" t="s">
        <v>748</v>
      </c>
      <c r="D701" s="27">
        <v>27548</v>
      </c>
      <c r="E701" s="28" t="s">
        <v>4795</v>
      </c>
      <c r="F701" s="17"/>
      <c r="G701" s="17"/>
      <c r="H701" s="353">
        <v>141000858034</v>
      </c>
      <c r="I701" s="17" t="s">
        <v>5210</v>
      </c>
      <c r="J701" s="17" t="s">
        <v>5653</v>
      </c>
    </row>
    <row r="702" spans="1:10" hidden="1">
      <c r="A702" s="18">
        <f t="shared" si="10"/>
        <v>698</v>
      </c>
      <c r="B702" s="21">
        <v>12245</v>
      </c>
      <c r="C702" s="22" t="s">
        <v>749</v>
      </c>
      <c r="D702" s="23">
        <v>26624</v>
      </c>
      <c r="E702" s="24" t="s">
        <v>4808</v>
      </c>
      <c r="F702" s="17"/>
      <c r="G702" s="17"/>
      <c r="H702" s="353">
        <v>103004106948</v>
      </c>
      <c r="I702" s="17" t="s">
        <v>5204</v>
      </c>
      <c r="J702" s="17" t="s">
        <v>5654</v>
      </c>
    </row>
    <row r="703" spans="1:10" hidden="1">
      <c r="A703" s="18">
        <f t="shared" si="10"/>
        <v>699</v>
      </c>
      <c r="B703" s="25">
        <v>12246</v>
      </c>
      <c r="C703" s="26" t="s">
        <v>750</v>
      </c>
      <c r="D703" s="27">
        <v>26562</v>
      </c>
      <c r="E703" s="28" t="s">
        <v>4800</v>
      </c>
      <c r="F703" s="17"/>
      <c r="G703" s="17"/>
      <c r="H703" s="353">
        <v>141000860489</v>
      </c>
      <c r="I703" s="17" t="s">
        <v>5210</v>
      </c>
      <c r="J703" s="17" t="s">
        <v>5655</v>
      </c>
    </row>
    <row r="704" spans="1:10" hidden="1">
      <c r="A704" s="18">
        <f t="shared" si="10"/>
        <v>700</v>
      </c>
      <c r="B704" s="21">
        <v>12251</v>
      </c>
      <c r="C704" s="22" t="s">
        <v>751</v>
      </c>
      <c r="D704" s="23">
        <v>26948</v>
      </c>
      <c r="E704" s="24" t="s">
        <v>4792</v>
      </c>
      <c r="F704" s="17"/>
      <c r="G704" s="17"/>
      <c r="H704" s="353">
        <v>105004120730</v>
      </c>
      <c r="I704" s="17" t="s">
        <v>5204</v>
      </c>
      <c r="J704" s="17" t="s">
        <v>5553</v>
      </c>
    </row>
    <row r="705" spans="1:10" hidden="1">
      <c r="A705" s="18">
        <f t="shared" si="10"/>
        <v>701</v>
      </c>
      <c r="B705" s="25">
        <v>12259</v>
      </c>
      <c r="C705" s="26" t="s">
        <v>752</v>
      </c>
      <c r="D705" s="27">
        <v>28692</v>
      </c>
      <c r="E705" s="28" t="s">
        <v>4826</v>
      </c>
      <c r="F705" s="17"/>
      <c r="G705" s="17"/>
      <c r="H705" s="353">
        <v>100004171788</v>
      </c>
      <c r="I705" s="17" t="s">
        <v>5204</v>
      </c>
      <c r="J705" s="17" t="s">
        <v>5657</v>
      </c>
    </row>
    <row r="706" spans="1:10" hidden="1">
      <c r="A706" s="18">
        <f t="shared" si="10"/>
        <v>702</v>
      </c>
      <c r="B706" s="21">
        <v>12260</v>
      </c>
      <c r="C706" s="22" t="s">
        <v>753</v>
      </c>
      <c r="D706" s="23">
        <v>28905</v>
      </c>
      <c r="E706" s="24" t="s">
        <v>4816</v>
      </c>
      <c r="F706" s="17"/>
      <c r="G706" s="17"/>
      <c r="H706" s="353">
        <v>141000860265</v>
      </c>
      <c r="I706" s="17" t="s">
        <v>5210</v>
      </c>
      <c r="J706" s="17" t="s">
        <v>5658</v>
      </c>
    </row>
    <row r="707" spans="1:10" hidden="1">
      <c r="A707" s="18">
        <f t="shared" si="10"/>
        <v>703</v>
      </c>
      <c r="B707" s="25">
        <v>12262</v>
      </c>
      <c r="C707" s="26" t="s">
        <v>754</v>
      </c>
      <c r="D707" s="27">
        <v>28905</v>
      </c>
      <c r="E707" s="28" t="s">
        <v>4823</v>
      </c>
      <c r="F707" s="17"/>
      <c r="G707" s="17"/>
      <c r="H707" s="353">
        <v>101004140673</v>
      </c>
      <c r="I707" s="17" t="s">
        <v>5204</v>
      </c>
      <c r="J707" s="17" t="s">
        <v>5659</v>
      </c>
    </row>
    <row r="708" spans="1:10" hidden="1">
      <c r="A708" s="18">
        <f t="shared" si="10"/>
        <v>704</v>
      </c>
      <c r="B708" s="21">
        <v>12263</v>
      </c>
      <c r="C708" s="22" t="s">
        <v>755</v>
      </c>
      <c r="D708" s="23">
        <v>28512</v>
      </c>
      <c r="E708" s="24" t="s">
        <v>4785</v>
      </c>
      <c r="F708" s="17"/>
      <c r="G708" s="17"/>
      <c r="H708" s="353">
        <v>103868843284</v>
      </c>
      <c r="I708" s="17" t="s">
        <v>5204</v>
      </c>
      <c r="J708" s="17" t="s">
        <v>5203</v>
      </c>
    </row>
    <row r="709" spans="1:10" hidden="1">
      <c r="A709" s="18">
        <f t="shared" si="10"/>
        <v>705</v>
      </c>
      <c r="B709" s="25">
        <v>12264</v>
      </c>
      <c r="C709" s="26" t="s">
        <v>756</v>
      </c>
      <c r="D709" s="27">
        <v>30438</v>
      </c>
      <c r="E709" s="28" t="s">
        <v>4816</v>
      </c>
      <c r="F709" s="17"/>
      <c r="G709" s="17"/>
      <c r="H709" s="353">
        <v>141000860194</v>
      </c>
      <c r="I709" s="17" t="s">
        <v>5210</v>
      </c>
      <c r="J709" s="17" t="s">
        <v>5316</v>
      </c>
    </row>
    <row r="710" spans="1:10" hidden="1">
      <c r="A710" s="18">
        <f t="shared" ref="A710:A773" si="11">ROW()-4</f>
        <v>706</v>
      </c>
      <c r="B710" s="21">
        <v>12265</v>
      </c>
      <c r="C710" s="22" t="s">
        <v>757</v>
      </c>
      <c r="D710" s="23">
        <v>28487</v>
      </c>
      <c r="E710" s="24" t="s">
        <v>4795</v>
      </c>
      <c r="F710" s="17"/>
      <c r="G710" s="17"/>
      <c r="H710" s="353">
        <v>102002852055</v>
      </c>
      <c r="I710" s="17" t="s">
        <v>5204</v>
      </c>
      <c r="J710" s="17" t="s">
        <v>5637</v>
      </c>
    </row>
    <row r="711" spans="1:10" hidden="1">
      <c r="A711" s="18">
        <f t="shared" si="11"/>
        <v>707</v>
      </c>
      <c r="B711" s="25">
        <v>12266</v>
      </c>
      <c r="C711" s="26" t="s">
        <v>758</v>
      </c>
      <c r="D711" s="27">
        <v>29086</v>
      </c>
      <c r="E711" s="28" t="s">
        <v>4778</v>
      </c>
      <c r="F711" s="17"/>
      <c r="G711" s="17"/>
      <c r="H711" s="353">
        <v>102004104314</v>
      </c>
      <c r="I711" s="17" t="s">
        <v>5204</v>
      </c>
      <c r="J711" s="17" t="s">
        <v>5535</v>
      </c>
    </row>
    <row r="712" spans="1:10" hidden="1">
      <c r="A712" s="18">
        <f t="shared" si="11"/>
        <v>708</v>
      </c>
      <c r="B712" s="21">
        <v>12267</v>
      </c>
      <c r="C712" s="22" t="s">
        <v>759</v>
      </c>
      <c r="D712" s="23">
        <v>28890</v>
      </c>
      <c r="E712" s="24" t="s">
        <v>4797</v>
      </c>
      <c r="F712" s="17"/>
      <c r="G712" s="17"/>
      <c r="H712" s="353">
        <v>141000860016</v>
      </c>
      <c r="I712" s="17" t="s">
        <v>5210</v>
      </c>
      <c r="J712" s="17" t="s">
        <v>5255</v>
      </c>
    </row>
    <row r="713" spans="1:10" hidden="1">
      <c r="A713" s="18">
        <f t="shared" si="11"/>
        <v>709</v>
      </c>
      <c r="B713" s="25">
        <v>12268</v>
      </c>
      <c r="C713" s="26" t="s">
        <v>760</v>
      </c>
      <c r="D713" s="27">
        <v>28044</v>
      </c>
      <c r="E713" s="28" t="s">
        <v>4794</v>
      </c>
      <c r="F713" s="17"/>
      <c r="G713" s="17"/>
      <c r="H713" s="353">
        <v>100004103125</v>
      </c>
      <c r="I713" s="17" t="s">
        <v>5204</v>
      </c>
      <c r="J713" s="17" t="s">
        <v>5660</v>
      </c>
    </row>
    <row r="714" spans="1:10" hidden="1">
      <c r="A714" s="18">
        <f t="shared" si="11"/>
        <v>710</v>
      </c>
      <c r="B714" s="21">
        <v>12272</v>
      </c>
      <c r="C714" s="22" t="s">
        <v>761</v>
      </c>
      <c r="D714" s="23">
        <v>28292</v>
      </c>
      <c r="E714" s="24" t="s">
        <v>4802</v>
      </c>
      <c r="F714" s="17"/>
      <c r="G714" s="17"/>
      <c r="H714" s="353">
        <v>1008437205</v>
      </c>
      <c r="I714" s="17" t="s">
        <v>5208</v>
      </c>
      <c r="J714" s="17" t="s">
        <v>5661</v>
      </c>
    </row>
    <row r="715" spans="1:10" hidden="1">
      <c r="A715" s="18">
        <f t="shared" si="11"/>
        <v>711</v>
      </c>
      <c r="B715" s="25">
        <v>12274</v>
      </c>
      <c r="C715" s="26" t="s">
        <v>762</v>
      </c>
      <c r="D715" s="27">
        <v>28995</v>
      </c>
      <c r="E715" s="28" t="s">
        <v>4791</v>
      </c>
      <c r="F715" s="17"/>
      <c r="G715" s="17"/>
      <c r="H715" s="353">
        <v>141000860017</v>
      </c>
      <c r="I715" s="17" t="s">
        <v>5210</v>
      </c>
      <c r="J715" s="17" t="s">
        <v>5662</v>
      </c>
    </row>
    <row r="716" spans="1:10" hidden="1">
      <c r="A716" s="18">
        <f t="shared" si="11"/>
        <v>712</v>
      </c>
      <c r="B716" s="21">
        <v>12275</v>
      </c>
      <c r="C716" s="22" t="s">
        <v>763</v>
      </c>
      <c r="D716" s="23">
        <v>28215</v>
      </c>
      <c r="E716" s="24" t="s">
        <v>4801</v>
      </c>
      <c r="F716" s="17"/>
      <c r="G716" s="17"/>
      <c r="H716" s="353">
        <v>44310000013936</v>
      </c>
      <c r="I716" s="17" t="s">
        <v>5221</v>
      </c>
      <c r="J716" s="17" t="s">
        <v>5247</v>
      </c>
    </row>
    <row r="717" spans="1:10" hidden="1">
      <c r="A717" s="18">
        <f t="shared" si="11"/>
        <v>713</v>
      </c>
      <c r="B717" s="25">
        <v>12278</v>
      </c>
      <c r="C717" s="26" t="s">
        <v>764</v>
      </c>
      <c r="D717" s="27">
        <v>28316</v>
      </c>
      <c r="E717" s="28" t="s">
        <v>4803</v>
      </c>
      <c r="F717" s="17"/>
      <c r="G717" s="17"/>
      <c r="H717" s="353">
        <v>1008388040</v>
      </c>
      <c r="I717" s="17" t="s">
        <v>5208</v>
      </c>
      <c r="J717" s="17" t="s">
        <v>5212</v>
      </c>
    </row>
    <row r="718" spans="1:10" hidden="1">
      <c r="A718" s="18">
        <f t="shared" si="11"/>
        <v>714</v>
      </c>
      <c r="B718" s="21">
        <v>12284</v>
      </c>
      <c r="C718" s="22" t="s">
        <v>765</v>
      </c>
      <c r="D718" s="23">
        <v>25989</v>
      </c>
      <c r="E718" s="24" t="s">
        <v>4806</v>
      </c>
      <c r="F718" s="17"/>
      <c r="G718" s="17"/>
      <c r="H718" s="353">
        <v>44310000008516</v>
      </c>
      <c r="I718" s="17" t="s">
        <v>5221</v>
      </c>
      <c r="J718" s="17" t="s">
        <v>5663</v>
      </c>
    </row>
    <row r="719" spans="1:10" hidden="1">
      <c r="A719" s="18">
        <f t="shared" si="11"/>
        <v>715</v>
      </c>
      <c r="B719" s="25">
        <v>12285</v>
      </c>
      <c r="C719" s="26" t="s">
        <v>766</v>
      </c>
      <c r="D719" s="27">
        <v>29051</v>
      </c>
      <c r="E719" s="28" t="s">
        <v>4791</v>
      </c>
      <c r="F719" s="17"/>
      <c r="G719" s="17"/>
      <c r="H719" s="353">
        <v>105004102473</v>
      </c>
      <c r="I719" s="17" t="s">
        <v>5204</v>
      </c>
      <c r="J719" s="17" t="s">
        <v>5287</v>
      </c>
    </row>
    <row r="720" spans="1:10" hidden="1">
      <c r="A720" s="18">
        <f t="shared" si="11"/>
        <v>716</v>
      </c>
      <c r="B720" s="21">
        <v>12286</v>
      </c>
      <c r="C720" s="22" t="s">
        <v>767</v>
      </c>
      <c r="D720" s="23">
        <v>28258</v>
      </c>
      <c r="E720" s="24" t="s">
        <v>4782</v>
      </c>
      <c r="F720" s="17"/>
      <c r="G720" s="17" t="s">
        <v>11677</v>
      </c>
      <c r="H720" s="353">
        <v>109004102306</v>
      </c>
      <c r="I720" s="17" t="s">
        <v>5204</v>
      </c>
      <c r="J720" s="17" t="s">
        <v>11805</v>
      </c>
    </row>
    <row r="721" spans="1:10" hidden="1">
      <c r="A721" s="18">
        <f t="shared" si="11"/>
        <v>717</v>
      </c>
      <c r="B721" s="25">
        <v>12287</v>
      </c>
      <c r="C721" s="26" t="s">
        <v>768</v>
      </c>
      <c r="D721" s="27">
        <v>29514</v>
      </c>
      <c r="E721" s="28" t="s">
        <v>4782</v>
      </c>
      <c r="F721" s="17" t="s">
        <v>10836</v>
      </c>
      <c r="G721" s="17" t="s">
        <v>10831</v>
      </c>
      <c r="H721" s="353">
        <v>107004102987</v>
      </c>
      <c r="I721" s="17" t="s">
        <v>5204</v>
      </c>
      <c r="J721" s="17" t="s">
        <v>11805</v>
      </c>
    </row>
    <row r="722" spans="1:10" hidden="1">
      <c r="A722" s="18">
        <f t="shared" si="11"/>
        <v>718</v>
      </c>
      <c r="B722" s="21">
        <v>12288</v>
      </c>
      <c r="C722" s="22" t="s">
        <v>769</v>
      </c>
      <c r="D722" s="23">
        <v>29140</v>
      </c>
      <c r="E722" s="24" t="s">
        <v>4811</v>
      </c>
      <c r="F722" s="17"/>
      <c r="G722" s="17"/>
      <c r="H722" s="353">
        <v>44310000009360</v>
      </c>
      <c r="I722" s="17" t="s">
        <v>5221</v>
      </c>
      <c r="J722" s="17" t="s">
        <v>5664</v>
      </c>
    </row>
    <row r="723" spans="1:10" hidden="1">
      <c r="A723" s="18">
        <f t="shared" si="11"/>
        <v>719</v>
      </c>
      <c r="B723" s="25">
        <v>12291</v>
      </c>
      <c r="C723" s="26" t="s">
        <v>241</v>
      </c>
      <c r="D723" s="27">
        <v>26303</v>
      </c>
      <c r="E723" s="28" t="s">
        <v>4813</v>
      </c>
      <c r="F723" s="17"/>
      <c r="G723" s="17"/>
      <c r="H723" s="353">
        <v>1008392269</v>
      </c>
      <c r="I723" s="17" t="s">
        <v>5208</v>
      </c>
      <c r="J723" s="17" t="s">
        <v>5665</v>
      </c>
    </row>
    <row r="724" spans="1:10" hidden="1">
      <c r="A724" s="18">
        <f t="shared" si="11"/>
        <v>720</v>
      </c>
      <c r="B724" s="21">
        <v>12292</v>
      </c>
      <c r="C724" s="22" t="s">
        <v>770</v>
      </c>
      <c r="D724" s="23">
        <v>29213</v>
      </c>
      <c r="E724" s="24" t="s">
        <v>4808</v>
      </c>
      <c r="F724" s="17"/>
      <c r="G724" s="17"/>
      <c r="H724" s="353">
        <v>106004282850</v>
      </c>
      <c r="I724" s="17" t="s">
        <v>5204</v>
      </c>
      <c r="J724" s="17" t="s">
        <v>5261</v>
      </c>
    </row>
    <row r="725" spans="1:10" hidden="1">
      <c r="A725" s="18">
        <f t="shared" si="11"/>
        <v>721</v>
      </c>
      <c r="B725" s="25">
        <v>12293</v>
      </c>
      <c r="C725" s="26" t="s">
        <v>771</v>
      </c>
      <c r="D725" s="27">
        <v>28124</v>
      </c>
      <c r="E725" s="28" t="s">
        <v>4823</v>
      </c>
      <c r="F725" s="17"/>
      <c r="G725" s="17"/>
      <c r="H725" s="353">
        <v>105004124597</v>
      </c>
      <c r="I725" s="17" t="s">
        <v>5204</v>
      </c>
      <c r="J725" s="17" t="s">
        <v>5352</v>
      </c>
    </row>
    <row r="726" spans="1:10" hidden="1">
      <c r="A726" s="18">
        <f t="shared" si="11"/>
        <v>722</v>
      </c>
      <c r="B726" s="21">
        <v>12294</v>
      </c>
      <c r="C726" s="22" t="s">
        <v>772</v>
      </c>
      <c r="D726" s="23">
        <v>29204</v>
      </c>
      <c r="E726" s="24" t="s">
        <v>4821</v>
      </c>
      <c r="F726" s="17"/>
      <c r="G726" s="17"/>
      <c r="H726" s="353">
        <v>109004257828</v>
      </c>
      <c r="I726" s="17" t="s">
        <v>5204</v>
      </c>
      <c r="J726" s="17" t="s">
        <v>5666</v>
      </c>
    </row>
    <row r="727" spans="1:10" hidden="1">
      <c r="A727" s="18">
        <f t="shared" si="11"/>
        <v>723</v>
      </c>
      <c r="B727" s="25">
        <v>12296</v>
      </c>
      <c r="C727" s="26" t="s">
        <v>773</v>
      </c>
      <c r="D727" s="27">
        <v>28670</v>
      </c>
      <c r="E727" s="28" t="s">
        <v>4829</v>
      </c>
      <c r="F727" s="17"/>
      <c r="G727" s="17"/>
      <c r="H727" s="353">
        <v>1008402308</v>
      </c>
      <c r="I727" s="17" t="s">
        <v>5208</v>
      </c>
      <c r="J727" s="17" t="s">
        <v>5667</v>
      </c>
    </row>
    <row r="728" spans="1:10" hidden="1">
      <c r="A728" s="18">
        <f t="shared" si="11"/>
        <v>724</v>
      </c>
      <c r="B728" s="21">
        <v>12297</v>
      </c>
      <c r="C728" s="22" t="s">
        <v>774</v>
      </c>
      <c r="D728" s="23">
        <v>28819</v>
      </c>
      <c r="E728" s="24" t="s">
        <v>4813</v>
      </c>
      <c r="F728" s="17"/>
      <c r="G728" s="17"/>
      <c r="H728" s="353">
        <v>1008392036</v>
      </c>
      <c r="I728" s="17" t="s">
        <v>5208</v>
      </c>
      <c r="J728" s="17" t="s">
        <v>5622</v>
      </c>
    </row>
    <row r="729" spans="1:10" hidden="1">
      <c r="A729" s="18">
        <f t="shared" si="11"/>
        <v>725</v>
      </c>
      <c r="B729" s="25">
        <v>12299</v>
      </c>
      <c r="C729" s="26" t="s">
        <v>775</v>
      </c>
      <c r="D729" s="27">
        <v>29142</v>
      </c>
      <c r="E729" s="28" t="s">
        <v>4806</v>
      </c>
      <c r="F729" s="17"/>
      <c r="G729" s="17"/>
      <c r="H729" s="353">
        <v>101004231376</v>
      </c>
      <c r="I729" s="17" t="s">
        <v>5204</v>
      </c>
      <c r="J729" s="17" t="s">
        <v>5333</v>
      </c>
    </row>
    <row r="730" spans="1:10" hidden="1">
      <c r="A730" s="18">
        <f t="shared" si="11"/>
        <v>726</v>
      </c>
      <c r="B730" s="21">
        <v>12300</v>
      </c>
      <c r="C730" s="22" t="s">
        <v>776</v>
      </c>
      <c r="D730" s="23">
        <v>28391</v>
      </c>
      <c r="E730" s="24" t="s">
        <v>4791</v>
      </c>
      <c r="F730" s="17"/>
      <c r="G730" s="17"/>
      <c r="H730" s="353">
        <v>1008392078</v>
      </c>
      <c r="I730" s="17" t="s">
        <v>5208</v>
      </c>
      <c r="J730" s="17" t="s">
        <v>5523</v>
      </c>
    </row>
    <row r="731" spans="1:10" hidden="1">
      <c r="A731" s="18">
        <f t="shared" si="11"/>
        <v>727</v>
      </c>
      <c r="B731" s="25">
        <v>12301</v>
      </c>
      <c r="C731" s="26" t="s">
        <v>777</v>
      </c>
      <c r="D731" s="27">
        <v>29400</v>
      </c>
      <c r="E731" s="28" t="s">
        <v>4819</v>
      </c>
      <c r="F731" s="17"/>
      <c r="G731" s="17"/>
      <c r="H731" s="353">
        <v>1008396760</v>
      </c>
      <c r="I731" s="17" t="s">
        <v>5208</v>
      </c>
      <c r="J731" s="17" t="s">
        <v>5248</v>
      </c>
    </row>
    <row r="732" spans="1:10" hidden="1">
      <c r="A732" s="18">
        <f t="shared" si="11"/>
        <v>728</v>
      </c>
      <c r="B732" s="21">
        <v>12303</v>
      </c>
      <c r="C732" s="22" t="s">
        <v>778</v>
      </c>
      <c r="D732" s="23">
        <v>29182</v>
      </c>
      <c r="E732" s="24" t="s">
        <v>4785</v>
      </c>
      <c r="F732" s="17"/>
      <c r="G732" s="17"/>
      <c r="H732" s="353">
        <v>101004146282</v>
      </c>
      <c r="I732" s="17" t="s">
        <v>5204</v>
      </c>
      <c r="J732" s="17" t="s">
        <v>5668</v>
      </c>
    </row>
    <row r="733" spans="1:10" hidden="1">
      <c r="A733" s="18">
        <f t="shared" si="11"/>
        <v>729</v>
      </c>
      <c r="B733" s="25">
        <v>12307</v>
      </c>
      <c r="C733" s="26" t="s">
        <v>779</v>
      </c>
      <c r="D733" s="27">
        <v>29329</v>
      </c>
      <c r="E733" s="28" t="s">
        <v>4792</v>
      </c>
      <c r="F733" s="17"/>
      <c r="G733" s="17"/>
      <c r="H733" s="353">
        <v>101004237930</v>
      </c>
      <c r="I733" s="17" t="s">
        <v>5204</v>
      </c>
      <c r="J733" s="17" t="s">
        <v>5318</v>
      </c>
    </row>
    <row r="734" spans="1:10" hidden="1">
      <c r="A734" s="18">
        <f t="shared" si="11"/>
        <v>730</v>
      </c>
      <c r="B734" s="21">
        <v>12308</v>
      </c>
      <c r="C734" s="22" t="s">
        <v>780</v>
      </c>
      <c r="D734" s="23">
        <v>26957</v>
      </c>
      <c r="E734" s="24" t="s">
        <v>4807</v>
      </c>
      <c r="F734" s="17"/>
      <c r="G734" s="17"/>
      <c r="H734" s="353">
        <v>109004206484</v>
      </c>
      <c r="I734" s="17" t="s">
        <v>5204</v>
      </c>
      <c r="J734" s="17" t="s">
        <v>5669</v>
      </c>
    </row>
    <row r="735" spans="1:10" hidden="1">
      <c r="A735" s="18">
        <f t="shared" si="11"/>
        <v>731</v>
      </c>
      <c r="B735" s="25">
        <v>12309</v>
      </c>
      <c r="C735" s="26" t="s">
        <v>781</v>
      </c>
      <c r="D735" s="27">
        <v>26549</v>
      </c>
      <c r="E735" s="28" t="s">
        <v>4828</v>
      </c>
      <c r="F735" s="17"/>
      <c r="G735" s="17"/>
      <c r="H735" s="353">
        <v>1008400229</v>
      </c>
      <c r="I735" s="17" t="s">
        <v>5208</v>
      </c>
      <c r="J735" s="17" t="s">
        <v>5670</v>
      </c>
    </row>
    <row r="736" spans="1:10" hidden="1">
      <c r="A736" s="18">
        <f t="shared" si="11"/>
        <v>732</v>
      </c>
      <c r="B736" s="21">
        <v>12310</v>
      </c>
      <c r="C736" s="22" t="s">
        <v>782</v>
      </c>
      <c r="D736" s="23">
        <v>29513</v>
      </c>
      <c r="E736" s="24" t="s">
        <v>4785</v>
      </c>
      <c r="F736" s="17"/>
      <c r="G736" s="17"/>
      <c r="H736" s="353">
        <v>44310000014498</v>
      </c>
      <c r="I736" s="17" t="s">
        <v>5221</v>
      </c>
      <c r="J736" s="17" t="s">
        <v>5671</v>
      </c>
    </row>
    <row r="737" spans="1:10" hidden="1">
      <c r="A737" s="18">
        <f t="shared" si="11"/>
        <v>733</v>
      </c>
      <c r="B737" s="25">
        <v>12311</v>
      </c>
      <c r="C737" s="26" t="s">
        <v>783</v>
      </c>
      <c r="D737" s="27">
        <v>29395</v>
      </c>
      <c r="E737" s="28" t="s">
        <v>4792</v>
      </c>
      <c r="F737" s="17"/>
      <c r="G737" s="17"/>
      <c r="H737" s="353">
        <v>100004237931</v>
      </c>
      <c r="I737" s="17" t="s">
        <v>5204</v>
      </c>
      <c r="J737" s="17" t="s">
        <v>5672</v>
      </c>
    </row>
    <row r="738" spans="1:10" hidden="1">
      <c r="A738" s="18">
        <f t="shared" si="11"/>
        <v>734</v>
      </c>
      <c r="B738" s="21">
        <v>12312</v>
      </c>
      <c r="C738" s="22" t="s">
        <v>784</v>
      </c>
      <c r="D738" s="23">
        <v>27753</v>
      </c>
      <c r="E738" s="24" t="s">
        <v>4825</v>
      </c>
      <c r="F738" s="17"/>
      <c r="G738" s="17"/>
      <c r="H738" s="353">
        <v>100004234430</v>
      </c>
      <c r="I738" s="17" t="s">
        <v>5204</v>
      </c>
      <c r="J738" s="17" t="s">
        <v>5257</v>
      </c>
    </row>
    <row r="739" spans="1:10" hidden="1">
      <c r="A739" s="18">
        <f t="shared" si="11"/>
        <v>735</v>
      </c>
      <c r="B739" s="25">
        <v>12313</v>
      </c>
      <c r="C739" s="26" t="s">
        <v>785</v>
      </c>
      <c r="D739" s="27">
        <v>30601</v>
      </c>
      <c r="E739" s="28" t="s">
        <v>4806</v>
      </c>
      <c r="F739" s="17"/>
      <c r="G739" s="17"/>
      <c r="H739" s="353">
        <v>108004163173</v>
      </c>
      <c r="I739" s="17" t="s">
        <v>5204</v>
      </c>
      <c r="J739" s="17" t="s">
        <v>5673</v>
      </c>
    </row>
    <row r="740" spans="1:10" hidden="1">
      <c r="A740" s="18">
        <f t="shared" si="11"/>
        <v>736</v>
      </c>
      <c r="B740" s="21">
        <v>12314</v>
      </c>
      <c r="C740" s="22" t="s">
        <v>786</v>
      </c>
      <c r="D740" s="23">
        <v>29401</v>
      </c>
      <c r="E740" s="24" t="s">
        <v>4827</v>
      </c>
      <c r="F740" s="17"/>
      <c r="G740" s="17"/>
      <c r="H740" s="353">
        <v>104004144542</v>
      </c>
      <c r="I740" s="17" t="s">
        <v>5204</v>
      </c>
      <c r="J740" s="17" t="s">
        <v>5674</v>
      </c>
    </row>
    <row r="741" spans="1:10" hidden="1">
      <c r="A741" s="18">
        <f t="shared" si="11"/>
        <v>737</v>
      </c>
      <c r="B741" s="25">
        <v>12315</v>
      </c>
      <c r="C741" s="26" t="s">
        <v>787</v>
      </c>
      <c r="D741" s="27">
        <v>28558</v>
      </c>
      <c r="E741" s="28" t="s">
        <v>4818</v>
      </c>
      <c r="F741" s="17"/>
      <c r="G741" s="17"/>
      <c r="H741" s="353">
        <v>1008396621</v>
      </c>
      <c r="I741" s="17" t="s">
        <v>5208</v>
      </c>
      <c r="J741" s="17" t="s">
        <v>5247</v>
      </c>
    </row>
    <row r="742" spans="1:10" hidden="1">
      <c r="A742" s="18">
        <f t="shared" si="11"/>
        <v>738</v>
      </c>
      <c r="B742" s="21">
        <v>12316</v>
      </c>
      <c r="C742" s="22" t="s">
        <v>788</v>
      </c>
      <c r="D742" s="23">
        <v>28356</v>
      </c>
      <c r="E742" s="24" t="s">
        <v>4782</v>
      </c>
      <c r="F742" s="17" t="s">
        <v>7956</v>
      </c>
      <c r="G742" s="17" t="s">
        <v>7952</v>
      </c>
      <c r="H742" s="353">
        <v>107004102387</v>
      </c>
      <c r="I742" s="17" t="s">
        <v>5204</v>
      </c>
      <c r="J742" s="17" t="s">
        <v>11805</v>
      </c>
    </row>
    <row r="743" spans="1:10" hidden="1">
      <c r="A743" s="18">
        <f t="shared" si="11"/>
        <v>739</v>
      </c>
      <c r="B743" s="25">
        <v>12317</v>
      </c>
      <c r="C743" s="26" t="s">
        <v>789</v>
      </c>
      <c r="D743" s="27">
        <v>29331</v>
      </c>
      <c r="E743" s="28" t="s">
        <v>4791</v>
      </c>
      <c r="F743" s="17"/>
      <c r="G743" s="17"/>
      <c r="H743" s="353">
        <v>106004103214</v>
      </c>
      <c r="I743" s="17" t="s">
        <v>5204</v>
      </c>
      <c r="J743" s="17" t="s">
        <v>5675</v>
      </c>
    </row>
    <row r="744" spans="1:10" hidden="1">
      <c r="A744" s="18">
        <f t="shared" si="11"/>
        <v>740</v>
      </c>
      <c r="B744" s="21">
        <v>12319</v>
      </c>
      <c r="C744" s="22" t="s">
        <v>790</v>
      </c>
      <c r="D744" s="23">
        <v>29728</v>
      </c>
      <c r="E744" s="24" t="s">
        <v>4806</v>
      </c>
      <c r="F744" s="17"/>
      <c r="G744" s="17"/>
      <c r="H744" s="353">
        <v>102004079319</v>
      </c>
      <c r="I744" s="17" t="s">
        <v>5204</v>
      </c>
      <c r="J744" s="17" t="s">
        <v>5676</v>
      </c>
    </row>
    <row r="745" spans="1:10" hidden="1">
      <c r="A745" s="18">
        <f t="shared" si="11"/>
        <v>741</v>
      </c>
      <c r="B745" s="25">
        <v>12320</v>
      </c>
      <c r="C745" s="26" t="s">
        <v>791</v>
      </c>
      <c r="D745" s="27">
        <v>27980</v>
      </c>
      <c r="E745" s="28" t="s">
        <v>4797</v>
      </c>
      <c r="F745" s="17"/>
      <c r="G745" s="17"/>
      <c r="H745" s="353">
        <v>141000860018</v>
      </c>
      <c r="I745" s="17" t="s">
        <v>5210</v>
      </c>
      <c r="J745" s="17" t="s">
        <v>5231</v>
      </c>
    </row>
    <row r="746" spans="1:10" hidden="1">
      <c r="A746" s="18">
        <f t="shared" si="11"/>
        <v>742</v>
      </c>
      <c r="B746" s="21">
        <v>12321</v>
      </c>
      <c r="C746" s="22" t="s">
        <v>792</v>
      </c>
      <c r="D746" s="23">
        <v>27989</v>
      </c>
      <c r="E746" s="30" t="s">
        <v>4781</v>
      </c>
      <c r="F746" s="17"/>
      <c r="G746" s="17"/>
      <c r="H746" s="353">
        <v>1008434800</v>
      </c>
      <c r="I746" s="17" t="s">
        <v>5208</v>
      </c>
      <c r="J746" s="17" t="s">
        <v>5677</v>
      </c>
    </row>
    <row r="747" spans="1:10" hidden="1">
      <c r="A747" s="18">
        <f t="shared" si="11"/>
        <v>743</v>
      </c>
      <c r="B747" s="25">
        <v>12322</v>
      </c>
      <c r="C747" s="26" t="s">
        <v>793</v>
      </c>
      <c r="D747" s="27">
        <v>28770</v>
      </c>
      <c r="E747" s="28" t="s">
        <v>4794</v>
      </c>
      <c r="F747" s="17"/>
      <c r="G747" s="17"/>
      <c r="H747" s="353">
        <v>106006771426</v>
      </c>
      <c r="I747" s="17" t="s">
        <v>5204</v>
      </c>
      <c r="J747" s="17" t="s">
        <v>5286</v>
      </c>
    </row>
    <row r="748" spans="1:10" hidden="1">
      <c r="A748" s="18">
        <f t="shared" si="11"/>
        <v>744</v>
      </c>
      <c r="B748" s="21">
        <v>12327</v>
      </c>
      <c r="C748" s="22" t="s">
        <v>794</v>
      </c>
      <c r="D748" s="23">
        <v>29383</v>
      </c>
      <c r="E748" s="24" t="s">
        <v>4788</v>
      </c>
      <c r="F748" s="17"/>
      <c r="G748" s="17"/>
      <c r="H748" s="353">
        <v>106004079327</v>
      </c>
      <c r="I748" s="17" t="s">
        <v>5204</v>
      </c>
      <c r="J748" s="17" t="s">
        <v>5331</v>
      </c>
    </row>
    <row r="749" spans="1:10" hidden="1">
      <c r="A749" s="18">
        <f t="shared" si="11"/>
        <v>745</v>
      </c>
      <c r="B749" s="25">
        <v>12328</v>
      </c>
      <c r="C749" s="26" t="s">
        <v>795</v>
      </c>
      <c r="D749" s="27">
        <v>26520</v>
      </c>
      <c r="E749" s="28" t="s">
        <v>4794</v>
      </c>
      <c r="F749" s="17"/>
      <c r="G749" s="17"/>
      <c r="H749" s="353">
        <v>107004103277</v>
      </c>
      <c r="I749" s="17" t="s">
        <v>5204</v>
      </c>
      <c r="J749" s="17" t="s">
        <v>5344</v>
      </c>
    </row>
    <row r="750" spans="1:10" hidden="1">
      <c r="A750" s="18">
        <f t="shared" si="11"/>
        <v>746</v>
      </c>
      <c r="B750" s="21">
        <v>12329</v>
      </c>
      <c r="C750" s="22" t="s">
        <v>796</v>
      </c>
      <c r="D750" s="23">
        <v>27473</v>
      </c>
      <c r="E750" s="24" t="s">
        <v>4782</v>
      </c>
      <c r="F750" s="17" t="s">
        <v>8819</v>
      </c>
      <c r="G750" s="17" t="s">
        <v>8815</v>
      </c>
      <c r="H750" s="353">
        <v>106004102990</v>
      </c>
      <c r="I750" s="17" t="s">
        <v>5204</v>
      </c>
      <c r="J750" s="17" t="s">
        <v>11805</v>
      </c>
    </row>
    <row r="751" spans="1:10" hidden="1">
      <c r="A751" s="18">
        <f t="shared" si="11"/>
        <v>747</v>
      </c>
      <c r="B751" s="32">
        <v>12332</v>
      </c>
      <c r="C751" s="33" t="s">
        <v>797</v>
      </c>
      <c r="D751" s="34">
        <v>29472</v>
      </c>
      <c r="E751" s="28" t="s">
        <v>4787</v>
      </c>
      <c r="F751" s="17"/>
      <c r="G751" s="17"/>
      <c r="H751" s="353">
        <v>141000847705</v>
      </c>
      <c r="I751" s="17" t="s">
        <v>5210</v>
      </c>
      <c r="J751" s="17">
        <v>0</v>
      </c>
    </row>
    <row r="752" spans="1:10" hidden="1">
      <c r="A752" s="18">
        <f t="shared" si="11"/>
        <v>748</v>
      </c>
      <c r="B752" s="21">
        <v>12334</v>
      </c>
      <c r="C752" s="22" t="s">
        <v>798</v>
      </c>
      <c r="D752" s="23">
        <v>26868</v>
      </c>
      <c r="E752" s="24" t="s">
        <v>4807</v>
      </c>
      <c r="F752" s="17"/>
      <c r="G752" s="17"/>
      <c r="H752" s="353">
        <v>100004105981</v>
      </c>
      <c r="I752" s="17" t="s">
        <v>5204</v>
      </c>
      <c r="J752" s="17" t="s">
        <v>5314</v>
      </c>
    </row>
    <row r="753" spans="1:10" hidden="1">
      <c r="A753" s="18">
        <f t="shared" si="11"/>
        <v>749</v>
      </c>
      <c r="B753" s="25">
        <v>12335</v>
      </c>
      <c r="C753" s="26" t="s">
        <v>799</v>
      </c>
      <c r="D753" s="27">
        <v>28681</v>
      </c>
      <c r="E753" s="28" t="s">
        <v>4800</v>
      </c>
      <c r="F753" s="17"/>
      <c r="G753" s="17"/>
      <c r="H753" s="353">
        <v>141000860561</v>
      </c>
      <c r="I753" s="17" t="s">
        <v>5210</v>
      </c>
      <c r="J753" s="17" t="s">
        <v>5250</v>
      </c>
    </row>
    <row r="754" spans="1:10" hidden="1">
      <c r="A754" s="18">
        <f t="shared" si="11"/>
        <v>750</v>
      </c>
      <c r="B754" s="21">
        <v>12337</v>
      </c>
      <c r="C754" s="22" t="s">
        <v>800</v>
      </c>
      <c r="D754" s="23">
        <v>28975</v>
      </c>
      <c r="E754" s="24" t="s">
        <v>4823</v>
      </c>
      <c r="F754" s="17"/>
      <c r="G754" s="17"/>
      <c r="H754" s="353">
        <v>101004176674</v>
      </c>
      <c r="I754" s="17" t="s">
        <v>5204</v>
      </c>
      <c r="J754" s="17" t="s">
        <v>5554</v>
      </c>
    </row>
    <row r="755" spans="1:10" hidden="1">
      <c r="A755" s="18">
        <f t="shared" si="11"/>
        <v>751</v>
      </c>
      <c r="B755" s="25">
        <v>12338</v>
      </c>
      <c r="C755" s="26" t="s">
        <v>801</v>
      </c>
      <c r="D755" s="27">
        <v>28637</v>
      </c>
      <c r="E755" s="28" t="s">
        <v>4782</v>
      </c>
      <c r="F755" s="17" t="s">
        <v>8190</v>
      </c>
      <c r="G755" s="17" t="s">
        <v>8186</v>
      </c>
      <c r="H755" s="353">
        <v>108004044375</v>
      </c>
      <c r="I755" s="17" t="s">
        <v>5204</v>
      </c>
      <c r="J755" s="17" t="s">
        <v>11805</v>
      </c>
    </row>
    <row r="756" spans="1:10" hidden="1">
      <c r="A756" s="18">
        <f t="shared" si="11"/>
        <v>752</v>
      </c>
      <c r="B756" s="21">
        <v>12339</v>
      </c>
      <c r="C756" s="22" t="s">
        <v>802</v>
      </c>
      <c r="D756" s="23">
        <v>28919</v>
      </c>
      <c r="E756" s="24" t="s">
        <v>4794</v>
      </c>
      <c r="F756" s="17"/>
      <c r="G756" s="17"/>
      <c r="H756" s="353">
        <v>106004044637</v>
      </c>
      <c r="I756" s="17" t="s">
        <v>5204</v>
      </c>
      <c r="J756" s="17" t="s">
        <v>5212</v>
      </c>
    </row>
    <row r="757" spans="1:10" hidden="1">
      <c r="A757" s="18">
        <f t="shared" si="11"/>
        <v>753</v>
      </c>
      <c r="B757" s="25">
        <v>12341</v>
      </c>
      <c r="C757" s="26" t="s">
        <v>803</v>
      </c>
      <c r="D757" s="27">
        <v>27696</v>
      </c>
      <c r="E757" s="28" t="s">
        <v>4812</v>
      </c>
      <c r="F757" s="17"/>
      <c r="G757" s="17"/>
      <c r="H757" s="353">
        <v>1008402298</v>
      </c>
      <c r="I757" s="17" t="s">
        <v>5208</v>
      </c>
      <c r="J757" s="17" t="s">
        <v>5611</v>
      </c>
    </row>
    <row r="758" spans="1:10" hidden="1">
      <c r="A758" s="18">
        <f t="shared" si="11"/>
        <v>754</v>
      </c>
      <c r="B758" s="21">
        <v>12342</v>
      </c>
      <c r="C758" s="22" t="s">
        <v>804</v>
      </c>
      <c r="D758" s="23">
        <v>30433</v>
      </c>
      <c r="E758" s="24" t="s">
        <v>4797</v>
      </c>
      <c r="F758" s="17"/>
      <c r="G758" s="17"/>
      <c r="H758" s="353">
        <v>141000858956</v>
      </c>
      <c r="I758" s="17" t="s">
        <v>5210</v>
      </c>
      <c r="J758" s="17" t="s">
        <v>5253</v>
      </c>
    </row>
    <row r="759" spans="1:10" hidden="1">
      <c r="A759" s="18">
        <f t="shared" si="11"/>
        <v>755</v>
      </c>
      <c r="B759" s="25">
        <v>12343</v>
      </c>
      <c r="C759" s="26" t="s">
        <v>805</v>
      </c>
      <c r="D759" s="27">
        <v>29226</v>
      </c>
      <c r="E759" s="28" t="s">
        <v>4780</v>
      </c>
      <c r="F759" s="17"/>
      <c r="G759" s="17"/>
      <c r="H759" s="353">
        <v>101004730712</v>
      </c>
      <c r="I759" s="17" t="s">
        <v>5204</v>
      </c>
      <c r="J759" s="17" t="s">
        <v>5679</v>
      </c>
    </row>
    <row r="760" spans="1:10" hidden="1">
      <c r="A760" s="18">
        <f t="shared" si="11"/>
        <v>756</v>
      </c>
      <c r="B760" s="21">
        <v>12344</v>
      </c>
      <c r="C760" s="22" t="s">
        <v>806</v>
      </c>
      <c r="D760" s="23">
        <v>28830</v>
      </c>
      <c r="E760" s="24" t="s">
        <v>4799</v>
      </c>
      <c r="F760" s="17"/>
      <c r="G760" s="17"/>
      <c r="H760" s="353">
        <v>44310000008923</v>
      </c>
      <c r="I760" s="17" t="s">
        <v>5221</v>
      </c>
      <c r="J760" s="17" t="s">
        <v>5261</v>
      </c>
    </row>
    <row r="761" spans="1:10" hidden="1">
      <c r="A761" s="18">
        <f t="shared" si="11"/>
        <v>757</v>
      </c>
      <c r="B761" s="25">
        <v>12351</v>
      </c>
      <c r="C761" s="26" t="s">
        <v>807</v>
      </c>
      <c r="D761" s="27">
        <v>27291</v>
      </c>
      <c r="E761" s="28" t="s">
        <v>4822</v>
      </c>
      <c r="F761" s="17"/>
      <c r="G761" s="17"/>
      <c r="H761" s="353">
        <v>44310000008084</v>
      </c>
      <c r="I761" s="17" t="s">
        <v>5221</v>
      </c>
      <c r="J761" s="17" t="s">
        <v>5681</v>
      </c>
    </row>
    <row r="762" spans="1:10" hidden="1">
      <c r="A762" s="18">
        <f t="shared" si="11"/>
        <v>758</v>
      </c>
      <c r="B762" s="21">
        <v>12354</v>
      </c>
      <c r="C762" s="22" t="s">
        <v>808</v>
      </c>
      <c r="D762" s="23">
        <v>26976</v>
      </c>
      <c r="E762" s="24" t="s">
        <v>4791</v>
      </c>
      <c r="F762" s="17"/>
      <c r="G762" s="17"/>
      <c r="H762" s="353">
        <v>1008388451</v>
      </c>
      <c r="I762" s="17" t="s">
        <v>5208</v>
      </c>
      <c r="J762" s="17" t="s">
        <v>5682</v>
      </c>
    </row>
    <row r="763" spans="1:10" hidden="1">
      <c r="A763" s="18">
        <f t="shared" si="11"/>
        <v>759</v>
      </c>
      <c r="B763" s="25">
        <v>12355</v>
      </c>
      <c r="C763" s="26" t="s">
        <v>717</v>
      </c>
      <c r="D763" s="27">
        <v>28831</v>
      </c>
      <c r="E763" s="28" t="s">
        <v>4825</v>
      </c>
      <c r="F763" s="17"/>
      <c r="G763" s="17"/>
      <c r="H763" s="353">
        <v>103004234371</v>
      </c>
      <c r="I763" s="17" t="s">
        <v>5204</v>
      </c>
      <c r="J763" s="17" t="s">
        <v>5683</v>
      </c>
    </row>
    <row r="764" spans="1:10" hidden="1">
      <c r="A764" s="18">
        <f t="shared" si="11"/>
        <v>760</v>
      </c>
      <c r="B764" s="21">
        <v>12356</v>
      </c>
      <c r="C764" s="22" t="s">
        <v>809</v>
      </c>
      <c r="D764" s="23">
        <v>26065</v>
      </c>
      <c r="E764" s="24" t="s">
        <v>4816</v>
      </c>
      <c r="F764" s="17"/>
      <c r="G764" s="17"/>
      <c r="H764" s="353">
        <v>141000860145</v>
      </c>
      <c r="I764" s="17" t="s">
        <v>5210</v>
      </c>
      <c r="J764" s="17" t="s">
        <v>5684</v>
      </c>
    </row>
    <row r="765" spans="1:10" hidden="1">
      <c r="A765" s="18">
        <f t="shared" si="11"/>
        <v>761</v>
      </c>
      <c r="B765" s="25">
        <v>12357</v>
      </c>
      <c r="C765" s="26" t="s">
        <v>810</v>
      </c>
      <c r="D765" s="27">
        <v>29166</v>
      </c>
      <c r="E765" s="28" t="s">
        <v>4816</v>
      </c>
      <c r="F765" s="17"/>
      <c r="G765" s="17"/>
      <c r="H765" s="353">
        <v>141000860688</v>
      </c>
      <c r="I765" s="17" t="s">
        <v>5210</v>
      </c>
      <c r="J765" s="17" t="s">
        <v>5685</v>
      </c>
    </row>
    <row r="766" spans="1:10" hidden="1">
      <c r="A766" s="18">
        <f t="shared" si="11"/>
        <v>762</v>
      </c>
      <c r="B766" s="21">
        <v>12361</v>
      </c>
      <c r="C766" s="22" t="s">
        <v>811</v>
      </c>
      <c r="D766" s="23">
        <v>28298</v>
      </c>
      <c r="E766" s="24" t="s">
        <v>4829</v>
      </c>
      <c r="F766" s="17"/>
      <c r="G766" s="17"/>
      <c r="H766" s="353">
        <v>1008402353</v>
      </c>
      <c r="I766" s="17" t="s">
        <v>5208</v>
      </c>
      <c r="J766" s="17" t="s">
        <v>5686</v>
      </c>
    </row>
    <row r="767" spans="1:10" hidden="1">
      <c r="A767" s="18">
        <f t="shared" si="11"/>
        <v>763</v>
      </c>
      <c r="B767" s="25">
        <v>12362</v>
      </c>
      <c r="C767" s="26" t="s">
        <v>812</v>
      </c>
      <c r="D767" s="27">
        <v>30533</v>
      </c>
      <c r="E767" s="28" t="s">
        <v>4816</v>
      </c>
      <c r="F767" s="17"/>
      <c r="G767" s="17"/>
      <c r="H767" s="353">
        <v>141000860192</v>
      </c>
      <c r="I767" s="17" t="s">
        <v>5210</v>
      </c>
      <c r="J767" s="17" t="s">
        <v>5209</v>
      </c>
    </row>
    <row r="768" spans="1:10" hidden="1">
      <c r="A768" s="18">
        <f t="shared" si="11"/>
        <v>764</v>
      </c>
      <c r="B768" s="21">
        <v>12363</v>
      </c>
      <c r="C768" s="22" t="s">
        <v>813</v>
      </c>
      <c r="D768" s="23">
        <v>28909</v>
      </c>
      <c r="E768" s="24" t="s">
        <v>4816</v>
      </c>
      <c r="F768" s="17"/>
      <c r="G768" s="17"/>
      <c r="H768" s="353">
        <v>141000860256</v>
      </c>
      <c r="I768" s="17" t="s">
        <v>5210</v>
      </c>
      <c r="J768" s="17" t="s">
        <v>5687</v>
      </c>
    </row>
    <row r="769" spans="1:10" hidden="1">
      <c r="A769" s="18">
        <f t="shared" si="11"/>
        <v>765</v>
      </c>
      <c r="B769" s="25">
        <v>12365</v>
      </c>
      <c r="C769" s="26" t="s">
        <v>814</v>
      </c>
      <c r="D769" s="27">
        <v>29231</v>
      </c>
      <c r="E769" s="28" t="s">
        <v>4802</v>
      </c>
      <c r="F769" s="17"/>
      <c r="G769" s="17"/>
      <c r="H769" s="353">
        <v>1008387517</v>
      </c>
      <c r="I769" s="17" t="s">
        <v>5208</v>
      </c>
      <c r="J769" s="17" t="s">
        <v>5218</v>
      </c>
    </row>
    <row r="770" spans="1:10" hidden="1">
      <c r="A770" s="18">
        <f t="shared" si="11"/>
        <v>766</v>
      </c>
      <c r="B770" s="21">
        <v>12366</v>
      </c>
      <c r="C770" s="22" t="s">
        <v>815</v>
      </c>
      <c r="D770" s="23">
        <v>30239</v>
      </c>
      <c r="E770" s="24" t="s">
        <v>4816</v>
      </c>
      <c r="F770" s="17"/>
      <c r="G770" s="17"/>
      <c r="H770" s="353">
        <v>141000860266</v>
      </c>
      <c r="I770" s="17" t="s">
        <v>5210</v>
      </c>
      <c r="J770" s="17" t="s">
        <v>5316</v>
      </c>
    </row>
    <row r="771" spans="1:10" hidden="1">
      <c r="A771" s="18">
        <f t="shared" si="11"/>
        <v>767</v>
      </c>
      <c r="B771" s="25">
        <v>12367</v>
      </c>
      <c r="C771" s="26" t="s">
        <v>816</v>
      </c>
      <c r="D771" s="27">
        <v>29986</v>
      </c>
      <c r="E771" s="28" t="s">
        <v>4823</v>
      </c>
      <c r="F771" s="17"/>
      <c r="G771" s="17"/>
      <c r="H771" s="353">
        <v>109004176705</v>
      </c>
      <c r="I771" s="17" t="s">
        <v>5204</v>
      </c>
      <c r="J771" s="17" t="s">
        <v>5293</v>
      </c>
    </row>
    <row r="772" spans="1:10" hidden="1">
      <c r="A772" s="18">
        <f t="shared" si="11"/>
        <v>768</v>
      </c>
      <c r="B772" s="21">
        <v>12368</v>
      </c>
      <c r="C772" s="22" t="s">
        <v>817</v>
      </c>
      <c r="D772" s="23">
        <v>29147</v>
      </c>
      <c r="E772" s="24" t="s">
        <v>4785</v>
      </c>
      <c r="F772" s="17"/>
      <c r="G772" s="17"/>
      <c r="H772" s="353">
        <v>104004231933</v>
      </c>
      <c r="I772" s="17" t="s">
        <v>5204</v>
      </c>
      <c r="J772" s="17" t="s">
        <v>5340</v>
      </c>
    </row>
    <row r="773" spans="1:10" hidden="1">
      <c r="A773" s="18">
        <f t="shared" si="11"/>
        <v>769</v>
      </c>
      <c r="B773" s="25">
        <v>12369</v>
      </c>
      <c r="C773" s="26" t="s">
        <v>818</v>
      </c>
      <c r="D773" s="27">
        <v>30043</v>
      </c>
      <c r="E773" s="28" t="s">
        <v>4780</v>
      </c>
      <c r="F773" s="17"/>
      <c r="G773" s="17"/>
      <c r="H773" s="353">
        <v>1008388260</v>
      </c>
      <c r="I773" s="17" t="s">
        <v>5208</v>
      </c>
      <c r="J773" s="17" t="s">
        <v>5688</v>
      </c>
    </row>
    <row r="774" spans="1:10" hidden="1">
      <c r="A774" s="18">
        <f t="shared" ref="A774:A837" si="12">ROW()-4</f>
        <v>770</v>
      </c>
      <c r="B774" s="21">
        <v>12371</v>
      </c>
      <c r="C774" s="22" t="s">
        <v>819</v>
      </c>
      <c r="D774" s="23">
        <v>25632</v>
      </c>
      <c r="E774" s="24" t="s">
        <v>4780</v>
      </c>
      <c r="F774" s="17"/>
      <c r="G774" s="17"/>
      <c r="H774" s="353">
        <v>102004124551</v>
      </c>
      <c r="I774" s="17" t="s">
        <v>5204</v>
      </c>
      <c r="J774" s="17" t="s">
        <v>5603</v>
      </c>
    </row>
    <row r="775" spans="1:10" hidden="1">
      <c r="A775" s="18">
        <f t="shared" si="12"/>
        <v>771</v>
      </c>
      <c r="B775" s="25">
        <v>12372</v>
      </c>
      <c r="C775" s="26" t="s">
        <v>820</v>
      </c>
      <c r="D775" s="27">
        <v>30173</v>
      </c>
      <c r="E775" s="28" t="s">
        <v>4803</v>
      </c>
      <c r="F775" s="17"/>
      <c r="G775" s="17"/>
      <c r="H775" s="353">
        <v>103004135754</v>
      </c>
      <c r="I775" s="17" t="s">
        <v>5204</v>
      </c>
      <c r="J775" s="17" t="s">
        <v>5344</v>
      </c>
    </row>
    <row r="776" spans="1:10" hidden="1">
      <c r="A776" s="18">
        <f t="shared" si="12"/>
        <v>772</v>
      </c>
      <c r="B776" s="21">
        <v>12373</v>
      </c>
      <c r="C776" s="22" t="s">
        <v>821</v>
      </c>
      <c r="D776" s="23">
        <v>30075</v>
      </c>
      <c r="E776" s="24" t="s">
        <v>4801</v>
      </c>
      <c r="F776" s="17"/>
      <c r="G776" s="17"/>
      <c r="H776" s="353">
        <v>102004112251</v>
      </c>
      <c r="I776" s="17" t="s">
        <v>5204</v>
      </c>
      <c r="J776" s="17" t="s">
        <v>5251</v>
      </c>
    </row>
    <row r="777" spans="1:10" hidden="1">
      <c r="A777" s="18">
        <f t="shared" si="12"/>
        <v>773</v>
      </c>
      <c r="B777" s="25">
        <v>12375</v>
      </c>
      <c r="C777" s="26" t="s">
        <v>822</v>
      </c>
      <c r="D777" s="27">
        <v>28699</v>
      </c>
      <c r="E777" s="28" t="s">
        <v>4812</v>
      </c>
      <c r="F777" s="17"/>
      <c r="G777" s="17"/>
      <c r="H777" s="353">
        <v>101004165620</v>
      </c>
      <c r="I777" s="17" t="s">
        <v>5204</v>
      </c>
      <c r="J777" s="17" t="s">
        <v>5384</v>
      </c>
    </row>
    <row r="778" spans="1:10" hidden="1">
      <c r="A778" s="18">
        <f t="shared" si="12"/>
        <v>774</v>
      </c>
      <c r="B778" s="21">
        <v>12376</v>
      </c>
      <c r="C778" s="22" t="s">
        <v>823</v>
      </c>
      <c r="D778" s="23">
        <v>29378</v>
      </c>
      <c r="E778" s="24" t="s">
        <v>4816</v>
      </c>
      <c r="F778" s="17"/>
      <c r="G778" s="17"/>
      <c r="H778" s="353">
        <v>141000860224</v>
      </c>
      <c r="I778" s="17" t="s">
        <v>5210</v>
      </c>
      <c r="J778" s="17" t="s">
        <v>5689</v>
      </c>
    </row>
    <row r="779" spans="1:10" hidden="1">
      <c r="A779" s="18">
        <f t="shared" si="12"/>
        <v>775</v>
      </c>
      <c r="B779" s="25">
        <v>12379</v>
      </c>
      <c r="C779" s="26" t="s">
        <v>824</v>
      </c>
      <c r="D779" s="27">
        <v>28097</v>
      </c>
      <c r="E779" s="28" t="s">
        <v>4826</v>
      </c>
      <c r="F779" s="17"/>
      <c r="G779" s="17"/>
      <c r="H779" s="353">
        <v>108004124555</v>
      </c>
      <c r="I779" s="17" t="s">
        <v>5204</v>
      </c>
      <c r="J779" s="17" t="s">
        <v>5384</v>
      </c>
    </row>
    <row r="780" spans="1:10" hidden="1">
      <c r="A780" s="18">
        <f t="shared" si="12"/>
        <v>776</v>
      </c>
      <c r="B780" s="21">
        <v>12381</v>
      </c>
      <c r="C780" s="22" t="s">
        <v>825</v>
      </c>
      <c r="D780" s="23">
        <v>28877</v>
      </c>
      <c r="E780" s="24" t="s">
        <v>4816</v>
      </c>
      <c r="F780" s="17"/>
      <c r="G780" s="17"/>
      <c r="H780" s="353">
        <v>141000860170</v>
      </c>
      <c r="I780" s="17" t="s">
        <v>5210</v>
      </c>
      <c r="J780" s="17" t="s">
        <v>5304</v>
      </c>
    </row>
    <row r="781" spans="1:10" hidden="1">
      <c r="A781" s="18">
        <f t="shared" si="12"/>
        <v>777</v>
      </c>
      <c r="B781" s="25">
        <v>12384</v>
      </c>
      <c r="C781" s="26" t="s">
        <v>826</v>
      </c>
      <c r="D781" s="27">
        <v>29361</v>
      </c>
      <c r="E781" s="28" t="s">
        <v>4798</v>
      </c>
      <c r="F781" s="17"/>
      <c r="G781" s="17"/>
      <c r="H781" s="353">
        <v>108004178387</v>
      </c>
      <c r="I781" s="17" t="s">
        <v>5204</v>
      </c>
      <c r="J781" s="17" t="s">
        <v>5243</v>
      </c>
    </row>
    <row r="782" spans="1:10" hidden="1">
      <c r="A782" s="18">
        <f t="shared" si="12"/>
        <v>778</v>
      </c>
      <c r="B782" s="21">
        <v>12385</v>
      </c>
      <c r="C782" s="22" t="s">
        <v>630</v>
      </c>
      <c r="D782" s="23">
        <v>29113</v>
      </c>
      <c r="E782" s="24" t="s">
        <v>4823</v>
      </c>
      <c r="F782" s="17"/>
      <c r="G782" s="17"/>
      <c r="H782" s="353">
        <v>101004124591</v>
      </c>
      <c r="I782" s="17" t="s">
        <v>5204</v>
      </c>
      <c r="J782" s="17" t="s">
        <v>5691</v>
      </c>
    </row>
    <row r="783" spans="1:10" hidden="1">
      <c r="A783" s="18">
        <f t="shared" si="12"/>
        <v>779</v>
      </c>
      <c r="B783" s="25">
        <v>12387</v>
      </c>
      <c r="C783" s="26" t="s">
        <v>827</v>
      </c>
      <c r="D783" s="27">
        <v>28651</v>
      </c>
      <c r="E783" s="28" t="s">
        <v>4819</v>
      </c>
      <c r="F783" s="17"/>
      <c r="G783" s="17"/>
      <c r="H783" s="353">
        <v>1008435045</v>
      </c>
      <c r="I783" s="17" t="s">
        <v>5208</v>
      </c>
      <c r="J783" s="17" t="s">
        <v>5219</v>
      </c>
    </row>
    <row r="784" spans="1:10" hidden="1">
      <c r="A784" s="18">
        <f t="shared" si="12"/>
        <v>780</v>
      </c>
      <c r="B784" s="21">
        <v>12388</v>
      </c>
      <c r="C784" s="22" t="s">
        <v>828</v>
      </c>
      <c r="D784" s="23">
        <v>29224</v>
      </c>
      <c r="E784" s="24" t="s">
        <v>4829</v>
      </c>
      <c r="F784" s="17"/>
      <c r="G784" s="17"/>
      <c r="H784" s="353">
        <v>109004582381</v>
      </c>
      <c r="I784" s="17" t="s">
        <v>5204</v>
      </c>
      <c r="J784" s="17" t="s">
        <v>5458</v>
      </c>
    </row>
    <row r="785" spans="1:10" hidden="1">
      <c r="A785" s="18">
        <f t="shared" si="12"/>
        <v>781</v>
      </c>
      <c r="B785" s="25">
        <v>12389</v>
      </c>
      <c r="C785" s="26" t="s">
        <v>829</v>
      </c>
      <c r="D785" s="27">
        <v>28404</v>
      </c>
      <c r="E785" s="28" t="s">
        <v>4819</v>
      </c>
      <c r="F785" s="17"/>
      <c r="G785" s="17"/>
      <c r="H785" s="353">
        <v>102004176742</v>
      </c>
      <c r="I785" s="17" t="s">
        <v>5204</v>
      </c>
      <c r="J785" s="17" t="s">
        <v>5692</v>
      </c>
    </row>
    <row r="786" spans="1:10" hidden="1">
      <c r="A786" s="18">
        <f t="shared" si="12"/>
        <v>782</v>
      </c>
      <c r="B786" s="21">
        <v>12390</v>
      </c>
      <c r="C786" s="22" t="s">
        <v>517</v>
      </c>
      <c r="D786" s="23">
        <v>28820</v>
      </c>
      <c r="E786" s="24" t="s">
        <v>4816</v>
      </c>
      <c r="F786" s="17"/>
      <c r="G786" s="17"/>
      <c r="H786" s="353">
        <v>141000860130</v>
      </c>
      <c r="I786" s="17" t="s">
        <v>5210</v>
      </c>
      <c r="J786" s="17" t="s">
        <v>5645</v>
      </c>
    </row>
    <row r="787" spans="1:10" hidden="1">
      <c r="A787" s="18">
        <f t="shared" si="12"/>
        <v>783</v>
      </c>
      <c r="B787" s="25">
        <v>12393</v>
      </c>
      <c r="C787" s="26" t="s">
        <v>830</v>
      </c>
      <c r="D787" s="27">
        <v>29427</v>
      </c>
      <c r="E787" s="28" t="s">
        <v>4780</v>
      </c>
      <c r="F787" s="17"/>
      <c r="G787" s="17"/>
      <c r="H787" s="353">
        <v>103004079320</v>
      </c>
      <c r="I787" s="17" t="s">
        <v>5204</v>
      </c>
      <c r="J787" s="17" t="s">
        <v>5693</v>
      </c>
    </row>
    <row r="788" spans="1:10" hidden="1">
      <c r="A788" s="18">
        <f t="shared" si="12"/>
        <v>784</v>
      </c>
      <c r="B788" s="21">
        <v>12394</v>
      </c>
      <c r="C788" s="22" t="s">
        <v>831</v>
      </c>
      <c r="D788" s="23">
        <v>29812</v>
      </c>
      <c r="E788" s="24" t="s">
        <v>4825</v>
      </c>
      <c r="F788" s="17"/>
      <c r="G788" s="17"/>
      <c r="H788" s="353">
        <v>1008402829</v>
      </c>
      <c r="I788" s="17" t="s">
        <v>5208</v>
      </c>
      <c r="J788" s="17" t="s">
        <v>5261</v>
      </c>
    </row>
    <row r="789" spans="1:10" hidden="1">
      <c r="A789" s="18">
        <f t="shared" si="12"/>
        <v>785</v>
      </c>
      <c r="B789" s="25">
        <v>12396</v>
      </c>
      <c r="C789" s="26" t="s">
        <v>832</v>
      </c>
      <c r="D789" s="27">
        <v>28444</v>
      </c>
      <c r="E789" s="28" t="s">
        <v>4824</v>
      </c>
      <c r="F789" s="17"/>
      <c r="G789" s="17"/>
      <c r="H789" s="353">
        <v>107004255752</v>
      </c>
      <c r="I789" s="17" t="s">
        <v>5204</v>
      </c>
      <c r="J789" s="17" t="s">
        <v>5694</v>
      </c>
    </row>
    <row r="790" spans="1:10" hidden="1">
      <c r="A790" s="18">
        <f t="shared" si="12"/>
        <v>786</v>
      </c>
      <c r="B790" s="21">
        <v>12398</v>
      </c>
      <c r="C790" s="22" t="s">
        <v>833</v>
      </c>
      <c r="D790" s="23">
        <v>29170</v>
      </c>
      <c r="E790" s="24" t="s">
        <v>4808</v>
      </c>
      <c r="F790" s="17"/>
      <c r="G790" s="17"/>
      <c r="H790" s="353">
        <v>102004232143</v>
      </c>
      <c r="I790" s="17" t="s">
        <v>5204</v>
      </c>
      <c r="J790" s="17" t="s">
        <v>5695</v>
      </c>
    </row>
    <row r="791" spans="1:10" hidden="1">
      <c r="A791" s="18">
        <f t="shared" si="12"/>
        <v>787</v>
      </c>
      <c r="B791" s="25">
        <v>12399</v>
      </c>
      <c r="C791" s="26" t="s">
        <v>834</v>
      </c>
      <c r="D791" s="27">
        <v>29795</v>
      </c>
      <c r="E791" s="28" t="s">
        <v>4782</v>
      </c>
      <c r="F791" s="17" t="s">
        <v>8901</v>
      </c>
      <c r="G791" s="17" t="s">
        <v>8897</v>
      </c>
      <c r="H791" s="353">
        <v>108004079325</v>
      </c>
      <c r="I791" s="17" t="s">
        <v>5204</v>
      </c>
      <c r="J791" s="17" t="s">
        <v>11805</v>
      </c>
    </row>
    <row r="792" spans="1:10" hidden="1">
      <c r="A792" s="18">
        <f t="shared" si="12"/>
        <v>788</v>
      </c>
      <c r="B792" s="21">
        <v>12401</v>
      </c>
      <c r="C792" s="22" t="s">
        <v>835</v>
      </c>
      <c r="D792" s="23">
        <v>27274</v>
      </c>
      <c r="E792" s="24" t="s">
        <v>4791</v>
      </c>
      <c r="F792" s="17"/>
      <c r="G792" s="17"/>
      <c r="H792" s="353">
        <v>141000858068</v>
      </c>
      <c r="I792" s="17" t="s">
        <v>5210</v>
      </c>
      <c r="J792" s="17" t="s">
        <v>5213</v>
      </c>
    </row>
    <row r="793" spans="1:10" hidden="1">
      <c r="A793" s="18">
        <f t="shared" si="12"/>
        <v>789</v>
      </c>
      <c r="B793" s="25">
        <v>12402</v>
      </c>
      <c r="C793" s="26" t="s">
        <v>836</v>
      </c>
      <c r="D793" s="27">
        <v>28151</v>
      </c>
      <c r="E793" s="28" t="s">
        <v>4820</v>
      </c>
      <c r="F793" s="17"/>
      <c r="G793" s="17"/>
      <c r="H793" s="353">
        <v>107004187269</v>
      </c>
      <c r="I793" s="17" t="s">
        <v>5204</v>
      </c>
      <c r="J793" s="17" t="s">
        <v>5237</v>
      </c>
    </row>
    <row r="794" spans="1:10" hidden="1">
      <c r="A794" s="18">
        <f t="shared" si="12"/>
        <v>790</v>
      </c>
      <c r="B794" s="21">
        <v>12403</v>
      </c>
      <c r="C794" s="22" t="s">
        <v>768</v>
      </c>
      <c r="D794" s="23">
        <v>29546</v>
      </c>
      <c r="E794" s="24" t="s">
        <v>4800</v>
      </c>
      <c r="F794" s="17"/>
      <c r="G794" s="17"/>
      <c r="H794" s="353">
        <v>141000860450</v>
      </c>
      <c r="I794" s="17" t="s">
        <v>5210</v>
      </c>
      <c r="J794" s="17" t="s">
        <v>5237</v>
      </c>
    </row>
    <row r="795" spans="1:10" hidden="1">
      <c r="A795" s="18">
        <f t="shared" si="12"/>
        <v>791</v>
      </c>
      <c r="B795" s="25">
        <v>12405</v>
      </c>
      <c r="C795" s="26" t="s">
        <v>837</v>
      </c>
      <c r="D795" s="27">
        <v>29421</v>
      </c>
      <c r="E795" s="28" t="s">
        <v>4825</v>
      </c>
      <c r="F795" s="17"/>
      <c r="G795" s="17"/>
      <c r="H795" s="353">
        <v>102004234441</v>
      </c>
      <c r="I795" s="17" t="s">
        <v>5204</v>
      </c>
      <c r="J795" s="17" t="s">
        <v>5665</v>
      </c>
    </row>
    <row r="796" spans="1:10" hidden="1">
      <c r="A796" s="18">
        <f t="shared" si="12"/>
        <v>792</v>
      </c>
      <c r="B796" s="21">
        <v>12407</v>
      </c>
      <c r="C796" s="22" t="s">
        <v>838</v>
      </c>
      <c r="D796" s="23">
        <v>28670</v>
      </c>
      <c r="E796" s="24" t="s">
        <v>4829</v>
      </c>
      <c r="F796" s="17"/>
      <c r="G796" s="17"/>
      <c r="H796" s="353">
        <v>1007589361</v>
      </c>
      <c r="I796" s="17" t="s">
        <v>5208</v>
      </c>
      <c r="J796" s="17" t="s">
        <v>5285</v>
      </c>
    </row>
    <row r="797" spans="1:10" hidden="1">
      <c r="A797" s="18">
        <f t="shared" si="12"/>
        <v>793</v>
      </c>
      <c r="B797" s="25">
        <v>12410</v>
      </c>
      <c r="C797" s="26" t="s">
        <v>839</v>
      </c>
      <c r="D797" s="27">
        <v>29088</v>
      </c>
      <c r="E797" s="28" t="s">
        <v>4787</v>
      </c>
      <c r="F797" s="17"/>
      <c r="G797" s="17"/>
      <c r="H797" s="353">
        <v>44310000007896</v>
      </c>
      <c r="I797" s="17" t="s">
        <v>5221</v>
      </c>
      <c r="J797" s="17" t="s">
        <v>5698</v>
      </c>
    </row>
    <row r="798" spans="1:10" hidden="1">
      <c r="A798" s="18">
        <f t="shared" si="12"/>
        <v>794</v>
      </c>
      <c r="B798" s="21">
        <v>12412</v>
      </c>
      <c r="C798" s="22" t="s">
        <v>840</v>
      </c>
      <c r="D798" s="23">
        <v>27640</v>
      </c>
      <c r="E798" s="24" t="s">
        <v>4791</v>
      </c>
      <c r="F798" s="17"/>
      <c r="G798" s="17"/>
      <c r="H798" s="353">
        <v>100004118748</v>
      </c>
      <c r="I798" s="17" t="s">
        <v>5204</v>
      </c>
      <c r="J798" s="17" t="s">
        <v>5287</v>
      </c>
    </row>
    <row r="799" spans="1:10" hidden="1">
      <c r="A799" s="18">
        <f t="shared" si="12"/>
        <v>795</v>
      </c>
      <c r="B799" s="25">
        <v>12413</v>
      </c>
      <c r="C799" s="26" t="s">
        <v>841</v>
      </c>
      <c r="D799" s="27">
        <v>28365</v>
      </c>
      <c r="E799" s="28" t="s">
        <v>4793</v>
      </c>
      <c r="F799" s="17"/>
      <c r="G799" s="17"/>
      <c r="H799" s="353">
        <v>141000860449</v>
      </c>
      <c r="I799" s="17" t="s">
        <v>5210</v>
      </c>
      <c r="J799" s="17" t="s">
        <v>5700</v>
      </c>
    </row>
    <row r="800" spans="1:10" hidden="1">
      <c r="A800" s="18">
        <f t="shared" si="12"/>
        <v>796</v>
      </c>
      <c r="B800" s="21">
        <v>12415</v>
      </c>
      <c r="C800" s="22" t="s">
        <v>842</v>
      </c>
      <c r="D800" s="23">
        <v>24041</v>
      </c>
      <c r="E800" s="24" t="s">
        <v>4793</v>
      </c>
      <c r="F800" s="17"/>
      <c r="G800" s="17"/>
      <c r="H800" s="353">
        <v>141000860251</v>
      </c>
      <c r="I800" s="17" t="s">
        <v>5210</v>
      </c>
      <c r="J800" s="17" t="s">
        <v>5274</v>
      </c>
    </row>
    <row r="801" spans="1:10" hidden="1">
      <c r="A801" s="18">
        <f t="shared" si="12"/>
        <v>797</v>
      </c>
      <c r="B801" s="25">
        <v>12417</v>
      </c>
      <c r="C801" s="26" t="s">
        <v>843</v>
      </c>
      <c r="D801" s="27">
        <v>27990</v>
      </c>
      <c r="E801" s="28" t="s">
        <v>4778</v>
      </c>
      <c r="F801" s="17"/>
      <c r="G801" s="17"/>
      <c r="H801" s="353">
        <v>109004107926</v>
      </c>
      <c r="I801" s="17" t="s">
        <v>5204</v>
      </c>
      <c r="J801" s="17" t="s">
        <v>5701</v>
      </c>
    </row>
    <row r="802" spans="1:10" hidden="1">
      <c r="A802" s="18">
        <f t="shared" si="12"/>
        <v>798</v>
      </c>
      <c r="B802" s="21">
        <v>12418</v>
      </c>
      <c r="C802" s="22" t="s">
        <v>844</v>
      </c>
      <c r="D802" s="23">
        <v>27880</v>
      </c>
      <c r="E802" s="24" t="s">
        <v>4795</v>
      </c>
      <c r="F802" s="17"/>
      <c r="G802" s="17"/>
      <c r="H802" s="353">
        <v>44310000017512</v>
      </c>
      <c r="I802" s="17" t="s">
        <v>5221</v>
      </c>
      <c r="J802" s="17" t="s">
        <v>5302</v>
      </c>
    </row>
    <row r="803" spans="1:10" hidden="1">
      <c r="A803" s="18">
        <f t="shared" si="12"/>
        <v>799</v>
      </c>
      <c r="B803" s="25">
        <v>12419</v>
      </c>
      <c r="C803" s="26" t="s">
        <v>845</v>
      </c>
      <c r="D803" s="27">
        <v>27442</v>
      </c>
      <c r="E803" s="28" t="s">
        <v>4794</v>
      </c>
      <c r="F803" s="17"/>
      <c r="G803" s="17"/>
      <c r="H803" s="353">
        <v>108004103224</v>
      </c>
      <c r="I803" s="17" t="s">
        <v>5204</v>
      </c>
      <c r="J803" s="17" t="s">
        <v>5516</v>
      </c>
    </row>
    <row r="804" spans="1:10" hidden="1">
      <c r="A804" s="18">
        <f t="shared" si="12"/>
        <v>800</v>
      </c>
      <c r="B804" s="21">
        <v>12420</v>
      </c>
      <c r="C804" s="22" t="s">
        <v>846</v>
      </c>
      <c r="D804" s="23">
        <v>29796</v>
      </c>
      <c r="E804" s="24" t="s">
        <v>4782</v>
      </c>
      <c r="F804" s="17" t="s">
        <v>9807</v>
      </c>
      <c r="G804" s="17" t="s">
        <v>9801</v>
      </c>
      <c r="H804" s="353">
        <v>1008396757</v>
      </c>
      <c r="I804" s="17" t="s">
        <v>5208</v>
      </c>
      <c r="J804" s="17" t="s">
        <v>11805</v>
      </c>
    </row>
    <row r="805" spans="1:10" hidden="1">
      <c r="A805" s="18">
        <f t="shared" si="12"/>
        <v>801</v>
      </c>
      <c r="B805" s="25">
        <v>12423</v>
      </c>
      <c r="C805" s="26" t="s">
        <v>847</v>
      </c>
      <c r="D805" s="27">
        <v>29534</v>
      </c>
      <c r="E805" s="28" t="s">
        <v>4802</v>
      </c>
      <c r="F805" s="17"/>
      <c r="G805" s="17"/>
      <c r="H805" s="353">
        <v>101004126235</v>
      </c>
      <c r="I805" s="17" t="s">
        <v>5204</v>
      </c>
      <c r="J805" s="17" t="s">
        <v>5323</v>
      </c>
    </row>
    <row r="806" spans="1:10" hidden="1">
      <c r="A806" s="18">
        <f t="shared" si="12"/>
        <v>802</v>
      </c>
      <c r="B806" s="21">
        <v>12424</v>
      </c>
      <c r="C806" s="22" t="s">
        <v>848</v>
      </c>
      <c r="D806" s="23">
        <v>29134</v>
      </c>
      <c r="E806" s="24" t="s">
        <v>4778</v>
      </c>
      <c r="F806" s="17"/>
      <c r="G806" s="17"/>
      <c r="H806" s="353">
        <v>141000873380</v>
      </c>
      <c r="I806" s="17" t="s">
        <v>5210</v>
      </c>
      <c r="J806" s="17" t="s">
        <v>5702</v>
      </c>
    </row>
    <row r="807" spans="1:10" hidden="1">
      <c r="A807" s="18">
        <f t="shared" si="12"/>
        <v>803</v>
      </c>
      <c r="B807" s="25">
        <v>12426</v>
      </c>
      <c r="C807" s="26" t="s">
        <v>659</v>
      </c>
      <c r="D807" s="27">
        <v>29155</v>
      </c>
      <c r="E807" s="28" t="s">
        <v>4786</v>
      </c>
      <c r="F807" s="17"/>
      <c r="G807" s="17"/>
      <c r="H807" s="353">
        <v>108004237958</v>
      </c>
      <c r="I807" s="17" t="s">
        <v>5204</v>
      </c>
      <c r="J807" s="17" t="s">
        <v>5703</v>
      </c>
    </row>
    <row r="808" spans="1:10" hidden="1">
      <c r="A808" s="18">
        <f t="shared" si="12"/>
        <v>804</v>
      </c>
      <c r="B808" s="25">
        <v>12428</v>
      </c>
      <c r="C808" s="26" t="s">
        <v>849</v>
      </c>
      <c r="D808" s="27">
        <v>26339</v>
      </c>
      <c r="E808" s="28" t="s">
        <v>4789</v>
      </c>
      <c r="F808" s="17"/>
      <c r="G808" s="17"/>
      <c r="H808" s="353">
        <v>100004677025</v>
      </c>
      <c r="I808" s="17" t="s">
        <v>5204</v>
      </c>
      <c r="J808" s="17" t="s">
        <v>5704</v>
      </c>
    </row>
    <row r="809" spans="1:10" hidden="1">
      <c r="A809" s="18">
        <f t="shared" si="12"/>
        <v>805</v>
      </c>
      <c r="B809" s="21">
        <v>12429</v>
      </c>
      <c r="C809" s="22" t="s">
        <v>850</v>
      </c>
      <c r="D809" s="23">
        <v>28673</v>
      </c>
      <c r="E809" s="24" t="s">
        <v>4780</v>
      </c>
      <c r="F809" s="17"/>
      <c r="G809" s="17"/>
      <c r="H809" s="353">
        <v>108004098618</v>
      </c>
      <c r="I809" s="17" t="s">
        <v>5204</v>
      </c>
      <c r="J809" s="17" t="s">
        <v>5705</v>
      </c>
    </row>
    <row r="810" spans="1:10" hidden="1">
      <c r="A810" s="18">
        <f t="shared" si="12"/>
        <v>806</v>
      </c>
      <c r="B810" s="25">
        <v>12430</v>
      </c>
      <c r="C810" s="26" t="s">
        <v>851</v>
      </c>
      <c r="D810" s="27">
        <v>29114</v>
      </c>
      <c r="E810" s="28" t="s">
        <v>4790</v>
      </c>
      <c r="F810" s="17"/>
      <c r="G810" s="17"/>
      <c r="H810" s="353">
        <v>44310000015516</v>
      </c>
      <c r="I810" s="17" t="s">
        <v>5221</v>
      </c>
      <c r="J810" s="17" t="s">
        <v>5706</v>
      </c>
    </row>
    <row r="811" spans="1:10" hidden="1">
      <c r="A811" s="18">
        <f t="shared" si="12"/>
        <v>807</v>
      </c>
      <c r="B811" s="21">
        <v>12432</v>
      </c>
      <c r="C811" s="22" t="s">
        <v>852</v>
      </c>
      <c r="D811" s="23">
        <v>26435</v>
      </c>
      <c r="E811" s="24" t="s">
        <v>4820</v>
      </c>
      <c r="F811" s="17"/>
      <c r="G811" s="17"/>
      <c r="H811" s="353">
        <v>105004133960</v>
      </c>
      <c r="I811" s="17" t="s">
        <v>5204</v>
      </c>
      <c r="J811" s="17" t="s">
        <v>5218</v>
      </c>
    </row>
    <row r="812" spans="1:10" hidden="1">
      <c r="A812" s="18">
        <f t="shared" si="12"/>
        <v>808</v>
      </c>
      <c r="B812" s="25">
        <v>12433</v>
      </c>
      <c r="C812" s="26" t="s">
        <v>416</v>
      </c>
      <c r="D812" s="27">
        <v>29531</v>
      </c>
      <c r="E812" s="28" t="s">
        <v>4782</v>
      </c>
      <c r="F812" s="17" t="s">
        <v>8854</v>
      </c>
      <c r="G812" s="17" t="s">
        <v>8850</v>
      </c>
      <c r="H812" s="353">
        <v>101004103054</v>
      </c>
      <c r="I812" s="17" t="s">
        <v>5204</v>
      </c>
      <c r="J812" s="17" t="s">
        <v>11805</v>
      </c>
    </row>
    <row r="813" spans="1:10" hidden="1">
      <c r="A813" s="18">
        <f t="shared" si="12"/>
        <v>809</v>
      </c>
      <c r="B813" s="21">
        <v>12450</v>
      </c>
      <c r="C813" s="22" t="s">
        <v>853</v>
      </c>
      <c r="D813" s="23">
        <v>29243</v>
      </c>
      <c r="E813" s="24" t="s">
        <v>4787</v>
      </c>
      <c r="F813" s="17"/>
      <c r="G813" s="17"/>
      <c r="H813" s="353">
        <v>44310000012225</v>
      </c>
      <c r="I813" s="17" t="s">
        <v>5221</v>
      </c>
      <c r="J813" s="17" t="s">
        <v>5708</v>
      </c>
    </row>
    <row r="814" spans="1:10" hidden="1">
      <c r="A814" s="18">
        <f t="shared" si="12"/>
        <v>810</v>
      </c>
      <c r="B814" s="25">
        <v>12451</v>
      </c>
      <c r="C814" s="26" t="s">
        <v>854</v>
      </c>
      <c r="D814" s="27">
        <v>28449</v>
      </c>
      <c r="E814" s="28" t="s">
        <v>4789</v>
      </c>
      <c r="F814" s="17"/>
      <c r="G814" s="17"/>
      <c r="H814" s="353">
        <v>109004152444</v>
      </c>
      <c r="I814" s="17" t="s">
        <v>5204</v>
      </c>
      <c r="J814" s="17" t="s">
        <v>5472</v>
      </c>
    </row>
    <row r="815" spans="1:10" hidden="1">
      <c r="A815" s="18">
        <f t="shared" si="12"/>
        <v>811</v>
      </c>
      <c r="B815" s="21">
        <v>12452</v>
      </c>
      <c r="C815" s="22" t="s">
        <v>309</v>
      </c>
      <c r="D815" s="23">
        <v>26885</v>
      </c>
      <c r="E815" s="24" t="s">
        <v>4793</v>
      </c>
      <c r="F815" s="17"/>
      <c r="G815" s="17"/>
      <c r="H815" s="353">
        <v>141000859980</v>
      </c>
      <c r="I815" s="17" t="s">
        <v>5210</v>
      </c>
      <c r="J815" s="17" t="s">
        <v>5345</v>
      </c>
    </row>
    <row r="816" spans="1:10" hidden="1">
      <c r="A816" s="18">
        <f t="shared" si="12"/>
        <v>812</v>
      </c>
      <c r="B816" s="25">
        <v>12453</v>
      </c>
      <c r="C816" s="26" t="s">
        <v>855</v>
      </c>
      <c r="D816" s="27">
        <v>28890</v>
      </c>
      <c r="E816" s="28" t="s">
        <v>4793</v>
      </c>
      <c r="F816" s="17"/>
      <c r="G816" s="17"/>
      <c r="H816" s="353">
        <v>105004124558</v>
      </c>
      <c r="I816" s="17" t="s">
        <v>5204</v>
      </c>
      <c r="J816" s="17" t="s">
        <v>5412</v>
      </c>
    </row>
    <row r="817" spans="1:10" hidden="1">
      <c r="A817" s="18">
        <f t="shared" si="12"/>
        <v>813</v>
      </c>
      <c r="B817" s="21">
        <v>12454</v>
      </c>
      <c r="C817" s="22" t="s">
        <v>856</v>
      </c>
      <c r="D817" s="23">
        <v>29949</v>
      </c>
      <c r="E817" s="24" t="s">
        <v>4785</v>
      </c>
      <c r="F817" s="17"/>
      <c r="G817" s="17"/>
      <c r="H817" s="353">
        <v>100004124592</v>
      </c>
      <c r="I817" s="17" t="s">
        <v>5204</v>
      </c>
      <c r="J817" s="17" t="s">
        <v>5709</v>
      </c>
    </row>
    <row r="818" spans="1:10" hidden="1">
      <c r="A818" s="18">
        <f t="shared" si="12"/>
        <v>814</v>
      </c>
      <c r="B818" s="25">
        <v>12455</v>
      </c>
      <c r="C818" s="26" t="s">
        <v>857</v>
      </c>
      <c r="D818" s="27">
        <v>27427</v>
      </c>
      <c r="E818" s="28" t="s">
        <v>4826</v>
      </c>
      <c r="F818" s="17"/>
      <c r="G818" s="17"/>
      <c r="H818" s="353">
        <v>103004171733</v>
      </c>
      <c r="I818" s="17" t="s">
        <v>5204</v>
      </c>
      <c r="J818" s="17" t="s">
        <v>5710</v>
      </c>
    </row>
    <row r="819" spans="1:10" hidden="1">
      <c r="A819" s="18">
        <f t="shared" si="12"/>
        <v>815</v>
      </c>
      <c r="B819" s="21">
        <v>12457</v>
      </c>
      <c r="C819" s="22" t="s">
        <v>858</v>
      </c>
      <c r="D819" s="23">
        <v>30610</v>
      </c>
      <c r="E819" s="24" t="s">
        <v>4779</v>
      </c>
      <c r="F819" s="17"/>
      <c r="G819" s="17"/>
      <c r="H819" s="353">
        <v>102004110865</v>
      </c>
      <c r="I819" s="17" t="s">
        <v>5204</v>
      </c>
      <c r="J819" s="17" t="s">
        <v>5711</v>
      </c>
    </row>
    <row r="820" spans="1:10" hidden="1">
      <c r="A820" s="18">
        <f t="shared" si="12"/>
        <v>816</v>
      </c>
      <c r="B820" s="25">
        <v>12458</v>
      </c>
      <c r="C820" s="26" t="s">
        <v>859</v>
      </c>
      <c r="D820" s="27">
        <v>29183</v>
      </c>
      <c r="E820" s="28" t="s">
        <v>4802</v>
      </c>
      <c r="F820" s="17"/>
      <c r="G820" s="17"/>
      <c r="H820" s="353">
        <v>1008396317</v>
      </c>
      <c r="I820" s="17" t="s">
        <v>5208</v>
      </c>
      <c r="J820" s="17" t="s">
        <v>5253</v>
      </c>
    </row>
    <row r="821" spans="1:10" hidden="1">
      <c r="A821" s="18">
        <f t="shared" si="12"/>
        <v>817</v>
      </c>
      <c r="B821" s="21">
        <v>12459</v>
      </c>
      <c r="C821" s="22" t="s">
        <v>860</v>
      </c>
      <c r="D821" s="23">
        <v>27984</v>
      </c>
      <c r="E821" s="24" t="s">
        <v>4829</v>
      </c>
      <c r="F821" s="17"/>
      <c r="G821" s="17"/>
      <c r="H821" s="353">
        <v>1008386851</v>
      </c>
      <c r="I821" s="17" t="s">
        <v>5208</v>
      </c>
      <c r="J821" s="17" t="s">
        <v>5237</v>
      </c>
    </row>
    <row r="822" spans="1:10" hidden="1">
      <c r="A822" s="18">
        <f t="shared" si="12"/>
        <v>818</v>
      </c>
      <c r="B822" s="25">
        <v>12460</v>
      </c>
      <c r="C822" s="26" t="s">
        <v>861</v>
      </c>
      <c r="D822" s="27">
        <v>30120</v>
      </c>
      <c r="E822" s="28" t="s">
        <v>4806</v>
      </c>
      <c r="F822" s="17"/>
      <c r="G822" s="17"/>
      <c r="H822" s="353">
        <v>107004171779</v>
      </c>
      <c r="I822" s="17" t="s">
        <v>5204</v>
      </c>
      <c r="J822" s="17" t="s">
        <v>5712</v>
      </c>
    </row>
    <row r="823" spans="1:10" hidden="1">
      <c r="A823" s="18">
        <f t="shared" si="12"/>
        <v>819</v>
      </c>
      <c r="B823" s="21">
        <v>12461</v>
      </c>
      <c r="C823" s="22" t="s">
        <v>862</v>
      </c>
      <c r="D823" s="23">
        <v>28954</v>
      </c>
      <c r="E823" s="24" t="s">
        <v>4826</v>
      </c>
      <c r="F823" s="17"/>
      <c r="G823" s="17"/>
      <c r="H823" s="353">
        <v>108004237888</v>
      </c>
      <c r="I823" s="17" t="s">
        <v>5204</v>
      </c>
      <c r="J823" s="17" t="s">
        <v>5267</v>
      </c>
    </row>
    <row r="824" spans="1:10" hidden="1">
      <c r="A824" s="18">
        <f t="shared" si="12"/>
        <v>820</v>
      </c>
      <c r="B824" s="25">
        <v>12462</v>
      </c>
      <c r="C824" s="26" t="s">
        <v>863</v>
      </c>
      <c r="D824" s="27">
        <v>28185</v>
      </c>
      <c r="E824" s="28" t="s">
        <v>4818</v>
      </c>
      <c r="F824" s="17"/>
      <c r="G824" s="17"/>
      <c r="H824" s="353">
        <v>1008395790</v>
      </c>
      <c r="I824" s="17" t="s">
        <v>5208</v>
      </c>
      <c r="J824" s="17" t="s">
        <v>5316</v>
      </c>
    </row>
    <row r="825" spans="1:10" hidden="1">
      <c r="A825" s="18">
        <f t="shared" si="12"/>
        <v>821</v>
      </c>
      <c r="B825" s="21">
        <v>12463</v>
      </c>
      <c r="C825" s="22" t="s">
        <v>864</v>
      </c>
      <c r="D825" s="23">
        <v>29562</v>
      </c>
      <c r="E825" s="24" t="s">
        <v>4829</v>
      </c>
      <c r="F825" s="17"/>
      <c r="G825" s="17"/>
      <c r="H825" s="353">
        <v>102004203432</v>
      </c>
      <c r="I825" s="17" t="s">
        <v>5204</v>
      </c>
      <c r="J825" s="17" t="s">
        <v>5358</v>
      </c>
    </row>
    <row r="826" spans="1:10" hidden="1">
      <c r="A826" s="18">
        <f t="shared" si="12"/>
        <v>822</v>
      </c>
      <c r="B826" s="25">
        <v>12464</v>
      </c>
      <c r="C826" s="26" t="s">
        <v>865</v>
      </c>
      <c r="D826" s="27">
        <v>30229</v>
      </c>
      <c r="E826" s="28" t="s">
        <v>4802</v>
      </c>
      <c r="F826" s="17"/>
      <c r="G826" s="17"/>
      <c r="H826" s="353">
        <v>1008387384</v>
      </c>
      <c r="I826" s="17" t="s">
        <v>5208</v>
      </c>
      <c r="J826" s="17" t="s">
        <v>5713</v>
      </c>
    </row>
    <row r="827" spans="1:10" hidden="1">
      <c r="A827" s="18">
        <f t="shared" si="12"/>
        <v>823</v>
      </c>
      <c r="B827" s="21">
        <v>12465</v>
      </c>
      <c r="C827" s="22" t="s">
        <v>342</v>
      </c>
      <c r="D827" s="23">
        <v>28814</v>
      </c>
      <c r="E827" s="24" t="s">
        <v>4791</v>
      </c>
      <c r="F827" s="17"/>
      <c r="G827" s="17"/>
      <c r="H827" s="353">
        <v>105004234393</v>
      </c>
      <c r="I827" s="17" t="s">
        <v>5204</v>
      </c>
      <c r="J827" s="17" t="s">
        <v>5369</v>
      </c>
    </row>
    <row r="828" spans="1:10" hidden="1">
      <c r="A828" s="18">
        <f t="shared" si="12"/>
        <v>824</v>
      </c>
      <c r="B828" s="25">
        <v>12466</v>
      </c>
      <c r="C828" s="26" t="s">
        <v>866</v>
      </c>
      <c r="D828" s="27">
        <v>28901</v>
      </c>
      <c r="E828" s="28" t="s">
        <v>4816</v>
      </c>
      <c r="F828" s="17"/>
      <c r="G828" s="17"/>
      <c r="H828" s="353">
        <v>141000860207</v>
      </c>
      <c r="I828" s="17" t="s">
        <v>5210</v>
      </c>
      <c r="J828" s="17" t="s">
        <v>5620</v>
      </c>
    </row>
    <row r="829" spans="1:10" hidden="1">
      <c r="A829" s="18">
        <f t="shared" si="12"/>
        <v>825</v>
      </c>
      <c r="B829" s="21">
        <v>12469</v>
      </c>
      <c r="C829" s="22" t="s">
        <v>867</v>
      </c>
      <c r="D829" s="23">
        <v>29502</v>
      </c>
      <c r="E829" s="24" t="s">
        <v>4825</v>
      </c>
      <c r="F829" s="17"/>
      <c r="G829" s="17"/>
      <c r="H829" s="353">
        <v>141000892738</v>
      </c>
      <c r="I829" s="17" t="s">
        <v>5210</v>
      </c>
      <c r="J829" s="17" t="s">
        <v>5461</v>
      </c>
    </row>
    <row r="830" spans="1:10" hidden="1">
      <c r="A830" s="18">
        <f t="shared" si="12"/>
        <v>826</v>
      </c>
      <c r="B830" s="25">
        <v>12470</v>
      </c>
      <c r="C830" s="26" t="s">
        <v>868</v>
      </c>
      <c r="D830" s="27">
        <v>28909</v>
      </c>
      <c r="E830" s="28" t="s">
        <v>4789</v>
      </c>
      <c r="F830" s="17"/>
      <c r="G830" s="17"/>
      <c r="H830" s="353">
        <v>100004232612</v>
      </c>
      <c r="I830" s="17" t="s">
        <v>5204</v>
      </c>
      <c r="J830" s="17" t="s">
        <v>5308</v>
      </c>
    </row>
    <row r="831" spans="1:10" hidden="1">
      <c r="A831" s="18">
        <f t="shared" si="12"/>
        <v>827</v>
      </c>
      <c r="B831" s="21">
        <v>12471</v>
      </c>
      <c r="C831" s="22" t="s">
        <v>869</v>
      </c>
      <c r="D831" s="23">
        <v>27476</v>
      </c>
      <c r="E831" s="24" t="s">
        <v>4818</v>
      </c>
      <c r="F831" s="17"/>
      <c r="G831" s="17"/>
      <c r="H831" s="353">
        <v>1008396443</v>
      </c>
      <c r="I831" s="17" t="s">
        <v>5208</v>
      </c>
      <c r="J831" s="17" t="s">
        <v>5352</v>
      </c>
    </row>
    <row r="832" spans="1:10" hidden="1">
      <c r="A832" s="18">
        <f t="shared" si="12"/>
        <v>828</v>
      </c>
      <c r="B832" s="25">
        <v>12472</v>
      </c>
      <c r="C832" s="26" t="s">
        <v>870</v>
      </c>
      <c r="D832" s="27">
        <v>31253</v>
      </c>
      <c r="E832" s="28" t="s">
        <v>4791</v>
      </c>
      <c r="F832" s="17"/>
      <c r="G832" s="17"/>
      <c r="H832" s="353">
        <v>101004231145</v>
      </c>
      <c r="I832" s="17" t="s">
        <v>5204</v>
      </c>
      <c r="J832" s="17" t="s">
        <v>5594</v>
      </c>
    </row>
    <row r="833" spans="1:10" hidden="1">
      <c r="A833" s="18">
        <f t="shared" si="12"/>
        <v>829</v>
      </c>
      <c r="B833" s="21">
        <v>12474</v>
      </c>
      <c r="C833" s="22" t="s">
        <v>871</v>
      </c>
      <c r="D833" s="23">
        <v>29695</v>
      </c>
      <c r="E833" s="24" t="s">
        <v>4812</v>
      </c>
      <c r="F833" s="17"/>
      <c r="G833" s="17"/>
      <c r="H833" s="353">
        <v>102004238734</v>
      </c>
      <c r="I833" s="17" t="s">
        <v>5204</v>
      </c>
      <c r="J833" s="17" t="s">
        <v>5714</v>
      </c>
    </row>
    <row r="834" spans="1:10" hidden="1">
      <c r="A834" s="18">
        <f t="shared" si="12"/>
        <v>830</v>
      </c>
      <c r="B834" s="25">
        <v>12475</v>
      </c>
      <c r="C834" s="26" t="s">
        <v>872</v>
      </c>
      <c r="D834" s="27">
        <v>29464</v>
      </c>
      <c r="E834" s="28" t="s">
        <v>4820</v>
      </c>
      <c r="F834" s="17"/>
      <c r="G834" s="17"/>
      <c r="H834" s="353">
        <v>105004178378</v>
      </c>
      <c r="I834" s="17" t="s">
        <v>5204</v>
      </c>
      <c r="J834" s="17" t="s">
        <v>5715</v>
      </c>
    </row>
    <row r="835" spans="1:10" hidden="1">
      <c r="A835" s="18">
        <f t="shared" si="12"/>
        <v>831</v>
      </c>
      <c r="B835" s="21">
        <v>12476</v>
      </c>
      <c r="C835" s="22" t="s">
        <v>873</v>
      </c>
      <c r="D835" s="23">
        <v>26427</v>
      </c>
      <c r="E835" s="24" t="s">
        <v>4780</v>
      </c>
      <c r="F835" s="17"/>
      <c r="G835" s="17"/>
      <c r="H835" s="353">
        <v>106004255753</v>
      </c>
      <c r="I835" s="17" t="s">
        <v>5204</v>
      </c>
      <c r="J835" s="17" t="s">
        <v>5716</v>
      </c>
    </row>
    <row r="836" spans="1:10" hidden="1">
      <c r="A836" s="18">
        <f t="shared" si="12"/>
        <v>832</v>
      </c>
      <c r="B836" s="25">
        <v>12478</v>
      </c>
      <c r="C836" s="26" t="s">
        <v>874</v>
      </c>
      <c r="D836" s="27">
        <v>29785</v>
      </c>
      <c r="E836" s="28" t="s">
        <v>4808</v>
      </c>
      <c r="F836" s="17"/>
      <c r="G836" s="17"/>
      <c r="H836" s="353">
        <v>105004231465</v>
      </c>
      <c r="I836" s="17" t="s">
        <v>5204</v>
      </c>
      <c r="J836" s="17" t="s">
        <v>5717</v>
      </c>
    </row>
    <row r="837" spans="1:10" hidden="1">
      <c r="A837" s="18">
        <f t="shared" si="12"/>
        <v>833</v>
      </c>
      <c r="B837" s="21">
        <v>12480</v>
      </c>
      <c r="C837" s="22" t="s">
        <v>875</v>
      </c>
      <c r="D837" s="23">
        <v>30004</v>
      </c>
      <c r="E837" s="24" t="s">
        <v>4802</v>
      </c>
      <c r="F837" s="17"/>
      <c r="G837" s="17"/>
      <c r="H837" s="353">
        <v>1008396320</v>
      </c>
      <c r="I837" s="17" t="s">
        <v>5208</v>
      </c>
      <c r="J837" s="17" t="s">
        <v>5231</v>
      </c>
    </row>
    <row r="838" spans="1:10" hidden="1">
      <c r="A838" s="18">
        <f t="shared" ref="A838:A901" si="13">ROW()-4</f>
        <v>834</v>
      </c>
      <c r="B838" s="25">
        <v>12481</v>
      </c>
      <c r="C838" s="26" t="s">
        <v>876</v>
      </c>
      <c r="D838" s="27">
        <v>29512</v>
      </c>
      <c r="E838" s="28" t="s">
        <v>4824</v>
      </c>
      <c r="F838" s="17"/>
      <c r="G838" s="17"/>
      <c r="H838" s="353">
        <v>141000860144</v>
      </c>
      <c r="I838" s="17" t="s">
        <v>5210</v>
      </c>
      <c r="J838" s="17" t="s">
        <v>5404</v>
      </c>
    </row>
    <row r="839" spans="1:10" hidden="1">
      <c r="A839" s="18">
        <f t="shared" si="13"/>
        <v>835</v>
      </c>
      <c r="B839" s="21">
        <v>12484</v>
      </c>
      <c r="C839" s="22" t="s">
        <v>877</v>
      </c>
      <c r="D839" s="23">
        <v>28816</v>
      </c>
      <c r="E839" s="24" t="s">
        <v>4800</v>
      </c>
      <c r="F839" s="17"/>
      <c r="G839" s="17"/>
      <c r="H839" s="353">
        <v>109004231410</v>
      </c>
      <c r="I839" s="17" t="s">
        <v>5204</v>
      </c>
      <c r="J839" s="17" t="s">
        <v>5309</v>
      </c>
    </row>
    <row r="840" spans="1:10" hidden="1">
      <c r="A840" s="18">
        <f t="shared" si="13"/>
        <v>836</v>
      </c>
      <c r="B840" s="25">
        <v>12485</v>
      </c>
      <c r="C840" s="26" t="s">
        <v>746</v>
      </c>
      <c r="D840" s="27">
        <v>27289</v>
      </c>
      <c r="E840" s="28" t="s">
        <v>4824</v>
      </c>
      <c r="F840" s="17"/>
      <c r="G840" s="17"/>
      <c r="H840" s="353">
        <v>105004144635</v>
      </c>
      <c r="I840" s="17" t="s">
        <v>5204</v>
      </c>
      <c r="J840" s="17" t="s">
        <v>5587</v>
      </c>
    </row>
    <row r="841" spans="1:10" hidden="1">
      <c r="A841" s="18">
        <f t="shared" si="13"/>
        <v>837</v>
      </c>
      <c r="B841" s="21">
        <v>12486</v>
      </c>
      <c r="C841" s="22" t="s">
        <v>878</v>
      </c>
      <c r="D841" s="23">
        <v>27634</v>
      </c>
      <c r="E841" s="24" t="s">
        <v>4791</v>
      </c>
      <c r="F841" s="17"/>
      <c r="G841" s="17"/>
      <c r="H841" s="353">
        <v>103004234400</v>
      </c>
      <c r="I841" s="17" t="s">
        <v>5204</v>
      </c>
      <c r="J841" s="17" t="s">
        <v>5718</v>
      </c>
    </row>
    <row r="842" spans="1:10" hidden="1">
      <c r="A842" s="18">
        <f t="shared" si="13"/>
        <v>838</v>
      </c>
      <c r="B842" s="25">
        <v>12487</v>
      </c>
      <c r="C842" s="26" t="s">
        <v>879</v>
      </c>
      <c r="D842" s="27">
        <v>30256</v>
      </c>
      <c r="E842" s="28" t="s">
        <v>4789</v>
      </c>
      <c r="F842" s="17"/>
      <c r="G842" s="17"/>
      <c r="H842" s="353">
        <v>1008388642</v>
      </c>
      <c r="I842" s="17" t="s">
        <v>5208</v>
      </c>
      <c r="J842" s="17" t="s">
        <v>5719</v>
      </c>
    </row>
    <row r="843" spans="1:10" hidden="1">
      <c r="A843" s="18">
        <f t="shared" si="13"/>
        <v>839</v>
      </c>
      <c r="B843" s="21">
        <v>12491</v>
      </c>
      <c r="C843" s="22" t="s">
        <v>880</v>
      </c>
      <c r="D843" s="23">
        <v>28478</v>
      </c>
      <c r="E843" s="24" t="s">
        <v>4786</v>
      </c>
      <c r="F843" s="17"/>
      <c r="G843" s="17"/>
      <c r="H843" s="353">
        <v>103004215172</v>
      </c>
      <c r="I843" s="17" t="s">
        <v>5204</v>
      </c>
      <c r="J843" s="17" t="s">
        <v>5720</v>
      </c>
    </row>
    <row r="844" spans="1:10" hidden="1">
      <c r="A844" s="18">
        <f t="shared" si="13"/>
        <v>840</v>
      </c>
      <c r="B844" s="25">
        <v>12492</v>
      </c>
      <c r="C844" s="26" t="s">
        <v>881</v>
      </c>
      <c r="D844" s="27">
        <v>26433</v>
      </c>
      <c r="E844" s="28" t="s">
        <v>4786</v>
      </c>
      <c r="F844" s="17"/>
      <c r="G844" s="17"/>
      <c r="H844" s="353">
        <v>44310000008905</v>
      </c>
      <c r="I844" s="17" t="s">
        <v>5221</v>
      </c>
      <c r="J844" s="17" t="s">
        <v>5721</v>
      </c>
    </row>
    <row r="845" spans="1:10" hidden="1">
      <c r="A845" s="18">
        <f t="shared" si="13"/>
        <v>841</v>
      </c>
      <c r="B845" s="21">
        <v>12493</v>
      </c>
      <c r="C845" s="22" t="s">
        <v>882</v>
      </c>
      <c r="D845" s="23">
        <v>27953</v>
      </c>
      <c r="E845" s="24" t="s">
        <v>4818</v>
      </c>
      <c r="F845" s="17"/>
      <c r="G845" s="17"/>
      <c r="H845" s="353">
        <v>1008395868</v>
      </c>
      <c r="I845" s="17" t="s">
        <v>5208</v>
      </c>
      <c r="J845" s="17" t="s">
        <v>5324</v>
      </c>
    </row>
    <row r="846" spans="1:10" hidden="1">
      <c r="A846" s="18">
        <f t="shared" si="13"/>
        <v>842</v>
      </c>
      <c r="B846" s="25">
        <v>12495</v>
      </c>
      <c r="C846" s="26" t="s">
        <v>883</v>
      </c>
      <c r="D846" s="27">
        <v>29221</v>
      </c>
      <c r="E846" s="28" t="s">
        <v>4800</v>
      </c>
      <c r="F846" s="17"/>
      <c r="G846" s="17"/>
      <c r="H846" s="353">
        <v>141000860400</v>
      </c>
      <c r="I846" s="17" t="s">
        <v>5210</v>
      </c>
      <c r="J846" s="17" t="s">
        <v>5461</v>
      </c>
    </row>
    <row r="847" spans="1:10" hidden="1">
      <c r="A847" s="18">
        <f t="shared" si="13"/>
        <v>843</v>
      </c>
      <c r="B847" s="21">
        <v>12496</v>
      </c>
      <c r="C847" s="22" t="s">
        <v>306</v>
      </c>
      <c r="D847" s="23">
        <v>28798</v>
      </c>
      <c r="E847" s="24" t="s">
        <v>4794</v>
      </c>
      <c r="F847" s="17"/>
      <c r="G847" s="17"/>
      <c r="H847" s="353">
        <v>141000860236</v>
      </c>
      <c r="I847" s="17" t="s">
        <v>5210</v>
      </c>
      <c r="J847" s="17" t="s">
        <v>5722</v>
      </c>
    </row>
    <row r="848" spans="1:10" hidden="1">
      <c r="A848" s="18">
        <f t="shared" si="13"/>
        <v>844</v>
      </c>
      <c r="B848" s="25">
        <v>12497</v>
      </c>
      <c r="C848" s="26" t="s">
        <v>884</v>
      </c>
      <c r="D848" s="27">
        <v>28934</v>
      </c>
      <c r="E848" s="28" t="s">
        <v>4784</v>
      </c>
      <c r="F848" s="17"/>
      <c r="G848" s="17"/>
      <c r="H848" s="353">
        <v>101004173640</v>
      </c>
      <c r="I848" s="17" t="s">
        <v>5204</v>
      </c>
      <c r="J848" s="17" t="s">
        <v>5548</v>
      </c>
    </row>
    <row r="849" spans="1:10" hidden="1">
      <c r="A849" s="18">
        <f t="shared" si="13"/>
        <v>845</v>
      </c>
      <c r="B849" s="21">
        <v>12498</v>
      </c>
      <c r="C849" s="22" t="s">
        <v>885</v>
      </c>
      <c r="D849" s="23">
        <v>29469</v>
      </c>
      <c r="E849" s="24" t="s">
        <v>4798</v>
      </c>
      <c r="F849" s="17"/>
      <c r="G849" s="17"/>
      <c r="H849" s="353">
        <v>1008397109</v>
      </c>
      <c r="I849" s="17" t="s">
        <v>5208</v>
      </c>
      <c r="J849" s="17" t="s">
        <v>5723</v>
      </c>
    </row>
    <row r="850" spans="1:10" hidden="1">
      <c r="A850" s="18">
        <f t="shared" si="13"/>
        <v>846</v>
      </c>
      <c r="B850" s="25">
        <v>12499</v>
      </c>
      <c r="C850" s="26" t="s">
        <v>886</v>
      </c>
      <c r="D850" s="27">
        <v>30223</v>
      </c>
      <c r="E850" s="28" t="s">
        <v>4797</v>
      </c>
      <c r="F850" s="17"/>
      <c r="G850" s="17"/>
      <c r="H850" s="353">
        <v>141000860019</v>
      </c>
      <c r="I850" s="17" t="s">
        <v>5210</v>
      </c>
      <c r="J850" s="17" t="s">
        <v>5724</v>
      </c>
    </row>
    <row r="851" spans="1:10" hidden="1">
      <c r="A851" s="18">
        <f t="shared" si="13"/>
        <v>847</v>
      </c>
      <c r="B851" s="21">
        <v>12500</v>
      </c>
      <c r="C851" s="22" t="s">
        <v>887</v>
      </c>
      <c r="D851" s="23">
        <v>30076</v>
      </c>
      <c r="E851" s="24" t="s">
        <v>4812</v>
      </c>
      <c r="F851" s="17"/>
      <c r="G851" s="17"/>
      <c r="H851" s="353">
        <v>106004238428</v>
      </c>
      <c r="I851" s="17" t="s">
        <v>5204</v>
      </c>
      <c r="J851" s="17" t="s">
        <v>5467</v>
      </c>
    </row>
    <row r="852" spans="1:10" hidden="1">
      <c r="A852" s="18">
        <f t="shared" si="13"/>
        <v>848</v>
      </c>
      <c r="B852" s="25">
        <v>12501</v>
      </c>
      <c r="C852" s="26" t="s">
        <v>888</v>
      </c>
      <c r="D852" s="27">
        <v>29843</v>
      </c>
      <c r="E852" s="28" t="s">
        <v>4816</v>
      </c>
      <c r="F852" s="17"/>
      <c r="G852" s="17"/>
      <c r="H852" s="353">
        <v>141000860235</v>
      </c>
      <c r="I852" s="17" t="s">
        <v>5210</v>
      </c>
      <c r="J852" s="17" t="s">
        <v>5725</v>
      </c>
    </row>
    <row r="853" spans="1:10" hidden="1">
      <c r="A853" s="18">
        <f t="shared" si="13"/>
        <v>849</v>
      </c>
      <c r="B853" s="21">
        <v>12502</v>
      </c>
      <c r="C853" s="22" t="s">
        <v>889</v>
      </c>
      <c r="D853" s="23">
        <v>28820</v>
      </c>
      <c r="E853" s="24" t="s">
        <v>4803</v>
      </c>
      <c r="F853" s="17"/>
      <c r="G853" s="17"/>
      <c r="H853" s="353">
        <v>105004206533</v>
      </c>
      <c r="I853" s="17" t="s">
        <v>5204</v>
      </c>
      <c r="J853" s="17" t="s">
        <v>5248</v>
      </c>
    </row>
    <row r="854" spans="1:10" hidden="1">
      <c r="A854" s="18">
        <f t="shared" si="13"/>
        <v>850</v>
      </c>
      <c r="B854" s="25">
        <v>12503</v>
      </c>
      <c r="C854" s="26" t="s">
        <v>890</v>
      </c>
      <c r="D854" s="27">
        <v>29843</v>
      </c>
      <c r="E854" s="28" t="s">
        <v>4797</v>
      </c>
      <c r="F854" s="17"/>
      <c r="G854" s="17"/>
      <c r="H854" s="353">
        <v>141000860020</v>
      </c>
      <c r="I854" s="17" t="s">
        <v>5210</v>
      </c>
      <c r="J854" s="17" t="s">
        <v>5726</v>
      </c>
    </row>
    <row r="855" spans="1:10" hidden="1">
      <c r="A855" s="18">
        <f t="shared" si="13"/>
        <v>851</v>
      </c>
      <c r="B855" s="21">
        <v>12504</v>
      </c>
      <c r="C855" s="22" t="s">
        <v>891</v>
      </c>
      <c r="D855" s="23">
        <v>28925</v>
      </c>
      <c r="E855" s="24" t="s">
        <v>4814</v>
      </c>
      <c r="F855" s="17"/>
      <c r="G855" s="17"/>
      <c r="H855" s="353">
        <v>1008391710</v>
      </c>
      <c r="I855" s="17" t="s">
        <v>5208</v>
      </c>
      <c r="J855" s="17" t="s">
        <v>5260</v>
      </c>
    </row>
    <row r="856" spans="1:10" hidden="1">
      <c r="A856" s="18">
        <f t="shared" si="13"/>
        <v>852</v>
      </c>
      <c r="B856" s="25">
        <v>12505</v>
      </c>
      <c r="C856" s="26" t="s">
        <v>892</v>
      </c>
      <c r="D856" s="27">
        <v>30093</v>
      </c>
      <c r="E856" s="28" t="s">
        <v>4813</v>
      </c>
      <c r="F856" s="17"/>
      <c r="G856" s="17"/>
      <c r="H856" s="353">
        <v>1008392751</v>
      </c>
      <c r="I856" s="17" t="s">
        <v>5208</v>
      </c>
      <c r="J856" s="17" t="s">
        <v>5727</v>
      </c>
    </row>
    <row r="857" spans="1:10" hidden="1">
      <c r="A857" s="18">
        <f t="shared" si="13"/>
        <v>853</v>
      </c>
      <c r="B857" s="21">
        <v>12506</v>
      </c>
      <c r="C857" s="22" t="s">
        <v>893</v>
      </c>
      <c r="D857" s="23">
        <v>29278</v>
      </c>
      <c r="E857" s="24" t="s">
        <v>4819</v>
      </c>
      <c r="F857" s="17"/>
      <c r="G857" s="17"/>
      <c r="H857" s="353">
        <v>1008400397</v>
      </c>
      <c r="I857" s="17" t="s">
        <v>5208</v>
      </c>
      <c r="J857" s="17" t="s">
        <v>5728</v>
      </c>
    </row>
    <row r="858" spans="1:10" hidden="1">
      <c r="A858" s="18">
        <f t="shared" si="13"/>
        <v>854</v>
      </c>
      <c r="B858" s="25">
        <v>12509</v>
      </c>
      <c r="C858" s="26" t="s">
        <v>894</v>
      </c>
      <c r="D858" s="27">
        <v>29678</v>
      </c>
      <c r="E858" s="28" t="s">
        <v>4820</v>
      </c>
      <c r="F858" s="17"/>
      <c r="G858" s="17"/>
      <c r="H858" s="353">
        <v>1008403284</v>
      </c>
      <c r="I858" s="17" t="s">
        <v>5208</v>
      </c>
      <c r="J858" s="17" t="s">
        <v>5316</v>
      </c>
    </row>
    <row r="859" spans="1:10" hidden="1">
      <c r="A859" s="18">
        <f t="shared" si="13"/>
        <v>855</v>
      </c>
      <c r="B859" s="21">
        <v>12510</v>
      </c>
      <c r="C859" s="22" t="s">
        <v>895</v>
      </c>
      <c r="D859" s="23">
        <v>28330</v>
      </c>
      <c r="E859" s="24" t="s">
        <v>4818</v>
      </c>
      <c r="F859" s="17"/>
      <c r="G859" s="17"/>
      <c r="H859" s="353">
        <v>1008401053</v>
      </c>
      <c r="I859" s="17" t="s">
        <v>5208</v>
      </c>
      <c r="J859" s="17" t="s">
        <v>5729</v>
      </c>
    </row>
    <row r="860" spans="1:10" hidden="1">
      <c r="A860" s="18">
        <f t="shared" si="13"/>
        <v>856</v>
      </c>
      <c r="B860" s="25">
        <v>12511</v>
      </c>
      <c r="C860" s="26" t="s">
        <v>896</v>
      </c>
      <c r="D860" s="27">
        <v>29472</v>
      </c>
      <c r="E860" s="28" t="s">
        <v>4827</v>
      </c>
      <c r="F860" s="17"/>
      <c r="G860" s="17"/>
      <c r="H860" s="353">
        <v>103004112480</v>
      </c>
      <c r="I860" s="17" t="s">
        <v>5204</v>
      </c>
      <c r="J860" s="17" t="s">
        <v>5236</v>
      </c>
    </row>
    <row r="861" spans="1:10" hidden="1">
      <c r="A861" s="18">
        <f t="shared" si="13"/>
        <v>857</v>
      </c>
      <c r="B861" s="21">
        <v>12512</v>
      </c>
      <c r="C861" s="22" t="s">
        <v>897</v>
      </c>
      <c r="D861" s="23">
        <v>27094</v>
      </c>
      <c r="E861" s="24" t="s">
        <v>4793</v>
      </c>
      <c r="F861" s="17"/>
      <c r="G861" s="17"/>
      <c r="H861" s="353">
        <v>141000859965</v>
      </c>
      <c r="I861" s="17" t="s">
        <v>5210</v>
      </c>
      <c r="J861" s="17" t="s">
        <v>5379</v>
      </c>
    </row>
    <row r="862" spans="1:10" hidden="1">
      <c r="A862" s="18">
        <f t="shared" si="13"/>
        <v>858</v>
      </c>
      <c r="B862" s="25">
        <v>12516</v>
      </c>
      <c r="C862" s="26" t="s">
        <v>898</v>
      </c>
      <c r="D862" s="27">
        <v>30881</v>
      </c>
      <c r="E862" s="29" t="s">
        <v>4781</v>
      </c>
      <c r="F862" s="17"/>
      <c r="G862" s="17"/>
      <c r="H862" s="353">
        <v>106004231929</v>
      </c>
      <c r="I862" s="17" t="s">
        <v>5204</v>
      </c>
      <c r="J862" s="17" t="s">
        <v>5467</v>
      </c>
    </row>
    <row r="863" spans="1:10" hidden="1">
      <c r="A863" s="18">
        <f t="shared" si="13"/>
        <v>859</v>
      </c>
      <c r="B863" s="21">
        <v>12518</v>
      </c>
      <c r="C863" s="22" t="s">
        <v>899</v>
      </c>
      <c r="D863" s="23">
        <v>25625</v>
      </c>
      <c r="E863" s="24" t="s">
        <v>4816</v>
      </c>
      <c r="F863" s="17"/>
      <c r="G863" s="17"/>
      <c r="H863" s="353">
        <v>141000860172</v>
      </c>
      <c r="I863" s="17" t="s">
        <v>5210</v>
      </c>
      <c r="J863" s="17" t="s">
        <v>5462</v>
      </c>
    </row>
    <row r="864" spans="1:10" hidden="1">
      <c r="A864" s="18">
        <f t="shared" si="13"/>
        <v>860</v>
      </c>
      <c r="B864" s="25">
        <v>12519</v>
      </c>
      <c r="C864" s="26" t="s">
        <v>900</v>
      </c>
      <c r="D864" s="27">
        <v>27519</v>
      </c>
      <c r="E864" s="29" t="s">
        <v>4781</v>
      </c>
      <c r="F864" s="17"/>
      <c r="G864" s="17"/>
      <c r="H864" s="353">
        <v>104004106237</v>
      </c>
      <c r="I864" s="17" t="s">
        <v>5204</v>
      </c>
      <c r="J864" s="17" t="s">
        <v>5581</v>
      </c>
    </row>
    <row r="865" spans="1:10" hidden="1">
      <c r="A865" s="18">
        <f t="shared" si="13"/>
        <v>861</v>
      </c>
      <c r="B865" s="21">
        <v>12520</v>
      </c>
      <c r="C865" s="22" t="s">
        <v>901</v>
      </c>
      <c r="D865" s="23">
        <v>29279</v>
      </c>
      <c r="E865" s="24" t="s">
        <v>4816</v>
      </c>
      <c r="F865" s="17"/>
      <c r="G865" s="17"/>
      <c r="H865" s="353">
        <v>141000860198</v>
      </c>
      <c r="I865" s="17" t="s">
        <v>5210</v>
      </c>
      <c r="J865" s="17" t="s">
        <v>5731</v>
      </c>
    </row>
    <row r="866" spans="1:10" hidden="1">
      <c r="A866" s="18">
        <f t="shared" si="13"/>
        <v>862</v>
      </c>
      <c r="B866" s="25">
        <v>12522</v>
      </c>
      <c r="C866" s="26" t="s">
        <v>219</v>
      </c>
      <c r="D866" s="27">
        <v>26049</v>
      </c>
      <c r="E866" s="28" t="s">
        <v>4791</v>
      </c>
      <c r="F866" s="17"/>
      <c r="G866" s="17"/>
      <c r="H866" s="353">
        <v>141000858052</v>
      </c>
      <c r="I866" s="17" t="s">
        <v>5210</v>
      </c>
      <c r="J866" s="17" t="s">
        <v>5364</v>
      </c>
    </row>
    <row r="867" spans="1:10" hidden="1">
      <c r="A867" s="18">
        <f t="shared" si="13"/>
        <v>863</v>
      </c>
      <c r="B867" s="21">
        <v>12523</v>
      </c>
      <c r="C867" s="22" t="s">
        <v>902</v>
      </c>
      <c r="D867" s="23">
        <v>27142</v>
      </c>
      <c r="E867" s="24" t="s">
        <v>4801</v>
      </c>
      <c r="F867" s="17"/>
      <c r="G867" s="17"/>
      <c r="H867" s="353">
        <v>44310000016689</v>
      </c>
      <c r="I867" s="17" t="s">
        <v>5221</v>
      </c>
      <c r="J867" s="17" t="s">
        <v>5732</v>
      </c>
    </row>
    <row r="868" spans="1:10" hidden="1">
      <c r="A868" s="18">
        <f t="shared" si="13"/>
        <v>864</v>
      </c>
      <c r="B868" s="25">
        <v>12524</v>
      </c>
      <c r="C868" s="26" t="s">
        <v>368</v>
      </c>
      <c r="D868" s="27">
        <v>29472</v>
      </c>
      <c r="E868" s="28" t="s">
        <v>4782</v>
      </c>
      <c r="F868" s="17" t="s">
        <v>8883</v>
      </c>
      <c r="G868" s="17" t="s">
        <v>8878</v>
      </c>
      <c r="H868" s="353">
        <v>104004103121</v>
      </c>
      <c r="I868" s="17" t="s">
        <v>5204</v>
      </c>
      <c r="J868" s="17" t="s">
        <v>11805</v>
      </c>
    </row>
    <row r="869" spans="1:10" hidden="1">
      <c r="A869" s="18">
        <f t="shared" si="13"/>
        <v>865</v>
      </c>
      <c r="B869" s="21">
        <v>12525</v>
      </c>
      <c r="C869" s="22" t="s">
        <v>903</v>
      </c>
      <c r="D869" s="23">
        <v>27700</v>
      </c>
      <c r="E869" s="24" t="s">
        <v>4827</v>
      </c>
      <c r="F869" s="17"/>
      <c r="G869" s="17"/>
      <c r="H869" s="353">
        <v>102004206454</v>
      </c>
      <c r="I869" s="17" t="s">
        <v>5204</v>
      </c>
      <c r="J869" s="17" t="s">
        <v>5733</v>
      </c>
    </row>
    <row r="870" spans="1:10" hidden="1">
      <c r="A870" s="18">
        <f t="shared" si="13"/>
        <v>866</v>
      </c>
      <c r="B870" s="25">
        <v>12527</v>
      </c>
      <c r="C870" s="26" t="s">
        <v>904</v>
      </c>
      <c r="D870" s="27">
        <v>30195</v>
      </c>
      <c r="E870" s="28" t="s">
        <v>4780</v>
      </c>
      <c r="F870" s="17"/>
      <c r="G870" s="17"/>
      <c r="H870" s="353">
        <v>141000848680</v>
      </c>
      <c r="I870" s="17" t="s">
        <v>5210</v>
      </c>
      <c r="J870" s="17" t="s">
        <v>5260</v>
      </c>
    </row>
    <row r="871" spans="1:10" hidden="1">
      <c r="A871" s="18">
        <f t="shared" si="13"/>
        <v>867</v>
      </c>
      <c r="B871" s="21">
        <v>12528</v>
      </c>
      <c r="C871" s="22" t="s">
        <v>905</v>
      </c>
      <c r="D871" s="23">
        <v>30631</v>
      </c>
      <c r="E871" s="24" t="s">
        <v>4784</v>
      </c>
      <c r="F871" s="17"/>
      <c r="G871" s="17"/>
      <c r="H871" s="353">
        <v>102004110744</v>
      </c>
      <c r="I871" s="17" t="s">
        <v>5204</v>
      </c>
      <c r="J871" s="17" t="s">
        <v>5300</v>
      </c>
    </row>
    <row r="872" spans="1:10" hidden="1">
      <c r="A872" s="18">
        <f t="shared" si="13"/>
        <v>868</v>
      </c>
      <c r="B872" s="25">
        <v>12529</v>
      </c>
      <c r="C872" s="26" t="s">
        <v>906</v>
      </c>
      <c r="D872" s="27">
        <v>28007</v>
      </c>
      <c r="E872" s="28" t="s">
        <v>4791</v>
      </c>
      <c r="F872" s="17"/>
      <c r="G872" s="17"/>
      <c r="H872" s="353">
        <v>44310000017567</v>
      </c>
      <c r="I872" s="17" t="s">
        <v>5221</v>
      </c>
      <c r="J872" s="17" t="s">
        <v>5514</v>
      </c>
    </row>
    <row r="873" spans="1:10" hidden="1">
      <c r="A873" s="18">
        <f t="shared" si="13"/>
        <v>869</v>
      </c>
      <c r="B873" s="21">
        <v>12530</v>
      </c>
      <c r="C873" s="22" t="s">
        <v>907</v>
      </c>
      <c r="D873" s="23">
        <v>29733</v>
      </c>
      <c r="E873" s="24" t="s">
        <v>4801</v>
      </c>
      <c r="F873" s="17"/>
      <c r="G873" s="17"/>
      <c r="H873" s="353">
        <v>101004149947</v>
      </c>
      <c r="I873" s="17" t="s">
        <v>5204</v>
      </c>
      <c r="J873" s="17" t="s">
        <v>5363</v>
      </c>
    </row>
    <row r="874" spans="1:10" hidden="1">
      <c r="A874" s="18">
        <f t="shared" si="13"/>
        <v>870</v>
      </c>
      <c r="B874" s="25">
        <v>12532</v>
      </c>
      <c r="C874" s="26" t="s">
        <v>908</v>
      </c>
      <c r="D874" s="27">
        <v>30553</v>
      </c>
      <c r="E874" s="28" t="s">
        <v>4784</v>
      </c>
      <c r="F874" s="17"/>
      <c r="G874" s="17"/>
      <c r="H874" s="353">
        <v>107004110736</v>
      </c>
      <c r="I874" s="17" t="s">
        <v>5204</v>
      </c>
      <c r="J874" s="17" t="s">
        <v>5734</v>
      </c>
    </row>
    <row r="875" spans="1:10" hidden="1">
      <c r="A875" s="18">
        <f t="shared" si="13"/>
        <v>871</v>
      </c>
      <c r="B875" s="21">
        <v>12535</v>
      </c>
      <c r="C875" s="22" t="s">
        <v>909</v>
      </c>
      <c r="D875" s="23">
        <v>26186</v>
      </c>
      <c r="E875" s="24" t="s">
        <v>4803</v>
      </c>
      <c r="F875" s="17"/>
      <c r="G875" s="17"/>
      <c r="H875" s="353">
        <v>1008387766</v>
      </c>
      <c r="I875" s="17" t="s">
        <v>5208</v>
      </c>
      <c r="J875" s="17" t="s">
        <v>5735</v>
      </c>
    </row>
    <row r="876" spans="1:10" hidden="1">
      <c r="A876" s="18">
        <f t="shared" si="13"/>
        <v>872</v>
      </c>
      <c r="B876" s="25">
        <v>12537</v>
      </c>
      <c r="C876" s="26" t="s">
        <v>910</v>
      </c>
      <c r="D876" s="27">
        <v>28348</v>
      </c>
      <c r="E876" s="28" t="s">
        <v>4800</v>
      </c>
      <c r="F876" s="17"/>
      <c r="G876" s="17"/>
      <c r="H876" s="353">
        <v>100004238002</v>
      </c>
      <c r="I876" s="17" t="s">
        <v>5204</v>
      </c>
      <c r="J876" s="17" t="s">
        <v>5736</v>
      </c>
    </row>
    <row r="877" spans="1:10" hidden="1">
      <c r="A877" s="18">
        <f t="shared" si="13"/>
        <v>873</v>
      </c>
      <c r="B877" s="21">
        <v>12538</v>
      </c>
      <c r="C877" s="22" t="s">
        <v>911</v>
      </c>
      <c r="D877" s="23">
        <v>26816</v>
      </c>
      <c r="E877" s="24" t="s">
        <v>4803</v>
      </c>
      <c r="F877" s="17"/>
      <c r="G877" s="17"/>
      <c r="H877" s="353">
        <v>1008388480</v>
      </c>
      <c r="I877" s="17" t="s">
        <v>5208</v>
      </c>
      <c r="J877" s="17" t="s">
        <v>5737</v>
      </c>
    </row>
    <row r="878" spans="1:10" hidden="1">
      <c r="A878" s="18">
        <f t="shared" si="13"/>
        <v>874</v>
      </c>
      <c r="B878" s="25">
        <v>12539</v>
      </c>
      <c r="C878" s="26" t="s">
        <v>912</v>
      </c>
      <c r="D878" s="27">
        <v>29077</v>
      </c>
      <c r="E878" s="28" t="s">
        <v>4803</v>
      </c>
      <c r="F878" s="17"/>
      <c r="G878" s="17"/>
      <c r="H878" s="353">
        <v>1008388383</v>
      </c>
      <c r="I878" s="17" t="s">
        <v>5208</v>
      </c>
      <c r="J878" s="17" t="s">
        <v>5738</v>
      </c>
    </row>
    <row r="879" spans="1:10" hidden="1">
      <c r="A879" s="18">
        <f t="shared" si="13"/>
        <v>875</v>
      </c>
      <c r="B879" s="21">
        <v>12541</v>
      </c>
      <c r="C879" s="22" t="s">
        <v>913</v>
      </c>
      <c r="D879" s="23">
        <v>28113</v>
      </c>
      <c r="E879" s="24" t="s">
        <v>4803</v>
      </c>
      <c r="F879" s="17"/>
      <c r="G879" s="17"/>
      <c r="H879" s="353">
        <v>1008388118</v>
      </c>
      <c r="I879" s="17" t="s">
        <v>5208</v>
      </c>
      <c r="J879" s="17" t="s">
        <v>5739</v>
      </c>
    </row>
    <row r="880" spans="1:10" hidden="1">
      <c r="A880" s="18">
        <f t="shared" si="13"/>
        <v>876</v>
      </c>
      <c r="B880" s="25">
        <v>12543</v>
      </c>
      <c r="C880" s="26" t="s">
        <v>914</v>
      </c>
      <c r="D880" s="27">
        <v>27657</v>
      </c>
      <c r="E880" s="28" t="s">
        <v>4785</v>
      </c>
      <c r="F880" s="17"/>
      <c r="G880" s="17"/>
      <c r="H880" s="353">
        <v>102004133963</v>
      </c>
      <c r="I880" s="17" t="s">
        <v>5204</v>
      </c>
      <c r="J880" s="17" t="s">
        <v>5398</v>
      </c>
    </row>
    <row r="881" spans="1:10" hidden="1">
      <c r="A881" s="18">
        <f t="shared" si="13"/>
        <v>877</v>
      </c>
      <c r="B881" s="21">
        <v>12547</v>
      </c>
      <c r="C881" s="22" t="s">
        <v>915</v>
      </c>
      <c r="D881" s="23">
        <v>28790</v>
      </c>
      <c r="E881" s="24" t="s">
        <v>4782</v>
      </c>
      <c r="F881" s="17" t="s">
        <v>8017</v>
      </c>
      <c r="G881" s="17" t="s">
        <v>8011</v>
      </c>
      <c r="H881" s="353">
        <v>101004102464</v>
      </c>
      <c r="I881" s="17" t="s">
        <v>5204</v>
      </c>
      <c r="J881" s="17" t="s">
        <v>11807</v>
      </c>
    </row>
    <row r="882" spans="1:10" hidden="1">
      <c r="A882" s="18">
        <f t="shared" si="13"/>
        <v>878</v>
      </c>
      <c r="B882" s="25">
        <v>12548</v>
      </c>
      <c r="C882" s="26" t="s">
        <v>804</v>
      </c>
      <c r="D882" s="27">
        <v>26665</v>
      </c>
      <c r="E882" s="28" t="s">
        <v>4779</v>
      </c>
      <c r="F882" s="17"/>
      <c r="G882" s="17"/>
      <c r="H882" s="353">
        <v>44310000015747</v>
      </c>
      <c r="I882" s="17" t="s">
        <v>5221</v>
      </c>
      <c r="J882" s="17" t="s">
        <v>5740</v>
      </c>
    </row>
    <row r="883" spans="1:10" hidden="1">
      <c r="A883" s="18">
        <f t="shared" si="13"/>
        <v>879</v>
      </c>
      <c r="B883" s="21">
        <v>12549</v>
      </c>
      <c r="C883" s="22" t="s">
        <v>916</v>
      </c>
      <c r="D883" s="23">
        <v>27636</v>
      </c>
      <c r="E883" s="24" t="s">
        <v>4795</v>
      </c>
      <c r="F883" s="17"/>
      <c r="G883" s="17"/>
      <c r="H883" s="353">
        <v>141000858031</v>
      </c>
      <c r="I883" s="17" t="s">
        <v>5210</v>
      </c>
      <c r="J883" s="17" t="s">
        <v>5741</v>
      </c>
    </row>
    <row r="884" spans="1:10" hidden="1">
      <c r="A884" s="18">
        <f t="shared" si="13"/>
        <v>880</v>
      </c>
      <c r="B884" s="25">
        <v>12550</v>
      </c>
      <c r="C884" s="26" t="s">
        <v>135</v>
      </c>
      <c r="D884" s="27">
        <v>28278</v>
      </c>
      <c r="E884" s="28" t="s">
        <v>4803</v>
      </c>
      <c r="F884" s="17"/>
      <c r="G884" s="17"/>
      <c r="H884" s="353">
        <v>1008388626</v>
      </c>
      <c r="I884" s="17" t="s">
        <v>5208</v>
      </c>
      <c r="J884" s="17" t="s">
        <v>5614</v>
      </c>
    </row>
    <row r="885" spans="1:10" hidden="1">
      <c r="A885" s="18">
        <f t="shared" si="13"/>
        <v>881</v>
      </c>
      <c r="B885" s="21">
        <v>12551</v>
      </c>
      <c r="C885" s="22" t="s">
        <v>917</v>
      </c>
      <c r="D885" s="23">
        <v>27554</v>
      </c>
      <c r="E885" s="24" t="s">
        <v>4803</v>
      </c>
      <c r="F885" s="17"/>
      <c r="G885" s="17"/>
      <c r="H885" s="353">
        <v>1008388561</v>
      </c>
      <c r="I885" s="17" t="s">
        <v>5208</v>
      </c>
      <c r="J885" s="17" t="s">
        <v>5742</v>
      </c>
    </row>
    <row r="886" spans="1:10" hidden="1">
      <c r="A886" s="18">
        <f t="shared" si="13"/>
        <v>882</v>
      </c>
      <c r="B886" s="25">
        <v>12555</v>
      </c>
      <c r="C886" s="26" t="s">
        <v>918</v>
      </c>
      <c r="D886" s="27">
        <v>28457</v>
      </c>
      <c r="E886" s="28" t="s">
        <v>4807</v>
      </c>
      <c r="F886" s="17"/>
      <c r="G886" s="17"/>
      <c r="H886" s="353">
        <v>100004166780</v>
      </c>
      <c r="I886" s="17" t="s">
        <v>5204</v>
      </c>
      <c r="J886" s="17" t="s">
        <v>5743</v>
      </c>
    </row>
    <row r="887" spans="1:10" hidden="1">
      <c r="A887" s="18">
        <f t="shared" si="13"/>
        <v>883</v>
      </c>
      <c r="B887" s="21">
        <v>12557</v>
      </c>
      <c r="C887" s="22" t="s">
        <v>919</v>
      </c>
      <c r="D887" s="23">
        <v>30072</v>
      </c>
      <c r="E887" s="24" t="s">
        <v>4797</v>
      </c>
      <c r="F887" s="17"/>
      <c r="G887" s="17"/>
      <c r="H887" s="353">
        <v>109004173750</v>
      </c>
      <c r="I887" s="17" t="s">
        <v>5204</v>
      </c>
      <c r="J887" s="17" t="s">
        <v>5679</v>
      </c>
    </row>
    <row r="888" spans="1:10" hidden="1">
      <c r="A888" s="18">
        <f t="shared" si="13"/>
        <v>884</v>
      </c>
      <c r="B888" s="25">
        <v>12561</v>
      </c>
      <c r="C888" s="26" t="s">
        <v>192</v>
      </c>
      <c r="D888" s="27">
        <v>29248</v>
      </c>
      <c r="E888" s="29" t="s">
        <v>4781</v>
      </c>
      <c r="F888" s="17"/>
      <c r="G888" s="17"/>
      <c r="H888" s="353">
        <v>105004075155</v>
      </c>
      <c r="I888" s="17" t="s">
        <v>5204</v>
      </c>
      <c r="J888" s="17" t="s">
        <v>5744</v>
      </c>
    </row>
    <row r="889" spans="1:10" hidden="1">
      <c r="A889" s="18">
        <f t="shared" si="13"/>
        <v>885</v>
      </c>
      <c r="B889" s="21">
        <v>12563</v>
      </c>
      <c r="C889" s="22" t="s">
        <v>920</v>
      </c>
      <c r="D889" s="23">
        <v>27540</v>
      </c>
      <c r="E889" s="24" t="s">
        <v>4795</v>
      </c>
      <c r="F889" s="17"/>
      <c r="G889" s="17"/>
      <c r="H889" s="353">
        <v>1008402900</v>
      </c>
      <c r="I889" s="17" t="s">
        <v>5208</v>
      </c>
      <c r="J889" s="17" t="s">
        <v>5745</v>
      </c>
    </row>
    <row r="890" spans="1:10" hidden="1">
      <c r="A890" s="18">
        <f t="shared" si="13"/>
        <v>886</v>
      </c>
      <c r="B890" s="25">
        <v>12567</v>
      </c>
      <c r="C890" s="26" t="s">
        <v>921</v>
      </c>
      <c r="D890" s="27">
        <v>28253</v>
      </c>
      <c r="E890" s="28" t="s">
        <v>4792</v>
      </c>
      <c r="F890" s="17"/>
      <c r="G890" s="17"/>
      <c r="H890" s="353">
        <v>1008448650</v>
      </c>
      <c r="I890" s="17" t="s">
        <v>5208</v>
      </c>
      <c r="J890" s="17" t="s">
        <v>5266</v>
      </c>
    </row>
    <row r="891" spans="1:10" hidden="1">
      <c r="A891" s="18">
        <f t="shared" si="13"/>
        <v>887</v>
      </c>
      <c r="B891" s="21">
        <v>12571</v>
      </c>
      <c r="C891" s="22" t="s">
        <v>922</v>
      </c>
      <c r="D891" s="23">
        <v>29058</v>
      </c>
      <c r="E891" s="24" t="s">
        <v>4792</v>
      </c>
      <c r="F891" s="17"/>
      <c r="G891" s="17"/>
      <c r="H891" s="353">
        <v>1008448210</v>
      </c>
      <c r="I891" s="17" t="s">
        <v>5208</v>
      </c>
      <c r="J891" s="17" t="s">
        <v>5747</v>
      </c>
    </row>
    <row r="892" spans="1:10" hidden="1">
      <c r="A892" s="18">
        <f t="shared" si="13"/>
        <v>888</v>
      </c>
      <c r="B892" s="25">
        <v>12574</v>
      </c>
      <c r="C892" s="26" t="s">
        <v>923</v>
      </c>
      <c r="D892" s="27">
        <v>27395</v>
      </c>
      <c r="E892" s="28" t="s">
        <v>4789</v>
      </c>
      <c r="F892" s="17"/>
      <c r="G892" s="17"/>
      <c r="H892" s="353">
        <v>101004201366</v>
      </c>
      <c r="I892" s="17" t="s">
        <v>5204</v>
      </c>
      <c r="J892" s="17" t="s">
        <v>5748</v>
      </c>
    </row>
    <row r="893" spans="1:10" hidden="1">
      <c r="A893" s="18">
        <f t="shared" si="13"/>
        <v>889</v>
      </c>
      <c r="B893" s="21">
        <v>12575</v>
      </c>
      <c r="C893" s="22" t="s">
        <v>292</v>
      </c>
      <c r="D893" s="23">
        <v>27597</v>
      </c>
      <c r="E893" s="24" t="s">
        <v>4797</v>
      </c>
      <c r="F893" s="17"/>
      <c r="G893" s="17"/>
      <c r="H893" s="353">
        <v>141000860021</v>
      </c>
      <c r="I893" s="17" t="s">
        <v>5210</v>
      </c>
      <c r="J893" s="17" t="s">
        <v>5749</v>
      </c>
    </row>
    <row r="894" spans="1:10" hidden="1">
      <c r="A894" s="18">
        <f t="shared" si="13"/>
        <v>890</v>
      </c>
      <c r="B894" s="25">
        <v>12576</v>
      </c>
      <c r="C894" s="26" t="s">
        <v>924</v>
      </c>
      <c r="D894" s="27">
        <v>29281</v>
      </c>
      <c r="E894" s="28" t="s">
        <v>4797</v>
      </c>
      <c r="F894" s="17"/>
      <c r="G894" s="17"/>
      <c r="H894" s="353">
        <v>107004107002</v>
      </c>
      <c r="I894" s="17" t="s">
        <v>5204</v>
      </c>
      <c r="J894" s="17" t="s">
        <v>5580</v>
      </c>
    </row>
    <row r="895" spans="1:10" hidden="1">
      <c r="A895" s="18">
        <f t="shared" si="13"/>
        <v>891</v>
      </c>
      <c r="B895" s="35">
        <v>12577</v>
      </c>
      <c r="C895" s="36" t="s">
        <v>925</v>
      </c>
      <c r="D895" s="37">
        <v>27560</v>
      </c>
      <c r="E895" s="24" t="s">
        <v>4813</v>
      </c>
      <c r="F895" s="17"/>
      <c r="G895" s="17"/>
      <c r="H895" s="353">
        <v>141000869017</v>
      </c>
      <c r="I895" s="17" t="s">
        <v>5210</v>
      </c>
      <c r="J895" s="17">
        <v>0</v>
      </c>
    </row>
    <row r="896" spans="1:10" hidden="1">
      <c r="A896" s="18">
        <f t="shared" si="13"/>
        <v>892</v>
      </c>
      <c r="B896" s="25">
        <v>12578</v>
      </c>
      <c r="C896" s="26" t="s">
        <v>926</v>
      </c>
      <c r="D896" s="27">
        <v>27073</v>
      </c>
      <c r="E896" s="29" t="s">
        <v>4781</v>
      </c>
      <c r="F896" s="17"/>
      <c r="G896" s="17"/>
      <c r="H896" s="353">
        <v>100004189743</v>
      </c>
      <c r="I896" s="17" t="s">
        <v>5204</v>
      </c>
      <c r="J896" s="17" t="s">
        <v>5750</v>
      </c>
    </row>
    <row r="897" spans="1:10" hidden="1">
      <c r="A897" s="18">
        <f t="shared" si="13"/>
        <v>893</v>
      </c>
      <c r="B897" s="21">
        <v>12579</v>
      </c>
      <c r="C897" s="22" t="s">
        <v>927</v>
      </c>
      <c r="D897" s="23">
        <v>25252</v>
      </c>
      <c r="E897" s="24" t="s">
        <v>4779</v>
      </c>
      <c r="F897" s="17"/>
      <c r="G897" s="17"/>
      <c r="H897" s="353">
        <v>104004238718</v>
      </c>
      <c r="I897" s="17" t="s">
        <v>5204</v>
      </c>
      <c r="J897" s="17" t="s">
        <v>5399</v>
      </c>
    </row>
    <row r="898" spans="1:10" hidden="1">
      <c r="A898" s="18">
        <f t="shared" si="13"/>
        <v>894</v>
      </c>
      <c r="B898" s="25">
        <v>12585</v>
      </c>
      <c r="C898" s="26" t="s">
        <v>928</v>
      </c>
      <c r="D898" s="27">
        <v>28574</v>
      </c>
      <c r="E898" s="28" t="s">
        <v>4791</v>
      </c>
      <c r="F898" s="17"/>
      <c r="G898" s="17"/>
      <c r="H898" s="353">
        <v>101004119012</v>
      </c>
      <c r="I898" s="17" t="s">
        <v>5204</v>
      </c>
      <c r="J898" s="17" t="s">
        <v>5404</v>
      </c>
    </row>
    <row r="899" spans="1:10" hidden="1">
      <c r="A899" s="18">
        <f t="shared" si="13"/>
        <v>895</v>
      </c>
      <c r="B899" s="21">
        <v>12589</v>
      </c>
      <c r="C899" s="22" t="s">
        <v>929</v>
      </c>
      <c r="D899" s="23">
        <v>28809</v>
      </c>
      <c r="E899" s="24" t="s">
        <v>4820</v>
      </c>
      <c r="F899" s="17"/>
      <c r="G899" s="17"/>
      <c r="H899" s="353">
        <v>141000857568</v>
      </c>
      <c r="I899" s="17" t="s">
        <v>5210</v>
      </c>
      <c r="J899" s="17" t="s">
        <v>5285</v>
      </c>
    </row>
    <row r="900" spans="1:10" hidden="1">
      <c r="A900" s="18">
        <f t="shared" si="13"/>
        <v>896</v>
      </c>
      <c r="B900" s="25">
        <v>12599</v>
      </c>
      <c r="C900" s="26" t="s">
        <v>930</v>
      </c>
      <c r="D900" s="27">
        <v>27413</v>
      </c>
      <c r="E900" s="28" t="s">
        <v>4807</v>
      </c>
      <c r="F900" s="17"/>
      <c r="G900" s="17"/>
      <c r="H900" s="353">
        <v>103004166832</v>
      </c>
      <c r="I900" s="17" t="s">
        <v>5204</v>
      </c>
      <c r="J900" s="17" t="s">
        <v>5751</v>
      </c>
    </row>
    <row r="901" spans="1:10" hidden="1">
      <c r="A901" s="18">
        <f t="shared" si="13"/>
        <v>897</v>
      </c>
      <c r="B901" s="21">
        <v>12604</v>
      </c>
      <c r="C901" s="22" t="s">
        <v>931</v>
      </c>
      <c r="D901" s="23">
        <v>29131</v>
      </c>
      <c r="E901" s="24" t="s">
        <v>4800</v>
      </c>
      <c r="F901" s="17"/>
      <c r="G901" s="17"/>
      <c r="H901" s="353">
        <v>104004080548</v>
      </c>
      <c r="I901" s="17" t="s">
        <v>5204</v>
      </c>
      <c r="J901" s="17" t="s">
        <v>5752</v>
      </c>
    </row>
    <row r="902" spans="1:10" hidden="1">
      <c r="A902" s="18">
        <f t="shared" ref="A902:A965" si="14">ROW()-4</f>
        <v>898</v>
      </c>
      <c r="B902" s="25">
        <v>12605</v>
      </c>
      <c r="C902" s="26" t="s">
        <v>932</v>
      </c>
      <c r="D902" s="27">
        <v>29235</v>
      </c>
      <c r="E902" s="28" t="s">
        <v>4793</v>
      </c>
      <c r="F902" s="17"/>
      <c r="G902" s="17"/>
      <c r="H902" s="353">
        <v>141000859955</v>
      </c>
      <c r="I902" s="17" t="s">
        <v>5210</v>
      </c>
      <c r="J902" s="17" t="s">
        <v>5753</v>
      </c>
    </row>
    <row r="903" spans="1:10" hidden="1">
      <c r="A903" s="18">
        <f t="shared" si="14"/>
        <v>899</v>
      </c>
      <c r="B903" s="21">
        <v>12607</v>
      </c>
      <c r="C903" s="22" t="s">
        <v>933</v>
      </c>
      <c r="D903" s="23">
        <v>29190</v>
      </c>
      <c r="E903" s="24" t="s">
        <v>4782</v>
      </c>
      <c r="F903" s="17" t="s">
        <v>11484</v>
      </c>
      <c r="G903" s="17" t="s">
        <v>11479</v>
      </c>
      <c r="H903" s="353">
        <v>106004107070</v>
      </c>
      <c r="I903" s="17" t="s">
        <v>5204</v>
      </c>
      <c r="J903" s="17" t="s">
        <v>11805</v>
      </c>
    </row>
    <row r="904" spans="1:10" hidden="1">
      <c r="A904" s="18">
        <f t="shared" si="14"/>
        <v>900</v>
      </c>
      <c r="B904" s="25">
        <v>12609</v>
      </c>
      <c r="C904" s="26" t="s">
        <v>934</v>
      </c>
      <c r="D904" s="27">
        <v>26726</v>
      </c>
      <c r="E904" s="28" t="s">
        <v>4800</v>
      </c>
      <c r="F904" s="17"/>
      <c r="G904" s="17"/>
      <c r="H904" s="353">
        <v>141000860488</v>
      </c>
      <c r="I904" s="17" t="s">
        <v>5210</v>
      </c>
      <c r="J904" s="17" t="s">
        <v>5264</v>
      </c>
    </row>
    <row r="905" spans="1:10" hidden="1">
      <c r="A905" s="18">
        <f t="shared" si="14"/>
        <v>901</v>
      </c>
      <c r="B905" s="21">
        <v>12614</v>
      </c>
      <c r="C905" s="22" t="s">
        <v>192</v>
      </c>
      <c r="D905" s="23">
        <v>28391</v>
      </c>
      <c r="E905" s="24" t="s">
        <v>4797</v>
      </c>
      <c r="F905" s="17"/>
      <c r="G905" s="17"/>
      <c r="H905" s="353">
        <v>141000860022</v>
      </c>
      <c r="I905" s="17" t="s">
        <v>5210</v>
      </c>
      <c r="J905" s="17" t="s">
        <v>5755</v>
      </c>
    </row>
    <row r="906" spans="1:10" hidden="1">
      <c r="A906" s="18">
        <f t="shared" si="14"/>
        <v>902</v>
      </c>
      <c r="B906" s="25">
        <v>12625</v>
      </c>
      <c r="C906" s="26" t="s">
        <v>935</v>
      </c>
      <c r="D906" s="27">
        <v>26037</v>
      </c>
      <c r="E906" s="28" t="s">
        <v>4826</v>
      </c>
      <c r="F906" s="17"/>
      <c r="G906" s="17"/>
      <c r="H906" s="353">
        <v>141000861972</v>
      </c>
      <c r="I906" s="17" t="s">
        <v>5210</v>
      </c>
      <c r="J906" s="17" t="s">
        <v>5757</v>
      </c>
    </row>
    <row r="907" spans="1:10" hidden="1">
      <c r="A907" s="18">
        <f t="shared" si="14"/>
        <v>903</v>
      </c>
      <c r="B907" s="21">
        <v>12638</v>
      </c>
      <c r="C907" s="22" t="s">
        <v>936</v>
      </c>
      <c r="D907" s="23">
        <v>27602</v>
      </c>
      <c r="E907" s="24" t="s">
        <v>4803</v>
      </c>
      <c r="F907" s="17"/>
      <c r="G907" s="17"/>
      <c r="H907" s="353">
        <v>107004201397</v>
      </c>
      <c r="I907" s="17" t="s">
        <v>5204</v>
      </c>
      <c r="J907" s="17" t="s">
        <v>5405</v>
      </c>
    </row>
    <row r="908" spans="1:10" hidden="1">
      <c r="A908" s="18">
        <f t="shared" si="14"/>
        <v>904</v>
      </c>
      <c r="B908" s="25">
        <v>12639</v>
      </c>
      <c r="C908" s="26" t="s">
        <v>937</v>
      </c>
      <c r="D908" s="27">
        <v>30133</v>
      </c>
      <c r="E908" s="28" t="s">
        <v>4807</v>
      </c>
      <c r="F908" s="17"/>
      <c r="G908" s="17"/>
      <c r="H908" s="353">
        <v>109004189580</v>
      </c>
      <c r="I908" s="17" t="s">
        <v>5204</v>
      </c>
      <c r="J908" s="17" t="s">
        <v>5751</v>
      </c>
    </row>
    <row r="909" spans="1:10" hidden="1">
      <c r="A909" s="18">
        <f t="shared" si="14"/>
        <v>905</v>
      </c>
      <c r="B909" s="21">
        <v>12649</v>
      </c>
      <c r="C909" s="22" t="s">
        <v>938</v>
      </c>
      <c r="D909" s="23">
        <v>23609</v>
      </c>
      <c r="E909" s="24" t="s">
        <v>4787</v>
      </c>
      <c r="F909" s="17"/>
      <c r="G909" s="17"/>
      <c r="H909" s="353">
        <v>44310000012191</v>
      </c>
      <c r="I909" s="17" t="s">
        <v>5221</v>
      </c>
      <c r="J909" s="17" t="s">
        <v>5746</v>
      </c>
    </row>
    <row r="910" spans="1:10" hidden="1">
      <c r="A910" s="18">
        <f t="shared" si="14"/>
        <v>906</v>
      </c>
      <c r="B910" s="25">
        <v>12650</v>
      </c>
      <c r="C910" s="26" t="s">
        <v>939</v>
      </c>
      <c r="D910" s="27">
        <v>27087</v>
      </c>
      <c r="E910" s="28" t="s">
        <v>4797</v>
      </c>
      <c r="F910" s="17"/>
      <c r="G910" s="17"/>
      <c r="H910" s="353">
        <v>141000860023</v>
      </c>
      <c r="I910" s="17" t="s">
        <v>5210</v>
      </c>
      <c r="J910" s="17" t="s">
        <v>5754</v>
      </c>
    </row>
    <row r="911" spans="1:10" hidden="1">
      <c r="A911" s="18">
        <f t="shared" si="14"/>
        <v>907</v>
      </c>
      <c r="B911" s="21">
        <v>12651</v>
      </c>
      <c r="C911" s="22" t="s">
        <v>940</v>
      </c>
      <c r="D911" s="23">
        <v>25923</v>
      </c>
      <c r="E911" s="24" t="s">
        <v>4785</v>
      </c>
      <c r="F911" s="17"/>
      <c r="G911" s="17"/>
      <c r="H911" s="353">
        <v>109004201400</v>
      </c>
      <c r="I911" s="17" t="s">
        <v>5204</v>
      </c>
      <c r="J911" s="17" t="s">
        <v>5397</v>
      </c>
    </row>
    <row r="912" spans="1:10" hidden="1">
      <c r="A912" s="18">
        <f t="shared" si="14"/>
        <v>908</v>
      </c>
      <c r="B912" s="25">
        <v>12652</v>
      </c>
      <c r="C912" s="26" t="s">
        <v>941</v>
      </c>
      <c r="D912" s="27">
        <v>28745</v>
      </c>
      <c r="E912" s="28" t="s">
        <v>4829</v>
      </c>
      <c r="F912" s="17"/>
      <c r="G912" s="17"/>
      <c r="H912" s="353">
        <v>102004562668</v>
      </c>
      <c r="I912" s="17" t="s">
        <v>5204</v>
      </c>
      <c r="J912" s="17" t="s">
        <v>5316</v>
      </c>
    </row>
    <row r="913" spans="1:10" hidden="1">
      <c r="A913" s="18">
        <f t="shared" si="14"/>
        <v>909</v>
      </c>
      <c r="B913" s="21">
        <v>12656</v>
      </c>
      <c r="C913" s="22" t="s">
        <v>942</v>
      </c>
      <c r="D913" s="23">
        <v>24400</v>
      </c>
      <c r="E913" s="24" t="s">
        <v>4816</v>
      </c>
      <c r="F913" s="17"/>
      <c r="G913" s="17"/>
      <c r="H913" s="353">
        <v>109004231474</v>
      </c>
      <c r="I913" s="17" t="s">
        <v>5204</v>
      </c>
      <c r="J913" s="17" t="s">
        <v>5759</v>
      </c>
    </row>
    <row r="914" spans="1:10" hidden="1">
      <c r="A914" s="18">
        <f t="shared" si="14"/>
        <v>910</v>
      </c>
      <c r="B914" s="25">
        <v>12658</v>
      </c>
      <c r="C914" s="26" t="s">
        <v>943</v>
      </c>
      <c r="D914" s="27">
        <v>28580</v>
      </c>
      <c r="E914" s="28" t="s">
        <v>4780</v>
      </c>
      <c r="F914" s="17"/>
      <c r="G914" s="17"/>
      <c r="H914" s="353">
        <v>141000848689</v>
      </c>
      <c r="I914" s="17" t="s">
        <v>5210</v>
      </c>
      <c r="J914" s="17" t="s">
        <v>5363</v>
      </c>
    </row>
    <row r="915" spans="1:10" hidden="1">
      <c r="A915" s="18">
        <f t="shared" si="14"/>
        <v>911</v>
      </c>
      <c r="B915" s="21">
        <v>12662</v>
      </c>
      <c r="C915" s="22" t="s">
        <v>944</v>
      </c>
      <c r="D915" s="23">
        <v>26899</v>
      </c>
      <c r="E915" s="24" t="s">
        <v>4820</v>
      </c>
      <c r="F915" s="17"/>
      <c r="G915" s="17"/>
      <c r="H915" s="353">
        <v>109004237984</v>
      </c>
      <c r="I915" s="17" t="s">
        <v>5204</v>
      </c>
      <c r="J915" s="17" t="s">
        <v>5581</v>
      </c>
    </row>
    <row r="916" spans="1:10" hidden="1">
      <c r="A916" s="18">
        <f t="shared" si="14"/>
        <v>912</v>
      </c>
      <c r="B916" s="25">
        <v>12663</v>
      </c>
      <c r="C916" s="26" t="s">
        <v>945</v>
      </c>
      <c r="D916" s="27">
        <v>29265</v>
      </c>
      <c r="E916" s="28" t="s">
        <v>4782</v>
      </c>
      <c r="F916" s="17" t="s">
        <v>10916</v>
      </c>
      <c r="G916" s="17" t="s">
        <v>10910</v>
      </c>
      <c r="H916" s="353">
        <v>106004102515</v>
      </c>
      <c r="I916" s="17" t="s">
        <v>5204</v>
      </c>
      <c r="J916" s="17" t="s">
        <v>11805</v>
      </c>
    </row>
    <row r="917" spans="1:10" hidden="1">
      <c r="A917" s="18">
        <f t="shared" si="14"/>
        <v>913</v>
      </c>
      <c r="B917" s="21">
        <v>12666</v>
      </c>
      <c r="C917" s="22" t="s">
        <v>946</v>
      </c>
      <c r="D917" s="23">
        <v>29932</v>
      </c>
      <c r="E917" s="24" t="s">
        <v>4780</v>
      </c>
      <c r="F917" s="17"/>
      <c r="G917" s="17"/>
      <c r="H917" s="353">
        <v>101004124577</v>
      </c>
      <c r="I917" s="17" t="s">
        <v>5204</v>
      </c>
      <c r="J917" s="17" t="s">
        <v>5285</v>
      </c>
    </row>
    <row r="918" spans="1:10" hidden="1">
      <c r="A918" s="18">
        <f t="shared" si="14"/>
        <v>914</v>
      </c>
      <c r="B918" s="25">
        <v>12667</v>
      </c>
      <c r="C918" s="26" t="s">
        <v>947</v>
      </c>
      <c r="D918" s="27">
        <v>29511</v>
      </c>
      <c r="E918" s="28" t="s">
        <v>4829</v>
      </c>
      <c r="F918" s="17"/>
      <c r="G918" s="17"/>
      <c r="H918" s="353">
        <v>100004128668</v>
      </c>
      <c r="I918" s="17" t="s">
        <v>5204</v>
      </c>
      <c r="J918" s="17" t="s">
        <v>5264</v>
      </c>
    </row>
    <row r="919" spans="1:10" hidden="1">
      <c r="A919" s="18">
        <f t="shared" si="14"/>
        <v>915</v>
      </c>
      <c r="B919" s="21">
        <v>12668</v>
      </c>
      <c r="C919" s="22" t="s">
        <v>948</v>
      </c>
      <c r="D919" s="23">
        <v>28283</v>
      </c>
      <c r="E919" s="24" t="s">
        <v>4806</v>
      </c>
      <c r="F919" s="17"/>
      <c r="G919" s="17"/>
      <c r="H919" s="353">
        <v>105004238756</v>
      </c>
      <c r="I919" s="17" t="s">
        <v>5204</v>
      </c>
      <c r="J919" s="17" t="s">
        <v>5729</v>
      </c>
    </row>
    <row r="920" spans="1:10" hidden="1">
      <c r="A920" s="18">
        <f t="shared" si="14"/>
        <v>916</v>
      </c>
      <c r="B920" s="25">
        <v>12670</v>
      </c>
      <c r="C920" s="26" t="s">
        <v>949</v>
      </c>
      <c r="D920" s="27">
        <v>27202</v>
      </c>
      <c r="E920" s="28" t="s">
        <v>4788</v>
      </c>
      <c r="F920" s="17"/>
      <c r="G920" s="17"/>
      <c r="H920" s="353">
        <v>100004255759</v>
      </c>
      <c r="I920" s="17" t="s">
        <v>5204</v>
      </c>
      <c r="J920" s="17" t="s">
        <v>5760</v>
      </c>
    </row>
    <row r="921" spans="1:10" hidden="1">
      <c r="A921" s="18">
        <f t="shared" si="14"/>
        <v>917</v>
      </c>
      <c r="B921" s="21">
        <v>12671</v>
      </c>
      <c r="C921" s="22" t="s">
        <v>950</v>
      </c>
      <c r="D921" s="23">
        <v>27242</v>
      </c>
      <c r="E921" s="24" t="s">
        <v>4789</v>
      </c>
      <c r="F921" s="17"/>
      <c r="G921" s="17"/>
      <c r="H921" s="353">
        <v>102004176673</v>
      </c>
      <c r="I921" s="17" t="s">
        <v>5204</v>
      </c>
      <c r="J921" s="17" t="s">
        <v>5285</v>
      </c>
    </row>
    <row r="922" spans="1:10" hidden="1">
      <c r="A922" s="18">
        <f t="shared" si="14"/>
        <v>918</v>
      </c>
      <c r="B922" s="25">
        <v>12672</v>
      </c>
      <c r="C922" s="26" t="s">
        <v>951</v>
      </c>
      <c r="D922" s="27">
        <v>27107</v>
      </c>
      <c r="E922" s="28" t="s">
        <v>4816</v>
      </c>
      <c r="F922" s="17"/>
      <c r="G922" s="17"/>
      <c r="H922" s="353">
        <v>141000860185</v>
      </c>
      <c r="I922" s="17" t="s">
        <v>5210</v>
      </c>
      <c r="J922" s="17" t="s">
        <v>5333</v>
      </c>
    </row>
    <row r="923" spans="1:10" hidden="1">
      <c r="A923" s="18">
        <f t="shared" si="14"/>
        <v>919</v>
      </c>
      <c r="B923" s="21">
        <v>12674</v>
      </c>
      <c r="C923" s="22" t="s">
        <v>952</v>
      </c>
      <c r="D923" s="23">
        <v>29614</v>
      </c>
      <c r="E923" s="24" t="s">
        <v>4813</v>
      </c>
      <c r="F923" s="17"/>
      <c r="G923" s="17"/>
      <c r="H923" s="353">
        <v>1008392081</v>
      </c>
      <c r="I923" s="17" t="s">
        <v>5208</v>
      </c>
      <c r="J923" s="17" t="s">
        <v>5509</v>
      </c>
    </row>
    <row r="924" spans="1:10" hidden="1">
      <c r="A924" s="18">
        <f t="shared" si="14"/>
        <v>920</v>
      </c>
      <c r="B924" s="25">
        <v>12675</v>
      </c>
      <c r="C924" s="26" t="s">
        <v>953</v>
      </c>
      <c r="D924" s="27">
        <v>29203</v>
      </c>
      <c r="E924" s="28" t="s">
        <v>4816</v>
      </c>
      <c r="F924" s="17"/>
      <c r="G924" s="17"/>
      <c r="H924" s="353">
        <v>141000864521</v>
      </c>
      <c r="I924" s="17" t="s">
        <v>5210</v>
      </c>
      <c r="J924" s="17" t="s">
        <v>5344</v>
      </c>
    </row>
    <row r="925" spans="1:10" hidden="1">
      <c r="A925" s="18">
        <f t="shared" si="14"/>
        <v>921</v>
      </c>
      <c r="B925" s="21">
        <v>12677</v>
      </c>
      <c r="C925" s="22" t="s">
        <v>954</v>
      </c>
      <c r="D925" s="23">
        <v>29230</v>
      </c>
      <c r="E925" s="24" t="s">
        <v>4821</v>
      </c>
      <c r="F925" s="17"/>
      <c r="G925" s="17"/>
      <c r="H925" s="353">
        <v>109004238413</v>
      </c>
      <c r="I925" s="17" t="s">
        <v>5204</v>
      </c>
      <c r="J925" s="17" t="s">
        <v>5291</v>
      </c>
    </row>
    <row r="926" spans="1:10" hidden="1">
      <c r="A926" s="18">
        <f t="shared" si="14"/>
        <v>922</v>
      </c>
      <c r="B926" s="25">
        <v>12679</v>
      </c>
      <c r="C926" s="26" t="s">
        <v>955</v>
      </c>
      <c r="D926" s="27">
        <v>30136</v>
      </c>
      <c r="E926" s="28" t="s">
        <v>4818</v>
      </c>
      <c r="F926" s="17"/>
      <c r="G926" s="17"/>
      <c r="H926" s="353">
        <v>1008401037</v>
      </c>
      <c r="I926" s="17" t="s">
        <v>5208</v>
      </c>
      <c r="J926" s="17" t="s">
        <v>5762</v>
      </c>
    </row>
    <row r="927" spans="1:10" hidden="1">
      <c r="A927" s="18">
        <f t="shared" si="14"/>
        <v>923</v>
      </c>
      <c r="B927" s="21">
        <v>12680</v>
      </c>
      <c r="C927" s="22" t="s">
        <v>956</v>
      </c>
      <c r="D927" s="23">
        <v>29299</v>
      </c>
      <c r="E927" s="24" t="s">
        <v>4821</v>
      </c>
      <c r="F927" s="17"/>
      <c r="G927" s="17"/>
      <c r="H927" s="353">
        <v>102004257837</v>
      </c>
      <c r="I927" s="17" t="s">
        <v>5204</v>
      </c>
      <c r="J927" s="17" t="s">
        <v>5287</v>
      </c>
    </row>
    <row r="928" spans="1:10" hidden="1">
      <c r="A928" s="18">
        <f t="shared" si="14"/>
        <v>924</v>
      </c>
      <c r="B928" s="25">
        <v>12681</v>
      </c>
      <c r="C928" s="26" t="s">
        <v>957</v>
      </c>
      <c r="D928" s="27">
        <v>29199</v>
      </c>
      <c r="E928" s="28" t="s">
        <v>4823</v>
      </c>
      <c r="F928" s="17"/>
      <c r="G928" s="17"/>
      <c r="H928" s="353">
        <v>107004178336</v>
      </c>
      <c r="I928" s="17" t="s">
        <v>5204</v>
      </c>
      <c r="J928" s="17" t="s">
        <v>5763</v>
      </c>
    </row>
    <row r="929" spans="1:10" hidden="1">
      <c r="A929" s="18">
        <f t="shared" si="14"/>
        <v>925</v>
      </c>
      <c r="B929" s="21">
        <v>12683</v>
      </c>
      <c r="C929" s="22" t="s">
        <v>958</v>
      </c>
      <c r="D929" s="23">
        <v>29138</v>
      </c>
      <c r="E929" s="24" t="s">
        <v>4814</v>
      </c>
      <c r="F929" s="17"/>
      <c r="G929" s="17"/>
      <c r="H929" s="353">
        <v>108004178335</v>
      </c>
      <c r="I929" s="17" t="s">
        <v>5204</v>
      </c>
      <c r="J929" s="17" t="s">
        <v>5764</v>
      </c>
    </row>
    <row r="930" spans="1:10" hidden="1">
      <c r="A930" s="18">
        <f t="shared" si="14"/>
        <v>926</v>
      </c>
      <c r="B930" s="25">
        <v>12684</v>
      </c>
      <c r="C930" s="26" t="s">
        <v>959</v>
      </c>
      <c r="D930" s="27">
        <v>30617</v>
      </c>
      <c r="E930" s="28" t="s">
        <v>4812</v>
      </c>
      <c r="F930" s="17"/>
      <c r="G930" s="17"/>
      <c r="H930" s="353">
        <v>102004178356</v>
      </c>
      <c r="I930" s="17" t="s">
        <v>5204</v>
      </c>
      <c r="J930" s="17" t="s">
        <v>5765</v>
      </c>
    </row>
    <row r="931" spans="1:10" hidden="1">
      <c r="A931" s="18">
        <f t="shared" si="14"/>
        <v>927</v>
      </c>
      <c r="B931" s="21">
        <v>12685</v>
      </c>
      <c r="C931" s="22" t="s">
        <v>960</v>
      </c>
      <c r="D931" s="23">
        <v>28404</v>
      </c>
      <c r="E931" s="24" t="s">
        <v>4803</v>
      </c>
      <c r="F931" s="17"/>
      <c r="G931" s="17"/>
      <c r="H931" s="353">
        <v>100004187951</v>
      </c>
      <c r="I931" s="17" t="s">
        <v>5204</v>
      </c>
      <c r="J931" s="17" t="s">
        <v>5358</v>
      </c>
    </row>
    <row r="932" spans="1:10" hidden="1">
      <c r="A932" s="18">
        <f t="shared" si="14"/>
        <v>928</v>
      </c>
      <c r="B932" s="25">
        <v>12689</v>
      </c>
      <c r="C932" s="26" t="s">
        <v>961</v>
      </c>
      <c r="D932" s="27">
        <v>29378</v>
      </c>
      <c r="E932" s="28" t="s">
        <v>4827</v>
      </c>
      <c r="F932" s="17"/>
      <c r="G932" s="17"/>
      <c r="H932" s="353">
        <v>108004124567</v>
      </c>
      <c r="I932" s="17" t="s">
        <v>5204</v>
      </c>
      <c r="J932" s="17" t="s">
        <v>5766</v>
      </c>
    </row>
    <row r="933" spans="1:10" hidden="1">
      <c r="A933" s="18">
        <f t="shared" si="14"/>
        <v>929</v>
      </c>
      <c r="B933" s="21">
        <v>12690</v>
      </c>
      <c r="C933" s="22" t="s">
        <v>962</v>
      </c>
      <c r="D933" s="23">
        <v>31073</v>
      </c>
      <c r="E933" s="24" t="s">
        <v>4816</v>
      </c>
      <c r="F933" s="17"/>
      <c r="G933" s="17"/>
      <c r="H933" s="353">
        <v>141000824832</v>
      </c>
      <c r="I933" s="17" t="s">
        <v>5210</v>
      </c>
      <c r="J933" s="17" t="s">
        <v>5767</v>
      </c>
    </row>
    <row r="934" spans="1:10" hidden="1">
      <c r="A934" s="18">
        <f t="shared" si="14"/>
        <v>930</v>
      </c>
      <c r="B934" s="25">
        <v>12693</v>
      </c>
      <c r="C934" s="26" t="s">
        <v>963</v>
      </c>
      <c r="D934" s="27">
        <v>29562</v>
      </c>
      <c r="E934" s="28" t="s">
        <v>4789</v>
      </c>
      <c r="F934" s="17"/>
      <c r="G934" s="17"/>
      <c r="H934" s="353">
        <v>103004124562</v>
      </c>
      <c r="I934" s="17" t="s">
        <v>5204</v>
      </c>
      <c r="J934" s="17" t="s">
        <v>5548</v>
      </c>
    </row>
    <row r="935" spans="1:10" hidden="1">
      <c r="A935" s="18">
        <f t="shared" si="14"/>
        <v>931</v>
      </c>
      <c r="B935" s="21">
        <v>12694</v>
      </c>
      <c r="C935" s="22" t="s">
        <v>964</v>
      </c>
      <c r="D935" s="23">
        <v>29794</v>
      </c>
      <c r="E935" s="24" t="s">
        <v>4791</v>
      </c>
      <c r="F935" s="17"/>
      <c r="G935" s="17"/>
      <c r="H935" s="353">
        <v>109004171777</v>
      </c>
      <c r="I935" s="17" t="s">
        <v>5204</v>
      </c>
      <c r="J935" s="17" t="s">
        <v>5417</v>
      </c>
    </row>
    <row r="936" spans="1:10" hidden="1">
      <c r="A936" s="18">
        <f t="shared" si="14"/>
        <v>932</v>
      </c>
      <c r="B936" s="25">
        <v>12697</v>
      </c>
      <c r="C936" s="26" t="s">
        <v>965</v>
      </c>
      <c r="D936" s="27">
        <v>29787</v>
      </c>
      <c r="E936" s="28" t="s">
        <v>4800</v>
      </c>
      <c r="F936" s="17"/>
      <c r="G936" s="17"/>
      <c r="H936" s="353">
        <v>1008397549</v>
      </c>
      <c r="I936" s="17" t="s">
        <v>5208</v>
      </c>
      <c r="J936" s="17" t="s">
        <v>5367</v>
      </c>
    </row>
    <row r="937" spans="1:10" hidden="1">
      <c r="A937" s="18">
        <f t="shared" si="14"/>
        <v>933</v>
      </c>
      <c r="B937" s="38">
        <v>12698</v>
      </c>
      <c r="C937" s="39" t="s">
        <v>966</v>
      </c>
      <c r="D937" s="40">
        <v>27798</v>
      </c>
      <c r="E937" s="39" t="s">
        <v>4789</v>
      </c>
      <c r="F937" s="17"/>
      <c r="G937" s="17"/>
      <c r="H937" s="353">
        <v>1008387410</v>
      </c>
      <c r="I937" s="17" t="s">
        <v>5208</v>
      </c>
      <c r="J937" s="17" t="s">
        <v>5768</v>
      </c>
    </row>
    <row r="938" spans="1:10" hidden="1">
      <c r="A938" s="18">
        <f t="shared" si="14"/>
        <v>934</v>
      </c>
      <c r="B938" s="25">
        <v>12702</v>
      </c>
      <c r="C938" s="26" t="s">
        <v>967</v>
      </c>
      <c r="D938" s="27">
        <v>28431</v>
      </c>
      <c r="E938" s="28" t="s">
        <v>4828</v>
      </c>
      <c r="F938" s="17"/>
      <c r="G938" s="17"/>
      <c r="H938" s="353">
        <v>1008399495</v>
      </c>
      <c r="I938" s="17" t="s">
        <v>5208</v>
      </c>
      <c r="J938" s="17" t="s">
        <v>5769</v>
      </c>
    </row>
    <row r="939" spans="1:10" hidden="1">
      <c r="A939" s="18">
        <f t="shared" si="14"/>
        <v>935</v>
      </c>
      <c r="B939" s="21">
        <v>12704</v>
      </c>
      <c r="C939" s="22" t="s">
        <v>968</v>
      </c>
      <c r="D939" s="23">
        <v>27091</v>
      </c>
      <c r="E939" s="24" t="s">
        <v>4814</v>
      </c>
      <c r="F939" s="17"/>
      <c r="G939" s="17"/>
      <c r="H939" s="353">
        <v>1008403459</v>
      </c>
      <c r="I939" s="17" t="s">
        <v>5208</v>
      </c>
      <c r="J939" s="17" t="s">
        <v>5267</v>
      </c>
    </row>
    <row r="940" spans="1:10" hidden="1">
      <c r="A940" s="18">
        <f t="shared" si="14"/>
        <v>936</v>
      </c>
      <c r="B940" s="25">
        <v>12705</v>
      </c>
      <c r="C940" s="26" t="s">
        <v>969</v>
      </c>
      <c r="D940" s="27">
        <v>29141</v>
      </c>
      <c r="E940" s="28" t="s">
        <v>4813</v>
      </c>
      <c r="F940" s="17"/>
      <c r="G940" s="17"/>
      <c r="H940" s="353">
        <v>1008392052</v>
      </c>
      <c r="I940" s="17" t="s">
        <v>5208</v>
      </c>
      <c r="J940" s="17" t="s">
        <v>5770</v>
      </c>
    </row>
    <row r="941" spans="1:10" hidden="1">
      <c r="A941" s="18">
        <f t="shared" si="14"/>
        <v>937</v>
      </c>
      <c r="B941" s="21">
        <v>12706</v>
      </c>
      <c r="C941" s="22" t="s">
        <v>970</v>
      </c>
      <c r="D941" s="23">
        <v>27775</v>
      </c>
      <c r="E941" s="24" t="s">
        <v>4828</v>
      </c>
      <c r="F941" s="17"/>
      <c r="G941" s="17"/>
      <c r="H941" s="353">
        <v>1008400067</v>
      </c>
      <c r="I941" s="17" t="s">
        <v>5208</v>
      </c>
      <c r="J941" s="17" t="s">
        <v>5261</v>
      </c>
    </row>
    <row r="942" spans="1:10" hidden="1">
      <c r="A942" s="18">
        <f t="shared" si="14"/>
        <v>938</v>
      </c>
      <c r="B942" s="25">
        <v>12707</v>
      </c>
      <c r="C942" s="26" t="s">
        <v>971</v>
      </c>
      <c r="D942" s="27">
        <v>28549</v>
      </c>
      <c r="E942" s="28" t="s">
        <v>4785</v>
      </c>
      <c r="F942" s="17"/>
      <c r="G942" s="17"/>
      <c r="H942" s="353">
        <v>44310000014513</v>
      </c>
      <c r="I942" s="17" t="s">
        <v>5221</v>
      </c>
      <c r="J942" s="17" t="s">
        <v>5771</v>
      </c>
    </row>
    <row r="943" spans="1:10" hidden="1">
      <c r="A943" s="18">
        <f t="shared" si="14"/>
        <v>939</v>
      </c>
      <c r="B943" s="21">
        <v>12708</v>
      </c>
      <c r="C943" s="22" t="s">
        <v>972</v>
      </c>
      <c r="D943" s="23">
        <v>27898</v>
      </c>
      <c r="E943" s="24" t="s">
        <v>4791</v>
      </c>
      <c r="F943" s="17"/>
      <c r="G943" s="17"/>
      <c r="H943" s="353">
        <v>109004102427</v>
      </c>
      <c r="I943" s="17" t="s">
        <v>5204</v>
      </c>
      <c r="J943" s="17" t="s">
        <v>5218</v>
      </c>
    </row>
    <row r="944" spans="1:10" hidden="1">
      <c r="A944" s="18">
        <f t="shared" si="14"/>
        <v>940</v>
      </c>
      <c r="B944" s="25">
        <v>12711</v>
      </c>
      <c r="C944" s="26" t="s">
        <v>973</v>
      </c>
      <c r="D944" s="27">
        <v>27253</v>
      </c>
      <c r="E944" s="28" t="s">
        <v>4827</v>
      </c>
      <c r="F944" s="17"/>
      <c r="G944" s="17"/>
      <c r="H944" s="353">
        <v>1008396896</v>
      </c>
      <c r="I944" s="17" t="s">
        <v>5208</v>
      </c>
      <c r="J944" s="17" t="s">
        <v>5304</v>
      </c>
    </row>
    <row r="945" spans="1:10" hidden="1">
      <c r="A945" s="18">
        <f t="shared" si="14"/>
        <v>941</v>
      </c>
      <c r="B945" s="21">
        <v>12712</v>
      </c>
      <c r="C945" s="22" t="s">
        <v>974</v>
      </c>
      <c r="D945" s="23">
        <v>27371</v>
      </c>
      <c r="E945" s="24" t="s">
        <v>4819</v>
      </c>
      <c r="F945" s="17"/>
      <c r="G945" s="17"/>
      <c r="H945" s="353">
        <v>1008401464</v>
      </c>
      <c r="I945" s="17" t="s">
        <v>5208</v>
      </c>
      <c r="J945" s="17" t="s">
        <v>5364</v>
      </c>
    </row>
    <row r="946" spans="1:10" hidden="1">
      <c r="A946" s="18">
        <f t="shared" si="14"/>
        <v>942</v>
      </c>
      <c r="B946" s="25">
        <v>12714</v>
      </c>
      <c r="C946" s="26" t="s">
        <v>975</v>
      </c>
      <c r="D946" s="27">
        <v>26239</v>
      </c>
      <c r="E946" s="28" t="s">
        <v>4794</v>
      </c>
      <c r="F946" s="17"/>
      <c r="G946" s="17"/>
      <c r="H946" s="353">
        <v>100004103259</v>
      </c>
      <c r="I946" s="17" t="s">
        <v>5204</v>
      </c>
      <c r="J946" s="17" t="s">
        <v>5449</v>
      </c>
    </row>
    <row r="947" spans="1:10" hidden="1">
      <c r="A947" s="18">
        <f t="shared" si="14"/>
        <v>943</v>
      </c>
      <c r="B947" s="21">
        <v>12715</v>
      </c>
      <c r="C947" s="22" t="s">
        <v>976</v>
      </c>
      <c r="D947" s="23">
        <v>28089</v>
      </c>
      <c r="E947" s="24" t="s">
        <v>4779</v>
      </c>
      <c r="F947" s="17"/>
      <c r="G947" s="17"/>
      <c r="H947" s="353">
        <v>44310000010502</v>
      </c>
      <c r="I947" s="17" t="s">
        <v>5221</v>
      </c>
      <c r="J947" s="17" t="s">
        <v>5454</v>
      </c>
    </row>
    <row r="948" spans="1:10" hidden="1">
      <c r="A948" s="18">
        <f t="shared" si="14"/>
        <v>944</v>
      </c>
      <c r="B948" s="25">
        <v>12719</v>
      </c>
      <c r="C948" s="26" t="s">
        <v>977</v>
      </c>
      <c r="D948" s="27">
        <v>27243</v>
      </c>
      <c r="E948" s="28" t="s">
        <v>4779</v>
      </c>
      <c r="F948" s="17"/>
      <c r="G948" s="17"/>
      <c r="H948" s="353">
        <v>101004044372</v>
      </c>
      <c r="I948" s="17" t="s">
        <v>5204</v>
      </c>
      <c r="J948" s="17" t="s">
        <v>5772</v>
      </c>
    </row>
    <row r="949" spans="1:10" hidden="1">
      <c r="A949" s="18">
        <f t="shared" si="14"/>
        <v>945</v>
      </c>
      <c r="B949" s="21">
        <v>12720</v>
      </c>
      <c r="C949" s="22" t="s">
        <v>978</v>
      </c>
      <c r="D949" s="23">
        <v>28760</v>
      </c>
      <c r="E949" s="24" t="s">
        <v>4785</v>
      </c>
      <c r="F949" s="17"/>
      <c r="G949" s="17"/>
      <c r="H949" s="353">
        <v>107868800091</v>
      </c>
      <c r="I949" s="17" t="s">
        <v>5204</v>
      </c>
      <c r="J949" s="17" t="s">
        <v>5773</v>
      </c>
    </row>
    <row r="950" spans="1:10" hidden="1">
      <c r="A950" s="18">
        <f t="shared" si="14"/>
        <v>946</v>
      </c>
      <c r="B950" s="25">
        <v>12722</v>
      </c>
      <c r="C950" s="26" t="s">
        <v>979</v>
      </c>
      <c r="D950" s="27">
        <v>28640</v>
      </c>
      <c r="E950" s="28" t="s">
        <v>4784</v>
      </c>
      <c r="F950" s="17"/>
      <c r="G950" s="17"/>
      <c r="H950" s="353">
        <v>104004106947</v>
      </c>
      <c r="I950" s="17" t="s">
        <v>5204</v>
      </c>
      <c r="J950" s="17" t="s">
        <v>5471</v>
      </c>
    </row>
    <row r="951" spans="1:10" hidden="1">
      <c r="A951" s="18">
        <f t="shared" si="14"/>
        <v>947</v>
      </c>
      <c r="B951" s="21">
        <v>12725</v>
      </c>
      <c r="C951" s="22" t="s">
        <v>980</v>
      </c>
      <c r="D951" s="23">
        <v>29785</v>
      </c>
      <c r="E951" s="24" t="s">
        <v>4807</v>
      </c>
      <c r="F951" s="17"/>
      <c r="G951" s="17"/>
      <c r="H951" s="353">
        <v>106004166866</v>
      </c>
      <c r="I951" s="17" t="s">
        <v>5204</v>
      </c>
      <c r="J951" s="17" t="s">
        <v>5774</v>
      </c>
    </row>
    <row r="952" spans="1:10" hidden="1">
      <c r="A952" s="18">
        <f t="shared" si="14"/>
        <v>948</v>
      </c>
      <c r="B952" s="25">
        <v>12728</v>
      </c>
      <c r="C952" s="26" t="s">
        <v>981</v>
      </c>
      <c r="D952" s="27">
        <v>29169</v>
      </c>
      <c r="E952" s="28" t="s">
        <v>4809</v>
      </c>
      <c r="F952" s="17"/>
      <c r="G952" s="17"/>
      <c r="H952" s="353">
        <v>44310000008066</v>
      </c>
      <c r="I952" s="17" t="s">
        <v>5221</v>
      </c>
      <c r="J952" s="17" t="s">
        <v>5775</v>
      </c>
    </row>
    <row r="953" spans="1:10" hidden="1">
      <c r="A953" s="18">
        <f t="shared" si="14"/>
        <v>949</v>
      </c>
      <c r="B953" s="21">
        <v>12729</v>
      </c>
      <c r="C953" s="22" t="s">
        <v>982</v>
      </c>
      <c r="D953" s="23">
        <v>28155</v>
      </c>
      <c r="E953" s="24" t="s">
        <v>4803</v>
      </c>
      <c r="F953" s="17"/>
      <c r="G953" s="17"/>
      <c r="H953" s="353">
        <v>1008387973</v>
      </c>
      <c r="I953" s="17" t="s">
        <v>5208</v>
      </c>
      <c r="J953" s="17" t="s">
        <v>5507</v>
      </c>
    </row>
    <row r="954" spans="1:10" hidden="1">
      <c r="A954" s="18">
        <f t="shared" si="14"/>
        <v>950</v>
      </c>
      <c r="B954" s="25">
        <v>12731</v>
      </c>
      <c r="C954" s="26" t="s">
        <v>337</v>
      </c>
      <c r="D954" s="27">
        <v>29608</v>
      </c>
      <c r="E954" s="28" t="s">
        <v>4779</v>
      </c>
      <c r="F954" s="17"/>
      <c r="G954" s="17"/>
      <c r="H954" s="353">
        <v>44310000010849</v>
      </c>
      <c r="I954" s="17" t="s">
        <v>5221</v>
      </c>
      <c r="J954" s="17" t="s">
        <v>5776</v>
      </c>
    </row>
    <row r="955" spans="1:10" hidden="1">
      <c r="A955" s="18">
        <f t="shared" si="14"/>
        <v>951</v>
      </c>
      <c r="B955" s="21">
        <v>12732</v>
      </c>
      <c r="C955" s="22" t="s">
        <v>983</v>
      </c>
      <c r="D955" s="23">
        <v>28622</v>
      </c>
      <c r="E955" s="24" t="s">
        <v>4809</v>
      </c>
      <c r="F955" s="17"/>
      <c r="G955" s="17"/>
      <c r="H955" s="353">
        <v>44310000008002</v>
      </c>
      <c r="I955" s="17" t="s">
        <v>5221</v>
      </c>
      <c r="J955" s="17" t="s">
        <v>5545</v>
      </c>
    </row>
    <row r="956" spans="1:10" hidden="1">
      <c r="A956" s="18">
        <f t="shared" si="14"/>
        <v>952</v>
      </c>
      <c r="B956" s="25">
        <v>12735</v>
      </c>
      <c r="C956" s="26" t="s">
        <v>984</v>
      </c>
      <c r="D956" s="27">
        <v>28060</v>
      </c>
      <c r="E956" s="28" t="s">
        <v>4822</v>
      </c>
      <c r="F956" s="17"/>
      <c r="G956" s="17"/>
      <c r="H956" s="353">
        <v>141000860024</v>
      </c>
      <c r="I956" s="17" t="s">
        <v>5210</v>
      </c>
      <c r="J956" s="17" t="s">
        <v>5427</v>
      </c>
    </row>
    <row r="957" spans="1:10" hidden="1">
      <c r="A957" s="18">
        <f t="shared" si="14"/>
        <v>953</v>
      </c>
      <c r="B957" s="21">
        <v>12737</v>
      </c>
      <c r="C957" s="22" t="s">
        <v>985</v>
      </c>
      <c r="D957" s="23">
        <v>29544</v>
      </c>
      <c r="E957" s="24" t="s">
        <v>4828</v>
      </c>
      <c r="F957" s="17"/>
      <c r="G957" s="17"/>
      <c r="H957" s="353">
        <v>1008399424</v>
      </c>
      <c r="I957" s="17" t="s">
        <v>5208</v>
      </c>
      <c r="J957" s="17" t="s">
        <v>5310</v>
      </c>
    </row>
    <row r="958" spans="1:10" hidden="1">
      <c r="A958" s="18">
        <f t="shared" si="14"/>
        <v>954</v>
      </c>
      <c r="B958" s="25">
        <v>12738</v>
      </c>
      <c r="C958" s="26" t="s">
        <v>986</v>
      </c>
      <c r="D958" s="27">
        <v>30145</v>
      </c>
      <c r="E958" s="28" t="s">
        <v>4792</v>
      </c>
      <c r="F958" s="17"/>
      <c r="G958" s="17"/>
      <c r="H958" s="353">
        <v>108004124582</v>
      </c>
      <c r="I958" s="17" t="s">
        <v>5204</v>
      </c>
      <c r="J958" s="17" t="s">
        <v>5363</v>
      </c>
    </row>
    <row r="959" spans="1:10" hidden="1">
      <c r="A959" s="18">
        <f t="shared" si="14"/>
        <v>955</v>
      </c>
      <c r="B959" s="21">
        <v>12739</v>
      </c>
      <c r="C959" s="22" t="s">
        <v>987</v>
      </c>
      <c r="D959" s="23">
        <v>28426</v>
      </c>
      <c r="E959" s="24" t="s">
        <v>4818</v>
      </c>
      <c r="F959" s="17"/>
      <c r="G959" s="17"/>
      <c r="H959" s="353">
        <v>107004124583</v>
      </c>
      <c r="I959" s="17" t="s">
        <v>5204</v>
      </c>
      <c r="J959" s="17" t="s">
        <v>5507</v>
      </c>
    </row>
    <row r="960" spans="1:10" hidden="1">
      <c r="A960" s="18">
        <f t="shared" si="14"/>
        <v>956</v>
      </c>
      <c r="B960" s="25">
        <v>12740</v>
      </c>
      <c r="C960" s="26" t="s">
        <v>988</v>
      </c>
      <c r="D960" s="27">
        <v>30215</v>
      </c>
      <c r="E960" s="28" t="s">
        <v>4814</v>
      </c>
      <c r="F960" s="17"/>
      <c r="G960" s="17"/>
      <c r="H960" s="353">
        <v>1008399178</v>
      </c>
      <c r="I960" s="17" t="s">
        <v>5208</v>
      </c>
      <c r="J960" s="17" t="s">
        <v>5355</v>
      </c>
    </row>
    <row r="961" spans="1:10" hidden="1">
      <c r="A961" s="18">
        <f t="shared" si="14"/>
        <v>957</v>
      </c>
      <c r="B961" s="21">
        <v>12743</v>
      </c>
      <c r="C961" s="22" t="s">
        <v>989</v>
      </c>
      <c r="D961" s="23">
        <v>29821</v>
      </c>
      <c r="E961" s="24" t="s">
        <v>4822</v>
      </c>
      <c r="F961" s="17"/>
      <c r="G961" s="17"/>
      <c r="H961" s="353">
        <v>103004124575</v>
      </c>
      <c r="I961" s="17" t="s">
        <v>5204</v>
      </c>
      <c r="J961" s="17" t="s">
        <v>5316</v>
      </c>
    </row>
    <row r="962" spans="1:10" hidden="1">
      <c r="A962" s="18">
        <f t="shared" si="14"/>
        <v>958</v>
      </c>
      <c r="B962" s="25">
        <v>12745</v>
      </c>
      <c r="C962" s="26" t="s">
        <v>163</v>
      </c>
      <c r="D962" s="27">
        <v>28977</v>
      </c>
      <c r="E962" s="28" t="s">
        <v>4823</v>
      </c>
      <c r="F962" s="17"/>
      <c r="G962" s="17"/>
      <c r="H962" s="353">
        <v>102004124590</v>
      </c>
      <c r="I962" s="17" t="s">
        <v>5204</v>
      </c>
      <c r="J962" s="17" t="s">
        <v>5451</v>
      </c>
    </row>
    <row r="963" spans="1:10" hidden="1">
      <c r="A963" s="18">
        <f t="shared" si="14"/>
        <v>959</v>
      </c>
      <c r="B963" s="21">
        <v>12751</v>
      </c>
      <c r="C963" s="22" t="s">
        <v>990</v>
      </c>
      <c r="D963" s="23">
        <v>28962</v>
      </c>
      <c r="E963" s="24" t="s">
        <v>4807</v>
      </c>
      <c r="F963" s="17"/>
      <c r="G963" s="17"/>
      <c r="H963" s="353">
        <v>104004166829</v>
      </c>
      <c r="I963" s="17" t="s">
        <v>5204</v>
      </c>
      <c r="J963" s="17" t="s">
        <v>5226</v>
      </c>
    </row>
    <row r="964" spans="1:10" hidden="1">
      <c r="A964" s="18">
        <f t="shared" si="14"/>
        <v>960</v>
      </c>
      <c r="B964" s="25">
        <v>12754</v>
      </c>
      <c r="C964" s="26" t="s">
        <v>991</v>
      </c>
      <c r="D964" s="27">
        <v>28310</v>
      </c>
      <c r="E964" s="28" t="s">
        <v>4807</v>
      </c>
      <c r="F964" s="17"/>
      <c r="G964" s="17"/>
      <c r="H964" s="353">
        <v>105004166830</v>
      </c>
      <c r="I964" s="17" t="s">
        <v>5204</v>
      </c>
      <c r="J964" s="17" t="s">
        <v>5452</v>
      </c>
    </row>
    <row r="965" spans="1:10" hidden="1">
      <c r="A965" s="18">
        <f t="shared" si="14"/>
        <v>961</v>
      </c>
      <c r="B965" s="21">
        <v>12755</v>
      </c>
      <c r="C965" s="22" t="s">
        <v>992</v>
      </c>
      <c r="D965" s="23">
        <v>29986</v>
      </c>
      <c r="E965" s="24" t="s">
        <v>4809</v>
      </c>
      <c r="F965" s="17"/>
      <c r="G965" s="17"/>
      <c r="H965" s="353">
        <v>103004177917</v>
      </c>
      <c r="I965" s="17" t="s">
        <v>5204</v>
      </c>
      <c r="J965" s="17" t="s">
        <v>5597</v>
      </c>
    </row>
    <row r="966" spans="1:10" hidden="1">
      <c r="A966" s="18">
        <f t="shared" ref="A966:A1029" si="15">ROW()-4</f>
        <v>962</v>
      </c>
      <c r="B966" s="25">
        <v>12756</v>
      </c>
      <c r="C966" s="26" t="s">
        <v>993</v>
      </c>
      <c r="D966" s="27">
        <v>30492</v>
      </c>
      <c r="E966" s="28" t="s">
        <v>4826</v>
      </c>
      <c r="F966" s="17"/>
      <c r="G966" s="17"/>
      <c r="H966" s="353">
        <v>106004187258</v>
      </c>
      <c r="I966" s="17" t="s">
        <v>5204</v>
      </c>
      <c r="J966" s="17" t="s">
        <v>5351</v>
      </c>
    </row>
    <row r="967" spans="1:10" hidden="1">
      <c r="A967" s="18">
        <f t="shared" si="15"/>
        <v>963</v>
      </c>
      <c r="B967" s="21">
        <v>12757</v>
      </c>
      <c r="C967" s="22" t="s">
        <v>994</v>
      </c>
      <c r="D967" s="23">
        <v>30884</v>
      </c>
      <c r="E967" s="24" t="s">
        <v>4807</v>
      </c>
      <c r="F967" s="17"/>
      <c r="G967" s="17"/>
      <c r="H967" s="353">
        <v>102004166790</v>
      </c>
      <c r="I967" s="17" t="s">
        <v>5204</v>
      </c>
      <c r="J967" s="17" t="s">
        <v>5778</v>
      </c>
    </row>
    <row r="968" spans="1:10" hidden="1">
      <c r="A968" s="18">
        <f t="shared" si="15"/>
        <v>964</v>
      </c>
      <c r="B968" s="25">
        <v>12758</v>
      </c>
      <c r="C968" s="26" t="s">
        <v>995</v>
      </c>
      <c r="D968" s="27">
        <v>29399</v>
      </c>
      <c r="E968" s="28" t="s">
        <v>4779</v>
      </c>
      <c r="F968" s="17"/>
      <c r="G968" s="17"/>
      <c r="H968" s="353">
        <v>107004167470</v>
      </c>
      <c r="I968" s="17" t="s">
        <v>5204</v>
      </c>
      <c r="J968" s="17" t="s">
        <v>5461</v>
      </c>
    </row>
    <row r="969" spans="1:10" hidden="1">
      <c r="A969" s="18">
        <f t="shared" si="15"/>
        <v>965</v>
      </c>
      <c r="B969" s="21">
        <v>12761</v>
      </c>
      <c r="C969" s="22" t="s">
        <v>241</v>
      </c>
      <c r="D969" s="23">
        <v>28224</v>
      </c>
      <c r="E969" s="24" t="s">
        <v>4798</v>
      </c>
      <c r="F969" s="17"/>
      <c r="G969" s="17"/>
      <c r="H969" s="353">
        <v>1008397057</v>
      </c>
      <c r="I969" s="17" t="s">
        <v>5208</v>
      </c>
      <c r="J969" s="17" t="s">
        <v>5306</v>
      </c>
    </row>
    <row r="970" spans="1:10" hidden="1">
      <c r="A970" s="18">
        <f t="shared" si="15"/>
        <v>966</v>
      </c>
      <c r="B970" s="25">
        <v>12764</v>
      </c>
      <c r="C970" s="26" t="s">
        <v>996</v>
      </c>
      <c r="D970" s="27">
        <v>30224</v>
      </c>
      <c r="E970" s="28" t="s">
        <v>4800</v>
      </c>
      <c r="F970" s="17"/>
      <c r="G970" s="17"/>
      <c r="H970" s="353">
        <v>141000860421</v>
      </c>
      <c r="I970" s="17" t="s">
        <v>5210</v>
      </c>
      <c r="J970" s="17" t="s">
        <v>5779</v>
      </c>
    </row>
    <row r="971" spans="1:10" hidden="1">
      <c r="A971" s="18">
        <f t="shared" si="15"/>
        <v>967</v>
      </c>
      <c r="B971" s="38">
        <v>12765</v>
      </c>
      <c r="C971" s="30" t="s">
        <v>997</v>
      </c>
      <c r="D971" s="41">
        <v>30170</v>
      </c>
      <c r="E971" s="30" t="s">
        <v>4788</v>
      </c>
      <c r="F971" s="17"/>
      <c r="G971" s="17"/>
      <c r="H971" s="353">
        <v>103004223149</v>
      </c>
      <c r="I971" s="17" t="s">
        <v>5204</v>
      </c>
      <c r="J971" s="17" t="s">
        <v>5219</v>
      </c>
    </row>
    <row r="972" spans="1:10" hidden="1">
      <c r="A972" s="18">
        <f t="shared" si="15"/>
        <v>968</v>
      </c>
      <c r="B972" s="25">
        <v>12767</v>
      </c>
      <c r="C972" s="26" t="s">
        <v>998</v>
      </c>
      <c r="D972" s="27">
        <v>28895</v>
      </c>
      <c r="E972" s="28" t="s">
        <v>4816</v>
      </c>
      <c r="F972" s="17"/>
      <c r="G972" s="17"/>
      <c r="H972" s="353">
        <v>1008391037</v>
      </c>
      <c r="I972" s="17" t="s">
        <v>5208</v>
      </c>
      <c r="J972" s="17" t="s">
        <v>5780</v>
      </c>
    </row>
    <row r="973" spans="1:10" hidden="1">
      <c r="A973" s="18">
        <f t="shared" si="15"/>
        <v>969</v>
      </c>
      <c r="B973" s="21">
        <v>12768</v>
      </c>
      <c r="C973" s="22" t="s">
        <v>999</v>
      </c>
      <c r="D973" s="23">
        <v>27910</v>
      </c>
      <c r="E973" s="24" t="s">
        <v>4817</v>
      </c>
      <c r="F973" s="17"/>
      <c r="G973" s="17"/>
      <c r="H973" s="353">
        <v>108004173628</v>
      </c>
      <c r="I973" s="17" t="s">
        <v>5204</v>
      </c>
      <c r="J973" s="17" t="s">
        <v>5358</v>
      </c>
    </row>
    <row r="974" spans="1:10" hidden="1">
      <c r="A974" s="18">
        <f t="shared" si="15"/>
        <v>970</v>
      </c>
      <c r="B974" s="25">
        <v>12771</v>
      </c>
      <c r="C974" s="26" t="s">
        <v>1000</v>
      </c>
      <c r="D974" s="27">
        <v>28017</v>
      </c>
      <c r="E974" s="28" t="s">
        <v>4828</v>
      </c>
      <c r="F974" s="17"/>
      <c r="G974" s="17"/>
      <c r="H974" s="353">
        <v>107004163186</v>
      </c>
      <c r="I974" s="17" t="s">
        <v>5204</v>
      </c>
      <c r="J974" s="17" t="s">
        <v>5781</v>
      </c>
    </row>
    <row r="975" spans="1:10" hidden="1">
      <c r="A975" s="18">
        <f t="shared" si="15"/>
        <v>971</v>
      </c>
      <c r="B975" s="21">
        <v>12774</v>
      </c>
      <c r="C975" s="22" t="s">
        <v>1001</v>
      </c>
      <c r="D975" s="23">
        <v>24202</v>
      </c>
      <c r="E975" s="24" t="s">
        <v>4782</v>
      </c>
      <c r="F975" s="17" t="s">
        <v>11595</v>
      </c>
      <c r="G975" s="17" t="s">
        <v>11590</v>
      </c>
      <c r="H975" s="353">
        <v>101004515422</v>
      </c>
      <c r="I975" s="17" t="s">
        <v>5204</v>
      </c>
      <c r="J975" s="17" t="s">
        <v>11808</v>
      </c>
    </row>
    <row r="976" spans="1:10" hidden="1">
      <c r="A976" s="18">
        <f t="shared" si="15"/>
        <v>972</v>
      </c>
      <c r="B976" s="25">
        <v>12775</v>
      </c>
      <c r="C976" s="26" t="s">
        <v>1002</v>
      </c>
      <c r="D976" s="27">
        <v>29601</v>
      </c>
      <c r="E976" s="28" t="s">
        <v>4800</v>
      </c>
      <c r="F976" s="17"/>
      <c r="G976" s="17"/>
      <c r="H976" s="353">
        <v>141000860447</v>
      </c>
      <c r="I976" s="17" t="s">
        <v>5210</v>
      </c>
      <c r="J976" s="17" t="s">
        <v>5782</v>
      </c>
    </row>
    <row r="977" spans="1:10" hidden="1">
      <c r="A977" s="18">
        <f t="shared" si="15"/>
        <v>973</v>
      </c>
      <c r="B977" s="21">
        <v>12776</v>
      </c>
      <c r="C977" s="22" t="s">
        <v>1003</v>
      </c>
      <c r="D977" s="23">
        <v>30137</v>
      </c>
      <c r="E977" s="24" t="s">
        <v>4815</v>
      </c>
      <c r="F977" s="17"/>
      <c r="G977" s="17"/>
      <c r="H977" s="353">
        <v>104004169838</v>
      </c>
      <c r="I977" s="17" t="s">
        <v>5204</v>
      </c>
      <c r="J977" s="17" t="s">
        <v>5783</v>
      </c>
    </row>
    <row r="978" spans="1:10" hidden="1">
      <c r="A978" s="18">
        <f t="shared" si="15"/>
        <v>974</v>
      </c>
      <c r="B978" s="25">
        <v>12778</v>
      </c>
      <c r="C978" s="26" t="s">
        <v>1004</v>
      </c>
      <c r="D978" s="27">
        <v>23851</v>
      </c>
      <c r="E978" s="28" t="s">
        <v>4780</v>
      </c>
      <c r="F978" s="17"/>
      <c r="G978" s="17"/>
      <c r="H978" s="353">
        <v>109004166779</v>
      </c>
      <c r="I978" s="17" t="s">
        <v>5204</v>
      </c>
      <c r="J978" s="17" t="s">
        <v>5784</v>
      </c>
    </row>
    <row r="979" spans="1:10" hidden="1">
      <c r="A979" s="18">
        <f t="shared" si="15"/>
        <v>975</v>
      </c>
      <c r="B979" s="21">
        <v>12781</v>
      </c>
      <c r="C979" s="22" t="s">
        <v>495</v>
      </c>
      <c r="D979" s="23">
        <v>28928</v>
      </c>
      <c r="E979" s="24" t="s">
        <v>4788</v>
      </c>
      <c r="F979" s="17"/>
      <c r="G979" s="17"/>
      <c r="H979" s="353">
        <v>1008392340</v>
      </c>
      <c r="I979" s="17" t="s">
        <v>5208</v>
      </c>
      <c r="J979" s="17" t="s">
        <v>5521</v>
      </c>
    </row>
    <row r="980" spans="1:10" hidden="1">
      <c r="A980" s="18">
        <f t="shared" si="15"/>
        <v>976</v>
      </c>
      <c r="B980" s="25">
        <v>12782</v>
      </c>
      <c r="C980" s="26" t="s">
        <v>1005</v>
      </c>
      <c r="D980" s="27">
        <v>28340</v>
      </c>
      <c r="E980" s="28" t="s">
        <v>4789</v>
      </c>
      <c r="F980" s="17"/>
      <c r="G980" s="17"/>
      <c r="H980" s="353">
        <v>103004228826</v>
      </c>
      <c r="I980" s="17" t="s">
        <v>5204</v>
      </c>
      <c r="J980" s="17" t="s">
        <v>5527</v>
      </c>
    </row>
    <row r="981" spans="1:10" hidden="1">
      <c r="A981" s="18">
        <f t="shared" si="15"/>
        <v>977</v>
      </c>
      <c r="B981" s="21">
        <v>12784</v>
      </c>
      <c r="C981" s="22" t="s">
        <v>1006</v>
      </c>
      <c r="D981" s="23">
        <v>29273</v>
      </c>
      <c r="E981" s="24" t="s">
        <v>4823</v>
      </c>
      <c r="F981" s="17"/>
      <c r="G981" s="17"/>
      <c r="H981" s="353">
        <v>100004166808</v>
      </c>
      <c r="I981" s="17" t="s">
        <v>5204</v>
      </c>
      <c r="J981" s="17" t="s">
        <v>5231</v>
      </c>
    </row>
    <row r="982" spans="1:10" hidden="1">
      <c r="A982" s="18">
        <f t="shared" si="15"/>
        <v>978</v>
      </c>
      <c r="B982" s="25">
        <v>12787</v>
      </c>
      <c r="C982" s="26" t="s">
        <v>1007</v>
      </c>
      <c r="D982" s="27">
        <v>28431</v>
      </c>
      <c r="E982" s="28" t="s">
        <v>4797</v>
      </c>
      <c r="F982" s="17"/>
      <c r="G982" s="17"/>
      <c r="H982" s="353">
        <v>141000860025</v>
      </c>
      <c r="I982" s="17" t="s">
        <v>5210</v>
      </c>
      <c r="J982" s="17" t="s">
        <v>5785</v>
      </c>
    </row>
    <row r="983" spans="1:10" hidden="1">
      <c r="A983" s="18">
        <f t="shared" si="15"/>
        <v>979</v>
      </c>
      <c r="B983" s="21">
        <v>12789</v>
      </c>
      <c r="C983" s="22" t="s">
        <v>1008</v>
      </c>
      <c r="D983" s="23">
        <v>30648</v>
      </c>
      <c r="E983" s="24" t="s">
        <v>4815</v>
      </c>
      <c r="F983" s="17"/>
      <c r="G983" s="17"/>
      <c r="H983" s="353">
        <v>104004187275</v>
      </c>
      <c r="I983" s="17" t="s">
        <v>5204</v>
      </c>
      <c r="J983" s="17" t="s">
        <v>5403</v>
      </c>
    </row>
    <row r="984" spans="1:10" hidden="1">
      <c r="A984" s="18">
        <f t="shared" si="15"/>
        <v>980</v>
      </c>
      <c r="B984" s="25">
        <v>12792</v>
      </c>
      <c r="C984" s="26" t="s">
        <v>1009</v>
      </c>
      <c r="D984" s="27">
        <v>29329</v>
      </c>
      <c r="E984" s="29" t="s">
        <v>4781</v>
      </c>
      <c r="F984" s="17"/>
      <c r="G984" s="17"/>
      <c r="H984" s="353">
        <v>107004232205</v>
      </c>
      <c r="I984" s="17" t="s">
        <v>5204</v>
      </c>
      <c r="J984" s="17" t="s">
        <v>5452</v>
      </c>
    </row>
    <row r="985" spans="1:10" hidden="1">
      <c r="A985" s="18">
        <f t="shared" si="15"/>
        <v>981</v>
      </c>
      <c r="B985" s="21">
        <v>12795</v>
      </c>
      <c r="C985" s="22" t="s">
        <v>1010</v>
      </c>
      <c r="D985" s="23">
        <v>26337</v>
      </c>
      <c r="E985" s="24" t="s">
        <v>4829</v>
      </c>
      <c r="F985" s="17"/>
      <c r="G985" s="17"/>
      <c r="H985" s="353">
        <v>101004176703</v>
      </c>
      <c r="I985" s="17" t="s">
        <v>5204</v>
      </c>
      <c r="J985" s="17" t="s">
        <v>5742</v>
      </c>
    </row>
    <row r="986" spans="1:10" hidden="1">
      <c r="A986" s="18">
        <f t="shared" si="15"/>
        <v>982</v>
      </c>
      <c r="B986" s="25">
        <v>12797</v>
      </c>
      <c r="C986" s="26" t="s">
        <v>134</v>
      </c>
      <c r="D986" s="27">
        <v>28994</v>
      </c>
      <c r="E986" s="28" t="s">
        <v>4820</v>
      </c>
      <c r="F986" s="17"/>
      <c r="G986" s="17"/>
      <c r="H986" s="353">
        <v>106004206518</v>
      </c>
      <c r="I986" s="17" t="s">
        <v>5204</v>
      </c>
      <c r="J986" s="17" t="s">
        <v>5786</v>
      </c>
    </row>
    <row r="987" spans="1:10" hidden="1">
      <c r="A987" s="18">
        <f t="shared" si="15"/>
        <v>983</v>
      </c>
      <c r="B987" s="21">
        <v>12800</v>
      </c>
      <c r="C987" s="22" t="s">
        <v>1011</v>
      </c>
      <c r="D987" s="23">
        <v>29938</v>
      </c>
      <c r="E987" s="24" t="s">
        <v>4790</v>
      </c>
      <c r="F987" s="17"/>
      <c r="G987" s="17"/>
      <c r="H987" s="353">
        <v>107005132189</v>
      </c>
      <c r="I987" s="17" t="s">
        <v>5204</v>
      </c>
      <c r="J987" s="17" t="s">
        <v>5787</v>
      </c>
    </row>
    <row r="988" spans="1:10" hidden="1">
      <c r="A988" s="18">
        <f t="shared" si="15"/>
        <v>984</v>
      </c>
      <c r="B988" s="25">
        <v>12801</v>
      </c>
      <c r="C988" s="26" t="s">
        <v>1012</v>
      </c>
      <c r="D988" s="27">
        <v>29959</v>
      </c>
      <c r="E988" s="28" t="s">
        <v>4811</v>
      </c>
      <c r="F988" s="17"/>
      <c r="G988" s="17"/>
      <c r="H988" s="353">
        <v>107004135750</v>
      </c>
      <c r="I988" s="17" t="s">
        <v>5204</v>
      </c>
      <c r="J988" s="17" t="s">
        <v>5307</v>
      </c>
    </row>
    <row r="989" spans="1:10" hidden="1">
      <c r="A989" s="18">
        <f t="shared" si="15"/>
        <v>985</v>
      </c>
      <c r="B989" s="21">
        <v>12803</v>
      </c>
      <c r="C989" s="22" t="s">
        <v>1013</v>
      </c>
      <c r="D989" s="23">
        <v>29790</v>
      </c>
      <c r="E989" s="24" t="s">
        <v>4798</v>
      </c>
      <c r="F989" s="17"/>
      <c r="G989" s="17"/>
      <c r="H989" s="353">
        <v>101004173600</v>
      </c>
      <c r="I989" s="17" t="s">
        <v>5204</v>
      </c>
      <c r="J989" s="17" t="s">
        <v>5333</v>
      </c>
    </row>
    <row r="990" spans="1:10" hidden="1">
      <c r="A990" s="18">
        <f t="shared" si="15"/>
        <v>986</v>
      </c>
      <c r="B990" s="25">
        <v>12804</v>
      </c>
      <c r="C990" s="26" t="s">
        <v>1014</v>
      </c>
      <c r="D990" s="27">
        <v>30521</v>
      </c>
      <c r="E990" s="29" t="s">
        <v>4781</v>
      </c>
      <c r="F990" s="17"/>
      <c r="G990" s="17"/>
      <c r="H990" s="353">
        <v>1008399754</v>
      </c>
      <c r="I990" s="17" t="s">
        <v>5208</v>
      </c>
      <c r="J990" s="17" t="s">
        <v>5788</v>
      </c>
    </row>
    <row r="991" spans="1:10" hidden="1">
      <c r="A991" s="18">
        <f t="shared" si="15"/>
        <v>987</v>
      </c>
      <c r="B991" s="21">
        <v>12805</v>
      </c>
      <c r="C991" s="22" t="s">
        <v>1015</v>
      </c>
      <c r="D991" s="23">
        <v>26217</v>
      </c>
      <c r="E991" s="24" t="s">
        <v>4797</v>
      </c>
      <c r="F991" s="17"/>
      <c r="G991" s="17"/>
      <c r="H991" s="353">
        <v>141000860026</v>
      </c>
      <c r="I991" s="17" t="s">
        <v>5210</v>
      </c>
      <c r="J991" s="17" t="s">
        <v>5378</v>
      </c>
    </row>
    <row r="992" spans="1:10" hidden="1">
      <c r="A992" s="18">
        <f t="shared" si="15"/>
        <v>988</v>
      </c>
      <c r="B992" s="25">
        <v>12806</v>
      </c>
      <c r="C992" s="26" t="s">
        <v>1016</v>
      </c>
      <c r="D992" s="27">
        <v>30273</v>
      </c>
      <c r="E992" s="28" t="s">
        <v>4784</v>
      </c>
      <c r="F992" s="17"/>
      <c r="G992" s="17"/>
      <c r="H992" s="353">
        <v>109004110759</v>
      </c>
      <c r="I992" s="17" t="s">
        <v>5204</v>
      </c>
      <c r="J992" s="17" t="s">
        <v>5355</v>
      </c>
    </row>
    <row r="993" spans="1:10" hidden="1">
      <c r="A993" s="18">
        <f t="shared" si="15"/>
        <v>989</v>
      </c>
      <c r="B993" s="21">
        <v>12807</v>
      </c>
      <c r="C993" s="22" t="s">
        <v>1017</v>
      </c>
      <c r="D993" s="23">
        <v>28672</v>
      </c>
      <c r="E993" s="24" t="s">
        <v>4784</v>
      </c>
      <c r="F993" s="17"/>
      <c r="G993" s="17"/>
      <c r="H993" s="353">
        <v>109004110678</v>
      </c>
      <c r="I993" s="17" t="s">
        <v>5204</v>
      </c>
      <c r="J993" s="17" t="s">
        <v>5789</v>
      </c>
    </row>
    <row r="994" spans="1:10" hidden="1">
      <c r="A994" s="18">
        <f t="shared" si="15"/>
        <v>990</v>
      </c>
      <c r="B994" s="25">
        <v>12808</v>
      </c>
      <c r="C994" s="26" t="s">
        <v>1018</v>
      </c>
      <c r="D994" s="27">
        <v>28586</v>
      </c>
      <c r="E994" s="28" t="s">
        <v>4782</v>
      </c>
      <c r="F994" s="17"/>
      <c r="G994" s="17" t="s">
        <v>11771</v>
      </c>
      <c r="H994" s="353">
        <v>103004102448</v>
      </c>
      <c r="I994" s="17" t="s">
        <v>5204</v>
      </c>
      <c r="J994" s="17" t="s">
        <v>11805</v>
      </c>
    </row>
    <row r="995" spans="1:10" hidden="1">
      <c r="A995" s="18">
        <f t="shared" si="15"/>
        <v>991</v>
      </c>
      <c r="B995" s="21">
        <v>12809</v>
      </c>
      <c r="C995" s="22" t="s">
        <v>1019</v>
      </c>
      <c r="D995" s="23">
        <v>29450</v>
      </c>
      <c r="E995" s="24" t="s">
        <v>4794</v>
      </c>
      <c r="F995" s="17"/>
      <c r="G995" s="17"/>
      <c r="H995" s="353">
        <v>108004103249</v>
      </c>
      <c r="I995" s="17" t="s">
        <v>5204</v>
      </c>
      <c r="J995" s="17" t="s">
        <v>5218</v>
      </c>
    </row>
    <row r="996" spans="1:10" hidden="1">
      <c r="A996" s="18">
        <f t="shared" si="15"/>
        <v>992</v>
      </c>
      <c r="B996" s="25">
        <v>12810</v>
      </c>
      <c r="C996" s="26" t="s">
        <v>1020</v>
      </c>
      <c r="D996" s="27">
        <v>29901</v>
      </c>
      <c r="E996" s="28" t="s">
        <v>4795</v>
      </c>
      <c r="F996" s="17"/>
      <c r="G996" s="17"/>
      <c r="H996" s="353">
        <v>101868504343</v>
      </c>
      <c r="I996" s="17" t="s">
        <v>5204</v>
      </c>
      <c r="J996" s="17" t="s">
        <v>5751</v>
      </c>
    </row>
    <row r="997" spans="1:10" hidden="1">
      <c r="A997" s="18">
        <f t="shared" si="15"/>
        <v>993</v>
      </c>
      <c r="B997" s="21">
        <v>12811</v>
      </c>
      <c r="C997" s="22" t="s">
        <v>1021</v>
      </c>
      <c r="D997" s="23">
        <v>30331</v>
      </c>
      <c r="E997" s="24" t="s">
        <v>4807</v>
      </c>
      <c r="F997" s="17"/>
      <c r="G997" s="17"/>
      <c r="H997" s="353">
        <v>107004119030</v>
      </c>
      <c r="I997" s="17" t="s">
        <v>5204</v>
      </c>
      <c r="J997" s="17" t="s">
        <v>5790</v>
      </c>
    </row>
    <row r="998" spans="1:10" hidden="1">
      <c r="A998" s="18">
        <f t="shared" si="15"/>
        <v>994</v>
      </c>
      <c r="B998" s="42">
        <v>12815</v>
      </c>
      <c r="C998" s="43" t="s">
        <v>1022</v>
      </c>
      <c r="D998" s="44">
        <v>30841</v>
      </c>
      <c r="E998" s="29" t="s">
        <v>4828</v>
      </c>
      <c r="F998" s="17"/>
      <c r="G998" s="17"/>
      <c r="H998" s="353">
        <v>1028001620</v>
      </c>
      <c r="I998" s="17" t="s">
        <v>5210</v>
      </c>
      <c r="J998" s="17" t="s">
        <v>5791</v>
      </c>
    </row>
    <row r="999" spans="1:10" hidden="1">
      <c r="A999" s="18">
        <f t="shared" si="15"/>
        <v>995</v>
      </c>
      <c r="B999" s="21">
        <v>12818</v>
      </c>
      <c r="C999" s="22" t="s">
        <v>1023</v>
      </c>
      <c r="D999" s="23">
        <v>30178</v>
      </c>
      <c r="E999" s="24" t="s">
        <v>4806</v>
      </c>
      <c r="F999" s="17"/>
      <c r="G999" s="17"/>
      <c r="H999" s="353">
        <v>101004232611</v>
      </c>
      <c r="I999" s="17" t="s">
        <v>5204</v>
      </c>
      <c r="J999" s="17" t="s">
        <v>5792</v>
      </c>
    </row>
    <row r="1000" spans="1:10" hidden="1">
      <c r="A1000" s="18">
        <f t="shared" si="15"/>
        <v>996</v>
      </c>
      <c r="B1000" s="25">
        <v>12822</v>
      </c>
      <c r="C1000" s="26" t="s">
        <v>1024</v>
      </c>
      <c r="D1000" s="27">
        <v>27033</v>
      </c>
      <c r="E1000" s="28" t="s">
        <v>4803</v>
      </c>
      <c r="F1000" s="17"/>
      <c r="G1000" s="17"/>
      <c r="H1000" s="353">
        <v>1008388053</v>
      </c>
      <c r="I1000" s="17" t="s">
        <v>5208</v>
      </c>
      <c r="J1000" s="17" t="s">
        <v>5635</v>
      </c>
    </row>
    <row r="1001" spans="1:10" hidden="1">
      <c r="A1001" s="18">
        <f t="shared" si="15"/>
        <v>997</v>
      </c>
      <c r="B1001" s="21">
        <v>12826</v>
      </c>
      <c r="C1001" s="22" t="s">
        <v>1025</v>
      </c>
      <c r="D1001" s="23">
        <v>29940</v>
      </c>
      <c r="E1001" s="24" t="s">
        <v>4791</v>
      </c>
      <c r="F1001" s="17"/>
      <c r="G1001" s="17"/>
      <c r="H1001" s="353">
        <v>104004090800</v>
      </c>
      <c r="I1001" s="17" t="s">
        <v>5204</v>
      </c>
      <c r="J1001" s="17" t="s">
        <v>5696</v>
      </c>
    </row>
    <row r="1002" spans="1:10" hidden="1">
      <c r="A1002" s="18">
        <f t="shared" si="15"/>
        <v>998</v>
      </c>
      <c r="B1002" s="25">
        <v>12827</v>
      </c>
      <c r="C1002" s="26" t="s">
        <v>1026</v>
      </c>
      <c r="D1002" s="27">
        <v>28500</v>
      </c>
      <c r="E1002" s="28" t="s">
        <v>4791</v>
      </c>
      <c r="F1002" s="17"/>
      <c r="G1002" s="17"/>
      <c r="H1002" s="353">
        <v>106004044843</v>
      </c>
      <c r="I1002" s="17" t="s">
        <v>5204</v>
      </c>
      <c r="J1002" s="17" t="s">
        <v>5554</v>
      </c>
    </row>
    <row r="1003" spans="1:10" hidden="1">
      <c r="A1003" s="18">
        <f t="shared" si="15"/>
        <v>999</v>
      </c>
      <c r="B1003" s="21">
        <v>12828</v>
      </c>
      <c r="C1003" s="22" t="s">
        <v>1027</v>
      </c>
      <c r="D1003" s="23">
        <v>28140</v>
      </c>
      <c r="E1003" s="24" t="s">
        <v>4782</v>
      </c>
      <c r="F1003" s="17" t="s">
        <v>7975</v>
      </c>
      <c r="G1003" s="17" t="s">
        <v>7970</v>
      </c>
      <c r="H1003" s="353">
        <v>101004102425</v>
      </c>
      <c r="I1003" s="17" t="s">
        <v>5204</v>
      </c>
      <c r="J1003" s="17" t="s">
        <v>11805</v>
      </c>
    </row>
    <row r="1004" spans="1:10" hidden="1">
      <c r="A1004" s="18">
        <f t="shared" si="15"/>
        <v>1000</v>
      </c>
      <c r="B1004" s="25">
        <v>12830</v>
      </c>
      <c r="C1004" s="26" t="s">
        <v>192</v>
      </c>
      <c r="D1004" s="27">
        <v>30216</v>
      </c>
      <c r="E1004" s="29" t="s">
        <v>4781</v>
      </c>
      <c r="F1004" s="17"/>
      <c r="G1004" s="17"/>
      <c r="H1004" s="353">
        <v>109004079281</v>
      </c>
      <c r="I1004" s="17" t="s">
        <v>5204</v>
      </c>
      <c r="J1004" s="17" t="s">
        <v>5794</v>
      </c>
    </row>
    <row r="1005" spans="1:10" hidden="1">
      <c r="A1005" s="18">
        <f t="shared" si="15"/>
        <v>1001</v>
      </c>
      <c r="B1005" s="21">
        <v>12831</v>
      </c>
      <c r="C1005" s="22" t="s">
        <v>213</v>
      </c>
      <c r="D1005" s="23">
        <v>28709</v>
      </c>
      <c r="E1005" s="30" t="s">
        <v>4781</v>
      </c>
      <c r="F1005" s="17"/>
      <c r="G1005" s="17"/>
      <c r="H1005" s="353">
        <v>1008399686</v>
      </c>
      <c r="I1005" s="17" t="s">
        <v>5208</v>
      </c>
      <c r="J1005" s="17" t="s">
        <v>5795</v>
      </c>
    </row>
    <row r="1006" spans="1:10" hidden="1">
      <c r="A1006" s="18">
        <f t="shared" si="15"/>
        <v>1002</v>
      </c>
      <c r="B1006" s="25">
        <v>12832</v>
      </c>
      <c r="C1006" s="26" t="s">
        <v>1028</v>
      </c>
      <c r="D1006" s="27">
        <v>29539</v>
      </c>
      <c r="E1006" s="28" t="s">
        <v>4819</v>
      </c>
      <c r="F1006" s="17"/>
      <c r="G1006" s="17"/>
      <c r="H1006" s="353">
        <v>1008398771</v>
      </c>
      <c r="I1006" s="17" t="s">
        <v>5208</v>
      </c>
      <c r="J1006" s="17" t="s">
        <v>5307</v>
      </c>
    </row>
    <row r="1007" spans="1:10" hidden="1">
      <c r="A1007" s="18">
        <f t="shared" si="15"/>
        <v>1003</v>
      </c>
      <c r="B1007" s="21">
        <v>12835</v>
      </c>
      <c r="C1007" s="22" t="s">
        <v>1029</v>
      </c>
      <c r="D1007" s="23">
        <v>28901</v>
      </c>
      <c r="E1007" s="24" t="s">
        <v>4782</v>
      </c>
      <c r="F1007" s="17" t="s">
        <v>11107</v>
      </c>
      <c r="G1007" s="17" t="s">
        <v>11104</v>
      </c>
      <c r="H1007" s="353">
        <v>108004103127</v>
      </c>
      <c r="I1007" s="17" t="s">
        <v>5204</v>
      </c>
      <c r="J1007" s="17" t="s">
        <v>11805</v>
      </c>
    </row>
    <row r="1008" spans="1:10" hidden="1">
      <c r="A1008" s="18">
        <f t="shared" si="15"/>
        <v>1004</v>
      </c>
      <c r="B1008" s="25">
        <v>12838</v>
      </c>
      <c r="C1008" s="26" t="s">
        <v>1030</v>
      </c>
      <c r="D1008" s="27">
        <v>30639</v>
      </c>
      <c r="E1008" s="28" t="s">
        <v>4794</v>
      </c>
      <c r="F1008" s="17"/>
      <c r="G1008" s="17"/>
      <c r="H1008" s="353">
        <v>103004103256</v>
      </c>
      <c r="I1008" s="17" t="s">
        <v>5204</v>
      </c>
      <c r="J1008" s="17" t="s">
        <v>5340</v>
      </c>
    </row>
    <row r="1009" spans="1:10" hidden="1">
      <c r="A1009" s="18">
        <f t="shared" si="15"/>
        <v>1005</v>
      </c>
      <c r="B1009" s="21">
        <v>12839</v>
      </c>
      <c r="C1009" s="22" t="s">
        <v>1031</v>
      </c>
      <c r="D1009" s="23">
        <v>31192</v>
      </c>
      <c r="E1009" s="30" t="s">
        <v>4781</v>
      </c>
      <c r="F1009" s="17"/>
      <c r="G1009" s="17"/>
      <c r="H1009" s="353">
        <v>108004173751</v>
      </c>
      <c r="I1009" s="17" t="s">
        <v>5204</v>
      </c>
      <c r="J1009" s="17" t="s">
        <v>5796</v>
      </c>
    </row>
    <row r="1010" spans="1:10" hidden="1">
      <c r="A1010" s="18">
        <f t="shared" si="15"/>
        <v>1006</v>
      </c>
      <c r="B1010" s="25">
        <v>12842</v>
      </c>
      <c r="C1010" s="26" t="s">
        <v>1032</v>
      </c>
      <c r="D1010" s="27">
        <v>30278</v>
      </c>
      <c r="E1010" s="28" t="s">
        <v>4821</v>
      </c>
      <c r="F1010" s="17"/>
      <c r="G1010" s="17"/>
      <c r="H1010" s="353">
        <v>105004177857</v>
      </c>
      <c r="I1010" s="17" t="s">
        <v>5204</v>
      </c>
      <c r="J1010" s="17" t="s">
        <v>5293</v>
      </c>
    </row>
    <row r="1011" spans="1:10" hidden="1">
      <c r="A1011" s="18">
        <f t="shared" si="15"/>
        <v>1007</v>
      </c>
      <c r="B1011" s="21">
        <v>12843</v>
      </c>
      <c r="C1011" s="22" t="s">
        <v>1033</v>
      </c>
      <c r="D1011" s="23">
        <v>29891</v>
      </c>
      <c r="E1011" s="24" t="s">
        <v>4800</v>
      </c>
      <c r="F1011" s="17"/>
      <c r="G1011" s="17"/>
      <c r="H1011" s="353">
        <v>104004206534</v>
      </c>
      <c r="I1011" s="17" t="s">
        <v>5204</v>
      </c>
      <c r="J1011" s="17" t="s">
        <v>5797</v>
      </c>
    </row>
    <row r="1012" spans="1:10" hidden="1">
      <c r="A1012" s="18">
        <f t="shared" si="15"/>
        <v>1008</v>
      </c>
      <c r="B1012" s="25">
        <v>12844</v>
      </c>
      <c r="C1012" s="26" t="s">
        <v>585</v>
      </c>
      <c r="D1012" s="27">
        <v>27392</v>
      </c>
      <c r="E1012" s="28" t="s">
        <v>4802</v>
      </c>
      <c r="F1012" s="17"/>
      <c r="G1012" s="17"/>
      <c r="H1012" s="353">
        <v>1008387685</v>
      </c>
      <c r="I1012" s="17" t="s">
        <v>5208</v>
      </c>
      <c r="J1012" s="17" t="s">
        <v>5798</v>
      </c>
    </row>
    <row r="1013" spans="1:10" hidden="1">
      <c r="A1013" s="18">
        <f t="shared" si="15"/>
        <v>1009</v>
      </c>
      <c r="B1013" s="21">
        <v>12845</v>
      </c>
      <c r="C1013" s="22" t="s">
        <v>958</v>
      </c>
      <c r="D1013" s="23">
        <v>30326</v>
      </c>
      <c r="E1013" s="24" t="s">
        <v>4830</v>
      </c>
      <c r="F1013" s="17"/>
      <c r="G1013" s="17"/>
      <c r="H1013" s="353">
        <v>44310000015604</v>
      </c>
      <c r="I1013" s="17" t="s">
        <v>5221</v>
      </c>
      <c r="J1013" s="17" t="s">
        <v>5799</v>
      </c>
    </row>
    <row r="1014" spans="1:10" hidden="1">
      <c r="A1014" s="18">
        <f t="shared" si="15"/>
        <v>1010</v>
      </c>
      <c r="B1014" s="25">
        <v>12848</v>
      </c>
      <c r="C1014" s="26" t="s">
        <v>1034</v>
      </c>
      <c r="D1014" s="27">
        <v>25557</v>
      </c>
      <c r="E1014" s="28" t="s">
        <v>4788</v>
      </c>
      <c r="F1014" s="17"/>
      <c r="G1014" s="17"/>
      <c r="H1014" s="353">
        <v>106004232124</v>
      </c>
      <c r="I1014" s="17" t="s">
        <v>5204</v>
      </c>
      <c r="J1014" s="17" t="s">
        <v>5295</v>
      </c>
    </row>
    <row r="1015" spans="1:10" hidden="1">
      <c r="A1015" s="18">
        <f t="shared" si="15"/>
        <v>1011</v>
      </c>
      <c r="B1015" s="21">
        <v>12849</v>
      </c>
      <c r="C1015" s="22" t="s">
        <v>1035</v>
      </c>
      <c r="D1015" s="23">
        <v>30452</v>
      </c>
      <c r="E1015" s="24" t="s">
        <v>4779</v>
      </c>
      <c r="F1015" s="17"/>
      <c r="G1015" s="17"/>
      <c r="H1015" s="353">
        <v>44310000009500</v>
      </c>
      <c r="I1015" s="17" t="s">
        <v>5221</v>
      </c>
      <c r="J1015" s="17" t="s">
        <v>5800</v>
      </c>
    </row>
    <row r="1016" spans="1:10" hidden="1">
      <c r="A1016" s="18">
        <f t="shared" si="15"/>
        <v>1012</v>
      </c>
      <c r="B1016" s="25">
        <v>12850</v>
      </c>
      <c r="C1016" s="26" t="s">
        <v>1036</v>
      </c>
      <c r="D1016" s="27">
        <v>30483</v>
      </c>
      <c r="E1016" s="29" t="s">
        <v>4781</v>
      </c>
      <c r="F1016" s="17"/>
      <c r="G1016" s="17"/>
      <c r="H1016" s="353">
        <v>1008403747</v>
      </c>
      <c r="I1016" s="17" t="s">
        <v>5208</v>
      </c>
      <c r="J1016" s="17" t="s">
        <v>5391</v>
      </c>
    </row>
    <row r="1017" spans="1:10" hidden="1">
      <c r="A1017" s="18">
        <f t="shared" si="15"/>
        <v>1013</v>
      </c>
      <c r="B1017" s="21">
        <v>12851</v>
      </c>
      <c r="C1017" s="22" t="s">
        <v>762</v>
      </c>
      <c r="D1017" s="23">
        <v>29529</v>
      </c>
      <c r="E1017" s="24" t="s">
        <v>4818</v>
      </c>
      <c r="F1017" s="17"/>
      <c r="G1017" s="17"/>
      <c r="H1017" s="353">
        <v>1008396663</v>
      </c>
      <c r="I1017" s="17" t="s">
        <v>5208</v>
      </c>
      <c r="J1017" s="17" t="s">
        <v>5801</v>
      </c>
    </row>
    <row r="1018" spans="1:10" hidden="1">
      <c r="A1018" s="18">
        <f t="shared" si="15"/>
        <v>1014</v>
      </c>
      <c r="B1018" s="25">
        <v>12852</v>
      </c>
      <c r="C1018" s="26" t="s">
        <v>1037</v>
      </c>
      <c r="D1018" s="27">
        <v>27975</v>
      </c>
      <c r="E1018" s="28" t="s">
        <v>4798</v>
      </c>
      <c r="F1018" s="17"/>
      <c r="G1018" s="17"/>
      <c r="H1018" s="353">
        <v>101004173746</v>
      </c>
      <c r="I1018" s="17" t="s">
        <v>5204</v>
      </c>
      <c r="J1018" s="17" t="s">
        <v>5320</v>
      </c>
    </row>
    <row r="1019" spans="1:10" hidden="1">
      <c r="A1019" s="18">
        <f t="shared" si="15"/>
        <v>1015</v>
      </c>
      <c r="B1019" s="21">
        <v>12853</v>
      </c>
      <c r="C1019" s="22" t="s">
        <v>1038</v>
      </c>
      <c r="D1019" s="23">
        <v>26064</v>
      </c>
      <c r="E1019" s="24" t="s">
        <v>4782</v>
      </c>
      <c r="F1019" s="17" t="s">
        <v>7877</v>
      </c>
      <c r="G1019" s="17" t="s">
        <v>7872</v>
      </c>
      <c r="H1019" s="353">
        <v>106004102281</v>
      </c>
      <c r="I1019" s="17" t="s">
        <v>5204</v>
      </c>
      <c r="J1019" s="17" t="s">
        <v>11805</v>
      </c>
    </row>
    <row r="1020" spans="1:10" hidden="1">
      <c r="A1020" s="18">
        <f t="shared" si="15"/>
        <v>1016</v>
      </c>
      <c r="B1020" s="25">
        <v>12855</v>
      </c>
      <c r="C1020" s="26" t="s">
        <v>1039</v>
      </c>
      <c r="D1020" s="27">
        <v>28191</v>
      </c>
      <c r="E1020" s="28" t="s">
        <v>4798</v>
      </c>
      <c r="F1020" s="17"/>
      <c r="G1020" s="17"/>
      <c r="H1020" s="353">
        <v>141000856890</v>
      </c>
      <c r="I1020" s="17" t="s">
        <v>5210</v>
      </c>
      <c r="J1020" s="17" t="s">
        <v>5579</v>
      </c>
    </row>
    <row r="1021" spans="1:10" hidden="1">
      <c r="A1021" s="18">
        <f t="shared" si="15"/>
        <v>1017</v>
      </c>
      <c r="B1021" s="21">
        <v>12857</v>
      </c>
      <c r="C1021" s="22" t="s">
        <v>770</v>
      </c>
      <c r="D1021" s="23">
        <v>28562</v>
      </c>
      <c r="E1021" s="24" t="s">
        <v>4785</v>
      </c>
      <c r="F1021" s="17"/>
      <c r="G1021" s="17"/>
      <c r="H1021" s="353">
        <v>103004178382</v>
      </c>
      <c r="I1021" s="17" t="s">
        <v>5204</v>
      </c>
      <c r="J1021" s="17" t="s">
        <v>5367</v>
      </c>
    </row>
    <row r="1022" spans="1:10" hidden="1">
      <c r="A1022" s="18">
        <f t="shared" si="15"/>
        <v>1018</v>
      </c>
      <c r="B1022" s="25">
        <v>12860</v>
      </c>
      <c r="C1022" s="26" t="s">
        <v>1040</v>
      </c>
      <c r="D1022" s="27">
        <v>28222</v>
      </c>
      <c r="E1022" s="28" t="s">
        <v>4814</v>
      </c>
      <c r="F1022" s="17"/>
      <c r="G1022" s="17"/>
      <c r="H1022" s="353">
        <v>102004187947</v>
      </c>
      <c r="I1022" s="17" t="s">
        <v>5204</v>
      </c>
      <c r="J1022" s="17" t="s">
        <v>5434</v>
      </c>
    </row>
    <row r="1023" spans="1:10" hidden="1">
      <c r="A1023" s="18">
        <f t="shared" si="15"/>
        <v>1019</v>
      </c>
      <c r="B1023" s="21">
        <v>12864</v>
      </c>
      <c r="C1023" s="22" t="s">
        <v>1041</v>
      </c>
      <c r="D1023" s="23">
        <v>28866</v>
      </c>
      <c r="E1023" s="24" t="s">
        <v>4815</v>
      </c>
      <c r="F1023" s="17"/>
      <c r="G1023" s="17"/>
      <c r="H1023" s="353">
        <v>104004124574</v>
      </c>
      <c r="I1023" s="17" t="s">
        <v>5204</v>
      </c>
      <c r="J1023" s="17" t="s">
        <v>5665</v>
      </c>
    </row>
    <row r="1024" spans="1:10" hidden="1">
      <c r="A1024" s="18">
        <f t="shared" si="15"/>
        <v>1020</v>
      </c>
      <c r="B1024" s="25">
        <v>12867</v>
      </c>
      <c r="C1024" s="26" t="s">
        <v>1042</v>
      </c>
      <c r="D1024" s="27">
        <v>30175</v>
      </c>
      <c r="E1024" s="28" t="s">
        <v>4818</v>
      </c>
      <c r="F1024" s="17"/>
      <c r="G1024" s="17"/>
      <c r="H1024" s="353">
        <v>105004149258</v>
      </c>
      <c r="I1024" s="17" t="s">
        <v>5204</v>
      </c>
      <c r="J1024" s="17" t="s">
        <v>5219</v>
      </c>
    </row>
    <row r="1025" spans="1:10" hidden="1">
      <c r="A1025" s="18">
        <f t="shared" si="15"/>
        <v>1021</v>
      </c>
      <c r="B1025" s="21">
        <v>12870</v>
      </c>
      <c r="C1025" s="22" t="s">
        <v>1043</v>
      </c>
      <c r="D1025" s="23">
        <v>30658</v>
      </c>
      <c r="E1025" s="24" t="s">
        <v>4812</v>
      </c>
      <c r="F1025" s="17"/>
      <c r="G1025" s="17"/>
      <c r="H1025" s="353">
        <v>105004234423</v>
      </c>
      <c r="I1025" s="17" t="s">
        <v>5204</v>
      </c>
      <c r="J1025" s="17" t="s">
        <v>5802</v>
      </c>
    </row>
    <row r="1026" spans="1:10" hidden="1">
      <c r="A1026" s="18">
        <f t="shared" si="15"/>
        <v>1022</v>
      </c>
      <c r="B1026" s="25">
        <v>12871</v>
      </c>
      <c r="C1026" s="26" t="s">
        <v>1044</v>
      </c>
      <c r="D1026" s="27">
        <v>29601</v>
      </c>
      <c r="E1026" s="28" t="s">
        <v>4825</v>
      </c>
      <c r="F1026" s="17"/>
      <c r="G1026" s="17"/>
      <c r="H1026" s="353">
        <v>108004234363</v>
      </c>
      <c r="I1026" s="17" t="s">
        <v>5204</v>
      </c>
      <c r="J1026" s="17" t="s">
        <v>5207</v>
      </c>
    </row>
    <row r="1027" spans="1:10" hidden="1">
      <c r="A1027" s="18">
        <f t="shared" si="15"/>
        <v>1023</v>
      </c>
      <c r="B1027" s="21">
        <v>12875</v>
      </c>
      <c r="C1027" s="22" t="s">
        <v>1045</v>
      </c>
      <c r="D1027" s="23">
        <v>29290</v>
      </c>
      <c r="E1027" s="24" t="s">
        <v>4791</v>
      </c>
      <c r="F1027" s="17"/>
      <c r="G1027" s="17"/>
      <c r="H1027" s="353">
        <v>102004165617</v>
      </c>
      <c r="I1027" s="17" t="s">
        <v>5204</v>
      </c>
      <c r="J1027" s="17" t="s">
        <v>5803</v>
      </c>
    </row>
    <row r="1028" spans="1:10" hidden="1">
      <c r="A1028" s="18">
        <f t="shared" si="15"/>
        <v>1024</v>
      </c>
      <c r="B1028" s="25">
        <v>12878</v>
      </c>
      <c r="C1028" s="26" t="s">
        <v>1046</v>
      </c>
      <c r="D1028" s="27">
        <v>29909</v>
      </c>
      <c r="E1028" s="28" t="s">
        <v>4785</v>
      </c>
      <c r="F1028" s="17"/>
      <c r="G1028" s="17"/>
      <c r="H1028" s="353">
        <v>106004124569</v>
      </c>
      <c r="I1028" s="17" t="s">
        <v>5204</v>
      </c>
      <c r="J1028" s="17" t="s">
        <v>5225</v>
      </c>
    </row>
    <row r="1029" spans="1:10" hidden="1">
      <c r="A1029" s="18">
        <f t="shared" si="15"/>
        <v>1025</v>
      </c>
      <c r="B1029" s="21">
        <v>12879</v>
      </c>
      <c r="C1029" s="22" t="s">
        <v>1047</v>
      </c>
      <c r="D1029" s="23">
        <v>29900</v>
      </c>
      <c r="E1029" s="24" t="s">
        <v>4785</v>
      </c>
      <c r="F1029" s="17"/>
      <c r="G1029" s="17"/>
      <c r="H1029" s="353">
        <v>105004140639</v>
      </c>
      <c r="I1029" s="17" t="s">
        <v>5204</v>
      </c>
      <c r="J1029" s="17" t="s">
        <v>5207</v>
      </c>
    </row>
    <row r="1030" spans="1:10" hidden="1">
      <c r="A1030" s="18">
        <f t="shared" ref="A1030:A1093" si="16">ROW()-4</f>
        <v>1026</v>
      </c>
      <c r="B1030" s="25">
        <v>12881</v>
      </c>
      <c r="C1030" s="26" t="s">
        <v>1048</v>
      </c>
      <c r="D1030" s="27">
        <v>26952</v>
      </c>
      <c r="E1030" s="28" t="s">
        <v>4784</v>
      </c>
      <c r="F1030" s="17"/>
      <c r="G1030" s="17"/>
      <c r="H1030" s="353">
        <v>109004110883</v>
      </c>
      <c r="I1030" s="17" t="s">
        <v>5204</v>
      </c>
      <c r="J1030" s="17" t="s">
        <v>5805</v>
      </c>
    </row>
    <row r="1031" spans="1:10" hidden="1">
      <c r="A1031" s="18">
        <f t="shared" si="16"/>
        <v>1027</v>
      </c>
      <c r="B1031" s="21">
        <v>12882</v>
      </c>
      <c r="C1031" s="22" t="s">
        <v>241</v>
      </c>
      <c r="D1031" s="23">
        <v>30645</v>
      </c>
      <c r="E1031" s="24" t="s">
        <v>4784</v>
      </c>
      <c r="F1031" s="17"/>
      <c r="G1031" s="17"/>
      <c r="H1031" s="353">
        <v>101004110651</v>
      </c>
      <c r="I1031" s="17" t="s">
        <v>5204</v>
      </c>
      <c r="J1031" s="17" t="s">
        <v>5283</v>
      </c>
    </row>
    <row r="1032" spans="1:10" hidden="1">
      <c r="A1032" s="18">
        <f t="shared" si="16"/>
        <v>1028</v>
      </c>
      <c r="B1032" s="25">
        <v>12884</v>
      </c>
      <c r="C1032" s="26" t="s">
        <v>1049</v>
      </c>
      <c r="D1032" s="27">
        <v>29540</v>
      </c>
      <c r="E1032" s="28" t="s">
        <v>4814</v>
      </c>
      <c r="F1032" s="17"/>
      <c r="G1032" s="17"/>
      <c r="H1032" s="353">
        <v>1008390850</v>
      </c>
      <c r="I1032" s="17" t="s">
        <v>5208</v>
      </c>
      <c r="J1032" s="17" t="s">
        <v>5806</v>
      </c>
    </row>
    <row r="1033" spans="1:10" hidden="1">
      <c r="A1033" s="18">
        <f t="shared" si="16"/>
        <v>1029</v>
      </c>
      <c r="B1033" s="21">
        <v>12885</v>
      </c>
      <c r="C1033" s="22" t="s">
        <v>1050</v>
      </c>
      <c r="D1033" s="23">
        <v>28525</v>
      </c>
      <c r="E1033" s="24" t="s">
        <v>4785</v>
      </c>
      <c r="F1033" s="17"/>
      <c r="G1033" s="17"/>
      <c r="H1033" s="353">
        <v>105004124585</v>
      </c>
      <c r="I1033" s="17" t="s">
        <v>5204</v>
      </c>
      <c r="J1033" s="17" t="s">
        <v>5287</v>
      </c>
    </row>
    <row r="1034" spans="1:10" hidden="1">
      <c r="A1034" s="18">
        <f t="shared" si="16"/>
        <v>1030</v>
      </c>
      <c r="B1034" s="25">
        <v>12888</v>
      </c>
      <c r="C1034" s="26" t="s">
        <v>1051</v>
      </c>
      <c r="D1034" s="27">
        <v>30287</v>
      </c>
      <c r="E1034" s="28" t="s">
        <v>4816</v>
      </c>
      <c r="F1034" s="17"/>
      <c r="G1034" s="17"/>
      <c r="H1034" s="353">
        <v>141000860143</v>
      </c>
      <c r="I1034" s="17" t="s">
        <v>5210</v>
      </c>
      <c r="J1034" s="17" t="s">
        <v>5807</v>
      </c>
    </row>
    <row r="1035" spans="1:10" hidden="1">
      <c r="A1035" s="18">
        <f t="shared" si="16"/>
        <v>1031</v>
      </c>
      <c r="B1035" s="21">
        <v>12893</v>
      </c>
      <c r="C1035" s="22" t="s">
        <v>1052</v>
      </c>
      <c r="D1035" s="23">
        <v>29132</v>
      </c>
      <c r="E1035" s="24" t="s">
        <v>4789</v>
      </c>
      <c r="F1035" s="17"/>
      <c r="G1035" s="17"/>
      <c r="H1035" s="353">
        <v>100004166792</v>
      </c>
      <c r="I1035" s="17" t="s">
        <v>5204</v>
      </c>
      <c r="J1035" s="17" t="s">
        <v>5809</v>
      </c>
    </row>
    <row r="1036" spans="1:10" hidden="1">
      <c r="A1036" s="18">
        <f t="shared" si="16"/>
        <v>1032</v>
      </c>
      <c r="B1036" s="25">
        <v>12896</v>
      </c>
      <c r="C1036" s="26" t="s">
        <v>1053</v>
      </c>
      <c r="D1036" s="27">
        <v>29293</v>
      </c>
      <c r="E1036" s="28" t="s">
        <v>4782</v>
      </c>
      <c r="F1036" s="17" t="s">
        <v>11525</v>
      </c>
      <c r="G1036" s="17" t="s">
        <v>11521</v>
      </c>
      <c r="H1036" s="353">
        <v>101004107075</v>
      </c>
      <c r="I1036" s="17" t="s">
        <v>5204</v>
      </c>
      <c r="J1036" s="17" t="s">
        <v>11805</v>
      </c>
    </row>
    <row r="1037" spans="1:10" hidden="1">
      <c r="A1037" s="18">
        <f t="shared" si="16"/>
        <v>1033</v>
      </c>
      <c r="B1037" s="21">
        <v>12897</v>
      </c>
      <c r="C1037" s="22" t="s">
        <v>1054</v>
      </c>
      <c r="D1037" s="23">
        <v>30330</v>
      </c>
      <c r="E1037" s="24" t="s">
        <v>4825</v>
      </c>
      <c r="F1037" s="17"/>
      <c r="G1037" s="17"/>
      <c r="H1037" s="353">
        <v>106004177926</v>
      </c>
      <c r="I1037" s="17" t="s">
        <v>5204</v>
      </c>
      <c r="J1037" s="17" t="s">
        <v>5209</v>
      </c>
    </row>
    <row r="1038" spans="1:10" hidden="1">
      <c r="A1038" s="18">
        <f t="shared" si="16"/>
        <v>1034</v>
      </c>
      <c r="B1038" s="25">
        <v>12898</v>
      </c>
      <c r="C1038" s="26" t="s">
        <v>1055</v>
      </c>
      <c r="D1038" s="27">
        <v>29390</v>
      </c>
      <c r="E1038" s="28" t="s">
        <v>4779</v>
      </c>
      <c r="F1038" s="17"/>
      <c r="G1038" s="17"/>
      <c r="H1038" s="353">
        <v>141000860253</v>
      </c>
      <c r="I1038" s="17" t="s">
        <v>5210</v>
      </c>
      <c r="J1038" s="17" t="s">
        <v>5810</v>
      </c>
    </row>
    <row r="1039" spans="1:10" hidden="1">
      <c r="A1039" s="18">
        <f t="shared" si="16"/>
        <v>1035</v>
      </c>
      <c r="B1039" s="21">
        <v>12899</v>
      </c>
      <c r="C1039" s="22" t="s">
        <v>1056</v>
      </c>
      <c r="D1039" s="23">
        <v>29948</v>
      </c>
      <c r="E1039" s="24" t="s">
        <v>4825</v>
      </c>
      <c r="F1039" s="17"/>
      <c r="G1039" s="17"/>
      <c r="H1039" s="353">
        <v>109004234444</v>
      </c>
      <c r="I1039" s="17" t="s">
        <v>5204</v>
      </c>
      <c r="J1039" s="17" t="s">
        <v>5811</v>
      </c>
    </row>
    <row r="1040" spans="1:10" hidden="1">
      <c r="A1040" s="18">
        <f t="shared" si="16"/>
        <v>1036</v>
      </c>
      <c r="B1040" s="25">
        <v>12901</v>
      </c>
      <c r="C1040" s="26" t="s">
        <v>1057</v>
      </c>
      <c r="D1040" s="27">
        <v>26310</v>
      </c>
      <c r="E1040" s="28" t="s">
        <v>4820</v>
      </c>
      <c r="F1040" s="17"/>
      <c r="G1040" s="17"/>
      <c r="H1040" s="353">
        <v>109004152541</v>
      </c>
      <c r="I1040" s="17" t="s">
        <v>5204</v>
      </c>
      <c r="J1040" s="17" t="s">
        <v>5812</v>
      </c>
    </row>
    <row r="1041" spans="1:10" hidden="1">
      <c r="A1041" s="18">
        <f t="shared" si="16"/>
        <v>1037</v>
      </c>
      <c r="B1041" s="21">
        <v>12902</v>
      </c>
      <c r="C1041" s="22" t="s">
        <v>910</v>
      </c>
      <c r="D1041" s="23">
        <v>27760</v>
      </c>
      <c r="E1041" s="24" t="s">
        <v>4818</v>
      </c>
      <c r="F1041" s="17"/>
      <c r="G1041" s="17"/>
      <c r="H1041" s="353">
        <v>1008401150</v>
      </c>
      <c r="I1041" s="17" t="s">
        <v>5208</v>
      </c>
      <c r="J1041" s="17" t="s">
        <v>5813</v>
      </c>
    </row>
    <row r="1042" spans="1:10" hidden="1">
      <c r="A1042" s="18">
        <f t="shared" si="16"/>
        <v>1038</v>
      </c>
      <c r="B1042" s="25">
        <v>12904</v>
      </c>
      <c r="C1042" s="26" t="s">
        <v>1058</v>
      </c>
      <c r="D1042" s="27">
        <v>30551</v>
      </c>
      <c r="E1042" s="26" t="s">
        <v>4786</v>
      </c>
      <c r="F1042" s="17"/>
      <c r="G1042" s="17"/>
      <c r="H1042" s="353">
        <v>1008399961</v>
      </c>
      <c r="I1042" s="17" t="s">
        <v>5208</v>
      </c>
      <c r="J1042" s="17" t="s">
        <v>5814</v>
      </c>
    </row>
    <row r="1043" spans="1:10" hidden="1">
      <c r="A1043" s="18">
        <f t="shared" si="16"/>
        <v>1039</v>
      </c>
      <c r="B1043" s="21">
        <v>12905</v>
      </c>
      <c r="C1043" s="22" t="s">
        <v>1059</v>
      </c>
      <c r="D1043" s="23">
        <v>26291</v>
      </c>
      <c r="E1043" s="24" t="s">
        <v>4802</v>
      </c>
      <c r="F1043" s="17"/>
      <c r="G1043" s="17"/>
      <c r="H1043" s="353">
        <v>1008387193</v>
      </c>
      <c r="I1043" s="17" t="s">
        <v>5208</v>
      </c>
      <c r="J1043" s="17" t="s">
        <v>5815</v>
      </c>
    </row>
    <row r="1044" spans="1:10" hidden="1">
      <c r="A1044" s="18">
        <f t="shared" si="16"/>
        <v>1040</v>
      </c>
      <c r="B1044" s="25">
        <v>12908</v>
      </c>
      <c r="C1044" s="26" t="s">
        <v>1060</v>
      </c>
      <c r="D1044" s="27">
        <v>31458</v>
      </c>
      <c r="E1044" s="28" t="s">
        <v>4825</v>
      </c>
      <c r="F1044" s="17"/>
      <c r="G1044" s="17"/>
      <c r="H1044" s="353">
        <v>141000860494</v>
      </c>
      <c r="I1044" s="17" t="s">
        <v>5210</v>
      </c>
      <c r="J1044" s="17" t="s">
        <v>5817</v>
      </c>
    </row>
    <row r="1045" spans="1:10" hidden="1">
      <c r="A1045" s="18">
        <f t="shared" si="16"/>
        <v>1041</v>
      </c>
      <c r="B1045" s="21">
        <v>12909</v>
      </c>
      <c r="C1045" s="22" t="s">
        <v>1061</v>
      </c>
      <c r="D1045" s="23">
        <v>30461</v>
      </c>
      <c r="E1045" s="24" t="s">
        <v>4818</v>
      </c>
      <c r="F1045" s="17"/>
      <c r="G1045" s="17"/>
      <c r="H1045" s="353">
        <v>100004144560</v>
      </c>
      <c r="I1045" s="17" t="s">
        <v>5204</v>
      </c>
      <c r="J1045" s="17" t="s">
        <v>5818</v>
      </c>
    </row>
    <row r="1046" spans="1:10" hidden="1">
      <c r="A1046" s="18">
        <f t="shared" si="16"/>
        <v>1042</v>
      </c>
      <c r="B1046" s="25">
        <v>12911</v>
      </c>
      <c r="C1046" s="26" t="s">
        <v>1062</v>
      </c>
      <c r="D1046" s="27">
        <v>28423</v>
      </c>
      <c r="E1046" s="28" t="s">
        <v>4815</v>
      </c>
      <c r="F1046" s="17"/>
      <c r="G1046" s="17"/>
      <c r="H1046" s="353">
        <v>105004169755</v>
      </c>
      <c r="I1046" s="17" t="s">
        <v>5204</v>
      </c>
      <c r="J1046" s="17" t="s">
        <v>5764</v>
      </c>
    </row>
    <row r="1047" spans="1:10" hidden="1">
      <c r="A1047" s="18">
        <f t="shared" si="16"/>
        <v>1043</v>
      </c>
      <c r="B1047" s="21">
        <v>12913</v>
      </c>
      <c r="C1047" s="22" t="s">
        <v>1063</v>
      </c>
      <c r="D1047" s="23">
        <v>28446</v>
      </c>
      <c r="E1047" s="24" t="s">
        <v>4780</v>
      </c>
      <c r="F1047" s="17"/>
      <c r="G1047" s="17"/>
      <c r="H1047" s="353">
        <v>101004173625</v>
      </c>
      <c r="I1047" s="17" t="s">
        <v>5204</v>
      </c>
      <c r="J1047" s="17" t="s">
        <v>5411</v>
      </c>
    </row>
    <row r="1048" spans="1:10" hidden="1">
      <c r="A1048" s="18">
        <f t="shared" si="16"/>
        <v>1044</v>
      </c>
      <c r="B1048" s="25">
        <v>12915</v>
      </c>
      <c r="C1048" s="26" t="s">
        <v>1064</v>
      </c>
      <c r="D1048" s="27">
        <v>30390</v>
      </c>
      <c r="E1048" s="28" t="s">
        <v>4789</v>
      </c>
      <c r="F1048" s="17"/>
      <c r="G1048" s="17"/>
      <c r="H1048" s="353">
        <v>102004176739</v>
      </c>
      <c r="I1048" s="17" t="s">
        <v>5204</v>
      </c>
      <c r="J1048" s="17" t="s">
        <v>5300</v>
      </c>
    </row>
    <row r="1049" spans="1:10" hidden="1">
      <c r="A1049" s="18">
        <f t="shared" si="16"/>
        <v>1045</v>
      </c>
      <c r="B1049" s="21">
        <v>12916</v>
      </c>
      <c r="C1049" s="22" t="s">
        <v>1065</v>
      </c>
      <c r="D1049" s="23">
        <v>31169</v>
      </c>
      <c r="E1049" s="24" t="s">
        <v>4826</v>
      </c>
      <c r="F1049" s="17"/>
      <c r="G1049" s="17"/>
      <c r="H1049" s="353">
        <v>109004412050</v>
      </c>
      <c r="I1049" s="17" t="s">
        <v>5204</v>
      </c>
      <c r="J1049" s="17" t="s">
        <v>5819</v>
      </c>
    </row>
    <row r="1050" spans="1:10" hidden="1">
      <c r="A1050" s="18">
        <f t="shared" si="16"/>
        <v>1046</v>
      </c>
      <c r="B1050" s="25">
        <v>12917</v>
      </c>
      <c r="C1050" s="26" t="s">
        <v>1066</v>
      </c>
      <c r="D1050" s="27">
        <v>30567</v>
      </c>
      <c r="E1050" s="28" t="s">
        <v>4815</v>
      </c>
      <c r="F1050" s="17"/>
      <c r="G1050" s="17"/>
      <c r="H1050" s="353">
        <v>103004176738</v>
      </c>
      <c r="I1050" s="17" t="s">
        <v>5204</v>
      </c>
      <c r="J1050" s="17" t="s">
        <v>5603</v>
      </c>
    </row>
    <row r="1051" spans="1:10" hidden="1">
      <c r="A1051" s="18">
        <f t="shared" si="16"/>
        <v>1047</v>
      </c>
      <c r="B1051" s="21">
        <v>12920</v>
      </c>
      <c r="C1051" s="22" t="s">
        <v>1067</v>
      </c>
      <c r="D1051" s="23">
        <v>30228</v>
      </c>
      <c r="E1051" s="24" t="s">
        <v>4814</v>
      </c>
      <c r="F1051" s="17"/>
      <c r="G1051" s="17"/>
      <c r="H1051" s="353">
        <v>1008402971</v>
      </c>
      <c r="I1051" s="17" t="s">
        <v>5208</v>
      </c>
      <c r="J1051" s="17" t="s">
        <v>5820</v>
      </c>
    </row>
    <row r="1052" spans="1:10" hidden="1">
      <c r="A1052" s="18">
        <f t="shared" si="16"/>
        <v>1048</v>
      </c>
      <c r="B1052" s="42">
        <v>12921</v>
      </c>
      <c r="C1052" s="29" t="s">
        <v>1068</v>
      </c>
      <c r="D1052" s="45">
        <v>28932</v>
      </c>
      <c r="E1052" s="29" t="s">
        <v>4806</v>
      </c>
      <c r="F1052" s="17"/>
      <c r="G1052" s="17"/>
      <c r="H1052" s="353">
        <v>107004187257</v>
      </c>
      <c r="I1052" s="17" t="s">
        <v>5204</v>
      </c>
      <c r="J1052" s="17" t="s">
        <v>5468</v>
      </c>
    </row>
    <row r="1053" spans="1:10" hidden="1">
      <c r="A1053" s="18">
        <f t="shared" si="16"/>
        <v>1049</v>
      </c>
      <c r="B1053" s="21">
        <v>12922</v>
      </c>
      <c r="C1053" s="22" t="s">
        <v>1069</v>
      </c>
      <c r="D1053" s="23">
        <v>30814</v>
      </c>
      <c r="E1053" s="24" t="s">
        <v>4814</v>
      </c>
      <c r="F1053" s="17"/>
      <c r="G1053" s="17"/>
      <c r="H1053" s="353">
        <v>1008403242</v>
      </c>
      <c r="I1053" s="17" t="s">
        <v>5208</v>
      </c>
      <c r="J1053" s="17" t="s">
        <v>5310</v>
      </c>
    </row>
    <row r="1054" spans="1:10" hidden="1">
      <c r="A1054" s="18">
        <f t="shared" si="16"/>
        <v>1050</v>
      </c>
      <c r="B1054" s="25">
        <v>12925</v>
      </c>
      <c r="C1054" s="26" t="s">
        <v>1070</v>
      </c>
      <c r="D1054" s="27">
        <v>30049</v>
      </c>
      <c r="E1054" s="28" t="s">
        <v>4812</v>
      </c>
      <c r="F1054" s="17"/>
      <c r="G1054" s="17"/>
      <c r="H1054" s="353">
        <v>101004177919</v>
      </c>
      <c r="I1054" s="17" t="s">
        <v>5204</v>
      </c>
      <c r="J1054" s="17" t="s">
        <v>5644</v>
      </c>
    </row>
    <row r="1055" spans="1:10" hidden="1">
      <c r="A1055" s="18">
        <f t="shared" si="16"/>
        <v>1051</v>
      </c>
      <c r="B1055" s="21">
        <v>12926</v>
      </c>
      <c r="C1055" s="22" t="s">
        <v>1071</v>
      </c>
      <c r="D1055" s="23">
        <v>30175</v>
      </c>
      <c r="E1055" s="24" t="s">
        <v>4805</v>
      </c>
      <c r="F1055" s="17"/>
      <c r="G1055" s="17"/>
      <c r="H1055" s="353">
        <v>101004140466</v>
      </c>
      <c r="I1055" s="17" t="s">
        <v>5204</v>
      </c>
      <c r="J1055" s="17" t="s">
        <v>5821</v>
      </c>
    </row>
    <row r="1056" spans="1:10" hidden="1">
      <c r="A1056" s="18">
        <f t="shared" si="16"/>
        <v>1052</v>
      </c>
      <c r="B1056" s="25">
        <v>12928</v>
      </c>
      <c r="C1056" s="26" t="s">
        <v>1072</v>
      </c>
      <c r="D1056" s="27">
        <v>30763</v>
      </c>
      <c r="E1056" s="28" t="s">
        <v>4805</v>
      </c>
      <c r="F1056" s="17"/>
      <c r="G1056" s="17"/>
      <c r="H1056" s="353">
        <v>1008389036</v>
      </c>
      <c r="I1056" s="17" t="s">
        <v>5208</v>
      </c>
      <c r="J1056" s="17" t="s">
        <v>5822</v>
      </c>
    </row>
    <row r="1057" spans="1:10" hidden="1">
      <c r="A1057" s="18">
        <f t="shared" si="16"/>
        <v>1053</v>
      </c>
      <c r="B1057" s="21">
        <v>12929</v>
      </c>
      <c r="C1057" s="22" t="s">
        <v>1073</v>
      </c>
      <c r="D1057" s="23">
        <v>30288</v>
      </c>
      <c r="E1057" s="30" t="s">
        <v>4795</v>
      </c>
      <c r="F1057" s="17"/>
      <c r="G1057" s="17"/>
      <c r="H1057" s="353">
        <v>1008403718</v>
      </c>
      <c r="I1057" s="17" t="s">
        <v>5208</v>
      </c>
      <c r="J1057" s="17" t="s">
        <v>5472</v>
      </c>
    </row>
    <row r="1058" spans="1:10" hidden="1">
      <c r="A1058" s="18">
        <f t="shared" si="16"/>
        <v>1054</v>
      </c>
      <c r="B1058" s="25">
        <v>12931</v>
      </c>
      <c r="C1058" s="26" t="s">
        <v>1074</v>
      </c>
      <c r="D1058" s="27">
        <v>30547</v>
      </c>
      <c r="E1058" s="28" t="s">
        <v>4803</v>
      </c>
      <c r="F1058" s="17"/>
      <c r="G1058" s="17"/>
      <c r="H1058" s="353">
        <v>1008390601</v>
      </c>
      <c r="I1058" s="17" t="s">
        <v>5208</v>
      </c>
      <c r="J1058" s="17" t="s">
        <v>5823</v>
      </c>
    </row>
    <row r="1059" spans="1:10" hidden="1">
      <c r="A1059" s="18">
        <f t="shared" si="16"/>
        <v>1055</v>
      </c>
      <c r="B1059" s="21">
        <v>12933</v>
      </c>
      <c r="C1059" s="22" t="s">
        <v>1075</v>
      </c>
      <c r="D1059" s="23">
        <v>31417</v>
      </c>
      <c r="E1059" s="24" t="s">
        <v>4802</v>
      </c>
      <c r="F1059" s="17"/>
      <c r="G1059" s="17"/>
      <c r="H1059" s="353">
        <v>1008387368</v>
      </c>
      <c r="I1059" s="17" t="s">
        <v>5208</v>
      </c>
      <c r="J1059" s="17" t="s">
        <v>5300</v>
      </c>
    </row>
    <row r="1060" spans="1:10" hidden="1">
      <c r="A1060" s="18">
        <f t="shared" si="16"/>
        <v>1056</v>
      </c>
      <c r="B1060" s="25">
        <v>12935</v>
      </c>
      <c r="C1060" s="26" t="s">
        <v>1076</v>
      </c>
      <c r="D1060" s="27">
        <v>29869</v>
      </c>
      <c r="E1060" s="28" t="s">
        <v>4812</v>
      </c>
      <c r="F1060" s="17"/>
      <c r="G1060" s="17"/>
      <c r="H1060" s="353">
        <v>107004232187</v>
      </c>
      <c r="I1060" s="17" t="s">
        <v>5204</v>
      </c>
      <c r="J1060" s="17" t="s">
        <v>5819</v>
      </c>
    </row>
    <row r="1061" spans="1:10" hidden="1">
      <c r="A1061" s="18">
        <f t="shared" si="16"/>
        <v>1057</v>
      </c>
      <c r="B1061" s="21">
        <v>12936</v>
      </c>
      <c r="C1061" s="22" t="s">
        <v>1077</v>
      </c>
      <c r="D1061" s="23">
        <v>30887</v>
      </c>
      <c r="E1061" s="24" t="s">
        <v>4820</v>
      </c>
      <c r="F1061" s="17"/>
      <c r="G1061" s="17"/>
      <c r="H1061" s="353">
        <v>108004166782</v>
      </c>
      <c r="I1061" s="17" t="s">
        <v>5204</v>
      </c>
      <c r="J1061" s="17" t="s">
        <v>5824</v>
      </c>
    </row>
    <row r="1062" spans="1:10" hidden="1">
      <c r="A1062" s="18">
        <f t="shared" si="16"/>
        <v>1058</v>
      </c>
      <c r="B1062" s="25">
        <v>12937</v>
      </c>
      <c r="C1062" s="26" t="s">
        <v>1078</v>
      </c>
      <c r="D1062" s="27">
        <v>29087</v>
      </c>
      <c r="E1062" s="28" t="s">
        <v>4815</v>
      </c>
      <c r="F1062" s="17"/>
      <c r="G1062" s="17"/>
      <c r="H1062" s="353">
        <v>1008388325</v>
      </c>
      <c r="I1062" s="17" t="s">
        <v>5208</v>
      </c>
      <c r="J1062" s="17" t="s">
        <v>5553</v>
      </c>
    </row>
    <row r="1063" spans="1:10" hidden="1">
      <c r="A1063" s="18">
        <f t="shared" si="16"/>
        <v>1059</v>
      </c>
      <c r="B1063" s="21">
        <v>12940</v>
      </c>
      <c r="C1063" s="22" t="s">
        <v>1079</v>
      </c>
      <c r="D1063" s="23">
        <v>31451</v>
      </c>
      <c r="E1063" s="24" t="s">
        <v>4819</v>
      </c>
      <c r="F1063" s="17"/>
      <c r="G1063" s="17"/>
      <c r="H1063" s="353">
        <v>1008396728</v>
      </c>
      <c r="I1063" s="17" t="s">
        <v>5208</v>
      </c>
      <c r="J1063" s="17" t="s">
        <v>5825</v>
      </c>
    </row>
    <row r="1064" spans="1:10" hidden="1">
      <c r="A1064" s="18">
        <f t="shared" si="16"/>
        <v>1060</v>
      </c>
      <c r="B1064" s="25">
        <v>12942</v>
      </c>
      <c r="C1064" s="26" t="s">
        <v>1080</v>
      </c>
      <c r="D1064" s="27">
        <v>31202</v>
      </c>
      <c r="E1064" s="28" t="s">
        <v>4816</v>
      </c>
      <c r="F1064" s="17"/>
      <c r="G1064" s="17"/>
      <c r="H1064" s="353">
        <v>141000860136</v>
      </c>
      <c r="I1064" s="17" t="s">
        <v>5210</v>
      </c>
      <c r="J1064" s="17" t="s">
        <v>5616</v>
      </c>
    </row>
    <row r="1065" spans="1:10" hidden="1">
      <c r="A1065" s="18">
        <f t="shared" si="16"/>
        <v>1061</v>
      </c>
      <c r="B1065" s="21">
        <v>12945</v>
      </c>
      <c r="C1065" s="22" t="s">
        <v>1081</v>
      </c>
      <c r="D1065" s="23">
        <v>29343</v>
      </c>
      <c r="E1065" s="24" t="s">
        <v>4812</v>
      </c>
      <c r="F1065" s="17"/>
      <c r="G1065" s="17"/>
      <c r="H1065" s="353">
        <v>108004238741</v>
      </c>
      <c r="I1065" s="17" t="s">
        <v>5204</v>
      </c>
      <c r="J1065" s="17" t="s">
        <v>5302</v>
      </c>
    </row>
    <row r="1066" spans="1:10" hidden="1">
      <c r="A1066" s="18">
        <f t="shared" si="16"/>
        <v>1062</v>
      </c>
      <c r="B1066" s="25">
        <v>12948</v>
      </c>
      <c r="C1066" s="26" t="s">
        <v>1082</v>
      </c>
      <c r="D1066" s="27">
        <v>26581</v>
      </c>
      <c r="E1066" s="28" t="s">
        <v>4817</v>
      </c>
      <c r="F1066" s="17"/>
      <c r="G1066" s="17"/>
      <c r="H1066" s="353">
        <v>106004232628</v>
      </c>
      <c r="I1066" s="17" t="s">
        <v>5204</v>
      </c>
      <c r="J1066" s="17" t="s">
        <v>5472</v>
      </c>
    </row>
    <row r="1067" spans="1:10" hidden="1">
      <c r="A1067" s="18">
        <f t="shared" si="16"/>
        <v>1063</v>
      </c>
      <c r="B1067" s="21">
        <v>12949</v>
      </c>
      <c r="C1067" s="22" t="s">
        <v>1083</v>
      </c>
      <c r="D1067" s="23">
        <v>30099</v>
      </c>
      <c r="E1067" s="24" t="s">
        <v>4818</v>
      </c>
      <c r="F1067" s="17"/>
      <c r="G1067" s="17"/>
      <c r="H1067" s="353">
        <v>1008401121</v>
      </c>
      <c r="I1067" s="17" t="s">
        <v>5208</v>
      </c>
      <c r="J1067" s="17" t="s">
        <v>5826</v>
      </c>
    </row>
    <row r="1068" spans="1:10" hidden="1">
      <c r="A1068" s="18">
        <f t="shared" si="16"/>
        <v>1064</v>
      </c>
      <c r="B1068" s="25">
        <v>12950</v>
      </c>
      <c r="C1068" s="26" t="s">
        <v>418</v>
      </c>
      <c r="D1068" s="27">
        <v>29438</v>
      </c>
      <c r="E1068" s="28" t="s">
        <v>4780</v>
      </c>
      <c r="F1068" s="17"/>
      <c r="G1068" s="17"/>
      <c r="H1068" s="353">
        <v>100004144603</v>
      </c>
      <c r="I1068" s="17" t="s">
        <v>5204</v>
      </c>
      <c r="J1068" s="17" t="s">
        <v>5827</v>
      </c>
    </row>
    <row r="1069" spans="1:10" hidden="1">
      <c r="A1069" s="18">
        <f t="shared" si="16"/>
        <v>1065</v>
      </c>
      <c r="B1069" s="21">
        <v>12953</v>
      </c>
      <c r="C1069" s="22" t="s">
        <v>1084</v>
      </c>
      <c r="D1069" s="23">
        <v>29987</v>
      </c>
      <c r="E1069" s="24" t="s">
        <v>4814</v>
      </c>
      <c r="F1069" s="17"/>
      <c r="G1069" s="17"/>
      <c r="H1069" s="353">
        <v>1008403190</v>
      </c>
      <c r="I1069" s="17" t="s">
        <v>5208</v>
      </c>
      <c r="J1069" s="17" t="s">
        <v>5371</v>
      </c>
    </row>
    <row r="1070" spans="1:10" hidden="1">
      <c r="A1070" s="18">
        <f t="shared" si="16"/>
        <v>1066</v>
      </c>
      <c r="B1070" s="25">
        <v>12954</v>
      </c>
      <c r="C1070" s="26" t="s">
        <v>1085</v>
      </c>
      <c r="D1070" s="27">
        <v>31006</v>
      </c>
      <c r="E1070" s="28" t="s">
        <v>4780</v>
      </c>
      <c r="F1070" s="17"/>
      <c r="G1070" s="17"/>
      <c r="H1070" s="353">
        <v>1008395127</v>
      </c>
      <c r="I1070" s="17" t="s">
        <v>5208</v>
      </c>
      <c r="J1070" s="17" t="s">
        <v>5462</v>
      </c>
    </row>
    <row r="1071" spans="1:10" hidden="1">
      <c r="A1071" s="18">
        <f t="shared" si="16"/>
        <v>1067</v>
      </c>
      <c r="B1071" s="21">
        <v>12955</v>
      </c>
      <c r="C1071" s="22" t="s">
        <v>1086</v>
      </c>
      <c r="D1071" s="23">
        <v>30619</v>
      </c>
      <c r="E1071" s="24" t="s">
        <v>4814</v>
      </c>
      <c r="F1071" s="17"/>
      <c r="G1071" s="17"/>
      <c r="H1071" s="353">
        <v>1008402997</v>
      </c>
      <c r="I1071" s="17" t="s">
        <v>5208</v>
      </c>
      <c r="J1071" s="17" t="s">
        <v>5757</v>
      </c>
    </row>
    <row r="1072" spans="1:10" hidden="1">
      <c r="A1072" s="18">
        <f t="shared" si="16"/>
        <v>1068</v>
      </c>
      <c r="B1072" s="42">
        <v>12956</v>
      </c>
      <c r="C1072" s="29" t="s">
        <v>1087</v>
      </c>
      <c r="D1072" s="45">
        <v>30153</v>
      </c>
      <c r="E1072" s="29" t="s">
        <v>4827</v>
      </c>
      <c r="F1072" s="17"/>
      <c r="G1072" s="17"/>
      <c r="H1072" s="353">
        <v>107004140640</v>
      </c>
      <c r="I1072" s="17" t="s">
        <v>5204</v>
      </c>
      <c r="J1072" s="17" t="s">
        <v>5580</v>
      </c>
    </row>
    <row r="1073" spans="1:10" hidden="1">
      <c r="A1073" s="18">
        <f t="shared" si="16"/>
        <v>1069</v>
      </c>
      <c r="B1073" s="21">
        <v>12957</v>
      </c>
      <c r="C1073" s="22" t="s">
        <v>1088</v>
      </c>
      <c r="D1073" s="23">
        <v>27864</v>
      </c>
      <c r="E1073" s="24" t="s">
        <v>4811</v>
      </c>
      <c r="F1073" s="17"/>
      <c r="G1073" s="17"/>
      <c r="H1073" s="353">
        <v>101004730039</v>
      </c>
      <c r="I1073" s="17" t="s">
        <v>5204</v>
      </c>
      <c r="J1073" s="17" t="s">
        <v>5527</v>
      </c>
    </row>
    <row r="1074" spans="1:10" hidden="1">
      <c r="A1074" s="18">
        <f t="shared" si="16"/>
        <v>1070</v>
      </c>
      <c r="B1074" s="25">
        <v>12958</v>
      </c>
      <c r="C1074" s="26" t="s">
        <v>1089</v>
      </c>
      <c r="D1074" s="27">
        <v>30375</v>
      </c>
      <c r="E1074" s="28" t="s">
        <v>4795</v>
      </c>
      <c r="F1074" s="17"/>
      <c r="G1074" s="17"/>
      <c r="H1074" s="353">
        <v>141000858042</v>
      </c>
      <c r="I1074" s="17" t="s">
        <v>5210</v>
      </c>
      <c r="J1074" s="17" t="s">
        <v>5207</v>
      </c>
    </row>
    <row r="1075" spans="1:10" hidden="1">
      <c r="A1075" s="18">
        <f t="shared" si="16"/>
        <v>1071</v>
      </c>
      <c r="B1075" s="21">
        <v>12959</v>
      </c>
      <c r="C1075" s="22" t="s">
        <v>1090</v>
      </c>
      <c r="D1075" s="23">
        <v>25752</v>
      </c>
      <c r="E1075" s="30" t="s">
        <v>4781</v>
      </c>
      <c r="F1075" s="17"/>
      <c r="G1075" s="17"/>
      <c r="H1075" s="353">
        <v>104004106470</v>
      </c>
      <c r="I1075" s="17" t="s">
        <v>5204</v>
      </c>
      <c r="J1075" s="17" t="s">
        <v>5371</v>
      </c>
    </row>
    <row r="1076" spans="1:10" hidden="1">
      <c r="A1076" s="18">
        <f t="shared" si="16"/>
        <v>1072</v>
      </c>
      <c r="B1076" s="25">
        <v>12963</v>
      </c>
      <c r="C1076" s="26" t="s">
        <v>1091</v>
      </c>
      <c r="D1076" s="27">
        <v>25582</v>
      </c>
      <c r="E1076" s="28" t="s">
        <v>4814</v>
      </c>
      <c r="F1076" s="17"/>
      <c r="G1076" s="17"/>
      <c r="H1076" s="353">
        <v>103004171721</v>
      </c>
      <c r="I1076" s="17" t="s">
        <v>5204</v>
      </c>
      <c r="J1076" s="17" t="s">
        <v>5828</v>
      </c>
    </row>
    <row r="1077" spans="1:10" hidden="1">
      <c r="A1077" s="18">
        <f t="shared" si="16"/>
        <v>1073</v>
      </c>
      <c r="B1077" s="21">
        <v>12964</v>
      </c>
      <c r="C1077" s="22" t="s">
        <v>1092</v>
      </c>
      <c r="D1077" s="23">
        <v>29013</v>
      </c>
      <c r="E1077" s="24" t="s">
        <v>4804</v>
      </c>
      <c r="F1077" s="17"/>
      <c r="G1077" s="17"/>
      <c r="H1077" s="353">
        <v>44310000014364</v>
      </c>
      <c r="I1077" s="17" t="s">
        <v>5221</v>
      </c>
      <c r="J1077" s="17" t="s">
        <v>5305</v>
      </c>
    </row>
    <row r="1078" spans="1:10" hidden="1">
      <c r="A1078" s="18">
        <f t="shared" si="16"/>
        <v>1074</v>
      </c>
      <c r="B1078" s="25">
        <v>12965</v>
      </c>
      <c r="C1078" s="26" t="s">
        <v>1093</v>
      </c>
      <c r="D1078" s="27">
        <v>30111</v>
      </c>
      <c r="E1078" s="28" t="s">
        <v>4784</v>
      </c>
      <c r="F1078" s="17"/>
      <c r="G1078" s="17"/>
      <c r="H1078" s="353">
        <v>141000860249</v>
      </c>
      <c r="I1078" s="17" t="s">
        <v>5210</v>
      </c>
      <c r="J1078" s="17" t="s">
        <v>5807</v>
      </c>
    </row>
    <row r="1079" spans="1:10" hidden="1">
      <c r="A1079" s="18">
        <f t="shared" si="16"/>
        <v>1075</v>
      </c>
      <c r="B1079" s="21">
        <v>12966</v>
      </c>
      <c r="C1079" s="22" t="s">
        <v>1094</v>
      </c>
      <c r="D1079" s="23">
        <v>30302</v>
      </c>
      <c r="E1079" s="24" t="s">
        <v>4817</v>
      </c>
      <c r="F1079" s="17"/>
      <c r="G1079" s="17"/>
      <c r="H1079" s="353">
        <v>106004187273</v>
      </c>
      <c r="I1079" s="17" t="s">
        <v>5204</v>
      </c>
      <c r="J1079" s="17" t="s">
        <v>5291</v>
      </c>
    </row>
    <row r="1080" spans="1:10" hidden="1">
      <c r="A1080" s="18">
        <f t="shared" si="16"/>
        <v>1076</v>
      </c>
      <c r="B1080" s="25">
        <v>12967</v>
      </c>
      <c r="C1080" s="26" t="s">
        <v>1095</v>
      </c>
      <c r="D1080" s="27">
        <v>30925</v>
      </c>
      <c r="E1080" s="28" t="s">
        <v>4817</v>
      </c>
      <c r="F1080" s="17"/>
      <c r="G1080" s="17"/>
      <c r="H1080" s="353">
        <v>1008435061</v>
      </c>
      <c r="I1080" s="17" t="s">
        <v>5208</v>
      </c>
      <c r="J1080" s="17" t="s">
        <v>5829</v>
      </c>
    </row>
    <row r="1081" spans="1:10" hidden="1">
      <c r="A1081" s="18">
        <f t="shared" si="16"/>
        <v>1077</v>
      </c>
      <c r="B1081" s="21">
        <v>12969</v>
      </c>
      <c r="C1081" s="22" t="s">
        <v>1096</v>
      </c>
      <c r="D1081" s="23">
        <v>26714</v>
      </c>
      <c r="E1081" s="24" t="s">
        <v>4814</v>
      </c>
      <c r="F1081" s="17"/>
      <c r="G1081" s="17"/>
      <c r="H1081" s="353">
        <v>1008398920</v>
      </c>
      <c r="I1081" s="17" t="s">
        <v>5208</v>
      </c>
      <c r="J1081" s="17" t="s">
        <v>5830</v>
      </c>
    </row>
    <row r="1082" spans="1:10" hidden="1">
      <c r="A1082" s="18">
        <f t="shared" si="16"/>
        <v>1078</v>
      </c>
      <c r="B1082" s="25">
        <v>12970</v>
      </c>
      <c r="C1082" s="26" t="s">
        <v>207</v>
      </c>
      <c r="D1082" s="27">
        <v>30335</v>
      </c>
      <c r="E1082" s="28" t="s">
        <v>4802</v>
      </c>
      <c r="F1082" s="17"/>
      <c r="G1082" s="17"/>
      <c r="H1082" s="353">
        <v>1008387371</v>
      </c>
      <c r="I1082" s="17" t="s">
        <v>5208</v>
      </c>
      <c r="J1082" s="17" t="s">
        <v>5831</v>
      </c>
    </row>
    <row r="1083" spans="1:10" hidden="1">
      <c r="A1083" s="18">
        <f t="shared" si="16"/>
        <v>1079</v>
      </c>
      <c r="B1083" s="21">
        <v>12971</v>
      </c>
      <c r="C1083" s="22" t="s">
        <v>1097</v>
      </c>
      <c r="D1083" s="23">
        <v>28788</v>
      </c>
      <c r="E1083" s="24" t="s">
        <v>4797</v>
      </c>
      <c r="F1083" s="17"/>
      <c r="G1083" s="17"/>
      <c r="H1083" s="353">
        <v>141000859954</v>
      </c>
      <c r="I1083" s="17" t="s">
        <v>5210</v>
      </c>
      <c r="J1083" s="17" t="s">
        <v>5807</v>
      </c>
    </row>
    <row r="1084" spans="1:10" hidden="1">
      <c r="A1084" s="18">
        <f t="shared" si="16"/>
        <v>1080</v>
      </c>
      <c r="B1084" s="25">
        <v>12972</v>
      </c>
      <c r="C1084" s="26" t="s">
        <v>1098</v>
      </c>
      <c r="D1084" s="27">
        <v>29549</v>
      </c>
      <c r="E1084" s="28" t="s">
        <v>4828</v>
      </c>
      <c r="F1084" s="17"/>
      <c r="G1084" s="17"/>
      <c r="H1084" s="353">
        <v>1008400106</v>
      </c>
      <c r="I1084" s="17" t="s">
        <v>5208</v>
      </c>
      <c r="J1084" s="17" t="s">
        <v>5832</v>
      </c>
    </row>
    <row r="1085" spans="1:10" hidden="1">
      <c r="A1085" s="18">
        <f t="shared" si="16"/>
        <v>1081</v>
      </c>
      <c r="B1085" s="21">
        <v>12973</v>
      </c>
      <c r="C1085" s="22" t="s">
        <v>1099</v>
      </c>
      <c r="D1085" s="23">
        <v>29483</v>
      </c>
      <c r="E1085" s="24" t="s">
        <v>4828</v>
      </c>
      <c r="F1085" s="17"/>
      <c r="G1085" s="17"/>
      <c r="H1085" s="353">
        <v>1008994078</v>
      </c>
      <c r="I1085" s="17" t="s">
        <v>5208</v>
      </c>
      <c r="J1085" s="17" t="s">
        <v>5833</v>
      </c>
    </row>
    <row r="1086" spans="1:10" hidden="1">
      <c r="A1086" s="18">
        <f t="shared" si="16"/>
        <v>1082</v>
      </c>
      <c r="B1086" s="25">
        <v>12975</v>
      </c>
      <c r="C1086" s="26" t="s">
        <v>1100</v>
      </c>
      <c r="D1086" s="27">
        <v>28183</v>
      </c>
      <c r="E1086" s="28" t="s">
        <v>4814</v>
      </c>
      <c r="F1086" s="17"/>
      <c r="G1086" s="17"/>
      <c r="H1086" s="353">
        <v>106004117947</v>
      </c>
      <c r="I1086" s="17" t="s">
        <v>5204</v>
      </c>
      <c r="J1086" s="17" t="s">
        <v>5261</v>
      </c>
    </row>
    <row r="1087" spans="1:10" hidden="1">
      <c r="A1087" s="18">
        <f t="shared" si="16"/>
        <v>1083</v>
      </c>
      <c r="B1087" s="21">
        <v>12977</v>
      </c>
      <c r="C1087" s="22" t="s">
        <v>1101</v>
      </c>
      <c r="D1087" s="23">
        <v>30690</v>
      </c>
      <c r="E1087" s="24" t="s">
        <v>4828</v>
      </c>
      <c r="F1087" s="17"/>
      <c r="G1087" s="17"/>
      <c r="H1087" s="353">
        <v>104004187248</v>
      </c>
      <c r="I1087" s="17" t="s">
        <v>5204</v>
      </c>
      <c r="J1087" s="17" t="s">
        <v>5393</v>
      </c>
    </row>
    <row r="1088" spans="1:10" hidden="1">
      <c r="A1088" s="18">
        <f t="shared" si="16"/>
        <v>1084</v>
      </c>
      <c r="B1088" s="25">
        <v>12981</v>
      </c>
      <c r="C1088" s="26" t="s">
        <v>1102</v>
      </c>
      <c r="D1088" s="27">
        <v>29730</v>
      </c>
      <c r="E1088" s="28" t="s">
        <v>4788</v>
      </c>
      <c r="F1088" s="17"/>
      <c r="G1088" s="17"/>
      <c r="H1088" s="353">
        <v>108004121136</v>
      </c>
      <c r="I1088" s="17" t="s">
        <v>5204</v>
      </c>
      <c r="J1088" s="17" t="s">
        <v>5834</v>
      </c>
    </row>
    <row r="1089" spans="1:10" hidden="1">
      <c r="A1089" s="18">
        <f t="shared" si="16"/>
        <v>1085</v>
      </c>
      <c r="B1089" s="21">
        <v>12982</v>
      </c>
      <c r="C1089" s="22" t="s">
        <v>1103</v>
      </c>
      <c r="D1089" s="23">
        <v>30339</v>
      </c>
      <c r="E1089" s="24" t="s">
        <v>4784</v>
      </c>
      <c r="F1089" s="17"/>
      <c r="G1089" s="17"/>
      <c r="H1089" s="353">
        <v>109004110653</v>
      </c>
      <c r="I1089" s="17" t="s">
        <v>5204</v>
      </c>
      <c r="J1089" s="17" t="s">
        <v>5257</v>
      </c>
    </row>
    <row r="1090" spans="1:10" hidden="1">
      <c r="A1090" s="18">
        <f t="shared" si="16"/>
        <v>1086</v>
      </c>
      <c r="B1090" s="25">
        <v>12983</v>
      </c>
      <c r="C1090" s="26" t="s">
        <v>1104</v>
      </c>
      <c r="D1090" s="27">
        <v>27111</v>
      </c>
      <c r="E1090" s="28" t="s">
        <v>4782</v>
      </c>
      <c r="F1090" s="17" t="s">
        <v>9828</v>
      </c>
      <c r="G1090" s="17" t="s">
        <v>9821</v>
      </c>
      <c r="H1090" s="353">
        <v>102004104626</v>
      </c>
      <c r="I1090" s="17" t="s">
        <v>5204</v>
      </c>
      <c r="J1090" s="17" t="s">
        <v>11805</v>
      </c>
    </row>
    <row r="1091" spans="1:10" hidden="1">
      <c r="A1091" s="18">
        <f t="shared" si="16"/>
        <v>1087</v>
      </c>
      <c r="B1091" s="21">
        <v>12987</v>
      </c>
      <c r="C1091" s="22" t="s">
        <v>1105</v>
      </c>
      <c r="D1091" s="23">
        <v>29835</v>
      </c>
      <c r="E1091" s="24" t="s">
        <v>4780</v>
      </c>
      <c r="F1091" s="17"/>
      <c r="G1091" s="17"/>
      <c r="H1091" s="353">
        <v>104004231166</v>
      </c>
      <c r="I1091" s="17" t="s">
        <v>5204</v>
      </c>
      <c r="J1091" s="17" t="s">
        <v>5835</v>
      </c>
    </row>
    <row r="1092" spans="1:10" hidden="1">
      <c r="A1092" s="18">
        <f t="shared" si="16"/>
        <v>1088</v>
      </c>
      <c r="B1092" s="25">
        <v>12988</v>
      </c>
      <c r="C1092" s="26" t="s">
        <v>1106</v>
      </c>
      <c r="D1092" s="27">
        <v>29568</v>
      </c>
      <c r="E1092" s="28" t="s">
        <v>4798</v>
      </c>
      <c r="F1092" s="17"/>
      <c r="G1092" s="17"/>
      <c r="H1092" s="353">
        <v>1008397277</v>
      </c>
      <c r="I1092" s="17" t="s">
        <v>5208</v>
      </c>
      <c r="J1092" s="17" t="s">
        <v>5836</v>
      </c>
    </row>
    <row r="1093" spans="1:10" hidden="1">
      <c r="A1093" s="18">
        <f t="shared" si="16"/>
        <v>1089</v>
      </c>
      <c r="B1093" s="21">
        <v>12990</v>
      </c>
      <c r="C1093" s="22" t="s">
        <v>1107</v>
      </c>
      <c r="D1093" s="23">
        <v>30644</v>
      </c>
      <c r="E1093" s="24" t="s">
        <v>4800</v>
      </c>
      <c r="F1093" s="17"/>
      <c r="G1093" s="17"/>
      <c r="H1093" s="353">
        <v>141000860452</v>
      </c>
      <c r="I1093" s="17" t="s">
        <v>5210</v>
      </c>
      <c r="J1093" s="17" t="s">
        <v>5837</v>
      </c>
    </row>
    <row r="1094" spans="1:10" hidden="1">
      <c r="A1094" s="18">
        <f t="shared" ref="A1094:A1157" si="17">ROW()-4</f>
        <v>1090</v>
      </c>
      <c r="B1094" s="25">
        <v>12991</v>
      </c>
      <c r="C1094" s="26" t="s">
        <v>1108</v>
      </c>
      <c r="D1094" s="27">
        <v>30409</v>
      </c>
      <c r="E1094" s="28" t="s">
        <v>4806</v>
      </c>
      <c r="F1094" s="17"/>
      <c r="G1094" s="17"/>
      <c r="H1094" s="353">
        <v>102004206536</v>
      </c>
      <c r="I1094" s="17" t="s">
        <v>5204</v>
      </c>
      <c r="J1094" s="17" t="s">
        <v>5422</v>
      </c>
    </row>
    <row r="1095" spans="1:10" hidden="1">
      <c r="A1095" s="18">
        <f t="shared" si="17"/>
        <v>1091</v>
      </c>
      <c r="B1095" s="21">
        <v>12993</v>
      </c>
      <c r="C1095" s="22" t="s">
        <v>1109</v>
      </c>
      <c r="D1095" s="23">
        <v>30628</v>
      </c>
      <c r="E1095" s="24" t="s">
        <v>4805</v>
      </c>
      <c r="F1095" s="17"/>
      <c r="G1095" s="17"/>
      <c r="H1095" s="353">
        <v>1008389586</v>
      </c>
      <c r="I1095" s="17" t="s">
        <v>5208</v>
      </c>
      <c r="J1095" s="17" t="s">
        <v>5838</v>
      </c>
    </row>
    <row r="1096" spans="1:10" hidden="1">
      <c r="A1096" s="18">
        <f t="shared" si="17"/>
        <v>1092</v>
      </c>
      <c r="B1096" s="25">
        <v>12994</v>
      </c>
      <c r="C1096" s="26" t="s">
        <v>1110</v>
      </c>
      <c r="D1096" s="27">
        <v>29314</v>
      </c>
      <c r="E1096" s="28" t="s">
        <v>4799</v>
      </c>
      <c r="F1096" s="17"/>
      <c r="G1096" s="17"/>
      <c r="H1096" s="353">
        <v>141000859667</v>
      </c>
      <c r="I1096" s="17" t="s">
        <v>5210</v>
      </c>
      <c r="J1096" s="17" t="s">
        <v>5720</v>
      </c>
    </row>
    <row r="1097" spans="1:10" hidden="1">
      <c r="A1097" s="18">
        <f t="shared" si="17"/>
        <v>1093</v>
      </c>
      <c r="B1097" s="21">
        <v>12996</v>
      </c>
      <c r="C1097" s="22" t="s">
        <v>1111</v>
      </c>
      <c r="D1097" s="23">
        <v>24956</v>
      </c>
      <c r="E1097" s="24" t="s">
        <v>4788</v>
      </c>
      <c r="F1097" s="17"/>
      <c r="G1097" s="17"/>
      <c r="H1097" s="353">
        <v>1008401354</v>
      </c>
      <c r="I1097" s="17" t="s">
        <v>5208</v>
      </c>
      <c r="J1097" s="17" t="s">
        <v>5261</v>
      </c>
    </row>
    <row r="1098" spans="1:10" hidden="1">
      <c r="A1098" s="18">
        <f t="shared" si="17"/>
        <v>1094</v>
      </c>
      <c r="B1098" s="25">
        <v>12997</v>
      </c>
      <c r="C1098" s="26" t="s">
        <v>1112</v>
      </c>
      <c r="D1098" s="27">
        <v>29814</v>
      </c>
      <c r="E1098" s="28" t="s">
        <v>4798</v>
      </c>
      <c r="F1098" s="17"/>
      <c r="G1098" s="17"/>
      <c r="H1098" s="353">
        <v>1008397251</v>
      </c>
      <c r="I1098" s="17" t="s">
        <v>5208</v>
      </c>
      <c r="J1098" s="17" t="s">
        <v>5839</v>
      </c>
    </row>
    <row r="1099" spans="1:10" hidden="1">
      <c r="A1099" s="18">
        <f t="shared" si="17"/>
        <v>1095</v>
      </c>
      <c r="B1099" s="21">
        <v>12998</v>
      </c>
      <c r="C1099" s="22" t="s">
        <v>1113</v>
      </c>
      <c r="D1099" s="23">
        <v>31568</v>
      </c>
      <c r="E1099" s="24" t="s">
        <v>4820</v>
      </c>
      <c r="F1099" s="17"/>
      <c r="G1099" s="17"/>
      <c r="H1099" s="353">
        <v>109004575891</v>
      </c>
      <c r="I1099" s="17" t="s">
        <v>5204</v>
      </c>
      <c r="J1099" s="17" t="s">
        <v>5585</v>
      </c>
    </row>
    <row r="1100" spans="1:10" hidden="1">
      <c r="A1100" s="18">
        <f t="shared" si="17"/>
        <v>1096</v>
      </c>
      <c r="B1100" s="21">
        <v>13000</v>
      </c>
      <c r="C1100" s="22" t="s">
        <v>1115</v>
      </c>
      <c r="D1100" s="23">
        <v>28461</v>
      </c>
      <c r="E1100" s="24" t="s">
        <v>4817</v>
      </c>
      <c r="F1100" s="17"/>
      <c r="G1100" s="17"/>
      <c r="H1100" s="353">
        <v>1008400313</v>
      </c>
      <c r="I1100" s="17" t="s">
        <v>5208</v>
      </c>
      <c r="J1100" s="17" t="s">
        <v>5610</v>
      </c>
    </row>
    <row r="1101" spans="1:10" hidden="1">
      <c r="A1101" s="18">
        <f t="shared" si="17"/>
        <v>1097</v>
      </c>
      <c r="B1101" s="25">
        <v>13001</v>
      </c>
      <c r="C1101" s="26" t="s">
        <v>931</v>
      </c>
      <c r="D1101" s="27">
        <v>30384</v>
      </c>
      <c r="E1101" s="28" t="s">
        <v>4801</v>
      </c>
      <c r="F1101" s="17"/>
      <c r="G1101" s="17"/>
      <c r="H1101" s="353">
        <v>44310000017974</v>
      </c>
      <c r="I1101" s="17" t="s">
        <v>5221</v>
      </c>
      <c r="J1101" s="17" t="s">
        <v>5283</v>
      </c>
    </row>
    <row r="1102" spans="1:10" hidden="1">
      <c r="A1102" s="18">
        <f t="shared" si="17"/>
        <v>1098</v>
      </c>
      <c r="B1102" s="21">
        <v>13002</v>
      </c>
      <c r="C1102" s="22" t="s">
        <v>1116</v>
      </c>
      <c r="D1102" s="23">
        <v>29387</v>
      </c>
      <c r="E1102" s="24" t="s">
        <v>4814</v>
      </c>
      <c r="F1102" s="17"/>
      <c r="G1102" s="17"/>
      <c r="H1102" s="353">
        <v>1008401985</v>
      </c>
      <c r="I1102" s="17" t="s">
        <v>5208</v>
      </c>
      <c r="J1102" s="17" t="s">
        <v>5248</v>
      </c>
    </row>
    <row r="1103" spans="1:10" hidden="1">
      <c r="A1103" s="18">
        <f t="shared" si="17"/>
        <v>1099</v>
      </c>
      <c r="B1103" s="25">
        <v>13004</v>
      </c>
      <c r="C1103" s="26" t="s">
        <v>1117</v>
      </c>
      <c r="D1103" s="27">
        <v>30723</v>
      </c>
      <c r="E1103" s="28" t="s">
        <v>4805</v>
      </c>
      <c r="F1103" s="17"/>
      <c r="G1103" s="17"/>
      <c r="H1103" s="353">
        <v>1008388723</v>
      </c>
      <c r="I1103" s="17" t="s">
        <v>5208</v>
      </c>
      <c r="J1103" s="17" t="s">
        <v>5424</v>
      </c>
    </row>
    <row r="1104" spans="1:10" hidden="1">
      <c r="A1104" s="18">
        <f t="shared" si="17"/>
        <v>1100</v>
      </c>
      <c r="B1104" s="21">
        <v>13005</v>
      </c>
      <c r="C1104" s="22" t="s">
        <v>1118</v>
      </c>
      <c r="D1104" s="23">
        <v>30340</v>
      </c>
      <c r="E1104" s="24" t="s">
        <v>4779</v>
      </c>
      <c r="F1104" s="17"/>
      <c r="G1104" s="17"/>
      <c r="H1104" s="353">
        <v>102004184530</v>
      </c>
      <c r="I1104" s="17" t="s">
        <v>5204</v>
      </c>
      <c r="J1104" s="17" t="s">
        <v>5840</v>
      </c>
    </row>
    <row r="1105" spans="1:10" hidden="1">
      <c r="A1105" s="18">
        <f t="shared" si="17"/>
        <v>1101</v>
      </c>
      <c r="B1105" s="25">
        <v>13006</v>
      </c>
      <c r="C1105" s="26" t="s">
        <v>1119</v>
      </c>
      <c r="D1105" s="27">
        <v>30382</v>
      </c>
      <c r="E1105" s="28" t="s">
        <v>4795</v>
      </c>
      <c r="F1105" s="17"/>
      <c r="G1105" s="17"/>
      <c r="H1105" s="353">
        <v>141000858043</v>
      </c>
      <c r="I1105" s="17" t="s">
        <v>5210</v>
      </c>
      <c r="J1105" s="17" t="s">
        <v>5307</v>
      </c>
    </row>
    <row r="1106" spans="1:10" hidden="1">
      <c r="A1106" s="18">
        <f t="shared" si="17"/>
        <v>1102</v>
      </c>
      <c r="B1106" s="21">
        <v>13008</v>
      </c>
      <c r="C1106" s="22" t="s">
        <v>1120</v>
      </c>
      <c r="D1106" s="23">
        <v>29306</v>
      </c>
      <c r="E1106" s="24" t="s">
        <v>4829</v>
      </c>
      <c r="F1106" s="17"/>
      <c r="G1106" s="17"/>
      <c r="H1106" s="353">
        <v>109004080567</v>
      </c>
      <c r="I1106" s="17" t="s">
        <v>5204</v>
      </c>
      <c r="J1106" s="17" t="s">
        <v>5302</v>
      </c>
    </row>
    <row r="1107" spans="1:10" hidden="1">
      <c r="A1107" s="18">
        <f t="shared" si="17"/>
        <v>1103</v>
      </c>
      <c r="B1107" s="25">
        <v>13010</v>
      </c>
      <c r="C1107" s="26" t="s">
        <v>1121</v>
      </c>
      <c r="D1107" s="27">
        <v>29648</v>
      </c>
      <c r="E1107" s="28" t="s">
        <v>4793</v>
      </c>
      <c r="F1107" s="17"/>
      <c r="G1107" s="17"/>
      <c r="H1107" s="353">
        <v>141000860451</v>
      </c>
      <c r="I1107" s="17" t="s">
        <v>5210</v>
      </c>
      <c r="J1107" s="17" t="s">
        <v>5253</v>
      </c>
    </row>
    <row r="1108" spans="1:10" hidden="1">
      <c r="A1108" s="18">
        <f t="shared" si="17"/>
        <v>1104</v>
      </c>
      <c r="B1108" s="21">
        <v>13011</v>
      </c>
      <c r="C1108" s="22" t="s">
        <v>1122</v>
      </c>
      <c r="D1108" s="23">
        <v>27939</v>
      </c>
      <c r="E1108" s="24" t="s">
        <v>4785</v>
      </c>
      <c r="F1108" s="17"/>
      <c r="G1108" s="17"/>
      <c r="H1108" s="353">
        <v>106868800092</v>
      </c>
      <c r="I1108" s="17" t="s">
        <v>5204</v>
      </c>
      <c r="J1108" s="17" t="s">
        <v>5841</v>
      </c>
    </row>
    <row r="1109" spans="1:10" hidden="1">
      <c r="A1109" s="18">
        <f t="shared" si="17"/>
        <v>1105</v>
      </c>
      <c r="B1109" s="25">
        <v>13012</v>
      </c>
      <c r="C1109" s="26" t="s">
        <v>1123</v>
      </c>
      <c r="D1109" s="27">
        <v>30446</v>
      </c>
      <c r="E1109" s="28" t="s">
        <v>4782</v>
      </c>
      <c r="F1109" s="17" t="s">
        <v>9696</v>
      </c>
      <c r="G1109" s="17" t="s">
        <v>9692</v>
      </c>
      <c r="H1109" s="353">
        <v>103004103064</v>
      </c>
      <c r="I1109" s="17" t="s">
        <v>5204</v>
      </c>
      <c r="J1109" s="17" t="s">
        <v>11805</v>
      </c>
    </row>
    <row r="1110" spans="1:10" hidden="1">
      <c r="A1110" s="18">
        <f t="shared" si="17"/>
        <v>1106</v>
      </c>
      <c r="B1110" s="21">
        <v>13013</v>
      </c>
      <c r="C1110" s="22" t="s">
        <v>1124</v>
      </c>
      <c r="D1110" s="23">
        <v>29915</v>
      </c>
      <c r="E1110" s="24" t="s">
        <v>4800</v>
      </c>
      <c r="F1110" s="17"/>
      <c r="G1110" s="17"/>
      <c r="H1110" s="353">
        <v>141000860422</v>
      </c>
      <c r="I1110" s="17" t="s">
        <v>5210</v>
      </c>
      <c r="J1110" s="17" t="s">
        <v>5304</v>
      </c>
    </row>
    <row r="1111" spans="1:10" hidden="1">
      <c r="A1111" s="18">
        <f t="shared" si="17"/>
        <v>1107</v>
      </c>
      <c r="B1111" s="25">
        <v>13014</v>
      </c>
      <c r="C1111" s="26" t="s">
        <v>1125</v>
      </c>
      <c r="D1111" s="27">
        <v>29850</v>
      </c>
      <c r="E1111" s="28" t="s">
        <v>4797</v>
      </c>
      <c r="F1111" s="17"/>
      <c r="G1111" s="17"/>
      <c r="H1111" s="353">
        <v>141000860027</v>
      </c>
      <c r="I1111" s="17" t="s">
        <v>5210</v>
      </c>
      <c r="J1111" s="17" t="s">
        <v>5842</v>
      </c>
    </row>
    <row r="1112" spans="1:10" hidden="1">
      <c r="A1112" s="18">
        <f t="shared" si="17"/>
        <v>1108</v>
      </c>
      <c r="B1112" s="21">
        <v>13015</v>
      </c>
      <c r="C1112" s="22" t="s">
        <v>1126</v>
      </c>
      <c r="D1112" s="23">
        <v>30431</v>
      </c>
      <c r="E1112" s="24" t="s">
        <v>4791</v>
      </c>
      <c r="F1112" s="17"/>
      <c r="G1112" s="17"/>
      <c r="H1112" s="353">
        <v>107004144590</v>
      </c>
      <c r="I1112" s="17" t="s">
        <v>5204</v>
      </c>
      <c r="J1112" s="17" t="s">
        <v>5373</v>
      </c>
    </row>
    <row r="1113" spans="1:10" hidden="1">
      <c r="A1113" s="18">
        <f t="shared" si="17"/>
        <v>1109</v>
      </c>
      <c r="B1113" s="25">
        <v>13016</v>
      </c>
      <c r="C1113" s="26" t="s">
        <v>1127</v>
      </c>
      <c r="D1113" s="27">
        <v>30265</v>
      </c>
      <c r="E1113" s="28" t="s">
        <v>4818</v>
      </c>
      <c r="F1113" s="17"/>
      <c r="G1113" s="17"/>
      <c r="H1113" s="353">
        <v>107868956425</v>
      </c>
      <c r="I1113" s="17" t="s">
        <v>5204</v>
      </c>
      <c r="J1113" s="17" t="s">
        <v>5316</v>
      </c>
    </row>
    <row r="1114" spans="1:10" hidden="1">
      <c r="A1114" s="18">
        <f t="shared" si="17"/>
        <v>1110</v>
      </c>
      <c r="B1114" s="21">
        <v>13017</v>
      </c>
      <c r="C1114" s="22" t="s">
        <v>1128</v>
      </c>
      <c r="D1114" s="23">
        <v>27951</v>
      </c>
      <c r="E1114" s="24" t="s">
        <v>4830</v>
      </c>
      <c r="F1114" s="17"/>
      <c r="G1114" s="17"/>
      <c r="H1114" s="353">
        <v>100004124578</v>
      </c>
      <c r="I1114" s="17" t="s">
        <v>5204</v>
      </c>
      <c r="J1114" s="17" t="s">
        <v>5478</v>
      </c>
    </row>
    <row r="1115" spans="1:10" hidden="1">
      <c r="A1115" s="18">
        <f t="shared" si="17"/>
        <v>1111</v>
      </c>
      <c r="B1115" s="25">
        <v>13018</v>
      </c>
      <c r="C1115" s="26" t="s">
        <v>1129</v>
      </c>
      <c r="D1115" s="27">
        <v>29758</v>
      </c>
      <c r="E1115" s="28" t="s">
        <v>4785</v>
      </c>
      <c r="F1115" s="17"/>
      <c r="G1115" s="17"/>
      <c r="H1115" s="353">
        <v>101004046788</v>
      </c>
      <c r="I1115" s="17" t="s">
        <v>5204</v>
      </c>
      <c r="J1115" s="17" t="s">
        <v>5358</v>
      </c>
    </row>
    <row r="1116" spans="1:10" hidden="1">
      <c r="A1116" s="18">
        <f t="shared" si="17"/>
        <v>1112</v>
      </c>
      <c r="B1116" s="21">
        <v>13021</v>
      </c>
      <c r="C1116" s="22" t="s">
        <v>1130</v>
      </c>
      <c r="D1116" s="23">
        <v>29417</v>
      </c>
      <c r="E1116" s="24" t="s">
        <v>4805</v>
      </c>
      <c r="F1116" s="17"/>
      <c r="G1116" s="17"/>
      <c r="H1116" s="353">
        <v>1008389625</v>
      </c>
      <c r="I1116" s="17" t="s">
        <v>5208</v>
      </c>
      <c r="J1116" s="17" t="s">
        <v>5843</v>
      </c>
    </row>
    <row r="1117" spans="1:10" hidden="1">
      <c r="A1117" s="18">
        <f t="shared" si="17"/>
        <v>1113</v>
      </c>
      <c r="B1117" s="25">
        <v>13022</v>
      </c>
      <c r="C1117" s="26" t="s">
        <v>1131</v>
      </c>
      <c r="D1117" s="27">
        <v>30341</v>
      </c>
      <c r="E1117" s="28" t="s">
        <v>4813</v>
      </c>
      <c r="F1117" s="17"/>
      <c r="G1117" s="17"/>
      <c r="H1117" s="353">
        <v>1008392735</v>
      </c>
      <c r="I1117" s="17" t="s">
        <v>5208</v>
      </c>
      <c r="J1117" s="17" t="s">
        <v>5844</v>
      </c>
    </row>
    <row r="1118" spans="1:10" hidden="1">
      <c r="A1118" s="18">
        <f t="shared" si="17"/>
        <v>1114</v>
      </c>
      <c r="B1118" s="21">
        <v>13024</v>
      </c>
      <c r="C1118" s="22" t="s">
        <v>1132</v>
      </c>
      <c r="D1118" s="23">
        <v>30646</v>
      </c>
      <c r="E1118" s="24" t="s">
        <v>4818</v>
      </c>
      <c r="F1118" s="17"/>
      <c r="G1118" s="17"/>
      <c r="H1118" s="353">
        <v>1008391684</v>
      </c>
      <c r="I1118" s="17" t="s">
        <v>5208</v>
      </c>
      <c r="J1118" s="17" t="s">
        <v>5845</v>
      </c>
    </row>
    <row r="1119" spans="1:10" hidden="1">
      <c r="A1119" s="18">
        <f t="shared" si="17"/>
        <v>1115</v>
      </c>
      <c r="B1119" s="25">
        <v>13025</v>
      </c>
      <c r="C1119" s="26" t="s">
        <v>1133</v>
      </c>
      <c r="D1119" s="27">
        <v>30191</v>
      </c>
      <c r="E1119" s="28" t="s">
        <v>4810</v>
      </c>
      <c r="F1119" s="17"/>
      <c r="G1119" s="17"/>
      <c r="H1119" s="353">
        <v>106004079272</v>
      </c>
      <c r="I1119" s="17" t="s">
        <v>5204</v>
      </c>
      <c r="J1119" s="17" t="s">
        <v>5300</v>
      </c>
    </row>
    <row r="1120" spans="1:10" hidden="1">
      <c r="A1120" s="18">
        <f t="shared" si="17"/>
        <v>1116</v>
      </c>
      <c r="B1120" s="21">
        <v>13027</v>
      </c>
      <c r="C1120" s="22" t="s">
        <v>1134</v>
      </c>
      <c r="D1120" s="23">
        <v>29696</v>
      </c>
      <c r="E1120" s="24" t="s">
        <v>4790</v>
      </c>
      <c r="F1120" s="17"/>
      <c r="G1120" s="17"/>
      <c r="H1120" s="353">
        <v>109004232197</v>
      </c>
      <c r="I1120" s="17" t="s">
        <v>5204</v>
      </c>
      <c r="J1120" s="17" t="s">
        <v>5846</v>
      </c>
    </row>
    <row r="1121" spans="1:10" hidden="1">
      <c r="A1121" s="18">
        <f t="shared" si="17"/>
        <v>1117</v>
      </c>
      <c r="B1121" s="25">
        <v>13028</v>
      </c>
      <c r="C1121" s="26" t="s">
        <v>1135</v>
      </c>
      <c r="D1121" s="27">
        <v>29087</v>
      </c>
      <c r="E1121" s="28" t="s">
        <v>4788</v>
      </c>
      <c r="F1121" s="17"/>
      <c r="G1121" s="17"/>
      <c r="H1121" s="353">
        <v>100004298770</v>
      </c>
      <c r="I1121" s="17" t="s">
        <v>5204</v>
      </c>
      <c r="J1121" s="17" t="s">
        <v>5847</v>
      </c>
    </row>
    <row r="1122" spans="1:10" hidden="1">
      <c r="A1122" s="18">
        <f t="shared" si="17"/>
        <v>1118</v>
      </c>
      <c r="B1122" s="21">
        <v>13029</v>
      </c>
      <c r="C1122" s="22" t="s">
        <v>1136</v>
      </c>
      <c r="D1122" s="23">
        <v>29997</v>
      </c>
      <c r="E1122" s="24" t="s">
        <v>4788</v>
      </c>
      <c r="F1122" s="17"/>
      <c r="G1122" s="17"/>
      <c r="H1122" s="353">
        <v>106004079269</v>
      </c>
      <c r="I1122" s="17" t="s">
        <v>5204</v>
      </c>
      <c r="J1122" s="17" t="s">
        <v>5848</v>
      </c>
    </row>
    <row r="1123" spans="1:10" hidden="1">
      <c r="A1123" s="18">
        <f t="shared" si="17"/>
        <v>1119</v>
      </c>
      <c r="B1123" s="25">
        <v>13031</v>
      </c>
      <c r="C1123" s="26" t="s">
        <v>1137</v>
      </c>
      <c r="D1123" s="27">
        <v>29149</v>
      </c>
      <c r="E1123" s="28" t="s">
        <v>4780</v>
      </c>
      <c r="F1123" s="17"/>
      <c r="G1123" s="17"/>
      <c r="H1123" s="353">
        <v>107004177940</v>
      </c>
      <c r="I1123" s="17" t="s">
        <v>5204</v>
      </c>
      <c r="J1123" s="17" t="s">
        <v>5203</v>
      </c>
    </row>
    <row r="1124" spans="1:10" hidden="1">
      <c r="A1124" s="18">
        <f t="shared" si="17"/>
        <v>1120</v>
      </c>
      <c r="B1124" s="21">
        <v>13032</v>
      </c>
      <c r="C1124" s="22" t="s">
        <v>1138</v>
      </c>
      <c r="D1124" s="23">
        <v>28864</v>
      </c>
      <c r="E1124" s="24" t="s">
        <v>4794</v>
      </c>
      <c r="F1124" s="17"/>
      <c r="G1124" s="17"/>
      <c r="H1124" s="353">
        <v>102004178413</v>
      </c>
      <c r="I1124" s="17" t="s">
        <v>5204</v>
      </c>
      <c r="J1124" s="17" t="s">
        <v>5576</v>
      </c>
    </row>
    <row r="1125" spans="1:10" hidden="1">
      <c r="A1125" s="18">
        <f t="shared" si="17"/>
        <v>1121</v>
      </c>
      <c r="B1125" s="25">
        <v>13033</v>
      </c>
      <c r="C1125" s="26" t="s">
        <v>474</v>
      </c>
      <c r="D1125" s="27">
        <v>27382</v>
      </c>
      <c r="E1125" s="28" t="s">
        <v>4819</v>
      </c>
      <c r="F1125" s="17"/>
      <c r="G1125" s="17"/>
      <c r="H1125" s="353">
        <v>109004140501</v>
      </c>
      <c r="I1125" s="17" t="s">
        <v>5204</v>
      </c>
      <c r="J1125" s="17" t="s">
        <v>5667</v>
      </c>
    </row>
    <row r="1126" spans="1:10" hidden="1">
      <c r="A1126" s="18">
        <f t="shared" si="17"/>
        <v>1122</v>
      </c>
      <c r="B1126" s="21">
        <v>13035</v>
      </c>
      <c r="C1126" s="22" t="s">
        <v>1139</v>
      </c>
      <c r="D1126" s="23">
        <v>29683</v>
      </c>
      <c r="E1126" s="24" t="s">
        <v>4790</v>
      </c>
      <c r="F1126" s="17"/>
      <c r="G1126" s="17"/>
      <c r="H1126" s="353">
        <v>44310000015622</v>
      </c>
      <c r="I1126" s="17" t="s">
        <v>5221</v>
      </c>
      <c r="J1126" s="17" t="s">
        <v>5849</v>
      </c>
    </row>
    <row r="1127" spans="1:10" hidden="1">
      <c r="A1127" s="18">
        <f t="shared" si="17"/>
        <v>1123</v>
      </c>
      <c r="B1127" s="25">
        <v>13037</v>
      </c>
      <c r="C1127" s="26" t="s">
        <v>1140</v>
      </c>
      <c r="D1127" s="27">
        <v>29404</v>
      </c>
      <c r="E1127" s="28" t="s">
        <v>4791</v>
      </c>
      <c r="F1127" s="17"/>
      <c r="G1127" s="17"/>
      <c r="H1127" s="353">
        <v>141000858061</v>
      </c>
      <c r="I1127" s="17" t="s">
        <v>5210</v>
      </c>
      <c r="J1127" s="17" t="s">
        <v>5310</v>
      </c>
    </row>
    <row r="1128" spans="1:10" hidden="1">
      <c r="A1128" s="18">
        <f t="shared" si="17"/>
        <v>1124</v>
      </c>
      <c r="B1128" s="21">
        <v>13038</v>
      </c>
      <c r="C1128" s="22" t="s">
        <v>1141</v>
      </c>
      <c r="D1128" s="23">
        <v>27890</v>
      </c>
      <c r="E1128" s="24" t="s">
        <v>4800</v>
      </c>
      <c r="F1128" s="17"/>
      <c r="G1128" s="17"/>
      <c r="H1128" s="353">
        <v>1008398807</v>
      </c>
      <c r="I1128" s="17" t="s">
        <v>5208</v>
      </c>
      <c r="J1128" s="17" t="s">
        <v>5621</v>
      </c>
    </row>
    <row r="1129" spans="1:10" hidden="1">
      <c r="A1129" s="18">
        <f t="shared" si="17"/>
        <v>1125</v>
      </c>
      <c r="B1129" s="25">
        <v>13040</v>
      </c>
      <c r="C1129" s="26" t="s">
        <v>1142</v>
      </c>
      <c r="D1129" s="27">
        <v>30414</v>
      </c>
      <c r="E1129" s="28" t="s">
        <v>4812</v>
      </c>
      <c r="F1129" s="17"/>
      <c r="G1129" s="17"/>
      <c r="H1129" s="353">
        <v>100004234403</v>
      </c>
      <c r="I1129" s="17" t="s">
        <v>5204</v>
      </c>
      <c r="J1129" s="17" t="s">
        <v>5300</v>
      </c>
    </row>
    <row r="1130" spans="1:10" hidden="1">
      <c r="A1130" s="18">
        <f t="shared" si="17"/>
        <v>1126</v>
      </c>
      <c r="B1130" s="21">
        <v>13041</v>
      </c>
      <c r="C1130" s="22" t="s">
        <v>1143</v>
      </c>
      <c r="D1130" s="23">
        <v>30634</v>
      </c>
      <c r="E1130" s="24" t="s">
        <v>4797</v>
      </c>
      <c r="F1130" s="17"/>
      <c r="G1130" s="17"/>
      <c r="H1130" s="353">
        <v>141000859933</v>
      </c>
      <c r="I1130" s="17" t="s">
        <v>5210</v>
      </c>
      <c r="J1130" s="17" t="s">
        <v>5850</v>
      </c>
    </row>
    <row r="1131" spans="1:10" hidden="1">
      <c r="A1131" s="18">
        <f t="shared" si="17"/>
        <v>1127</v>
      </c>
      <c r="B1131" s="25">
        <v>13042</v>
      </c>
      <c r="C1131" s="26" t="s">
        <v>1144</v>
      </c>
      <c r="D1131" s="27">
        <v>30941</v>
      </c>
      <c r="E1131" s="28" t="s">
        <v>4779</v>
      </c>
      <c r="F1131" s="17"/>
      <c r="G1131" s="17"/>
      <c r="H1131" s="353">
        <v>100004154235</v>
      </c>
      <c r="I1131" s="17" t="s">
        <v>5204</v>
      </c>
      <c r="J1131" s="17" t="s">
        <v>5851</v>
      </c>
    </row>
    <row r="1132" spans="1:10" hidden="1">
      <c r="A1132" s="18">
        <f t="shared" si="17"/>
        <v>1128</v>
      </c>
      <c r="B1132" s="21">
        <v>13043</v>
      </c>
      <c r="C1132" s="22" t="s">
        <v>1145</v>
      </c>
      <c r="D1132" s="23">
        <v>30555</v>
      </c>
      <c r="E1132" s="24" t="s">
        <v>4788</v>
      </c>
      <c r="F1132" s="17"/>
      <c r="G1132" s="17"/>
      <c r="H1132" s="353">
        <v>108004079282</v>
      </c>
      <c r="I1132" s="17" t="s">
        <v>5204</v>
      </c>
      <c r="J1132" s="17" t="s">
        <v>5852</v>
      </c>
    </row>
    <row r="1133" spans="1:10" hidden="1">
      <c r="A1133" s="18">
        <f t="shared" si="17"/>
        <v>1129</v>
      </c>
      <c r="B1133" s="25">
        <v>13046</v>
      </c>
      <c r="C1133" s="26" t="s">
        <v>219</v>
      </c>
      <c r="D1133" s="27">
        <v>31267</v>
      </c>
      <c r="E1133" s="28" t="s">
        <v>4782</v>
      </c>
      <c r="F1133" s="17" t="s">
        <v>10790</v>
      </c>
      <c r="G1133" s="17" t="s">
        <v>10787</v>
      </c>
      <c r="H1133" s="353">
        <v>109004079196</v>
      </c>
      <c r="I1133" s="17" t="s">
        <v>5204</v>
      </c>
      <c r="J1133" s="17" t="s">
        <v>11805</v>
      </c>
    </row>
    <row r="1134" spans="1:10" hidden="1">
      <c r="A1134" s="18">
        <f t="shared" si="17"/>
        <v>1130</v>
      </c>
      <c r="B1134" s="21">
        <v>13047</v>
      </c>
      <c r="C1134" s="22" t="s">
        <v>1146</v>
      </c>
      <c r="D1134" s="23">
        <v>30779</v>
      </c>
      <c r="E1134" s="24" t="s">
        <v>4800</v>
      </c>
      <c r="F1134" s="17"/>
      <c r="G1134" s="17"/>
      <c r="H1134" s="353">
        <v>141000860481</v>
      </c>
      <c r="I1134" s="17" t="s">
        <v>5210</v>
      </c>
      <c r="J1134" s="17" t="s">
        <v>5305</v>
      </c>
    </row>
    <row r="1135" spans="1:10" hidden="1">
      <c r="A1135" s="18">
        <f t="shared" si="17"/>
        <v>1131</v>
      </c>
      <c r="B1135" s="25">
        <v>13048</v>
      </c>
      <c r="C1135" s="26" t="s">
        <v>1147</v>
      </c>
      <c r="D1135" s="27">
        <v>29102</v>
      </c>
      <c r="E1135" s="28" t="s">
        <v>4794</v>
      </c>
      <c r="F1135" s="17"/>
      <c r="G1135" s="17"/>
      <c r="H1135" s="353">
        <v>101880628425</v>
      </c>
      <c r="I1135" s="17" t="s">
        <v>5204</v>
      </c>
      <c r="J1135" s="17" t="s">
        <v>5280</v>
      </c>
    </row>
    <row r="1136" spans="1:10" hidden="1">
      <c r="A1136" s="18">
        <f t="shared" si="17"/>
        <v>1132</v>
      </c>
      <c r="B1136" s="21">
        <v>13049</v>
      </c>
      <c r="C1136" s="22" t="s">
        <v>1148</v>
      </c>
      <c r="D1136" s="23">
        <v>29072</v>
      </c>
      <c r="E1136" s="24" t="s">
        <v>4793</v>
      </c>
      <c r="F1136" s="17"/>
      <c r="G1136" s="17"/>
      <c r="H1136" s="353">
        <v>141000860423</v>
      </c>
      <c r="I1136" s="17" t="s">
        <v>5210</v>
      </c>
      <c r="J1136" s="17" t="s">
        <v>5438</v>
      </c>
    </row>
    <row r="1137" spans="1:10" hidden="1">
      <c r="A1137" s="18">
        <f t="shared" si="17"/>
        <v>1133</v>
      </c>
      <c r="B1137" s="42">
        <v>13050</v>
      </c>
      <c r="C1137" s="46" t="s">
        <v>1149</v>
      </c>
      <c r="D1137" s="47">
        <v>30658</v>
      </c>
      <c r="E1137" s="28" t="s">
        <v>4782</v>
      </c>
      <c r="F1137" s="17" t="s">
        <v>10346</v>
      </c>
      <c r="G1137" s="17" t="s">
        <v>10339</v>
      </c>
      <c r="H1137" s="353">
        <v>103004091998</v>
      </c>
      <c r="I1137" s="17" t="s">
        <v>5204</v>
      </c>
      <c r="J1137" s="17" t="s">
        <v>11805</v>
      </c>
    </row>
    <row r="1138" spans="1:10" hidden="1">
      <c r="A1138" s="18">
        <f t="shared" si="17"/>
        <v>1134</v>
      </c>
      <c r="B1138" s="21">
        <v>13051</v>
      </c>
      <c r="C1138" s="22" t="s">
        <v>1150</v>
      </c>
      <c r="D1138" s="23">
        <v>28492</v>
      </c>
      <c r="E1138" s="24" t="s">
        <v>4802</v>
      </c>
      <c r="F1138" s="17"/>
      <c r="G1138" s="17"/>
      <c r="H1138" s="353">
        <v>1008435346</v>
      </c>
      <c r="I1138" s="17" t="s">
        <v>5208</v>
      </c>
      <c r="J1138" s="17" t="s">
        <v>5316</v>
      </c>
    </row>
    <row r="1139" spans="1:10" hidden="1">
      <c r="A1139" s="18">
        <f t="shared" si="17"/>
        <v>1135</v>
      </c>
      <c r="B1139" s="25">
        <v>13054</v>
      </c>
      <c r="C1139" s="26" t="s">
        <v>1151</v>
      </c>
      <c r="D1139" s="27">
        <v>29791</v>
      </c>
      <c r="E1139" s="28" t="s">
        <v>4790</v>
      </c>
      <c r="F1139" s="17"/>
      <c r="G1139" s="17"/>
      <c r="H1139" s="353">
        <v>44310000015631</v>
      </c>
      <c r="I1139" s="17" t="s">
        <v>5221</v>
      </c>
      <c r="J1139" s="17" t="s">
        <v>5853</v>
      </c>
    </row>
    <row r="1140" spans="1:10" hidden="1">
      <c r="A1140" s="18">
        <f t="shared" si="17"/>
        <v>1136</v>
      </c>
      <c r="B1140" s="21">
        <v>13055</v>
      </c>
      <c r="C1140" s="22" t="s">
        <v>1152</v>
      </c>
      <c r="D1140" s="23">
        <v>30919</v>
      </c>
      <c r="E1140" s="24" t="s">
        <v>4779</v>
      </c>
      <c r="F1140" s="17"/>
      <c r="G1140" s="17"/>
      <c r="H1140" s="353">
        <v>101868956421</v>
      </c>
      <c r="I1140" s="17" t="s">
        <v>5204</v>
      </c>
      <c r="J1140" s="17" t="s">
        <v>5854</v>
      </c>
    </row>
    <row r="1141" spans="1:10" hidden="1">
      <c r="A1141" s="18">
        <f t="shared" si="17"/>
        <v>1137</v>
      </c>
      <c r="B1141" s="25">
        <v>13058</v>
      </c>
      <c r="C1141" s="26" t="s">
        <v>1153</v>
      </c>
      <c r="D1141" s="27">
        <v>30809</v>
      </c>
      <c r="E1141" s="28" t="s">
        <v>4810</v>
      </c>
      <c r="F1141" s="17"/>
      <c r="G1141" s="17"/>
      <c r="H1141" s="353">
        <v>101004079307</v>
      </c>
      <c r="I1141" s="17" t="s">
        <v>5204</v>
      </c>
      <c r="J1141" s="17" t="s">
        <v>5855</v>
      </c>
    </row>
    <row r="1142" spans="1:10" hidden="1">
      <c r="A1142" s="18">
        <f t="shared" si="17"/>
        <v>1138</v>
      </c>
      <c r="B1142" s="21">
        <v>13059</v>
      </c>
      <c r="C1142" s="22" t="s">
        <v>1154</v>
      </c>
      <c r="D1142" s="23">
        <v>30177</v>
      </c>
      <c r="E1142" s="24" t="s">
        <v>4793</v>
      </c>
      <c r="F1142" s="17"/>
      <c r="G1142" s="17"/>
      <c r="H1142" s="353">
        <v>141000859907</v>
      </c>
      <c r="I1142" s="17" t="s">
        <v>5210</v>
      </c>
      <c r="J1142" s="17" t="s">
        <v>5469</v>
      </c>
    </row>
    <row r="1143" spans="1:10" hidden="1">
      <c r="A1143" s="18">
        <f t="shared" si="17"/>
        <v>1139</v>
      </c>
      <c r="B1143" s="25">
        <v>13064</v>
      </c>
      <c r="C1143" s="26" t="s">
        <v>1155</v>
      </c>
      <c r="D1143" s="27">
        <v>30801</v>
      </c>
      <c r="E1143" s="28" t="s">
        <v>4801</v>
      </c>
      <c r="F1143" s="17"/>
      <c r="G1143" s="17"/>
      <c r="H1143" s="353">
        <v>101004740863</v>
      </c>
      <c r="I1143" s="17" t="s">
        <v>5204</v>
      </c>
      <c r="J1143" s="17" t="s">
        <v>5364</v>
      </c>
    </row>
    <row r="1144" spans="1:10" hidden="1">
      <c r="A1144" s="18">
        <f t="shared" si="17"/>
        <v>1140</v>
      </c>
      <c r="B1144" s="21">
        <v>13065</v>
      </c>
      <c r="C1144" s="22" t="s">
        <v>1156</v>
      </c>
      <c r="D1144" s="23">
        <v>30423</v>
      </c>
      <c r="E1144" s="24" t="s">
        <v>4794</v>
      </c>
      <c r="F1144" s="17"/>
      <c r="G1144" s="17"/>
      <c r="H1144" s="353">
        <v>100004215123</v>
      </c>
      <c r="I1144" s="17" t="s">
        <v>5204</v>
      </c>
      <c r="J1144" s="17" t="s">
        <v>5856</v>
      </c>
    </row>
    <row r="1145" spans="1:10" hidden="1">
      <c r="A1145" s="18">
        <f t="shared" si="17"/>
        <v>1141</v>
      </c>
      <c r="B1145" s="25">
        <v>13066</v>
      </c>
      <c r="C1145" s="26" t="s">
        <v>1157</v>
      </c>
      <c r="D1145" s="27">
        <v>30644</v>
      </c>
      <c r="E1145" s="28" t="s">
        <v>4803</v>
      </c>
      <c r="F1145" s="17"/>
      <c r="G1145" s="17"/>
      <c r="H1145" s="353">
        <v>105004201417</v>
      </c>
      <c r="I1145" s="17" t="s">
        <v>5204</v>
      </c>
      <c r="J1145" s="17" t="s">
        <v>5259</v>
      </c>
    </row>
    <row r="1146" spans="1:10" hidden="1">
      <c r="A1146" s="18">
        <f t="shared" si="17"/>
        <v>1142</v>
      </c>
      <c r="B1146" s="21">
        <v>13067</v>
      </c>
      <c r="C1146" s="22" t="s">
        <v>1158</v>
      </c>
      <c r="D1146" s="23">
        <v>30645</v>
      </c>
      <c r="E1146" s="24" t="s">
        <v>4819</v>
      </c>
      <c r="F1146" s="17"/>
      <c r="G1146" s="17"/>
      <c r="H1146" s="353">
        <v>1008400407</v>
      </c>
      <c r="I1146" s="17" t="s">
        <v>5208</v>
      </c>
      <c r="J1146" s="17" t="s">
        <v>5291</v>
      </c>
    </row>
    <row r="1147" spans="1:10" hidden="1">
      <c r="A1147" s="18">
        <f t="shared" si="17"/>
        <v>1143</v>
      </c>
      <c r="B1147" s="25">
        <v>13068</v>
      </c>
      <c r="C1147" s="26" t="s">
        <v>1159</v>
      </c>
      <c r="D1147" s="27">
        <v>30456</v>
      </c>
      <c r="E1147" s="28" t="s">
        <v>4788</v>
      </c>
      <c r="F1147" s="17"/>
      <c r="G1147" s="17"/>
      <c r="H1147" s="353">
        <v>107004079295</v>
      </c>
      <c r="I1147" s="17" t="s">
        <v>5204</v>
      </c>
      <c r="J1147" s="17" t="s">
        <v>5857</v>
      </c>
    </row>
    <row r="1148" spans="1:10" hidden="1">
      <c r="A1148" s="18">
        <f t="shared" si="17"/>
        <v>1144</v>
      </c>
      <c r="B1148" s="21">
        <v>13071</v>
      </c>
      <c r="C1148" s="22" t="s">
        <v>1160</v>
      </c>
      <c r="D1148" s="23">
        <v>29541</v>
      </c>
      <c r="E1148" s="24" t="s">
        <v>4780</v>
      </c>
      <c r="F1148" s="17"/>
      <c r="G1148" s="17"/>
      <c r="H1148" s="353">
        <v>104004144579</v>
      </c>
      <c r="I1148" s="17" t="s">
        <v>5204</v>
      </c>
      <c r="J1148" s="17" t="s">
        <v>5858</v>
      </c>
    </row>
    <row r="1149" spans="1:10" hidden="1">
      <c r="A1149" s="18">
        <f t="shared" si="17"/>
        <v>1145</v>
      </c>
      <c r="B1149" s="25">
        <v>13072</v>
      </c>
      <c r="C1149" s="26" t="s">
        <v>1137</v>
      </c>
      <c r="D1149" s="27">
        <v>30300</v>
      </c>
      <c r="E1149" s="28" t="s">
        <v>4802</v>
      </c>
      <c r="F1149" s="17"/>
      <c r="G1149" s="17"/>
      <c r="H1149" s="353">
        <v>141000859674</v>
      </c>
      <c r="I1149" s="17" t="s">
        <v>5210</v>
      </c>
      <c r="J1149" s="17" t="s">
        <v>5354</v>
      </c>
    </row>
    <row r="1150" spans="1:10" hidden="1">
      <c r="A1150" s="18">
        <f t="shared" si="17"/>
        <v>1146</v>
      </c>
      <c r="B1150" s="21">
        <v>13073</v>
      </c>
      <c r="C1150" s="22" t="s">
        <v>1161</v>
      </c>
      <c r="D1150" s="23">
        <v>28759</v>
      </c>
      <c r="E1150" s="24" t="s">
        <v>4798</v>
      </c>
      <c r="F1150" s="17"/>
      <c r="G1150" s="17"/>
      <c r="H1150" s="353">
        <v>1008396993</v>
      </c>
      <c r="I1150" s="17" t="s">
        <v>5208</v>
      </c>
      <c r="J1150" s="17" t="s">
        <v>5859</v>
      </c>
    </row>
    <row r="1151" spans="1:10" hidden="1">
      <c r="A1151" s="18">
        <f t="shared" si="17"/>
        <v>1147</v>
      </c>
      <c r="B1151" s="25">
        <v>13074</v>
      </c>
      <c r="C1151" s="26" t="s">
        <v>1162</v>
      </c>
      <c r="D1151" s="27">
        <v>31000</v>
      </c>
      <c r="E1151" s="28" t="s">
        <v>4821</v>
      </c>
      <c r="F1151" s="17"/>
      <c r="G1151" s="17"/>
      <c r="H1151" s="353">
        <v>105004157374</v>
      </c>
      <c r="I1151" s="17" t="s">
        <v>5204</v>
      </c>
      <c r="J1151" s="17" t="s">
        <v>5299</v>
      </c>
    </row>
    <row r="1152" spans="1:10" hidden="1">
      <c r="A1152" s="18">
        <f t="shared" si="17"/>
        <v>1148</v>
      </c>
      <c r="B1152" s="21">
        <v>13077</v>
      </c>
      <c r="C1152" s="22" t="s">
        <v>1163</v>
      </c>
      <c r="D1152" s="23">
        <v>30870</v>
      </c>
      <c r="E1152" s="24" t="s">
        <v>4785</v>
      </c>
      <c r="F1152" s="17"/>
      <c r="G1152" s="17"/>
      <c r="H1152" s="353">
        <v>102004169760</v>
      </c>
      <c r="I1152" s="17" t="s">
        <v>5204</v>
      </c>
      <c r="J1152" s="17" t="s">
        <v>5860</v>
      </c>
    </row>
    <row r="1153" spans="1:10" hidden="1">
      <c r="A1153" s="18">
        <f t="shared" si="17"/>
        <v>1149</v>
      </c>
      <c r="B1153" s="25">
        <v>13078</v>
      </c>
      <c r="C1153" s="26" t="s">
        <v>1164</v>
      </c>
      <c r="D1153" s="27">
        <v>29794</v>
      </c>
      <c r="E1153" s="28" t="s">
        <v>4780</v>
      </c>
      <c r="F1153" s="17"/>
      <c r="G1153" s="17"/>
      <c r="H1153" s="353">
        <v>141000859684</v>
      </c>
      <c r="I1153" s="17" t="s">
        <v>5210</v>
      </c>
      <c r="J1153" s="17" t="s">
        <v>5372</v>
      </c>
    </row>
    <row r="1154" spans="1:10" hidden="1">
      <c r="A1154" s="18">
        <f t="shared" si="17"/>
        <v>1150</v>
      </c>
      <c r="B1154" s="21">
        <v>13086</v>
      </c>
      <c r="C1154" s="22" t="s">
        <v>1165</v>
      </c>
      <c r="D1154" s="23">
        <v>30904</v>
      </c>
      <c r="E1154" s="24" t="s">
        <v>4793</v>
      </c>
      <c r="F1154" s="17"/>
      <c r="G1154" s="17"/>
      <c r="H1154" s="353">
        <v>44310000017637</v>
      </c>
      <c r="I1154" s="17" t="s">
        <v>5221</v>
      </c>
      <c r="J1154" s="17" t="s">
        <v>5861</v>
      </c>
    </row>
    <row r="1155" spans="1:10" hidden="1">
      <c r="A1155" s="18">
        <f t="shared" si="17"/>
        <v>1151</v>
      </c>
      <c r="B1155" s="25">
        <v>13089</v>
      </c>
      <c r="C1155" s="26" t="s">
        <v>356</v>
      </c>
      <c r="D1155" s="27">
        <v>31592</v>
      </c>
      <c r="E1155" s="28" t="s">
        <v>4791</v>
      </c>
      <c r="F1155" s="17"/>
      <c r="G1155" s="17"/>
      <c r="H1155" s="353">
        <v>109004102251</v>
      </c>
      <c r="I1155" s="17" t="s">
        <v>5204</v>
      </c>
      <c r="J1155" s="17" t="s">
        <v>5209</v>
      </c>
    </row>
    <row r="1156" spans="1:10" hidden="1">
      <c r="A1156" s="18">
        <f t="shared" si="17"/>
        <v>1152</v>
      </c>
      <c r="B1156" s="21">
        <v>13091</v>
      </c>
      <c r="C1156" s="22" t="s">
        <v>1166</v>
      </c>
      <c r="D1156" s="23">
        <v>29068</v>
      </c>
      <c r="E1156" s="24" t="s">
        <v>4788</v>
      </c>
      <c r="F1156" s="17"/>
      <c r="G1156" s="17"/>
      <c r="H1156" s="353">
        <v>109004044840</v>
      </c>
      <c r="I1156" s="17" t="s">
        <v>5204</v>
      </c>
      <c r="J1156" s="17" t="s">
        <v>5862</v>
      </c>
    </row>
    <row r="1157" spans="1:10" hidden="1">
      <c r="A1157" s="18">
        <f t="shared" si="17"/>
        <v>1153</v>
      </c>
      <c r="B1157" s="25">
        <v>13092</v>
      </c>
      <c r="C1157" s="26" t="s">
        <v>1167</v>
      </c>
      <c r="D1157" s="27">
        <v>28523</v>
      </c>
      <c r="E1157" s="28" t="s">
        <v>4785</v>
      </c>
      <c r="F1157" s="17"/>
      <c r="G1157" s="17"/>
      <c r="H1157" s="353">
        <v>105004080604</v>
      </c>
      <c r="I1157" s="17" t="s">
        <v>5204</v>
      </c>
      <c r="J1157" s="17" t="s">
        <v>5444</v>
      </c>
    </row>
    <row r="1158" spans="1:10" hidden="1">
      <c r="A1158" s="18">
        <f t="shared" ref="A1158:A1221" si="18">ROW()-4</f>
        <v>1154</v>
      </c>
      <c r="B1158" s="21">
        <v>13093</v>
      </c>
      <c r="C1158" s="22" t="s">
        <v>555</v>
      </c>
      <c r="D1158" s="23">
        <v>30996</v>
      </c>
      <c r="E1158" s="24" t="s">
        <v>4791</v>
      </c>
      <c r="F1158" s="17"/>
      <c r="G1158" s="17"/>
      <c r="H1158" s="353">
        <v>141000858047</v>
      </c>
      <c r="I1158" s="17" t="s">
        <v>5210</v>
      </c>
      <c r="J1158" s="17" t="s">
        <v>5679</v>
      </c>
    </row>
    <row r="1159" spans="1:10" hidden="1">
      <c r="A1159" s="18">
        <f t="shared" si="18"/>
        <v>1155</v>
      </c>
      <c r="B1159" s="25">
        <v>13094</v>
      </c>
      <c r="C1159" s="26" t="s">
        <v>1168</v>
      </c>
      <c r="D1159" s="27">
        <v>26120</v>
      </c>
      <c r="E1159" s="28" t="s">
        <v>4791</v>
      </c>
      <c r="F1159" s="17"/>
      <c r="G1159" s="17"/>
      <c r="H1159" s="353">
        <v>108004103536</v>
      </c>
      <c r="I1159" s="17" t="s">
        <v>5204</v>
      </c>
      <c r="J1159" s="17" t="s">
        <v>5364</v>
      </c>
    </row>
    <row r="1160" spans="1:10" hidden="1">
      <c r="A1160" s="18">
        <f t="shared" si="18"/>
        <v>1156</v>
      </c>
      <c r="B1160" s="21">
        <v>13096</v>
      </c>
      <c r="C1160" s="22" t="s">
        <v>1169</v>
      </c>
      <c r="D1160" s="23">
        <v>30066</v>
      </c>
      <c r="E1160" s="24" t="s">
        <v>4824</v>
      </c>
      <c r="F1160" s="17"/>
      <c r="G1160" s="17"/>
      <c r="H1160" s="353">
        <v>103004144555</v>
      </c>
      <c r="I1160" s="17" t="s">
        <v>5204</v>
      </c>
      <c r="J1160" s="17" t="s">
        <v>5287</v>
      </c>
    </row>
    <row r="1161" spans="1:10" hidden="1">
      <c r="A1161" s="18">
        <f t="shared" si="18"/>
        <v>1157</v>
      </c>
      <c r="B1161" s="25">
        <v>13097</v>
      </c>
      <c r="C1161" s="26" t="s">
        <v>1170</v>
      </c>
      <c r="D1161" s="27">
        <v>30235</v>
      </c>
      <c r="E1161" s="28" t="s">
        <v>4818</v>
      </c>
      <c r="F1161" s="17"/>
      <c r="G1161" s="17"/>
      <c r="H1161" s="353">
        <v>1008401105</v>
      </c>
      <c r="I1161" s="17" t="s">
        <v>5208</v>
      </c>
      <c r="J1161" s="17" t="s">
        <v>5863</v>
      </c>
    </row>
    <row r="1162" spans="1:10" hidden="1">
      <c r="A1162" s="18">
        <f t="shared" si="18"/>
        <v>1158</v>
      </c>
      <c r="B1162" s="21">
        <v>13099</v>
      </c>
      <c r="C1162" s="22" t="s">
        <v>1171</v>
      </c>
      <c r="D1162" s="23">
        <v>30951</v>
      </c>
      <c r="E1162" s="24" t="s">
        <v>4798</v>
      </c>
      <c r="F1162" s="17"/>
      <c r="G1162" s="17"/>
      <c r="H1162" s="353">
        <v>1008397028</v>
      </c>
      <c r="I1162" s="17" t="s">
        <v>5208</v>
      </c>
      <c r="J1162" s="17" t="s">
        <v>5822</v>
      </c>
    </row>
    <row r="1163" spans="1:10" hidden="1">
      <c r="A1163" s="18">
        <f t="shared" si="18"/>
        <v>1159</v>
      </c>
      <c r="B1163" s="25">
        <v>13100</v>
      </c>
      <c r="C1163" s="26" t="s">
        <v>473</v>
      </c>
      <c r="D1163" s="27">
        <v>29888</v>
      </c>
      <c r="E1163" s="28" t="s">
        <v>4818</v>
      </c>
      <c r="F1163" s="17"/>
      <c r="G1163" s="17"/>
      <c r="H1163" s="353">
        <v>1008401176</v>
      </c>
      <c r="I1163" s="17" t="s">
        <v>5208</v>
      </c>
      <c r="J1163" s="17" t="s">
        <v>5864</v>
      </c>
    </row>
    <row r="1164" spans="1:10" hidden="1">
      <c r="A1164" s="18">
        <f t="shared" si="18"/>
        <v>1160</v>
      </c>
      <c r="B1164" s="21">
        <v>13102</v>
      </c>
      <c r="C1164" s="22" t="s">
        <v>1172</v>
      </c>
      <c r="D1164" s="23">
        <v>30469</v>
      </c>
      <c r="E1164" s="24" t="s">
        <v>4820</v>
      </c>
      <c r="F1164" s="17"/>
      <c r="G1164" s="17"/>
      <c r="H1164" s="353">
        <v>108004176758</v>
      </c>
      <c r="I1164" s="17" t="s">
        <v>5204</v>
      </c>
      <c r="J1164" s="17" t="s">
        <v>5865</v>
      </c>
    </row>
    <row r="1165" spans="1:10" hidden="1">
      <c r="A1165" s="18">
        <f t="shared" si="18"/>
        <v>1161</v>
      </c>
      <c r="B1165" s="25">
        <v>13104</v>
      </c>
      <c r="C1165" s="26" t="s">
        <v>1173</v>
      </c>
      <c r="D1165" s="27">
        <v>29169</v>
      </c>
      <c r="E1165" s="28" t="s">
        <v>4800</v>
      </c>
      <c r="F1165" s="17"/>
      <c r="G1165" s="17"/>
      <c r="H1165" s="353">
        <v>1008397950</v>
      </c>
      <c r="I1165" s="17" t="s">
        <v>5208</v>
      </c>
      <c r="J1165" s="17" t="s">
        <v>5866</v>
      </c>
    </row>
    <row r="1166" spans="1:10" hidden="1">
      <c r="A1166" s="18">
        <f t="shared" si="18"/>
        <v>1162</v>
      </c>
      <c r="B1166" s="21">
        <v>13107</v>
      </c>
      <c r="C1166" s="22" t="s">
        <v>1174</v>
      </c>
      <c r="D1166" s="23">
        <v>29174</v>
      </c>
      <c r="E1166" s="24" t="s">
        <v>4824</v>
      </c>
      <c r="F1166" s="17"/>
      <c r="G1166" s="17"/>
      <c r="H1166" s="353">
        <v>106004412041</v>
      </c>
      <c r="I1166" s="17" t="s">
        <v>5204</v>
      </c>
      <c r="J1166" s="17" t="s">
        <v>5867</v>
      </c>
    </row>
    <row r="1167" spans="1:10" hidden="1">
      <c r="A1167" s="18">
        <f t="shared" si="18"/>
        <v>1163</v>
      </c>
      <c r="B1167" s="25">
        <v>13108</v>
      </c>
      <c r="C1167" s="26" t="s">
        <v>1175</v>
      </c>
      <c r="D1167" s="27">
        <v>29448</v>
      </c>
      <c r="E1167" s="28" t="s">
        <v>4784</v>
      </c>
      <c r="F1167" s="17"/>
      <c r="G1167" s="17"/>
      <c r="H1167" s="353">
        <v>108004140502</v>
      </c>
      <c r="I1167" s="17" t="s">
        <v>5204</v>
      </c>
      <c r="J1167" s="17" t="s">
        <v>5868</v>
      </c>
    </row>
    <row r="1168" spans="1:10" hidden="1">
      <c r="A1168" s="18">
        <f t="shared" si="18"/>
        <v>1164</v>
      </c>
      <c r="B1168" s="21">
        <v>13109</v>
      </c>
      <c r="C1168" s="22" t="s">
        <v>385</v>
      </c>
      <c r="D1168" s="23">
        <v>30297</v>
      </c>
      <c r="E1168" s="24" t="s">
        <v>4782</v>
      </c>
      <c r="F1168" s="17" t="s">
        <v>9611</v>
      </c>
      <c r="G1168" s="17" t="s">
        <v>9606</v>
      </c>
      <c r="H1168" s="353">
        <v>141000860428</v>
      </c>
      <c r="I1168" s="17" t="s">
        <v>5210</v>
      </c>
      <c r="J1168" s="17" t="s">
        <v>11807</v>
      </c>
    </row>
    <row r="1169" spans="1:10" hidden="1">
      <c r="A1169" s="18">
        <f t="shared" si="18"/>
        <v>1165</v>
      </c>
      <c r="B1169" s="25">
        <v>13110</v>
      </c>
      <c r="C1169" s="26" t="s">
        <v>1176</v>
      </c>
      <c r="D1169" s="27">
        <v>30023</v>
      </c>
      <c r="E1169" s="28" t="s">
        <v>4800</v>
      </c>
      <c r="F1169" s="17"/>
      <c r="G1169" s="17"/>
      <c r="H1169" s="353">
        <v>1008403310</v>
      </c>
      <c r="I1169" s="17" t="s">
        <v>5208</v>
      </c>
      <c r="J1169" s="17" t="s">
        <v>5364</v>
      </c>
    </row>
    <row r="1170" spans="1:10" hidden="1">
      <c r="A1170" s="18">
        <f t="shared" si="18"/>
        <v>1166</v>
      </c>
      <c r="B1170" s="21">
        <v>13112</v>
      </c>
      <c r="C1170" s="22" t="s">
        <v>1177</v>
      </c>
      <c r="D1170" s="23">
        <v>29914</v>
      </c>
      <c r="E1170" s="24" t="s">
        <v>4785</v>
      </c>
      <c r="F1170" s="17"/>
      <c r="G1170" s="17"/>
      <c r="H1170" s="353">
        <v>44310000013972</v>
      </c>
      <c r="I1170" s="17" t="s">
        <v>5221</v>
      </c>
      <c r="J1170" s="17" t="s">
        <v>5869</v>
      </c>
    </row>
    <row r="1171" spans="1:10" hidden="1">
      <c r="A1171" s="18">
        <f t="shared" si="18"/>
        <v>1167</v>
      </c>
      <c r="B1171" s="25">
        <v>13115</v>
      </c>
      <c r="C1171" s="26" t="s">
        <v>1178</v>
      </c>
      <c r="D1171" s="27">
        <v>30213</v>
      </c>
      <c r="E1171" s="28" t="s">
        <v>4805</v>
      </c>
      <c r="F1171" s="17"/>
      <c r="G1171" s="17"/>
      <c r="H1171" s="353">
        <v>1008435074</v>
      </c>
      <c r="I1171" s="17" t="s">
        <v>5208</v>
      </c>
      <c r="J1171" s="17" t="s">
        <v>5870</v>
      </c>
    </row>
    <row r="1172" spans="1:10" hidden="1">
      <c r="A1172" s="18">
        <f t="shared" si="18"/>
        <v>1168</v>
      </c>
      <c r="B1172" s="21">
        <v>13118</v>
      </c>
      <c r="C1172" s="22" t="s">
        <v>1179</v>
      </c>
      <c r="D1172" s="23">
        <v>30526</v>
      </c>
      <c r="E1172" s="24" t="s">
        <v>4780</v>
      </c>
      <c r="F1172" s="17"/>
      <c r="G1172" s="17"/>
      <c r="H1172" s="353">
        <v>102005125944</v>
      </c>
      <c r="I1172" s="17" t="s">
        <v>5204</v>
      </c>
      <c r="J1172" s="17" t="s">
        <v>5293</v>
      </c>
    </row>
    <row r="1173" spans="1:10" hidden="1">
      <c r="A1173" s="18">
        <f t="shared" si="18"/>
        <v>1169</v>
      </c>
      <c r="B1173" s="25">
        <v>13119</v>
      </c>
      <c r="C1173" s="26" t="s">
        <v>1180</v>
      </c>
      <c r="D1173" s="27">
        <v>30065</v>
      </c>
      <c r="E1173" s="28" t="s">
        <v>4817</v>
      </c>
      <c r="F1173" s="17"/>
      <c r="G1173" s="17"/>
      <c r="H1173" s="353">
        <v>103004173662</v>
      </c>
      <c r="I1173" s="17" t="s">
        <v>5204</v>
      </c>
      <c r="J1173" s="17" t="s">
        <v>5871</v>
      </c>
    </row>
    <row r="1174" spans="1:10" hidden="1">
      <c r="A1174" s="18">
        <f t="shared" si="18"/>
        <v>1170</v>
      </c>
      <c r="B1174" s="21">
        <v>13120</v>
      </c>
      <c r="C1174" s="22" t="s">
        <v>1181</v>
      </c>
      <c r="D1174" s="23">
        <v>30488</v>
      </c>
      <c r="E1174" s="24" t="s">
        <v>4789</v>
      </c>
      <c r="F1174" s="17"/>
      <c r="G1174" s="17"/>
      <c r="H1174" s="353">
        <v>1008400601</v>
      </c>
      <c r="I1174" s="17" t="s">
        <v>5208</v>
      </c>
      <c r="J1174" s="17" t="s">
        <v>5873</v>
      </c>
    </row>
    <row r="1175" spans="1:10" hidden="1">
      <c r="A1175" s="18">
        <f t="shared" si="18"/>
        <v>1171</v>
      </c>
      <c r="B1175" s="25">
        <v>13124</v>
      </c>
      <c r="C1175" s="26" t="s">
        <v>1182</v>
      </c>
      <c r="D1175" s="27">
        <v>30603</v>
      </c>
      <c r="E1175" s="28" t="s">
        <v>4815</v>
      </c>
      <c r="F1175" s="17"/>
      <c r="G1175" s="17"/>
      <c r="H1175" s="353">
        <v>101004169844</v>
      </c>
      <c r="I1175" s="17" t="s">
        <v>5204</v>
      </c>
      <c r="J1175" s="17" t="s">
        <v>5874</v>
      </c>
    </row>
    <row r="1176" spans="1:10" hidden="1">
      <c r="A1176" s="18">
        <f t="shared" si="18"/>
        <v>1172</v>
      </c>
      <c r="B1176" s="21">
        <v>13125</v>
      </c>
      <c r="C1176" s="22" t="s">
        <v>1183</v>
      </c>
      <c r="D1176" s="23">
        <v>30836</v>
      </c>
      <c r="E1176" s="24" t="s">
        <v>4793</v>
      </c>
      <c r="F1176" s="17"/>
      <c r="G1176" s="17"/>
      <c r="H1176" s="353">
        <v>141000859715</v>
      </c>
      <c r="I1176" s="17" t="s">
        <v>5210</v>
      </c>
      <c r="J1176" s="17" t="s">
        <v>5697</v>
      </c>
    </row>
    <row r="1177" spans="1:10" hidden="1">
      <c r="A1177" s="18">
        <f t="shared" si="18"/>
        <v>1173</v>
      </c>
      <c r="B1177" s="25">
        <v>13126</v>
      </c>
      <c r="C1177" s="26" t="s">
        <v>1184</v>
      </c>
      <c r="D1177" s="27">
        <v>30272</v>
      </c>
      <c r="E1177" s="28" t="s">
        <v>4792</v>
      </c>
      <c r="F1177" s="17"/>
      <c r="G1177" s="17"/>
      <c r="H1177" s="353">
        <v>1008448333</v>
      </c>
      <c r="I1177" s="17" t="s">
        <v>5208</v>
      </c>
      <c r="J1177" s="17" t="s">
        <v>5446</v>
      </c>
    </row>
    <row r="1178" spans="1:10" hidden="1">
      <c r="A1178" s="18">
        <f t="shared" si="18"/>
        <v>1174</v>
      </c>
      <c r="B1178" s="21">
        <v>13127</v>
      </c>
      <c r="C1178" s="22" t="s">
        <v>1185</v>
      </c>
      <c r="D1178" s="23">
        <v>27340</v>
      </c>
      <c r="E1178" s="24" t="s">
        <v>4794</v>
      </c>
      <c r="F1178" s="17"/>
      <c r="G1178" s="17"/>
      <c r="H1178" s="353">
        <v>103004328672</v>
      </c>
      <c r="I1178" s="17" t="s">
        <v>5204</v>
      </c>
      <c r="J1178" s="17" t="s">
        <v>5875</v>
      </c>
    </row>
    <row r="1179" spans="1:10" hidden="1">
      <c r="A1179" s="18">
        <f t="shared" si="18"/>
        <v>1175</v>
      </c>
      <c r="B1179" s="25">
        <v>13128</v>
      </c>
      <c r="C1179" s="26" t="s">
        <v>1186</v>
      </c>
      <c r="D1179" s="27">
        <v>30245</v>
      </c>
      <c r="E1179" s="28" t="s">
        <v>4784</v>
      </c>
      <c r="F1179" s="17"/>
      <c r="G1179" s="17"/>
      <c r="H1179" s="353">
        <v>100004199515</v>
      </c>
      <c r="I1179" s="17" t="s">
        <v>5204</v>
      </c>
      <c r="J1179" s="17" t="s">
        <v>5404</v>
      </c>
    </row>
    <row r="1180" spans="1:10" hidden="1">
      <c r="A1180" s="18">
        <f t="shared" si="18"/>
        <v>1176</v>
      </c>
      <c r="B1180" s="21">
        <v>13129</v>
      </c>
      <c r="C1180" s="22" t="s">
        <v>1187</v>
      </c>
      <c r="D1180" s="23">
        <v>28657</v>
      </c>
      <c r="E1180" s="24" t="s">
        <v>4789</v>
      </c>
      <c r="F1180" s="17"/>
      <c r="G1180" s="17"/>
      <c r="H1180" s="353">
        <v>107004176678</v>
      </c>
      <c r="I1180" s="17" t="s">
        <v>5204</v>
      </c>
      <c r="J1180" s="17" t="s">
        <v>5876</v>
      </c>
    </row>
    <row r="1181" spans="1:10" hidden="1">
      <c r="A1181" s="18">
        <f t="shared" si="18"/>
        <v>1177</v>
      </c>
      <c r="B1181" s="25">
        <v>13131</v>
      </c>
      <c r="C1181" s="26" t="s">
        <v>1188</v>
      </c>
      <c r="D1181" s="27">
        <v>30039</v>
      </c>
      <c r="E1181" s="28" t="s">
        <v>4785</v>
      </c>
      <c r="F1181" s="17"/>
      <c r="G1181" s="17"/>
      <c r="H1181" s="353">
        <v>106000018897</v>
      </c>
      <c r="I1181" s="17" t="s">
        <v>5204</v>
      </c>
      <c r="J1181" s="17" t="s">
        <v>5297</v>
      </c>
    </row>
    <row r="1182" spans="1:10" hidden="1">
      <c r="A1182" s="18">
        <f t="shared" si="18"/>
        <v>1178</v>
      </c>
      <c r="B1182" s="21">
        <v>13132</v>
      </c>
      <c r="C1182" s="22" t="s">
        <v>1189</v>
      </c>
      <c r="D1182" s="23">
        <v>28634</v>
      </c>
      <c r="E1182" s="24" t="s">
        <v>4812</v>
      </c>
      <c r="F1182" s="17"/>
      <c r="G1182" s="17"/>
      <c r="H1182" s="353">
        <v>106004231137</v>
      </c>
      <c r="I1182" s="17" t="s">
        <v>5204</v>
      </c>
      <c r="J1182" s="17" t="s">
        <v>5877</v>
      </c>
    </row>
    <row r="1183" spans="1:10" hidden="1">
      <c r="A1183" s="18">
        <f t="shared" si="18"/>
        <v>1179</v>
      </c>
      <c r="B1183" s="25">
        <v>13133</v>
      </c>
      <c r="C1183" s="26" t="s">
        <v>1190</v>
      </c>
      <c r="D1183" s="27">
        <v>30589</v>
      </c>
      <c r="E1183" s="28" t="s">
        <v>4802</v>
      </c>
      <c r="F1183" s="17"/>
      <c r="G1183" s="17"/>
      <c r="H1183" s="353">
        <v>1008401914</v>
      </c>
      <c r="I1183" s="17" t="s">
        <v>5208</v>
      </c>
      <c r="J1183" s="17" t="s">
        <v>5878</v>
      </c>
    </row>
    <row r="1184" spans="1:10" hidden="1">
      <c r="A1184" s="18">
        <f t="shared" si="18"/>
        <v>1180</v>
      </c>
      <c r="B1184" s="21">
        <v>13134</v>
      </c>
      <c r="C1184" s="22" t="s">
        <v>1191</v>
      </c>
      <c r="D1184" s="23">
        <v>30017</v>
      </c>
      <c r="E1184" s="24" t="s">
        <v>4813</v>
      </c>
      <c r="F1184" s="17"/>
      <c r="G1184" s="17"/>
      <c r="H1184" s="353">
        <v>101004178384</v>
      </c>
      <c r="I1184" s="17" t="s">
        <v>5204</v>
      </c>
      <c r="J1184" s="17" t="s">
        <v>5243</v>
      </c>
    </row>
    <row r="1185" spans="1:10" hidden="1">
      <c r="A1185" s="18">
        <f t="shared" si="18"/>
        <v>1181</v>
      </c>
      <c r="B1185" s="25">
        <v>13135</v>
      </c>
      <c r="C1185" s="26" t="s">
        <v>1192</v>
      </c>
      <c r="D1185" s="27">
        <v>30080</v>
      </c>
      <c r="E1185" s="28" t="s">
        <v>4814</v>
      </c>
      <c r="F1185" s="17"/>
      <c r="G1185" s="17"/>
      <c r="H1185" s="353">
        <v>102004178383</v>
      </c>
      <c r="I1185" s="17" t="s">
        <v>5204</v>
      </c>
      <c r="J1185" s="17" t="s">
        <v>5861</v>
      </c>
    </row>
    <row r="1186" spans="1:10" hidden="1">
      <c r="A1186" s="18">
        <f t="shared" si="18"/>
        <v>1182</v>
      </c>
      <c r="B1186" s="21">
        <v>13137</v>
      </c>
      <c r="C1186" s="22" t="s">
        <v>1193</v>
      </c>
      <c r="D1186" s="23">
        <v>28857</v>
      </c>
      <c r="E1186" s="24" t="s">
        <v>4797</v>
      </c>
      <c r="F1186" s="17"/>
      <c r="G1186" s="17"/>
      <c r="H1186" s="353">
        <v>141000860028</v>
      </c>
      <c r="I1186" s="17" t="s">
        <v>5210</v>
      </c>
      <c r="J1186" s="17" t="s">
        <v>5373</v>
      </c>
    </row>
    <row r="1187" spans="1:10" hidden="1">
      <c r="A1187" s="18">
        <f t="shared" si="18"/>
        <v>1183</v>
      </c>
      <c r="B1187" s="25">
        <v>13142</v>
      </c>
      <c r="C1187" s="26" t="s">
        <v>1194</v>
      </c>
      <c r="D1187" s="27">
        <v>30076</v>
      </c>
      <c r="E1187" s="28" t="s">
        <v>4816</v>
      </c>
      <c r="F1187" s="17"/>
      <c r="G1187" s="17"/>
      <c r="H1187" s="353">
        <v>141000860179</v>
      </c>
      <c r="I1187" s="17" t="s">
        <v>5210</v>
      </c>
      <c r="J1187" s="17" t="s">
        <v>5879</v>
      </c>
    </row>
    <row r="1188" spans="1:10" hidden="1">
      <c r="A1188" s="18">
        <f t="shared" si="18"/>
        <v>1184</v>
      </c>
      <c r="B1188" s="21">
        <v>13143</v>
      </c>
      <c r="C1188" s="22" t="s">
        <v>1195</v>
      </c>
      <c r="D1188" s="23">
        <v>30625</v>
      </c>
      <c r="E1188" s="24" t="s">
        <v>4794</v>
      </c>
      <c r="F1188" s="17"/>
      <c r="G1188" s="17"/>
      <c r="H1188" s="353">
        <v>101004237943</v>
      </c>
      <c r="I1188" s="17" t="s">
        <v>5204</v>
      </c>
      <c r="J1188" s="17" t="s">
        <v>5397</v>
      </c>
    </row>
    <row r="1189" spans="1:10" hidden="1">
      <c r="A1189" s="18">
        <f t="shared" si="18"/>
        <v>1185</v>
      </c>
      <c r="B1189" s="25">
        <v>13144</v>
      </c>
      <c r="C1189" s="26" t="s">
        <v>1196</v>
      </c>
      <c r="D1189" s="27">
        <v>31028</v>
      </c>
      <c r="E1189" s="28" t="s">
        <v>4822</v>
      </c>
      <c r="F1189" s="17"/>
      <c r="G1189" s="17"/>
      <c r="H1189" s="353">
        <v>102004144571</v>
      </c>
      <c r="I1189" s="17" t="s">
        <v>5204</v>
      </c>
      <c r="J1189" s="17" t="s">
        <v>5428</v>
      </c>
    </row>
    <row r="1190" spans="1:10" hidden="1">
      <c r="A1190" s="18">
        <f t="shared" si="18"/>
        <v>1186</v>
      </c>
      <c r="B1190" s="21">
        <v>13145</v>
      </c>
      <c r="C1190" s="22" t="s">
        <v>1197</v>
      </c>
      <c r="D1190" s="23">
        <v>30609</v>
      </c>
      <c r="E1190" s="24" t="s">
        <v>4820</v>
      </c>
      <c r="F1190" s="17"/>
      <c r="G1190" s="17"/>
      <c r="H1190" s="353">
        <v>109004176688</v>
      </c>
      <c r="I1190" s="17" t="s">
        <v>5204</v>
      </c>
      <c r="J1190" s="17" t="s">
        <v>5261</v>
      </c>
    </row>
    <row r="1191" spans="1:10" hidden="1">
      <c r="A1191" s="18">
        <f t="shared" si="18"/>
        <v>1187</v>
      </c>
      <c r="B1191" s="25">
        <v>13146</v>
      </c>
      <c r="C1191" s="26" t="s">
        <v>1198</v>
      </c>
      <c r="D1191" s="27">
        <v>30120</v>
      </c>
      <c r="E1191" s="28" t="s">
        <v>4789</v>
      </c>
      <c r="F1191" s="17"/>
      <c r="G1191" s="17"/>
      <c r="H1191" s="353">
        <v>100004176756</v>
      </c>
      <c r="I1191" s="17" t="s">
        <v>5204</v>
      </c>
      <c r="J1191" s="17" t="s">
        <v>5724</v>
      </c>
    </row>
    <row r="1192" spans="1:10" hidden="1">
      <c r="A1192" s="18">
        <f t="shared" si="18"/>
        <v>1188</v>
      </c>
      <c r="B1192" s="21">
        <v>13147</v>
      </c>
      <c r="C1192" s="22" t="s">
        <v>1199</v>
      </c>
      <c r="D1192" s="23">
        <v>30279</v>
      </c>
      <c r="E1192" s="24" t="s">
        <v>4800</v>
      </c>
      <c r="F1192" s="17"/>
      <c r="G1192" s="17"/>
      <c r="H1192" s="353">
        <v>141000860029</v>
      </c>
      <c r="I1192" s="17" t="s">
        <v>5210</v>
      </c>
      <c r="J1192" s="17" t="s">
        <v>5371</v>
      </c>
    </row>
    <row r="1193" spans="1:10" hidden="1">
      <c r="A1193" s="18">
        <f t="shared" si="18"/>
        <v>1189</v>
      </c>
      <c r="B1193" s="25">
        <v>13148</v>
      </c>
      <c r="C1193" s="26" t="s">
        <v>349</v>
      </c>
      <c r="D1193" s="27">
        <v>29421</v>
      </c>
      <c r="E1193" s="28" t="s">
        <v>4794</v>
      </c>
      <c r="F1193" s="17"/>
      <c r="G1193" s="17"/>
      <c r="H1193" s="353">
        <v>105004102419</v>
      </c>
      <c r="I1193" s="17" t="s">
        <v>5204</v>
      </c>
      <c r="J1193" s="17" t="s">
        <v>5880</v>
      </c>
    </row>
    <row r="1194" spans="1:10" hidden="1">
      <c r="A1194" s="18">
        <f t="shared" si="18"/>
        <v>1190</v>
      </c>
      <c r="B1194" s="21">
        <v>13150</v>
      </c>
      <c r="C1194" s="22" t="s">
        <v>290</v>
      </c>
      <c r="D1194" s="23">
        <v>30667</v>
      </c>
      <c r="E1194" s="24" t="s">
        <v>4800</v>
      </c>
      <c r="F1194" s="17"/>
      <c r="G1194" s="17"/>
      <c r="H1194" s="353">
        <v>100004080484</v>
      </c>
      <c r="I1194" s="17" t="s">
        <v>5204</v>
      </c>
      <c r="J1194" s="17" t="s">
        <v>5881</v>
      </c>
    </row>
    <row r="1195" spans="1:10" hidden="1">
      <c r="A1195" s="18">
        <f t="shared" si="18"/>
        <v>1191</v>
      </c>
      <c r="B1195" s="25">
        <v>13151</v>
      </c>
      <c r="C1195" s="26" t="s">
        <v>1200</v>
      </c>
      <c r="D1195" s="27">
        <v>31295</v>
      </c>
      <c r="E1195" s="28" t="s">
        <v>4782</v>
      </c>
      <c r="F1195" s="17" t="s">
        <v>8153</v>
      </c>
      <c r="G1195" s="17" t="s">
        <v>8149</v>
      </c>
      <c r="H1195" s="353">
        <v>107004107015</v>
      </c>
      <c r="I1195" s="17" t="s">
        <v>5204</v>
      </c>
      <c r="J1195" s="17" t="s">
        <v>4873</v>
      </c>
    </row>
    <row r="1196" spans="1:10" hidden="1">
      <c r="A1196" s="18">
        <f t="shared" si="18"/>
        <v>1192</v>
      </c>
      <c r="B1196" s="21">
        <v>13152</v>
      </c>
      <c r="C1196" s="22" t="s">
        <v>1201</v>
      </c>
      <c r="D1196" s="23">
        <v>25986</v>
      </c>
      <c r="E1196" s="24" t="s">
        <v>4797</v>
      </c>
      <c r="F1196" s="17"/>
      <c r="G1196" s="17"/>
      <c r="H1196" s="353">
        <v>141000860030</v>
      </c>
      <c r="I1196" s="17" t="s">
        <v>5210</v>
      </c>
      <c r="J1196" s="17" t="s">
        <v>5882</v>
      </c>
    </row>
    <row r="1197" spans="1:10" hidden="1">
      <c r="A1197" s="18">
        <f t="shared" si="18"/>
        <v>1193</v>
      </c>
      <c r="B1197" s="25">
        <v>13153</v>
      </c>
      <c r="C1197" s="26" t="s">
        <v>1202</v>
      </c>
      <c r="D1197" s="27">
        <v>28222</v>
      </c>
      <c r="E1197" s="28" t="s">
        <v>4824</v>
      </c>
      <c r="F1197" s="17"/>
      <c r="G1197" s="17"/>
      <c r="H1197" s="353">
        <v>108004255763</v>
      </c>
      <c r="I1197" s="17" t="s">
        <v>5204</v>
      </c>
      <c r="J1197" s="17" t="s">
        <v>5748</v>
      </c>
    </row>
    <row r="1198" spans="1:10" hidden="1">
      <c r="A1198" s="18">
        <f t="shared" si="18"/>
        <v>1194</v>
      </c>
      <c r="B1198" s="21">
        <v>13155</v>
      </c>
      <c r="C1198" s="22" t="s">
        <v>1203</v>
      </c>
      <c r="D1198" s="23">
        <v>30191</v>
      </c>
      <c r="E1198" s="24" t="s">
        <v>4798</v>
      </c>
      <c r="F1198" s="17"/>
      <c r="G1198" s="17"/>
      <c r="H1198" s="353">
        <v>1008387067</v>
      </c>
      <c r="I1198" s="17" t="s">
        <v>5208</v>
      </c>
      <c r="J1198" s="17" t="s">
        <v>5363</v>
      </c>
    </row>
    <row r="1199" spans="1:10" hidden="1">
      <c r="A1199" s="18">
        <f t="shared" si="18"/>
        <v>1195</v>
      </c>
      <c r="B1199" s="25">
        <v>13156</v>
      </c>
      <c r="C1199" s="26" t="s">
        <v>1204</v>
      </c>
      <c r="D1199" s="27">
        <v>30044</v>
      </c>
      <c r="E1199" s="28" t="s">
        <v>4802</v>
      </c>
      <c r="F1199" s="17"/>
      <c r="G1199" s="17"/>
      <c r="H1199" s="353">
        <v>108004255749</v>
      </c>
      <c r="I1199" s="17" t="s">
        <v>5204</v>
      </c>
      <c r="J1199" s="17" t="s">
        <v>5264</v>
      </c>
    </row>
    <row r="1200" spans="1:10" hidden="1">
      <c r="A1200" s="18">
        <f t="shared" si="18"/>
        <v>1196</v>
      </c>
      <c r="B1200" s="21">
        <v>13157</v>
      </c>
      <c r="C1200" s="22" t="s">
        <v>1205</v>
      </c>
      <c r="D1200" s="23">
        <v>30524</v>
      </c>
      <c r="E1200" s="24" t="s">
        <v>4816</v>
      </c>
      <c r="F1200" s="17"/>
      <c r="G1200" s="17"/>
      <c r="H1200" s="353">
        <v>141000860181</v>
      </c>
      <c r="I1200" s="17" t="s">
        <v>5210</v>
      </c>
      <c r="J1200" s="17" t="s">
        <v>5287</v>
      </c>
    </row>
    <row r="1201" spans="1:10" hidden="1">
      <c r="A1201" s="18">
        <f t="shared" si="18"/>
        <v>1197</v>
      </c>
      <c r="B1201" s="25">
        <v>13159</v>
      </c>
      <c r="C1201" s="26" t="s">
        <v>1206</v>
      </c>
      <c r="D1201" s="27">
        <v>29305</v>
      </c>
      <c r="E1201" s="28" t="s">
        <v>4829</v>
      </c>
      <c r="F1201" s="17"/>
      <c r="G1201" s="17"/>
      <c r="H1201" s="353">
        <v>1008397248</v>
      </c>
      <c r="I1201" s="17" t="s">
        <v>5208</v>
      </c>
      <c r="J1201" s="17" t="s">
        <v>5883</v>
      </c>
    </row>
    <row r="1202" spans="1:10" hidden="1">
      <c r="A1202" s="18">
        <f t="shared" si="18"/>
        <v>1198</v>
      </c>
      <c r="B1202" s="21">
        <v>13161</v>
      </c>
      <c r="C1202" s="22" t="s">
        <v>1207</v>
      </c>
      <c r="D1202" s="23">
        <v>29979</v>
      </c>
      <c r="E1202" s="24" t="s">
        <v>4785</v>
      </c>
      <c r="F1202" s="17"/>
      <c r="G1202" s="17"/>
      <c r="H1202" s="353">
        <v>109004238547</v>
      </c>
      <c r="I1202" s="17" t="s">
        <v>5204</v>
      </c>
      <c r="J1202" s="17" t="s">
        <v>5363</v>
      </c>
    </row>
    <row r="1203" spans="1:10" hidden="1">
      <c r="A1203" s="18">
        <f t="shared" si="18"/>
        <v>1199</v>
      </c>
      <c r="B1203" s="25">
        <v>13162</v>
      </c>
      <c r="C1203" s="26" t="s">
        <v>1208</v>
      </c>
      <c r="D1203" s="27">
        <v>30134</v>
      </c>
      <c r="E1203" s="28" t="s">
        <v>4792</v>
      </c>
      <c r="F1203" s="17"/>
      <c r="G1203" s="17"/>
      <c r="H1203" s="353">
        <v>102004238774</v>
      </c>
      <c r="I1203" s="17" t="s">
        <v>5204</v>
      </c>
      <c r="J1203" s="17" t="s">
        <v>5384</v>
      </c>
    </row>
    <row r="1204" spans="1:10" hidden="1">
      <c r="A1204" s="18">
        <f t="shared" si="18"/>
        <v>1200</v>
      </c>
      <c r="B1204" s="21">
        <v>13163</v>
      </c>
      <c r="C1204" s="22" t="s">
        <v>973</v>
      </c>
      <c r="D1204" s="23">
        <v>27033</v>
      </c>
      <c r="E1204" s="24" t="s">
        <v>4792</v>
      </c>
      <c r="F1204" s="17"/>
      <c r="G1204" s="17"/>
      <c r="H1204" s="353">
        <v>1008439711</v>
      </c>
      <c r="I1204" s="17" t="s">
        <v>5208</v>
      </c>
      <c r="J1204" s="17" t="s">
        <v>5644</v>
      </c>
    </row>
    <row r="1205" spans="1:10" hidden="1">
      <c r="A1205" s="18">
        <f t="shared" si="18"/>
        <v>1201</v>
      </c>
      <c r="B1205" s="25">
        <v>13166</v>
      </c>
      <c r="C1205" s="26" t="s">
        <v>1209</v>
      </c>
      <c r="D1205" s="27">
        <v>29977</v>
      </c>
      <c r="E1205" s="28" t="s">
        <v>4827</v>
      </c>
      <c r="F1205" s="17"/>
      <c r="G1205" s="17"/>
      <c r="H1205" s="353">
        <v>109004144629</v>
      </c>
      <c r="I1205" s="17" t="s">
        <v>5204</v>
      </c>
      <c r="J1205" s="17" t="s">
        <v>5884</v>
      </c>
    </row>
    <row r="1206" spans="1:10" hidden="1">
      <c r="A1206" s="18">
        <f t="shared" si="18"/>
        <v>1202</v>
      </c>
      <c r="B1206" s="21">
        <v>13167</v>
      </c>
      <c r="C1206" s="22" t="s">
        <v>591</v>
      </c>
      <c r="D1206" s="23">
        <v>30935</v>
      </c>
      <c r="E1206" s="24" t="s">
        <v>4808</v>
      </c>
      <c r="F1206" s="17"/>
      <c r="G1206" s="17"/>
      <c r="H1206" s="353">
        <v>1008402489</v>
      </c>
      <c r="I1206" s="17" t="s">
        <v>5208</v>
      </c>
      <c r="J1206" s="17" t="s">
        <v>5885</v>
      </c>
    </row>
    <row r="1207" spans="1:10" hidden="1">
      <c r="A1207" s="18">
        <f t="shared" si="18"/>
        <v>1203</v>
      </c>
      <c r="B1207" s="42">
        <v>13174</v>
      </c>
      <c r="C1207" s="29" t="s">
        <v>1210</v>
      </c>
      <c r="D1207" s="45">
        <v>29545</v>
      </c>
      <c r="E1207" s="29" t="s">
        <v>4828</v>
      </c>
      <c r="F1207" s="17"/>
      <c r="G1207" s="17"/>
      <c r="H1207" s="353">
        <v>1030832349</v>
      </c>
      <c r="I1207" s="17" t="s">
        <v>5210</v>
      </c>
      <c r="J1207" s="17">
        <v>0</v>
      </c>
    </row>
    <row r="1208" spans="1:10" hidden="1">
      <c r="A1208" s="18">
        <f t="shared" si="18"/>
        <v>1204</v>
      </c>
      <c r="B1208" s="21">
        <v>13179</v>
      </c>
      <c r="C1208" s="22" t="s">
        <v>1211</v>
      </c>
      <c r="D1208" s="23">
        <v>30405</v>
      </c>
      <c r="E1208" s="24" t="s">
        <v>4822</v>
      </c>
      <c r="F1208" s="17"/>
      <c r="G1208" s="17"/>
      <c r="H1208" s="353">
        <v>108000021570</v>
      </c>
      <c r="I1208" s="17" t="s">
        <v>5204</v>
      </c>
      <c r="J1208" s="17" t="s">
        <v>5886</v>
      </c>
    </row>
    <row r="1209" spans="1:10" hidden="1">
      <c r="A1209" s="18">
        <f t="shared" si="18"/>
        <v>1205</v>
      </c>
      <c r="B1209" s="25">
        <v>13180</v>
      </c>
      <c r="C1209" s="26" t="s">
        <v>1212</v>
      </c>
      <c r="D1209" s="27">
        <v>30539</v>
      </c>
      <c r="E1209" s="28" t="s">
        <v>4786</v>
      </c>
      <c r="F1209" s="17"/>
      <c r="G1209" s="17"/>
      <c r="H1209" s="353">
        <v>105004166867</v>
      </c>
      <c r="I1209" s="17" t="s">
        <v>5204</v>
      </c>
      <c r="J1209" s="17" t="s">
        <v>5887</v>
      </c>
    </row>
    <row r="1210" spans="1:10" hidden="1">
      <c r="A1210" s="18">
        <f t="shared" si="18"/>
        <v>1206</v>
      </c>
      <c r="B1210" s="21">
        <v>13181</v>
      </c>
      <c r="C1210" s="22" t="s">
        <v>1213</v>
      </c>
      <c r="D1210" s="23">
        <v>30617</v>
      </c>
      <c r="E1210" s="24" t="s">
        <v>4807</v>
      </c>
      <c r="F1210" s="17"/>
      <c r="G1210" s="17"/>
      <c r="H1210" s="353">
        <v>104004206510</v>
      </c>
      <c r="I1210" s="17" t="s">
        <v>5204</v>
      </c>
      <c r="J1210" s="17" t="s">
        <v>5888</v>
      </c>
    </row>
    <row r="1211" spans="1:10" hidden="1">
      <c r="A1211" s="18">
        <f t="shared" si="18"/>
        <v>1207</v>
      </c>
      <c r="B1211" s="25">
        <v>13182</v>
      </c>
      <c r="C1211" s="26" t="s">
        <v>1214</v>
      </c>
      <c r="D1211" s="27">
        <v>29372</v>
      </c>
      <c r="E1211" s="28" t="s">
        <v>4780</v>
      </c>
      <c r="F1211" s="17"/>
      <c r="G1211" s="17"/>
      <c r="H1211" s="353">
        <v>109004140565</v>
      </c>
      <c r="I1211" s="17" t="s">
        <v>5204</v>
      </c>
      <c r="J1211" s="17" t="s">
        <v>5480</v>
      </c>
    </row>
    <row r="1212" spans="1:10" hidden="1">
      <c r="A1212" s="18">
        <f t="shared" si="18"/>
        <v>1208</v>
      </c>
      <c r="B1212" s="38">
        <v>13183</v>
      </c>
      <c r="C1212" s="30" t="s">
        <v>1215</v>
      </c>
      <c r="D1212" s="48">
        <v>30108</v>
      </c>
      <c r="E1212" s="30" t="s">
        <v>4797</v>
      </c>
      <c r="F1212" s="17"/>
      <c r="G1212" s="17"/>
      <c r="H1212" s="353">
        <v>102004206466</v>
      </c>
      <c r="I1212" s="17" t="s">
        <v>5204</v>
      </c>
      <c r="J1212" s="17" t="s">
        <v>5272</v>
      </c>
    </row>
    <row r="1213" spans="1:10" hidden="1">
      <c r="A1213" s="18">
        <f t="shared" si="18"/>
        <v>1209</v>
      </c>
      <c r="B1213" s="25">
        <v>13184</v>
      </c>
      <c r="C1213" s="26" t="s">
        <v>1216</v>
      </c>
      <c r="D1213" s="27">
        <v>30914</v>
      </c>
      <c r="E1213" s="28" t="s">
        <v>4813</v>
      </c>
      <c r="F1213" s="17"/>
      <c r="G1213" s="17"/>
      <c r="H1213" s="353">
        <v>1008391943</v>
      </c>
      <c r="I1213" s="17" t="s">
        <v>5208</v>
      </c>
      <c r="J1213" s="17" t="s">
        <v>5889</v>
      </c>
    </row>
    <row r="1214" spans="1:10" hidden="1">
      <c r="A1214" s="18">
        <f t="shared" si="18"/>
        <v>1210</v>
      </c>
      <c r="B1214" s="38">
        <v>13185</v>
      </c>
      <c r="C1214" s="30" t="s">
        <v>1217</v>
      </c>
      <c r="D1214" s="48">
        <v>30591</v>
      </c>
      <c r="E1214" s="30" t="s">
        <v>4814</v>
      </c>
      <c r="F1214" s="17"/>
      <c r="G1214" s="17"/>
      <c r="H1214" s="353">
        <v>1031890177</v>
      </c>
      <c r="I1214" s="17" t="s">
        <v>5210</v>
      </c>
      <c r="J1214" s="17" t="s">
        <v>5890</v>
      </c>
    </row>
    <row r="1215" spans="1:10" hidden="1">
      <c r="A1215" s="18">
        <f t="shared" si="18"/>
        <v>1211</v>
      </c>
      <c r="B1215" s="25">
        <v>13188</v>
      </c>
      <c r="C1215" s="26" t="s">
        <v>126</v>
      </c>
      <c r="D1215" s="27">
        <v>31328</v>
      </c>
      <c r="E1215" s="28" t="s">
        <v>4784</v>
      </c>
      <c r="F1215" s="17"/>
      <c r="G1215" s="17"/>
      <c r="H1215" s="353">
        <v>141000860164</v>
      </c>
      <c r="I1215" s="17" t="s">
        <v>5210</v>
      </c>
      <c r="J1215" s="17" t="s">
        <v>5261</v>
      </c>
    </row>
    <row r="1216" spans="1:10" hidden="1">
      <c r="A1216" s="18">
        <f t="shared" si="18"/>
        <v>1212</v>
      </c>
      <c r="B1216" s="21">
        <v>13189</v>
      </c>
      <c r="C1216" s="22" t="s">
        <v>1218</v>
      </c>
      <c r="D1216" s="23">
        <v>31330</v>
      </c>
      <c r="E1216" s="24" t="s">
        <v>4793</v>
      </c>
      <c r="F1216" s="17"/>
      <c r="G1216" s="17"/>
      <c r="H1216" s="353">
        <v>141000859951</v>
      </c>
      <c r="I1216" s="17" t="s">
        <v>5210</v>
      </c>
      <c r="J1216" s="17" t="s">
        <v>5261</v>
      </c>
    </row>
    <row r="1217" spans="1:10" hidden="1">
      <c r="A1217" s="18">
        <f t="shared" si="18"/>
        <v>1213</v>
      </c>
      <c r="B1217" s="25">
        <v>13190</v>
      </c>
      <c r="C1217" s="26" t="s">
        <v>1219</v>
      </c>
      <c r="D1217" s="27">
        <v>31274</v>
      </c>
      <c r="E1217" s="28" t="s">
        <v>4789</v>
      </c>
      <c r="F1217" s="17"/>
      <c r="G1217" s="17"/>
      <c r="H1217" s="353">
        <v>101004176686</v>
      </c>
      <c r="I1217" s="17" t="s">
        <v>5204</v>
      </c>
      <c r="J1217" s="17" t="s">
        <v>5234</v>
      </c>
    </row>
    <row r="1218" spans="1:10" hidden="1">
      <c r="A1218" s="18">
        <f t="shared" si="18"/>
        <v>1214</v>
      </c>
      <c r="B1218" s="21">
        <v>13191</v>
      </c>
      <c r="C1218" s="22" t="s">
        <v>280</v>
      </c>
      <c r="D1218" s="23">
        <v>30295</v>
      </c>
      <c r="E1218" s="24" t="s">
        <v>4784</v>
      </c>
      <c r="F1218" s="17"/>
      <c r="G1218" s="17"/>
      <c r="H1218" s="353">
        <v>141000767839</v>
      </c>
      <c r="I1218" s="17" t="s">
        <v>5210</v>
      </c>
      <c r="J1218" s="17" t="s">
        <v>5595</v>
      </c>
    </row>
    <row r="1219" spans="1:10" hidden="1">
      <c r="A1219" s="18">
        <f t="shared" si="18"/>
        <v>1215</v>
      </c>
      <c r="B1219" s="25">
        <v>13192</v>
      </c>
      <c r="C1219" s="26" t="s">
        <v>536</v>
      </c>
      <c r="D1219" s="27">
        <v>31667</v>
      </c>
      <c r="E1219" s="28" t="s">
        <v>4826</v>
      </c>
      <c r="F1219" s="17"/>
      <c r="G1219" s="17"/>
      <c r="H1219" s="353">
        <v>109004173693</v>
      </c>
      <c r="I1219" s="17" t="s">
        <v>5204</v>
      </c>
      <c r="J1219" s="17" t="s">
        <v>5290</v>
      </c>
    </row>
    <row r="1220" spans="1:10" hidden="1">
      <c r="A1220" s="18">
        <f t="shared" si="18"/>
        <v>1216</v>
      </c>
      <c r="B1220" s="21">
        <v>13194</v>
      </c>
      <c r="C1220" s="22" t="s">
        <v>1220</v>
      </c>
      <c r="D1220" s="23">
        <v>30520</v>
      </c>
      <c r="E1220" s="24" t="s">
        <v>4793</v>
      </c>
      <c r="F1220" s="17"/>
      <c r="G1220" s="17"/>
      <c r="H1220" s="353">
        <v>1008393307</v>
      </c>
      <c r="I1220" s="17" t="s">
        <v>5208</v>
      </c>
      <c r="J1220" s="17" t="s">
        <v>5892</v>
      </c>
    </row>
    <row r="1221" spans="1:10" hidden="1">
      <c r="A1221" s="18">
        <f t="shared" si="18"/>
        <v>1217</v>
      </c>
      <c r="B1221" s="25">
        <v>13195</v>
      </c>
      <c r="C1221" s="26" t="s">
        <v>1221</v>
      </c>
      <c r="D1221" s="27">
        <v>28884</v>
      </c>
      <c r="E1221" s="28" t="s">
        <v>4797</v>
      </c>
      <c r="F1221" s="17"/>
      <c r="G1221" s="17"/>
      <c r="H1221" s="353">
        <v>141000860031</v>
      </c>
      <c r="I1221" s="17" t="s">
        <v>5210</v>
      </c>
      <c r="J1221" s="17" t="s">
        <v>5287</v>
      </c>
    </row>
    <row r="1222" spans="1:10" hidden="1">
      <c r="A1222" s="18">
        <f t="shared" ref="A1222:A1285" si="19">ROW()-4</f>
        <v>1218</v>
      </c>
      <c r="B1222" s="21">
        <v>13197</v>
      </c>
      <c r="C1222" s="22" t="s">
        <v>980</v>
      </c>
      <c r="D1222" s="23">
        <v>30610</v>
      </c>
      <c r="E1222" s="24" t="s">
        <v>4827</v>
      </c>
      <c r="F1222" s="17"/>
      <c r="G1222" s="17"/>
      <c r="H1222" s="353">
        <v>1008398360</v>
      </c>
      <c r="I1222" s="17" t="s">
        <v>5208</v>
      </c>
      <c r="J1222" s="17" t="s">
        <v>5403</v>
      </c>
    </row>
    <row r="1223" spans="1:10" hidden="1">
      <c r="A1223" s="18">
        <f t="shared" si="19"/>
        <v>1219</v>
      </c>
      <c r="B1223" s="25">
        <v>13198</v>
      </c>
      <c r="C1223" s="26" t="s">
        <v>1222</v>
      </c>
      <c r="D1223" s="27">
        <v>29625</v>
      </c>
      <c r="E1223" s="28" t="s">
        <v>4793</v>
      </c>
      <c r="F1223" s="17"/>
      <c r="G1223" s="17"/>
      <c r="H1223" s="353">
        <v>141000859909</v>
      </c>
      <c r="I1223" s="17" t="s">
        <v>5210</v>
      </c>
      <c r="J1223" s="17" t="s">
        <v>5309</v>
      </c>
    </row>
    <row r="1224" spans="1:10" hidden="1">
      <c r="A1224" s="18">
        <f t="shared" si="19"/>
        <v>1220</v>
      </c>
      <c r="B1224" s="21">
        <v>13199</v>
      </c>
      <c r="C1224" s="22" t="s">
        <v>1223</v>
      </c>
      <c r="D1224" s="23">
        <v>28010</v>
      </c>
      <c r="E1224" s="24" t="s">
        <v>4784</v>
      </c>
      <c r="F1224" s="17"/>
      <c r="G1224" s="17"/>
      <c r="H1224" s="353">
        <v>141000860151</v>
      </c>
      <c r="I1224" s="17" t="s">
        <v>5210</v>
      </c>
      <c r="J1224" s="17" t="s">
        <v>5445</v>
      </c>
    </row>
    <row r="1225" spans="1:10" hidden="1">
      <c r="A1225" s="18">
        <f t="shared" si="19"/>
        <v>1221</v>
      </c>
      <c r="B1225" s="25">
        <v>13200</v>
      </c>
      <c r="C1225" s="26" t="s">
        <v>1224</v>
      </c>
      <c r="D1225" s="27">
        <v>30959</v>
      </c>
      <c r="E1225" s="28" t="s">
        <v>4816</v>
      </c>
      <c r="F1225" s="17"/>
      <c r="G1225" s="17"/>
      <c r="H1225" s="353">
        <v>141000860215</v>
      </c>
      <c r="I1225" s="17" t="s">
        <v>5210</v>
      </c>
      <c r="J1225" s="17" t="s">
        <v>5893</v>
      </c>
    </row>
    <row r="1226" spans="1:10" hidden="1">
      <c r="A1226" s="18">
        <f t="shared" si="19"/>
        <v>1222</v>
      </c>
      <c r="B1226" s="21">
        <v>13201</v>
      </c>
      <c r="C1226" s="22" t="s">
        <v>1225</v>
      </c>
      <c r="D1226" s="23">
        <v>30199</v>
      </c>
      <c r="E1226" s="24" t="s">
        <v>4793</v>
      </c>
      <c r="F1226" s="17"/>
      <c r="G1226" s="17"/>
      <c r="H1226" s="353">
        <v>141000859926</v>
      </c>
      <c r="I1226" s="17" t="s">
        <v>5210</v>
      </c>
      <c r="J1226" s="17" t="s">
        <v>5894</v>
      </c>
    </row>
    <row r="1227" spans="1:10" hidden="1">
      <c r="A1227" s="18">
        <f t="shared" si="19"/>
        <v>1223</v>
      </c>
      <c r="B1227" s="25">
        <v>13204</v>
      </c>
      <c r="C1227" s="26" t="s">
        <v>885</v>
      </c>
      <c r="D1227" s="27">
        <v>30625</v>
      </c>
      <c r="E1227" s="28" t="s">
        <v>4793</v>
      </c>
      <c r="F1227" s="17"/>
      <c r="G1227" s="17"/>
      <c r="H1227" s="353">
        <v>141000859694</v>
      </c>
      <c r="I1227" s="17" t="s">
        <v>5210</v>
      </c>
      <c r="J1227" s="17" t="s">
        <v>5895</v>
      </c>
    </row>
    <row r="1228" spans="1:10" hidden="1">
      <c r="A1228" s="18">
        <f t="shared" si="19"/>
        <v>1224</v>
      </c>
      <c r="B1228" s="21">
        <v>13211</v>
      </c>
      <c r="C1228" s="22" t="s">
        <v>1226</v>
      </c>
      <c r="D1228" s="23">
        <v>29618</v>
      </c>
      <c r="E1228" s="24" t="s">
        <v>4806</v>
      </c>
      <c r="F1228" s="17"/>
      <c r="G1228" s="17"/>
      <c r="H1228" s="353">
        <v>1008399000</v>
      </c>
      <c r="I1228" s="17" t="s">
        <v>5208</v>
      </c>
      <c r="J1228" s="17" t="s">
        <v>5668</v>
      </c>
    </row>
    <row r="1229" spans="1:10" hidden="1">
      <c r="A1229" s="18">
        <f t="shared" si="19"/>
        <v>1225</v>
      </c>
      <c r="B1229" s="25">
        <v>13214</v>
      </c>
      <c r="C1229" s="26" t="s">
        <v>1227</v>
      </c>
      <c r="D1229" s="27">
        <v>30149</v>
      </c>
      <c r="E1229" s="28" t="s">
        <v>4794</v>
      </c>
      <c r="F1229" s="17"/>
      <c r="G1229" s="17"/>
      <c r="H1229" s="353">
        <v>141000860032</v>
      </c>
      <c r="I1229" s="17" t="s">
        <v>5210</v>
      </c>
      <c r="J1229" s="17" t="s">
        <v>5307</v>
      </c>
    </row>
    <row r="1230" spans="1:10" hidden="1">
      <c r="A1230" s="18">
        <f t="shared" si="19"/>
        <v>1226</v>
      </c>
      <c r="B1230" s="21">
        <v>13215</v>
      </c>
      <c r="C1230" s="22" t="s">
        <v>1228</v>
      </c>
      <c r="D1230" s="23">
        <v>30594</v>
      </c>
      <c r="E1230" s="24" t="s">
        <v>4793</v>
      </c>
      <c r="F1230" s="17"/>
      <c r="G1230" s="17"/>
      <c r="H1230" s="353">
        <v>141000859934</v>
      </c>
      <c r="I1230" s="17" t="s">
        <v>5210</v>
      </c>
      <c r="J1230" s="17" t="s">
        <v>5797</v>
      </c>
    </row>
    <row r="1231" spans="1:10" hidden="1">
      <c r="A1231" s="18">
        <f t="shared" si="19"/>
        <v>1227</v>
      </c>
      <c r="B1231" s="25">
        <v>13216</v>
      </c>
      <c r="C1231" s="26" t="s">
        <v>770</v>
      </c>
      <c r="D1231" s="27">
        <v>29795</v>
      </c>
      <c r="E1231" s="28" t="s">
        <v>4805</v>
      </c>
      <c r="F1231" s="17"/>
      <c r="G1231" s="17"/>
      <c r="H1231" s="353">
        <v>1008389557</v>
      </c>
      <c r="I1231" s="17" t="s">
        <v>5208</v>
      </c>
      <c r="J1231" s="17" t="s">
        <v>5896</v>
      </c>
    </row>
    <row r="1232" spans="1:10" hidden="1">
      <c r="A1232" s="18">
        <f t="shared" si="19"/>
        <v>1228</v>
      </c>
      <c r="B1232" s="21">
        <v>13217</v>
      </c>
      <c r="C1232" s="22" t="s">
        <v>309</v>
      </c>
      <c r="D1232" s="23">
        <v>30614</v>
      </c>
      <c r="E1232" s="24" t="s">
        <v>4784</v>
      </c>
      <c r="F1232" s="17"/>
      <c r="G1232" s="17"/>
      <c r="H1232" s="353">
        <v>141000860275</v>
      </c>
      <c r="I1232" s="17" t="s">
        <v>5210</v>
      </c>
      <c r="J1232" s="17" t="s">
        <v>5897</v>
      </c>
    </row>
    <row r="1233" spans="1:10" hidden="1">
      <c r="A1233" s="18">
        <f t="shared" si="19"/>
        <v>1229</v>
      </c>
      <c r="B1233" s="25">
        <v>13218</v>
      </c>
      <c r="C1233" s="26" t="s">
        <v>1229</v>
      </c>
      <c r="D1233" s="27">
        <v>29983</v>
      </c>
      <c r="E1233" s="28" t="s">
        <v>4784</v>
      </c>
      <c r="F1233" s="17"/>
      <c r="G1233" s="17"/>
      <c r="H1233" s="353">
        <v>141000860161</v>
      </c>
      <c r="I1233" s="17" t="s">
        <v>5210</v>
      </c>
      <c r="J1233" s="17" t="s">
        <v>5261</v>
      </c>
    </row>
    <row r="1234" spans="1:10" hidden="1">
      <c r="A1234" s="18">
        <f t="shared" si="19"/>
        <v>1230</v>
      </c>
      <c r="B1234" s="21">
        <v>13219</v>
      </c>
      <c r="C1234" s="22" t="s">
        <v>1230</v>
      </c>
      <c r="D1234" s="23">
        <v>30984</v>
      </c>
      <c r="E1234" s="24" t="s">
        <v>4791</v>
      </c>
      <c r="F1234" s="17"/>
      <c r="G1234" s="17"/>
      <c r="H1234" s="353">
        <v>106004080490</v>
      </c>
      <c r="I1234" s="17" t="s">
        <v>5204</v>
      </c>
      <c r="J1234" s="17" t="s">
        <v>5898</v>
      </c>
    </row>
    <row r="1235" spans="1:10" hidden="1">
      <c r="A1235" s="18">
        <f t="shared" si="19"/>
        <v>1231</v>
      </c>
      <c r="B1235" s="25">
        <v>13220</v>
      </c>
      <c r="C1235" s="26" t="s">
        <v>1231</v>
      </c>
      <c r="D1235" s="27">
        <v>30133</v>
      </c>
      <c r="E1235" s="28" t="s">
        <v>4797</v>
      </c>
      <c r="F1235" s="17"/>
      <c r="G1235" s="17"/>
      <c r="H1235" s="353">
        <v>141000855038</v>
      </c>
      <c r="I1235" s="17" t="s">
        <v>5210</v>
      </c>
      <c r="J1235" s="17" t="s">
        <v>5899</v>
      </c>
    </row>
    <row r="1236" spans="1:10" hidden="1">
      <c r="A1236" s="18">
        <f t="shared" si="19"/>
        <v>1232</v>
      </c>
      <c r="B1236" s="49">
        <v>13222</v>
      </c>
      <c r="C1236" s="50" t="s">
        <v>1232</v>
      </c>
      <c r="D1236" s="51">
        <v>29350</v>
      </c>
      <c r="E1236" s="52" t="s">
        <v>4797</v>
      </c>
      <c r="F1236" s="17"/>
      <c r="G1236" s="17"/>
      <c r="H1236" s="353">
        <v>100004080351</v>
      </c>
      <c r="I1236" s="17" t="s">
        <v>5204</v>
      </c>
      <c r="J1236" s="17" t="s">
        <v>5469</v>
      </c>
    </row>
    <row r="1237" spans="1:10" hidden="1">
      <c r="A1237" s="18">
        <f t="shared" si="19"/>
        <v>1233</v>
      </c>
      <c r="B1237" s="25">
        <v>13224</v>
      </c>
      <c r="C1237" s="26" t="s">
        <v>1233</v>
      </c>
      <c r="D1237" s="27">
        <v>29161</v>
      </c>
      <c r="E1237" s="28" t="s">
        <v>4800</v>
      </c>
      <c r="F1237" s="17"/>
      <c r="G1237" s="17"/>
      <c r="H1237" s="353">
        <v>141000860398</v>
      </c>
      <c r="I1237" s="17" t="s">
        <v>5210</v>
      </c>
      <c r="J1237" s="17" t="s">
        <v>5297</v>
      </c>
    </row>
    <row r="1238" spans="1:10" hidden="1">
      <c r="A1238" s="18">
        <f t="shared" si="19"/>
        <v>1234</v>
      </c>
      <c r="B1238" s="21">
        <v>13228</v>
      </c>
      <c r="C1238" s="22" t="s">
        <v>1234</v>
      </c>
      <c r="D1238" s="23">
        <v>31292</v>
      </c>
      <c r="E1238" s="24" t="s">
        <v>4779</v>
      </c>
      <c r="F1238" s="17"/>
      <c r="G1238" s="17"/>
      <c r="H1238" s="353">
        <v>101868956419</v>
      </c>
      <c r="I1238" s="17" t="s">
        <v>5204</v>
      </c>
      <c r="J1238" s="17" t="s">
        <v>5361</v>
      </c>
    </row>
    <row r="1239" spans="1:10" hidden="1">
      <c r="A1239" s="18">
        <f t="shared" si="19"/>
        <v>1235</v>
      </c>
      <c r="B1239" s="25">
        <v>13230</v>
      </c>
      <c r="C1239" s="26" t="s">
        <v>1235</v>
      </c>
      <c r="D1239" s="27">
        <v>26764</v>
      </c>
      <c r="E1239" s="29" t="s">
        <v>4781</v>
      </c>
      <c r="F1239" s="17"/>
      <c r="G1239" s="17"/>
      <c r="H1239" s="353">
        <v>1008399932</v>
      </c>
      <c r="I1239" s="17" t="s">
        <v>5208</v>
      </c>
      <c r="J1239" s="17" t="s">
        <v>5405</v>
      </c>
    </row>
    <row r="1240" spans="1:10" hidden="1">
      <c r="A1240" s="18">
        <f t="shared" si="19"/>
        <v>1236</v>
      </c>
      <c r="B1240" s="21">
        <v>13231</v>
      </c>
      <c r="C1240" s="22" t="s">
        <v>1236</v>
      </c>
      <c r="D1240" s="23">
        <v>31193</v>
      </c>
      <c r="E1240" s="24" t="s">
        <v>4818</v>
      </c>
      <c r="F1240" s="17"/>
      <c r="G1240" s="17"/>
      <c r="H1240" s="353">
        <v>1008395596</v>
      </c>
      <c r="I1240" s="17" t="s">
        <v>5208</v>
      </c>
      <c r="J1240" s="17" t="s">
        <v>5203</v>
      </c>
    </row>
    <row r="1241" spans="1:10" hidden="1">
      <c r="A1241" s="18">
        <f t="shared" si="19"/>
        <v>1237</v>
      </c>
      <c r="B1241" s="25">
        <v>13232</v>
      </c>
      <c r="C1241" s="26" t="s">
        <v>1237</v>
      </c>
      <c r="D1241" s="27">
        <v>31316</v>
      </c>
      <c r="E1241" s="28" t="s">
        <v>4802</v>
      </c>
      <c r="F1241" s="17"/>
      <c r="G1241" s="17"/>
      <c r="H1241" s="353">
        <v>1008387342</v>
      </c>
      <c r="I1241" s="17" t="s">
        <v>5208</v>
      </c>
      <c r="J1241" s="17" t="s">
        <v>5900</v>
      </c>
    </row>
    <row r="1242" spans="1:10" hidden="1">
      <c r="A1242" s="18">
        <f t="shared" si="19"/>
        <v>1238</v>
      </c>
      <c r="B1242" s="21">
        <v>13233</v>
      </c>
      <c r="C1242" s="22" t="s">
        <v>1238</v>
      </c>
      <c r="D1242" s="23">
        <v>30610</v>
      </c>
      <c r="E1242" s="24" t="s">
        <v>4818</v>
      </c>
      <c r="F1242" s="17"/>
      <c r="G1242" s="17"/>
      <c r="H1242" s="353">
        <v>1008401134</v>
      </c>
      <c r="I1242" s="17" t="s">
        <v>5208</v>
      </c>
      <c r="J1242" s="17" t="s">
        <v>5901</v>
      </c>
    </row>
    <row r="1243" spans="1:10" hidden="1">
      <c r="A1243" s="18">
        <f t="shared" si="19"/>
        <v>1239</v>
      </c>
      <c r="B1243" s="25">
        <v>13234</v>
      </c>
      <c r="C1243" s="26" t="s">
        <v>1239</v>
      </c>
      <c r="D1243" s="27">
        <v>30701</v>
      </c>
      <c r="E1243" s="28" t="s">
        <v>4802</v>
      </c>
      <c r="F1243" s="17"/>
      <c r="G1243" s="17"/>
      <c r="H1243" s="353">
        <v>1008387465</v>
      </c>
      <c r="I1243" s="17" t="s">
        <v>5208</v>
      </c>
      <c r="J1243" s="17" t="s">
        <v>5548</v>
      </c>
    </row>
    <row r="1244" spans="1:10" hidden="1">
      <c r="A1244" s="18">
        <f t="shared" si="19"/>
        <v>1240</v>
      </c>
      <c r="B1244" s="21">
        <v>13235</v>
      </c>
      <c r="C1244" s="22" t="s">
        <v>1240</v>
      </c>
      <c r="D1244" s="23">
        <v>29780</v>
      </c>
      <c r="E1244" s="24" t="s">
        <v>4815</v>
      </c>
      <c r="F1244" s="17"/>
      <c r="G1244" s="17"/>
      <c r="H1244" s="353">
        <v>109004184573</v>
      </c>
      <c r="I1244" s="17" t="s">
        <v>5204</v>
      </c>
      <c r="J1244" s="17" t="s">
        <v>5499</v>
      </c>
    </row>
    <row r="1245" spans="1:10" hidden="1">
      <c r="A1245" s="18">
        <f t="shared" si="19"/>
        <v>1241</v>
      </c>
      <c r="B1245" s="25">
        <v>13236</v>
      </c>
      <c r="C1245" s="26" t="s">
        <v>1241</v>
      </c>
      <c r="D1245" s="27">
        <v>31017</v>
      </c>
      <c r="E1245" s="28" t="s">
        <v>4824</v>
      </c>
      <c r="F1245" s="17"/>
      <c r="G1245" s="17"/>
      <c r="H1245" s="353">
        <v>101004328728</v>
      </c>
      <c r="I1245" s="17" t="s">
        <v>5204</v>
      </c>
      <c r="J1245" s="17" t="s">
        <v>5281</v>
      </c>
    </row>
    <row r="1246" spans="1:10" hidden="1">
      <c r="A1246" s="18">
        <f t="shared" si="19"/>
        <v>1242</v>
      </c>
      <c r="B1246" s="21">
        <v>13238</v>
      </c>
      <c r="C1246" s="22" t="s">
        <v>952</v>
      </c>
      <c r="D1246" s="23">
        <v>31771</v>
      </c>
      <c r="E1246" s="24" t="s">
        <v>4816</v>
      </c>
      <c r="F1246" s="17"/>
      <c r="G1246" s="17"/>
      <c r="H1246" s="353">
        <v>141000860214</v>
      </c>
      <c r="I1246" s="17" t="s">
        <v>5210</v>
      </c>
      <c r="J1246" s="17" t="s">
        <v>5902</v>
      </c>
    </row>
    <row r="1247" spans="1:10" hidden="1">
      <c r="A1247" s="18">
        <f t="shared" si="19"/>
        <v>1243</v>
      </c>
      <c r="B1247" s="25">
        <v>13239</v>
      </c>
      <c r="C1247" s="26" t="s">
        <v>1242</v>
      </c>
      <c r="D1247" s="27">
        <v>30677</v>
      </c>
      <c r="E1247" s="28" t="s">
        <v>4802</v>
      </c>
      <c r="F1247" s="17"/>
      <c r="G1247" s="17"/>
      <c r="H1247" s="353">
        <v>1008387449</v>
      </c>
      <c r="I1247" s="17" t="s">
        <v>5208</v>
      </c>
      <c r="J1247" s="17" t="s">
        <v>5234</v>
      </c>
    </row>
    <row r="1248" spans="1:10" hidden="1">
      <c r="A1248" s="18">
        <f t="shared" si="19"/>
        <v>1244</v>
      </c>
      <c r="B1248" s="21">
        <v>13240</v>
      </c>
      <c r="C1248" s="22" t="s">
        <v>1243</v>
      </c>
      <c r="D1248" s="23">
        <v>30604</v>
      </c>
      <c r="E1248" s="24" t="s">
        <v>4818</v>
      </c>
      <c r="F1248" s="17"/>
      <c r="G1248" s="17"/>
      <c r="H1248" s="353">
        <v>1008401147</v>
      </c>
      <c r="I1248" s="17" t="s">
        <v>5208</v>
      </c>
      <c r="J1248" s="17" t="s">
        <v>5901</v>
      </c>
    </row>
    <row r="1249" spans="1:10" hidden="1">
      <c r="A1249" s="18">
        <f t="shared" si="19"/>
        <v>1245</v>
      </c>
      <c r="B1249" s="25">
        <v>13242</v>
      </c>
      <c r="C1249" s="26" t="s">
        <v>1244</v>
      </c>
      <c r="D1249" s="27">
        <v>30775</v>
      </c>
      <c r="E1249" s="28" t="s">
        <v>4818</v>
      </c>
      <c r="F1249" s="17"/>
      <c r="G1249" s="17"/>
      <c r="H1249" s="353">
        <v>1008395606</v>
      </c>
      <c r="I1249" s="17" t="s">
        <v>5208</v>
      </c>
      <c r="J1249" s="17" t="s">
        <v>5364</v>
      </c>
    </row>
    <row r="1250" spans="1:10" hidden="1">
      <c r="A1250" s="18">
        <f t="shared" si="19"/>
        <v>1246</v>
      </c>
      <c r="B1250" s="21">
        <v>13246</v>
      </c>
      <c r="C1250" s="22" t="s">
        <v>1245</v>
      </c>
      <c r="D1250" s="23">
        <v>30711</v>
      </c>
      <c r="E1250" s="24" t="s">
        <v>4792</v>
      </c>
      <c r="F1250" s="17"/>
      <c r="G1250" s="17"/>
      <c r="H1250" s="353">
        <v>1008402463</v>
      </c>
      <c r="I1250" s="17" t="s">
        <v>5208</v>
      </c>
      <c r="J1250" s="17" t="s">
        <v>5344</v>
      </c>
    </row>
    <row r="1251" spans="1:10" hidden="1">
      <c r="A1251" s="18">
        <f t="shared" si="19"/>
        <v>1247</v>
      </c>
      <c r="B1251" s="25">
        <v>13248</v>
      </c>
      <c r="C1251" s="26" t="s">
        <v>1246</v>
      </c>
      <c r="D1251" s="27">
        <v>28574</v>
      </c>
      <c r="E1251" s="28" t="s">
        <v>4792</v>
      </c>
      <c r="F1251" s="17"/>
      <c r="G1251" s="17"/>
      <c r="H1251" s="353">
        <v>1008402094</v>
      </c>
      <c r="I1251" s="17" t="s">
        <v>5208</v>
      </c>
      <c r="J1251" s="17" t="s">
        <v>5903</v>
      </c>
    </row>
    <row r="1252" spans="1:10" hidden="1">
      <c r="A1252" s="18">
        <f t="shared" si="19"/>
        <v>1248</v>
      </c>
      <c r="B1252" s="21">
        <v>13249</v>
      </c>
      <c r="C1252" s="22" t="s">
        <v>1247</v>
      </c>
      <c r="D1252" s="23">
        <v>30967</v>
      </c>
      <c r="E1252" s="24" t="s">
        <v>4792</v>
      </c>
      <c r="F1252" s="17"/>
      <c r="G1252" s="17"/>
      <c r="H1252" s="353">
        <v>102004238761</v>
      </c>
      <c r="I1252" s="17" t="s">
        <v>5204</v>
      </c>
      <c r="J1252" s="17" t="s">
        <v>5595</v>
      </c>
    </row>
    <row r="1253" spans="1:10" hidden="1">
      <c r="A1253" s="18">
        <f t="shared" si="19"/>
        <v>1249</v>
      </c>
      <c r="B1253" s="53">
        <v>13250</v>
      </c>
      <c r="C1253" s="54" t="s">
        <v>1248</v>
      </c>
      <c r="D1253" s="27">
        <v>30775</v>
      </c>
      <c r="E1253" s="28" t="s">
        <v>4789</v>
      </c>
      <c r="F1253" s="17"/>
      <c r="G1253" s="17"/>
      <c r="H1253" s="353">
        <v>141000841251</v>
      </c>
      <c r="I1253" s="17" t="s">
        <v>5210</v>
      </c>
      <c r="J1253" s="17" t="s">
        <v>5729</v>
      </c>
    </row>
    <row r="1254" spans="1:10" hidden="1">
      <c r="A1254" s="18">
        <f t="shared" si="19"/>
        <v>1250</v>
      </c>
      <c r="B1254" s="21">
        <v>13252</v>
      </c>
      <c r="C1254" s="22" t="s">
        <v>1249</v>
      </c>
      <c r="D1254" s="23">
        <v>30786</v>
      </c>
      <c r="E1254" s="24" t="s">
        <v>4816</v>
      </c>
      <c r="F1254" s="17"/>
      <c r="G1254" s="17"/>
      <c r="H1254" s="353">
        <v>141000860188</v>
      </c>
      <c r="I1254" s="17" t="s">
        <v>5210</v>
      </c>
      <c r="J1254" s="17" t="s">
        <v>5764</v>
      </c>
    </row>
    <row r="1255" spans="1:10" hidden="1">
      <c r="A1255" s="18">
        <f t="shared" si="19"/>
        <v>1251</v>
      </c>
      <c r="B1255" s="25">
        <v>13253</v>
      </c>
      <c r="C1255" s="26" t="s">
        <v>1250</v>
      </c>
      <c r="D1255" s="27">
        <v>28829</v>
      </c>
      <c r="E1255" s="28" t="s">
        <v>4814</v>
      </c>
      <c r="F1255" s="17"/>
      <c r="G1255" s="17"/>
      <c r="H1255" s="353">
        <v>1008403213</v>
      </c>
      <c r="I1255" s="17" t="s">
        <v>5208</v>
      </c>
      <c r="J1255" s="17" t="s">
        <v>5272</v>
      </c>
    </row>
    <row r="1256" spans="1:10" hidden="1">
      <c r="A1256" s="18">
        <f t="shared" si="19"/>
        <v>1252</v>
      </c>
      <c r="B1256" s="25">
        <v>13257</v>
      </c>
      <c r="C1256" s="26" t="s">
        <v>1251</v>
      </c>
      <c r="D1256" s="27">
        <v>30806</v>
      </c>
      <c r="E1256" s="28" t="s">
        <v>4821</v>
      </c>
      <c r="F1256" s="17"/>
      <c r="G1256" s="17"/>
      <c r="H1256" s="353">
        <v>106004176679</v>
      </c>
      <c r="I1256" s="17" t="s">
        <v>5204</v>
      </c>
      <c r="J1256" s="17" t="s">
        <v>5904</v>
      </c>
    </row>
    <row r="1257" spans="1:10" hidden="1">
      <c r="A1257" s="18">
        <f t="shared" si="19"/>
        <v>1253</v>
      </c>
      <c r="B1257" s="21">
        <v>13259</v>
      </c>
      <c r="C1257" s="22" t="s">
        <v>1252</v>
      </c>
      <c r="D1257" s="23">
        <v>31200</v>
      </c>
      <c r="E1257" s="24" t="s">
        <v>4779</v>
      </c>
      <c r="F1257" s="17"/>
      <c r="G1257" s="17"/>
      <c r="H1257" s="353">
        <v>105004140499</v>
      </c>
      <c r="I1257" s="17" t="s">
        <v>5204</v>
      </c>
      <c r="J1257" s="17" t="s">
        <v>5905</v>
      </c>
    </row>
    <row r="1258" spans="1:10" hidden="1">
      <c r="A1258" s="18">
        <f t="shared" si="19"/>
        <v>1254</v>
      </c>
      <c r="B1258" s="25">
        <v>13260</v>
      </c>
      <c r="C1258" s="26" t="s">
        <v>813</v>
      </c>
      <c r="D1258" s="27">
        <v>30742</v>
      </c>
      <c r="E1258" s="28" t="s">
        <v>4789</v>
      </c>
      <c r="F1258" s="17"/>
      <c r="G1258" s="17"/>
      <c r="H1258" s="353">
        <v>105004056529</v>
      </c>
      <c r="I1258" s="17" t="s">
        <v>5204</v>
      </c>
      <c r="J1258" s="17" t="s">
        <v>5906</v>
      </c>
    </row>
    <row r="1259" spans="1:10" hidden="1">
      <c r="A1259" s="18">
        <f t="shared" si="19"/>
        <v>1255</v>
      </c>
      <c r="B1259" s="21">
        <v>13264</v>
      </c>
      <c r="C1259" s="22" t="s">
        <v>1253</v>
      </c>
      <c r="D1259" s="23">
        <v>30402</v>
      </c>
      <c r="E1259" s="24" t="s">
        <v>4828</v>
      </c>
      <c r="F1259" s="17"/>
      <c r="G1259" s="17"/>
      <c r="H1259" s="353">
        <v>106004163187</v>
      </c>
      <c r="I1259" s="17" t="s">
        <v>5204</v>
      </c>
      <c r="J1259" s="17" t="s">
        <v>5487</v>
      </c>
    </row>
    <row r="1260" spans="1:10" hidden="1">
      <c r="A1260" s="18">
        <f t="shared" si="19"/>
        <v>1256</v>
      </c>
      <c r="B1260" s="25">
        <v>13273</v>
      </c>
      <c r="C1260" s="26" t="s">
        <v>1254</v>
      </c>
      <c r="D1260" s="27">
        <v>31722</v>
      </c>
      <c r="E1260" s="28" t="s">
        <v>4806</v>
      </c>
      <c r="F1260" s="17"/>
      <c r="G1260" s="17"/>
      <c r="H1260" s="353">
        <v>105004163188</v>
      </c>
      <c r="I1260" s="17" t="s">
        <v>5204</v>
      </c>
      <c r="J1260" s="17" t="s">
        <v>5747</v>
      </c>
    </row>
    <row r="1261" spans="1:10" hidden="1">
      <c r="A1261" s="18">
        <f t="shared" si="19"/>
        <v>1257</v>
      </c>
      <c r="B1261" s="21">
        <v>13276</v>
      </c>
      <c r="C1261" s="22" t="s">
        <v>1255</v>
      </c>
      <c r="D1261" s="23">
        <v>30543</v>
      </c>
      <c r="E1261" s="24" t="s">
        <v>4819</v>
      </c>
      <c r="F1261" s="17"/>
      <c r="G1261" s="17"/>
      <c r="H1261" s="353">
        <v>1008401338</v>
      </c>
      <c r="I1261" s="17" t="s">
        <v>5208</v>
      </c>
      <c r="J1261" s="17" t="s">
        <v>5317</v>
      </c>
    </row>
    <row r="1262" spans="1:10" hidden="1">
      <c r="A1262" s="18">
        <f t="shared" si="19"/>
        <v>1258</v>
      </c>
      <c r="B1262" s="25">
        <v>13277</v>
      </c>
      <c r="C1262" s="26" t="s">
        <v>1068</v>
      </c>
      <c r="D1262" s="27">
        <v>30890</v>
      </c>
      <c r="E1262" s="28" t="s">
        <v>4827</v>
      </c>
      <c r="F1262" s="17"/>
      <c r="G1262" s="17"/>
      <c r="H1262" s="353">
        <v>109004169763</v>
      </c>
      <c r="I1262" s="17" t="s">
        <v>5204</v>
      </c>
      <c r="J1262" s="17" t="s">
        <v>5907</v>
      </c>
    </row>
    <row r="1263" spans="1:10" hidden="1">
      <c r="A1263" s="18">
        <f t="shared" si="19"/>
        <v>1259</v>
      </c>
      <c r="B1263" s="21">
        <v>13278</v>
      </c>
      <c r="C1263" s="22" t="s">
        <v>1256</v>
      </c>
      <c r="D1263" s="23">
        <v>30551</v>
      </c>
      <c r="E1263" s="24" t="s">
        <v>4812</v>
      </c>
      <c r="F1263" s="17"/>
      <c r="G1263" s="17"/>
      <c r="H1263" s="353">
        <v>101004169786</v>
      </c>
      <c r="I1263" s="17" t="s">
        <v>5204</v>
      </c>
      <c r="J1263" s="17" t="s">
        <v>5908</v>
      </c>
    </row>
    <row r="1264" spans="1:10" hidden="1">
      <c r="A1264" s="18">
        <f t="shared" si="19"/>
        <v>1260</v>
      </c>
      <c r="B1264" s="25">
        <v>13280</v>
      </c>
      <c r="C1264" s="26" t="s">
        <v>1257</v>
      </c>
      <c r="D1264" s="27">
        <v>31017</v>
      </c>
      <c r="E1264" s="28" t="s">
        <v>4815</v>
      </c>
      <c r="F1264" s="17"/>
      <c r="G1264" s="17"/>
      <c r="H1264" s="353">
        <v>101004169817</v>
      </c>
      <c r="I1264" s="17" t="s">
        <v>5204</v>
      </c>
      <c r="J1264" s="17" t="s">
        <v>5203</v>
      </c>
    </row>
    <row r="1265" spans="1:10" hidden="1">
      <c r="A1265" s="18">
        <f t="shared" si="19"/>
        <v>1261</v>
      </c>
      <c r="B1265" s="21">
        <v>13281</v>
      </c>
      <c r="C1265" s="22" t="s">
        <v>1258</v>
      </c>
      <c r="D1265" s="23">
        <v>30575</v>
      </c>
      <c r="E1265" s="24" t="s">
        <v>4823</v>
      </c>
      <c r="F1265" s="17"/>
      <c r="G1265" s="17"/>
      <c r="H1265" s="353">
        <v>100004171763</v>
      </c>
      <c r="I1265" s="17" t="s">
        <v>5204</v>
      </c>
      <c r="J1265" s="17" t="s">
        <v>5909</v>
      </c>
    </row>
    <row r="1266" spans="1:10" hidden="1">
      <c r="A1266" s="18">
        <f t="shared" si="19"/>
        <v>1262</v>
      </c>
      <c r="B1266" s="25">
        <v>13282</v>
      </c>
      <c r="C1266" s="26" t="s">
        <v>1259</v>
      </c>
      <c r="D1266" s="27">
        <v>30498</v>
      </c>
      <c r="E1266" s="28" t="s">
        <v>4828</v>
      </c>
      <c r="F1266" s="17"/>
      <c r="G1266" s="17"/>
      <c r="H1266" s="353">
        <v>100003962617</v>
      </c>
      <c r="I1266" s="17" t="s">
        <v>5204</v>
      </c>
      <c r="J1266" s="17" t="s">
        <v>5910</v>
      </c>
    </row>
    <row r="1267" spans="1:10" hidden="1">
      <c r="A1267" s="18">
        <f t="shared" si="19"/>
        <v>1263</v>
      </c>
      <c r="B1267" s="21">
        <v>13283</v>
      </c>
      <c r="C1267" s="22" t="s">
        <v>1260</v>
      </c>
      <c r="D1267" s="23">
        <v>28558</v>
      </c>
      <c r="E1267" s="24" t="s">
        <v>4805</v>
      </c>
      <c r="F1267" s="17"/>
      <c r="G1267" s="17"/>
      <c r="H1267" s="353">
        <v>1008389269</v>
      </c>
      <c r="I1267" s="17" t="s">
        <v>5208</v>
      </c>
      <c r="J1267" s="17" t="s">
        <v>5862</v>
      </c>
    </row>
    <row r="1268" spans="1:10" hidden="1">
      <c r="A1268" s="18">
        <f t="shared" si="19"/>
        <v>1264</v>
      </c>
      <c r="B1268" s="25">
        <v>13285</v>
      </c>
      <c r="C1268" s="26" t="s">
        <v>1261</v>
      </c>
      <c r="D1268" s="27">
        <v>31030</v>
      </c>
      <c r="E1268" s="28" t="s">
        <v>4815</v>
      </c>
      <c r="F1268" s="17"/>
      <c r="G1268" s="17"/>
      <c r="H1268" s="353">
        <v>100004169762</v>
      </c>
      <c r="I1268" s="17" t="s">
        <v>5204</v>
      </c>
      <c r="J1268" s="17" t="s">
        <v>5911</v>
      </c>
    </row>
    <row r="1269" spans="1:10" hidden="1">
      <c r="A1269" s="18">
        <f t="shared" si="19"/>
        <v>1265</v>
      </c>
      <c r="B1269" s="21">
        <v>13286</v>
      </c>
      <c r="C1269" s="22" t="s">
        <v>1262</v>
      </c>
      <c r="D1269" s="23">
        <v>29246</v>
      </c>
      <c r="E1269" s="24" t="s">
        <v>4797</v>
      </c>
      <c r="F1269" s="17"/>
      <c r="G1269" s="17"/>
      <c r="H1269" s="353">
        <v>141000860033</v>
      </c>
      <c r="I1269" s="17" t="s">
        <v>5210</v>
      </c>
      <c r="J1269" s="17" t="s">
        <v>5912</v>
      </c>
    </row>
    <row r="1270" spans="1:10" hidden="1">
      <c r="A1270" s="18">
        <f t="shared" si="19"/>
        <v>1266</v>
      </c>
      <c r="B1270" s="25">
        <v>13287</v>
      </c>
      <c r="C1270" s="26" t="s">
        <v>1263</v>
      </c>
      <c r="D1270" s="27">
        <v>30738</v>
      </c>
      <c r="E1270" s="28" t="s">
        <v>4822</v>
      </c>
      <c r="F1270" s="17"/>
      <c r="G1270" s="17"/>
      <c r="H1270" s="353">
        <v>108004166794</v>
      </c>
      <c r="I1270" s="17" t="s">
        <v>5204</v>
      </c>
      <c r="J1270" s="17" t="s">
        <v>5614</v>
      </c>
    </row>
    <row r="1271" spans="1:10" hidden="1">
      <c r="A1271" s="18">
        <f t="shared" si="19"/>
        <v>1267</v>
      </c>
      <c r="B1271" s="21">
        <v>13288</v>
      </c>
      <c r="C1271" s="22" t="s">
        <v>1264</v>
      </c>
      <c r="D1271" s="23">
        <v>30912</v>
      </c>
      <c r="E1271" s="24" t="s">
        <v>4826</v>
      </c>
      <c r="F1271" s="17"/>
      <c r="G1271" s="17"/>
      <c r="H1271" s="353">
        <v>107004166795</v>
      </c>
      <c r="I1271" s="17" t="s">
        <v>5204</v>
      </c>
      <c r="J1271" s="17" t="s">
        <v>5704</v>
      </c>
    </row>
    <row r="1272" spans="1:10" hidden="1">
      <c r="A1272" s="18">
        <f t="shared" si="19"/>
        <v>1268</v>
      </c>
      <c r="B1272" s="25">
        <v>13290</v>
      </c>
      <c r="C1272" s="26" t="s">
        <v>1265</v>
      </c>
      <c r="D1272" s="27">
        <v>29839</v>
      </c>
      <c r="E1272" s="28" t="s">
        <v>4829</v>
      </c>
      <c r="F1272" s="17"/>
      <c r="G1272" s="17"/>
      <c r="H1272" s="353">
        <v>108004166837</v>
      </c>
      <c r="I1272" s="17" t="s">
        <v>5204</v>
      </c>
      <c r="J1272" s="17" t="s">
        <v>5913</v>
      </c>
    </row>
    <row r="1273" spans="1:10" hidden="1">
      <c r="A1273" s="18">
        <f t="shared" si="19"/>
        <v>1269</v>
      </c>
      <c r="B1273" s="21">
        <v>13298</v>
      </c>
      <c r="C1273" s="22" t="s">
        <v>1266</v>
      </c>
      <c r="D1273" s="23">
        <v>29563</v>
      </c>
      <c r="E1273" s="55" t="s">
        <v>4807</v>
      </c>
      <c r="F1273" s="17"/>
      <c r="G1273" s="17"/>
      <c r="H1273" s="353">
        <v>141000825014</v>
      </c>
      <c r="I1273" s="17" t="s">
        <v>5210</v>
      </c>
      <c r="J1273" s="17" t="s">
        <v>5915</v>
      </c>
    </row>
    <row r="1274" spans="1:10" hidden="1">
      <c r="A1274" s="18">
        <f t="shared" si="19"/>
        <v>1270</v>
      </c>
      <c r="B1274" s="25">
        <v>13300</v>
      </c>
      <c r="C1274" s="26" t="s">
        <v>1267</v>
      </c>
      <c r="D1274" s="27">
        <v>30731</v>
      </c>
      <c r="E1274" s="28" t="s">
        <v>4793</v>
      </c>
      <c r="F1274" s="17"/>
      <c r="G1274" s="17"/>
      <c r="H1274" s="353">
        <v>141000859989</v>
      </c>
      <c r="I1274" s="17" t="s">
        <v>5210</v>
      </c>
      <c r="J1274" s="17" t="s">
        <v>5916</v>
      </c>
    </row>
    <row r="1275" spans="1:10" hidden="1">
      <c r="A1275" s="18">
        <f t="shared" si="19"/>
        <v>1271</v>
      </c>
      <c r="B1275" s="21">
        <v>13301</v>
      </c>
      <c r="C1275" s="22" t="s">
        <v>1268</v>
      </c>
      <c r="D1275" s="23">
        <v>31027</v>
      </c>
      <c r="E1275" s="24" t="s">
        <v>4816</v>
      </c>
      <c r="F1275" s="17"/>
      <c r="G1275" s="17"/>
      <c r="H1275" s="353">
        <v>141000860205</v>
      </c>
      <c r="I1275" s="17" t="s">
        <v>5210</v>
      </c>
      <c r="J1275" s="17" t="s">
        <v>5272</v>
      </c>
    </row>
    <row r="1276" spans="1:10" hidden="1">
      <c r="A1276" s="18">
        <f t="shared" si="19"/>
        <v>1272</v>
      </c>
      <c r="B1276" s="25">
        <v>13305</v>
      </c>
      <c r="C1276" s="26" t="s">
        <v>1269</v>
      </c>
      <c r="D1276" s="27">
        <v>29234</v>
      </c>
      <c r="E1276" s="28" t="s">
        <v>4802</v>
      </c>
      <c r="F1276" s="17"/>
      <c r="G1276" s="17"/>
      <c r="H1276" s="353">
        <v>1008387627</v>
      </c>
      <c r="I1276" s="17" t="s">
        <v>5208</v>
      </c>
      <c r="J1276" s="17" t="s">
        <v>5917</v>
      </c>
    </row>
    <row r="1277" spans="1:10" hidden="1">
      <c r="A1277" s="18">
        <f t="shared" si="19"/>
        <v>1273</v>
      </c>
      <c r="B1277" s="21">
        <v>13306</v>
      </c>
      <c r="C1277" s="22" t="s">
        <v>1270</v>
      </c>
      <c r="D1277" s="23">
        <v>30784</v>
      </c>
      <c r="E1277" s="24" t="s">
        <v>4825</v>
      </c>
      <c r="F1277" s="17"/>
      <c r="G1277" s="17"/>
      <c r="H1277" s="353">
        <v>103004177874</v>
      </c>
      <c r="I1277" s="17" t="s">
        <v>5204</v>
      </c>
      <c r="J1277" s="17" t="s">
        <v>5647</v>
      </c>
    </row>
    <row r="1278" spans="1:10" hidden="1">
      <c r="A1278" s="18">
        <f t="shared" si="19"/>
        <v>1274</v>
      </c>
      <c r="B1278" s="25">
        <v>13309</v>
      </c>
      <c r="C1278" s="26" t="s">
        <v>1271</v>
      </c>
      <c r="D1278" s="27">
        <v>31013</v>
      </c>
      <c r="E1278" s="28" t="s">
        <v>4798</v>
      </c>
      <c r="F1278" s="17"/>
      <c r="G1278" s="17"/>
      <c r="H1278" s="353">
        <v>1008397329</v>
      </c>
      <c r="I1278" s="17" t="s">
        <v>5208</v>
      </c>
      <c r="J1278" s="17" t="s">
        <v>5757</v>
      </c>
    </row>
    <row r="1279" spans="1:10" hidden="1">
      <c r="A1279" s="18">
        <f t="shared" si="19"/>
        <v>1275</v>
      </c>
      <c r="B1279" s="21">
        <v>13310</v>
      </c>
      <c r="C1279" s="22" t="s">
        <v>1272</v>
      </c>
      <c r="D1279" s="23">
        <v>30801</v>
      </c>
      <c r="E1279" s="24" t="s">
        <v>4819</v>
      </c>
      <c r="F1279" s="17"/>
      <c r="G1279" s="17"/>
      <c r="H1279" s="353">
        <v>1008401590</v>
      </c>
      <c r="I1279" s="17" t="s">
        <v>5208</v>
      </c>
      <c r="J1279" s="17" t="s">
        <v>5302</v>
      </c>
    </row>
    <row r="1280" spans="1:10" hidden="1">
      <c r="A1280" s="18">
        <f t="shared" si="19"/>
        <v>1276</v>
      </c>
      <c r="B1280" s="25">
        <v>13311</v>
      </c>
      <c r="C1280" s="26" t="s">
        <v>1273</v>
      </c>
      <c r="D1280" s="27">
        <v>27235</v>
      </c>
      <c r="E1280" s="28" t="s">
        <v>4798</v>
      </c>
      <c r="F1280" s="17"/>
      <c r="G1280" s="17"/>
      <c r="H1280" s="353">
        <v>1008386709</v>
      </c>
      <c r="I1280" s="17" t="s">
        <v>5208</v>
      </c>
      <c r="J1280" s="17" t="s">
        <v>5559</v>
      </c>
    </row>
    <row r="1281" spans="1:10" hidden="1">
      <c r="A1281" s="18">
        <f t="shared" si="19"/>
        <v>1277</v>
      </c>
      <c r="B1281" s="21">
        <v>13312</v>
      </c>
      <c r="C1281" s="22" t="s">
        <v>1274</v>
      </c>
      <c r="D1281" s="23">
        <v>31560</v>
      </c>
      <c r="E1281" s="24" t="s">
        <v>4817</v>
      </c>
      <c r="F1281" s="17"/>
      <c r="G1281" s="17"/>
      <c r="H1281" s="353">
        <v>107004091643</v>
      </c>
      <c r="I1281" s="17" t="s">
        <v>5204</v>
      </c>
      <c r="J1281" s="17" t="s">
        <v>5903</v>
      </c>
    </row>
    <row r="1282" spans="1:10" hidden="1">
      <c r="A1282" s="18">
        <f t="shared" si="19"/>
        <v>1278</v>
      </c>
      <c r="B1282" s="25">
        <v>13314</v>
      </c>
      <c r="C1282" s="26" t="s">
        <v>1275</v>
      </c>
      <c r="D1282" s="27">
        <v>31070</v>
      </c>
      <c r="E1282" s="28" t="s">
        <v>4820</v>
      </c>
      <c r="F1282" s="17"/>
      <c r="G1282" s="17"/>
      <c r="H1282" s="353">
        <v>1008401451</v>
      </c>
      <c r="I1282" s="17" t="s">
        <v>5208</v>
      </c>
      <c r="J1282" s="17" t="s">
        <v>5363</v>
      </c>
    </row>
    <row r="1283" spans="1:10" hidden="1">
      <c r="A1283" s="18">
        <f t="shared" si="19"/>
        <v>1279</v>
      </c>
      <c r="B1283" s="21">
        <v>13315</v>
      </c>
      <c r="C1283" s="22" t="s">
        <v>1276</v>
      </c>
      <c r="D1283" s="23">
        <v>31055</v>
      </c>
      <c r="E1283" s="24" t="s">
        <v>4823</v>
      </c>
      <c r="F1283" s="17"/>
      <c r="G1283" s="17"/>
      <c r="H1283" s="353">
        <v>104004231096</v>
      </c>
      <c r="I1283" s="17" t="s">
        <v>5204</v>
      </c>
      <c r="J1283" s="17" t="s">
        <v>5918</v>
      </c>
    </row>
    <row r="1284" spans="1:10" hidden="1">
      <c r="A1284" s="18">
        <f t="shared" si="19"/>
        <v>1280</v>
      </c>
      <c r="B1284" s="25">
        <v>13317</v>
      </c>
      <c r="C1284" s="26" t="s">
        <v>1277</v>
      </c>
      <c r="D1284" s="27">
        <v>28540</v>
      </c>
      <c r="E1284" s="28" t="s">
        <v>4780</v>
      </c>
      <c r="F1284" s="17"/>
      <c r="G1284" s="17"/>
      <c r="H1284" s="353">
        <v>104004231139</v>
      </c>
      <c r="I1284" s="17" t="s">
        <v>5204</v>
      </c>
      <c r="J1284" s="17" t="s">
        <v>5654</v>
      </c>
    </row>
    <row r="1285" spans="1:10" hidden="1">
      <c r="A1285" s="18">
        <f t="shared" si="19"/>
        <v>1281</v>
      </c>
      <c r="B1285" s="21">
        <v>13318</v>
      </c>
      <c r="C1285" s="22" t="s">
        <v>1278</v>
      </c>
      <c r="D1285" s="23">
        <v>27406</v>
      </c>
      <c r="E1285" s="24" t="s">
        <v>4791</v>
      </c>
      <c r="F1285" s="17"/>
      <c r="G1285" s="17"/>
      <c r="H1285" s="353">
        <v>106004235882</v>
      </c>
      <c r="I1285" s="17" t="s">
        <v>5204</v>
      </c>
      <c r="J1285" s="17" t="s">
        <v>5340</v>
      </c>
    </row>
    <row r="1286" spans="1:10" hidden="1">
      <c r="A1286" s="18">
        <f t="shared" ref="A1286:A1349" si="20">ROW()-4</f>
        <v>1282</v>
      </c>
      <c r="B1286" s="25">
        <v>13319</v>
      </c>
      <c r="C1286" s="26" t="s">
        <v>1279</v>
      </c>
      <c r="D1286" s="27">
        <v>30391</v>
      </c>
      <c r="E1286" s="28" t="s">
        <v>4816</v>
      </c>
      <c r="F1286" s="17"/>
      <c r="G1286" s="17"/>
      <c r="H1286" s="353">
        <v>141000860683</v>
      </c>
      <c r="I1286" s="17" t="s">
        <v>5210</v>
      </c>
      <c r="J1286" s="17" t="s">
        <v>5623</v>
      </c>
    </row>
    <row r="1287" spans="1:10" hidden="1">
      <c r="A1287" s="18">
        <f t="shared" si="20"/>
        <v>1283</v>
      </c>
      <c r="B1287" s="21">
        <v>13320</v>
      </c>
      <c r="C1287" s="22" t="s">
        <v>1280</v>
      </c>
      <c r="D1287" s="23">
        <v>29580</v>
      </c>
      <c r="E1287" s="30" t="s">
        <v>4781</v>
      </c>
      <c r="F1287" s="17"/>
      <c r="G1287" s="17"/>
      <c r="H1287" s="353">
        <v>106004231140</v>
      </c>
      <c r="I1287" s="17" t="s">
        <v>5204</v>
      </c>
      <c r="J1287" s="17" t="s">
        <v>5552</v>
      </c>
    </row>
    <row r="1288" spans="1:10" hidden="1">
      <c r="A1288" s="18">
        <f t="shared" si="20"/>
        <v>1284</v>
      </c>
      <c r="B1288" s="25">
        <v>13322</v>
      </c>
      <c r="C1288" s="26" t="s">
        <v>596</v>
      </c>
      <c r="D1288" s="27">
        <v>31728</v>
      </c>
      <c r="E1288" s="28" t="s">
        <v>4817</v>
      </c>
      <c r="F1288" s="17"/>
      <c r="G1288" s="17"/>
      <c r="H1288" s="353">
        <v>109004540875</v>
      </c>
      <c r="I1288" s="17" t="s">
        <v>5204</v>
      </c>
      <c r="J1288" s="17" t="s">
        <v>5919</v>
      </c>
    </row>
    <row r="1289" spans="1:10" hidden="1">
      <c r="A1289" s="18">
        <f t="shared" si="20"/>
        <v>1285</v>
      </c>
      <c r="B1289" s="21">
        <v>13323</v>
      </c>
      <c r="C1289" s="22" t="s">
        <v>1281</v>
      </c>
      <c r="D1289" s="23">
        <v>30935</v>
      </c>
      <c r="E1289" s="24" t="s">
        <v>4806</v>
      </c>
      <c r="F1289" s="17"/>
      <c r="G1289" s="17"/>
      <c r="H1289" s="353">
        <v>100004237904</v>
      </c>
      <c r="I1289" s="17" t="s">
        <v>5204</v>
      </c>
      <c r="J1289" s="17" t="s">
        <v>5398</v>
      </c>
    </row>
    <row r="1290" spans="1:10" hidden="1">
      <c r="A1290" s="18">
        <f t="shared" si="20"/>
        <v>1286</v>
      </c>
      <c r="B1290" s="25">
        <v>13324</v>
      </c>
      <c r="C1290" s="26" t="s">
        <v>1282</v>
      </c>
      <c r="D1290" s="27">
        <v>30883</v>
      </c>
      <c r="E1290" s="28" t="s">
        <v>4825</v>
      </c>
      <c r="F1290" s="17"/>
      <c r="G1290" s="17"/>
      <c r="H1290" s="353">
        <v>104004184699</v>
      </c>
      <c r="I1290" s="17" t="s">
        <v>5204</v>
      </c>
      <c r="J1290" s="17" t="s">
        <v>5920</v>
      </c>
    </row>
    <row r="1291" spans="1:10" hidden="1">
      <c r="A1291" s="18">
        <f t="shared" si="20"/>
        <v>1287</v>
      </c>
      <c r="B1291" s="21">
        <v>13325</v>
      </c>
      <c r="C1291" s="22" t="s">
        <v>1283</v>
      </c>
      <c r="D1291" s="23">
        <v>29790</v>
      </c>
      <c r="E1291" s="24" t="s">
        <v>4817</v>
      </c>
      <c r="F1291" s="17"/>
      <c r="G1291" s="17"/>
      <c r="H1291" s="353">
        <v>1008388163</v>
      </c>
      <c r="I1291" s="17" t="s">
        <v>5208</v>
      </c>
      <c r="J1291" s="17" t="s">
        <v>5856</v>
      </c>
    </row>
    <row r="1292" spans="1:10" hidden="1">
      <c r="A1292" s="18">
        <f t="shared" si="20"/>
        <v>1288</v>
      </c>
      <c r="B1292" s="25">
        <v>13327</v>
      </c>
      <c r="C1292" s="26" t="s">
        <v>1284</v>
      </c>
      <c r="D1292" s="27">
        <v>28323</v>
      </c>
      <c r="E1292" s="28" t="s">
        <v>4823</v>
      </c>
      <c r="F1292" s="17"/>
      <c r="G1292" s="17"/>
      <c r="H1292" s="353">
        <v>105004237909</v>
      </c>
      <c r="I1292" s="17" t="s">
        <v>5204</v>
      </c>
      <c r="J1292" s="17" t="s">
        <v>5921</v>
      </c>
    </row>
    <row r="1293" spans="1:10" hidden="1">
      <c r="A1293" s="18">
        <f t="shared" si="20"/>
        <v>1289</v>
      </c>
      <c r="B1293" s="21">
        <v>13329</v>
      </c>
      <c r="C1293" s="22" t="s">
        <v>1285</v>
      </c>
      <c r="D1293" s="23">
        <v>31342</v>
      </c>
      <c r="E1293" s="24" t="s">
        <v>4780</v>
      </c>
      <c r="F1293" s="17"/>
      <c r="G1293" s="17"/>
      <c r="H1293" s="353">
        <v>109004237996</v>
      </c>
      <c r="I1293" s="17" t="s">
        <v>5204</v>
      </c>
      <c r="J1293" s="17" t="s">
        <v>5257</v>
      </c>
    </row>
    <row r="1294" spans="1:10" hidden="1">
      <c r="A1294" s="18">
        <f t="shared" si="20"/>
        <v>1290</v>
      </c>
      <c r="B1294" s="25">
        <v>13330</v>
      </c>
      <c r="C1294" s="28" t="s">
        <v>1286</v>
      </c>
      <c r="D1294" s="56">
        <v>31752</v>
      </c>
      <c r="E1294" s="28" t="s">
        <v>4793</v>
      </c>
      <c r="F1294" s="17"/>
      <c r="G1294" s="17"/>
      <c r="H1294" s="353">
        <v>1042384768</v>
      </c>
      <c r="I1294" s="17" t="s">
        <v>5210</v>
      </c>
      <c r="J1294" s="17" t="s">
        <v>5922</v>
      </c>
    </row>
    <row r="1295" spans="1:10" hidden="1">
      <c r="A1295" s="18">
        <f t="shared" si="20"/>
        <v>1291</v>
      </c>
      <c r="B1295" s="21">
        <v>13331</v>
      </c>
      <c r="C1295" s="22" t="s">
        <v>1287</v>
      </c>
      <c r="D1295" s="23">
        <v>31004</v>
      </c>
      <c r="E1295" s="24" t="s">
        <v>4803</v>
      </c>
      <c r="F1295" s="17"/>
      <c r="G1295" s="17"/>
      <c r="H1295" s="353">
        <v>1008388367</v>
      </c>
      <c r="I1295" s="17" t="s">
        <v>5208</v>
      </c>
      <c r="J1295" s="17" t="s">
        <v>5923</v>
      </c>
    </row>
    <row r="1296" spans="1:10" hidden="1">
      <c r="A1296" s="18">
        <f t="shared" si="20"/>
        <v>1292</v>
      </c>
      <c r="B1296" s="25">
        <v>13332</v>
      </c>
      <c r="C1296" s="26" t="s">
        <v>1288</v>
      </c>
      <c r="D1296" s="27">
        <v>29235</v>
      </c>
      <c r="E1296" s="28" t="s">
        <v>4792</v>
      </c>
      <c r="F1296" s="17"/>
      <c r="G1296" s="17"/>
      <c r="H1296" s="353">
        <v>1008388422</v>
      </c>
      <c r="I1296" s="17" t="s">
        <v>5208</v>
      </c>
      <c r="J1296" s="17" t="s">
        <v>5588</v>
      </c>
    </row>
    <row r="1297" spans="1:10" hidden="1">
      <c r="A1297" s="18">
        <f t="shared" si="20"/>
        <v>1293</v>
      </c>
      <c r="B1297" s="21">
        <v>13334</v>
      </c>
      <c r="C1297" s="22" t="s">
        <v>1289</v>
      </c>
      <c r="D1297" s="23">
        <v>30734</v>
      </c>
      <c r="E1297" s="24" t="s">
        <v>4789</v>
      </c>
      <c r="F1297" s="17"/>
      <c r="G1297" s="17"/>
      <c r="H1297" s="353">
        <v>1008387397</v>
      </c>
      <c r="I1297" s="17" t="s">
        <v>5208</v>
      </c>
      <c r="J1297" s="17" t="s">
        <v>5427</v>
      </c>
    </row>
    <row r="1298" spans="1:10" hidden="1">
      <c r="A1298" s="18">
        <f t="shared" si="20"/>
        <v>1294</v>
      </c>
      <c r="B1298" s="25">
        <v>13336</v>
      </c>
      <c r="C1298" s="26" t="s">
        <v>1290</v>
      </c>
      <c r="D1298" s="27">
        <v>29564</v>
      </c>
      <c r="E1298" s="28" t="s">
        <v>4825</v>
      </c>
      <c r="F1298" s="17"/>
      <c r="G1298" s="17"/>
      <c r="H1298" s="353">
        <v>109004234404</v>
      </c>
      <c r="I1298" s="17" t="s">
        <v>5204</v>
      </c>
      <c r="J1298" s="17" t="s">
        <v>5924</v>
      </c>
    </row>
    <row r="1299" spans="1:10" hidden="1">
      <c r="A1299" s="18">
        <f t="shared" si="20"/>
        <v>1295</v>
      </c>
      <c r="B1299" s="21">
        <v>13338</v>
      </c>
      <c r="C1299" s="22" t="s">
        <v>1247</v>
      </c>
      <c r="D1299" s="23">
        <v>28797</v>
      </c>
      <c r="E1299" s="24" t="s">
        <v>4813</v>
      </c>
      <c r="F1299" s="17"/>
      <c r="G1299" s="17"/>
      <c r="H1299" s="353">
        <v>1008392117</v>
      </c>
      <c r="I1299" s="17" t="s">
        <v>5208</v>
      </c>
      <c r="J1299" s="17" t="s">
        <v>5820</v>
      </c>
    </row>
    <row r="1300" spans="1:10" hidden="1">
      <c r="A1300" s="18">
        <f t="shared" si="20"/>
        <v>1296</v>
      </c>
      <c r="B1300" s="25">
        <v>13339</v>
      </c>
      <c r="C1300" s="26" t="s">
        <v>815</v>
      </c>
      <c r="D1300" s="27">
        <v>29709</v>
      </c>
      <c r="E1300" s="28" t="s">
        <v>4815</v>
      </c>
      <c r="F1300" s="17"/>
      <c r="G1300" s="17"/>
      <c r="H1300" s="353">
        <v>101004225112</v>
      </c>
      <c r="I1300" s="17" t="s">
        <v>5204</v>
      </c>
      <c r="J1300" s="17" t="s">
        <v>5307</v>
      </c>
    </row>
    <row r="1301" spans="1:10" hidden="1">
      <c r="A1301" s="18">
        <f t="shared" si="20"/>
        <v>1297</v>
      </c>
      <c r="B1301" s="21">
        <v>13340</v>
      </c>
      <c r="C1301" s="22" t="s">
        <v>1291</v>
      </c>
      <c r="D1301" s="23">
        <v>30788</v>
      </c>
      <c r="E1301" s="24" t="s">
        <v>4822</v>
      </c>
      <c r="F1301" s="17"/>
      <c r="G1301" s="17"/>
      <c r="H1301" s="353">
        <v>101004187253</v>
      </c>
      <c r="I1301" s="17" t="s">
        <v>5204</v>
      </c>
      <c r="J1301" s="17" t="s">
        <v>5925</v>
      </c>
    </row>
    <row r="1302" spans="1:10" hidden="1">
      <c r="A1302" s="18">
        <f t="shared" si="20"/>
        <v>1298</v>
      </c>
      <c r="B1302" s="25">
        <v>13341</v>
      </c>
      <c r="C1302" s="26" t="s">
        <v>1292</v>
      </c>
      <c r="D1302" s="27">
        <v>30139</v>
      </c>
      <c r="E1302" s="28" t="s">
        <v>4816</v>
      </c>
      <c r="F1302" s="17"/>
      <c r="G1302" s="17"/>
      <c r="H1302" s="353">
        <v>141000860186</v>
      </c>
      <c r="I1302" s="17" t="s">
        <v>5210</v>
      </c>
      <c r="J1302" s="17" t="s">
        <v>5559</v>
      </c>
    </row>
    <row r="1303" spans="1:10" hidden="1">
      <c r="A1303" s="18">
        <f t="shared" si="20"/>
        <v>1299</v>
      </c>
      <c r="B1303" s="21">
        <v>13343</v>
      </c>
      <c r="C1303" s="22" t="s">
        <v>1293</v>
      </c>
      <c r="D1303" s="23">
        <v>30323</v>
      </c>
      <c r="E1303" s="24" t="s">
        <v>4821</v>
      </c>
      <c r="F1303" s="17"/>
      <c r="G1303" s="17"/>
      <c r="H1303" s="353">
        <v>107004238415</v>
      </c>
      <c r="I1303" s="17" t="s">
        <v>5204</v>
      </c>
      <c r="J1303" s="17" t="s">
        <v>5926</v>
      </c>
    </row>
    <row r="1304" spans="1:10" hidden="1">
      <c r="A1304" s="18">
        <f t="shared" si="20"/>
        <v>1300</v>
      </c>
      <c r="B1304" s="25">
        <v>13344</v>
      </c>
      <c r="C1304" s="26" t="s">
        <v>1294</v>
      </c>
      <c r="D1304" s="27">
        <v>29092</v>
      </c>
      <c r="E1304" s="28" t="s">
        <v>4813</v>
      </c>
      <c r="F1304" s="17"/>
      <c r="G1304" s="17"/>
      <c r="H1304" s="353">
        <v>1008392188</v>
      </c>
      <c r="I1304" s="17" t="s">
        <v>5208</v>
      </c>
      <c r="J1304" s="17" t="s">
        <v>5342</v>
      </c>
    </row>
    <row r="1305" spans="1:10" hidden="1">
      <c r="A1305" s="18">
        <f t="shared" si="20"/>
        <v>1301</v>
      </c>
      <c r="B1305" s="21">
        <v>13345</v>
      </c>
      <c r="C1305" s="22" t="s">
        <v>1295</v>
      </c>
      <c r="D1305" s="23">
        <v>31406</v>
      </c>
      <c r="E1305" s="24" t="s">
        <v>4816</v>
      </c>
      <c r="F1305" s="17"/>
      <c r="G1305" s="17"/>
      <c r="H1305" s="353">
        <v>141000860241</v>
      </c>
      <c r="I1305" s="17" t="s">
        <v>5210</v>
      </c>
      <c r="J1305" s="17" t="s">
        <v>5507</v>
      </c>
    </row>
    <row r="1306" spans="1:10" hidden="1">
      <c r="A1306" s="18">
        <f t="shared" si="20"/>
        <v>1302</v>
      </c>
      <c r="B1306" s="25">
        <v>13346</v>
      </c>
      <c r="C1306" s="26" t="s">
        <v>1296</v>
      </c>
      <c r="D1306" s="27">
        <v>29974</v>
      </c>
      <c r="E1306" s="28" t="s">
        <v>4814</v>
      </c>
      <c r="F1306" s="17"/>
      <c r="G1306" s="17"/>
      <c r="H1306" s="353">
        <v>103004178394</v>
      </c>
      <c r="I1306" s="17" t="s">
        <v>5204</v>
      </c>
      <c r="J1306" s="17" t="s">
        <v>5307</v>
      </c>
    </row>
    <row r="1307" spans="1:10" hidden="1">
      <c r="A1307" s="18">
        <f t="shared" si="20"/>
        <v>1303</v>
      </c>
      <c r="B1307" s="21">
        <v>13347</v>
      </c>
      <c r="C1307" s="22" t="s">
        <v>1297</v>
      </c>
      <c r="D1307" s="23">
        <v>28864</v>
      </c>
      <c r="E1307" s="30" t="s">
        <v>4781</v>
      </c>
      <c r="F1307" s="17"/>
      <c r="G1307" s="17"/>
      <c r="H1307" s="353">
        <v>104004178393</v>
      </c>
      <c r="I1307" s="17" t="s">
        <v>5204</v>
      </c>
      <c r="J1307" s="17" t="s">
        <v>5302</v>
      </c>
    </row>
    <row r="1308" spans="1:10" hidden="1">
      <c r="A1308" s="18">
        <f t="shared" si="20"/>
        <v>1304</v>
      </c>
      <c r="B1308" s="25">
        <v>13348</v>
      </c>
      <c r="C1308" s="26" t="s">
        <v>1298</v>
      </c>
      <c r="D1308" s="27">
        <v>29777</v>
      </c>
      <c r="E1308" s="28" t="s">
        <v>4814</v>
      </c>
      <c r="F1308" s="17"/>
      <c r="G1308" s="17"/>
      <c r="H1308" s="353">
        <v>1008398959</v>
      </c>
      <c r="I1308" s="17" t="s">
        <v>5208</v>
      </c>
      <c r="J1308" s="17" t="s">
        <v>5340</v>
      </c>
    </row>
    <row r="1309" spans="1:10" hidden="1">
      <c r="A1309" s="18">
        <f t="shared" si="20"/>
        <v>1305</v>
      </c>
      <c r="B1309" s="21">
        <v>13349</v>
      </c>
      <c r="C1309" s="22" t="s">
        <v>1299</v>
      </c>
      <c r="D1309" s="23">
        <v>29331</v>
      </c>
      <c r="E1309" s="24" t="s">
        <v>4828</v>
      </c>
      <c r="F1309" s="17"/>
      <c r="G1309" s="17"/>
      <c r="H1309" s="353">
        <v>101004231469</v>
      </c>
      <c r="I1309" s="17" t="s">
        <v>5204</v>
      </c>
      <c r="J1309" s="17" t="s">
        <v>5602</v>
      </c>
    </row>
    <row r="1310" spans="1:10" hidden="1">
      <c r="A1310" s="18">
        <f t="shared" si="20"/>
        <v>1306</v>
      </c>
      <c r="B1310" s="25">
        <v>13352</v>
      </c>
      <c r="C1310" s="26" t="s">
        <v>1300</v>
      </c>
      <c r="D1310" s="27">
        <v>31088</v>
      </c>
      <c r="E1310" s="28" t="s">
        <v>4812</v>
      </c>
      <c r="F1310" s="17"/>
      <c r="G1310" s="17"/>
      <c r="H1310" s="353">
        <v>102000019181</v>
      </c>
      <c r="I1310" s="17" t="s">
        <v>5204</v>
      </c>
      <c r="J1310" s="17" t="s">
        <v>5927</v>
      </c>
    </row>
    <row r="1311" spans="1:10" hidden="1">
      <c r="A1311" s="18">
        <f t="shared" si="20"/>
        <v>1307</v>
      </c>
      <c r="B1311" s="21">
        <v>13353</v>
      </c>
      <c r="C1311" s="22" t="s">
        <v>1301</v>
      </c>
      <c r="D1311" s="23">
        <v>31272</v>
      </c>
      <c r="E1311" s="24" t="s">
        <v>4801</v>
      </c>
      <c r="F1311" s="17"/>
      <c r="G1311" s="17"/>
      <c r="H1311" s="353">
        <v>105004232137</v>
      </c>
      <c r="I1311" s="17" t="s">
        <v>5204</v>
      </c>
      <c r="J1311" s="17" t="s">
        <v>5928</v>
      </c>
    </row>
    <row r="1312" spans="1:10" hidden="1">
      <c r="A1312" s="18">
        <f t="shared" si="20"/>
        <v>1308</v>
      </c>
      <c r="B1312" s="25">
        <v>13354</v>
      </c>
      <c r="C1312" s="26" t="s">
        <v>517</v>
      </c>
      <c r="D1312" s="27">
        <v>30504</v>
      </c>
      <c r="E1312" s="28" t="s">
        <v>4779</v>
      </c>
      <c r="F1312" s="17"/>
      <c r="G1312" s="17"/>
      <c r="H1312" s="353">
        <v>104004160033</v>
      </c>
      <c r="I1312" s="17" t="s">
        <v>5204</v>
      </c>
      <c r="J1312" s="17" t="s">
        <v>5929</v>
      </c>
    </row>
    <row r="1313" spans="1:10" hidden="1">
      <c r="A1313" s="18">
        <f t="shared" si="20"/>
        <v>1309</v>
      </c>
      <c r="B1313" s="21">
        <v>13356</v>
      </c>
      <c r="C1313" s="22" t="s">
        <v>1302</v>
      </c>
      <c r="D1313" s="23">
        <v>31179</v>
      </c>
      <c r="E1313" s="24" t="s">
        <v>4816</v>
      </c>
      <c r="F1313" s="17"/>
      <c r="G1313" s="17"/>
      <c r="H1313" s="353">
        <v>141000860257</v>
      </c>
      <c r="I1313" s="17" t="s">
        <v>5210</v>
      </c>
      <c r="J1313" s="17" t="s">
        <v>5930</v>
      </c>
    </row>
    <row r="1314" spans="1:10" hidden="1">
      <c r="A1314" s="18">
        <f t="shared" si="20"/>
        <v>1310</v>
      </c>
      <c r="B1314" s="25">
        <v>13358</v>
      </c>
      <c r="C1314" s="26" t="s">
        <v>1303</v>
      </c>
      <c r="D1314" s="27">
        <v>31406</v>
      </c>
      <c r="E1314" s="28" t="s">
        <v>4784</v>
      </c>
      <c r="F1314" s="17"/>
      <c r="G1314" s="17"/>
      <c r="H1314" s="353">
        <v>1008391338</v>
      </c>
      <c r="I1314" s="17" t="s">
        <v>5208</v>
      </c>
      <c r="J1314" s="17" t="s">
        <v>5908</v>
      </c>
    </row>
    <row r="1315" spans="1:10" hidden="1">
      <c r="A1315" s="18">
        <f t="shared" si="20"/>
        <v>1311</v>
      </c>
      <c r="B1315" s="21">
        <v>13360</v>
      </c>
      <c r="C1315" s="22" t="s">
        <v>1304</v>
      </c>
      <c r="D1315" s="23">
        <v>29995</v>
      </c>
      <c r="E1315" s="24" t="s">
        <v>4813</v>
      </c>
      <c r="F1315" s="17"/>
      <c r="G1315" s="17"/>
      <c r="H1315" s="353">
        <v>1008391985</v>
      </c>
      <c r="I1315" s="17" t="s">
        <v>5208</v>
      </c>
      <c r="J1315" s="17" t="s">
        <v>5320</v>
      </c>
    </row>
    <row r="1316" spans="1:10" hidden="1">
      <c r="A1316" s="18">
        <f t="shared" si="20"/>
        <v>1312</v>
      </c>
      <c r="B1316" s="25">
        <v>13363</v>
      </c>
      <c r="C1316" s="26" t="s">
        <v>1305</v>
      </c>
      <c r="D1316" s="27">
        <v>30964</v>
      </c>
      <c r="E1316" s="28" t="s">
        <v>4816</v>
      </c>
      <c r="F1316" s="17"/>
      <c r="G1316" s="17"/>
      <c r="H1316" s="353">
        <v>141000860147</v>
      </c>
      <c r="I1316" s="17" t="s">
        <v>5210</v>
      </c>
      <c r="J1316" s="17" t="s">
        <v>5227</v>
      </c>
    </row>
    <row r="1317" spans="1:10" hidden="1">
      <c r="A1317" s="18">
        <f t="shared" si="20"/>
        <v>1313</v>
      </c>
      <c r="B1317" s="21">
        <v>13364</v>
      </c>
      <c r="C1317" s="22" t="s">
        <v>524</v>
      </c>
      <c r="D1317" s="23">
        <v>29738</v>
      </c>
      <c r="E1317" s="24" t="s">
        <v>4808</v>
      </c>
      <c r="F1317" s="17"/>
      <c r="G1317" s="17"/>
      <c r="H1317" s="353">
        <v>102004206509</v>
      </c>
      <c r="I1317" s="17" t="s">
        <v>5204</v>
      </c>
      <c r="J1317" s="17" t="s">
        <v>5931</v>
      </c>
    </row>
    <row r="1318" spans="1:10" hidden="1">
      <c r="A1318" s="18">
        <f t="shared" si="20"/>
        <v>1314</v>
      </c>
      <c r="B1318" s="25">
        <v>13368</v>
      </c>
      <c r="C1318" s="26" t="s">
        <v>1306</v>
      </c>
      <c r="D1318" s="27">
        <v>31289</v>
      </c>
      <c r="E1318" s="28" t="s">
        <v>4792</v>
      </c>
      <c r="F1318" s="17"/>
      <c r="G1318" s="17"/>
      <c r="H1318" s="353">
        <v>1008449934</v>
      </c>
      <c r="I1318" s="17" t="s">
        <v>5208</v>
      </c>
      <c r="J1318" s="17" t="s">
        <v>5933</v>
      </c>
    </row>
    <row r="1319" spans="1:10" hidden="1">
      <c r="A1319" s="18">
        <f t="shared" si="20"/>
        <v>1315</v>
      </c>
      <c r="B1319" s="21">
        <v>13371</v>
      </c>
      <c r="C1319" s="22" t="s">
        <v>1068</v>
      </c>
      <c r="D1319" s="23">
        <v>28752</v>
      </c>
      <c r="E1319" s="30" t="s">
        <v>4781</v>
      </c>
      <c r="F1319" s="17"/>
      <c r="G1319" s="17"/>
      <c r="H1319" s="353">
        <v>1008403585</v>
      </c>
      <c r="I1319" s="17" t="s">
        <v>5208</v>
      </c>
      <c r="J1319" s="17" t="s">
        <v>5287</v>
      </c>
    </row>
    <row r="1320" spans="1:10" hidden="1">
      <c r="A1320" s="18">
        <f t="shared" si="20"/>
        <v>1316</v>
      </c>
      <c r="B1320" s="25">
        <v>13372</v>
      </c>
      <c r="C1320" s="26" t="s">
        <v>1307</v>
      </c>
      <c r="D1320" s="27">
        <v>30985</v>
      </c>
      <c r="E1320" s="28" t="s">
        <v>4780</v>
      </c>
      <c r="F1320" s="17"/>
      <c r="G1320" s="17"/>
      <c r="H1320" s="353">
        <v>101004234373</v>
      </c>
      <c r="I1320" s="17" t="s">
        <v>5204</v>
      </c>
      <c r="J1320" s="17" t="s">
        <v>5934</v>
      </c>
    </row>
    <row r="1321" spans="1:10" hidden="1">
      <c r="A1321" s="18">
        <f t="shared" si="20"/>
        <v>1317</v>
      </c>
      <c r="B1321" s="21">
        <v>13375</v>
      </c>
      <c r="C1321" s="22" t="s">
        <v>1308</v>
      </c>
      <c r="D1321" s="23">
        <v>30375</v>
      </c>
      <c r="E1321" s="24" t="s">
        <v>4789</v>
      </c>
      <c r="F1321" s="17"/>
      <c r="G1321" s="17"/>
      <c r="H1321" s="353">
        <v>109004232160</v>
      </c>
      <c r="I1321" s="17" t="s">
        <v>5204</v>
      </c>
      <c r="J1321" s="17" t="s">
        <v>5306</v>
      </c>
    </row>
    <row r="1322" spans="1:10" hidden="1">
      <c r="A1322" s="18">
        <f t="shared" si="20"/>
        <v>1318</v>
      </c>
      <c r="B1322" s="25">
        <v>13376</v>
      </c>
      <c r="C1322" s="26" t="s">
        <v>1309</v>
      </c>
      <c r="D1322" s="27">
        <v>30224</v>
      </c>
      <c r="E1322" s="28" t="s">
        <v>4812</v>
      </c>
      <c r="F1322" s="17"/>
      <c r="G1322" s="17"/>
      <c r="H1322" s="353">
        <v>103003988389</v>
      </c>
      <c r="I1322" s="17" t="s">
        <v>5204</v>
      </c>
      <c r="J1322" s="17" t="s">
        <v>5717</v>
      </c>
    </row>
    <row r="1323" spans="1:10" hidden="1">
      <c r="A1323" s="18">
        <f t="shared" si="20"/>
        <v>1319</v>
      </c>
      <c r="B1323" s="21">
        <v>13377</v>
      </c>
      <c r="C1323" s="22" t="s">
        <v>1310</v>
      </c>
      <c r="D1323" s="23">
        <v>28308</v>
      </c>
      <c r="E1323" s="24" t="s">
        <v>4798</v>
      </c>
      <c r="F1323" s="17"/>
      <c r="G1323" s="17"/>
      <c r="H1323" s="353">
        <v>1008397099</v>
      </c>
      <c r="I1323" s="17" t="s">
        <v>5208</v>
      </c>
      <c r="J1323" s="17" t="s">
        <v>5935</v>
      </c>
    </row>
    <row r="1324" spans="1:10" hidden="1">
      <c r="A1324" s="18">
        <f t="shared" si="20"/>
        <v>1320</v>
      </c>
      <c r="B1324" s="25">
        <v>13379</v>
      </c>
      <c r="C1324" s="26" t="s">
        <v>1311</v>
      </c>
      <c r="D1324" s="27">
        <v>30563</v>
      </c>
      <c r="E1324" s="29" t="s">
        <v>4781</v>
      </c>
      <c r="F1324" s="17"/>
      <c r="G1324" s="17"/>
      <c r="H1324" s="353">
        <v>1008400876</v>
      </c>
      <c r="I1324" s="17" t="s">
        <v>5208</v>
      </c>
      <c r="J1324" s="17" t="s">
        <v>5579</v>
      </c>
    </row>
    <row r="1325" spans="1:10" hidden="1">
      <c r="A1325" s="18">
        <f t="shared" si="20"/>
        <v>1321</v>
      </c>
      <c r="B1325" s="21">
        <v>13380</v>
      </c>
      <c r="C1325" s="22" t="s">
        <v>1312</v>
      </c>
      <c r="D1325" s="23">
        <v>30619</v>
      </c>
      <c r="E1325" s="24" t="s">
        <v>4818</v>
      </c>
      <c r="F1325" s="17"/>
      <c r="G1325" s="17"/>
      <c r="H1325" s="353">
        <v>1008400915</v>
      </c>
      <c r="I1325" s="17" t="s">
        <v>5208</v>
      </c>
      <c r="J1325" s="17" t="s">
        <v>5936</v>
      </c>
    </row>
    <row r="1326" spans="1:10" hidden="1">
      <c r="A1326" s="18">
        <f t="shared" si="20"/>
        <v>1322</v>
      </c>
      <c r="B1326" s="25">
        <v>13382</v>
      </c>
      <c r="C1326" s="26" t="s">
        <v>1313</v>
      </c>
      <c r="D1326" s="27">
        <v>29878</v>
      </c>
      <c r="E1326" s="28" t="s">
        <v>4826</v>
      </c>
      <c r="F1326" s="17"/>
      <c r="G1326" s="17"/>
      <c r="H1326" s="353">
        <v>101004144545</v>
      </c>
      <c r="I1326" s="17" t="s">
        <v>5204</v>
      </c>
      <c r="J1326" s="17" t="s">
        <v>5937</v>
      </c>
    </row>
    <row r="1327" spans="1:10" hidden="1">
      <c r="A1327" s="18">
        <f t="shared" si="20"/>
        <v>1323</v>
      </c>
      <c r="B1327" s="21">
        <v>13384</v>
      </c>
      <c r="C1327" s="22" t="s">
        <v>1314</v>
      </c>
      <c r="D1327" s="23">
        <v>29119</v>
      </c>
      <c r="E1327" s="24" t="s">
        <v>4814</v>
      </c>
      <c r="F1327" s="17"/>
      <c r="G1327" s="17"/>
      <c r="H1327" s="353">
        <v>1008398917</v>
      </c>
      <c r="I1327" s="17" t="s">
        <v>5208</v>
      </c>
      <c r="J1327" s="17" t="s">
        <v>5405</v>
      </c>
    </row>
    <row r="1328" spans="1:10" hidden="1">
      <c r="A1328" s="18">
        <f t="shared" si="20"/>
        <v>1324</v>
      </c>
      <c r="B1328" s="25">
        <v>13387</v>
      </c>
      <c r="C1328" s="26" t="s">
        <v>1315</v>
      </c>
      <c r="D1328" s="27">
        <v>30183</v>
      </c>
      <c r="E1328" s="28" t="s">
        <v>4829</v>
      </c>
      <c r="F1328" s="17"/>
      <c r="G1328" s="17"/>
      <c r="H1328" s="353">
        <v>102004286369</v>
      </c>
      <c r="I1328" s="17" t="s">
        <v>5204</v>
      </c>
      <c r="J1328" s="17" t="s">
        <v>5282</v>
      </c>
    </row>
    <row r="1329" spans="1:10" hidden="1">
      <c r="A1329" s="18">
        <f t="shared" si="20"/>
        <v>1325</v>
      </c>
      <c r="B1329" s="21">
        <v>13389</v>
      </c>
      <c r="C1329" s="22" t="s">
        <v>1316</v>
      </c>
      <c r="D1329" s="23">
        <v>31025</v>
      </c>
      <c r="E1329" s="24" t="s">
        <v>4802</v>
      </c>
      <c r="F1329" s="17"/>
      <c r="G1329" s="17"/>
      <c r="H1329" s="353">
        <v>1008387355</v>
      </c>
      <c r="I1329" s="17" t="s">
        <v>5208</v>
      </c>
      <c r="J1329" s="17" t="s">
        <v>5938</v>
      </c>
    </row>
    <row r="1330" spans="1:10" hidden="1">
      <c r="A1330" s="18">
        <f t="shared" si="20"/>
        <v>1326</v>
      </c>
      <c r="B1330" s="25">
        <v>13390</v>
      </c>
      <c r="C1330" s="26" t="s">
        <v>444</v>
      </c>
      <c r="D1330" s="27">
        <v>30286</v>
      </c>
      <c r="E1330" s="28" t="s">
        <v>4818</v>
      </c>
      <c r="F1330" s="17"/>
      <c r="G1330" s="17"/>
      <c r="H1330" s="353">
        <v>102004177887</v>
      </c>
      <c r="I1330" s="17" t="s">
        <v>5204</v>
      </c>
      <c r="J1330" s="17">
        <v>0</v>
      </c>
    </row>
    <row r="1331" spans="1:10" hidden="1">
      <c r="A1331" s="18">
        <f t="shared" si="20"/>
        <v>1327</v>
      </c>
      <c r="B1331" s="21">
        <v>13391</v>
      </c>
      <c r="C1331" s="22" t="s">
        <v>1317</v>
      </c>
      <c r="D1331" s="23">
        <v>30823</v>
      </c>
      <c r="E1331" s="24" t="s">
        <v>4826</v>
      </c>
      <c r="F1331" s="17"/>
      <c r="G1331" s="17"/>
      <c r="H1331" s="353">
        <v>104004176740</v>
      </c>
      <c r="I1331" s="17" t="s">
        <v>5204</v>
      </c>
      <c r="J1331" s="17" t="s">
        <v>5451</v>
      </c>
    </row>
    <row r="1332" spans="1:10" hidden="1">
      <c r="A1332" s="18">
        <f t="shared" si="20"/>
        <v>1328</v>
      </c>
      <c r="B1332" s="25">
        <v>13392</v>
      </c>
      <c r="C1332" s="26" t="s">
        <v>1318</v>
      </c>
      <c r="D1332" s="27">
        <v>29810</v>
      </c>
      <c r="E1332" s="28" t="s">
        <v>4816</v>
      </c>
      <c r="F1332" s="17"/>
      <c r="G1332" s="17"/>
      <c r="H1332" s="353">
        <v>141000824828</v>
      </c>
      <c r="I1332" s="17" t="s">
        <v>5210</v>
      </c>
      <c r="J1332" s="17" t="s">
        <v>5856</v>
      </c>
    </row>
    <row r="1333" spans="1:10" hidden="1">
      <c r="A1333" s="18">
        <f t="shared" si="20"/>
        <v>1329</v>
      </c>
      <c r="B1333" s="21">
        <v>13394</v>
      </c>
      <c r="C1333" s="22" t="s">
        <v>1319</v>
      </c>
      <c r="D1333" s="23">
        <v>30484</v>
      </c>
      <c r="E1333" s="24" t="s">
        <v>4825</v>
      </c>
      <c r="F1333" s="17"/>
      <c r="G1333" s="17"/>
      <c r="H1333" s="353">
        <v>102004163193</v>
      </c>
      <c r="I1333" s="17" t="s">
        <v>5204</v>
      </c>
      <c r="J1333" s="17" t="s">
        <v>5939</v>
      </c>
    </row>
    <row r="1334" spans="1:10" hidden="1">
      <c r="A1334" s="18">
        <f t="shared" si="20"/>
        <v>1330</v>
      </c>
      <c r="B1334" s="25">
        <v>13395</v>
      </c>
      <c r="C1334" s="26" t="s">
        <v>1320</v>
      </c>
      <c r="D1334" s="27">
        <v>30930</v>
      </c>
      <c r="E1334" s="28" t="s">
        <v>4820</v>
      </c>
      <c r="F1334" s="17"/>
      <c r="G1334" s="17"/>
      <c r="H1334" s="353">
        <v>106004171782</v>
      </c>
      <c r="I1334" s="17" t="s">
        <v>5204</v>
      </c>
      <c r="J1334" s="17" t="s">
        <v>5940</v>
      </c>
    </row>
    <row r="1335" spans="1:10" hidden="1">
      <c r="A1335" s="18">
        <f t="shared" si="20"/>
        <v>1331</v>
      </c>
      <c r="B1335" s="21">
        <v>13397</v>
      </c>
      <c r="C1335" s="22" t="s">
        <v>1321</v>
      </c>
      <c r="D1335" s="23">
        <v>30820</v>
      </c>
      <c r="E1335" s="24" t="s">
        <v>4820</v>
      </c>
      <c r="F1335" s="17"/>
      <c r="G1335" s="17"/>
      <c r="H1335" s="353">
        <v>101004171723</v>
      </c>
      <c r="I1335" s="17" t="s">
        <v>5204</v>
      </c>
      <c r="J1335" s="17" t="s">
        <v>5261</v>
      </c>
    </row>
    <row r="1336" spans="1:10" hidden="1">
      <c r="A1336" s="18">
        <f t="shared" si="20"/>
        <v>1332</v>
      </c>
      <c r="B1336" s="25">
        <v>13400</v>
      </c>
      <c r="C1336" s="26" t="s">
        <v>1322</v>
      </c>
      <c r="D1336" s="27">
        <v>28451</v>
      </c>
      <c r="E1336" s="28" t="s">
        <v>4826</v>
      </c>
      <c r="F1336" s="17"/>
      <c r="G1336" s="17"/>
      <c r="H1336" s="353">
        <v>100004171724</v>
      </c>
      <c r="I1336" s="17" t="s">
        <v>5204</v>
      </c>
      <c r="J1336" s="17" t="s">
        <v>5592</v>
      </c>
    </row>
    <row r="1337" spans="1:10" hidden="1">
      <c r="A1337" s="18">
        <f t="shared" si="20"/>
        <v>1333</v>
      </c>
      <c r="B1337" s="21">
        <v>13401</v>
      </c>
      <c r="C1337" s="22" t="s">
        <v>1323</v>
      </c>
      <c r="D1337" s="23">
        <v>30440</v>
      </c>
      <c r="E1337" s="24" t="s">
        <v>4806</v>
      </c>
      <c r="F1337" s="17"/>
      <c r="G1337" s="17"/>
      <c r="H1337" s="353">
        <v>100004140659</v>
      </c>
      <c r="I1337" s="17" t="s">
        <v>5204</v>
      </c>
      <c r="J1337" s="17" t="s">
        <v>5941</v>
      </c>
    </row>
    <row r="1338" spans="1:10" hidden="1">
      <c r="A1338" s="18">
        <f t="shared" si="20"/>
        <v>1334</v>
      </c>
      <c r="B1338" s="25">
        <v>13403</v>
      </c>
      <c r="C1338" s="26" t="s">
        <v>1324</v>
      </c>
      <c r="D1338" s="27">
        <v>31114</v>
      </c>
      <c r="E1338" s="28" t="s">
        <v>4813</v>
      </c>
      <c r="F1338" s="17"/>
      <c r="G1338" s="17"/>
      <c r="H1338" s="353">
        <v>1008391794</v>
      </c>
      <c r="I1338" s="17" t="s">
        <v>5208</v>
      </c>
      <c r="J1338" s="17" t="s">
        <v>5287</v>
      </c>
    </row>
    <row r="1339" spans="1:10" hidden="1">
      <c r="A1339" s="18">
        <f t="shared" si="20"/>
        <v>1335</v>
      </c>
      <c r="B1339" s="21">
        <v>13405</v>
      </c>
      <c r="C1339" s="22" t="s">
        <v>1325</v>
      </c>
      <c r="D1339" s="23">
        <v>29274</v>
      </c>
      <c r="E1339" s="24" t="s">
        <v>4803</v>
      </c>
      <c r="F1339" s="17"/>
      <c r="G1339" s="17"/>
      <c r="H1339" s="353">
        <v>101004140660</v>
      </c>
      <c r="I1339" s="17" t="s">
        <v>5204</v>
      </c>
      <c r="J1339" s="17" t="s">
        <v>5942</v>
      </c>
    </row>
    <row r="1340" spans="1:10" hidden="1">
      <c r="A1340" s="18">
        <f t="shared" si="20"/>
        <v>1336</v>
      </c>
      <c r="B1340" s="25">
        <v>13411</v>
      </c>
      <c r="C1340" s="26" t="s">
        <v>647</v>
      </c>
      <c r="D1340" s="27">
        <v>30775</v>
      </c>
      <c r="E1340" s="29" t="s">
        <v>4781</v>
      </c>
      <c r="F1340" s="17"/>
      <c r="G1340" s="17"/>
      <c r="H1340" s="353">
        <v>103004140683</v>
      </c>
      <c r="I1340" s="17" t="s">
        <v>5204</v>
      </c>
      <c r="J1340" s="17" t="s">
        <v>5943</v>
      </c>
    </row>
    <row r="1341" spans="1:10" hidden="1">
      <c r="A1341" s="18">
        <f t="shared" si="20"/>
        <v>1337</v>
      </c>
      <c r="B1341" s="21">
        <v>13412</v>
      </c>
      <c r="C1341" s="22" t="s">
        <v>1326</v>
      </c>
      <c r="D1341" s="23">
        <v>31294</v>
      </c>
      <c r="E1341" s="24" t="s">
        <v>4780</v>
      </c>
      <c r="F1341" s="17"/>
      <c r="G1341" s="17"/>
      <c r="H1341" s="353">
        <v>102004171734</v>
      </c>
      <c r="I1341" s="17" t="s">
        <v>5204</v>
      </c>
      <c r="J1341" s="17" t="s">
        <v>5944</v>
      </c>
    </row>
    <row r="1342" spans="1:10" hidden="1">
      <c r="A1342" s="18">
        <f t="shared" si="20"/>
        <v>1338</v>
      </c>
      <c r="B1342" s="25">
        <v>13415</v>
      </c>
      <c r="C1342" s="26" t="s">
        <v>1327</v>
      </c>
      <c r="D1342" s="27">
        <v>29773</v>
      </c>
      <c r="E1342" s="28" t="s">
        <v>4816</v>
      </c>
      <c r="F1342" s="17"/>
      <c r="G1342" s="17"/>
      <c r="H1342" s="353">
        <v>141000860230</v>
      </c>
      <c r="I1342" s="17" t="s">
        <v>5210</v>
      </c>
      <c r="J1342" s="17" t="s">
        <v>5243</v>
      </c>
    </row>
    <row r="1343" spans="1:10" hidden="1">
      <c r="A1343" s="18">
        <f t="shared" si="20"/>
        <v>1339</v>
      </c>
      <c r="B1343" s="21">
        <v>13417</v>
      </c>
      <c r="C1343" s="22" t="s">
        <v>1328</v>
      </c>
      <c r="D1343" s="23">
        <v>28710</v>
      </c>
      <c r="E1343" s="24" t="s">
        <v>4821</v>
      </c>
      <c r="F1343" s="17"/>
      <c r="G1343" s="17"/>
      <c r="H1343" s="353">
        <v>108004238017</v>
      </c>
      <c r="I1343" s="17" t="s">
        <v>5204</v>
      </c>
      <c r="J1343" s="17" t="s">
        <v>5261</v>
      </c>
    </row>
    <row r="1344" spans="1:10" hidden="1">
      <c r="A1344" s="18">
        <f t="shared" si="20"/>
        <v>1340</v>
      </c>
      <c r="B1344" s="25">
        <v>13419</v>
      </c>
      <c r="C1344" s="26" t="s">
        <v>1329</v>
      </c>
      <c r="D1344" s="27">
        <v>30821</v>
      </c>
      <c r="E1344" s="28" t="s">
        <v>4813</v>
      </c>
      <c r="F1344" s="17"/>
      <c r="G1344" s="17"/>
      <c r="H1344" s="353">
        <v>1008391888</v>
      </c>
      <c r="I1344" s="17" t="s">
        <v>5208</v>
      </c>
      <c r="J1344" s="17" t="s">
        <v>5369</v>
      </c>
    </row>
    <row r="1345" spans="1:10" hidden="1">
      <c r="A1345" s="18">
        <f t="shared" si="20"/>
        <v>1341</v>
      </c>
      <c r="B1345" s="21">
        <v>13420</v>
      </c>
      <c r="C1345" s="22" t="s">
        <v>1330</v>
      </c>
      <c r="D1345" s="23">
        <v>30233</v>
      </c>
      <c r="E1345" s="24" t="s">
        <v>4788</v>
      </c>
      <c r="F1345" s="17"/>
      <c r="G1345" s="17"/>
      <c r="H1345" s="353">
        <v>105004178392</v>
      </c>
      <c r="I1345" s="17" t="s">
        <v>5204</v>
      </c>
      <c r="J1345" s="17" t="s">
        <v>5279</v>
      </c>
    </row>
    <row r="1346" spans="1:10" hidden="1">
      <c r="A1346" s="18">
        <f t="shared" si="20"/>
        <v>1342</v>
      </c>
      <c r="B1346" s="25">
        <v>13422</v>
      </c>
      <c r="C1346" s="26" t="s">
        <v>1331</v>
      </c>
      <c r="D1346" s="27">
        <v>30895</v>
      </c>
      <c r="E1346" s="28" t="s">
        <v>4802</v>
      </c>
      <c r="F1346" s="17"/>
      <c r="G1346" s="17"/>
      <c r="H1346" s="353">
        <v>1008387562</v>
      </c>
      <c r="I1346" s="17" t="s">
        <v>5208</v>
      </c>
      <c r="J1346" s="17">
        <v>0</v>
      </c>
    </row>
    <row r="1347" spans="1:10" hidden="1">
      <c r="A1347" s="18">
        <f t="shared" si="20"/>
        <v>1343</v>
      </c>
      <c r="B1347" s="21">
        <v>13423</v>
      </c>
      <c r="C1347" s="22" t="s">
        <v>1332</v>
      </c>
      <c r="D1347" s="23">
        <v>31300</v>
      </c>
      <c r="E1347" s="24" t="s">
        <v>4806</v>
      </c>
      <c r="F1347" s="17"/>
      <c r="G1347" s="17"/>
      <c r="H1347" s="353">
        <v>103004206508</v>
      </c>
      <c r="I1347" s="17" t="s">
        <v>5204</v>
      </c>
      <c r="J1347" s="17" t="s">
        <v>5768</v>
      </c>
    </row>
    <row r="1348" spans="1:10" hidden="1">
      <c r="A1348" s="18">
        <f t="shared" si="20"/>
        <v>1344</v>
      </c>
      <c r="B1348" s="25">
        <v>13424</v>
      </c>
      <c r="C1348" s="26" t="s">
        <v>1333</v>
      </c>
      <c r="D1348" s="27">
        <v>30461</v>
      </c>
      <c r="E1348" s="28" t="s">
        <v>4821</v>
      </c>
      <c r="F1348" s="17"/>
      <c r="G1348" s="17"/>
      <c r="H1348" s="353">
        <v>101004173691</v>
      </c>
      <c r="I1348" s="17" t="s">
        <v>5204</v>
      </c>
      <c r="J1348" s="17" t="s">
        <v>5403</v>
      </c>
    </row>
    <row r="1349" spans="1:10" hidden="1">
      <c r="A1349" s="18">
        <f t="shared" si="20"/>
        <v>1345</v>
      </c>
      <c r="B1349" s="21">
        <v>13425</v>
      </c>
      <c r="C1349" s="22" t="s">
        <v>1334</v>
      </c>
      <c r="D1349" s="23">
        <v>27539</v>
      </c>
      <c r="E1349" s="24" t="s">
        <v>4792</v>
      </c>
      <c r="F1349" s="17"/>
      <c r="G1349" s="17"/>
      <c r="H1349" s="353">
        <v>104004238720</v>
      </c>
      <c r="I1349" s="17" t="s">
        <v>5204</v>
      </c>
      <c r="J1349" s="17" t="s">
        <v>5945</v>
      </c>
    </row>
    <row r="1350" spans="1:10" hidden="1">
      <c r="A1350" s="18">
        <f t="shared" ref="A1350:A1413" si="21">ROW()-4</f>
        <v>1346</v>
      </c>
      <c r="B1350" s="25">
        <v>13427</v>
      </c>
      <c r="C1350" s="26" t="s">
        <v>1335</v>
      </c>
      <c r="D1350" s="27">
        <v>26789</v>
      </c>
      <c r="E1350" s="28" t="s">
        <v>4823</v>
      </c>
      <c r="F1350" s="17"/>
      <c r="G1350" s="17"/>
      <c r="H1350" s="353">
        <v>1008395813</v>
      </c>
      <c r="I1350" s="17" t="s">
        <v>5208</v>
      </c>
      <c r="J1350" s="17" t="s">
        <v>5946</v>
      </c>
    </row>
    <row r="1351" spans="1:10" hidden="1">
      <c r="A1351" s="18">
        <f t="shared" si="21"/>
        <v>1347</v>
      </c>
      <c r="B1351" s="21">
        <v>13429</v>
      </c>
      <c r="C1351" s="22" t="s">
        <v>752</v>
      </c>
      <c r="D1351" s="23">
        <v>31447</v>
      </c>
      <c r="E1351" s="24" t="s">
        <v>4829</v>
      </c>
      <c r="F1351" s="17"/>
      <c r="G1351" s="17"/>
      <c r="H1351" s="353">
        <v>105004237879</v>
      </c>
      <c r="I1351" s="17" t="s">
        <v>5204</v>
      </c>
      <c r="J1351" s="17" t="s">
        <v>5261</v>
      </c>
    </row>
    <row r="1352" spans="1:10" hidden="1">
      <c r="A1352" s="18">
        <f t="shared" si="21"/>
        <v>1348</v>
      </c>
      <c r="B1352" s="25">
        <v>13430</v>
      </c>
      <c r="C1352" s="26" t="s">
        <v>1336</v>
      </c>
      <c r="D1352" s="27">
        <v>28564</v>
      </c>
      <c r="E1352" s="28" t="s">
        <v>4816</v>
      </c>
      <c r="F1352" s="17"/>
      <c r="G1352" s="17"/>
      <c r="H1352" s="353">
        <v>141000860681</v>
      </c>
      <c r="I1352" s="17" t="s">
        <v>5210</v>
      </c>
      <c r="J1352" s="17" t="s">
        <v>5272</v>
      </c>
    </row>
    <row r="1353" spans="1:10" hidden="1">
      <c r="A1353" s="18">
        <f t="shared" si="21"/>
        <v>1349</v>
      </c>
      <c r="B1353" s="21">
        <v>13432</v>
      </c>
      <c r="C1353" s="22" t="s">
        <v>1337</v>
      </c>
      <c r="D1353" s="23">
        <v>30646</v>
      </c>
      <c r="E1353" s="24" t="s">
        <v>4785</v>
      </c>
      <c r="F1353" s="17"/>
      <c r="G1353" s="17"/>
      <c r="H1353" s="353">
        <v>100004183436</v>
      </c>
      <c r="I1353" s="17" t="s">
        <v>5204</v>
      </c>
      <c r="J1353" s="17" t="s">
        <v>5947</v>
      </c>
    </row>
    <row r="1354" spans="1:10" hidden="1">
      <c r="A1354" s="18">
        <f t="shared" si="21"/>
        <v>1350</v>
      </c>
      <c r="B1354" s="25">
        <v>13433</v>
      </c>
      <c r="C1354" s="26" t="s">
        <v>1338</v>
      </c>
      <c r="D1354" s="27">
        <v>31330</v>
      </c>
      <c r="E1354" s="28" t="s">
        <v>4823</v>
      </c>
      <c r="F1354" s="17"/>
      <c r="G1354" s="17"/>
      <c r="H1354" s="353">
        <v>107004237974</v>
      </c>
      <c r="I1354" s="17" t="s">
        <v>5204</v>
      </c>
      <c r="J1354" s="17" t="s">
        <v>5253</v>
      </c>
    </row>
    <row r="1355" spans="1:10" hidden="1">
      <c r="A1355" s="18">
        <f t="shared" si="21"/>
        <v>1351</v>
      </c>
      <c r="B1355" s="21">
        <v>13435</v>
      </c>
      <c r="C1355" s="22" t="s">
        <v>1339</v>
      </c>
      <c r="D1355" s="23">
        <v>29511</v>
      </c>
      <c r="E1355" s="24" t="s">
        <v>4803</v>
      </c>
      <c r="F1355" s="17"/>
      <c r="G1355" s="17"/>
      <c r="H1355" s="353">
        <v>141000868498</v>
      </c>
      <c r="I1355" s="17" t="s">
        <v>5210</v>
      </c>
      <c r="J1355" s="17" t="s">
        <v>5948</v>
      </c>
    </row>
    <row r="1356" spans="1:10" hidden="1">
      <c r="A1356" s="18">
        <f t="shared" si="21"/>
        <v>1352</v>
      </c>
      <c r="B1356" s="25">
        <v>13436</v>
      </c>
      <c r="C1356" s="26" t="s">
        <v>1340</v>
      </c>
      <c r="D1356" s="27">
        <v>30326</v>
      </c>
      <c r="E1356" s="28" t="s">
        <v>4826</v>
      </c>
      <c r="F1356" s="17"/>
      <c r="G1356" s="17"/>
      <c r="H1356" s="353">
        <v>108004232638</v>
      </c>
      <c r="I1356" s="17" t="s">
        <v>5204</v>
      </c>
      <c r="J1356" s="17" t="s">
        <v>5949</v>
      </c>
    </row>
    <row r="1357" spans="1:10" hidden="1">
      <c r="A1357" s="18">
        <f t="shared" si="21"/>
        <v>1353</v>
      </c>
      <c r="B1357" s="21">
        <v>13438</v>
      </c>
      <c r="C1357" s="22" t="s">
        <v>622</v>
      </c>
      <c r="D1357" s="23">
        <v>28550</v>
      </c>
      <c r="E1357" s="24" t="s">
        <v>4806</v>
      </c>
      <c r="F1357" s="17"/>
      <c r="G1357" s="17"/>
      <c r="H1357" s="353">
        <v>109004232613</v>
      </c>
      <c r="I1357" s="17" t="s">
        <v>5204</v>
      </c>
      <c r="J1357" s="17" t="s">
        <v>5866</v>
      </c>
    </row>
    <row r="1358" spans="1:10" hidden="1">
      <c r="A1358" s="18">
        <f t="shared" si="21"/>
        <v>1354</v>
      </c>
      <c r="B1358" s="25">
        <v>13443</v>
      </c>
      <c r="C1358" s="26" t="s">
        <v>1341</v>
      </c>
      <c r="D1358" s="27">
        <v>30367</v>
      </c>
      <c r="E1358" s="28" t="s">
        <v>4816</v>
      </c>
      <c r="F1358" s="17"/>
      <c r="G1358" s="17"/>
      <c r="H1358" s="353">
        <v>141000860217</v>
      </c>
      <c r="I1358" s="17" t="s">
        <v>5210</v>
      </c>
      <c r="J1358" s="17" t="s">
        <v>5243</v>
      </c>
    </row>
    <row r="1359" spans="1:10" hidden="1">
      <c r="A1359" s="18">
        <f t="shared" si="21"/>
        <v>1355</v>
      </c>
      <c r="B1359" s="21">
        <v>13446</v>
      </c>
      <c r="C1359" s="22" t="s">
        <v>1342</v>
      </c>
      <c r="D1359" s="23">
        <v>27835</v>
      </c>
      <c r="E1359" s="24" t="s">
        <v>4818</v>
      </c>
      <c r="F1359" s="17"/>
      <c r="G1359" s="17"/>
      <c r="H1359" s="353">
        <v>101004144572</v>
      </c>
      <c r="I1359" s="17" t="s">
        <v>5204</v>
      </c>
      <c r="J1359" s="17" t="s">
        <v>5950</v>
      </c>
    </row>
    <row r="1360" spans="1:10" hidden="1">
      <c r="A1360" s="18">
        <f t="shared" si="21"/>
        <v>1356</v>
      </c>
      <c r="B1360" s="25">
        <v>13447</v>
      </c>
      <c r="C1360" s="26" t="s">
        <v>1343</v>
      </c>
      <c r="D1360" s="27">
        <v>28345</v>
      </c>
      <c r="E1360" s="28" t="s">
        <v>4802</v>
      </c>
      <c r="F1360" s="17"/>
      <c r="G1360" s="17"/>
      <c r="H1360" s="353">
        <v>109004140704</v>
      </c>
      <c r="I1360" s="17" t="s">
        <v>5204</v>
      </c>
      <c r="J1360" s="17" t="s">
        <v>5291</v>
      </c>
    </row>
    <row r="1361" spans="1:10" hidden="1">
      <c r="A1361" s="18">
        <f t="shared" si="21"/>
        <v>1357</v>
      </c>
      <c r="B1361" s="21">
        <v>13450</v>
      </c>
      <c r="C1361" s="22" t="s">
        <v>140</v>
      </c>
      <c r="D1361" s="23">
        <v>28612</v>
      </c>
      <c r="E1361" s="24" t="s">
        <v>4825</v>
      </c>
      <c r="F1361" s="17"/>
      <c r="G1361" s="17"/>
      <c r="H1361" s="353">
        <v>105004234435</v>
      </c>
      <c r="I1361" s="17" t="s">
        <v>5204</v>
      </c>
      <c r="J1361" s="17" t="s">
        <v>5308</v>
      </c>
    </row>
    <row r="1362" spans="1:10" hidden="1">
      <c r="A1362" s="18">
        <f t="shared" si="21"/>
        <v>1358</v>
      </c>
      <c r="B1362" s="25">
        <v>13453</v>
      </c>
      <c r="C1362" s="26" t="s">
        <v>1344</v>
      </c>
      <c r="D1362" s="27">
        <v>29540</v>
      </c>
      <c r="E1362" s="28" t="s">
        <v>4808</v>
      </c>
      <c r="F1362" s="17"/>
      <c r="G1362" s="17"/>
      <c r="H1362" s="353">
        <v>104004231427</v>
      </c>
      <c r="I1362" s="17" t="s">
        <v>5204</v>
      </c>
      <c r="J1362" s="17" t="s">
        <v>5658</v>
      </c>
    </row>
    <row r="1363" spans="1:10" hidden="1">
      <c r="A1363" s="18">
        <f t="shared" si="21"/>
        <v>1359</v>
      </c>
      <c r="B1363" s="21">
        <v>13455</v>
      </c>
      <c r="C1363" s="22" t="s">
        <v>292</v>
      </c>
      <c r="D1363" s="23">
        <v>30165</v>
      </c>
      <c r="E1363" s="24" t="s">
        <v>4782</v>
      </c>
      <c r="F1363" s="17" t="s">
        <v>11187</v>
      </c>
      <c r="G1363" s="17" t="s">
        <v>11183</v>
      </c>
      <c r="H1363" s="353">
        <v>100004104355</v>
      </c>
      <c r="I1363" s="17" t="s">
        <v>5204</v>
      </c>
      <c r="J1363" s="17" t="s">
        <v>11805</v>
      </c>
    </row>
    <row r="1364" spans="1:10" hidden="1">
      <c r="A1364" s="18">
        <f t="shared" si="21"/>
        <v>1360</v>
      </c>
      <c r="B1364" s="25">
        <v>13460</v>
      </c>
      <c r="C1364" s="26" t="s">
        <v>1345</v>
      </c>
      <c r="D1364" s="27">
        <v>30837</v>
      </c>
      <c r="E1364" s="28" t="s">
        <v>4788</v>
      </c>
      <c r="F1364" s="17"/>
      <c r="G1364" s="17"/>
      <c r="H1364" s="353">
        <v>109004079309</v>
      </c>
      <c r="I1364" s="17" t="s">
        <v>5204</v>
      </c>
      <c r="J1364" s="17" t="s">
        <v>5951</v>
      </c>
    </row>
    <row r="1365" spans="1:10" hidden="1">
      <c r="A1365" s="18">
        <f t="shared" si="21"/>
        <v>1361</v>
      </c>
      <c r="B1365" s="21">
        <v>13462</v>
      </c>
      <c r="C1365" s="22" t="s">
        <v>1346</v>
      </c>
      <c r="D1365" s="23">
        <v>27842</v>
      </c>
      <c r="E1365" s="24" t="s">
        <v>4816</v>
      </c>
      <c r="F1365" s="17"/>
      <c r="G1365" s="17"/>
      <c r="H1365" s="353">
        <v>101004102477</v>
      </c>
      <c r="I1365" s="17" t="s">
        <v>5204</v>
      </c>
      <c r="J1365" s="17" t="s">
        <v>5289</v>
      </c>
    </row>
    <row r="1366" spans="1:10" hidden="1">
      <c r="A1366" s="18">
        <f t="shared" si="21"/>
        <v>1362</v>
      </c>
      <c r="B1366" s="25">
        <v>13464</v>
      </c>
      <c r="C1366" s="26" t="s">
        <v>1347</v>
      </c>
      <c r="D1366" s="27">
        <v>26134</v>
      </c>
      <c r="E1366" s="28" t="s">
        <v>4814</v>
      </c>
      <c r="F1366" s="17"/>
      <c r="G1366" s="17"/>
      <c r="H1366" s="353">
        <v>1008398904</v>
      </c>
      <c r="I1366" s="17" t="s">
        <v>5208</v>
      </c>
      <c r="J1366" s="17" t="s">
        <v>5952</v>
      </c>
    </row>
    <row r="1367" spans="1:10" hidden="1">
      <c r="A1367" s="18">
        <f t="shared" si="21"/>
        <v>1363</v>
      </c>
      <c r="B1367" s="21">
        <v>13465</v>
      </c>
      <c r="C1367" s="22" t="s">
        <v>1348</v>
      </c>
      <c r="D1367" s="23">
        <v>25333</v>
      </c>
      <c r="E1367" s="24" t="s">
        <v>4788</v>
      </c>
      <c r="F1367" s="17"/>
      <c r="G1367" s="17"/>
      <c r="H1367" s="353">
        <v>1008403268</v>
      </c>
      <c r="I1367" s="17" t="s">
        <v>5208</v>
      </c>
      <c r="J1367" s="17" t="s">
        <v>5953</v>
      </c>
    </row>
    <row r="1368" spans="1:10" hidden="1">
      <c r="A1368" s="18">
        <f t="shared" si="21"/>
        <v>1364</v>
      </c>
      <c r="B1368" s="25">
        <v>13466</v>
      </c>
      <c r="C1368" s="26" t="s">
        <v>1349</v>
      </c>
      <c r="D1368" s="27">
        <v>25224</v>
      </c>
      <c r="E1368" s="28" t="s">
        <v>4817</v>
      </c>
      <c r="F1368" s="17"/>
      <c r="G1368" s="17"/>
      <c r="H1368" s="353">
        <v>101004403370</v>
      </c>
      <c r="I1368" s="17" t="s">
        <v>5204</v>
      </c>
      <c r="J1368" s="17" t="s">
        <v>5954</v>
      </c>
    </row>
    <row r="1369" spans="1:10" hidden="1">
      <c r="A1369" s="18">
        <f t="shared" si="21"/>
        <v>1365</v>
      </c>
      <c r="B1369" s="21">
        <v>13467</v>
      </c>
      <c r="C1369" s="22" t="s">
        <v>1350</v>
      </c>
      <c r="D1369" s="23">
        <v>27151</v>
      </c>
      <c r="E1369" s="24" t="s">
        <v>4803</v>
      </c>
      <c r="F1369" s="17"/>
      <c r="G1369" s="17"/>
      <c r="H1369" s="353">
        <v>1008387892</v>
      </c>
      <c r="I1369" s="17" t="s">
        <v>5208</v>
      </c>
      <c r="J1369" s="17" t="s">
        <v>5955</v>
      </c>
    </row>
    <row r="1370" spans="1:10" hidden="1">
      <c r="A1370" s="18">
        <f t="shared" si="21"/>
        <v>1366</v>
      </c>
      <c r="B1370" s="25">
        <v>13468</v>
      </c>
      <c r="C1370" s="26" t="s">
        <v>1351</v>
      </c>
      <c r="D1370" s="27">
        <v>27685</v>
      </c>
      <c r="E1370" s="28" t="s">
        <v>4803</v>
      </c>
      <c r="F1370" s="17"/>
      <c r="G1370" s="17"/>
      <c r="H1370" s="353">
        <v>1008388370</v>
      </c>
      <c r="I1370" s="17" t="s">
        <v>5208</v>
      </c>
      <c r="J1370" s="17" t="s">
        <v>5956</v>
      </c>
    </row>
    <row r="1371" spans="1:10" hidden="1">
      <c r="A1371" s="18">
        <f t="shared" si="21"/>
        <v>1367</v>
      </c>
      <c r="B1371" s="21">
        <v>13469</v>
      </c>
      <c r="C1371" s="22" t="s">
        <v>1352</v>
      </c>
      <c r="D1371" s="23">
        <v>26512</v>
      </c>
      <c r="E1371" s="24" t="s">
        <v>4814</v>
      </c>
      <c r="F1371" s="17"/>
      <c r="G1371" s="17"/>
      <c r="H1371" s="353">
        <v>102004237979</v>
      </c>
      <c r="I1371" s="17" t="s">
        <v>5204</v>
      </c>
      <c r="J1371" s="17" t="s">
        <v>5957</v>
      </c>
    </row>
    <row r="1372" spans="1:10" hidden="1">
      <c r="A1372" s="18">
        <f t="shared" si="21"/>
        <v>1368</v>
      </c>
      <c r="B1372" s="25">
        <v>13472</v>
      </c>
      <c r="C1372" s="26" t="s">
        <v>1353</v>
      </c>
      <c r="D1372" s="27">
        <v>27650</v>
      </c>
      <c r="E1372" s="28" t="s">
        <v>4803</v>
      </c>
      <c r="F1372" s="17"/>
      <c r="G1372" s="17"/>
      <c r="H1372" s="353">
        <v>1008388341</v>
      </c>
      <c r="I1372" s="17" t="s">
        <v>5208</v>
      </c>
      <c r="J1372" s="17" t="s">
        <v>5353</v>
      </c>
    </row>
    <row r="1373" spans="1:10" hidden="1">
      <c r="A1373" s="18">
        <f t="shared" si="21"/>
        <v>1369</v>
      </c>
      <c r="B1373" s="21">
        <v>13473</v>
      </c>
      <c r="C1373" s="22" t="s">
        <v>1354</v>
      </c>
      <c r="D1373" s="23">
        <v>29643</v>
      </c>
      <c r="E1373" s="24" t="s">
        <v>4803</v>
      </c>
      <c r="F1373" s="17"/>
      <c r="G1373" s="17"/>
      <c r="H1373" s="353">
        <v>1008388448</v>
      </c>
      <c r="I1373" s="17" t="s">
        <v>5208</v>
      </c>
      <c r="J1373" s="17" t="s">
        <v>5261</v>
      </c>
    </row>
    <row r="1374" spans="1:10" hidden="1">
      <c r="A1374" s="18">
        <f t="shared" si="21"/>
        <v>1370</v>
      </c>
      <c r="B1374" s="25">
        <v>13475</v>
      </c>
      <c r="C1374" s="26" t="s">
        <v>1355</v>
      </c>
      <c r="D1374" s="27">
        <v>29920</v>
      </c>
      <c r="E1374" s="28" t="s">
        <v>4806</v>
      </c>
      <c r="F1374" s="17"/>
      <c r="G1374" s="17"/>
      <c r="H1374" s="353">
        <v>102004237942</v>
      </c>
      <c r="I1374" s="17" t="s">
        <v>5204</v>
      </c>
      <c r="J1374" s="17" t="s">
        <v>5958</v>
      </c>
    </row>
    <row r="1375" spans="1:10" hidden="1">
      <c r="A1375" s="18">
        <f t="shared" si="21"/>
        <v>1371</v>
      </c>
      <c r="B1375" s="21">
        <v>13479</v>
      </c>
      <c r="C1375" s="22" t="s">
        <v>1356</v>
      </c>
      <c r="D1375" s="23">
        <v>29700</v>
      </c>
      <c r="E1375" s="24" t="s">
        <v>4827</v>
      </c>
      <c r="F1375" s="17"/>
      <c r="G1375" s="17"/>
      <c r="H1375" s="353">
        <v>100004189703</v>
      </c>
      <c r="I1375" s="17" t="s">
        <v>5204</v>
      </c>
      <c r="J1375" s="17" t="s">
        <v>5310</v>
      </c>
    </row>
    <row r="1376" spans="1:10" hidden="1">
      <c r="A1376" s="18">
        <f t="shared" si="21"/>
        <v>1372</v>
      </c>
      <c r="B1376" s="25">
        <v>13482</v>
      </c>
      <c r="C1376" s="26" t="s">
        <v>1211</v>
      </c>
      <c r="D1376" s="27">
        <v>27379</v>
      </c>
      <c r="E1376" s="28" t="s">
        <v>4817</v>
      </c>
      <c r="F1376" s="17"/>
      <c r="G1376" s="17"/>
      <c r="H1376" s="353">
        <v>107004241781</v>
      </c>
      <c r="I1376" s="17" t="s">
        <v>5204</v>
      </c>
      <c r="J1376" s="17" t="s">
        <v>5405</v>
      </c>
    </row>
    <row r="1377" spans="1:10" hidden="1">
      <c r="A1377" s="18">
        <f t="shared" si="21"/>
        <v>1373</v>
      </c>
      <c r="B1377" s="21">
        <v>13487</v>
      </c>
      <c r="C1377" s="22" t="s">
        <v>1357</v>
      </c>
      <c r="D1377" s="23">
        <v>30944</v>
      </c>
      <c r="E1377" s="24" t="s">
        <v>4823</v>
      </c>
      <c r="F1377" s="17"/>
      <c r="G1377" s="17"/>
      <c r="H1377" s="353">
        <v>102004165713</v>
      </c>
      <c r="I1377" s="17" t="s">
        <v>5204</v>
      </c>
      <c r="J1377" s="17" t="s">
        <v>5959</v>
      </c>
    </row>
    <row r="1378" spans="1:10" hidden="1">
      <c r="A1378" s="18">
        <f t="shared" si="21"/>
        <v>1374</v>
      </c>
      <c r="B1378" s="25">
        <v>13488</v>
      </c>
      <c r="C1378" s="26" t="s">
        <v>1358</v>
      </c>
      <c r="D1378" s="27">
        <v>30119</v>
      </c>
      <c r="E1378" s="28" t="s">
        <v>4823</v>
      </c>
      <c r="F1378" s="17"/>
      <c r="G1378" s="17"/>
      <c r="H1378" s="353">
        <v>105004165710</v>
      </c>
      <c r="I1378" s="17" t="s">
        <v>5204</v>
      </c>
      <c r="J1378" s="17" t="s">
        <v>5960</v>
      </c>
    </row>
    <row r="1379" spans="1:10" hidden="1">
      <c r="A1379" s="18">
        <f t="shared" si="21"/>
        <v>1375</v>
      </c>
      <c r="B1379" s="21">
        <v>13490</v>
      </c>
      <c r="C1379" s="22" t="s">
        <v>1359</v>
      </c>
      <c r="D1379" s="23">
        <v>27223</v>
      </c>
      <c r="E1379" s="24" t="s">
        <v>4819</v>
      </c>
      <c r="F1379" s="17"/>
      <c r="G1379" s="17"/>
      <c r="H1379" s="353">
        <v>1008402887</v>
      </c>
      <c r="I1379" s="17" t="s">
        <v>5208</v>
      </c>
      <c r="J1379" s="17" t="s">
        <v>5353</v>
      </c>
    </row>
    <row r="1380" spans="1:10" hidden="1">
      <c r="A1380" s="18">
        <f t="shared" si="21"/>
        <v>1376</v>
      </c>
      <c r="B1380" s="25">
        <v>13491</v>
      </c>
      <c r="C1380" s="26" t="s">
        <v>1360</v>
      </c>
      <c r="D1380" s="27">
        <v>29048</v>
      </c>
      <c r="E1380" s="28" t="s">
        <v>4819</v>
      </c>
      <c r="F1380" s="17"/>
      <c r="G1380" s="17"/>
      <c r="H1380" s="353">
        <v>1008402078</v>
      </c>
      <c r="I1380" s="17" t="s">
        <v>5208</v>
      </c>
      <c r="J1380" s="17" t="s">
        <v>5959</v>
      </c>
    </row>
    <row r="1381" spans="1:10" hidden="1">
      <c r="A1381" s="18">
        <f t="shared" si="21"/>
        <v>1377</v>
      </c>
      <c r="B1381" s="21">
        <v>13494</v>
      </c>
      <c r="C1381" s="22" t="s">
        <v>1361</v>
      </c>
      <c r="D1381" s="23">
        <v>28281</v>
      </c>
      <c r="E1381" s="24" t="s">
        <v>4826</v>
      </c>
      <c r="F1381" s="17"/>
      <c r="G1381" s="17"/>
      <c r="H1381" s="353">
        <v>106004241800</v>
      </c>
      <c r="I1381" s="17" t="s">
        <v>5204</v>
      </c>
      <c r="J1381" s="17" t="s">
        <v>5418</v>
      </c>
    </row>
    <row r="1382" spans="1:10" hidden="1">
      <c r="A1382" s="18">
        <f t="shared" si="21"/>
        <v>1378</v>
      </c>
      <c r="B1382" s="25">
        <v>13495</v>
      </c>
      <c r="C1382" s="26" t="s">
        <v>1362</v>
      </c>
      <c r="D1382" s="27">
        <v>29794</v>
      </c>
      <c r="E1382" s="28" t="s">
        <v>4817</v>
      </c>
      <c r="F1382" s="17"/>
      <c r="G1382" s="17"/>
      <c r="H1382" s="353">
        <v>100004184532</v>
      </c>
      <c r="I1382" s="17" t="s">
        <v>5204</v>
      </c>
      <c r="J1382" s="17" t="s">
        <v>5961</v>
      </c>
    </row>
    <row r="1383" spans="1:10" hidden="1">
      <c r="A1383" s="18">
        <f t="shared" si="21"/>
        <v>1379</v>
      </c>
      <c r="B1383" s="21">
        <v>13498</v>
      </c>
      <c r="C1383" s="22" t="s">
        <v>1363</v>
      </c>
      <c r="D1383" s="23">
        <v>25491</v>
      </c>
      <c r="E1383" s="24" t="s">
        <v>4820</v>
      </c>
      <c r="F1383" s="17"/>
      <c r="G1383" s="17"/>
      <c r="H1383" s="353">
        <v>109004201371</v>
      </c>
      <c r="I1383" s="17" t="s">
        <v>5204</v>
      </c>
      <c r="J1383" s="17" t="s">
        <v>5962</v>
      </c>
    </row>
    <row r="1384" spans="1:10" hidden="1">
      <c r="A1384" s="18">
        <f t="shared" si="21"/>
        <v>1380</v>
      </c>
      <c r="B1384" s="21">
        <v>13502</v>
      </c>
      <c r="C1384" s="22" t="s">
        <v>952</v>
      </c>
      <c r="D1384" s="23">
        <v>27677</v>
      </c>
      <c r="E1384" s="24" t="s">
        <v>4818</v>
      </c>
      <c r="F1384" s="17"/>
      <c r="G1384" s="17"/>
      <c r="H1384" s="353">
        <v>103004208066</v>
      </c>
      <c r="I1384" s="17" t="s">
        <v>5204</v>
      </c>
      <c r="J1384" s="17" t="s">
        <v>5310</v>
      </c>
    </row>
    <row r="1385" spans="1:10" hidden="1">
      <c r="A1385" s="18">
        <f t="shared" si="21"/>
        <v>1381</v>
      </c>
      <c r="B1385" s="25">
        <v>13503</v>
      </c>
      <c r="C1385" s="26" t="s">
        <v>1364</v>
      </c>
      <c r="D1385" s="27">
        <v>27866</v>
      </c>
      <c r="E1385" s="28" t="s">
        <v>4791</v>
      </c>
      <c r="F1385" s="17"/>
      <c r="G1385" s="17"/>
      <c r="H1385" s="353">
        <v>107004241824</v>
      </c>
      <c r="I1385" s="17" t="s">
        <v>5204</v>
      </c>
      <c r="J1385" s="17" t="s">
        <v>5644</v>
      </c>
    </row>
    <row r="1386" spans="1:10" hidden="1">
      <c r="A1386" s="18">
        <f t="shared" si="21"/>
        <v>1382</v>
      </c>
      <c r="B1386" s="21">
        <v>13504</v>
      </c>
      <c r="C1386" s="22" t="s">
        <v>1365</v>
      </c>
      <c r="D1386" s="23">
        <v>26095</v>
      </c>
      <c r="E1386" s="24" t="s">
        <v>4817</v>
      </c>
      <c r="F1386" s="17"/>
      <c r="G1386" s="17"/>
      <c r="H1386" s="353">
        <v>103004515420</v>
      </c>
      <c r="I1386" s="17" t="s">
        <v>5204</v>
      </c>
      <c r="J1386" s="17" t="s">
        <v>5757</v>
      </c>
    </row>
    <row r="1387" spans="1:10" hidden="1">
      <c r="A1387" s="18">
        <f t="shared" si="21"/>
        <v>1383</v>
      </c>
      <c r="B1387" s="25">
        <v>13506</v>
      </c>
      <c r="C1387" s="26" t="s">
        <v>1366</v>
      </c>
      <c r="D1387" s="27">
        <v>24963</v>
      </c>
      <c r="E1387" s="28" t="s">
        <v>4791</v>
      </c>
      <c r="F1387" s="17"/>
      <c r="G1387" s="17"/>
      <c r="H1387" s="353">
        <v>1008402832</v>
      </c>
      <c r="I1387" s="17" t="s">
        <v>5208</v>
      </c>
      <c r="J1387" s="17" t="s">
        <v>5963</v>
      </c>
    </row>
    <row r="1388" spans="1:10" hidden="1">
      <c r="A1388" s="18">
        <f t="shared" si="21"/>
        <v>1384</v>
      </c>
      <c r="B1388" s="21">
        <v>13510</v>
      </c>
      <c r="C1388" s="22" t="s">
        <v>1367</v>
      </c>
      <c r="D1388" s="23">
        <v>30965</v>
      </c>
      <c r="E1388" s="24" t="s">
        <v>4792</v>
      </c>
      <c r="F1388" s="17"/>
      <c r="G1388" s="17"/>
      <c r="H1388" s="353">
        <v>103004238721</v>
      </c>
      <c r="I1388" s="17" t="s">
        <v>5204</v>
      </c>
      <c r="J1388" s="17" t="s">
        <v>5654</v>
      </c>
    </row>
    <row r="1389" spans="1:10" hidden="1">
      <c r="A1389" s="18">
        <f t="shared" si="21"/>
        <v>1385</v>
      </c>
      <c r="B1389" s="25">
        <v>13515</v>
      </c>
      <c r="C1389" s="26" t="s">
        <v>1368</v>
      </c>
      <c r="D1389" s="27">
        <v>30387</v>
      </c>
      <c r="E1389" s="28" t="s">
        <v>4816</v>
      </c>
      <c r="F1389" s="17"/>
      <c r="G1389" s="17"/>
      <c r="H1389" s="353">
        <v>1008397675</v>
      </c>
      <c r="I1389" s="17" t="s">
        <v>5208</v>
      </c>
      <c r="J1389" s="17" t="s">
        <v>5965</v>
      </c>
    </row>
    <row r="1390" spans="1:10" hidden="1">
      <c r="A1390" s="18">
        <f t="shared" si="21"/>
        <v>1386</v>
      </c>
      <c r="B1390" s="21">
        <v>13516</v>
      </c>
      <c r="C1390" s="22" t="s">
        <v>1369</v>
      </c>
      <c r="D1390" s="23">
        <v>29971</v>
      </c>
      <c r="E1390" s="24" t="s">
        <v>4819</v>
      </c>
      <c r="F1390" s="17"/>
      <c r="G1390" s="17"/>
      <c r="H1390" s="353">
        <v>1008401600</v>
      </c>
      <c r="I1390" s="17" t="s">
        <v>5208</v>
      </c>
      <c r="J1390" s="17" t="s">
        <v>5966</v>
      </c>
    </row>
    <row r="1391" spans="1:10" hidden="1">
      <c r="A1391" s="18">
        <f t="shared" si="21"/>
        <v>1387</v>
      </c>
      <c r="B1391" s="25">
        <v>13518</v>
      </c>
      <c r="C1391" s="26" t="s">
        <v>1118</v>
      </c>
      <c r="D1391" s="27">
        <v>28390</v>
      </c>
      <c r="E1391" s="28" t="s">
        <v>4819</v>
      </c>
      <c r="F1391" s="17"/>
      <c r="G1391" s="17"/>
      <c r="H1391" s="353">
        <v>1008401613</v>
      </c>
      <c r="I1391" s="17" t="s">
        <v>5208</v>
      </c>
      <c r="J1391" s="17" t="s">
        <v>5302</v>
      </c>
    </row>
    <row r="1392" spans="1:10" hidden="1">
      <c r="A1392" s="18">
        <f t="shared" si="21"/>
        <v>1388</v>
      </c>
      <c r="B1392" s="21">
        <v>13520</v>
      </c>
      <c r="C1392" s="22" t="s">
        <v>1370</v>
      </c>
      <c r="D1392" s="23">
        <v>27615</v>
      </c>
      <c r="E1392" s="24" t="s">
        <v>4827</v>
      </c>
      <c r="F1392" s="17"/>
      <c r="G1392" s="17"/>
      <c r="H1392" s="353">
        <v>102004231098</v>
      </c>
      <c r="I1392" s="17" t="s">
        <v>5204</v>
      </c>
      <c r="J1392" s="17" t="s">
        <v>5706</v>
      </c>
    </row>
    <row r="1393" spans="1:10" hidden="1">
      <c r="A1393" s="18">
        <f t="shared" si="21"/>
        <v>1389</v>
      </c>
      <c r="B1393" s="25">
        <v>13521</v>
      </c>
      <c r="C1393" s="26" t="s">
        <v>1371</v>
      </c>
      <c r="D1393" s="27">
        <v>30460</v>
      </c>
      <c r="E1393" s="28" t="s">
        <v>4785</v>
      </c>
      <c r="F1393" s="17"/>
      <c r="G1393" s="17"/>
      <c r="H1393" s="353">
        <v>107004284302</v>
      </c>
      <c r="I1393" s="17" t="s">
        <v>5204</v>
      </c>
      <c r="J1393" s="17" t="s">
        <v>5232</v>
      </c>
    </row>
    <row r="1394" spans="1:10" hidden="1">
      <c r="A1394" s="18">
        <f t="shared" si="21"/>
        <v>1390</v>
      </c>
      <c r="B1394" s="21">
        <v>13522</v>
      </c>
      <c r="C1394" s="22" t="s">
        <v>1372</v>
      </c>
      <c r="D1394" s="23">
        <v>29727</v>
      </c>
      <c r="E1394" s="24" t="s">
        <v>4784</v>
      </c>
      <c r="F1394" s="17"/>
      <c r="G1394" s="17"/>
      <c r="H1394" s="353">
        <v>141000860233</v>
      </c>
      <c r="I1394" s="17" t="s">
        <v>5210</v>
      </c>
      <c r="J1394" s="17" t="s">
        <v>5967</v>
      </c>
    </row>
    <row r="1395" spans="1:10" hidden="1">
      <c r="A1395" s="18">
        <f t="shared" si="21"/>
        <v>1391</v>
      </c>
      <c r="B1395" s="25">
        <v>13528</v>
      </c>
      <c r="C1395" s="26" t="s">
        <v>1373</v>
      </c>
      <c r="D1395" s="27">
        <v>30747</v>
      </c>
      <c r="E1395" s="28" t="s">
        <v>4826</v>
      </c>
      <c r="F1395" s="17"/>
      <c r="G1395" s="17"/>
      <c r="H1395" s="353">
        <v>106004140498</v>
      </c>
      <c r="I1395" s="17" t="s">
        <v>5204</v>
      </c>
      <c r="J1395" s="17" t="s">
        <v>5969</v>
      </c>
    </row>
    <row r="1396" spans="1:10" hidden="1">
      <c r="A1396" s="18">
        <f t="shared" si="21"/>
        <v>1392</v>
      </c>
      <c r="B1396" s="21">
        <v>13529</v>
      </c>
      <c r="C1396" s="22" t="s">
        <v>1374</v>
      </c>
      <c r="D1396" s="23">
        <v>30877</v>
      </c>
      <c r="E1396" s="24" t="s">
        <v>4816</v>
      </c>
      <c r="F1396" s="17"/>
      <c r="G1396" s="17"/>
      <c r="H1396" s="353">
        <v>105004110141</v>
      </c>
      <c r="I1396" s="17" t="s">
        <v>5204</v>
      </c>
      <c r="J1396" s="17" t="s">
        <v>5816</v>
      </c>
    </row>
    <row r="1397" spans="1:10" hidden="1">
      <c r="A1397" s="18">
        <f t="shared" si="21"/>
        <v>1393</v>
      </c>
      <c r="B1397" s="25">
        <v>13530</v>
      </c>
      <c r="C1397" s="26" t="s">
        <v>1375</v>
      </c>
      <c r="D1397" s="27">
        <v>31257</v>
      </c>
      <c r="E1397" s="28" t="s">
        <v>4817</v>
      </c>
      <c r="F1397" s="17"/>
      <c r="G1397" s="17"/>
      <c r="H1397" s="353">
        <v>107004038787</v>
      </c>
      <c r="I1397" s="17" t="s">
        <v>5204</v>
      </c>
      <c r="J1397" s="17" t="s">
        <v>5970</v>
      </c>
    </row>
    <row r="1398" spans="1:10" hidden="1">
      <c r="A1398" s="18">
        <f t="shared" si="21"/>
        <v>1394</v>
      </c>
      <c r="B1398" s="21">
        <v>13531</v>
      </c>
      <c r="C1398" s="22" t="s">
        <v>1376</v>
      </c>
      <c r="D1398" s="23">
        <v>30139</v>
      </c>
      <c r="E1398" s="24" t="s">
        <v>4805</v>
      </c>
      <c r="F1398" s="17"/>
      <c r="G1398" s="17"/>
      <c r="H1398" s="353">
        <v>1008389230</v>
      </c>
      <c r="I1398" s="17" t="s">
        <v>5208</v>
      </c>
      <c r="J1398" s="17" t="s">
        <v>5971</v>
      </c>
    </row>
    <row r="1399" spans="1:10" hidden="1">
      <c r="A1399" s="18">
        <f t="shared" si="21"/>
        <v>1395</v>
      </c>
      <c r="B1399" s="25">
        <v>13535</v>
      </c>
      <c r="C1399" s="26" t="s">
        <v>1377</v>
      </c>
      <c r="D1399" s="27">
        <v>27845</v>
      </c>
      <c r="E1399" s="28" t="s">
        <v>4828</v>
      </c>
      <c r="F1399" s="17"/>
      <c r="G1399" s="17"/>
      <c r="H1399" s="353">
        <v>1008399547</v>
      </c>
      <c r="I1399" s="17" t="s">
        <v>5208</v>
      </c>
      <c r="J1399" s="17" t="s">
        <v>5972</v>
      </c>
    </row>
    <row r="1400" spans="1:10" hidden="1">
      <c r="A1400" s="18">
        <f t="shared" si="21"/>
        <v>1396</v>
      </c>
      <c r="B1400" s="21">
        <v>13536</v>
      </c>
      <c r="C1400" s="22" t="s">
        <v>1378</v>
      </c>
      <c r="D1400" s="23">
        <v>31617</v>
      </c>
      <c r="E1400" s="24" t="s">
        <v>4806</v>
      </c>
      <c r="F1400" s="17"/>
      <c r="G1400" s="17"/>
      <c r="H1400" s="353">
        <v>100004165685</v>
      </c>
      <c r="I1400" s="17" t="s">
        <v>5204</v>
      </c>
      <c r="J1400" s="17" t="s">
        <v>5891</v>
      </c>
    </row>
    <row r="1401" spans="1:10" hidden="1">
      <c r="A1401" s="18">
        <f t="shared" si="21"/>
        <v>1397</v>
      </c>
      <c r="B1401" s="25">
        <v>13537</v>
      </c>
      <c r="C1401" s="26" t="s">
        <v>1379</v>
      </c>
      <c r="D1401" s="27">
        <v>28275</v>
      </c>
      <c r="E1401" s="28" t="s">
        <v>4816</v>
      </c>
      <c r="F1401" s="17"/>
      <c r="G1401" s="17"/>
      <c r="H1401" s="353">
        <v>141000860206</v>
      </c>
      <c r="I1401" s="17" t="s">
        <v>5210</v>
      </c>
      <c r="J1401" s="17" t="s">
        <v>5973</v>
      </c>
    </row>
    <row r="1402" spans="1:10" hidden="1">
      <c r="A1402" s="18">
        <f t="shared" si="21"/>
        <v>1398</v>
      </c>
      <c r="B1402" s="21">
        <v>13539</v>
      </c>
      <c r="C1402" s="22" t="s">
        <v>894</v>
      </c>
      <c r="D1402" s="23">
        <v>31011</v>
      </c>
      <c r="E1402" s="24" t="s">
        <v>4828</v>
      </c>
      <c r="F1402" s="17"/>
      <c r="G1402" s="17"/>
      <c r="H1402" s="353">
        <v>1008399262</v>
      </c>
      <c r="I1402" s="17" t="s">
        <v>5208</v>
      </c>
      <c r="J1402" s="17" t="s">
        <v>5405</v>
      </c>
    </row>
    <row r="1403" spans="1:10" hidden="1">
      <c r="A1403" s="18">
        <f t="shared" si="21"/>
        <v>1399</v>
      </c>
      <c r="B1403" s="25">
        <v>13540</v>
      </c>
      <c r="C1403" s="26" t="s">
        <v>1380</v>
      </c>
      <c r="D1403" s="27">
        <v>28969</v>
      </c>
      <c r="E1403" s="28" t="s">
        <v>4800</v>
      </c>
      <c r="F1403" s="17"/>
      <c r="G1403" s="17"/>
      <c r="H1403" s="353">
        <v>141000860473</v>
      </c>
      <c r="I1403" s="17" t="s">
        <v>5210</v>
      </c>
      <c r="J1403" s="17" t="s">
        <v>5974</v>
      </c>
    </row>
    <row r="1404" spans="1:10" hidden="1">
      <c r="A1404" s="18">
        <f t="shared" si="21"/>
        <v>1400</v>
      </c>
      <c r="B1404" s="21">
        <v>13541</v>
      </c>
      <c r="C1404" s="22" t="s">
        <v>1381</v>
      </c>
      <c r="D1404" s="23">
        <v>30207</v>
      </c>
      <c r="E1404" s="24" t="s">
        <v>4779</v>
      </c>
      <c r="F1404" s="17"/>
      <c r="G1404" s="17"/>
      <c r="H1404" s="353">
        <v>102004169797</v>
      </c>
      <c r="I1404" s="17" t="s">
        <v>5204</v>
      </c>
      <c r="J1404" s="17" t="s">
        <v>5975</v>
      </c>
    </row>
    <row r="1405" spans="1:10" hidden="1">
      <c r="A1405" s="18">
        <f t="shared" si="21"/>
        <v>1401</v>
      </c>
      <c r="B1405" s="25">
        <v>13542</v>
      </c>
      <c r="C1405" s="26" t="s">
        <v>1382</v>
      </c>
      <c r="D1405" s="27">
        <v>30420</v>
      </c>
      <c r="E1405" s="28" t="s">
        <v>4820</v>
      </c>
      <c r="F1405" s="17"/>
      <c r="G1405" s="17"/>
      <c r="H1405" s="353">
        <v>108004169789</v>
      </c>
      <c r="I1405" s="17" t="s">
        <v>5204</v>
      </c>
      <c r="J1405" s="17" t="s">
        <v>5499</v>
      </c>
    </row>
    <row r="1406" spans="1:10" hidden="1">
      <c r="A1406" s="18">
        <f t="shared" si="21"/>
        <v>1402</v>
      </c>
      <c r="B1406" s="21">
        <v>13547</v>
      </c>
      <c r="C1406" s="22" t="s">
        <v>1383</v>
      </c>
      <c r="D1406" s="23">
        <v>30745</v>
      </c>
      <c r="E1406" s="24" t="s">
        <v>4807</v>
      </c>
      <c r="F1406" s="17"/>
      <c r="G1406" s="17"/>
      <c r="H1406" s="353">
        <v>109004166836</v>
      </c>
      <c r="I1406" s="17" t="s">
        <v>5204</v>
      </c>
      <c r="J1406" s="17" t="s">
        <v>5583</v>
      </c>
    </row>
    <row r="1407" spans="1:10" hidden="1">
      <c r="A1407" s="18">
        <f t="shared" si="21"/>
        <v>1403</v>
      </c>
      <c r="B1407" s="25">
        <v>13548</v>
      </c>
      <c r="C1407" s="26" t="s">
        <v>1384</v>
      </c>
      <c r="D1407" s="27">
        <v>30168</v>
      </c>
      <c r="E1407" s="28" t="s">
        <v>4818</v>
      </c>
      <c r="F1407" s="17"/>
      <c r="G1407" s="17"/>
      <c r="H1407" s="353">
        <v>1008400850</v>
      </c>
      <c r="I1407" s="17" t="s">
        <v>5208</v>
      </c>
      <c r="J1407" s="17" t="s">
        <v>5976</v>
      </c>
    </row>
    <row r="1408" spans="1:10" hidden="1">
      <c r="A1408" s="18">
        <f t="shared" si="21"/>
        <v>1404</v>
      </c>
      <c r="B1408" s="21">
        <v>13549</v>
      </c>
      <c r="C1408" s="22" t="s">
        <v>1221</v>
      </c>
      <c r="D1408" s="23">
        <v>29290</v>
      </c>
      <c r="E1408" s="24" t="s">
        <v>4818</v>
      </c>
      <c r="F1408" s="17"/>
      <c r="G1408" s="17"/>
      <c r="H1408" s="353">
        <v>109004178430</v>
      </c>
      <c r="I1408" s="17" t="s">
        <v>5204</v>
      </c>
      <c r="J1408" s="17" t="s">
        <v>5977</v>
      </c>
    </row>
    <row r="1409" spans="1:10" hidden="1">
      <c r="A1409" s="18">
        <f t="shared" si="21"/>
        <v>1405</v>
      </c>
      <c r="B1409" s="25">
        <v>13555</v>
      </c>
      <c r="C1409" s="26" t="s">
        <v>1385</v>
      </c>
      <c r="D1409" s="27">
        <v>30717</v>
      </c>
      <c r="E1409" s="28" t="s">
        <v>4789</v>
      </c>
      <c r="F1409" s="17"/>
      <c r="G1409" s="17"/>
      <c r="H1409" s="353">
        <v>108004166813</v>
      </c>
      <c r="I1409" s="17" t="s">
        <v>5204</v>
      </c>
      <c r="J1409" s="17" t="s">
        <v>5978</v>
      </c>
    </row>
    <row r="1410" spans="1:10" hidden="1">
      <c r="A1410" s="18">
        <f t="shared" si="21"/>
        <v>1406</v>
      </c>
      <c r="B1410" s="38">
        <v>13556</v>
      </c>
      <c r="C1410" s="30" t="s">
        <v>1386</v>
      </c>
      <c r="D1410" s="48">
        <v>29892</v>
      </c>
      <c r="E1410" s="24" t="s">
        <v>4816</v>
      </c>
      <c r="F1410" s="17"/>
      <c r="G1410" s="17"/>
      <c r="H1410" s="353">
        <v>141000860187</v>
      </c>
      <c r="I1410" s="17" t="s">
        <v>5210</v>
      </c>
      <c r="J1410" s="17" t="s">
        <v>5463</v>
      </c>
    </row>
    <row r="1411" spans="1:10" hidden="1">
      <c r="A1411" s="18">
        <f t="shared" si="21"/>
        <v>1407</v>
      </c>
      <c r="B1411" s="25">
        <v>13557</v>
      </c>
      <c r="C1411" s="26" t="s">
        <v>1387</v>
      </c>
      <c r="D1411" s="27">
        <v>29922</v>
      </c>
      <c r="E1411" s="28" t="s">
        <v>4791</v>
      </c>
      <c r="F1411" s="17"/>
      <c r="G1411" s="17"/>
      <c r="H1411" s="353">
        <v>105004187931</v>
      </c>
      <c r="I1411" s="17" t="s">
        <v>5204</v>
      </c>
      <c r="J1411" s="17" t="s">
        <v>5781</v>
      </c>
    </row>
    <row r="1412" spans="1:10" hidden="1">
      <c r="A1412" s="18">
        <f t="shared" si="21"/>
        <v>1408</v>
      </c>
      <c r="B1412" s="21">
        <v>13558</v>
      </c>
      <c r="C1412" s="22" t="s">
        <v>1388</v>
      </c>
      <c r="D1412" s="23">
        <v>28597</v>
      </c>
      <c r="E1412" s="24" t="s">
        <v>4803</v>
      </c>
      <c r="F1412" s="17"/>
      <c r="G1412" s="17"/>
      <c r="H1412" s="353">
        <v>102004187277</v>
      </c>
      <c r="I1412" s="17" t="s">
        <v>5204</v>
      </c>
      <c r="J1412" s="17" t="s">
        <v>5771</v>
      </c>
    </row>
    <row r="1413" spans="1:10" hidden="1">
      <c r="A1413" s="18">
        <f t="shared" si="21"/>
        <v>1409</v>
      </c>
      <c r="B1413" s="25">
        <v>13559</v>
      </c>
      <c r="C1413" s="26" t="s">
        <v>1389</v>
      </c>
      <c r="D1413" s="27">
        <v>30939</v>
      </c>
      <c r="E1413" s="28" t="s">
        <v>4803</v>
      </c>
      <c r="F1413" s="17"/>
      <c r="G1413" s="17"/>
      <c r="H1413" s="353">
        <v>109004187952</v>
      </c>
      <c r="I1413" s="17" t="s">
        <v>5204</v>
      </c>
      <c r="J1413" s="17" t="s">
        <v>5548</v>
      </c>
    </row>
    <row r="1414" spans="1:10" hidden="1">
      <c r="A1414" s="18">
        <f t="shared" ref="A1414:A1477" si="22">ROW()-4</f>
        <v>1410</v>
      </c>
      <c r="B1414" s="21">
        <v>13562</v>
      </c>
      <c r="C1414" s="22" t="s">
        <v>1390</v>
      </c>
      <c r="D1414" s="23">
        <v>30224</v>
      </c>
      <c r="E1414" s="24" t="s">
        <v>4822</v>
      </c>
      <c r="F1414" s="17"/>
      <c r="G1414" s="17"/>
      <c r="H1414" s="353">
        <v>104004187250</v>
      </c>
      <c r="I1414" s="17" t="s">
        <v>5204</v>
      </c>
      <c r="J1414" s="17" t="s">
        <v>5979</v>
      </c>
    </row>
    <row r="1415" spans="1:10" hidden="1">
      <c r="A1415" s="18">
        <f t="shared" si="22"/>
        <v>1411</v>
      </c>
      <c r="B1415" s="25">
        <v>13566</v>
      </c>
      <c r="C1415" s="26" t="s">
        <v>1391</v>
      </c>
      <c r="D1415" s="27">
        <v>29948</v>
      </c>
      <c r="E1415" s="28" t="s">
        <v>4784</v>
      </c>
      <c r="F1415" s="17"/>
      <c r="G1415" s="17"/>
      <c r="H1415" s="353">
        <v>100004187912</v>
      </c>
      <c r="I1415" s="17" t="s">
        <v>5204</v>
      </c>
      <c r="J1415" s="17" t="s">
        <v>5980</v>
      </c>
    </row>
    <row r="1416" spans="1:10" hidden="1">
      <c r="A1416" s="18">
        <f t="shared" si="22"/>
        <v>1412</v>
      </c>
      <c r="B1416" s="21">
        <v>13568</v>
      </c>
      <c r="C1416" s="22" t="s">
        <v>1392</v>
      </c>
      <c r="D1416" s="23">
        <v>30711</v>
      </c>
      <c r="E1416" s="24" t="s">
        <v>4782</v>
      </c>
      <c r="F1416" s="17" t="s">
        <v>9749</v>
      </c>
      <c r="G1416" s="17" t="s">
        <v>9745</v>
      </c>
      <c r="H1416" s="353">
        <v>105005032405</v>
      </c>
      <c r="I1416" s="17" t="s">
        <v>5204</v>
      </c>
      <c r="J1416" s="17" t="s">
        <v>11805</v>
      </c>
    </row>
    <row r="1417" spans="1:10" hidden="1">
      <c r="A1417" s="18">
        <f t="shared" si="22"/>
        <v>1413</v>
      </c>
      <c r="B1417" s="25">
        <v>13569</v>
      </c>
      <c r="C1417" s="26" t="s">
        <v>1393</v>
      </c>
      <c r="D1417" s="27">
        <v>30151</v>
      </c>
      <c r="E1417" s="28" t="s">
        <v>4782</v>
      </c>
      <c r="F1417" s="17" t="s">
        <v>10679</v>
      </c>
      <c r="G1417" s="17" t="s">
        <v>10673</v>
      </c>
      <c r="H1417" s="353">
        <v>109004080530</v>
      </c>
      <c r="I1417" s="17" t="s">
        <v>5204</v>
      </c>
      <c r="J1417" s="17" t="s">
        <v>11805</v>
      </c>
    </row>
    <row r="1418" spans="1:10" hidden="1">
      <c r="A1418" s="18">
        <f t="shared" si="22"/>
        <v>1414</v>
      </c>
      <c r="B1418" s="21">
        <v>13570</v>
      </c>
      <c r="C1418" s="22" t="s">
        <v>1394</v>
      </c>
      <c r="D1418" s="23">
        <v>28057</v>
      </c>
      <c r="E1418" s="24" t="s">
        <v>4791</v>
      </c>
      <c r="F1418" s="17"/>
      <c r="G1418" s="17"/>
      <c r="H1418" s="353">
        <v>103004107073</v>
      </c>
      <c r="I1418" s="17" t="s">
        <v>5204</v>
      </c>
      <c r="J1418" s="17" t="s">
        <v>5320</v>
      </c>
    </row>
    <row r="1419" spans="1:10" hidden="1">
      <c r="A1419" s="18">
        <f t="shared" si="22"/>
        <v>1415</v>
      </c>
      <c r="B1419" s="25">
        <v>13571</v>
      </c>
      <c r="C1419" s="26" t="s">
        <v>1395</v>
      </c>
      <c r="D1419" s="27">
        <v>27871</v>
      </c>
      <c r="E1419" s="28" t="s">
        <v>4782</v>
      </c>
      <c r="F1419" s="17" t="s">
        <v>7836</v>
      </c>
      <c r="G1419" s="17" t="s">
        <v>7832</v>
      </c>
      <c r="H1419" s="353">
        <v>109004103071</v>
      </c>
      <c r="I1419" s="17" t="s">
        <v>5204</v>
      </c>
      <c r="J1419" s="17" t="s">
        <v>11805</v>
      </c>
    </row>
    <row r="1420" spans="1:10" hidden="1">
      <c r="A1420" s="18">
        <f t="shared" si="22"/>
        <v>1416</v>
      </c>
      <c r="B1420" s="21">
        <v>13579</v>
      </c>
      <c r="C1420" s="22" t="s">
        <v>1396</v>
      </c>
      <c r="D1420" s="23">
        <v>26619</v>
      </c>
      <c r="E1420" s="24" t="s">
        <v>4827</v>
      </c>
      <c r="F1420" s="17"/>
      <c r="G1420" s="17"/>
      <c r="H1420" s="353">
        <v>107004238727</v>
      </c>
      <c r="I1420" s="17" t="s">
        <v>5204</v>
      </c>
      <c r="J1420" s="17" t="s">
        <v>5981</v>
      </c>
    </row>
    <row r="1421" spans="1:10" hidden="1">
      <c r="A1421" s="18">
        <f t="shared" si="22"/>
        <v>1417</v>
      </c>
      <c r="B1421" s="25">
        <v>13582</v>
      </c>
      <c r="C1421" s="26" t="s">
        <v>1397</v>
      </c>
      <c r="D1421" s="27">
        <v>26157</v>
      </c>
      <c r="E1421" s="28" t="s">
        <v>4816</v>
      </c>
      <c r="F1421" s="17"/>
      <c r="G1421" s="17"/>
      <c r="H1421" s="353">
        <v>141000860199</v>
      </c>
      <c r="I1421" s="17" t="s">
        <v>5210</v>
      </c>
      <c r="J1421" s="17" t="s">
        <v>5982</v>
      </c>
    </row>
    <row r="1422" spans="1:10" hidden="1">
      <c r="A1422" s="18">
        <f t="shared" si="22"/>
        <v>1418</v>
      </c>
      <c r="B1422" s="21">
        <v>13583</v>
      </c>
      <c r="C1422" s="22" t="s">
        <v>1398</v>
      </c>
      <c r="D1422" s="23">
        <v>28647</v>
      </c>
      <c r="E1422" s="24" t="s">
        <v>4790</v>
      </c>
      <c r="F1422" s="17"/>
      <c r="G1422" s="17"/>
      <c r="H1422" s="353">
        <v>44310000015570</v>
      </c>
      <c r="I1422" s="17" t="s">
        <v>5221</v>
      </c>
      <c r="J1422" s="17" t="s">
        <v>5384</v>
      </c>
    </row>
    <row r="1423" spans="1:10" hidden="1">
      <c r="A1423" s="18">
        <f t="shared" si="22"/>
        <v>1419</v>
      </c>
      <c r="B1423" s="25">
        <v>13584</v>
      </c>
      <c r="C1423" s="26" t="s">
        <v>1399</v>
      </c>
      <c r="D1423" s="27">
        <v>30214</v>
      </c>
      <c r="E1423" s="28" t="s">
        <v>4790</v>
      </c>
      <c r="F1423" s="17"/>
      <c r="G1423" s="17"/>
      <c r="H1423" s="353">
        <v>44310000015589</v>
      </c>
      <c r="I1423" s="17" t="s">
        <v>5221</v>
      </c>
      <c r="J1423" s="17" t="s">
        <v>5626</v>
      </c>
    </row>
    <row r="1424" spans="1:10" hidden="1">
      <c r="A1424" s="18">
        <f t="shared" si="22"/>
        <v>1420</v>
      </c>
      <c r="B1424" s="21">
        <v>13586</v>
      </c>
      <c r="C1424" s="22" t="s">
        <v>1400</v>
      </c>
      <c r="D1424" s="23">
        <v>30848</v>
      </c>
      <c r="E1424" s="24" t="s">
        <v>4803</v>
      </c>
      <c r="F1424" s="17"/>
      <c r="G1424" s="17"/>
      <c r="H1424" s="353">
        <v>1008388202</v>
      </c>
      <c r="I1424" s="17" t="s">
        <v>5208</v>
      </c>
      <c r="J1424" s="17" t="s">
        <v>5747</v>
      </c>
    </row>
    <row r="1425" spans="1:10" hidden="1">
      <c r="A1425" s="18">
        <f t="shared" si="22"/>
        <v>1421</v>
      </c>
      <c r="B1425" s="25">
        <v>13587</v>
      </c>
      <c r="C1425" s="26" t="s">
        <v>1401</v>
      </c>
      <c r="D1425" s="27">
        <v>31240</v>
      </c>
      <c r="E1425" s="28" t="s">
        <v>4825</v>
      </c>
      <c r="F1425" s="17"/>
      <c r="G1425" s="17"/>
      <c r="H1425" s="353">
        <v>108004238029</v>
      </c>
      <c r="I1425" s="17" t="s">
        <v>5204</v>
      </c>
      <c r="J1425" s="17" t="s">
        <v>5405</v>
      </c>
    </row>
    <row r="1426" spans="1:10" hidden="1">
      <c r="A1426" s="18">
        <f t="shared" si="22"/>
        <v>1422</v>
      </c>
      <c r="B1426" s="21">
        <v>13590</v>
      </c>
      <c r="C1426" s="22" t="s">
        <v>1402</v>
      </c>
      <c r="D1426" s="23">
        <v>30640</v>
      </c>
      <c r="E1426" s="24" t="s">
        <v>4806</v>
      </c>
      <c r="F1426" s="17"/>
      <c r="G1426" s="17"/>
      <c r="H1426" s="353">
        <v>1008386628</v>
      </c>
      <c r="I1426" s="17" t="s">
        <v>5208</v>
      </c>
      <c r="J1426" s="17" t="s">
        <v>5527</v>
      </c>
    </row>
    <row r="1427" spans="1:10" hidden="1">
      <c r="A1427" s="18">
        <f t="shared" si="22"/>
        <v>1423</v>
      </c>
      <c r="B1427" s="25">
        <v>13591</v>
      </c>
      <c r="C1427" s="26" t="s">
        <v>1363</v>
      </c>
      <c r="D1427" s="27">
        <v>31035</v>
      </c>
      <c r="E1427" s="28" t="s">
        <v>4807</v>
      </c>
      <c r="F1427" s="17"/>
      <c r="G1427" s="17"/>
      <c r="H1427" s="353">
        <v>103004238012</v>
      </c>
      <c r="I1427" s="17" t="s">
        <v>5204</v>
      </c>
      <c r="J1427" s="17" t="s">
        <v>5729</v>
      </c>
    </row>
    <row r="1428" spans="1:10" hidden="1">
      <c r="A1428" s="18">
        <f t="shared" si="22"/>
        <v>1424</v>
      </c>
      <c r="B1428" s="21">
        <v>13592</v>
      </c>
      <c r="C1428" s="22" t="s">
        <v>1403</v>
      </c>
      <c r="D1428" s="23">
        <v>31278</v>
      </c>
      <c r="E1428" s="24" t="s">
        <v>4829</v>
      </c>
      <c r="F1428" s="17"/>
      <c r="G1428" s="17"/>
      <c r="H1428" s="353">
        <v>109004237957</v>
      </c>
      <c r="I1428" s="17" t="s">
        <v>5204</v>
      </c>
      <c r="J1428" s="17" t="s">
        <v>5983</v>
      </c>
    </row>
    <row r="1429" spans="1:10" hidden="1">
      <c r="A1429" s="18">
        <f t="shared" si="22"/>
        <v>1425</v>
      </c>
      <c r="B1429" s="25">
        <v>13593</v>
      </c>
      <c r="C1429" s="26" t="s">
        <v>1404</v>
      </c>
      <c r="D1429" s="27">
        <v>29472</v>
      </c>
      <c r="E1429" s="28" t="s">
        <v>4822</v>
      </c>
      <c r="F1429" s="17"/>
      <c r="G1429" s="17"/>
      <c r="H1429" s="353">
        <v>108004187953</v>
      </c>
      <c r="I1429" s="17" t="s">
        <v>5204</v>
      </c>
      <c r="J1429" s="17" t="s">
        <v>5964</v>
      </c>
    </row>
    <row r="1430" spans="1:10" hidden="1">
      <c r="A1430" s="18">
        <f t="shared" si="22"/>
        <v>1426</v>
      </c>
      <c r="B1430" s="21">
        <v>13599</v>
      </c>
      <c r="C1430" s="22" t="s">
        <v>1376</v>
      </c>
      <c r="D1430" s="23">
        <v>29974</v>
      </c>
      <c r="E1430" s="24" t="s">
        <v>4815</v>
      </c>
      <c r="F1430" s="17"/>
      <c r="G1430" s="17"/>
      <c r="H1430" s="353">
        <v>103004166799</v>
      </c>
      <c r="I1430" s="17" t="s">
        <v>5204</v>
      </c>
      <c r="J1430" s="17" t="s">
        <v>5984</v>
      </c>
    </row>
    <row r="1431" spans="1:10" hidden="1">
      <c r="A1431" s="18">
        <f t="shared" si="22"/>
        <v>1427</v>
      </c>
      <c r="B1431" s="25">
        <v>13602</v>
      </c>
      <c r="C1431" s="26" t="s">
        <v>1405</v>
      </c>
      <c r="D1431" s="27">
        <v>29603</v>
      </c>
      <c r="E1431" s="28" t="s">
        <v>4821</v>
      </c>
      <c r="F1431" s="17"/>
      <c r="G1431" s="17"/>
      <c r="H1431" s="353">
        <v>106004166815</v>
      </c>
      <c r="I1431" s="17" t="s">
        <v>5204</v>
      </c>
      <c r="J1431" s="17" t="s">
        <v>5985</v>
      </c>
    </row>
    <row r="1432" spans="1:10" hidden="1">
      <c r="A1432" s="18">
        <f t="shared" si="22"/>
        <v>1428</v>
      </c>
      <c r="B1432" s="21">
        <v>13603</v>
      </c>
      <c r="C1432" s="22" t="s">
        <v>1406</v>
      </c>
      <c r="D1432" s="23">
        <v>30273</v>
      </c>
      <c r="E1432" s="24" t="s">
        <v>4823</v>
      </c>
      <c r="F1432" s="17"/>
      <c r="G1432" s="17"/>
      <c r="H1432" s="353">
        <v>105004166816</v>
      </c>
      <c r="I1432" s="17" t="s">
        <v>5204</v>
      </c>
      <c r="J1432" s="17" t="s">
        <v>5858</v>
      </c>
    </row>
    <row r="1433" spans="1:10" hidden="1">
      <c r="A1433" s="18">
        <f t="shared" si="22"/>
        <v>1429</v>
      </c>
      <c r="B1433" s="25">
        <v>13604</v>
      </c>
      <c r="C1433" s="26" t="s">
        <v>1407</v>
      </c>
      <c r="D1433" s="27">
        <v>30807</v>
      </c>
      <c r="E1433" s="28" t="s">
        <v>4829</v>
      </c>
      <c r="F1433" s="17"/>
      <c r="G1433" s="17"/>
      <c r="H1433" s="353">
        <v>141000860244</v>
      </c>
      <c r="I1433" s="17" t="s">
        <v>5210</v>
      </c>
      <c r="J1433" s="17" t="s">
        <v>5986</v>
      </c>
    </row>
    <row r="1434" spans="1:10" hidden="1">
      <c r="A1434" s="18">
        <f t="shared" si="22"/>
        <v>1430</v>
      </c>
      <c r="B1434" s="21">
        <v>13607</v>
      </c>
      <c r="C1434" s="22" t="s">
        <v>1408</v>
      </c>
      <c r="D1434" s="23">
        <v>31214</v>
      </c>
      <c r="E1434" s="24" t="s">
        <v>4826</v>
      </c>
      <c r="F1434" s="17"/>
      <c r="G1434" s="17"/>
      <c r="H1434" s="353">
        <v>109004131971</v>
      </c>
      <c r="I1434" s="17" t="s">
        <v>5204</v>
      </c>
      <c r="J1434" s="17" t="s">
        <v>5697</v>
      </c>
    </row>
    <row r="1435" spans="1:10" hidden="1">
      <c r="A1435" s="18">
        <f t="shared" si="22"/>
        <v>1431</v>
      </c>
      <c r="B1435" s="25">
        <v>13609</v>
      </c>
      <c r="C1435" s="26" t="s">
        <v>1409</v>
      </c>
      <c r="D1435" s="27">
        <v>30368</v>
      </c>
      <c r="E1435" s="28" t="s">
        <v>4828</v>
      </c>
      <c r="F1435" s="17"/>
      <c r="G1435" s="17"/>
      <c r="H1435" s="353">
        <v>1008399990</v>
      </c>
      <c r="I1435" s="17" t="s">
        <v>5208</v>
      </c>
      <c r="J1435" s="17" t="s">
        <v>5489</v>
      </c>
    </row>
    <row r="1436" spans="1:10" hidden="1">
      <c r="A1436" s="18">
        <f t="shared" si="22"/>
        <v>1432</v>
      </c>
      <c r="B1436" s="21">
        <v>13610</v>
      </c>
      <c r="C1436" s="22" t="s">
        <v>1410</v>
      </c>
      <c r="D1436" s="23">
        <v>30876</v>
      </c>
      <c r="E1436" s="22" t="s">
        <v>4786</v>
      </c>
      <c r="F1436" s="17"/>
      <c r="G1436" s="17"/>
      <c r="H1436" s="353">
        <v>107004165688</v>
      </c>
      <c r="I1436" s="17" t="s">
        <v>5204</v>
      </c>
      <c r="J1436" s="17" t="s">
        <v>5310</v>
      </c>
    </row>
    <row r="1437" spans="1:10" hidden="1">
      <c r="A1437" s="18">
        <f t="shared" si="22"/>
        <v>1433</v>
      </c>
      <c r="B1437" s="25">
        <v>13611</v>
      </c>
      <c r="C1437" s="26" t="s">
        <v>1411</v>
      </c>
      <c r="D1437" s="27">
        <v>30907</v>
      </c>
      <c r="E1437" s="28" t="s">
        <v>4818</v>
      </c>
      <c r="F1437" s="17"/>
      <c r="G1437" s="17"/>
      <c r="H1437" s="353">
        <v>1008395703</v>
      </c>
      <c r="I1437" s="17" t="s">
        <v>5208</v>
      </c>
      <c r="J1437" s="17" t="s">
        <v>5335</v>
      </c>
    </row>
    <row r="1438" spans="1:10" hidden="1">
      <c r="A1438" s="18">
        <f t="shared" si="22"/>
        <v>1434</v>
      </c>
      <c r="B1438" s="21">
        <v>13612</v>
      </c>
      <c r="C1438" s="22" t="s">
        <v>1412</v>
      </c>
      <c r="D1438" s="23">
        <v>30742</v>
      </c>
      <c r="E1438" s="24" t="s">
        <v>4826</v>
      </c>
      <c r="F1438" s="17"/>
      <c r="G1438" s="17"/>
      <c r="H1438" s="353">
        <v>101004117942</v>
      </c>
      <c r="I1438" s="17" t="s">
        <v>5204</v>
      </c>
      <c r="J1438" s="17" t="s">
        <v>5309</v>
      </c>
    </row>
    <row r="1439" spans="1:10" hidden="1">
      <c r="A1439" s="18">
        <f t="shared" si="22"/>
        <v>1435</v>
      </c>
      <c r="B1439" s="25">
        <v>13623</v>
      </c>
      <c r="C1439" s="26" t="s">
        <v>1413</v>
      </c>
      <c r="D1439" s="27">
        <v>28613</v>
      </c>
      <c r="E1439" s="28" t="s">
        <v>4818</v>
      </c>
      <c r="F1439" s="17"/>
      <c r="G1439" s="17"/>
      <c r="H1439" s="353">
        <v>102000023631</v>
      </c>
      <c r="I1439" s="17" t="s">
        <v>5204</v>
      </c>
      <c r="J1439" s="17" t="s">
        <v>5987</v>
      </c>
    </row>
    <row r="1440" spans="1:10" hidden="1">
      <c r="A1440" s="18">
        <f t="shared" si="22"/>
        <v>1436</v>
      </c>
      <c r="B1440" s="21">
        <v>13624</v>
      </c>
      <c r="C1440" s="22" t="s">
        <v>1414</v>
      </c>
      <c r="D1440" s="23">
        <v>30035</v>
      </c>
      <c r="E1440" s="24" t="s">
        <v>4818</v>
      </c>
      <c r="F1440" s="17"/>
      <c r="G1440" s="17"/>
      <c r="H1440" s="353">
        <v>1008395622</v>
      </c>
      <c r="I1440" s="17" t="s">
        <v>5208</v>
      </c>
      <c r="J1440" s="17" t="s">
        <v>5659</v>
      </c>
    </row>
    <row r="1441" spans="1:10" hidden="1">
      <c r="A1441" s="18">
        <f t="shared" si="22"/>
        <v>1437</v>
      </c>
      <c r="B1441" s="25">
        <v>13626</v>
      </c>
      <c r="C1441" s="26" t="s">
        <v>1415</v>
      </c>
      <c r="D1441" s="27">
        <v>30307</v>
      </c>
      <c r="E1441" s="28" t="s">
        <v>4800</v>
      </c>
      <c r="F1441" s="17"/>
      <c r="G1441" s="17"/>
      <c r="H1441" s="353">
        <v>141000860495</v>
      </c>
      <c r="I1441" s="17" t="s">
        <v>5210</v>
      </c>
      <c r="J1441" s="17" t="s">
        <v>5988</v>
      </c>
    </row>
    <row r="1442" spans="1:10" hidden="1">
      <c r="A1442" s="18">
        <f t="shared" si="22"/>
        <v>1438</v>
      </c>
      <c r="B1442" s="21">
        <v>13627</v>
      </c>
      <c r="C1442" s="22" t="s">
        <v>1416</v>
      </c>
      <c r="D1442" s="23">
        <v>30968</v>
      </c>
      <c r="E1442" s="24" t="s">
        <v>4785</v>
      </c>
      <c r="F1442" s="17"/>
      <c r="G1442" s="17"/>
      <c r="H1442" s="353">
        <v>44310000013981</v>
      </c>
      <c r="I1442" s="17" t="s">
        <v>5221</v>
      </c>
      <c r="J1442" s="17" t="s">
        <v>5989</v>
      </c>
    </row>
    <row r="1443" spans="1:10" hidden="1">
      <c r="A1443" s="18">
        <f t="shared" si="22"/>
        <v>1439</v>
      </c>
      <c r="B1443" s="25">
        <v>13628</v>
      </c>
      <c r="C1443" s="26" t="s">
        <v>1417</v>
      </c>
      <c r="D1443" s="27">
        <v>29942</v>
      </c>
      <c r="E1443" s="28" t="s">
        <v>4785</v>
      </c>
      <c r="F1443" s="17"/>
      <c r="G1443" s="17"/>
      <c r="H1443" s="353">
        <v>105868800093</v>
      </c>
      <c r="I1443" s="17" t="s">
        <v>5204</v>
      </c>
      <c r="J1443" s="17" t="s">
        <v>5381</v>
      </c>
    </row>
    <row r="1444" spans="1:10" hidden="1">
      <c r="A1444" s="18">
        <f t="shared" si="22"/>
        <v>1440</v>
      </c>
      <c r="B1444" s="21">
        <v>13630</v>
      </c>
      <c r="C1444" s="22" t="s">
        <v>1418</v>
      </c>
      <c r="D1444" s="23">
        <v>30519</v>
      </c>
      <c r="E1444" s="24" t="s">
        <v>4784</v>
      </c>
      <c r="F1444" s="17"/>
      <c r="G1444" s="17"/>
      <c r="H1444" s="353">
        <v>103004110800</v>
      </c>
      <c r="I1444" s="17" t="s">
        <v>5204</v>
      </c>
      <c r="J1444" s="17" t="s">
        <v>5308</v>
      </c>
    </row>
    <row r="1445" spans="1:10" hidden="1">
      <c r="A1445" s="18">
        <f t="shared" si="22"/>
        <v>1441</v>
      </c>
      <c r="B1445" s="25">
        <v>13632</v>
      </c>
      <c r="C1445" s="26" t="s">
        <v>1419</v>
      </c>
      <c r="D1445" s="27">
        <v>29613</v>
      </c>
      <c r="E1445" s="28" t="s">
        <v>4782</v>
      </c>
      <c r="F1445" s="17" t="s">
        <v>7553</v>
      </c>
      <c r="G1445" s="17" t="s">
        <v>7549</v>
      </c>
      <c r="H1445" s="353">
        <v>101004104532</v>
      </c>
      <c r="I1445" s="17" t="s">
        <v>5204</v>
      </c>
      <c r="J1445" s="17" t="s">
        <v>11808</v>
      </c>
    </row>
    <row r="1446" spans="1:10" hidden="1">
      <c r="A1446" s="18">
        <f t="shared" si="22"/>
        <v>1442</v>
      </c>
      <c r="B1446" s="21">
        <v>13635</v>
      </c>
      <c r="C1446" s="22" t="s">
        <v>1420</v>
      </c>
      <c r="D1446" s="23">
        <v>30761</v>
      </c>
      <c r="E1446" s="24" t="s">
        <v>4795</v>
      </c>
      <c r="F1446" s="17"/>
      <c r="G1446" s="17"/>
      <c r="H1446" s="353">
        <v>141000858045</v>
      </c>
      <c r="I1446" s="17" t="s">
        <v>5210</v>
      </c>
      <c r="J1446" s="17" t="s">
        <v>5237</v>
      </c>
    </row>
    <row r="1447" spans="1:10" hidden="1">
      <c r="A1447" s="18">
        <f t="shared" si="22"/>
        <v>1443</v>
      </c>
      <c r="B1447" s="25">
        <v>13637</v>
      </c>
      <c r="C1447" s="26" t="s">
        <v>1421</v>
      </c>
      <c r="D1447" s="27">
        <v>30283</v>
      </c>
      <c r="E1447" s="28" t="s">
        <v>4780</v>
      </c>
      <c r="F1447" s="17"/>
      <c r="G1447" s="17"/>
      <c r="H1447" s="353">
        <v>141000848678</v>
      </c>
      <c r="I1447" s="17" t="s">
        <v>5210</v>
      </c>
      <c r="J1447" s="17" t="s">
        <v>5991</v>
      </c>
    </row>
    <row r="1448" spans="1:10" hidden="1">
      <c r="A1448" s="18">
        <f t="shared" si="22"/>
        <v>1444</v>
      </c>
      <c r="B1448" s="21">
        <v>13647</v>
      </c>
      <c r="C1448" s="22" t="s">
        <v>1422</v>
      </c>
      <c r="D1448" s="23">
        <v>29223</v>
      </c>
      <c r="E1448" s="24" t="s">
        <v>4778</v>
      </c>
      <c r="F1448" s="17"/>
      <c r="G1448" s="17"/>
      <c r="H1448" s="353">
        <v>109004120736</v>
      </c>
      <c r="I1448" s="17" t="s">
        <v>5204</v>
      </c>
      <c r="J1448" s="17" t="s">
        <v>5992</v>
      </c>
    </row>
    <row r="1449" spans="1:10" hidden="1">
      <c r="A1449" s="18">
        <f t="shared" si="22"/>
        <v>1445</v>
      </c>
      <c r="B1449" s="25">
        <v>13648</v>
      </c>
      <c r="C1449" s="26" t="s">
        <v>1423</v>
      </c>
      <c r="D1449" s="27">
        <v>29324</v>
      </c>
      <c r="E1449" s="28" t="s">
        <v>4826</v>
      </c>
      <c r="F1449" s="17"/>
      <c r="G1449" s="17"/>
      <c r="H1449" s="353">
        <v>44310000354158</v>
      </c>
      <c r="I1449" s="17" t="s">
        <v>5221</v>
      </c>
      <c r="J1449" s="17" t="s">
        <v>5320</v>
      </c>
    </row>
    <row r="1450" spans="1:10" hidden="1">
      <c r="A1450" s="18">
        <f t="shared" si="22"/>
        <v>1446</v>
      </c>
      <c r="B1450" s="21">
        <v>13649</v>
      </c>
      <c r="C1450" s="22" t="s">
        <v>1424</v>
      </c>
      <c r="D1450" s="23">
        <v>30037</v>
      </c>
      <c r="E1450" s="24" t="s">
        <v>4816</v>
      </c>
      <c r="F1450" s="17"/>
      <c r="G1450" s="17"/>
      <c r="H1450" s="353">
        <v>141000860127</v>
      </c>
      <c r="I1450" s="17" t="s">
        <v>5210</v>
      </c>
      <c r="J1450" s="17" t="s">
        <v>5403</v>
      </c>
    </row>
    <row r="1451" spans="1:10" hidden="1">
      <c r="A1451" s="18">
        <f t="shared" si="22"/>
        <v>1447</v>
      </c>
      <c r="B1451" s="57">
        <v>13653</v>
      </c>
      <c r="C1451" s="58" t="s">
        <v>1425</v>
      </c>
      <c r="D1451" s="59">
        <v>29841</v>
      </c>
      <c r="E1451" s="24" t="s">
        <v>4830</v>
      </c>
      <c r="F1451" s="17"/>
      <c r="G1451" s="17"/>
      <c r="H1451" s="353">
        <v>521000735710</v>
      </c>
      <c r="I1451" s="17" t="s">
        <v>5210</v>
      </c>
      <c r="J1451" s="17">
        <v>0</v>
      </c>
    </row>
    <row r="1452" spans="1:10">
      <c r="A1452" s="18">
        <f t="shared" si="22"/>
        <v>1448</v>
      </c>
      <c r="B1452" s="25">
        <v>13654</v>
      </c>
      <c r="C1452" s="26" t="s">
        <v>1426</v>
      </c>
      <c r="D1452" s="27">
        <v>30041</v>
      </c>
      <c r="E1452" s="28" t="s">
        <v>4804</v>
      </c>
      <c r="F1452" s="338" t="s">
        <v>11919</v>
      </c>
      <c r="G1452" s="338" t="s">
        <v>11915</v>
      </c>
      <c r="H1452" s="353">
        <v>44310000340616</v>
      </c>
      <c r="I1452" s="17" t="s">
        <v>5221</v>
      </c>
      <c r="J1452" s="17" t="s">
        <v>5403</v>
      </c>
    </row>
    <row r="1453" spans="1:10" hidden="1">
      <c r="A1453" s="18">
        <f t="shared" si="22"/>
        <v>1449</v>
      </c>
      <c r="B1453" s="21">
        <v>13656</v>
      </c>
      <c r="C1453" s="22" t="s">
        <v>1427</v>
      </c>
      <c r="D1453" s="23">
        <v>30286</v>
      </c>
      <c r="E1453" s="24" t="s">
        <v>4786</v>
      </c>
      <c r="F1453" s="17"/>
      <c r="G1453" s="17"/>
      <c r="H1453" s="353">
        <v>106004124596</v>
      </c>
      <c r="I1453" s="17" t="s">
        <v>5204</v>
      </c>
      <c r="J1453" s="17" t="s">
        <v>5993</v>
      </c>
    </row>
    <row r="1454" spans="1:10" hidden="1">
      <c r="A1454" s="18">
        <f t="shared" si="22"/>
        <v>1450</v>
      </c>
      <c r="B1454" s="25">
        <v>13657</v>
      </c>
      <c r="C1454" s="26" t="s">
        <v>1428</v>
      </c>
      <c r="D1454" s="27">
        <v>30002</v>
      </c>
      <c r="E1454" s="28" t="s">
        <v>4809</v>
      </c>
      <c r="F1454" s="17"/>
      <c r="G1454" s="17"/>
      <c r="H1454" s="353">
        <v>44310000008695</v>
      </c>
      <c r="I1454" s="17" t="s">
        <v>5221</v>
      </c>
      <c r="J1454" s="17" t="s">
        <v>5994</v>
      </c>
    </row>
    <row r="1455" spans="1:10" hidden="1">
      <c r="A1455" s="18">
        <f t="shared" si="22"/>
        <v>1451</v>
      </c>
      <c r="B1455" s="21">
        <v>13658</v>
      </c>
      <c r="C1455" s="22" t="s">
        <v>1429</v>
      </c>
      <c r="D1455" s="23">
        <v>29643</v>
      </c>
      <c r="E1455" s="24" t="s">
        <v>4799</v>
      </c>
      <c r="F1455" s="17"/>
      <c r="G1455" s="17"/>
      <c r="H1455" s="353">
        <v>104004080453</v>
      </c>
      <c r="I1455" s="17" t="s">
        <v>5204</v>
      </c>
      <c r="J1455" s="17" t="s">
        <v>5782</v>
      </c>
    </row>
    <row r="1456" spans="1:10" hidden="1">
      <c r="A1456" s="18">
        <f t="shared" si="22"/>
        <v>1452</v>
      </c>
      <c r="B1456" s="25">
        <v>13661</v>
      </c>
      <c r="C1456" s="26" t="s">
        <v>1430</v>
      </c>
      <c r="D1456" s="27">
        <v>29245</v>
      </c>
      <c r="E1456" s="28" t="s">
        <v>4799</v>
      </c>
      <c r="F1456" s="17"/>
      <c r="G1456" s="17"/>
      <c r="H1456" s="353">
        <v>44310000008932</v>
      </c>
      <c r="I1456" s="17" t="s">
        <v>5221</v>
      </c>
      <c r="J1456" s="17" t="s">
        <v>5995</v>
      </c>
    </row>
    <row r="1457" spans="1:10" hidden="1">
      <c r="A1457" s="18">
        <f t="shared" si="22"/>
        <v>1453</v>
      </c>
      <c r="B1457" s="21">
        <v>13662</v>
      </c>
      <c r="C1457" s="22" t="s">
        <v>1431</v>
      </c>
      <c r="D1457" s="23">
        <v>29618</v>
      </c>
      <c r="E1457" s="24" t="s">
        <v>4787</v>
      </c>
      <c r="F1457" s="17"/>
      <c r="G1457" s="17"/>
      <c r="H1457" s="353">
        <v>44310000011277</v>
      </c>
      <c r="I1457" s="17" t="s">
        <v>5221</v>
      </c>
      <c r="J1457" s="17" t="s">
        <v>5996</v>
      </c>
    </row>
    <row r="1458" spans="1:10" hidden="1">
      <c r="A1458" s="18">
        <f t="shared" si="22"/>
        <v>1454</v>
      </c>
      <c r="B1458" s="25">
        <v>13663</v>
      </c>
      <c r="C1458" s="26" t="s">
        <v>1432</v>
      </c>
      <c r="D1458" s="27">
        <v>30431</v>
      </c>
      <c r="E1458" s="28" t="s">
        <v>4787</v>
      </c>
      <c r="F1458" s="17"/>
      <c r="G1458" s="17"/>
      <c r="H1458" s="353">
        <v>44310000011541</v>
      </c>
      <c r="I1458" s="17" t="s">
        <v>5221</v>
      </c>
      <c r="J1458" s="17" t="s">
        <v>5702</v>
      </c>
    </row>
    <row r="1459" spans="1:10" hidden="1">
      <c r="A1459" s="18">
        <f t="shared" si="22"/>
        <v>1455</v>
      </c>
      <c r="B1459" s="21">
        <v>13664</v>
      </c>
      <c r="C1459" s="22" t="s">
        <v>1433</v>
      </c>
      <c r="D1459" s="23">
        <v>30551</v>
      </c>
      <c r="E1459" s="24" t="s">
        <v>4784</v>
      </c>
      <c r="F1459" s="17"/>
      <c r="G1459" s="17"/>
      <c r="H1459" s="353">
        <v>107004110806</v>
      </c>
      <c r="I1459" s="17" t="s">
        <v>5204</v>
      </c>
      <c r="J1459" s="17" t="s">
        <v>5505</v>
      </c>
    </row>
    <row r="1460" spans="1:10" hidden="1">
      <c r="A1460" s="18">
        <f t="shared" si="22"/>
        <v>1456</v>
      </c>
      <c r="B1460" s="25">
        <v>13665</v>
      </c>
      <c r="C1460" s="26" t="s">
        <v>1434</v>
      </c>
      <c r="D1460" s="27">
        <v>30214</v>
      </c>
      <c r="E1460" s="28" t="s">
        <v>4782</v>
      </c>
      <c r="F1460" s="17" t="s">
        <v>7656</v>
      </c>
      <c r="G1460" s="17" t="s">
        <v>7647</v>
      </c>
      <c r="H1460" s="353">
        <v>101004106991</v>
      </c>
      <c r="I1460" s="17" t="s">
        <v>5204</v>
      </c>
      <c r="J1460" s="17" t="s">
        <v>11806</v>
      </c>
    </row>
    <row r="1461" spans="1:10" hidden="1">
      <c r="A1461" s="18">
        <f t="shared" si="22"/>
        <v>1457</v>
      </c>
      <c r="B1461" s="21">
        <v>13666</v>
      </c>
      <c r="C1461" s="22" t="s">
        <v>1435</v>
      </c>
      <c r="D1461" s="23">
        <v>30113</v>
      </c>
      <c r="E1461" s="24" t="s">
        <v>4801</v>
      </c>
      <c r="F1461" s="17"/>
      <c r="G1461" s="17"/>
      <c r="H1461" s="353">
        <v>108004045170</v>
      </c>
      <c r="I1461" s="17" t="s">
        <v>5204</v>
      </c>
      <c r="J1461" s="17" t="s">
        <v>5997</v>
      </c>
    </row>
    <row r="1462" spans="1:10" hidden="1">
      <c r="A1462" s="18">
        <f t="shared" si="22"/>
        <v>1458</v>
      </c>
      <c r="B1462" s="25">
        <v>13667</v>
      </c>
      <c r="C1462" s="26" t="s">
        <v>945</v>
      </c>
      <c r="D1462" s="27">
        <v>30234</v>
      </c>
      <c r="E1462" s="28" t="s">
        <v>4779</v>
      </c>
      <c r="F1462" s="17"/>
      <c r="G1462" s="17"/>
      <c r="H1462" s="353">
        <v>109004153743</v>
      </c>
      <c r="I1462" s="17" t="s">
        <v>5204</v>
      </c>
      <c r="J1462" s="17" t="s">
        <v>5998</v>
      </c>
    </row>
    <row r="1463" spans="1:10" hidden="1">
      <c r="A1463" s="18">
        <f t="shared" si="22"/>
        <v>1459</v>
      </c>
      <c r="B1463" s="21">
        <v>13668</v>
      </c>
      <c r="C1463" s="22" t="s">
        <v>1436</v>
      </c>
      <c r="D1463" s="23">
        <v>30070</v>
      </c>
      <c r="E1463" s="24" t="s">
        <v>4793</v>
      </c>
      <c r="F1463" s="17"/>
      <c r="G1463" s="17"/>
      <c r="H1463" s="353">
        <v>141000859703</v>
      </c>
      <c r="I1463" s="17" t="s">
        <v>5210</v>
      </c>
      <c r="J1463" s="17" t="s">
        <v>5804</v>
      </c>
    </row>
    <row r="1464" spans="1:10" hidden="1">
      <c r="A1464" s="18">
        <f t="shared" si="22"/>
        <v>1460</v>
      </c>
      <c r="B1464" s="25">
        <v>13669</v>
      </c>
      <c r="C1464" s="26" t="s">
        <v>1437</v>
      </c>
      <c r="D1464" s="27">
        <v>27352</v>
      </c>
      <c r="E1464" s="28" t="s">
        <v>4797</v>
      </c>
      <c r="F1464" s="17"/>
      <c r="G1464" s="17"/>
      <c r="H1464" s="353">
        <v>141000861967</v>
      </c>
      <c r="I1464" s="17" t="s">
        <v>5210</v>
      </c>
      <c r="J1464" s="17" t="s">
        <v>5999</v>
      </c>
    </row>
    <row r="1465" spans="1:10" hidden="1">
      <c r="A1465" s="18">
        <f t="shared" si="22"/>
        <v>1461</v>
      </c>
      <c r="B1465" s="21">
        <v>13671</v>
      </c>
      <c r="C1465" s="22" t="s">
        <v>1438</v>
      </c>
      <c r="D1465" s="23">
        <v>30038</v>
      </c>
      <c r="E1465" s="24" t="s">
        <v>4790</v>
      </c>
      <c r="F1465" s="17"/>
      <c r="G1465" s="17"/>
      <c r="H1465" s="353">
        <v>44310000015598</v>
      </c>
      <c r="I1465" s="17" t="s">
        <v>5221</v>
      </c>
      <c r="J1465" s="17" t="s">
        <v>5581</v>
      </c>
    </row>
    <row r="1466" spans="1:10" hidden="1">
      <c r="A1466" s="18">
        <f t="shared" si="22"/>
        <v>1462</v>
      </c>
      <c r="B1466" s="25">
        <v>13672</v>
      </c>
      <c r="C1466" s="26" t="s">
        <v>1395</v>
      </c>
      <c r="D1466" s="27">
        <v>30489</v>
      </c>
      <c r="E1466" s="28" t="s">
        <v>4811</v>
      </c>
      <c r="F1466" s="17"/>
      <c r="G1466" s="17"/>
      <c r="H1466" s="353">
        <v>44310000008321</v>
      </c>
      <c r="I1466" s="17" t="s">
        <v>5221</v>
      </c>
      <c r="J1466" s="17" t="s">
        <v>6000</v>
      </c>
    </row>
    <row r="1467" spans="1:10" hidden="1">
      <c r="A1467" s="18">
        <f t="shared" si="22"/>
        <v>1463</v>
      </c>
      <c r="B1467" s="21">
        <v>13677</v>
      </c>
      <c r="C1467" s="22" t="s">
        <v>1439</v>
      </c>
      <c r="D1467" s="23">
        <v>30687</v>
      </c>
      <c r="E1467" s="24" t="s">
        <v>4812</v>
      </c>
      <c r="F1467" s="17"/>
      <c r="G1467" s="17"/>
      <c r="H1467" s="353">
        <v>104004080401</v>
      </c>
      <c r="I1467" s="17" t="s">
        <v>5204</v>
      </c>
      <c r="J1467" s="17" t="s">
        <v>6001</v>
      </c>
    </row>
    <row r="1468" spans="1:10" hidden="1">
      <c r="A1468" s="18">
        <f t="shared" si="22"/>
        <v>1464</v>
      </c>
      <c r="B1468" s="25">
        <v>13679</v>
      </c>
      <c r="C1468" s="26" t="s">
        <v>1440</v>
      </c>
      <c r="D1468" s="27">
        <v>30996</v>
      </c>
      <c r="E1468" s="28" t="s">
        <v>4784</v>
      </c>
      <c r="F1468" s="17"/>
      <c r="G1468" s="17"/>
      <c r="H1468" s="353">
        <v>107004105478</v>
      </c>
      <c r="I1468" s="17" t="s">
        <v>5204</v>
      </c>
      <c r="J1468" s="17" t="s">
        <v>6002</v>
      </c>
    </row>
    <row r="1469" spans="1:10" hidden="1">
      <c r="A1469" s="18">
        <f t="shared" si="22"/>
        <v>1465</v>
      </c>
      <c r="B1469" s="21">
        <v>13680</v>
      </c>
      <c r="C1469" s="22" t="s">
        <v>1441</v>
      </c>
      <c r="D1469" s="23">
        <v>28731</v>
      </c>
      <c r="E1469" s="24" t="s">
        <v>4780</v>
      </c>
      <c r="F1469" s="17"/>
      <c r="G1469" s="17"/>
      <c r="H1469" s="353">
        <v>44310000012818</v>
      </c>
      <c r="I1469" s="17" t="s">
        <v>5221</v>
      </c>
      <c r="J1469" s="17" t="s">
        <v>6003</v>
      </c>
    </row>
    <row r="1470" spans="1:10" hidden="1">
      <c r="A1470" s="18">
        <f t="shared" si="22"/>
        <v>1466</v>
      </c>
      <c r="B1470" s="25">
        <v>13681</v>
      </c>
      <c r="C1470" s="26" t="s">
        <v>1442</v>
      </c>
      <c r="D1470" s="27">
        <v>29234</v>
      </c>
      <c r="E1470" s="28" t="s">
        <v>4791</v>
      </c>
      <c r="F1470" s="17"/>
      <c r="G1470" s="17"/>
      <c r="H1470" s="353">
        <v>100004173653</v>
      </c>
      <c r="I1470" s="17" t="s">
        <v>5204</v>
      </c>
      <c r="J1470" s="17" t="s">
        <v>5218</v>
      </c>
    </row>
    <row r="1471" spans="1:10" hidden="1">
      <c r="A1471" s="18">
        <f t="shared" si="22"/>
        <v>1467</v>
      </c>
      <c r="B1471" s="21">
        <v>13683</v>
      </c>
      <c r="C1471" s="22" t="s">
        <v>1443</v>
      </c>
      <c r="D1471" s="23">
        <v>30708</v>
      </c>
      <c r="E1471" s="24" t="s">
        <v>4800</v>
      </c>
      <c r="F1471" s="17"/>
      <c r="G1471" s="17"/>
      <c r="H1471" s="353">
        <v>141000860396</v>
      </c>
      <c r="I1471" s="17" t="s">
        <v>5210</v>
      </c>
      <c r="J1471" s="17" t="s">
        <v>5261</v>
      </c>
    </row>
    <row r="1472" spans="1:10" hidden="1">
      <c r="A1472" s="18">
        <f t="shared" si="22"/>
        <v>1468</v>
      </c>
      <c r="B1472" s="25">
        <v>13684</v>
      </c>
      <c r="C1472" s="26" t="s">
        <v>1444</v>
      </c>
      <c r="D1472" s="27">
        <v>31078</v>
      </c>
      <c r="E1472" s="28" t="s">
        <v>4817</v>
      </c>
      <c r="F1472" s="17"/>
      <c r="G1472" s="17"/>
      <c r="H1472" s="353">
        <v>109004173654</v>
      </c>
      <c r="I1472" s="17" t="s">
        <v>5204</v>
      </c>
      <c r="J1472" s="17" t="s">
        <v>5281</v>
      </c>
    </row>
    <row r="1473" spans="1:10" hidden="1">
      <c r="A1473" s="18">
        <f t="shared" si="22"/>
        <v>1469</v>
      </c>
      <c r="B1473" s="21">
        <v>13686</v>
      </c>
      <c r="C1473" s="22" t="s">
        <v>1445</v>
      </c>
      <c r="D1473" s="23">
        <v>27923</v>
      </c>
      <c r="E1473" s="24" t="s">
        <v>4819</v>
      </c>
      <c r="F1473" s="17"/>
      <c r="G1473" s="17"/>
      <c r="H1473" s="353">
        <v>1008401930</v>
      </c>
      <c r="I1473" s="17" t="s">
        <v>5208</v>
      </c>
      <c r="J1473" s="17" t="s">
        <v>5810</v>
      </c>
    </row>
    <row r="1474" spans="1:10" hidden="1">
      <c r="A1474" s="18">
        <f t="shared" si="22"/>
        <v>1470</v>
      </c>
      <c r="B1474" s="25">
        <v>13688</v>
      </c>
      <c r="C1474" s="26" t="s">
        <v>1446</v>
      </c>
      <c r="D1474" s="27">
        <v>30894</v>
      </c>
      <c r="E1474" s="28" t="s">
        <v>4827</v>
      </c>
      <c r="F1474" s="17"/>
      <c r="G1474" s="17"/>
      <c r="H1474" s="353">
        <v>1008387740</v>
      </c>
      <c r="I1474" s="17" t="s">
        <v>5208</v>
      </c>
      <c r="J1474" s="17" t="s">
        <v>5307</v>
      </c>
    </row>
    <row r="1475" spans="1:10" hidden="1">
      <c r="A1475" s="18">
        <f t="shared" si="22"/>
        <v>1471</v>
      </c>
      <c r="B1475" s="21">
        <v>13689</v>
      </c>
      <c r="C1475" s="22" t="s">
        <v>743</v>
      </c>
      <c r="D1475" s="23">
        <v>30293</v>
      </c>
      <c r="E1475" s="24" t="s">
        <v>4780</v>
      </c>
      <c r="F1475" s="17"/>
      <c r="G1475" s="17"/>
      <c r="H1475" s="353">
        <v>106004075154</v>
      </c>
      <c r="I1475" s="17" t="s">
        <v>5204</v>
      </c>
      <c r="J1475" s="17" t="s">
        <v>5658</v>
      </c>
    </row>
    <row r="1476" spans="1:10" hidden="1">
      <c r="A1476" s="18">
        <f t="shared" si="22"/>
        <v>1472</v>
      </c>
      <c r="B1476" s="25">
        <v>13691</v>
      </c>
      <c r="C1476" s="26" t="s">
        <v>1447</v>
      </c>
      <c r="D1476" s="27">
        <v>29074</v>
      </c>
      <c r="E1476" s="28" t="s">
        <v>4821</v>
      </c>
      <c r="F1476" s="17"/>
      <c r="G1476" s="17"/>
      <c r="H1476" s="353">
        <v>104004562654</v>
      </c>
      <c r="I1476" s="17" t="s">
        <v>5204</v>
      </c>
      <c r="J1476" s="17" t="s">
        <v>5234</v>
      </c>
    </row>
    <row r="1477" spans="1:10" hidden="1">
      <c r="A1477" s="18">
        <f t="shared" si="22"/>
        <v>1473</v>
      </c>
      <c r="B1477" s="21">
        <v>13692</v>
      </c>
      <c r="C1477" s="22" t="s">
        <v>1448</v>
      </c>
      <c r="D1477" s="23">
        <v>28437</v>
      </c>
      <c r="E1477" s="24" t="s">
        <v>4787</v>
      </c>
      <c r="F1477" s="17"/>
      <c r="G1477" s="17"/>
      <c r="H1477" s="353">
        <v>44310000012128</v>
      </c>
      <c r="I1477" s="17" t="s">
        <v>5221</v>
      </c>
      <c r="J1477" s="17" t="s">
        <v>5404</v>
      </c>
    </row>
    <row r="1478" spans="1:10" hidden="1">
      <c r="A1478" s="18">
        <f t="shared" ref="A1478:A1541" si="23">ROW()-4</f>
        <v>1474</v>
      </c>
      <c r="B1478" s="25">
        <v>13693</v>
      </c>
      <c r="C1478" s="26" t="s">
        <v>1449</v>
      </c>
      <c r="D1478" s="27">
        <v>32013</v>
      </c>
      <c r="E1478" s="28" t="s">
        <v>4784</v>
      </c>
      <c r="F1478" s="17"/>
      <c r="G1478" s="17"/>
      <c r="H1478" s="353">
        <v>101004110745</v>
      </c>
      <c r="I1478" s="17" t="s">
        <v>5204</v>
      </c>
      <c r="J1478" s="17" t="s">
        <v>5251</v>
      </c>
    </row>
    <row r="1479" spans="1:10" hidden="1">
      <c r="A1479" s="18">
        <f t="shared" si="23"/>
        <v>1475</v>
      </c>
      <c r="B1479" s="21">
        <v>13694</v>
      </c>
      <c r="C1479" s="22" t="s">
        <v>1450</v>
      </c>
      <c r="D1479" s="23">
        <v>27408</v>
      </c>
      <c r="E1479" s="24" t="s">
        <v>4788</v>
      </c>
      <c r="F1479" s="17"/>
      <c r="G1479" s="17"/>
      <c r="H1479" s="353">
        <v>106004079296</v>
      </c>
      <c r="I1479" s="17" t="s">
        <v>5204</v>
      </c>
      <c r="J1479" s="17" t="s">
        <v>6004</v>
      </c>
    </row>
    <row r="1480" spans="1:10" hidden="1">
      <c r="A1480" s="18">
        <f t="shared" si="23"/>
        <v>1476</v>
      </c>
      <c r="B1480" s="60">
        <v>13695</v>
      </c>
      <c r="C1480" s="61" t="s">
        <v>1451</v>
      </c>
      <c r="D1480" s="62">
        <v>31891</v>
      </c>
      <c r="E1480" s="63" t="s">
        <v>4818</v>
      </c>
      <c r="F1480" s="17"/>
      <c r="G1480" s="17"/>
      <c r="H1480" s="353">
        <v>102004255732</v>
      </c>
      <c r="I1480" s="17" t="s">
        <v>5204</v>
      </c>
      <c r="J1480" s="17" t="s">
        <v>5552</v>
      </c>
    </row>
    <row r="1481" spans="1:10" hidden="1">
      <c r="A1481" s="18">
        <f t="shared" si="23"/>
        <v>1477</v>
      </c>
      <c r="B1481" s="21">
        <v>13696</v>
      </c>
      <c r="C1481" s="22" t="s">
        <v>1452</v>
      </c>
      <c r="D1481" s="23">
        <v>29296</v>
      </c>
      <c r="E1481" s="24" t="s">
        <v>4824</v>
      </c>
      <c r="F1481" s="17"/>
      <c r="G1481" s="17"/>
      <c r="H1481" s="353">
        <v>106004177895</v>
      </c>
      <c r="I1481" s="17" t="s">
        <v>5204</v>
      </c>
      <c r="J1481" s="17" t="s">
        <v>5261</v>
      </c>
    </row>
    <row r="1482" spans="1:10" hidden="1">
      <c r="A1482" s="18">
        <f t="shared" si="23"/>
        <v>1478</v>
      </c>
      <c r="B1482" s="25">
        <v>13698</v>
      </c>
      <c r="C1482" s="26" t="s">
        <v>86</v>
      </c>
      <c r="D1482" s="27">
        <v>31068</v>
      </c>
      <c r="E1482" s="28" t="s">
        <v>4816</v>
      </c>
      <c r="F1482" s="17"/>
      <c r="G1482" s="17"/>
      <c r="H1482" s="353">
        <v>141000860129</v>
      </c>
      <c r="I1482" s="17" t="s">
        <v>5210</v>
      </c>
      <c r="J1482" s="17" t="s">
        <v>6005</v>
      </c>
    </row>
    <row r="1483" spans="1:10" hidden="1">
      <c r="A1483" s="18">
        <f t="shared" si="23"/>
        <v>1479</v>
      </c>
      <c r="B1483" s="21">
        <v>13699</v>
      </c>
      <c r="C1483" s="22" t="s">
        <v>1453</v>
      </c>
      <c r="D1483" s="23">
        <v>30732</v>
      </c>
      <c r="E1483" s="24" t="s">
        <v>4804</v>
      </c>
      <c r="F1483" s="17"/>
      <c r="G1483" s="17"/>
      <c r="H1483" s="353">
        <v>103868846215</v>
      </c>
      <c r="I1483" s="17" t="s">
        <v>5204</v>
      </c>
      <c r="J1483" s="17" t="s">
        <v>5363</v>
      </c>
    </row>
    <row r="1484" spans="1:10" hidden="1">
      <c r="A1484" s="18">
        <f t="shared" si="23"/>
        <v>1480</v>
      </c>
      <c r="B1484" s="25">
        <v>13700</v>
      </c>
      <c r="C1484" s="26" t="s">
        <v>1454</v>
      </c>
      <c r="D1484" s="27">
        <v>31053</v>
      </c>
      <c r="E1484" s="28" t="s">
        <v>4779</v>
      </c>
      <c r="F1484" s="17"/>
      <c r="G1484" s="17"/>
      <c r="H1484" s="353">
        <v>141000860225</v>
      </c>
      <c r="I1484" s="17" t="s">
        <v>5210</v>
      </c>
      <c r="J1484" s="17" t="s">
        <v>6006</v>
      </c>
    </row>
    <row r="1485" spans="1:10" hidden="1">
      <c r="A1485" s="18">
        <f t="shared" si="23"/>
        <v>1481</v>
      </c>
      <c r="B1485" s="21">
        <v>13701</v>
      </c>
      <c r="C1485" s="22" t="s">
        <v>474</v>
      </c>
      <c r="D1485" s="23">
        <v>30985</v>
      </c>
      <c r="E1485" s="24" t="s">
        <v>4794</v>
      </c>
      <c r="F1485" s="17"/>
      <c r="G1485" s="17"/>
      <c r="H1485" s="353">
        <v>100004231121</v>
      </c>
      <c r="I1485" s="17" t="s">
        <v>5204</v>
      </c>
      <c r="J1485" s="17" t="s">
        <v>5644</v>
      </c>
    </row>
    <row r="1486" spans="1:10" hidden="1">
      <c r="A1486" s="18">
        <f t="shared" si="23"/>
        <v>1482</v>
      </c>
      <c r="B1486" s="25">
        <v>13702</v>
      </c>
      <c r="C1486" s="26" t="s">
        <v>1455</v>
      </c>
      <c r="D1486" s="27">
        <v>30792</v>
      </c>
      <c r="E1486" s="28" t="s">
        <v>4819</v>
      </c>
      <c r="F1486" s="17"/>
      <c r="G1486" s="17"/>
      <c r="H1486" s="353">
        <v>101004231120</v>
      </c>
      <c r="I1486" s="17" t="s">
        <v>5204</v>
      </c>
      <c r="J1486" s="17" t="s">
        <v>6007</v>
      </c>
    </row>
    <row r="1487" spans="1:10" hidden="1">
      <c r="A1487" s="18">
        <f t="shared" si="23"/>
        <v>1483</v>
      </c>
      <c r="B1487" s="21">
        <v>13703</v>
      </c>
      <c r="C1487" s="22" t="s">
        <v>1456</v>
      </c>
      <c r="D1487" s="23">
        <v>32056</v>
      </c>
      <c r="E1487" s="24" t="s">
        <v>4797</v>
      </c>
      <c r="F1487" s="17"/>
      <c r="G1487" s="17"/>
      <c r="H1487" s="353">
        <v>141000859984</v>
      </c>
      <c r="I1487" s="17" t="s">
        <v>5210</v>
      </c>
      <c r="J1487" s="17" t="s">
        <v>6008</v>
      </c>
    </row>
    <row r="1488" spans="1:10" hidden="1">
      <c r="A1488" s="18">
        <f t="shared" si="23"/>
        <v>1484</v>
      </c>
      <c r="B1488" s="25">
        <v>13707</v>
      </c>
      <c r="C1488" s="26" t="s">
        <v>1457</v>
      </c>
      <c r="D1488" s="27">
        <v>28295</v>
      </c>
      <c r="E1488" s="28" t="s">
        <v>4819</v>
      </c>
      <c r="F1488" s="17"/>
      <c r="G1488" s="17"/>
      <c r="H1488" s="353">
        <v>1008401406</v>
      </c>
      <c r="I1488" s="17" t="s">
        <v>5208</v>
      </c>
      <c r="J1488" s="17" t="s">
        <v>6009</v>
      </c>
    </row>
    <row r="1489" spans="1:10" hidden="1">
      <c r="A1489" s="18">
        <f t="shared" si="23"/>
        <v>1485</v>
      </c>
      <c r="B1489" s="21">
        <v>13708</v>
      </c>
      <c r="C1489" s="22" t="s">
        <v>1458</v>
      </c>
      <c r="D1489" s="23">
        <v>29706</v>
      </c>
      <c r="E1489" s="24" t="s">
        <v>4812</v>
      </c>
      <c r="F1489" s="17"/>
      <c r="G1489" s="17"/>
      <c r="H1489" s="353">
        <v>103004231143</v>
      </c>
      <c r="I1489" s="17" t="s">
        <v>5204</v>
      </c>
      <c r="J1489" s="17" t="s">
        <v>6010</v>
      </c>
    </row>
    <row r="1490" spans="1:10" hidden="1">
      <c r="A1490" s="18">
        <f t="shared" si="23"/>
        <v>1486</v>
      </c>
      <c r="B1490" s="25">
        <v>13712</v>
      </c>
      <c r="C1490" s="26" t="s">
        <v>1118</v>
      </c>
      <c r="D1490" s="27">
        <v>31007</v>
      </c>
      <c r="E1490" s="28" t="s">
        <v>4797</v>
      </c>
      <c r="F1490" s="17"/>
      <c r="G1490" s="17"/>
      <c r="H1490" s="353">
        <v>141000860034</v>
      </c>
      <c r="I1490" s="17" t="s">
        <v>5210</v>
      </c>
      <c r="J1490" s="17" t="s">
        <v>5427</v>
      </c>
    </row>
    <row r="1491" spans="1:10" hidden="1">
      <c r="A1491" s="18">
        <f t="shared" si="23"/>
        <v>1487</v>
      </c>
      <c r="B1491" s="21">
        <v>13713</v>
      </c>
      <c r="C1491" s="22" t="s">
        <v>1459</v>
      </c>
      <c r="D1491" s="23">
        <v>30580</v>
      </c>
      <c r="E1491" s="24" t="s">
        <v>4812</v>
      </c>
      <c r="F1491" s="17"/>
      <c r="G1491" s="17"/>
      <c r="H1491" s="353">
        <v>105004231101</v>
      </c>
      <c r="I1491" s="17" t="s">
        <v>5204</v>
      </c>
      <c r="J1491" s="17" t="s">
        <v>6011</v>
      </c>
    </row>
    <row r="1492" spans="1:10" hidden="1">
      <c r="A1492" s="18">
        <f t="shared" si="23"/>
        <v>1488</v>
      </c>
      <c r="B1492" s="25">
        <v>13714</v>
      </c>
      <c r="C1492" s="26" t="s">
        <v>1118</v>
      </c>
      <c r="D1492" s="27">
        <v>31011</v>
      </c>
      <c r="E1492" s="28" t="s">
        <v>4819</v>
      </c>
      <c r="F1492" s="17"/>
      <c r="G1492" s="17"/>
      <c r="H1492" s="353">
        <v>1008401396</v>
      </c>
      <c r="I1492" s="17" t="s">
        <v>5208</v>
      </c>
      <c r="J1492" s="17" t="s">
        <v>5342</v>
      </c>
    </row>
    <row r="1493" spans="1:10" hidden="1">
      <c r="A1493" s="18">
        <f t="shared" si="23"/>
        <v>1489</v>
      </c>
      <c r="B1493" s="21">
        <v>13722</v>
      </c>
      <c r="C1493" s="22" t="s">
        <v>1460</v>
      </c>
      <c r="D1493" s="23">
        <v>29774</v>
      </c>
      <c r="E1493" s="24" t="s">
        <v>4813</v>
      </c>
      <c r="F1493" s="17"/>
      <c r="G1493" s="17"/>
      <c r="H1493" s="353">
        <v>1008392308</v>
      </c>
      <c r="I1493" s="17" t="s">
        <v>5208</v>
      </c>
      <c r="J1493" s="17" t="s">
        <v>5461</v>
      </c>
    </row>
    <row r="1494" spans="1:10" hidden="1">
      <c r="A1494" s="18">
        <f t="shared" si="23"/>
        <v>1490</v>
      </c>
      <c r="B1494" s="25">
        <v>13724</v>
      </c>
      <c r="C1494" s="26" t="s">
        <v>1461</v>
      </c>
      <c r="D1494" s="27">
        <v>30827</v>
      </c>
      <c r="E1494" s="28" t="s">
        <v>4813</v>
      </c>
      <c r="F1494" s="17"/>
      <c r="G1494" s="17"/>
      <c r="H1494" s="353">
        <v>1008392175</v>
      </c>
      <c r="I1494" s="17" t="s">
        <v>5208</v>
      </c>
      <c r="J1494" s="17" t="s">
        <v>5282</v>
      </c>
    </row>
    <row r="1495" spans="1:10" hidden="1">
      <c r="A1495" s="18">
        <f t="shared" si="23"/>
        <v>1491</v>
      </c>
      <c r="B1495" s="21">
        <v>13730</v>
      </c>
      <c r="C1495" s="22" t="s">
        <v>1462</v>
      </c>
      <c r="D1495" s="23">
        <v>30100</v>
      </c>
      <c r="E1495" s="24" t="s">
        <v>4780</v>
      </c>
      <c r="F1495" s="17"/>
      <c r="G1495" s="17"/>
      <c r="H1495" s="353">
        <v>1008392120</v>
      </c>
      <c r="I1495" s="17" t="s">
        <v>5208</v>
      </c>
      <c r="J1495" s="17" t="s">
        <v>5748</v>
      </c>
    </row>
    <row r="1496" spans="1:10" hidden="1">
      <c r="A1496" s="18">
        <f t="shared" si="23"/>
        <v>1492</v>
      </c>
      <c r="B1496" s="25">
        <v>13731</v>
      </c>
      <c r="C1496" s="26" t="s">
        <v>1463</v>
      </c>
      <c r="D1496" s="27">
        <v>28430</v>
      </c>
      <c r="E1496" s="28" t="s">
        <v>4820</v>
      </c>
      <c r="F1496" s="17"/>
      <c r="G1496" s="17"/>
      <c r="H1496" s="353">
        <v>109004191592</v>
      </c>
      <c r="I1496" s="17" t="s">
        <v>5204</v>
      </c>
      <c r="J1496" s="17" t="s">
        <v>6012</v>
      </c>
    </row>
    <row r="1497" spans="1:10" hidden="1">
      <c r="A1497" s="18">
        <f t="shared" si="23"/>
        <v>1493</v>
      </c>
      <c r="B1497" s="21">
        <v>13732</v>
      </c>
      <c r="C1497" s="22" t="s">
        <v>1464</v>
      </c>
      <c r="D1497" s="23">
        <v>31378</v>
      </c>
      <c r="E1497" s="24" t="s">
        <v>4816</v>
      </c>
      <c r="F1497" s="17"/>
      <c r="G1497" s="17"/>
      <c r="H1497" s="353">
        <v>141000864527</v>
      </c>
      <c r="I1497" s="17" t="s">
        <v>5210</v>
      </c>
      <c r="J1497" s="17" t="s">
        <v>5476</v>
      </c>
    </row>
    <row r="1498" spans="1:10" hidden="1">
      <c r="A1498" s="18">
        <f t="shared" si="23"/>
        <v>1494</v>
      </c>
      <c r="B1498" s="25">
        <v>13734</v>
      </c>
      <c r="C1498" s="26" t="s">
        <v>1465</v>
      </c>
      <c r="D1498" s="27">
        <v>29874</v>
      </c>
      <c r="E1498" s="28" t="s">
        <v>4816</v>
      </c>
      <c r="F1498" s="17"/>
      <c r="G1498" s="17"/>
      <c r="H1498" s="353">
        <v>141000860140</v>
      </c>
      <c r="I1498" s="17" t="s">
        <v>5210</v>
      </c>
      <c r="J1498" s="17" t="s">
        <v>5730</v>
      </c>
    </row>
    <row r="1499" spans="1:10" hidden="1">
      <c r="A1499" s="18">
        <f t="shared" si="23"/>
        <v>1495</v>
      </c>
      <c r="B1499" s="21">
        <v>13739</v>
      </c>
      <c r="C1499" s="22" t="s">
        <v>1466</v>
      </c>
      <c r="D1499" s="23">
        <v>30897</v>
      </c>
      <c r="E1499" s="24" t="s">
        <v>4816</v>
      </c>
      <c r="F1499" s="17"/>
      <c r="G1499" s="17"/>
      <c r="H1499" s="353">
        <v>141000860237</v>
      </c>
      <c r="I1499" s="17" t="s">
        <v>5210</v>
      </c>
      <c r="J1499" s="17" t="s">
        <v>5684</v>
      </c>
    </row>
    <row r="1500" spans="1:10" hidden="1">
      <c r="A1500" s="18">
        <f t="shared" si="23"/>
        <v>1496</v>
      </c>
      <c r="B1500" s="25">
        <v>13740</v>
      </c>
      <c r="C1500" s="26" t="s">
        <v>1467</v>
      </c>
      <c r="D1500" s="27">
        <v>30895</v>
      </c>
      <c r="E1500" s="28" t="s">
        <v>4808</v>
      </c>
      <c r="F1500" s="17"/>
      <c r="G1500" s="17"/>
      <c r="H1500" s="353">
        <v>108004231423</v>
      </c>
      <c r="I1500" s="17" t="s">
        <v>5204</v>
      </c>
      <c r="J1500" s="17" t="s">
        <v>6014</v>
      </c>
    </row>
    <row r="1501" spans="1:10" hidden="1">
      <c r="A1501" s="18">
        <f t="shared" si="23"/>
        <v>1497</v>
      </c>
      <c r="B1501" s="21">
        <v>13749</v>
      </c>
      <c r="C1501" s="22" t="s">
        <v>1468</v>
      </c>
      <c r="D1501" s="23">
        <v>29162</v>
      </c>
      <c r="E1501" s="24" t="s">
        <v>4828</v>
      </c>
      <c r="F1501" s="17"/>
      <c r="G1501" s="17"/>
      <c r="H1501" s="353">
        <v>1008400070</v>
      </c>
      <c r="I1501" s="17" t="s">
        <v>5208</v>
      </c>
      <c r="J1501" s="17" t="s">
        <v>5507</v>
      </c>
    </row>
    <row r="1502" spans="1:10" hidden="1">
      <c r="A1502" s="18">
        <f t="shared" si="23"/>
        <v>1498</v>
      </c>
      <c r="B1502" s="25">
        <v>13751</v>
      </c>
      <c r="C1502" s="26" t="s">
        <v>1469</v>
      </c>
      <c r="D1502" s="27">
        <v>30551</v>
      </c>
      <c r="E1502" s="28" t="s">
        <v>4789</v>
      </c>
      <c r="F1502" s="17"/>
      <c r="G1502" s="17"/>
      <c r="H1502" s="353">
        <v>105003963675</v>
      </c>
      <c r="I1502" s="17" t="s">
        <v>5204</v>
      </c>
      <c r="J1502" s="17" t="s">
        <v>6016</v>
      </c>
    </row>
    <row r="1503" spans="1:10" hidden="1">
      <c r="A1503" s="18">
        <f t="shared" si="23"/>
        <v>1499</v>
      </c>
      <c r="B1503" s="21">
        <v>13752</v>
      </c>
      <c r="C1503" s="22" t="s">
        <v>1470</v>
      </c>
      <c r="D1503" s="23">
        <v>30795</v>
      </c>
      <c r="E1503" s="24" t="s">
        <v>4791</v>
      </c>
      <c r="F1503" s="17"/>
      <c r="G1503" s="17"/>
      <c r="H1503" s="353">
        <v>1008391956</v>
      </c>
      <c r="I1503" s="17" t="s">
        <v>5208</v>
      </c>
      <c r="J1503" s="17" t="s">
        <v>6017</v>
      </c>
    </row>
    <row r="1504" spans="1:10" hidden="1">
      <c r="A1504" s="18">
        <f t="shared" si="23"/>
        <v>1500</v>
      </c>
      <c r="B1504" s="25">
        <v>13753</v>
      </c>
      <c r="C1504" s="26" t="s">
        <v>1471</v>
      </c>
      <c r="D1504" s="27">
        <v>28946</v>
      </c>
      <c r="E1504" s="28" t="s">
        <v>4817</v>
      </c>
      <c r="F1504" s="17"/>
      <c r="G1504" s="17"/>
      <c r="H1504" s="353">
        <v>107004206459</v>
      </c>
      <c r="I1504" s="17" t="s">
        <v>5204</v>
      </c>
      <c r="J1504" s="17" t="s">
        <v>6018</v>
      </c>
    </row>
    <row r="1505" spans="1:10" hidden="1">
      <c r="A1505" s="18">
        <f t="shared" si="23"/>
        <v>1501</v>
      </c>
      <c r="B1505" s="21">
        <v>13754</v>
      </c>
      <c r="C1505" s="22" t="s">
        <v>786</v>
      </c>
      <c r="D1505" s="23">
        <v>30895</v>
      </c>
      <c r="E1505" s="24" t="s">
        <v>4825</v>
      </c>
      <c r="F1505" s="17"/>
      <c r="G1505" s="17"/>
      <c r="H1505" s="353">
        <v>107004234389</v>
      </c>
      <c r="I1505" s="17" t="s">
        <v>5204</v>
      </c>
      <c r="J1505" s="17" t="s">
        <v>5614</v>
      </c>
    </row>
    <row r="1506" spans="1:10" hidden="1">
      <c r="A1506" s="18">
        <f t="shared" si="23"/>
        <v>1502</v>
      </c>
      <c r="B1506" s="25">
        <v>13755</v>
      </c>
      <c r="C1506" s="26" t="s">
        <v>955</v>
      </c>
      <c r="D1506" s="27">
        <v>30323</v>
      </c>
      <c r="E1506" s="28" t="s">
        <v>4789</v>
      </c>
      <c r="F1506" s="17"/>
      <c r="G1506" s="17"/>
      <c r="H1506" s="353">
        <v>105004176682</v>
      </c>
      <c r="I1506" s="17" t="s">
        <v>5204</v>
      </c>
      <c r="J1506" s="17" t="s">
        <v>6019</v>
      </c>
    </row>
    <row r="1507" spans="1:10" hidden="1">
      <c r="A1507" s="18">
        <f t="shared" si="23"/>
        <v>1503</v>
      </c>
      <c r="B1507" s="21">
        <v>13756</v>
      </c>
      <c r="C1507" s="22" t="s">
        <v>1472</v>
      </c>
      <c r="D1507" s="23">
        <v>29004</v>
      </c>
      <c r="E1507" s="24" t="s">
        <v>4825</v>
      </c>
      <c r="F1507" s="17"/>
      <c r="G1507" s="17"/>
      <c r="H1507" s="353">
        <v>102004234396</v>
      </c>
      <c r="I1507" s="17" t="s">
        <v>5204</v>
      </c>
      <c r="J1507" s="17" t="s">
        <v>6020</v>
      </c>
    </row>
    <row r="1508" spans="1:10" hidden="1">
      <c r="A1508" s="18">
        <f t="shared" si="23"/>
        <v>1504</v>
      </c>
      <c r="B1508" s="25">
        <v>13757</v>
      </c>
      <c r="C1508" s="26" t="s">
        <v>1473</v>
      </c>
      <c r="D1508" s="27">
        <v>31142</v>
      </c>
      <c r="E1508" s="28" t="s">
        <v>4825</v>
      </c>
      <c r="F1508" s="17"/>
      <c r="G1508" s="17"/>
      <c r="H1508" s="353">
        <v>101004234402</v>
      </c>
      <c r="I1508" s="17" t="s">
        <v>5204</v>
      </c>
      <c r="J1508" s="17" t="s">
        <v>5261</v>
      </c>
    </row>
    <row r="1509" spans="1:10" hidden="1">
      <c r="A1509" s="18">
        <f t="shared" si="23"/>
        <v>1505</v>
      </c>
      <c r="B1509" s="21">
        <v>13758</v>
      </c>
      <c r="C1509" s="22" t="s">
        <v>1474</v>
      </c>
      <c r="D1509" s="23">
        <v>30787</v>
      </c>
      <c r="E1509" s="24" t="s">
        <v>4825</v>
      </c>
      <c r="F1509" s="17"/>
      <c r="G1509" s="17"/>
      <c r="H1509" s="353">
        <v>100004234374</v>
      </c>
      <c r="I1509" s="17" t="s">
        <v>5204</v>
      </c>
      <c r="J1509" s="17" t="s">
        <v>5213</v>
      </c>
    </row>
    <row r="1510" spans="1:10" hidden="1">
      <c r="A1510" s="18">
        <f t="shared" si="23"/>
        <v>1506</v>
      </c>
      <c r="B1510" s="25">
        <v>13759</v>
      </c>
      <c r="C1510" s="26" t="s">
        <v>1475</v>
      </c>
      <c r="D1510" s="27">
        <v>31300</v>
      </c>
      <c r="E1510" s="28" t="s">
        <v>4818</v>
      </c>
      <c r="F1510" s="17"/>
      <c r="G1510" s="17"/>
      <c r="H1510" s="353">
        <v>1008400889</v>
      </c>
      <c r="I1510" s="17" t="s">
        <v>5208</v>
      </c>
      <c r="J1510" s="17" t="s">
        <v>5247</v>
      </c>
    </row>
    <row r="1511" spans="1:10" hidden="1">
      <c r="A1511" s="18">
        <f t="shared" si="23"/>
        <v>1507</v>
      </c>
      <c r="B1511" s="21">
        <v>13760</v>
      </c>
      <c r="C1511" s="22" t="s">
        <v>1476</v>
      </c>
      <c r="D1511" s="23">
        <v>28923</v>
      </c>
      <c r="E1511" s="24" t="s">
        <v>4789</v>
      </c>
      <c r="F1511" s="17"/>
      <c r="G1511" s="17"/>
      <c r="H1511" s="353">
        <v>103004176741</v>
      </c>
      <c r="I1511" s="17" t="s">
        <v>5204</v>
      </c>
      <c r="J1511" s="17" t="s">
        <v>5934</v>
      </c>
    </row>
    <row r="1512" spans="1:10" hidden="1">
      <c r="A1512" s="18">
        <f t="shared" si="23"/>
        <v>1508</v>
      </c>
      <c r="B1512" s="25">
        <v>13763</v>
      </c>
      <c r="C1512" s="26" t="s">
        <v>1477</v>
      </c>
      <c r="D1512" s="27">
        <v>28446</v>
      </c>
      <c r="E1512" s="28" t="s">
        <v>4791</v>
      </c>
      <c r="F1512" s="17"/>
      <c r="G1512" s="17"/>
      <c r="H1512" s="353">
        <v>1008402418</v>
      </c>
      <c r="I1512" s="17" t="s">
        <v>5208</v>
      </c>
      <c r="J1512" s="17" t="s">
        <v>5645</v>
      </c>
    </row>
    <row r="1513" spans="1:10" hidden="1">
      <c r="A1513" s="18">
        <f t="shared" si="23"/>
        <v>1509</v>
      </c>
      <c r="B1513" s="25">
        <v>13770</v>
      </c>
      <c r="C1513" s="26" t="s">
        <v>1478</v>
      </c>
      <c r="D1513" s="27">
        <v>30784</v>
      </c>
      <c r="E1513" s="28" t="s">
        <v>4797</v>
      </c>
      <c r="F1513" s="17"/>
      <c r="G1513" s="17"/>
      <c r="H1513" s="353">
        <v>141000860035</v>
      </c>
      <c r="I1513" s="17" t="s">
        <v>5210</v>
      </c>
      <c r="J1513" s="17" t="s">
        <v>5614</v>
      </c>
    </row>
    <row r="1514" spans="1:10" hidden="1">
      <c r="A1514" s="18">
        <f t="shared" si="23"/>
        <v>1510</v>
      </c>
      <c r="B1514" s="21">
        <v>13779</v>
      </c>
      <c r="C1514" s="22" t="s">
        <v>1479</v>
      </c>
      <c r="D1514" s="23">
        <v>31379</v>
      </c>
      <c r="E1514" s="24" t="s">
        <v>4817</v>
      </c>
      <c r="F1514" s="17"/>
      <c r="G1514" s="17"/>
      <c r="H1514" s="353">
        <v>1008403077</v>
      </c>
      <c r="I1514" s="17" t="s">
        <v>5208</v>
      </c>
      <c r="J1514" s="17" t="s">
        <v>5840</v>
      </c>
    </row>
    <row r="1515" spans="1:10" hidden="1">
      <c r="A1515" s="18">
        <f t="shared" si="23"/>
        <v>1511</v>
      </c>
      <c r="B1515" s="25">
        <v>13782</v>
      </c>
      <c r="C1515" s="26" t="s">
        <v>747</v>
      </c>
      <c r="D1515" s="27">
        <v>31375</v>
      </c>
      <c r="E1515" s="28" t="s">
        <v>4789</v>
      </c>
      <c r="F1515" s="17"/>
      <c r="G1515" s="17"/>
      <c r="H1515" s="353">
        <v>109004176676</v>
      </c>
      <c r="I1515" s="17" t="s">
        <v>5204</v>
      </c>
      <c r="J1515" s="17" t="s">
        <v>6021</v>
      </c>
    </row>
    <row r="1516" spans="1:10" hidden="1">
      <c r="A1516" s="18">
        <f t="shared" si="23"/>
        <v>1512</v>
      </c>
      <c r="B1516" s="21">
        <v>13783</v>
      </c>
      <c r="C1516" s="22" t="s">
        <v>1480</v>
      </c>
      <c r="D1516" s="23">
        <v>30560</v>
      </c>
      <c r="E1516" s="24" t="s">
        <v>4820</v>
      </c>
      <c r="F1516" s="17"/>
      <c r="G1516" s="17"/>
      <c r="H1516" s="353">
        <v>105004171768</v>
      </c>
      <c r="I1516" s="17" t="s">
        <v>5204</v>
      </c>
      <c r="J1516" s="17" t="s">
        <v>5611</v>
      </c>
    </row>
    <row r="1517" spans="1:10" hidden="1">
      <c r="A1517" s="18">
        <f t="shared" si="23"/>
        <v>1513</v>
      </c>
      <c r="B1517" s="25">
        <v>13786</v>
      </c>
      <c r="C1517" s="26" t="s">
        <v>1481</v>
      </c>
      <c r="D1517" s="27">
        <v>30221</v>
      </c>
      <c r="E1517" s="28" t="s">
        <v>4798</v>
      </c>
      <c r="F1517" s="17"/>
      <c r="G1517" s="17"/>
      <c r="H1517" s="353">
        <v>1008397439</v>
      </c>
      <c r="I1517" s="17" t="s">
        <v>5208</v>
      </c>
      <c r="J1517" s="17" t="s">
        <v>6022</v>
      </c>
    </row>
    <row r="1518" spans="1:10" hidden="1">
      <c r="A1518" s="18">
        <f t="shared" si="23"/>
        <v>1514</v>
      </c>
      <c r="B1518" s="21">
        <v>13787</v>
      </c>
      <c r="C1518" s="22" t="s">
        <v>1482</v>
      </c>
      <c r="D1518" s="23">
        <v>31092</v>
      </c>
      <c r="E1518" s="24" t="s">
        <v>4786</v>
      </c>
      <c r="F1518" s="17"/>
      <c r="G1518" s="17"/>
      <c r="H1518" s="353">
        <v>103004155992</v>
      </c>
      <c r="I1518" s="17" t="s">
        <v>5204</v>
      </c>
      <c r="J1518" s="17" t="s">
        <v>5614</v>
      </c>
    </row>
    <row r="1519" spans="1:10" hidden="1">
      <c r="A1519" s="18">
        <f t="shared" si="23"/>
        <v>1515</v>
      </c>
      <c r="B1519" s="25">
        <v>13790</v>
      </c>
      <c r="C1519" s="26" t="s">
        <v>1483</v>
      </c>
      <c r="D1519" s="27">
        <v>30374</v>
      </c>
      <c r="E1519" s="28" t="s">
        <v>4818</v>
      </c>
      <c r="F1519" s="17"/>
      <c r="G1519" s="17"/>
      <c r="H1519" s="353">
        <v>1008395664</v>
      </c>
      <c r="I1519" s="17" t="s">
        <v>5208</v>
      </c>
      <c r="J1519" s="17" t="s">
        <v>6023</v>
      </c>
    </row>
    <row r="1520" spans="1:10" hidden="1">
      <c r="A1520" s="18">
        <f t="shared" si="23"/>
        <v>1516</v>
      </c>
      <c r="B1520" s="21">
        <v>13791</v>
      </c>
      <c r="C1520" s="22" t="s">
        <v>1484</v>
      </c>
      <c r="D1520" s="23">
        <v>29823</v>
      </c>
      <c r="E1520" s="24" t="s">
        <v>4826</v>
      </c>
      <c r="F1520" s="17"/>
      <c r="G1520" s="17"/>
      <c r="H1520" s="353">
        <v>100004171790</v>
      </c>
      <c r="I1520" s="17" t="s">
        <v>5204</v>
      </c>
      <c r="J1520" s="17" t="s">
        <v>5548</v>
      </c>
    </row>
    <row r="1521" spans="1:10" hidden="1">
      <c r="A1521" s="18">
        <f t="shared" si="23"/>
        <v>1517</v>
      </c>
      <c r="B1521" s="25">
        <v>13793</v>
      </c>
      <c r="C1521" s="26" t="s">
        <v>1485</v>
      </c>
      <c r="D1521" s="27">
        <v>31056</v>
      </c>
      <c r="E1521" s="28" t="s">
        <v>4779</v>
      </c>
      <c r="F1521" s="17"/>
      <c r="G1521" s="17"/>
      <c r="H1521" s="353">
        <v>1008395525</v>
      </c>
      <c r="I1521" s="17" t="s">
        <v>5208</v>
      </c>
      <c r="J1521" s="17" t="s">
        <v>5342</v>
      </c>
    </row>
    <row r="1522" spans="1:10" hidden="1">
      <c r="A1522" s="18">
        <f t="shared" si="23"/>
        <v>1518</v>
      </c>
      <c r="B1522" s="21">
        <v>13794</v>
      </c>
      <c r="C1522" s="22" t="s">
        <v>1137</v>
      </c>
      <c r="D1522" s="23">
        <v>31353</v>
      </c>
      <c r="E1522" s="24" t="s">
        <v>4785</v>
      </c>
      <c r="F1522" s="17"/>
      <c r="G1522" s="17"/>
      <c r="H1522" s="353">
        <v>1008402175</v>
      </c>
      <c r="I1522" s="17" t="s">
        <v>5208</v>
      </c>
      <c r="J1522" s="17" t="s">
        <v>5668</v>
      </c>
    </row>
    <row r="1523" spans="1:10" hidden="1">
      <c r="A1523" s="18">
        <f t="shared" si="23"/>
        <v>1519</v>
      </c>
      <c r="B1523" s="25">
        <v>13795</v>
      </c>
      <c r="C1523" s="26" t="s">
        <v>1448</v>
      </c>
      <c r="D1523" s="27">
        <v>31663</v>
      </c>
      <c r="E1523" s="28" t="s">
        <v>4806</v>
      </c>
      <c r="F1523" s="17"/>
      <c r="G1523" s="17"/>
      <c r="H1523" s="353">
        <v>109004171791</v>
      </c>
      <c r="I1523" s="17" t="s">
        <v>5204</v>
      </c>
      <c r="J1523" s="17" t="s">
        <v>6024</v>
      </c>
    </row>
    <row r="1524" spans="1:10" hidden="1">
      <c r="A1524" s="18">
        <f t="shared" si="23"/>
        <v>1520</v>
      </c>
      <c r="B1524" s="21">
        <v>13800</v>
      </c>
      <c r="C1524" s="22" t="s">
        <v>1486</v>
      </c>
      <c r="D1524" s="23">
        <v>30629</v>
      </c>
      <c r="E1524" s="24" t="s">
        <v>4816</v>
      </c>
      <c r="F1524" s="17"/>
      <c r="G1524" s="17"/>
      <c r="H1524" s="353">
        <v>141000860689</v>
      </c>
      <c r="I1524" s="17" t="s">
        <v>5210</v>
      </c>
      <c r="J1524" s="17" t="s">
        <v>5393</v>
      </c>
    </row>
    <row r="1525" spans="1:10" hidden="1">
      <c r="A1525" s="18">
        <f t="shared" si="23"/>
        <v>1521</v>
      </c>
      <c r="B1525" s="25">
        <v>13801</v>
      </c>
      <c r="C1525" s="26" t="s">
        <v>1487</v>
      </c>
      <c r="D1525" s="27">
        <v>30307</v>
      </c>
      <c r="E1525" s="28" t="s">
        <v>4809</v>
      </c>
      <c r="F1525" s="17"/>
      <c r="G1525" s="17"/>
      <c r="H1525" s="353">
        <v>105004169767</v>
      </c>
      <c r="I1525" s="17" t="s">
        <v>5204</v>
      </c>
      <c r="J1525" s="17" t="s">
        <v>5219</v>
      </c>
    </row>
    <row r="1526" spans="1:10" hidden="1">
      <c r="A1526" s="18">
        <f t="shared" si="23"/>
        <v>1522</v>
      </c>
      <c r="B1526" s="21">
        <v>13804</v>
      </c>
      <c r="C1526" s="22" t="s">
        <v>259</v>
      </c>
      <c r="D1526" s="23">
        <v>30346</v>
      </c>
      <c r="E1526" s="24" t="s">
        <v>4827</v>
      </c>
      <c r="F1526" s="17"/>
      <c r="G1526" s="17"/>
      <c r="H1526" s="353">
        <v>107004169792</v>
      </c>
      <c r="I1526" s="17" t="s">
        <v>5204</v>
      </c>
      <c r="J1526" s="17" t="s">
        <v>5611</v>
      </c>
    </row>
    <row r="1527" spans="1:10" hidden="1">
      <c r="A1527" s="18">
        <f t="shared" si="23"/>
        <v>1523</v>
      </c>
      <c r="B1527" s="25">
        <v>13806</v>
      </c>
      <c r="C1527" s="26" t="s">
        <v>1488</v>
      </c>
      <c r="D1527" s="27">
        <v>30534</v>
      </c>
      <c r="E1527" s="28" t="s">
        <v>4814</v>
      </c>
      <c r="F1527" s="17"/>
      <c r="G1527" s="17"/>
      <c r="H1527" s="353">
        <v>1008398962</v>
      </c>
      <c r="I1527" s="17" t="s">
        <v>5208</v>
      </c>
      <c r="J1527" s="17" t="s">
        <v>5251</v>
      </c>
    </row>
    <row r="1528" spans="1:10" hidden="1">
      <c r="A1528" s="18">
        <f t="shared" si="23"/>
        <v>1524</v>
      </c>
      <c r="B1528" s="21">
        <v>13807</v>
      </c>
      <c r="C1528" s="22" t="s">
        <v>1489</v>
      </c>
      <c r="D1528" s="23">
        <v>30743</v>
      </c>
      <c r="E1528" s="24" t="s">
        <v>4807</v>
      </c>
      <c r="F1528" s="17"/>
      <c r="G1528" s="17"/>
      <c r="H1528" s="353">
        <v>104004169771</v>
      </c>
      <c r="I1528" s="17" t="s">
        <v>5204</v>
      </c>
      <c r="J1528" s="17" t="s">
        <v>6025</v>
      </c>
    </row>
    <row r="1529" spans="1:10" hidden="1">
      <c r="A1529" s="18">
        <f t="shared" si="23"/>
        <v>1525</v>
      </c>
      <c r="B1529" s="25">
        <v>13808</v>
      </c>
      <c r="C1529" s="26" t="s">
        <v>1490</v>
      </c>
      <c r="D1529" s="27">
        <v>29775</v>
      </c>
      <c r="E1529" s="29" t="s">
        <v>4781</v>
      </c>
      <c r="F1529" s="17"/>
      <c r="G1529" s="17"/>
      <c r="H1529" s="353">
        <v>1008391587</v>
      </c>
      <c r="I1529" s="17" t="s">
        <v>5208</v>
      </c>
      <c r="J1529" s="17" t="s">
        <v>5461</v>
      </c>
    </row>
    <row r="1530" spans="1:10" hidden="1">
      <c r="A1530" s="18">
        <f t="shared" si="23"/>
        <v>1526</v>
      </c>
      <c r="B1530" s="21">
        <v>13810</v>
      </c>
      <c r="C1530" s="22" t="s">
        <v>1491</v>
      </c>
      <c r="D1530" s="23">
        <v>30400</v>
      </c>
      <c r="E1530" s="24" t="s">
        <v>4820</v>
      </c>
      <c r="F1530" s="17"/>
      <c r="G1530" s="17"/>
      <c r="H1530" s="353">
        <v>1008387012</v>
      </c>
      <c r="I1530" s="17" t="s">
        <v>5208</v>
      </c>
      <c r="J1530" s="17" t="s">
        <v>6027</v>
      </c>
    </row>
    <row r="1531" spans="1:10" hidden="1">
      <c r="A1531" s="18">
        <f t="shared" si="23"/>
        <v>1527</v>
      </c>
      <c r="B1531" s="25">
        <v>13814</v>
      </c>
      <c r="C1531" s="26" t="s">
        <v>890</v>
      </c>
      <c r="D1531" s="27">
        <v>30914</v>
      </c>
      <c r="E1531" s="28" t="s">
        <v>4829</v>
      </c>
      <c r="F1531" s="17"/>
      <c r="G1531" s="17"/>
      <c r="H1531" s="353">
        <v>104004169826</v>
      </c>
      <c r="I1531" s="17" t="s">
        <v>5204</v>
      </c>
      <c r="J1531" s="17" t="s">
        <v>5884</v>
      </c>
    </row>
    <row r="1532" spans="1:10" hidden="1">
      <c r="A1532" s="18">
        <f t="shared" si="23"/>
        <v>1528</v>
      </c>
      <c r="B1532" s="21">
        <v>13816</v>
      </c>
      <c r="C1532" s="22" t="s">
        <v>1492</v>
      </c>
      <c r="D1532" s="23">
        <v>31098</v>
      </c>
      <c r="E1532" s="24" t="s">
        <v>4797</v>
      </c>
      <c r="F1532" s="17"/>
      <c r="G1532" s="17"/>
      <c r="H1532" s="353">
        <v>141000860036</v>
      </c>
      <c r="I1532" s="17" t="s">
        <v>5210</v>
      </c>
      <c r="J1532" s="17" t="s">
        <v>5261</v>
      </c>
    </row>
    <row r="1533" spans="1:10" hidden="1">
      <c r="A1533" s="18">
        <f t="shared" si="23"/>
        <v>1529</v>
      </c>
      <c r="B1533" s="25">
        <v>13817</v>
      </c>
      <c r="C1533" s="26" t="s">
        <v>1493</v>
      </c>
      <c r="D1533" s="27">
        <v>30680</v>
      </c>
      <c r="E1533" s="28" t="s">
        <v>4785</v>
      </c>
      <c r="F1533" s="17"/>
      <c r="G1533" s="17"/>
      <c r="H1533" s="353">
        <v>101004098627</v>
      </c>
      <c r="I1533" s="17" t="s">
        <v>5204</v>
      </c>
      <c r="J1533" s="17" t="s">
        <v>5393</v>
      </c>
    </row>
    <row r="1534" spans="1:10" hidden="1">
      <c r="A1534" s="18">
        <f t="shared" si="23"/>
        <v>1530</v>
      </c>
      <c r="B1534" s="21">
        <v>13818</v>
      </c>
      <c r="C1534" s="22" t="s">
        <v>1070</v>
      </c>
      <c r="D1534" s="23">
        <v>30858</v>
      </c>
      <c r="E1534" s="24" t="s">
        <v>4785</v>
      </c>
      <c r="F1534" s="17"/>
      <c r="G1534" s="17"/>
      <c r="H1534" s="353">
        <v>109004199516</v>
      </c>
      <c r="I1534" s="17" t="s">
        <v>5204</v>
      </c>
      <c r="J1534" s="17" t="s">
        <v>6029</v>
      </c>
    </row>
    <row r="1535" spans="1:10" hidden="1">
      <c r="A1535" s="18">
        <f t="shared" si="23"/>
        <v>1531</v>
      </c>
      <c r="B1535" s="25">
        <v>13819</v>
      </c>
      <c r="C1535" s="26" t="s">
        <v>1494</v>
      </c>
      <c r="D1535" s="27">
        <v>29702</v>
      </c>
      <c r="E1535" s="28" t="s">
        <v>4780</v>
      </c>
      <c r="F1535" s="17"/>
      <c r="G1535" s="17"/>
      <c r="H1535" s="353">
        <v>101004231169</v>
      </c>
      <c r="I1535" s="17" t="s">
        <v>5204</v>
      </c>
      <c r="J1535" s="17">
        <v>0</v>
      </c>
    </row>
    <row r="1536" spans="1:10" hidden="1">
      <c r="A1536" s="18">
        <f t="shared" si="23"/>
        <v>1532</v>
      </c>
      <c r="B1536" s="21">
        <v>13820</v>
      </c>
      <c r="C1536" s="22" t="s">
        <v>1495</v>
      </c>
      <c r="D1536" s="23">
        <v>30562</v>
      </c>
      <c r="E1536" s="24" t="s">
        <v>4785</v>
      </c>
      <c r="F1536" s="17"/>
      <c r="G1536" s="17"/>
      <c r="H1536" s="353">
        <v>1008437687</v>
      </c>
      <c r="I1536" s="17" t="s">
        <v>5208</v>
      </c>
      <c r="J1536" s="17" t="s">
        <v>6030</v>
      </c>
    </row>
    <row r="1537" spans="1:10" hidden="1">
      <c r="A1537" s="18">
        <f t="shared" si="23"/>
        <v>1533</v>
      </c>
      <c r="B1537" s="25">
        <v>13821</v>
      </c>
      <c r="C1537" s="26" t="s">
        <v>1496</v>
      </c>
      <c r="D1537" s="27">
        <v>31215</v>
      </c>
      <c r="E1537" s="28" t="s">
        <v>4797</v>
      </c>
      <c r="F1537" s="17"/>
      <c r="G1537" s="17"/>
      <c r="H1537" s="353">
        <v>141000860037</v>
      </c>
      <c r="I1537" s="17" t="s">
        <v>5210</v>
      </c>
      <c r="J1537" s="17" t="s">
        <v>6031</v>
      </c>
    </row>
    <row r="1538" spans="1:10" hidden="1">
      <c r="A1538" s="18">
        <f t="shared" si="23"/>
        <v>1534</v>
      </c>
      <c r="B1538" s="21">
        <v>13822</v>
      </c>
      <c r="C1538" s="22" t="s">
        <v>1497</v>
      </c>
      <c r="D1538" s="23">
        <v>29897</v>
      </c>
      <c r="E1538" s="24" t="s">
        <v>4821</v>
      </c>
      <c r="F1538" s="17"/>
      <c r="G1538" s="17"/>
      <c r="H1538" s="353">
        <v>102004562700</v>
      </c>
      <c r="I1538" s="17" t="s">
        <v>5204</v>
      </c>
      <c r="J1538" s="17" t="s">
        <v>6032</v>
      </c>
    </row>
    <row r="1539" spans="1:10" hidden="1">
      <c r="A1539" s="18">
        <f t="shared" si="23"/>
        <v>1535</v>
      </c>
      <c r="B1539" s="25">
        <v>13823</v>
      </c>
      <c r="C1539" s="26" t="s">
        <v>1498</v>
      </c>
      <c r="D1539" s="27">
        <v>30535</v>
      </c>
      <c r="E1539" s="28" t="s">
        <v>4808</v>
      </c>
      <c r="F1539" s="17"/>
      <c r="G1539" s="17"/>
      <c r="H1539" s="353">
        <v>107004119177</v>
      </c>
      <c r="I1539" s="17" t="s">
        <v>5204</v>
      </c>
      <c r="J1539" s="17" t="s">
        <v>5492</v>
      </c>
    </row>
    <row r="1540" spans="1:10" hidden="1">
      <c r="A1540" s="18">
        <f t="shared" si="23"/>
        <v>1536</v>
      </c>
      <c r="B1540" s="21">
        <v>13827</v>
      </c>
      <c r="C1540" s="22" t="s">
        <v>1499</v>
      </c>
      <c r="D1540" s="23">
        <v>28805</v>
      </c>
      <c r="E1540" s="24" t="s">
        <v>4816</v>
      </c>
      <c r="F1540" s="17"/>
      <c r="G1540" s="17"/>
      <c r="H1540" s="353">
        <v>141000860177</v>
      </c>
      <c r="I1540" s="17" t="s">
        <v>5210</v>
      </c>
      <c r="J1540" s="17" t="s">
        <v>6034</v>
      </c>
    </row>
    <row r="1541" spans="1:10" hidden="1">
      <c r="A1541" s="18">
        <f t="shared" si="23"/>
        <v>1537</v>
      </c>
      <c r="B1541" s="25">
        <v>13831</v>
      </c>
      <c r="C1541" s="26" t="s">
        <v>1500</v>
      </c>
      <c r="D1541" s="27">
        <v>30735</v>
      </c>
      <c r="E1541" s="28" t="s">
        <v>4794</v>
      </c>
      <c r="F1541" s="17"/>
      <c r="G1541" s="17"/>
      <c r="H1541" s="353">
        <v>107004238439</v>
      </c>
      <c r="I1541" s="17" t="s">
        <v>5204</v>
      </c>
      <c r="J1541" s="17" t="s">
        <v>5659</v>
      </c>
    </row>
    <row r="1542" spans="1:10" hidden="1">
      <c r="A1542" s="18">
        <f t="shared" ref="A1542:A1605" si="24">ROW()-4</f>
        <v>1538</v>
      </c>
      <c r="B1542" s="21">
        <v>13832</v>
      </c>
      <c r="C1542" s="22" t="s">
        <v>1501</v>
      </c>
      <c r="D1542" s="23">
        <v>28288</v>
      </c>
      <c r="E1542" s="24" t="s">
        <v>4826</v>
      </c>
      <c r="F1542" s="17"/>
      <c r="G1542" s="17"/>
      <c r="H1542" s="353">
        <v>109004178416</v>
      </c>
      <c r="I1542" s="17" t="s">
        <v>5204</v>
      </c>
      <c r="J1542" s="17" t="s">
        <v>5369</v>
      </c>
    </row>
    <row r="1543" spans="1:10" hidden="1">
      <c r="A1543" s="18">
        <f t="shared" si="24"/>
        <v>1539</v>
      </c>
      <c r="B1543" s="25">
        <v>13834</v>
      </c>
      <c r="C1543" s="26" t="s">
        <v>1502</v>
      </c>
      <c r="D1543" s="27">
        <v>30170</v>
      </c>
      <c r="E1543" s="28" t="s">
        <v>4793</v>
      </c>
      <c r="F1543" s="17"/>
      <c r="G1543" s="17"/>
      <c r="H1543" s="353">
        <v>141000859708</v>
      </c>
      <c r="I1543" s="17" t="s">
        <v>5210</v>
      </c>
      <c r="J1543" s="17" t="s">
        <v>5261</v>
      </c>
    </row>
    <row r="1544" spans="1:10" hidden="1">
      <c r="A1544" s="18">
        <f t="shared" si="24"/>
        <v>1540</v>
      </c>
      <c r="B1544" s="21">
        <v>13836</v>
      </c>
      <c r="C1544" s="22" t="s">
        <v>1503</v>
      </c>
      <c r="D1544" s="23">
        <v>30654</v>
      </c>
      <c r="E1544" s="24" t="s">
        <v>4784</v>
      </c>
      <c r="F1544" s="17"/>
      <c r="G1544" s="17"/>
      <c r="H1544" s="353">
        <v>101004231502</v>
      </c>
      <c r="I1544" s="17" t="s">
        <v>5204</v>
      </c>
      <c r="J1544" s="17" t="s">
        <v>6037</v>
      </c>
    </row>
    <row r="1545" spans="1:10" hidden="1">
      <c r="A1545" s="18">
        <f t="shared" si="24"/>
        <v>1541</v>
      </c>
      <c r="B1545" s="25">
        <v>13838</v>
      </c>
      <c r="C1545" s="26" t="s">
        <v>1504</v>
      </c>
      <c r="D1545" s="27">
        <v>29683</v>
      </c>
      <c r="E1545" s="28" t="s">
        <v>4806</v>
      </c>
      <c r="F1545" s="17"/>
      <c r="G1545" s="17"/>
      <c r="H1545" s="353">
        <v>106004731182</v>
      </c>
      <c r="I1545" s="17" t="s">
        <v>5204</v>
      </c>
      <c r="J1545" s="17" t="s">
        <v>6038</v>
      </c>
    </row>
    <row r="1546" spans="1:10" hidden="1">
      <c r="A1546" s="18">
        <f t="shared" si="24"/>
        <v>1542</v>
      </c>
      <c r="B1546" s="21">
        <v>13839</v>
      </c>
      <c r="C1546" s="22" t="s">
        <v>1505</v>
      </c>
      <c r="D1546" s="23">
        <v>28814</v>
      </c>
      <c r="E1546" s="24" t="s">
        <v>4808</v>
      </c>
      <c r="F1546" s="17"/>
      <c r="G1546" s="17"/>
      <c r="H1546" s="353">
        <v>103004259886</v>
      </c>
      <c r="I1546" s="17" t="s">
        <v>5204</v>
      </c>
      <c r="J1546" s="17" t="s">
        <v>5225</v>
      </c>
    </row>
    <row r="1547" spans="1:10" hidden="1">
      <c r="A1547" s="18">
        <f t="shared" si="24"/>
        <v>1543</v>
      </c>
      <c r="B1547" s="25">
        <v>13840</v>
      </c>
      <c r="C1547" s="26" t="s">
        <v>1506</v>
      </c>
      <c r="D1547" s="27">
        <v>29399</v>
      </c>
      <c r="E1547" s="28" t="s">
        <v>4808</v>
      </c>
      <c r="F1547" s="17"/>
      <c r="G1547" s="17"/>
      <c r="H1547" s="353">
        <v>101004231418</v>
      </c>
      <c r="I1547" s="17" t="s">
        <v>5204</v>
      </c>
      <c r="J1547" s="17" t="s">
        <v>6039</v>
      </c>
    </row>
    <row r="1548" spans="1:10" hidden="1">
      <c r="A1548" s="18">
        <f t="shared" si="24"/>
        <v>1544</v>
      </c>
      <c r="B1548" s="21">
        <v>13841</v>
      </c>
      <c r="C1548" s="22" t="s">
        <v>867</v>
      </c>
      <c r="D1548" s="23">
        <v>30622</v>
      </c>
      <c r="E1548" s="24" t="s">
        <v>4793</v>
      </c>
      <c r="F1548" s="17"/>
      <c r="G1548" s="17"/>
      <c r="H1548" s="353">
        <v>141000859711</v>
      </c>
      <c r="I1548" s="17" t="s">
        <v>5210</v>
      </c>
      <c r="J1548" s="17" t="s">
        <v>6040</v>
      </c>
    </row>
    <row r="1549" spans="1:10" hidden="1">
      <c r="A1549" s="18">
        <f t="shared" si="24"/>
        <v>1545</v>
      </c>
      <c r="B1549" s="25">
        <v>13842</v>
      </c>
      <c r="C1549" s="26" t="s">
        <v>1507</v>
      </c>
      <c r="D1549" s="27">
        <v>30649</v>
      </c>
      <c r="E1549" s="28" t="s">
        <v>4808</v>
      </c>
      <c r="F1549" s="17"/>
      <c r="G1549" s="17"/>
      <c r="H1549" s="353">
        <v>108004231450</v>
      </c>
      <c r="I1549" s="17" t="s">
        <v>5204</v>
      </c>
      <c r="J1549" s="17" t="s">
        <v>6041</v>
      </c>
    </row>
    <row r="1550" spans="1:10" hidden="1">
      <c r="A1550" s="18">
        <f t="shared" si="24"/>
        <v>1546</v>
      </c>
      <c r="B1550" s="21">
        <v>13844</v>
      </c>
      <c r="C1550" s="22" t="s">
        <v>1508</v>
      </c>
      <c r="D1550" s="23">
        <v>30653</v>
      </c>
      <c r="E1550" s="24" t="s">
        <v>4799</v>
      </c>
      <c r="F1550" s="17"/>
      <c r="G1550" s="17"/>
      <c r="H1550" s="353">
        <v>104004114499</v>
      </c>
      <c r="I1550" s="17" t="s">
        <v>5204</v>
      </c>
      <c r="J1550" s="17" t="s">
        <v>6042</v>
      </c>
    </row>
    <row r="1551" spans="1:10" hidden="1">
      <c r="A1551" s="18">
        <f t="shared" si="24"/>
        <v>1547</v>
      </c>
      <c r="B1551" s="25">
        <v>13845</v>
      </c>
      <c r="C1551" s="26" t="s">
        <v>1509</v>
      </c>
      <c r="D1551" s="27">
        <v>30554</v>
      </c>
      <c r="E1551" s="28" t="s">
        <v>4784</v>
      </c>
      <c r="F1551" s="17"/>
      <c r="G1551" s="17"/>
      <c r="H1551" s="353">
        <v>141000860168</v>
      </c>
      <c r="I1551" s="17" t="s">
        <v>5210</v>
      </c>
      <c r="J1551" s="17" t="s">
        <v>5418</v>
      </c>
    </row>
    <row r="1552" spans="1:10" hidden="1">
      <c r="A1552" s="18">
        <f t="shared" si="24"/>
        <v>1548</v>
      </c>
      <c r="B1552" s="21">
        <v>13846</v>
      </c>
      <c r="C1552" s="22" t="s">
        <v>1510</v>
      </c>
      <c r="D1552" s="23">
        <v>31165</v>
      </c>
      <c r="E1552" s="24" t="s">
        <v>4789</v>
      </c>
      <c r="F1552" s="17"/>
      <c r="G1552" s="17"/>
      <c r="H1552" s="353">
        <v>107004159190</v>
      </c>
      <c r="I1552" s="17" t="s">
        <v>5204</v>
      </c>
      <c r="J1552" s="17" t="s">
        <v>5855</v>
      </c>
    </row>
    <row r="1553" spans="1:10" hidden="1">
      <c r="A1553" s="18">
        <f t="shared" si="24"/>
        <v>1549</v>
      </c>
      <c r="B1553" s="25">
        <v>13849</v>
      </c>
      <c r="C1553" s="26" t="s">
        <v>309</v>
      </c>
      <c r="D1553" s="27">
        <v>31021</v>
      </c>
      <c r="E1553" s="28" t="s">
        <v>4780</v>
      </c>
      <c r="F1553" s="17"/>
      <c r="G1553" s="17"/>
      <c r="H1553" s="353">
        <v>103004234440</v>
      </c>
      <c r="I1553" s="17" t="s">
        <v>5204</v>
      </c>
      <c r="J1553" s="17" t="s">
        <v>6043</v>
      </c>
    </row>
    <row r="1554" spans="1:10" hidden="1">
      <c r="A1554" s="18">
        <f t="shared" si="24"/>
        <v>1550</v>
      </c>
      <c r="B1554" s="21">
        <v>13851</v>
      </c>
      <c r="C1554" s="22" t="s">
        <v>1511</v>
      </c>
      <c r="D1554" s="23">
        <v>30927</v>
      </c>
      <c r="E1554" s="24" t="s">
        <v>4814</v>
      </c>
      <c r="F1554" s="17"/>
      <c r="G1554" s="17"/>
      <c r="H1554" s="353">
        <v>1008399013</v>
      </c>
      <c r="I1554" s="17" t="s">
        <v>5208</v>
      </c>
      <c r="J1554" s="17" t="s">
        <v>5544</v>
      </c>
    </row>
    <row r="1555" spans="1:10" hidden="1">
      <c r="A1555" s="18">
        <f t="shared" si="24"/>
        <v>1551</v>
      </c>
      <c r="B1555" s="25">
        <v>13855</v>
      </c>
      <c r="C1555" s="26" t="s">
        <v>1512</v>
      </c>
      <c r="D1555" s="27">
        <v>30903</v>
      </c>
      <c r="E1555" s="28" t="s">
        <v>4823</v>
      </c>
      <c r="F1555" s="17"/>
      <c r="G1555" s="17"/>
      <c r="H1555" s="353">
        <v>108004140705</v>
      </c>
      <c r="I1555" s="17" t="s">
        <v>5204</v>
      </c>
      <c r="J1555" s="17" t="s">
        <v>5249</v>
      </c>
    </row>
    <row r="1556" spans="1:10" hidden="1">
      <c r="A1556" s="18">
        <f t="shared" si="24"/>
        <v>1552</v>
      </c>
      <c r="B1556" s="21">
        <v>13858</v>
      </c>
      <c r="C1556" s="22" t="s">
        <v>1513</v>
      </c>
      <c r="D1556" s="23">
        <v>30998</v>
      </c>
      <c r="E1556" s="24" t="s">
        <v>4826</v>
      </c>
      <c r="F1556" s="17"/>
      <c r="G1556" s="17"/>
      <c r="H1556" s="353">
        <v>107004171809</v>
      </c>
      <c r="I1556" s="17" t="s">
        <v>5204</v>
      </c>
      <c r="J1556" s="17" t="s">
        <v>5364</v>
      </c>
    </row>
    <row r="1557" spans="1:10" hidden="1">
      <c r="A1557" s="18">
        <f t="shared" si="24"/>
        <v>1553</v>
      </c>
      <c r="B1557" s="25">
        <v>13859</v>
      </c>
      <c r="C1557" s="26" t="s">
        <v>1253</v>
      </c>
      <c r="D1557" s="27">
        <v>30419</v>
      </c>
      <c r="E1557" s="28" t="s">
        <v>4826</v>
      </c>
      <c r="F1557" s="17"/>
      <c r="G1557" s="17"/>
      <c r="H1557" s="353">
        <v>109004171810</v>
      </c>
      <c r="I1557" s="17" t="s">
        <v>5204</v>
      </c>
      <c r="J1557" s="17" t="s">
        <v>5364</v>
      </c>
    </row>
    <row r="1558" spans="1:10" hidden="1">
      <c r="A1558" s="18">
        <f t="shared" si="24"/>
        <v>1554</v>
      </c>
      <c r="B1558" s="21">
        <v>13860</v>
      </c>
      <c r="C1558" s="22" t="s">
        <v>1092</v>
      </c>
      <c r="D1558" s="23">
        <v>31236</v>
      </c>
      <c r="E1558" s="24" t="s">
        <v>4799</v>
      </c>
      <c r="F1558" s="17"/>
      <c r="G1558" s="17"/>
      <c r="H1558" s="353">
        <v>108004171811</v>
      </c>
      <c r="I1558" s="17" t="s">
        <v>5204</v>
      </c>
      <c r="J1558" s="17" t="s">
        <v>5427</v>
      </c>
    </row>
    <row r="1559" spans="1:10" hidden="1">
      <c r="A1559" s="18">
        <f t="shared" si="24"/>
        <v>1555</v>
      </c>
      <c r="B1559" s="25">
        <v>13862</v>
      </c>
      <c r="C1559" s="26" t="s">
        <v>1514</v>
      </c>
      <c r="D1559" s="27">
        <v>30937</v>
      </c>
      <c r="E1559" s="28" t="s">
        <v>4820</v>
      </c>
      <c r="F1559" s="17"/>
      <c r="G1559" s="17"/>
      <c r="H1559" s="353">
        <v>106004131986</v>
      </c>
      <c r="I1559" s="17" t="s">
        <v>5204</v>
      </c>
      <c r="J1559" s="17" t="s">
        <v>5427</v>
      </c>
    </row>
    <row r="1560" spans="1:10" hidden="1">
      <c r="A1560" s="18">
        <f t="shared" si="24"/>
        <v>1556</v>
      </c>
      <c r="B1560" s="21">
        <v>13863</v>
      </c>
      <c r="C1560" s="22" t="s">
        <v>1515</v>
      </c>
      <c r="D1560" s="23">
        <v>30607</v>
      </c>
      <c r="E1560" s="24" t="s">
        <v>4820</v>
      </c>
      <c r="F1560" s="17"/>
      <c r="G1560" s="17"/>
      <c r="H1560" s="353">
        <v>100004169845</v>
      </c>
      <c r="I1560" s="17" t="s">
        <v>5204</v>
      </c>
      <c r="J1560" s="17" t="s">
        <v>5354</v>
      </c>
    </row>
    <row r="1561" spans="1:10" hidden="1">
      <c r="A1561" s="18">
        <f t="shared" si="24"/>
        <v>1557</v>
      </c>
      <c r="B1561" s="25">
        <v>13866</v>
      </c>
      <c r="C1561" s="26" t="s">
        <v>1516</v>
      </c>
      <c r="D1561" s="27">
        <v>31239</v>
      </c>
      <c r="E1561" s="28" t="s">
        <v>4797</v>
      </c>
      <c r="F1561" s="17"/>
      <c r="G1561" s="17"/>
      <c r="H1561" s="353">
        <v>141000860038</v>
      </c>
      <c r="I1561" s="17" t="s">
        <v>5210</v>
      </c>
      <c r="J1561" s="17" t="s">
        <v>5336</v>
      </c>
    </row>
    <row r="1562" spans="1:10" hidden="1">
      <c r="A1562" s="18">
        <f t="shared" si="24"/>
        <v>1558</v>
      </c>
      <c r="B1562" s="21">
        <v>13867</v>
      </c>
      <c r="C1562" s="22" t="s">
        <v>1517</v>
      </c>
      <c r="D1562" s="23">
        <v>30844</v>
      </c>
      <c r="E1562" s="24" t="s">
        <v>4793</v>
      </c>
      <c r="F1562" s="17"/>
      <c r="G1562" s="17"/>
      <c r="H1562" s="353">
        <v>101004169831</v>
      </c>
      <c r="I1562" s="17" t="s">
        <v>5204</v>
      </c>
      <c r="J1562" s="17" t="s">
        <v>6045</v>
      </c>
    </row>
    <row r="1563" spans="1:10" hidden="1">
      <c r="A1563" s="18">
        <f t="shared" si="24"/>
        <v>1559</v>
      </c>
      <c r="B1563" s="25">
        <v>13869</v>
      </c>
      <c r="C1563" s="26" t="s">
        <v>1518</v>
      </c>
      <c r="D1563" s="27">
        <v>31314</v>
      </c>
      <c r="E1563" s="28" t="s">
        <v>4800</v>
      </c>
      <c r="F1563" s="17"/>
      <c r="G1563" s="17"/>
      <c r="H1563" s="353">
        <v>141000860439</v>
      </c>
      <c r="I1563" s="17" t="s">
        <v>5210</v>
      </c>
      <c r="J1563" s="17" t="s">
        <v>5899</v>
      </c>
    </row>
    <row r="1564" spans="1:10" hidden="1">
      <c r="A1564" s="18">
        <f t="shared" si="24"/>
        <v>1560</v>
      </c>
      <c r="B1564" s="21">
        <v>13871</v>
      </c>
      <c r="C1564" s="22" t="s">
        <v>1519</v>
      </c>
      <c r="D1564" s="23">
        <v>27931</v>
      </c>
      <c r="E1564" s="30" t="s">
        <v>4781</v>
      </c>
      <c r="F1564" s="17"/>
      <c r="G1564" s="17"/>
      <c r="H1564" s="353">
        <v>101004075161</v>
      </c>
      <c r="I1564" s="17" t="s">
        <v>5204</v>
      </c>
      <c r="J1564" s="17" t="s">
        <v>5819</v>
      </c>
    </row>
    <row r="1565" spans="1:10" hidden="1">
      <c r="A1565" s="18">
        <f t="shared" si="24"/>
        <v>1561</v>
      </c>
      <c r="B1565" s="25">
        <v>13874</v>
      </c>
      <c r="C1565" s="26" t="s">
        <v>1520</v>
      </c>
      <c r="D1565" s="27">
        <v>30552</v>
      </c>
      <c r="E1565" s="28" t="s">
        <v>4800</v>
      </c>
      <c r="F1565" s="17"/>
      <c r="G1565" s="17"/>
      <c r="H1565" s="353">
        <v>1008397565</v>
      </c>
      <c r="I1565" s="17" t="s">
        <v>5208</v>
      </c>
      <c r="J1565" s="17" t="s">
        <v>5342</v>
      </c>
    </row>
    <row r="1566" spans="1:10" hidden="1">
      <c r="A1566" s="18">
        <f t="shared" si="24"/>
        <v>1562</v>
      </c>
      <c r="B1566" s="21">
        <v>13875</v>
      </c>
      <c r="C1566" s="22" t="s">
        <v>1337</v>
      </c>
      <c r="D1566" s="23">
        <v>29105</v>
      </c>
      <c r="E1566" s="24" t="s">
        <v>4789</v>
      </c>
      <c r="F1566" s="17"/>
      <c r="G1566" s="17"/>
      <c r="H1566" s="353">
        <v>106004076657</v>
      </c>
      <c r="I1566" s="17" t="s">
        <v>5204</v>
      </c>
      <c r="J1566" s="17" t="s">
        <v>6046</v>
      </c>
    </row>
    <row r="1567" spans="1:10" hidden="1">
      <c r="A1567" s="18">
        <f t="shared" si="24"/>
        <v>1563</v>
      </c>
      <c r="B1567" s="25">
        <v>13878</v>
      </c>
      <c r="C1567" s="26" t="s">
        <v>1521</v>
      </c>
      <c r="D1567" s="27">
        <v>30821</v>
      </c>
      <c r="E1567" s="28" t="s">
        <v>4784</v>
      </c>
      <c r="F1567" s="17"/>
      <c r="G1567" s="17"/>
      <c r="H1567" s="353">
        <v>106004110822</v>
      </c>
      <c r="I1567" s="17" t="s">
        <v>5204</v>
      </c>
      <c r="J1567" s="17" t="s">
        <v>5304</v>
      </c>
    </row>
    <row r="1568" spans="1:10" hidden="1">
      <c r="A1568" s="18">
        <f t="shared" si="24"/>
        <v>1564</v>
      </c>
      <c r="B1568" s="21">
        <v>13879</v>
      </c>
      <c r="C1568" s="22" t="s">
        <v>683</v>
      </c>
      <c r="D1568" s="23">
        <v>29632</v>
      </c>
      <c r="E1568" s="24" t="s">
        <v>4784</v>
      </c>
      <c r="F1568" s="17"/>
      <c r="G1568" s="17"/>
      <c r="H1568" s="353">
        <v>101004110893</v>
      </c>
      <c r="I1568" s="17" t="s">
        <v>5204</v>
      </c>
      <c r="J1568" s="17" t="s">
        <v>5348</v>
      </c>
    </row>
    <row r="1569" spans="1:10" hidden="1">
      <c r="A1569" s="18">
        <f t="shared" si="24"/>
        <v>1565</v>
      </c>
      <c r="B1569" s="25">
        <v>13881</v>
      </c>
      <c r="C1569" s="26" t="s">
        <v>274</v>
      </c>
      <c r="D1569" s="27">
        <v>29991</v>
      </c>
      <c r="E1569" s="28" t="s">
        <v>4800</v>
      </c>
      <c r="F1569" s="17"/>
      <c r="G1569" s="17"/>
      <c r="H1569" s="353">
        <v>141000860483</v>
      </c>
      <c r="I1569" s="17" t="s">
        <v>5210</v>
      </c>
      <c r="J1569" s="17" t="s">
        <v>5384</v>
      </c>
    </row>
    <row r="1570" spans="1:10" hidden="1">
      <c r="A1570" s="18">
        <f t="shared" si="24"/>
        <v>1566</v>
      </c>
      <c r="B1570" s="21">
        <v>13882</v>
      </c>
      <c r="C1570" s="22" t="s">
        <v>1522</v>
      </c>
      <c r="D1570" s="23">
        <v>31316</v>
      </c>
      <c r="E1570" s="24" t="s">
        <v>4784</v>
      </c>
      <c r="F1570" s="17"/>
      <c r="G1570" s="17"/>
      <c r="H1570" s="353">
        <v>108004110805</v>
      </c>
      <c r="I1570" s="17" t="s">
        <v>5204</v>
      </c>
      <c r="J1570" s="17" t="s">
        <v>5373</v>
      </c>
    </row>
    <row r="1571" spans="1:10" hidden="1">
      <c r="A1571" s="18">
        <f t="shared" si="24"/>
        <v>1567</v>
      </c>
      <c r="B1571" s="25">
        <v>13883</v>
      </c>
      <c r="C1571" s="26" t="s">
        <v>1523</v>
      </c>
      <c r="D1571" s="27">
        <v>27326</v>
      </c>
      <c r="E1571" s="28" t="s">
        <v>4791</v>
      </c>
      <c r="F1571" s="17"/>
      <c r="G1571" s="17"/>
      <c r="H1571" s="353">
        <v>44310000016634</v>
      </c>
      <c r="I1571" s="17" t="s">
        <v>5221</v>
      </c>
      <c r="J1571" s="17" t="s">
        <v>5487</v>
      </c>
    </row>
    <row r="1572" spans="1:10" hidden="1">
      <c r="A1572" s="18">
        <f t="shared" si="24"/>
        <v>1568</v>
      </c>
      <c r="B1572" s="21">
        <v>13884</v>
      </c>
      <c r="C1572" s="22" t="s">
        <v>1524</v>
      </c>
      <c r="D1572" s="23">
        <v>31296</v>
      </c>
      <c r="E1572" s="24" t="s">
        <v>4782</v>
      </c>
      <c r="F1572" s="17" t="s">
        <v>9492</v>
      </c>
      <c r="G1572" s="17" t="s">
        <v>9488</v>
      </c>
      <c r="H1572" s="353">
        <v>105004102940</v>
      </c>
      <c r="I1572" s="17" t="s">
        <v>5204</v>
      </c>
      <c r="J1572" s="17" t="s">
        <v>11805</v>
      </c>
    </row>
    <row r="1573" spans="1:10" hidden="1">
      <c r="A1573" s="18">
        <f t="shared" si="24"/>
        <v>1569</v>
      </c>
      <c r="B1573" s="25">
        <v>13886</v>
      </c>
      <c r="C1573" s="26" t="s">
        <v>1525</v>
      </c>
      <c r="D1573" s="27">
        <v>27954</v>
      </c>
      <c r="E1573" s="28" t="s">
        <v>4795</v>
      </c>
      <c r="F1573" s="17"/>
      <c r="G1573" s="17"/>
      <c r="H1573" s="353">
        <v>141000858037</v>
      </c>
      <c r="I1573" s="17" t="s">
        <v>5210</v>
      </c>
      <c r="J1573" s="17" t="s">
        <v>5287</v>
      </c>
    </row>
    <row r="1574" spans="1:10" hidden="1">
      <c r="A1574" s="18">
        <f t="shared" si="24"/>
        <v>1570</v>
      </c>
      <c r="B1574" s="21">
        <v>13887</v>
      </c>
      <c r="C1574" s="22" t="s">
        <v>1526</v>
      </c>
      <c r="D1574" s="23">
        <v>27940</v>
      </c>
      <c r="E1574" s="24" t="s">
        <v>4795</v>
      </c>
      <c r="F1574" s="17"/>
      <c r="G1574" s="17"/>
      <c r="H1574" s="353">
        <v>141000858033</v>
      </c>
      <c r="I1574" s="17" t="s">
        <v>5210</v>
      </c>
      <c r="J1574" s="17" t="s">
        <v>5304</v>
      </c>
    </row>
    <row r="1575" spans="1:10" hidden="1">
      <c r="A1575" s="18">
        <f t="shared" si="24"/>
        <v>1571</v>
      </c>
      <c r="B1575" s="25">
        <v>13888</v>
      </c>
      <c r="C1575" s="26" t="s">
        <v>1527</v>
      </c>
      <c r="D1575" s="27">
        <v>29626</v>
      </c>
      <c r="E1575" s="28" t="s">
        <v>4778</v>
      </c>
      <c r="F1575" s="17"/>
      <c r="G1575" s="17"/>
      <c r="H1575" s="353">
        <v>44310000016652</v>
      </c>
      <c r="I1575" s="17" t="s">
        <v>5221</v>
      </c>
      <c r="J1575" s="17" t="s">
        <v>5257</v>
      </c>
    </row>
    <row r="1576" spans="1:10" hidden="1">
      <c r="A1576" s="18">
        <f t="shared" si="24"/>
        <v>1572</v>
      </c>
      <c r="B1576" s="21">
        <v>13889</v>
      </c>
      <c r="C1576" s="22" t="s">
        <v>1528</v>
      </c>
      <c r="D1576" s="23">
        <v>31783</v>
      </c>
      <c r="E1576" s="24" t="s">
        <v>4791</v>
      </c>
      <c r="F1576" s="17"/>
      <c r="G1576" s="17"/>
      <c r="H1576" s="353">
        <v>101004045917</v>
      </c>
      <c r="I1576" s="17" t="s">
        <v>5204</v>
      </c>
      <c r="J1576" s="17" t="s">
        <v>6047</v>
      </c>
    </row>
    <row r="1577" spans="1:10" hidden="1">
      <c r="A1577" s="18">
        <f t="shared" si="24"/>
        <v>1573</v>
      </c>
      <c r="B1577" s="25">
        <v>13891</v>
      </c>
      <c r="C1577" s="26" t="s">
        <v>1529</v>
      </c>
      <c r="D1577" s="27">
        <v>31884</v>
      </c>
      <c r="E1577" s="28" t="s">
        <v>4797</v>
      </c>
      <c r="F1577" s="17"/>
      <c r="G1577" s="17"/>
      <c r="H1577" s="353">
        <v>141000860039</v>
      </c>
      <c r="I1577" s="17" t="s">
        <v>5210</v>
      </c>
      <c r="J1577" s="17" t="s">
        <v>5293</v>
      </c>
    </row>
    <row r="1578" spans="1:10" hidden="1">
      <c r="A1578" s="18">
        <f t="shared" si="24"/>
        <v>1574</v>
      </c>
      <c r="B1578" s="21">
        <v>13892</v>
      </c>
      <c r="C1578" s="22" t="s">
        <v>1530</v>
      </c>
      <c r="D1578" s="23">
        <v>32065</v>
      </c>
      <c r="E1578" s="24" t="s">
        <v>4791</v>
      </c>
      <c r="F1578" s="17"/>
      <c r="G1578" s="17"/>
      <c r="H1578" s="353">
        <v>109004102290</v>
      </c>
      <c r="I1578" s="17" t="s">
        <v>5204</v>
      </c>
      <c r="J1578" s="17" t="s">
        <v>6048</v>
      </c>
    </row>
    <row r="1579" spans="1:10" hidden="1">
      <c r="A1579" s="18">
        <f t="shared" si="24"/>
        <v>1575</v>
      </c>
      <c r="B1579" s="25">
        <v>13893</v>
      </c>
      <c r="C1579" s="26" t="s">
        <v>1531</v>
      </c>
      <c r="D1579" s="27">
        <v>30882</v>
      </c>
      <c r="E1579" s="28" t="s">
        <v>4788</v>
      </c>
      <c r="F1579" s="17"/>
      <c r="G1579" s="17"/>
      <c r="H1579" s="353">
        <v>101004079277</v>
      </c>
      <c r="I1579" s="17" t="s">
        <v>5204</v>
      </c>
      <c r="J1579" s="17" t="s">
        <v>6049</v>
      </c>
    </row>
    <row r="1580" spans="1:10" hidden="1">
      <c r="A1580" s="18">
        <f t="shared" si="24"/>
        <v>1576</v>
      </c>
      <c r="B1580" s="21">
        <v>13894</v>
      </c>
      <c r="C1580" s="22" t="s">
        <v>1532</v>
      </c>
      <c r="D1580" s="23">
        <v>29939</v>
      </c>
      <c r="E1580" s="24" t="s">
        <v>4784</v>
      </c>
      <c r="F1580" s="17"/>
      <c r="G1580" s="17"/>
      <c r="H1580" s="353">
        <v>101004110757</v>
      </c>
      <c r="I1580" s="17" t="s">
        <v>5204</v>
      </c>
      <c r="J1580" s="17" t="s">
        <v>5631</v>
      </c>
    </row>
    <row r="1581" spans="1:10" hidden="1">
      <c r="A1581" s="18">
        <f t="shared" si="24"/>
        <v>1577</v>
      </c>
      <c r="B1581" s="25">
        <v>13895</v>
      </c>
      <c r="C1581" s="26" t="s">
        <v>441</v>
      </c>
      <c r="D1581" s="27">
        <v>30814</v>
      </c>
      <c r="E1581" s="29" t="s">
        <v>4781</v>
      </c>
      <c r="F1581" s="17"/>
      <c r="G1581" s="17"/>
      <c r="H1581" s="353">
        <v>1008399958</v>
      </c>
      <c r="I1581" s="17" t="s">
        <v>5208</v>
      </c>
      <c r="J1581" s="17" t="s">
        <v>5320</v>
      </c>
    </row>
    <row r="1582" spans="1:10" hidden="1">
      <c r="A1582" s="18">
        <f t="shared" si="24"/>
        <v>1578</v>
      </c>
      <c r="B1582" s="21">
        <v>13898</v>
      </c>
      <c r="C1582" s="22" t="s">
        <v>1533</v>
      </c>
      <c r="D1582" s="23">
        <v>30055</v>
      </c>
      <c r="E1582" s="24" t="s">
        <v>4790</v>
      </c>
      <c r="F1582" s="17"/>
      <c r="G1582" s="17"/>
      <c r="H1582" s="353">
        <v>44310000015640</v>
      </c>
      <c r="I1582" s="17" t="s">
        <v>5221</v>
      </c>
      <c r="J1582" s="17" t="s">
        <v>6050</v>
      </c>
    </row>
    <row r="1583" spans="1:10" hidden="1">
      <c r="A1583" s="18">
        <f t="shared" si="24"/>
        <v>1579</v>
      </c>
      <c r="B1583" s="25">
        <v>13901</v>
      </c>
      <c r="C1583" s="26" t="s">
        <v>1125</v>
      </c>
      <c r="D1583" s="27">
        <v>30366</v>
      </c>
      <c r="E1583" s="28" t="s">
        <v>4784</v>
      </c>
      <c r="F1583" s="17"/>
      <c r="G1583" s="17"/>
      <c r="H1583" s="353">
        <v>109004110734</v>
      </c>
      <c r="I1583" s="17" t="s">
        <v>5204</v>
      </c>
      <c r="J1583" s="17" t="s">
        <v>5289</v>
      </c>
    </row>
    <row r="1584" spans="1:10" hidden="1">
      <c r="A1584" s="18">
        <f t="shared" si="24"/>
        <v>1580</v>
      </c>
      <c r="B1584" s="21">
        <v>13905</v>
      </c>
      <c r="C1584" s="22" t="s">
        <v>1534</v>
      </c>
      <c r="D1584" s="23">
        <v>30915</v>
      </c>
      <c r="E1584" s="24" t="s">
        <v>4814</v>
      </c>
      <c r="F1584" s="17"/>
      <c r="G1584" s="17"/>
      <c r="H1584" s="353">
        <v>106004114497</v>
      </c>
      <c r="I1584" s="17" t="s">
        <v>5204</v>
      </c>
      <c r="J1584" s="17" t="s">
        <v>5598</v>
      </c>
    </row>
    <row r="1585" spans="1:10" hidden="1">
      <c r="A1585" s="18">
        <f t="shared" si="24"/>
        <v>1581</v>
      </c>
      <c r="B1585" s="25">
        <v>13907</v>
      </c>
      <c r="C1585" s="26" t="s">
        <v>1535</v>
      </c>
      <c r="D1585" s="27">
        <v>30975</v>
      </c>
      <c r="E1585" s="28" t="s">
        <v>4807</v>
      </c>
      <c r="F1585" s="17"/>
      <c r="G1585" s="17"/>
      <c r="H1585" s="353">
        <v>109004241822</v>
      </c>
      <c r="I1585" s="17" t="s">
        <v>5204</v>
      </c>
      <c r="J1585" s="17" t="s">
        <v>6052</v>
      </c>
    </row>
    <row r="1586" spans="1:10" hidden="1">
      <c r="A1586" s="18">
        <f t="shared" si="24"/>
        <v>1582</v>
      </c>
      <c r="B1586" s="21">
        <v>13908</v>
      </c>
      <c r="C1586" s="22" t="s">
        <v>1536</v>
      </c>
      <c r="D1586" s="23">
        <v>29261</v>
      </c>
      <c r="E1586" s="24" t="s">
        <v>4794</v>
      </c>
      <c r="F1586" s="17"/>
      <c r="G1586" s="17"/>
      <c r="H1586" s="353">
        <v>102004110783</v>
      </c>
      <c r="I1586" s="17" t="s">
        <v>5204</v>
      </c>
      <c r="J1586" s="17" t="s">
        <v>5751</v>
      </c>
    </row>
    <row r="1587" spans="1:10" hidden="1">
      <c r="A1587" s="18">
        <f t="shared" si="24"/>
        <v>1583</v>
      </c>
      <c r="B1587" s="25">
        <v>13910</v>
      </c>
      <c r="C1587" s="26" t="s">
        <v>1537</v>
      </c>
      <c r="D1587" s="27">
        <v>31391</v>
      </c>
      <c r="E1587" s="28" t="s">
        <v>4784</v>
      </c>
      <c r="F1587" s="17"/>
      <c r="G1587" s="17"/>
      <c r="H1587" s="353">
        <v>102004110768</v>
      </c>
      <c r="I1587" s="17" t="s">
        <v>5204</v>
      </c>
      <c r="J1587" s="17" t="s">
        <v>5697</v>
      </c>
    </row>
    <row r="1588" spans="1:10" hidden="1">
      <c r="A1588" s="18">
        <f t="shared" si="24"/>
        <v>1584</v>
      </c>
      <c r="B1588" s="21">
        <v>13911</v>
      </c>
      <c r="C1588" s="22" t="s">
        <v>1526</v>
      </c>
      <c r="D1588" s="23">
        <v>31067</v>
      </c>
      <c r="E1588" s="24" t="s">
        <v>4779</v>
      </c>
      <c r="F1588" s="17"/>
      <c r="G1588" s="17"/>
      <c r="H1588" s="353">
        <v>44310000010858</v>
      </c>
      <c r="I1588" s="17" t="s">
        <v>5221</v>
      </c>
      <c r="J1588" s="17" t="s">
        <v>6053</v>
      </c>
    </row>
    <row r="1589" spans="1:10" hidden="1">
      <c r="A1589" s="18">
        <f t="shared" si="24"/>
        <v>1585</v>
      </c>
      <c r="B1589" s="25">
        <v>13912</v>
      </c>
      <c r="C1589" s="26" t="s">
        <v>1538</v>
      </c>
      <c r="D1589" s="27">
        <v>27156</v>
      </c>
      <c r="E1589" s="28" t="s">
        <v>4782</v>
      </c>
      <c r="F1589" s="17" t="s">
        <v>10875</v>
      </c>
      <c r="G1589" s="17" t="s">
        <v>10869</v>
      </c>
      <c r="H1589" s="353">
        <v>106004102502</v>
      </c>
      <c r="I1589" s="17" t="s">
        <v>5204</v>
      </c>
      <c r="J1589" s="17" t="s">
        <v>11805</v>
      </c>
    </row>
    <row r="1590" spans="1:10" hidden="1">
      <c r="A1590" s="18">
        <f t="shared" si="24"/>
        <v>1586</v>
      </c>
      <c r="B1590" s="21">
        <v>13913</v>
      </c>
      <c r="C1590" s="22" t="s">
        <v>1539</v>
      </c>
      <c r="D1590" s="23">
        <v>31333</v>
      </c>
      <c r="E1590" s="24" t="s">
        <v>4785</v>
      </c>
      <c r="F1590" s="17"/>
      <c r="G1590" s="17"/>
      <c r="H1590" s="353">
        <v>101004102491</v>
      </c>
      <c r="I1590" s="17" t="s">
        <v>5204</v>
      </c>
      <c r="J1590" s="17" t="s">
        <v>5699</v>
      </c>
    </row>
    <row r="1591" spans="1:10" hidden="1">
      <c r="A1591" s="18">
        <f t="shared" si="24"/>
        <v>1587</v>
      </c>
      <c r="B1591" s="25">
        <v>13916</v>
      </c>
      <c r="C1591" s="26" t="s">
        <v>1540</v>
      </c>
      <c r="D1591" s="27">
        <v>26599</v>
      </c>
      <c r="E1591" s="28" t="s">
        <v>4782</v>
      </c>
      <c r="F1591" s="17" t="s">
        <v>8120</v>
      </c>
      <c r="G1591" s="17" t="s">
        <v>8116</v>
      </c>
      <c r="H1591" s="353">
        <v>107004103552</v>
      </c>
      <c r="I1591" s="17" t="s">
        <v>5204</v>
      </c>
      <c r="J1591" s="17" t="s">
        <v>11805</v>
      </c>
    </row>
    <row r="1592" spans="1:10" hidden="1">
      <c r="A1592" s="18">
        <f t="shared" si="24"/>
        <v>1588</v>
      </c>
      <c r="B1592" s="21">
        <v>13918</v>
      </c>
      <c r="C1592" s="22" t="s">
        <v>1541</v>
      </c>
      <c r="D1592" s="23">
        <v>29918</v>
      </c>
      <c r="E1592" s="24" t="s">
        <v>4820</v>
      </c>
      <c r="F1592" s="17"/>
      <c r="G1592" s="17"/>
      <c r="H1592" s="353">
        <v>1008387656</v>
      </c>
      <c r="I1592" s="17" t="s">
        <v>5208</v>
      </c>
      <c r="J1592" s="17" t="s">
        <v>5211</v>
      </c>
    </row>
    <row r="1593" spans="1:10" hidden="1">
      <c r="A1593" s="18">
        <f t="shared" si="24"/>
        <v>1589</v>
      </c>
      <c r="B1593" s="25">
        <v>13921</v>
      </c>
      <c r="C1593" s="26" t="s">
        <v>1542</v>
      </c>
      <c r="D1593" s="27">
        <v>31774</v>
      </c>
      <c r="E1593" s="28" t="s">
        <v>4784</v>
      </c>
      <c r="F1593" s="17"/>
      <c r="G1593" s="17"/>
      <c r="H1593" s="353">
        <v>102004110814</v>
      </c>
      <c r="I1593" s="17" t="s">
        <v>5204</v>
      </c>
      <c r="J1593" s="17" t="s">
        <v>5219</v>
      </c>
    </row>
    <row r="1594" spans="1:10" hidden="1">
      <c r="A1594" s="18">
        <f t="shared" si="24"/>
        <v>1590</v>
      </c>
      <c r="B1594" s="21">
        <v>13924</v>
      </c>
      <c r="C1594" s="22" t="s">
        <v>1543</v>
      </c>
      <c r="D1594" s="23">
        <v>30294</v>
      </c>
      <c r="E1594" s="24" t="s">
        <v>4795</v>
      </c>
      <c r="F1594" s="17"/>
      <c r="G1594" s="17"/>
      <c r="H1594" s="353">
        <v>44310000018533</v>
      </c>
      <c r="I1594" s="17" t="s">
        <v>5221</v>
      </c>
      <c r="J1594" s="17" t="s">
        <v>5407</v>
      </c>
    </row>
    <row r="1595" spans="1:10" hidden="1">
      <c r="A1595" s="18">
        <f t="shared" si="24"/>
        <v>1591</v>
      </c>
      <c r="B1595" s="25">
        <v>13930</v>
      </c>
      <c r="C1595" s="26" t="s">
        <v>1544</v>
      </c>
      <c r="D1595" s="27">
        <v>28244</v>
      </c>
      <c r="E1595" s="28" t="s">
        <v>4794</v>
      </c>
      <c r="F1595" s="17"/>
      <c r="G1595" s="17"/>
      <c r="H1595" s="353">
        <v>100004107076</v>
      </c>
      <c r="I1595" s="17" t="s">
        <v>5204</v>
      </c>
      <c r="J1595" s="17" t="s">
        <v>5415</v>
      </c>
    </row>
    <row r="1596" spans="1:10" hidden="1">
      <c r="A1596" s="18">
        <f t="shared" si="24"/>
        <v>1592</v>
      </c>
      <c r="B1596" s="21">
        <v>13931</v>
      </c>
      <c r="C1596" s="22" t="s">
        <v>1395</v>
      </c>
      <c r="D1596" s="23">
        <v>31156</v>
      </c>
      <c r="E1596" s="24" t="s">
        <v>4800</v>
      </c>
      <c r="F1596" s="17"/>
      <c r="G1596" s="17"/>
      <c r="H1596" s="353">
        <v>103004080619</v>
      </c>
      <c r="I1596" s="17" t="s">
        <v>5204</v>
      </c>
      <c r="J1596" s="17" t="s">
        <v>5397</v>
      </c>
    </row>
    <row r="1597" spans="1:10" hidden="1">
      <c r="A1597" s="18">
        <f t="shared" si="24"/>
        <v>1593</v>
      </c>
      <c r="B1597" s="25">
        <v>13932</v>
      </c>
      <c r="C1597" s="26" t="s">
        <v>1545</v>
      </c>
      <c r="D1597" s="27">
        <v>31049</v>
      </c>
      <c r="E1597" s="28" t="s">
        <v>4794</v>
      </c>
      <c r="F1597" s="17"/>
      <c r="G1597" s="17"/>
      <c r="H1597" s="353">
        <v>109004104395</v>
      </c>
      <c r="I1597" s="17" t="s">
        <v>5204</v>
      </c>
      <c r="J1597" s="17" t="s">
        <v>6054</v>
      </c>
    </row>
    <row r="1598" spans="1:10" hidden="1">
      <c r="A1598" s="18">
        <f t="shared" si="24"/>
        <v>1594</v>
      </c>
      <c r="B1598" s="21">
        <v>13934</v>
      </c>
      <c r="C1598" s="22" t="s">
        <v>1546</v>
      </c>
      <c r="D1598" s="23">
        <v>31432</v>
      </c>
      <c r="E1598" s="24" t="s">
        <v>4780</v>
      </c>
      <c r="F1598" s="17"/>
      <c r="G1598" s="17"/>
      <c r="H1598" s="353">
        <v>101004715740</v>
      </c>
      <c r="I1598" s="17" t="s">
        <v>5204</v>
      </c>
      <c r="J1598" s="17" t="s">
        <v>6055</v>
      </c>
    </row>
    <row r="1599" spans="1:10" hidden="1">
      <c r="A1599" s="18">
        <f t="shared" si="24"/>
        <v>1595</v>
      </c>
      <c r="B1599" s="25">
        <v>13935</v>
      </c>
      <c r="C1599" s="26" t="s">
        <v>1547</v>
      </c>
      <c r="D1599" s="27">
        <v>31675</v>
      </c>
      <c r="E1599" s="28" t="s">
        <v>4821</v>
      </c>
      <c r="F1599" s="17"/>
      <c r="G1599" s="17"/>
      <c r="H1599" s="353">
        <v>106004203438</v>
      </c>
      <c r="I1599" s="17" t="s">
        <v>5204</v>
      </c>
      <c r="J1599" s="17" t="s">
        <v>5855</v>
      </c>
    </row>
    <row r="1600" spans="1:10" hidden="1">
      <c r="A1600" s="18">
        <f t="shared" si="24"/>
        <v>1596</v>
      </c>
      <c r="B1600" s="21">
        <v>13936</v>
      </c>
      <c r="C1600" s="22" t="s">
        <v>1548</v>
      </c>
      <c r="D1600" s="23">
        <v>31542</v>
      </c>
      <c r="E1600" s="24" t="s">
        <v>4821</v>
      </c>
      <c r="F1600" s="17"/>
      <c r="G1600" s="17"/>
      <c r="H1600" s="353">
        <v>105004176712</v>
      </c>
      <c r="I1600" s="17" t="s">
        <v>5204</v>
      </c>
      <c r="J1600" s="17" t="s">
        <v>6056</v>
      </c>
    </row>
    <row r="1601" spans="1:10" hidden="1">
      <c r="A1601" s="18">
        <f t="shared" si="24"/>
        <v>1597</v>
      </c>
      <c r="B1601" s="25">
        <v>13944</v>
      </c>
      <c r="C1601" s="26" t="s">
        <v>1549</v>
      </c>
      <c r="D1601" s="27">
        <v>31378</v>
      </c>
      <c r="E1601" s="28" t="s">
        <v>4808</v>
      </c>
      <c r="F1601" s="17"/>
      <c r="G1601" s="17"/>
      <c r="H1601" s="353">
        <v>105004231369</v>
      </c>
      <c r="I1601" s="17" t="s">
        <v>5204</v>
      </c>
      <c r="J1601" s="17" t="s">
        <v>5855</v>
      </c>
    </row>
    <row r="1602" spans="1:10" hidden="1">
      <c r="A1602" s="18">
        <f t="shared" si="24"/>
        <v>1598</v>
      </c>
      <c r="B1602" s="21">
        <v>13946</v>
      </c>
      <c r="C1602" s="22" t="s">
        <v>1550</v>
      </c>
      <c r="D1602" s="23">
        <v>30745</v>
      </c>
      <c r="E1602" s="24" t="s">
        <v>4797</v>
      </c>
      <c r="F1602" s="17"/>
      <c r="G1602" s="17"/>
      <c r="H1602" s="353">
        <v>141000860040</v>
      </c>
      <c r="I1602" s="17" t="s">
        <v>5210</v>
      </c>
      <c r="J1602" s="17" t="s">
        <v>5699</v>
      </c>
    </row>
    <row r="1603" spans="1:10" hidden="1">
      <c r="A1603" s="18">
        <f t="shared" si="24"/>
        <v>1599</v>
      </c>
      <c r="B1603" s="25">
        <v>13948</v>
      </c>
      <c r="C1603" s="26" t="s">
        <v>1551</v>
      </c>
      <c r="D1603" s="27">
        <v>30355</v>
      </c>
      <c r="E1603" s="28" t="s">
        <v>4827</v>
      </c>
      <c r="F1603" s="17"/>
      <c r="G1603" s="17"/>
      <c r="H1603" s="353">
        <v>108004231150</v>
      </c>
      <c r="I1603" s="17" t="s">
        <v>5204</v>
      </c>
      <c r="J1603" s="17" t="s">
        <v>5547</v>
      </c>
    </row>
    <row r="1604" spans="1:10" hidden="1">
      <c r="A1604" s="18">
        <f t="shared" si="24"/>
        <v>1600</v>
      </c>
      <c r="B1604" s="21">
        <v>13949</v>
      </c>
      <c r="C1604" s="22" t="s">
        <v>1552</v>
      </c>
      <c r="D1604" s="23">
        <v>30625</v>
      </c>
      <c r="E1604" s="24" t="s">
        <v>4819</v>
      </c>
      <c r="F1604" s="17"/>
      <c r="G1604" s="17"/>
      <c r="H1604" s="353">
        <v>1008401419</v>
      </c>
      <c r="I1604" s="17" t="s">
        <v>5208</v>
      </c>
      <c r="J1604" s="17" t="s">
        <v>5405</v>
      </c>
    </row>
    <row r="1605" spans="1:10" hidden="1">
      <c r="A1605" s="18">
        <f t="shared" si="24"/>
        <v>1601</v>
      </c>
      <c r="B1605" s="25">
        <v>13950</v>
      </c>
      <c r="C1605" s="26" t="s">
        <v>1553</v>
      </c>
      <c r="D1605" s="27">
        <v>28510</v>
      </c>
      <c r="E1605" s="28" t="s">
        <v>4816</v>
      </c>
      <c r="F1605" s="17"/>
      <c r="G1605" s="17"/>
      <c r="H1605" s="353">
        <v>141000860182</v>
      </c>
      <c r="I1605" s="17" t="s">
        <v>5210</v>
      </c>
      <c r="J1605" s="17" t="s">
        <v>6058</v>
      </c>
    </row>
    <row r="1606" spans="1:10" hidden="1">
      <c r="A1606" s="18">
        <f t="shared" ref="A1606:A1669" si="25">ROW()-4</f>
        <v>1602</v>
      </c>
      <c r="B1606" s="21">
        <v>13952</v>
      </c>
      <c r="C1606" s="22" t="s">
        <v>1554</v>
      </c>
      <c r="D1606" s="23">
        <v>29992</v>
      </c>
      <c r="E1606" s="24" t="s">
        <v>4792</v>
      </c>
      <c r="F1606" s="17"/>
      <c r="G1606" s="17"/>
      <c r="H1606" s="353">
        <v>109004046945</v>
      </c>
      <c r="I1606" s="17" t="s">
        <v>5204</v>
      </c>
      <c r="J1606" s="17" t="s">
        <v>5614</v>
      </c>
    </row>
    <row r="1607" spans="1:10" hidden="1">
      <c r="A1607" s="18">
        <f t="shared" si="25"/>
        <v>1603</v>
      </c>
      <c r="B1607" s="25">
        <v>13954</v>
      </c>
      <c r="C1607" s="26" t="s">
        <v>1555</v>
      </c>
      <c r="D1607" s="27">
        <v>31221</v>
      </c>
      <c r="E1607" s="28" t="s">
        <v>4829</v>
      </c>
      <c r="F1607" s="17"/>
      <c r="G1607" s="17"/>
      <c r="H1607" s="353">
        <v>104004178339</v>
      </c>
      <c r="I1607" s="17" t="s">
        <v>5204</v>
      </c>
      <c r="J1607" s="17" t="s">
        <v>6059</v>
      </c>
    </row>
    <row r="1608" spans="1:10" hidden="1">
      <c r="A1608" s="18">
        <f t="shared" si="25"/>
        <v>1604</v>
      </c>
      <c r="B1608" s="21">
        <v>13958</v>
      </c>
      <c r="C1608" s="22" t="s">
        <v>1556</v>
      </c>
      <c r="D1608" s="23">
        <v>30770</v>
      </c>
      <c r="E1608" s="24" t="s">
        <v>4814</v>
      </c>
      <c r="F1608" s="17"/>
      <c r="G1608" s="17"/>
      <c r="H1608" s="353">
        <v>104004178342</v>
      </c>
      <c r="I1608" s="17" t="s">
        <v>5204</v>
      </c>
      <c r="J1608" s="17" t="s">
        <v>6021</v>
      </c>
    </row>
    <row r="1609" spans="1:10" hidden="1">
      <c r="A1609" s="18">
        <f t="shared" si="25"/>
        <v>1605</v>
      </c>
      <c r="B1609" s="25">
        <v>13959</v>
      </c>
      <c r="C1609" s="26" t="s">
        <v>259</v>
      </c>
      <c r="D1609" s="27">
        <v>29107</v>
      </c>
      <c r="E1609" s="28" t="s">
        <v>4826</v>
      </c>
      <c r="F1609" s="17"/>
      <c r="G1609" s="17"/>
      <c r="H1609" s="353">
        <v>103004178343</v>
      </c>
      <c r="I1609" s="17" t="s">
        <v>5204</v>
      </c>
      <c r="J1609" s="17" t="s">
        <v>6060</v>
      </c>
    </row>
    <row r="1610" spans="1:10" hidden="1">
      <c r="A1610" s="18">
        <f t="shared" si="25"/>
        <v>1606</v>
      </c>
      <c r="B1610" s="21">
        <v>13960</v>
      </c>
      <c r="C1610" s="22" t="s">
        <v>1557</v>
      </c>
      <c r="D1610" s="23">
        <v>30692</v>
      </c>
      <c r="E1610" s="24" t="s">
        <v>4829</v>
      </c>
      <c r="F1610" s="17"/>
      <c r="G1610" s="17"/>
      <c r="H1610" s="353">
        <v>102004178344</v>
      </c>
      <c r="I1610" s="17" t="s">
        <v>5204</v>
      </c>
      <c r="J1610" s="17" t="s">
        <v>5434</v>
      </c>
    </row>
    <row r="1611" spans="1:10" hidden="1">
      <c r="A1611" s="18">
        <f t="shared" si="25"/>
        <v>1607</v>
      </c>
      <c r="B1611" s="25">
        <v>13961</v>
      </c>
      <c r="C1611" s="26" t="s">
        <v>1558</v>
      </c>
      <c r="D1611" s="27">
        <v>31066</v>
      </c>
      <c r="E1611" s="28" t="s">
        <v>4789</v>
      </c>
      <c r="F1611" s="17"/>
      <c r="G1611" s="17"/>
      <c r="H1611" s="353">
        <v>108004206460</v>
      </c>
      <c r="I1611" s="17" t="s">
        <v>5204</v>
      </c>
      <c r="J1611" s="17" t="s">
        <v>6061</v>
      </c>
    </row>
    <row r="1612" spans="1:10" hidden="1">
      <c r="A1612" s="18">
        <f t="shared" si="25"/>
        <v>1608</v>
      </c>
      <c r="B1612" s="21">
        <v>13962</v>
      </c>
      <c r="C1612" s="22" t="s">
        <v>1559</v>
      </c>
      <c r="D1612" s="23">
        <v>29221</v>
      </c>
      <c r="E1612" s="24" t="s">
        <v>4826</v>
      </c>
      <c r="F1612" s="17"/>
      <c r="G1612" s="17"/>
      <c r="H1612" s="353">
        <v>107004206461</v>
      </c>
      <c r="I1612" s="17" t="s">
        <v>5204</v>
      </c>
      <c r="J1612" s="17" t="s">
        <v>5614</v>
      </c>
    </row>
    <row r="1613" spans="1:10" hidden="1">
      <c r="A1613" s="18">
        <f t="shared" si="25"/>
        <v>1609</v>
      </c>
      <c r="B1613" s="25">
        <v>13964</v>
      </c>
      <c r="C1613" s="26" t="s">
        <v>1560</v>
      </c>
      <c r="D1613" s="27">
        <v>28780</v>
      </c>
      <c r="E1613" s="28" t="s">
        <v>4820</v>
      </c>
      <c r="F1613" s="17"/>
      <c r="G1613" s="17"/>
      <c r="H1613" s="353">
        <v>1008400038</v>
      </c>
      <c r="I1613" s="17" t="s">
        <v>5208</v>
      </c>
      <c r="J1613" s="17" t="s">
        <v>6062</v>
      </c>
    </row>
    <row r="1614" spans="1:10" hidden="1">
      <c r="A1614" s="18">
        <f t="shared" si="25"/>
        <v>1610</v>
      </c>
      <c r="B1614" s="21">
        <v>13967</v>
      </c>
      <c r="C1614" s="22" t="s">
        <v>1561</v>
      </c>
      <c r="D1614" s="23">
        <v>29370</v>
      </c>
      <c r="E1614" s="24" t="s">
        <v>4815</v>
      </c>
      <c r="F1614" s="17"/>
      <c r="G1614" s="17"/>
      <c r="H1614" s="353">
        <v>101004232648</v>
      </c>
      <c r="I1614" s="17" t="s">
        <v>5204</v>
      </c>
      <c r="J1614" s="17" t="s">
        <v>5521</v>
      </c>
    </row>
    <row r="1615" spans="1:10" hidden="1">
      <c r="A1615" s="18">
        <f t="shared" si="25"/>
        <v>1611</v>
      </c>
      <c r="B1615" s="25">
        <v>13969</v>
      </c>
      <c r="C1615" s="26" t="s">
        <v>1562</v>
      </c>
      <c r="D1615" s="27">
        <v>31357</v>
      </c>
      <c r="E1615" s="28" t="s">
        <v>4816</v>
      </c>
      <c r="F1615" s="17"/>
      <c r="G1615" s="17"/>
      <c r="H1615" s="353">
        <v>141000860212</v>
      </c>
      <c r="I1615" s="17" t="s">
        <v>5210</v>
      </c>
      <c r="J1615" s="17" t="s">
        <v>5317</v>
      </c>
    </row>
    <row r="1616" spans="1:10" hidden="1">
      <c r="A1616" s="18">
        <f t="shared" si="25"/>
        <v>1612</v>
      </c>
      <c r="B1616" s="21">
        <v>13970</v>
      </c>
      <c r="C1616" s="22" t="s">
        <v>1563</v>
      </c>
      <c r="D1616" s="23">
        <v>31514</v>
      </c>
      <c r="E1616" s="24" t="s">
        <v>4790</v>
      </c>
      <c r="F1616" s="17"/>
      <c r="G1616" s="17"/>
      <c r="H1616" s="353">
        <v>109004232640</v>
      </c>
      <c r="I1616" s="17" t="s">
        <v>5204</v>
      </c>
      <c r="J1616" s="17" t="s">
        <v>5685</v>
      </c>
    </row>
    <row r="1617" spans="1:10" hidden="1">
      <c r="A1617" s="18">
        <f t="shared" si="25"/>
        <v>1613</v>
      </c>
      <c r="B1617" s="25">
        <v>13974</v>
      </c>
      <c r="C1617" s="26" t="s">
        <v>1564</v>
      </c>
      <c r="D1617" s="27">
        <v>28975</v>
      </c>
      <c r="E1617" s="28" t="s">
        <v>4825</v>
      </c>
      <c r="F1617" s="17"/>
      <c r="G1617" s="17"/>
      <c r="H1617" s="353">
        <v>102004234414</v>
      </c>
      <c r="I1617" s="17" t="s">
        <v>5204</v>
      </c>
      <c r="J1617" s="17" t="s">
        <v>6063</v>
      </c>
    </row>
    <row r="1618" spans="1:10" hidden="1">
      <c r="A1618" s="18">
        <f t="shared" si="25"/>
        <v>1614</v>
      </c>
      <c r="B1618" s="25">
        <v>13978</v>
      </c>
      <c r="C1618" s="26" t="s">
        <v>1565</v>
      </c>
      <c r="D1618" s="27">
        <v>29960</v>
      </c>
      <c r="E1618" s="28" t="s">
        <v>4785</v>
      </c>
      <c r="F1618" s="17"/>
      <c r="G1618" s="17"/>
      <c r="H1618" s="353">
        <v>100004286277</v>
      </c>
      <c r="I1618" s="17" t="s">
        <v>5204</v>
      </c>
      <c r="J1618" s="17" t="s">
        <v>6064</v>
      </c>
    </row>
    <row r="1619" spans="1:10" hidden="1">
      <c r="A1619" s="18">
        <f t="shared" si="25"/>
        <v>1615</v>
      </c>
      <c r="B1619" s="21">
        <v>13984</v>
      </c>
      <c r="C1619" s="22" t="s">
        <v>1566</v>
      </c>
      <c r="D1619" s="23">
        <v>30152</v>
      </c>
      <c r="E1619" s="24" t="s">
        <v>4780</v>
      </c>
      <c r="F1619" s="17"/>
      <c r="G1619" s="17"/>
      <c r="H1619" s="353">
        <v>109004144507</v>
      </c>
      <c r="I1619" s="17" t="s">
        <v>5204</v>
      </c>
      <c r="J1619" s="17" t="s">
        <v>6065</v>
      </c>
    </row>
    <row r="1620" spans="1:10" hidden="1">
      <c r="A1620" s="18">
        <f t="shared" si="25"/>
        <v>1616</v>
      </c>
      <c r="B1620" s="25">
        <v>13987</v>
      </c>
      <c r="C1620" s="26" t="s">
        <v>1567</v>
      </c>
      <c r="D1620" s="27">
        <v>31563</v>
      </c>
      <c r="E1620" s="28" t="s">
        <v>4812</v>
      </c>
      <c r="F1620" s="17"/>
      <c r="G1620" s="17"/>
      <c r="H1620" s="353">
        <v>100004144597</v>
      </c>
      <c r="I1620" s="17" t="s">
        <v>5204</v>
      </c>
      <c r="J1620" s="17" t="s">
        <v>6066</v>
      </c>
    </row>
    <row r="1621" spans="1:10" hidden="1">
      <c r="A1621" s="18">
        <f t="shared" si="25"/>
        <v>1617</v>
      </c>
      <c r="B1621" s="21">
        <v>13989</v>
      </c>
      <c r="C1621" s="22" t="s">
        <v>1568</v>
      </c>
      <c r="D1621" s="23">
        <v>31681</v>
      </c>
      <c r="E1621" s="24" t="s">
        <v>4818</v>
      </c>
      <c r="F1621" s="17"/>
      <c r="G1621" s="17"/>
      <c r="H1621" s="353">
        <v>1008401163</v>
      </c>
      <c r="I1621" s="17" t="s">
        <v>5208</v>
      </c>
      <c r="J1621" s="17" t="s">
        <v>5214</v>
      </c>
    </row>
    <row r="1622" spans="1:10" hidden="1">
      <c r="A1622" s="18">
        <f t="shared" si="25"/>
        <v>1618</v>
      </c>
      <c r="B1622" s="25">
        <v>13994</v>
      </c>
      <c r="C1622" s="26" t="s">
        <v>1569</v>
      </c>
      <c r="D1622" s="27">
        <v>30047</v>
      </c>
      <c r="E1622" s="28" t="s">
        <v>4813</v>
      </c>
      <c r="F1622" s="17"/>
      <c r="G1622" s="17"/>
      <c r="H1622" s="353">
        <v>1008392272</v>
      </c>
      <c r="I1622" s="17" t="s">
        <v>5208</v>
      </c>
      <c r="J1622" s="17" t="s">
        <v>6067</v>
      </c>
    </row>
    <row r="1623" spans="1:10" hidden="1">
      <c r="A1623" s="18">
        <f t="shared" si="25"/>
        <v>1619</v>
      </c>
      <c r="B1623" s="21">
        <v>13995</v>
      </c>
      <c r="C1623" s="22" t="s">
        <v>1570</v>
      </c>
      <c r="D1623" s="23">
        <v>29238</v>
      </c>
      <c r="E1623" s="24" t="s">
        <v>4817</v>
      </c>
      <c r="F1623" s="17"/>
      <c r="G1623" s="17"/>
      <c r="H1623" s="353">
        <v>1008387520</v>
      </c>
      <c r="I1623" s="17" t="s">
        <v>5208</v>
      </c>
      <c r="J1623" s="17" t="s">
        <v>6068</v>
      </c>
    </row>
    <row r="1624" spans="1:10" hidden="1">
      <c r="A1624" s="18">
        <f t="shared" si="25"/>
        <v>1620</v>
      </c>
      <c r="B1624" s="25">
        <v>13996</v>
      </c>
      <c r="C1624" s="26" t="s">
        <v>952</v>
      </c>
      <c r="D1624" s="27">
        <v>28943</v>
      </c>
      <c r="E1624" s="28" t="s">
        <v>4817</v>
      </c>
      <c r="F1624" s="17"/>
      <c r="G1624" s="17"/>
      <c r="H1624" s="353">
        <v>100004226488</v>
      </c>
      <c r="I1624" s="17" t="s">
        <v>5204</v>
      </c>
      <c r="J1624" s="17" t="s">
        <v>6069</v>
      </c>
    </row>
    <row r="1625" spans="1:10" hidden="1">
      <c r="A1625" s="18">
        <f t="shared" si="25"/>
        <v>1621</v>
      </c>
      <c r="B1625" s="21">
        <v>13997</v>
      </c>
      <c r="C1625" s="22" t="s">
        <v>1571</v>
      </c>
      <c r="D1625" s="23">
        <v>29101</v>
      </c>
      <c r="E1625" s="24" t="s">
        <v>4818</v>
      </c>
      <c r="F1625" s="17"/>
      <c r="G1625" s="17"/>
      <c r="H1625" s="353">
        <v>1008395635</v>
      </c>
      <c r="I1625" s="17" t="s">
        <v>5208</v>
      </c>
      <c r="J1625" s="17" t="s">
        <v>6070</v>
      </c>
    </row>
    <row r="1626" spans="1:10" hidden="1">
      <c r="A1626" s="18">
        <f t="shared" si="25"/>
        <v>1622</v>
      </c>
      <c r="B1626" s="25">
        <v>14004</v>
      </c>
      <c r="C1626" s="26" t="s">
        <v>1572</v>
      </c>
      <c r="D1626" s="27">
        <v>30740</v>
      </c>
      <c r="E1626" s="28" t="s">
        <v>4789</v>
      </c>
      <c r="F1626" s="17"/>
      <c r="G1626" s="17"/>
      <c r="H1626" s="353">
        <v>108004140593</v>
      </c>
      <c r="I1626" s="17" t="s">
        <v>5204</v>
      </c>
      <c r="J1626" s="17" t="s">
        <v>6071</v>
      </c>
    </row>
    <row r="1627" spans="1:10" hidden="1">
      <c r="A1627" s="18">
        <f t="shared" si="25"/>
        <v>1623</v>
      </c>
      <c r="B1627" s="21">
        <v>14005</v>
      </c>
      <c r="C1627" s="22" t="s">
        <v>1573</v>
      </c>
      <c r="D1627" s="23">
        <v>30247</v>
      </c>
      <c r="E1627" s="24" t="s">
        <v>4823</v>
      </c>
      <c r="F1627" s="17"/>
      <c r="G1627" s="17"/>
      <c r="H1627" s="353">
        <v>107004140594</v>
      </c>
      <c r="I1627" s="17" t="s">
        <v>5204</v>
      </c>
      <c r="J1627" s="17" t="s">
        <v>5793</v>
      </c>
    </row>
    <row r="1628" spans="1:10" hidden="1">
      <c r="A1628" s="18">
        <f t="shared" si="25"/>
        <v>1624</v>
      </c>
      <c r="B1628" s="25">
        <v>14007</v>
      </c>
      <c r="C1628" s="26" t="s">
        <v>1574</v>
      </c>
      <c r="D1628" s="27">
        <v>30537</v>
      </c>
      <c r="E1628" s="28" t="s">
        <v>4815</v>
      </c>
      <c r="F1628" s="17"/>
      <c r="G1628" s="17"/>
      <c r="H1628" s="353">
        <v>1008402544</v>
      </c>
      <c r="I1628" s="17" t="s">
        <v>5208</v>
      </c>
      <c r="J1628" s="17" t="s">
        <v>6072</v>
      </c>
    </row>
    <row r="1629" spans="1:10" hidden="1">
      <c r="A1629" s="18">
        <f t="shared" si="25"/>
        <v>1625</v>
      </c>
      <c r="B1629" s="21">
        <v>14008</v>
      </c>
      <c r="C1629" s="22" t="s">
        <v>1575</v>
      </c>
      <c r="D1629" s="23">
        <v>30418</v>
      </c>
      <c r="E1629" s="24" t="s">
        <v>4818</v>
      </c>
      <c r="F1629" s="17"/>
      <c r="G1629" s="17"/>
      <c r="H1629" s="353">
        <v>1008395541</v>
      </c>
      <c r="I1629" s="17" t="s">
        <v>5208</v>
      </c>
      <c r="J1629" s="17" t="s">
        <v>6073</v>
      </c>
    </row>
    <row r="1630" spans="1:10" hidden="1">
      <c r="A1630" s="18">
        <f t="shared" si="25"/>
        <v>1626</v>
      </c>
      <c r="B1630" s="25">
        <v>14009</v>
      </c>
      <c r="C1630" s="26" t="s">
        <v>1576</v>
      </c>
      <c r="D1630" s="27">
        <v>31097</v>
      </c>
      <c r="E1630" s="28" t="s">
        <v>4800</v>
      </c>
      <c r="F1630" s="17"/>
      <c r="G1630" s="17"/>
      <c r="H1630" s="353">
        <v>100004140470</v>
      </c>
      <c r="I1630" s="17" t="s">
        <v>5204</v>
      </c>
      <c r="J1630" s="17" t="s">
        <v>6065</v>
      </c>
    </row>
    <row r="1631" spans="1:10" hidden="1">
      <c r="A1631" s="18">
        <f t="shared" si="25"/>
        <v>1627</v>
      </c>
      <c r="B1631" s="21">
        <v>14012</v>
      </c>
      <c r="C1631" s="22" t="s">
        <v>1577</v>
      </c>
      <c r="D1631" s="23">
        <v>31285</v>
      </c>
      <c r="E1631" s="24" t="s">
        <v>4802</v>
      </c>
      <c r="F1631" s="17"/>
      <c r="G1631" s="17"/>
      <c r="H1631" s="353">
        <v>1008396333</v>
      </c>
      <c r="I1631" s="17" t="s">
        <v>5208</v>
      </c>
      <c r="J1631" s="17" t="s">
        <v>6074</v>
      </c>
    </row>
    <row r="1632" spans="1:10" hidden="1">
      <c r="A1632" s="18">
        <f t="shared" si="25"/>
        <v>1628</v>
      </c>
      <c r="B1632" s="25">
        <v>14013</v>
      </c>
      <c r="C1632" s="26" t="s">
        <v>1578</v>
      </c>
      <c r="D1632" s="27">
        <v>30994</v>
      </c>
      <c r="E1632" s="28" t="s">
        <v>4805</v>
      </c>
      <c r="F1632" s="17"/>
      <c r="G1632" s="17"/>
      <c r="H1632" s="353">
        <v>1008389007</v>
      </c>
      <c r="I1632" s="17" t="s">
        <v>5208</v>
      </c>
      <c r="J1632" s="17" t="s">
        <v>5706</v>
      </c>
    </row>
    <row r="1633" spans="1:10" hidden="1">
      <c r="A1633" s="18">
        <f t="shared" si="25"/>
        <v>1629</v>
      </c>
      <c r="B1633" s="21">
        <v>14015</v>
      </c>
      <c r="C1633" s="22" t="s">
        <v>1579</v>
      </c>
      <c r="D1633" s="23">
        <v>31661</v>
      </c>
      <c r="E1633" s="30" t="s">
        <v>4781</v>
      </c>
      <c r="F1633" s="17"/>
      <c r="G1633" s="17"/>
      <c r="H1633" s="353">
        <v>106004140434</v>
      </c>
      <c r="I1633" s="17" t="s">
        <v>5204</v>
      </c>
      <c r="J1633" s="17" t="s">
        <v>6075</v>
      </c>
    </row>
    <row r="1634" spans="1:10" hidden="1">
      <c r="A1634" s="18">
        <f t="shared" si="25"/>
        <v>1630</v>
      </c>
      <c r="B1634" s="25">
        <v>14020</v>
      </c>
      <c r="C1634" s="26" t="s">
        <v>1580</v>
      </c>
      <c r="D1634" s="27">
        <v>31065</v>
      </c>
      <c r="E1634" s="28" t="s">
        <v>4780</v>
      </c>
      <c r="F1634" s="17"/>
      <c r="G1634" s="17"/>
      <c r="H1634" s="353">
        <v>2860136389999</v>
      </c>
      <c r="I1634" s="17" t="s">
        <v>6036</v>
      </c>
      <c r="J1634" s="17" t="s">
        <v>6076</v>
      </c>
    </row>
    <row r="1635" spans="1:10" hidden="1">
      <c r="A1635" s="18">
        <f t="shared" si="25"/>
        <v>1631</v>
      </c>
      <c r="B1635" s="21">
        <v>14022</v>
      </c>
      <c r="C1635" s="22" t="s">
        <v>1581</v>
      </c>
      <c r="D1635" s="23">
        <v>30799</v>
      </c>
      <c r="E1635" s="24" t="s">
        <v>4826</v>
      </c>
      <c r="F1635" s="17"/>
      <c r="G1635" s="17"/>
      <c r="H1635" s="353">
        <v>105004160512</v>
      </c>
      <c r="I1635" s="17" t="s">
        <v>5204</v>
      </c>
      <c r="J1635" s="17" t="s">
        <v>5461</v>
      </c>
    </row>
    <row r="1636" spans="1:10" hidden="1">
      <c r="A1636" s="18">
        <f t="shared" si="25"/>
        <v>1632</v>
      </c>
      <c r="B1636" s="25">
        <v>14024</v>
      </c>
      <c r="C1636" s="26" t="s">
        <v>1582</v>
      </c>
      <c r="D1636" s="27">
        <v>30608</v>
      </c>
      <c r="E1636" s="28" t="s">
        <v>4789</v>
      </c>
      <c r="F1636" s="17"/>
      <c r="G1636" s="17"/>
      <c r="H1636" s="353">
        <v>103004515418</v>
      </c>
      <c r="I1636" s="17" t="s">
        <v>5204</v>
      </c>
      <c r="J1636" s="17" t="s">
        <v>5263</v>
      </c>
    </row>
    <row r="1637" spans="1:10" hidden="1">
      <c r="A1637" s="18">
        <f t="shared" si="25"/>
        <v>1633</v>
      </c>
      <c r="B1637" s="21">
        <v>14025</v>
      </c>
      <c r="C1637" s="22" t="s">
        <v>1583</v>
      </c>
      <c r="D1637" s="23">
        <v>30496</v>
      </c>
      <c r="E1637" s="24" t="s">
        <v>4813</v>
      </c>
      <c r="F1637" s="17"/>
      <c r="G1637" s="17"/>
      <c r="H1637" s="353">
        <v>141000860478</v>
      </c>
      <c r="I1637" s="17" t="s">
        <v>5210</v>
      </c>
      <c r="J1637" s="17" t="s">
        <v>6077</v>
      </c>
    </row>
    <row r="1638" spans="1:10" hidden="1">
      <c r="A1638" s="18">
        <f t="shared" si="25"/>
        <v>1634</v>
      </c>
      <c r="B1638" s="25">
        <v>14026</v>
      </c>
      <c r="C1638" s="26" t="s">
        <v>1584</v>
      </c>
      <c r="D1638" s="27">
        <v>30368</v>
      </c>
      <c r="E1638" s="28" t="s">
        <v>4780</v>
      </c>
      <c r="F1638" s="17"/>
      <c r="G1638" s="17"/>
      <c r="H1638" s="353">
        <v>106000037853</v>
      </c>
      <c r="I1638" s="17" t="s">
        <v>5204</v>
      </c>
      <c r="J1638" s="17" t="s">
        <v>6078</v>
      </c>
    </row>
    <row r="1639" spans="1:10" hidden="1">
      <c r="A1639" s="18">
        <f t="shared" si="25"/>
        <v>1635</v>
      </c>
      <c r="B1639" s="21">
        <v>14027</v>
      </c>
      <c r="C1639" s="22" t="s">
        <v>1585</v>
      </c>
      <c r="D1639" s="23">
        <v>31061</v>
      </c>
      <c r="E1639" s="24" t="s">
        <v>4813</v>
      </c>
      <c r="F1639" s="17"/>
      <c r="G1639" s="17"/>
      <c r="H1639" s="353">
        <v>1008392764</v>
      </c>
      <c r="I1639" s="17" t="s">
        <v>5208</v>
      </c>
      <c r="J1639" s="17" t="s">
        <v>6079</v>
      </c>
    </row>
    <row r="1640" spans="1:10" hidden="1">
      <c r="A1640" s="18">
        <f t="shared" si="25"/>
        <v>1636</v>
      </c>
      <c r="B1640" s="25">
        <v>14029</v>
      </c>
      <c r="C1640" s="26" t="s">
        <v>1586</v>
      </c>
      <c r="D1640" s="27">
        <v>30497</v>
      </c>
      <c r="E1640" s="28" t="s">
        <v>4824</v>
      </c>
      <c r="F1640" s="17"/>
      <c r="G1640" s="17"/>
      <c r="H1640" s="353">
        <v>107004178418</v>
      </c>
      <c r="I1640" s="17" t="s">
        <v>5204</v>
      </c>
      <c r="J1640" s="17" t="s">
        <v>5973</v>
      </c>
    </row>
    <row r="1641" spans="1:10" hidden="1">
      <c r="A1641" s="18">
        <f t="shared" si="25"/>
        <v>1637</v>
      </c>
      <c r="B1641" s="21">
        <v>14031</v>
      </c>
      <c r="C1641" s="22" t="s">
        <v>1587</v>
      </c>
      <c r="D1641" s="23">
        <v>30878</v>
      </c>
      <c r="E1641" s="24" t="s">
        <v>4800</v>
      </c>
      <c r="F1641" s="17"/>
      <c r="G1641" s="17"/>
      <c r="H1641" s="353">
        <v>141000860433</v>
      </c>
      <c r="I1641" s="17" t="s">
        <v>5210</v>
      </c>
      <c r="J1641" s="17" t="s">
        <v>6080</v>
      </c>
    </row>
    <row r="1642" spans="1:10" hidden="1">
      <c r="A1642" s="18">
        <f t="shared" si="25"/>
        <v>1638</v>
      </c>
      <c r="B1642" s="25">
        <v>14034</v>
      </c>
      <c r="C1642" s="26" t="s">
        <v>1588</v>
      </c>
      <c r="D1642" s="27">
        <v>30956</v>
      </c>
      <c r="E1642" s="28" t="s">
        <v>4807</v>
      </c>
      <c r="F1642" s="17"/>
      <c r="G1642" s="17"/>
      <c r="H1642" s="353">
        <v>1008396511</v>
      </c>
      <c r="I1642" s="17" t="s">
        <v>5208</v>
      </c>
      <c r="J1642" s="17" t="s">
        <v>5257</v>
      </c>
    </row>
    <row r="1643" spans="1:10" hidden="1">
      <c r="A1643" s="18">
        <f t="shared" si="25"/>
        <v>1639</v>
      </c>
      <c r="B1643" s="21">
        <v>14037</v>
      </c>
      <c r="C1643" s="22" t="s">
        <v>857</v>
      </c>
      <c r="D1643" s="23">
        <v>30676</v>
      </c>
      <c r="E1643" s="24" t="s">
        <v>4818</v>
      </c>
      <c r="F1643" s="17"/>
      <c r="G1643" s="17"/>
      <c r="H1643" s="353">
        <v>103004144570</v>
      </c>
      <c r="I1643" s="17" t="s">
        <v>5204</v>
      </c>
      <c r="J1643" s="17" t="s">
        <v>6081</v>
      </c>
    </row>
    <row r="1644" spans="1:10" hidden="1">
      <c r="A1644" s="18">
        <f t="shared" si="25"/>
        <v>1640</v>
      </c>
      <c r="B1644" s="25">
        <v>14041</v>
      </c>
      <c r="C1644" s="26" t="s">
        <v>1589</v>
      </c>
      <c r="D1644" s="27">
        <v>30766</v>
      </c>
      <c r="E1644" s="28" t="s">
        <v>4817</v>
      </c>
      <c r="F1644" s="17"/>
      <c r="G1644" s="17"/>
      <c r="H1644" s="353">
        <v>102004173663</v>
      </c>
      <c r="I1644" s="17" t="s">
        <v>5204</v>
      </c>
      <c r="J1644" s="17" t="s">
        <v>5746</v>
      </c>
    </row>
    <row r="1645" spans="1:10" hidden="1">
      <c r="A1645" s="18">
        <f t="shared" si="25"/>
        <v>1641</v>
      </c>
      <c r="B1645" s="21">
        <v>14046</v>
      </c>
      <c r="C1645" s="22" t="s">
        <v>1590</v>
      </c>
      <c r="D1645" s="23">
        <v>31948</v>
      </c>
      <c r="E1645" s="24" t="s">
        <v>4784</v>
      </c>
      <c r="F1645" s="17"/>
      <c r="G1645" s="17"/>
      <c r="H1645" s="353">
        <v>108004173682</v>
      </c>
      <c r="I1645" s="17" t="s">
        <v>5204</v>
      </c>
      <c r="J1645" s="17" t="s">
        <v>6082</v>
      </c>
    </row>
    <row r="1646" spans="1:10" hidden="1">
      <c r="A1646" s="18">
        <f t="shared" si="25"/>
        <v>1642</v>
      </c>
      <c r="B1646" s="25">
        <v>14049</v>
      </c>
      <c r="C1646" s="26" t="s">
        <v>1591</v>
      </c>
      <c r="D1646" s="27">
        <v>32021</v>
      </c>
      <c r="E1646" s="28" t="s">
        <v>4784</v>
      </c>
      <c r="F1646" s="17"/>
      <c r="G1646" s="17"/>
      <c r="H1646" s="353">
        <v>141000860282</v>
      </c>
      <c r="I1646" s="17" t="s">
        <v>5210</v>
      </c>
      <c r="J1646" s="17" t="s">
        <v>6044</v>
      </c>
    </row>
    <row r="1647" spans="1:10" hidden="1">
      <c r="A1647" s="18">
        <f t="shared" si="25"/>
        <v>1643</v>
      </c>
      <c r="B1647" s="21">
        <v>14050</v>
      </c>
      <c r="C1647" s="22" t="s">
        <v>1592</v>
      </c>
      <c r="D1647" s="23">
        <v>31243</v>
      </c>
      <c r="E1647" s="24" t="s">
        <v>4805</v>
      </c>
      <c r="F1647" s="17"/>
      <c r="G1647" s="17"/>
      <c r="H1647" s="353">
        <v>1008389939</v>
      </c>
      <c r="I1647" s="17" t="s">
        <v>5208</v>
      </c>
      <c r="J1647" s="17" t="s">
        <v>6083</v>
      </c>
    </row>
    <row r="1648" spans="1:10" hidden="1">
      <c r="A1648" s="18">
        <f t="shared" si="25"/>
        <v>1644</v>
      </c>
      <c r="B1648" s="25">
        <v>14055</v>
      </c>
      <c r="C1648" s="26" t="s">
        <v>1593</v>
      </c>
      <c r="D1648" s="27">
        <v>31360</v>
      </c>
      <c r="E1648" s="28" t="s">
        <v>4823</v>
      </c>
      <c r="F1648" s="17"/>
      <c r="G1648" s="17"/>
      <c r="H1648" s="353">
        <v>108004104669</v>
      </c>
      <c r="I1648" s="17" t="s">
        <v>5204</v>
      </c>
      <c r="J1648" s="17" t="s">
        <v>6084</v>
      </c>
    </row>
    <row r="1649" spans="1:10" hidden="1">
      <c r="A1649" s="18">
        <f t="shared" si="25"/>
        <v>1645</v>
      </c>
      <c r="B1649" s="21">
        <v>14056</v>
      </c>
      <c r="C1649" s="22" t="s">
        <v>1594</v>
      </c>
      <c r="D1649" s="23">
        <v>31227</v>
      </c>
      <c r="E1649" s="24" t="s">
        <v>4782</v>
      </c>
      <c r="F1649" s="17" t="s">
        <v>8870</v>
      </c>
      <c r="G1649" s="17" t="s">
        <v>8866</v>
      </c>
      <c r="H1649" s="353">
        <v>44310000187062</v>
      </c>
      <c r="I1649" s="17" t="s">
        <v>5221</v>
      </c>
      <c r="J1649" s="17" t="s">
        <v>11807</v>
      </c>
    </row>
    <row r="1650" spans="1:10" hidden="1">
      <c r="A1650" s="18">
        <f t="shared" si="25"/>
        <v>1646</v>
      </c>
      <c r="B1650" s="25">
        <v>14058</v>
      </c>
      <c r="C1650" s="26" t="s">
        <v>1595</v>
      </c>
      <c r="D1650" s="27">
        <v>31131</v>
      </c>
      <c r="E1650" s="28" t="s">
        <v>4794</v>
      </c>
      <c r="F1650" s="17"/>
      <c r="G1650" s="17"/>
      <c r="H1650" s="353">
        <v>106004102293</v>
      </c>
      <c r="I1650" s="17" t="s">
        <v>5204</v>
      </c>
      <c r="J1650" s="17" t="s">
        <v>5362</v>
      </c>
    </row>
    <row r="1651" spans="1:10" hidden="1">
      <c r="A1651" s="18">
        <f t="shared" si="25"/>
        <v>1647</v>
      </c>
      <c r="B1651" s="21">
        <v>14059</v>
      </c>
      <c r="C1651" s="22" t="s">
        <v>1596</v>
      </c>
      <c r="D1651" s="23">
        <v>31107</v>
      </c>
      <c r="E1651" s="24" t="s">
        <v>4793</v>
      </c>
      <c r="F1651" s="17"/>
      <c r="G1651" s="17"/>
      <c r="H1651" s="353">
        <v>8280219858888</v>
      </c>
      <c r="I1651" s="17" t="s">
        <v>6036</v>
      </c>
      <c r="J1651" s="17" t="s">
        <v>6085</v>
      </c>
    </row>
    <row r="1652" spans="1:10" hidden="1">
      <c r="A1652" s="18">
        <f t="shared" si="25"/>
        <v>1648</v>
      </c>
      <c r="B1652" s="25">
        <v>14061</v>
      </c>
      <c r="C1652" s="26" t="s">
        <v>1597</v>
      </c>
      <c r="D1652" s="27">
        <v>31956</v>
      </c>
      <c r="E1652" s="28" t="s">
        <v>4793</v>
      </c>
      <c r="F1652" s="17"/>
      <c r="G1652" s="17"/>
      <c r="H1652" s="353">
        <v>141000859922</v>
      </c>
      <c r="I1652" s="17" t="s">
        <v>5210</v>
      </c>
      <c r="J1652" s="17" t="s">
        <v>6086</v>
      </c>
    </row>
    <row r="1653" spans="1:10" hidden="1">
      <c r="A1653" s="18">
        <f t="shared" si="25"/>
        <v>1649</v>
      </c>
      <c r="B1653" s="21">
        <v>14067</v>
      </c>
      <c r="C1653" s="22" t="s">
        <v>1598</v>
      </c>
      <c r="D1653" s="23">
        <v>30351</v>
      </c>
      <c r="E1653" s="24" t="s">
        <v>4793</v>
      </c>
      <c r="F1653" s="17"/>
      <c r="G1653" s="17"/>
      <c r="H1653" s="353">
        <v>141000859927</v>
      </c>
      <c r="I1653" s="17" t="s">
        <v>5210</v>
      </c>
      <c r="J1653" s="17" t="s">
        <v>5571</v>
      </c>
    </row>
    <row r="1654" spans="1:10" hidden="1">
      <c r="A1654" s="18">
        <f t="shared" si="25"/>
        <v>1650</v>
      </c>
      <c r="B1654" s="25">
        <v>14077</v>
      </c>
      <c r="C1654" s="26" t="s">
        <v>1599</v>
      </c>
      <c r="D1654" s="27">
        <v>30985</v>
      </c>
      <c r="E1654" s="28" t="s">
        <v>4792</v>
      </c>
      <c r="F1654" s="17"/>
      <c r="G1654" s="17"/>
      <c r="H1654" s="353">
        <v>102004350147</v>
      </c>
      <c r="I1654" s="17" t="s">
        <v>5204</v>
      </c>
      <c r="J1654" s="17" t="s">
        <v>5418</v>
      </c>
    </row>
    <row r="1655" spans="1:10" hidden="1">
      <c r="A1655" s="18">
        <f t="shared" si="25"/>
        <v>1651</v>
      </c>
      <c r="B1655" s="21">
        <v>14079</v>
      </c>
      <c r="C1655" s="22" t="s">
        <v>1600</v>
      </c>
      <c r="D1655" s="23">
        <v>27291</v>
      </c>
      <c r="E1655" s="24" t="s">
        <v>4815</v>
      </c>
      <c r="F1655" s="17"/>
      <c r="G1655" s="17"/>
      <c r="H1655" s="353">
        <v>101004203419</v>
      </c>
      <c r="I1655" s="17" t="s">
        <v>5204</v>
      </c>
      <c r="J1655" s="17" t="s">
        <v>6087</v>
      </c>
    </row>
    <row r="1656" spans="1:10" hidden="1">
      <c r="A1656" s="18">
        <f t="shared" si="25"/>
        <v>1652</v>
      </c>
      <c r="B1656" s="25">
        <v>14081</v>
      </c>
      <c r="C1656" s="26" t="s">
        <v>1601</v>
      </c>
      <c r="D1656" s="27">
        <v>30545</v>
      </c>
      <c r="E1656" s="28" t="s">
        <v>4826</v>
      </c>
      <c r="F1656" s="17"/>
      <c r="G1656" s="17"/>
      <c r="H1656" s="353">
        <v>107004498176</v>
      </c>
      <c r="I1656" s="17" t="s">
        <v>5204</v>
      </c>
      <c r="J1656" s="17" t="s">
        <v>5342</v>
      </c>
    </row>
    <row r="1657" spans="1:10" hidden="1">
      <c r="A1657" s="18">
        <f t="shared" si="25"/>
        <v>1653</v>
      </c>
      <c r="B1657" s="21">
        <v>14089</v>
      </c>
      <c r="C1657" s="22" t="s">
        <v>1602</v>
      </c>
      <c r="D1657" s="23">
        <v>29659</v>
      </c>
      <c r="E1657" s="24" t="s">
        <v>4803</v>
      </c>
      <c r="F1657" s="17"/>
      <c r="G1657" s="17"/>
      <c r="H1657" s="353">
        <v>105004237924</v>
      </c>
      <c r="I1657" s="17" t="s">
        <v>5204</v>
      </c>
      <c r="J1657" s="17" t="s">
        <v>5932</v>
      </c>
    </row>
    <row r="1658" spans="1:10" hidden="1">
      <c r="A1658" s="18">
        <f t="shared" si="25"/>
        <v>1654</v>
      </c>
      <c r="B1658" s="25">
        <v>14090</v>
      </c>
      <c r="C1658" s="26" t="s">
        <v>1603</v>
      </c>
      <c r="D1658" s="27">
        <v>30585</v>
      </c>
      <c r="E1658" s="28" t="s">
        <v>4813</v>
      </c>
      <c r="F1658" s="17"/>
      <c r="G1658" s="17"/>
      <c r="H1658" s="353">
        <v>1008391901</v>
      </c>
      <c r="I1658" s="17" t="s">
        <v>5208</v>
      </c>
      <c r="J1658" s="17" t="s">
        <v>5481</v>
      </c>
    </row>
    <row r="1659" spans="1:10" hidden="1">
      <c r="A1659" s="18">
        <f t="shared" si="25"/>
        <v>1655</v>
      </c>
      <c r="B1659" s="21">
        <v>14091</v>
      </c>
      <c r="C1659" s="22" t="s">
        <v>1604</v>
      </c>
      <c r="D1659" s="23">
        <v>30696</v>
      </c>
      <c r="E1659" s="24" t="s">
        <v>4827</v>
      </c>
      <c r="F1659" s="17"/>
      <c r="G1659" s="17"/>
      <c r="H1659" s="353">
        <v>104004237991</v>
      </c>
      <c r="I1659" s="17" t="s">
        <v>5204</v>
      </c>
      <c r="J1659" s="17" t="s">
        <v>5481</v>
      </c>
    </row>
    <row r="1660" spans="1:10" hidden="1">
      <c r="A1660" s="18">
        <f t="shared" si="25"/>
        <v>1656</v>
      </c>
      <c r="B1660" s="25">
        <v>14097</v>
      </c>
      <c r="C1660" s="26" t="s">
        <v>1605</v>
      </c>
      <c r="D1660" s="27">
        <v>30397</v>
      </c>
      <c r="E1660" s="28" t="s">
        <v>4806</v>
      </c>
      <c r="F1660" s="17"/>
      <c r="G1660" s="17"/>
      <c r="H1660" s="353">
        <v>104004237900</v>
      </c>
      <c r="I1660" s="17" t="s">
        <v>5204</v>
      </c>
      <c r="J1660" s="17" t="s">
        <v>6023</v>
      </c>
    </row>
    <row r="1661" spans="1:10" hidden="1">
      <c r="A1661" s="18">
        <f t="shared" si="25"/>
        <v>1657</v>
      </c>
      <c r="B1661" s="21">
        <v>14102</v>
      </c>
      <c r="C1661" s="22" t="s">
        <v>1075</v>
      </c>
      <c r="D1661" s="23">
        <v>31217</v>
      </c>
      <c r="E1661" s="24" t="s">
        <v>4821</v>
      </c>
      <c r="F1661" s="17"/>
      <c r="G1661" s="17"/>
      <c r="H1661" s="353">
        <v>105004238399</v>
      </c>
      <c r="I1661" s="17" t="s">
        <v>5204</v>
      </c>
      <c r="J1661" s="17" t="s">
        <v>6088</v>
      </c>
    </row>
    <row r="1662" spans="1:10" hidden="1">
      <c r="A1662" s="18">
        <f t="shared" si="25"/>
        <v>1658</v>
      </c>
      <c r="B1662" s="32">
        <v>14103</v>
      </c>
      <c r="C1662" s="33" t="s">
        <v>1606</v>
      </c>
      <c r="D1662" s="34">
        <v>31214</v>
      </c>
      <c r="E1662" s="64" t="s">
        <v>4818</v>
      </c>
      <c r="F1662" s="17"/>
      <c r="G1662" s="17"/>
      <c r="H1662" s="353">
        <v>1008392256</v>
      </c>
      <c r="I1662" s="17" t="s">
        <v>5208</v>
      </c>
      <c r="J1662" s="17" t="s">
        <v>6089</v>
      </c>
    </row>
    <row r="1663" spans="1:10" hidden="1">
      <c r="A1663" s="18">
        <f t="shared" si="25"/>
        <v>1659</v>
      </c>
      <c r="B1663" s="21">
        <v>14105</v>
      </c>
      <c r="C1663" s="22" t="s">
        <v>1607</v>
      </c>
      <c r="D1663" s="23">
        <v>29978</v>
      </c>
      <c r="E1663" s="24" t="s">
        <v>4780</v>
      </c>
      <c r="F1663" s="17"/>
      <c r="G1663" s="17"/>
      <c r="H1663" s="353">
        <v>1008391930</v>
      </c>
      <c r="I1663" s="17" t="s">
        <v>5208</v>
      </c>
      <c r="J1663" s="17" t="s">
        <v>5346</v>
      </c>
    </row>
    <row r="1664" spans="1:10" hidden="1">
      <c r="A1664" s="18">
        <f t="shared" si="25"/>
        <v>1660</v>
      </c>
      <c r="B1664" s="25">
        <v>14110</v>
      </c>
      <c r="C1664" s="26" t="s">
        <v>1608</v>
      </c>
      <c r="D1664" s="27">
        <v>32000</v>
      </c>
      <c r="E1664" s="28" t="s">
        <v>4820</v>
      </c>
      <c r="F1664" s="17"/>
      <c r="G1664" s="17"/>
      <c r="H1664" s="353">
        <v>1008402502</v>
      </c>
      <c r="I1664" s="17" t="s">
        <v>5208</v>
      </c>
      <c r="J1664" s="17" t="s">
        <v>5342</v>
      </c>
    </row>
    <row r="1665" spans="1:10" hidden="1">
      <c r="A1665" s="18">
        <f t="shared" si="25"/>
        <v>1661</v>
      </c>
      <c r="B1665" s="21">
        <v>14118</v>
      </c>
      <c r="C1665" s="22" t="s">
        <v>1609</v>
      </c>
      <c r="D1665" s="23">
        <v>30975</v>
      </c>
      <c r="E1665" s="24" t="s">
        <v>4807</v>
      </c>
      <c r="F1665" s="17"/>
      <c r="G1665" s="17"/>
      <c r="H1665" s="353">
        <v>104004206464</v>
      </c>
      <c r="I1665" s="17" t="s">
        <v>5204</v>
      </c>
      <c r="J1665" s="17" t="s">
        <v>6092</v>
      </c>
    </row>
    <row r="1666" spans="1:10" hidden="1">
      <c r="A1666" s="18">
        <f t="shared" si="25"/>
        <v>1662</v>
      </c>
      <c r="B1666" s="25">
        <v>14119</v>
      </c>
      <c r="C1666" s="26" t="s">
        <v>1610</v>
      </c>
      <c r="D1666" s="27">
        <v>30629</v>
      </c>
      <c r="E1666" s="28" t="s">
        <v>4823</v>
      </c>
      <c r="F1666" s="17"/>
      <c r="G1666" s="17"/>
      <c r="H1666" s="353">
        <v>103004199779</v>
      </c>
      <c r="I1666" s="17" t="s">
        <v>5204</v>
      </c>
      <c r="J1666" s="17" t="s">
        <v>5215</v>
      </c>
    </row>
    <row r="1667" spans="1:10" hidden="1">
      <c r="A1667" s="18">
        <f t="shared" si="25"/>
        <v>1663</v>
      </c>
      <c r="B1667" s="21">
        <v>14120</v>
      </c>
      <c r="C1667" s="22" t="s">
        <v>1611</v>
      </c>
      <c r="D1667" s="23">
        <v>30665</v>
      </c>
      <c r="E1667" s="24" t="s">
        <v>4806</v>
      </c>
      <c r="F1667" s="17"/>
      <c r="G1667" s="17"/>
      <c r="H1667" s="353">
        <v>103004020979</v>
      </c>
      <c r="I1667" s="17" t="s">
        <v>5204</v>
      </c>
      <c r="J1667" s="17" t="s">
        <v>6093</v>
      </c>
    </row>
    <row r="1668" spans="1:10" hidden="1">
      <c r="A1668" s="18">
        <f t="shared" si="25"/>
        <v>1664</v>
      </c>
      <c r="B1668" s="25">
        <v>14121</v>
      </c>
      <c r="C1668" s="26" t="s">
        <v>818</v>
      </c>
      <c r="D1668" s="27">
        <v>30216</v>
      </c>
      <c r="E1668" s="28" t="s">
        <v>4823</v>
      </c>
      <c r="F1668" s="17"/>
      <c r="G1668" s="17"/>
      <c r="H1668" s="353">
        <v>108004232641</v>
      </c>
      <c r="I1668" s="17" t="s">
        <v>5204</v>
      </c>
      <c r="J1668" s="17" t="s">
        <v>6090</v>
      </c>
    </row>
    <row r="1669" spans="1:10" hidden="1">
      <c r="A1669" s="18">
        <f t="shared" si="25"/>
        <v>1665</v>
      </c>
      <c r="B1669" s="21">
        <v>14125</v>
      </c>
      <c r="C1669" s="22" t="s">
        <v>1612</v>
      </c>
      <c r="D1669" s="23">
        <v>31029</v>
      </c>
      <c r="E1669" s="24" t="s">
        <v>4780</v>
      </c>
      <c r="F1669" s="17"/>
      <c r="G1669" s="17"/>
      <c r="H1669" s="353">
        <v>107006441877</v>
      </c>
      <c r="I1669" s="17" t="s">
        <v>5204</v>
      </c>
      <c r="J1669" s="17" t="s">
        <v>5320</v>
      </c>
    </row>
    <row r="1670" spans="1:10" hidden="1">
      <c r="A1670" s="18">
        <f t="shared" ref="A1670:A1733" si="26">ROW()-4</f>
        <v>1666</v>
      </c>
      <c r="B1670" s="25">
        <v>14126</v>
      </c>
      <c r="C1670" s="26" t="s">
        <v>81</v>
      </c>
      <c r="D1670" s="27">
        <v>31305</v>
      </c>
      <c r="E1670" s="28" t="s">
        <v>4798</v>
      </c>
      <c r="F1670" s="17"/>
      <c r="G1670" s="17"/>
      <c r="H1670" s="353">
        <v>1008397293</v>
      </c>
      <c r="I1670" s="17" t="s">
        <v>5208</v>
      </c>
      <c r="J1670" s="17" t="s">
        <v>6094</v>
      </c>
    </row>
    <row r="1671" spans="1:10" hidden="1">
      <c r="A1671" s="18">
        <f t="shared" si="26"/>
        <v>1667</v>
      </c>
      <c r="B1671" s="21">
        <v>14129</v>
      </c>
      <c r="C1671" s="22" t="s">
        <v>1613</v>
      </c>
      <c r="D1671" s="23">
        <v>30112</v>
      </c>
      <c r="E1671" s="24" t="s">
        <v>4816</v>
      </c>
      <c r="F1671" s="17"/>
      <c r="G1671" s="17"/>
      <c r="H1671" s="353">
        <v>141000860184</v>
      </c>
      <c r="I1671" s="17" t="s">
        <v>5210</v>
      </c>
      <c r="J1671" s="17" t="s">
        <v>5579</v>
      </c>
    </row>
    <row r="1672" spans="1:10" hidden="1">
      <c r="A1672" s="18">
        <f t="shared" si="26"/>
        <v>1668</v>
      </c>
      <c r="B1672" s="25">
        <v>14130</v>
      </c>
      <c r="C1672" s="26" t="s">
        <v>1614</v>
      </c>
      <c r="D1672" s="27">
        <v>31170</v>
      </c>
      <c r="E1672" s="28" t="s">
        <v>4789</v>
      </c>
      <c r="F1672" s="17"/>
      <c r="G1672" s="17"/>
      <c r="H1672" s="353">
        <v>101004206513</v>
      </c>
      <c r="I1672" s="17" t="s">
        <v>5204</v>
      </c>
      <c r="J1672" s="17" t="s">
        <v>5847</v>
      </c>
    </row>
    <row r="1673" spans="1:10" hidden="1">
      <c r="A1673" s="18">
        <f t="shared" si="26"/>
        <v>1669</v>
      </c>
      <c r="B1673" s="21">
        <v>14139</v>
      </c>
      <c r="C1673" s="22" t="s">
        <v>1615</v>
      </c>
      <c r="D1673" s="23">
        <v>30376</v>
      </c>
      <c r="E1673" s="24" t="s">
        <v>4808</v>
      </c>
      <c r="F1673" s="17"/>
      <c r="G1673" s="17"/>
      <c r="H1673" s="353">
        <v>107004173631</v>
      </c>
      <c r="I1673" s="17" t="s">
        <v>5204</v>
      </c>
      <c r="J1673" s="17" t="s">
        <v>5446</v>
      </c>
    </row>
    <row r="1674" spans="1:10" hidden="1">
      <c r="A1674" s="18">
        <f t="shared" si="26"/>
        <v>1670</v>
      </c>
      <c r="B1674" s="25">
        <v>14140</v>
      </c>
      <c r="C1674" s="26" t="s">
        <v>1448</v>
      </c>
      <c r="D1674" s="27">
        <v>30711</v>
      </c>
      <c r="E1674" s="28" t="s">
        <v>4806</v>
      </c>
      <c r="F1674" s="17"/>
      <c r="G1674" s="17"/>
      <c r="H1674" s="353">
        <v>103004173650</v>
      </c>
      <c r="I1674" s="17" t="s">
        <v>5204</v>
      </c>
      <c r="J1674" s="17" t="s">
        <v>5756</v>
      </c>
    </row>
    <row r="1675" spans="1:10" hidden="1">
      <c r="A1675" s="18">
        <f t="shared" si="26"/>
        <v>1671</v>
      </c>
      <c r="B1675" s="21">
        <v>14141</v>
      </c>
      <c r="C1675" s="22" t="s">
        <v>1616</v>
      </c>
      <c r="D1675" s="23">
        <v>31401</v>
      </c>
      <c r="E1675" s="24" t="s">
        <v>4780</v>
      </c>
      <c r="F1675" s="17"/>
      <c r="G1675" s="17"/>
      <c r="H1675" s="353">
        <v>102004173651</v>
      </c>
      <c r="I1675" s="17" t="s">
        <v>5204</v>
      </c>
      <c r="J1675" s="17" t="s">
        <v>6097</v>
      </c>
    </row>
    <row r="1676" spans="1:10" hidden="1">
      <c r="A1676" s="18">
        <f t="shared" si="26"/>
        <v>1672</v>
      </c>
      <c r="B1676" s="25">
        <v>14143</v>
      </c>
      <c r="C1676" s="26" t="s">
        <v>1617</v>
      </c>
      <c r="D1676" s="27">
        <v>30970</v>
      </c>
      <c r="E1676" s="56" t="s">
        <v>4789</v>
      </c>
      <c r="F1676" s="17"/>
      <c r="G1676" s="17"/>
      <c r="H1676" s="353">
        <v>141000825086</v>
      </c>
      <c r="I1676" s="17" t="s">
        <v>5210</v>
      </c>
      <c r="J1676" s="17" t="s">
        <v>6098</v>
      </c>
    </row>
    <row r="1677" spans="1:10" hidden="1">
      <c r="A1677" s="18">
        <f t="shared" si="26"/>
        <v>1673</v>
      </c>
      <c r="B1677" s="21">
        <v>14149</v>
      </c>
      <c r="C1677" s="22" t="s">
        <v>1618</v>
      </c>
      <c r="D1677" s="23">
        <v>30425</v>
      </c>
      <c r="E1677" s="24" t="s">
        <v>4816</v>
      </c>
      <c r="F1677" s="17"/>
      <c r="G1677" s="17"/>
      <c r="H1677" s="353">
        <v>141000860220</v>
      </c>
      <c r="I1677" s="17" t="s">
        <v>5210</v>
      </c>
      <c r="J1677" s="17" t="s">
        <v>6100</v>
      </c>
    </row>
    <row r="1678" spans="1:10" hidden="1">
      <c r="A1678" s="18">
        <f t="shared" si="26"/>
        <v>1674</v>
      </c>
      <c r="B1678" s="25">
        <v>14151</v>
      </c>
      <c r="C1678" s="26" t="s">
        <v>1619</v>
      </c>
      <c r="D1678" s="27">
        <v>30933</v>
      </c>
      <c r="E1678" s="28" t="s">
        <v>4789</v>
      </c>
      <c r="F1678" s="17"/>
      <c r="G1678" s="17"/>
      <c r="H1678" s="353">
        <v>105004176709</v>
      </c>
      <c r="I1678" s="17" t="s">
        <v>5204</v>
      </c>
      <c r="J1678" s="17" t="s">
        <v>6101</v>
      </c>
    </row>
    <row r="1679" spans="1:10" hidden="1">
      <c r="A1679" s="18">
        <f t="shared" si="26"/>
        <v>1675</v>
      </c>
      <c r="B1679" s="21">
        <v>14155</v>
      </c>
      <c r="C1679" s="22" t="s">
        <v>1620</v>
      </c>
      <c r="D1679" s="23">
        <v>31264</v>
      </c>
      <c r="E1679" s="24" t="s">
        <v>4814</v>
      </c>
      <c r="F1679" s="17"/>
      <c r="G1679" s="17"/>
      <c r="H1679" s="353">
        <v>1008403019</v>
      </c>
      <c r="I1679" s="17" t="s">
        <v>5208</v>
      </c>
      <c r="J1679" s="17" t="s">
        <v>5644</v>
      </c>
    </row>
    <row r="1680" spans="1:10" hidden="1">
      <c r="A1680" s="18">
        <f t="shared" si="26"/>
        <v>1676</v>
      </c>
      <c r="B1680" s="25">
        <v>14160</v>
      </c>
      <c r="C1680" s="26" t="s">
        <v>1621</v>
      </c>
      <c r="D1680" s="27">
        <v>30888</v>
      </c>
      <c r="E1680" s="28" t="s">
        <v>4803</v>
      </c>
      <c r="F1680" s="17"/>
      <c r="G1680" s="17"/>
      <c r="H1680" s="353">
        <v>1008388121</v>
      </c>
      <c r="I1680" s="17" t="s">
        <v>5208</v>
      </c>
      <c r="J1680" s="17" t="s">
        <v>6102</v>
      </c>
    </row>
    <row r="1681" spans="1:10" hidden="1">
      <c r="A1681" s="18">
        <f t="shared" si="26"/>
        <v>1677</v>
      </c>
      <c r="B1681" s="21">
        <v>14164</v>
      </c>
      <c r="C1681" s="22" t="s">
        <v>1622</v>
      </c>
      <c r="D1681" s="23">
        <v>31142</v>
      </c>
      <c r="E1681" s="24" t="s">
        <v>4820</v>
      </c>
      <c r="F1681" s="17"/>
      <c r="G1681" s="17"/>
      <c r="H1681" s="353">
        <v>1008400012</v>
      </c>
      <c r="I1681" s="17" t="s">
        <v>5208</v>
      </c>
      <c r="J1681" s="17" t="s">
        <v>5261</v>
      </c>
    </row>
    <row r="1682" spans="1:10" hidden="1">
      <c r="A1682" s="18">
        <f t="shared" si="26"/>
        <v>1678</v>
      </c>
      <c r="B1682" s="25">
        <v>14166</v>
      </c>
      <c r="C1682" s="26" t="s">
        <v>1623</v>
      </c>
      <c r="D1682" s="27">
        <v>30275</v>
      </c>
      <c r="E1682" s="28" t="s">
        <v>4805</v>
      </c>
      <c r="F1682" s="17"/>
      <c r="G1682" s="17"/>
      <c r="H1682" s="353">
        <v>1008389191</v>
      </c>
      <c r="I1682" s="17" t="s">
        <v>5208</v>
      </c>
      <c r="J1682" s="17" t="s">
        <v>6072</v>
      </c>
    </row>
    <row r="1683" spans="1:10" hidden="1">
      <c r="A1683" s="18">
        <f t="shared" si="26"/>
        <v>1679</v>
      </c>
      <c r="B1683" s="21">
        <v>14170</v>
      </c>
      <c r="C1683" s="22" t="s">
        <v>1624</v>
      </c>
      <c r="D1683" s="23">
        <v>30813</v>
      </c>
      <c r="E1683" s="24" t="s">
        <v>4806</v>
      </c>
      <c r="F1683" s="17"/>
      <c r="G1683" s="17"/>
      <c r="H1683" s="353">
        <v>102004136754</v>
      </c>
      <c r="I1683" s="17" t="s">
        <v>5204</v>
      </c>
      <c r="J1683" s="17" t="s">
        <v>6015</v>
      </c>
    </row>
    <row r="1684" spans="1:10" hidden="1">
      <c r="A1684" s="18">
        <f t="shared" si="26"/>
        <v>1680</v>
      </c>
      <c r="B1684" s="25">
        <v>14171</v>
      </c>
      <c r="C1684" s="26" t="s">
        <v>1625</v>
      </c>
      <c r="D1684" s="27">
        <v>30262</v>
      </c>
      <c r="E1684" s="28" t="s">
        <v>4806</v>
      </c>
      <c r="F1684" s="17"/>
      <c r="G1684" s="17"/>
      <c r="H1684" s="353">
        <v>106004163199</v>
      </c>
      <c r="I1684" s="17" t="s">
        <v>5204</v>
      </c>
      <c r="J1684" s="17" t="s">
        <v>5214</v>
      </c>
    </row>
    <row r="1685" spans="1:10" hidden="1">
      <c r="A1685" s="18">
        <f t="shared" si="26"/>
        <v>1681</v>
      </c>
      <c r="B1685" s="21">
        <v>14175</v>
      </c>
      <c r="C1685" s="22" t="s">
        <v>1626</v>
      </c>
      <c r="D1685" s="23">
        <v>28233</v>
      </c>
      <c r="E1685" s="24" t="s">
        <v>4827</v>
      </c>
      <c r="F1685" s="17"/>
      <c r="G1685" s="17"/>
      <c r="H1685" s="353">
        <v>106004176681</v>
      </c>
      <c r="I1685" s="17" t="s">
        <v>5204</v>
      </c>
      <c r="J1685" s="17" t="s">
        <v>6103</v>
      </c>
    </row>
    <row r="1686" spans="1:10" hidden="1">
      <c r="A1686" s="18">
        <f t="shared" si="26"/>
        <v>1682</v>
      </c>
      <c r="B1686" s="25">
        <v>14176</v>
      </c>
      <c r="C1686" s="26" t="s">
        <v>1627</v>
      </c>
      <c r="D1686" s="27">
        <v>29285</v>
      </c>
      <c r="E1686" s="28" t="s">
        <v>4817</v>
      </c>
      <c r="F1686" s="17"/>
      <c r="G1686" s="17"/>
      <c r="H1686" s="353">
        <v>108004171738</v>
      </c>
      <c r="I1686" s="17" t="s">
        <v>5204</v>
      </c>
      <c r="J1686" s="17" t="s">
        <v>6104</v>
      </c>
    </row>
    <row r="1687" spans="1:10" hidden="1">
      <c r="A1687" s="18">
        <f t="shared" si="26"/>
        <v>1683</v>
      </c>
      <c r="B1687" s="21">
        <v>14184</v>
      </c>
      <c r="C1687" s="22" t="s">
        <v>435</v>
      </c>
      <c r="D1687" s="23">
        <v>31386</v>
      </c>
      <c r="E1687" s="24" t="s">
        <v>4828</v>
      </c>
      <c r="F1687" s="17"/>
      <c r="G1687" s="17"/>
      <c r="H1687" s="353">
        <v>106004201374</v>
      </c>
      <c r="I1687" s="17" t="s">
        <v>5204</v>
      </c>
      <c r="J1687" s="17" t="s">
        <v>6106</v>
      </c>
    </row>
    <row r="1688" spans="1:10" hidden="1">
      <c r="A1688" s="18">
        <f t="shared" si="26"/>
        <v>1684</v>
      </c>
      <c r="B1688" s="25">
        <v>14185</v>
      </c>
      <c r="C1688" s="26" t="s">
        <v>1628</v>
      </c>
      <c r="D1688" s="27">
        <v>29997</v>
      </c>
      <c r="E1688" s="28" t="s">
        <v>4786</v>
      </c>
      <c r="F1688" s="17"/>
      <c r="G1688" s="17"/>
      <c r="H1688" s="353">
        <v>101004148117</v>
      </c>
      <c r="I1688" s="17" t="s">
        <v>5204</v>
      </c>
      <c r="J1688" s="17" t="s">
        <v>5804</v>
      </c>
    </row>
    <row r="1689" spans="1:10" hidden="1">
      <c r="A1689" s="18">
        <f t="shared" si="26"/>
        <v>1685</v>
      </c>
      <c r="B1689" s="21">
        <v>14186</v>
      </c>
      <c r="C1689" s="22" t="s">
        <v>1629</v>
      </c>
      <c r="D1689" s="23">
        <v>30968</v>
      </c>
      <c r="E1689" s="24" t="s">
        <v>4829</v>
      </c>
      <c r="F1689" s="17"/>
      <c r="G1689" s="17"/>
      <c r="H1689" s="353">
        <v>103001289507</v>
      </c>
      <c r="I1689" s="17" t="s">
        <v>5204</v>
      </c>
      <c r="J1689" s="17" t="s">
        <v>5968</v>
      </c>
    </row>
    <row r="1690" spans="1:10" hidden="1">
      <c r="A1690" s="18">
        <f t="shared" si="26"/>
        <v>1686</v>
      </c>
      <c r="B1690" s="25">
        <v>14191</v>
      </c>
      <c r="C1690" s="26" t="s">
        <v>1630</v>
      </c>
      <c r="D1690" s="27">
        <v>29746</v>
      </c>
      <c r="E1690" s="28" t="s">
        <v>4815</v>
      </c>
      <c r="F1690" s="17"/>
      <c r="G1690" s="17"/>
      <c r="H1690" s="353">
        <v>103004120745</v>
      </c>
      <c r="I1690" s="17" t="s">
        <v>5204</v>
      </c>
      <c r="J1690" s="17" t="s">
        <v>6107</v>
      </c>
    </row>
    <row r="1691" spans="1:10" hidden="1">
      <c r="A1691" s="18">
        <f t="shared" si="26"/>
        <v>1687</v>
      </c>
      <c r="B1691" s="21">
        <v>14194</v>
      </c>
      <c r="C1691" s="22" t="s">
        <v>1631</v>
      </c>
      <c r="D1691" s="23">
        <v>31942</v>
      </c>
      <c r="E1691" s="24" t="s">
        <v>4803</v>
      </c>
      <c r="F1691" s="17"/>
      <c r="G1691" s="17"/>
      <c r="H1691" s="353">
        <v>102004680129</v>
      </c>
      <c r="I1691" s="17" t="s">
        <v>5204</v>
      </c>
      <c r="J1691" s="17" t="s">
        <v>6108</v>
      </c>
    </row>
    <row r="1692" spans="1:10" hidden="1">
      <c r="A1692" s="18">
        <f t="shared" si="26"/>
        <v>1688</v>
      </c>
      <c r="B1692" s="25">
        <v>14195</v>
      </c>
      <c r="C1692" s="26" t="s">
        <v>1632</v>
      </c>
      <c r="D1692" s="27">
        <v>30096</v>
      </c>
      <c r="E1692" s="28" t="s">
        <v>4782</v>
      </c>
      <c r="F1692" s="17" t="s">
        <v>10518</v>
      </c>
      <c r="G1692" s="17" t="s">
        <v>10512</v>
      </c>
      <c r="H1692" s="353">
        <v>108004104535</v>
      </c>
      <c r="I1692" s="17" t="s">
        <v>5204</v>
      </c>
      <c r="J1692" s="17" t="s">
        <v>11808</v>
      </c>
    </row>
    <row r="1693" spans="1:10" hidden="1">
      <c r="A1693" s="18">
        <f t="shared" si="26"/>
        <v>1689</v>
      </c>
      <c r="B1693" s="21">
        <v>14196</v>
      </c>
      <c r="C1693" s="22" t="s">
        <v>1633</v>
      </c>
      <c r="D1693" s="23">
        <v>30804</v>
      </c>
      <c r="E1693" s="30" t="s">
        <v>4781</v>
      </c>
      <c r="F1693" s="17"/>
      <c r="G1693" s="17"/>
      <c r="H1693" s="353">
        <v>1008399877</v>
      </c>
      <c r="I1693" s="17" t="s">
        <v>5208</v>
      </c>
      <c r="J1693" s="17" t="s">
        <v>6109</v>
      </c>
    </row>
    <row r="1694" spans="1:10" hidden="1">
      <c r="A1694" s="18">
        <f t="shared" si="26"/>
        <v>1690</v>
      </c>
      <c r="B1694" s="25">
        <v>14197</v>
      </c>
      <c r="C1694" s="26" t="s">
        <v>816</v>
      </c>
      <c r="D1694" s="27">
        <v>30375</v>
      </c>
      <c r="E1694" s="28" t="s">
        <v>4784</v>
      </c>
      <c r="F1694" s="17"/>
      <c r="G1694" s="17"/>
      <c r="H1694" s="353">
        <v>103873198196</v>
      </c>
      <c r="I1694" s="17" t="s">
        <v>5204</v>
      </c>
      <c r="J1694" s="17" t="s">
        <v>5777</v>
      </c>
    </row>
    <row r="1695" spans="1:10" hidden="1">
      <c r="A1695" s="18">
        <f t="shared" si="26"/>
        <v>1691</v>
      </c>
      <c r="B1695" s="21">
        <v>14199</v>
      </c>
      <c r="C1695" s="22" t="s">
        <v>1634</v>
      </c>
      <c r="D1695" s="23">
        <v>28656</v>
      </c>
      <c r="E1695" s="24" t="s">
        <v>4805</v>
      </c>
      <c r="F1695" s="17"/>
      <c r="G1695" s="17"/>
      <c r="H1695" s="353">
        <v>1008388752</v>
      </c>
      <c r="I1695" s="17" t="s">
        <v>5208</v>
      </c>
      <c r="J1695" s="17" t="s">
        <v>5259</v>
      </c>
    </row>
    <row r="1696" spans="1:10" hidden="1">
      <c r="A1696" s="18">
        <f t="shared" si="26"/>
        <v>1692</v>
      </c>
      <c r="B1696" s="25">
        <v>14200</v>
      </c>
      <c r="C1696" s="26" t="s">
        <v>1635</v>
      </c>
      <c r="D1696" s="27">
        <v>28377</v>
      </c>
      <c r="E1696" s="28" t="s">
        <v>4821</v>
      </c>
      <c r="F1696" s="17"/>
      <c r="G1696" s="17"/>
      <c r="H1696" s="353">
        <v>103004562682</v>
      </c>
      <c r="I1696" s="17" t="s">
        <v>5204</v>
      </c>
      <c r="J1696" s="17" t="s">
        <v>6110</v>
      </c>
    </row>
    <row r="1697" spans="1:10" hidden="1">
      <c r="A1697" s="18">
        <f t="shared" si="26"/>
        <v>1693</v>
      </c>
      <c r="B1697" s="21">
        <v>14201</v>
      </c>
      <c r="C1697" s="22" t="s">
        <v>1636</v>
      </c>
      <c r="D1697" s="23">
        <v>30135</v>
      </c>
      <c r="E1697" s="24" t="s">
        <v>4798</v>
      </c>
      <c r="F1697" s="17"/>
      <c r="G1697" s="17"/>
      <c r="H1697" s="353">
        <v>1008386699</v>
      </c>
      <c r="I1697" s="17" t="s">
        <v>5208</v>
      </c>
      <c r="J1697" s="17" t="s">
        <v>5745</v>
      </c>
    </row>
    <row r="1698" spans="1:10" hidden="1">
      <c r="A1698" s="18">
        <f t="shared" si="26"/>
        <v>1694</v>
      </c>
      <c r="B1698" s="25">
        <v>14202</v>
      </c>
      <c r="C1698" s="26" t="s">
        <v>1637</v>
      </c>
      <c r="D1698" s="27">
        <v>30223</v>
      </c>
      <c r="E1698" s="28" t="s">
        <v>4785</v>
      </c>
      <c r="F1698" s="17"/>
      <c r="G1698" s="17"/>
      <c r="H1698" s="353">
        <v>141000859985</v>
      </c>
      <c r="I1698" s="17" t="s">
        <v>5210</v>
      </c>
      <c r="J1698" s="17" t="s">
        <v>6111</v>
      </c>
    </row>
    <row r="1699" spans="1:10" hidden="1">
      <c r="A1699" s="18">
        <f t="shared" si="26"/>
        <v>1695</v>
      </c>
      <c r="B1699" s="21">
        <v>14206</v>
      </c>
      <c r="C1699" s="22" t="s">
        <v>1638</v>
      </c>
      <c r="D1699" s="23">
        <v>30803</v>
      </c>
      <c r="E1699" s="24" t="s">
        <v>4828</v>
      </c>
      <c r="F1699" s="17"/>
      <c r="G1699" s="17"/>
      <c r="H1699" s="353">
        <v>0</v>
      </c>
      <c r="I1699" s="17">
        <v>0</v>
      </c>
      <c r="J1699" s="17" t="s">
        <v>6112</v>
      </c>
    </row>
    <row r="1700" spans="1:10" hidden="1">
      <c r="A1700" s="18">
        <f t="shared" si="26"/>
        <v>1696</v>
      </c>
      <c r="B1700" s="25">
        <v>14207</v>
      </c>
      <c r="C1700" s="26" t="s">
        <v>1473</v>
      </c>
      <c r="D1700" s="27">
        <v>30919</v>
      </c>
      <c r="E1700" s="29" t="s">
        <v>4781</v>
      </c>
      <c r="F1700" s="17"/>
      <c r="G1700" s="17"/>
      <c r="H1700" s="353">
        <v>1008403721</v>
      </c>
      <c r="I1700" s="17" t="s">
        <v>5208</v>
      </c>
      <c r="J1700" s="17" t="s">
        <v>5539</v>
      </c>
    </row>
    <row r="1701" spans="1:10" hidden="1">
      <c r="A1701" s="18">
        <f t="shared" si="26"/>
        <v>1697</v>
      </c>
      <c r="B1701" s="21">
        <v>14208</v>
      </c>
      <c r="C1701" s="22" t="s">
        <v>1639</v>
      </c>
      <c r="D1701" s="23">
        <v>31134</v>
      </c>
      <c r="E1701" s="24" t="s">
        <v>4806</v>
      </c>
      <c r="F1701" s="17"/>
      <c r="G1701" s="17"/>
      <c r="H1701" s="353">
        <v>101004163200</v>
      </c>
      <c r="I1701" s="17" t="s">
        <v>5204</v>
      </c>
      <c r="J1701" s="17" t="s">
        <v>6113</v>
      </c>
    </row>
    <row r="1702" spans="1:10" hidden="1">
      <c r="A1702" s="18">
        <f t="shared" si="26"/>
        <v>1698</v>
      </c>
      <c r="B1702" s="25">
        <v>14209</v>
      </c>
      <c r="C1702" s="26" t="s">
        <v>1640</v>
      </c>
      <c r="D1702" s="27">
        <v>31414</v>
      </c>
      <c r="E1702" s="28" t="s">
        <v>4822</v>
      </c>
      <c r="F1702" s="17"/>
      <c r="G1702" s="17"/>
      <c r="H1702" s="353">
        <v>104004146277</v>
      </c>
      <c r="I1702" s="17" t="s">
        <v>5204</v>
      </c>
      <c r="J1702" s="17" t="s">
        <v>6114</v>
      </c>
    </row>
    <row r="1703" spans="1:10" hidden="1">
      <c r="A1703" s="18">
        <f t="shared" si="26"/>
        <v>1699</v>
      </c>
      <c r="B1703" s="21">
        <v>14211</v>
      </c>
      <c r="C1703" s="22" t="s">
        <v>1641</v>
      </c>
      <c r="D1703" s="23">
        <v>31537</v>
      </c>
      <c r="E1703" s="24" t="s">
        <v>4829</v>
      </c>
      <c r="F1703" s="17"/>
      <c r="G1703" s="17"/>
      <c r="H1703" s="353">
        <v>1008400342</v>
      </c>
      <c r="I1703" s="17" t="s">
        <v>5208</v>
      </c>
      <c r="J1703" s="17" t="s">
        <v>5272</v>
      </c>
    </row>
    <row r="1704" spans="1:10" hidden="1">
      <c r="A1704" s="18">
        <f t="shared" si="26"/>
        <v>1700</v>
      </c>
      <c r="B1704" s="25">
        <v>14212</v>
      </c>
      <c r="C1704" s="26" t="s">
        <v>1642</v>
      </c>
      <c r="D1704" s="27">
        <v>30767</v>
      </c>
      <c r="E1704" s="28" t="s">
        <v>4828</v>
      </c>
      <c r="F1704" s="17"/>
      <c r="G1704" s="17"/>
      <c r="H1704" s="353">
        <v>1008400119</v>
      </c>
      <c r="I1704" s="17" t="s">
        <v>5208</v>
      </c>
      <c r="J1704" s="17" t="s">
        <v>5412</v>
      </c>
    </row>
    <row r="1705" spans="1:10" hidden="1">
      <c r="A1705" s="18">
        <f t="shared" si="26"/>
        <v>1701</v>
      </c>
      <c r="B1705" s="21">
        <v>14214</v>
      </c>
      <c r="C1705" s="22" t="s">
        <v>1643</v>
      </c>
      <c r="D1705" s="23">
        <v>30513</v>
      </c>
      <c r="E1705" s="24" t="s">
        <v>4828</v>
      </c>
      <c r="F1705" s="17"/>
      <c r="G1705" s="17"/>
      <c r="H1705" s="353">
        <v>1008400122</v>
      </c>
      <c r="I1705" s="17" t="s">
        <v>5208</v>
      </c>
      <c r="J1705" s="17" t="s">
        <v>5412</v>
      </c>
    </row>
    <row r="1706" spans="1:10" hidden="1">
      <c r="A1706" s="18">
        <f t="shared" si="26"/>
        <v>1702</v>
      </c>
      <c r="B1706" s="25">
        <v>14215</v>
      </c>
      <c r="C1706" s="26" t="s">
        <v>1644</v>
      </c>
      <c r="D1706" s="27">
        <v>31590</v>
      </c>
      <c r="E1706" s="28" t="s">
        <v>4780</v>
      </c>
      <c r="F1706" s="17"/>
      <c r="G1706" s="17"/>
      <c r="H1706" s="353">
        <v>105004163206</v>
      </c>
      <c r="I1706" s="17" t="s">
        <v>5204</v>
      </c>
      <c r="J1706" s="17" t="s">
        <v>6115</v>
      </c>
    </row>
    <row r="1707" spans="1:10" hidden="1">
      <c r="A1707" s="18">
        <f t="shared" si="26"/>
        <v>1703</v>
      </c>
      <c r="B1707" s="21">
        <v>14216</v>
      </c>
      <c r="C1707" s="22" t="s">
        <v>1645</v>
      </c>
      <c r="D1707" s="23">
        <v>30060</v>
      </c>
      <c r="E1707" s="24" t="s">
        <v>4828</v>
      </c>
      <c r="F1707" s="17"/>
      <c r="G1707" s="17"/>
      <c r="H1707" s="353">
        <v>1008399576</v>
      </c>
      <c r="I1707" s="17" t="s">
        <v>5208</v>
      </c>
      <c r="J1707" s="17" t="s">
        <v>6116</v>
      </c>
    </row>
    <row r="1708" spans="1:10" hidden="1">
      <c r="A1708" s="18">
        <f t="shared" si="26"/>
        <v>1704</v>
      </c>
      <c r="B1708" s="25">
        <v>14221</v>
      </c>
      <c r="C1708" s="26" t="s">
        <v>1646</v>
      </c>
      <c r="D1708" s="27">
        <v>30328</v>
      </c>
      <c r="E1708" s="28" t="s">
        <v>4829</v>
      </c>
      <c r="F1708" s="17"/>
      <c r="G1708" s="17"/>
      <c r="H1708" s="353">
        <v>105004169800</v>
      </c>
      <c r="I1708" s="17" t="s">
        <v>5204</v>
      </c>
      <c r="J1708" s="17" t="s">
        <v>5614</v>
      </c>
    </row>
    <row r="1709" spans="1:10" hidden="1">
      <c r="A1709" s="18">
        <f t="shared" si="26"/>
        <v>1705</v>
      </c>
      <c r="B1709" s="21">
        <v>14222</v>
      </c>
      <c r="C1709" s="22" t="s">
        <v>1647</v>
      </c>
      <c r="D1709" s="23">
        <v>30361</v>
      </c>
      <c r="E1709" s="24" t="s">
        <v>4798</v>
      </c>
      <c r="F1709" s="17"/>
      <c r="G1709" s="17"/>
      <c r="H1709" s="353">
        <v>1008387009</v>
      </c>
      <c r="I1709" s="17" t="s">
        <v>5208</v>
      </c>
      <c r="J1709" s="17" t="s">
        <v>6117</v>
      </c>
    </row>
    <row r="1710" spans="1:10" hidden="1">
      <c r="A1710" s="18">
        <f t="shared" si="26"/>
        <v>1706</v>
      </c>
      <c r="B1710" s="25">
        <v>14226</v>
      </c>
      <c r="C1710" s="26" t="s">
        <v>1648</v>
      </c>
      <c r="D1710" s="27">
        <v>31955</v>
      </c>
      <c r="E1710" s="28" t="s">
        <v>4798</v>
      </c>
      <c r="F1710" s="17"/>
      <c r="G1710" s="17"/>
      <c r="H1710" s="353">
        <v>1008386657</v>
      </c>
      <c r="I1710" s="17" t="s">
        <v>5208</v>
      </c>
      <c r="J1710" s="17" t="s">
        <v>6118</v>
      </c>
    </row>
    <row r="1711" spans="1:10" hidden="1">
      <c r="A1711" s="18">
        <f t="shared" si="26"/>
        <v>1707</v>
      </c>
      <c r="B1711" s="21">
        <v>14227</v>
      </c>
      <c r="C1711" s="22" t="s">
        <v>1649</v>
      </c>
      <c r="D1711" s="23">
        <v>29598</v>
      </c>
      <c r="E1711" s="24" t="s">
        <v>4816</v>
      </c>
      <c r="F1711" s="17"/>
      <c r="G1711" s="17"/>
      <c r="H1711" s="353">
        <v>1008388794</v>
      </c>
      <c r="I1711" s="17" t="s">
        <v>5208</v>
      </c>
      <c r="J1711" s="17" t="s">
        <v>6119</v>
      </c>
    </row>
    <row r="1712" spans="1:10" hidden="1">
      <c r="A1712" s="18">
        <f t="shared" si="26"/>
        <v>1708</v>
      </c>
      <c r="B1712" s="25">
        <v>14230</v>
      </c>
      <c r="C1712" s="26" t="s">
        <v>1650</v>
      </c>
      <c r="D1712" s="27">
        <v>31236</v>
      </c>
      <c r="E1712" s="28" t="s">
        <v>4828</v>
      </c>
      <c r="F1712" s="17"/>
      <c r="G1712" s="17"/>
      <c r="H1712" s="353">
        <v>102004140508</v>
      </c>
      <c r="I1712" s="17" t="s">
        <v>5204</v>
      </c>
      <c r="J1712" s="17" t="s">
        <v>6120</v>
      </c>
    </row>
    <row r="1713" spans="1:10" hidden="1">
      <c r="A1713" s="18">
        <f t="shared" si="26"/>
        <v>1709</v>
      </c>
      <c r="B1713" s="21">
        <v>14232</v>
      </c>
      <c r="C1713" s="22" t="s">
        <v>1651</v>
      </c>
      <c r="D1713" s="23">
        <v>31970</v>
      </c>
      <c r="E1713" s="24" t="s">
        <v>4824</v>
      </c>
      <c r="F1713" s="17"/>
      <c r="G1713" s="17"/>
      <c r="H1713" s="353">
        <v>103004255756</v>
      </c>
      <c r="I1713" s="17" t="s">
        <v>5204</v>
      </c>
      <c r="J1713" s="17" t="s">
        <v>5342</v>
      </c>
    </row>
    <row r="1714" spans="1:10" hidden="1">
      <c r="A1714" s="18">
        <f t="shared" si="26"/>
        <v>1710</v>
      </c>
      <c r="B1714" s="25">
        <v>14233</v>
      </c>
      <c r="C1714" s="26" t="s">
        <v>1652</v>
      </c>
      <c r="D1714" s="27">
        <v>29889</v>
      </c>
      <c r="E1714" s="28" t="s">
        <v>4827</v>
      </c>
      <c r="F1714" s="17"/>
      <c r="G1714" s="17"/>
      <c r="H1714" s="353">
        <v>103004176672</v>
      </c>
      <c r="I1714" s="17" t="s">
        <v>5204</v>
      </c>
      <c r="J1714" s="17" t="s">
        <v>5372</v>
      </c>
    </row>
    <row r="1715" spans="1:10" hidden="1">
      <c r="A1715" s="18">
        <f t="shared" si="26"/>
        <v>1711</v>
      </c>
      <c r="B1715" s="21">
        <v>14237</v>
      </c>
      <c r="C1715" s="22" t="s">
        <v>1653</v>
      </c>
      <c r="D1715" s="23">
        <v>26219</v>
      </c>
      <c r="E1715" s="24" t="s">
        <v>4794</v>
      </c>
      <c r="F1715" s="17"/>
      <c r="G1715" s="17"/>
      <c r="H1715" s="353">
        <v>44310000008428</v>
      </c>
      <c r="I1715" s="17" t="s">
        <v>5221</v>
      </c>
      <c r="J1715" s="17" t="s">
        <v>5516</v>
      </c>
    </row>
    <row r="1716" spans="1:10" hidden="1">
      <c r="A1716" s="18">
        <f t="shared" si="26"/>
        <v>1712</v>
      </c>
      <c r="B1716" s="25">
        <v>14240</v>
      </c>
      <c r="C1716" s="26" t="s">
        <v>1654</v>
      </c>
      <c r="D1716" s="27">
        <v>31684</v>
      </c>
      <c r="E1716" s="28" t="s">
        <v>4782</v>
      </c>
      <c r="F1716" s="17" t="s">
        <v>9956</v>
      </c>
      <c r="G1716" s="17" t="s">
        <v>9949</v>
      </c>
      <c r="H1716" s="353">
        <v>105004104350</v>
      </c>
      <c r="I1716" s="17" t="s">
        <v>5204</v>
      </c>
      <c r="J1716" s="17" t="s">
        <v>11805</v>
      </c>
    </row>
    <row r="1717" spans="1:10" hidden="1">
      <c r="A1717" s="18">
        <f t="shared" si="26"/>
        <v>1713</v>
      </c>
      <c r="B1717" s="21">
        <v>14241</v>
      </c>
      <c r="C1717" s="22" t="s">
        <v>1655</v>
      </c>
      <c r="D1717" s="23">
        <v>30579</v>
      </c>
      <c r="E1717" s="24" t="s">
        <v>4791</v>
      </c>
      <c r="F1717" s="17"/>
      <c r="G1717" s="17"/>
      <c r="H1717" s="353">
        <v>106004104537</v>
      </c>
      <c r="I1717" s="17" t="s">
        <v>5204</v>
      </c>
      <c r="J1717" s="17" t="s">
        <v>5358</v>
      </c>
    </row>
    <row r="1718" spans="1:10" hidden="1">
      <c r="A1718" s="18">
        <f t="shared" si="26"/>
        <v>1714</v>
      </c>
      <c r="B1718" s="25">
        <v>14242</v>
      </c>
      <c r="C1718" s="26" t="s">
        <v>1656</v>
      </c>
      <c r="D1718" s="27">
        <v>30057</v>
      </c>
      <c r="E1718" s="28" t="s">
        <v>4782</v>
      </c>
      <c r="F1718" s="17" t="s">
        <v>9400</v>
      </c>
      <c r="G1718" s="17" t="s">
        <v>10239</v>
      </c>
      <c r="H1718" s="353">
        <v>105004104238</v>
      </c>
      <c r="I1718" s="17" t="s">
        <v>5204</v>
      </c>
      <c r="J1718" s="17" t="s">
        <v>6121</v>
      </c>
    </row>
    <row r="1719" spans="1:10" hidden="1">
      <c r="A1719" s="18">
        <f t="shared" si="26"/>
        <v>1715</v>
      </c>
      <c r="B1719" s="21">
        <v>14243</v>
      </c>
      <c r="C1719" s="22" t="s">
        <v>1657</v>
      </c>
      <c r="D1719" s="23">
        <v>30964</v>
      </c>
      <c r="E1719" s="24" t="s">
        <v>4800</v>
      </c>
      <c r="F1719" s="17"/>
      <c r="G1719" s="17"/>
      <c r="H1719" s="353">
        <v>1008401215</v>
      </c>
      <c r="I1719" s="17" t="s">
        <v>5208</v>
      </c>
      <c r="J1719" s="17" t="s">
        <v>5287</v>
      </c>
    </row>
    <row r="1720" spans="1:10" hidden="1">
      <c r="A1720" s="18">
        <f t="shared" si="26"/>
        <v>1716</v>
      </c>
      <c r="B1720" s="25">
        <v>14245</v>
      </c>
      <c r="C1720" s="26" t="s">
        <v>1658</v>
      </c>
      <c r="D1720" s="27">
        <v>30057</v>
      </c>
      <c r="E1720" s="29" t="s">
        <v>4781</v>
      </c>
      <c r="F1720" s="17"/>
      <c r="G1720" s="17"/>
      <c r="H1720" s="353">
        <v>1008403488</v>
      </c>
      <c r="I1720" s="17" t="s">
        <v>5208</v>
      </c>
      <c r="J1720" s="17" t="s">
        <v>6122</v>
      </c>
    </row>
    <row r="1721" spans="1:10" hidden="1">
      <c r="A1721" s="18">
        <f t="shared" si="26"/>
        <v>1717</v>
      </c>
      <c r="B1721" s="21">
        <v>14246</v>
      </c>
      <c r="C1721" s="22" t="s">
        <v>1659</v>
      </c>
      <c r="D1721" s="23">
        <v>29669</v>
      </c>
      <c r="E1721" s="30" t="s">
        <v>4781</v>
      </c>
      <c r="F1721" s="17"/>
      <c r="G1721" s="17"/>
      <c r="H1721" s="353">
        <v>1008403527</v>
      </c>
      <c r="I1721" s="17" t="s">
        <v>5208</v>
      </c>
      <c r="J1721" s="17" t="s">
        <v>5291</v>
      </c>
    </row>
    <row r="1722" spans="1:10" hidden="1">
      <c r="A1722" s="18">
        <f t="shared" si="26"/>
        <v>1718</v>
      </c>
      <c r="B1722" s="25">
        <v>14251</v>
      </c>
      <c r="C1722" s="26" t="s">
        <v>1660</v>
      </c>
      <c r="D1722" s="27">
        <v>30196</v>
      </c>
      <c r="E1722" s="29" t="s">
        <v>4781</v>
      </c>
      <c r="F1722" s="17"/>
      <c r="G1722" s="17"/>
      <c r="H1722" s="353">
        <v>1008437412</v>
      </c>
      <c r="I1722" s="17" t="s">
        <v>5208</v>
      </c>
      <c r="J1722" s="17" t="s">
        <v>5261</v>
      </c>
    </row>
    <row r="1723" spans="1:10" hidden="1">
      <c r="A1723" s="18">
        <f t="shared" si="26"/>
        <v>1719</v>
      </c>
      <c r="B1723" s="21">
        <v>14254</v>
      </c>
      <c r="C1723" s="22" t="s">
        <v>1661</v>
      </c>
      <c r="D1723" s="23">
        <v>31312</v>
      </c>
      <c r="E1723" s="24" t="s">
        <v>4788</v>
      </c>
      <c r="F1723" s="17"/>
      <c r="G1723" s="17"/>
      <c r="H1723" s="353">
        <v>105004079297</v>
      </c>
      <c r="I1723" s="17" t="s">
        <v>5204</v>
      </c>
      <c r="J1723" s="17" t="s">
        <v>6123</v>
      </c>
    </row>
    <row r="1724" spans="1:10" hidden="1">
      <c r="A1724" s="18">
        <f t="shared" si="26"/>
        <v>1720</v>
      </c>
      <c r="B1724" s="25">
        <v>14256</v>
      </c>
      <c r="C1724" s="26" t="s">
        <v>1662</v>
      </c>
      <c r="D1724" s="27">
        <v>31799</v>
      </c>
      <c r="E1724" s="28" t="s">
        <v>4795</v>
      </c>
      <c r="F1724" s="17"/>
      <c r="G1724" s="17"/>
      <c r="H1724" s="353">
        <v>103004110813</v>
      </c>
      <c r="I1724" s="17" t="s">
        <v>5204</v>
      </c>
      <c r="J1724" s="17" t="s">
        <v>5302</v>
      </c>
    </row>
    <row r="1725" spans="1:10" hidden="1">
      <c r="A1725" s="18">
        <f t="shared" si="26"/>
        <v>1721</v>
      </c>
      <c r="B1725" s="21">
        <v>14257</v>
      </c>
      <c r="C1725" s="22" t="s">
        <v>1663</v>
      </c>
      <c r="D1725" s="23">
        <v>27686</v>
      </c>
      <c r="E1725" s="24" t="s">
        <v>4797</v>
      </c>
      <c r="F1725" s="17"/>
      <c r="G1725" s="17"/>
      <c r="H1725" s="353">
        <v>141000860041</v>
      </c>
      <c r="I1725" s="17" t="s">
        <v>5210</v>
      </c>
      <c r="J1725" s="17" t="s">
        <v>6057</v>
      </c>
    </row>
    <row r="1726" spans="1:10" hidden="1">
      <c r="A1726" s="18">
        <f t="shared" si="26"/>
        <v>1722</v>
      </c>
      <c r="B1726" s="25">
        <v>14258</v>
      </c>
      <c r="C1726" s="26" t="s">
        <v>1664</v>
      </c>
      <c r="D1726" s="27">
        <v>31335</v>
      </c>
      <c r="E1726" s="28" t="s">
        <v>4784</v>
      </c>
      <c r="F1726" s="17"/>
      <c r="G1726" s="17"/>
      <c r="H1726" s="353">
        <v>109004110774</v>
      </c>
      <c r="I1726" s="17" t="s">
        <v>5204</v>
      </c>
      <c r="J1726" s="17" t="s">
        <v>5404</v>
      </c>
    </row>
    <row r="1727" spans="1:10" hidden="1">
      <c r="A1727" s="18">
        <f t="shared" si="26"/>
        <v>1723</v>
      </c>
      <c r="B1727" s="21">
        <v>14259</v>
      </c>
      <c r="C1727" s="22" t="s">
        <v>1665</v>
      </c>
      <c r="D1727" s="23">
        <v>30030</v>
      </c>
      <c r="E1727" s="24" t="s">
        <v>4793</v>
      </c>
      <c r="F1727" s="17"/>
      <c r="G1727" s="17"/>
      <c r="H1727" s="353">
        <v>141000859713</v>
      </c>
      <c r="I1727" s="17" t="s">
        <v>5210</v>
      </c>
      <c r="J1727" s="17" t="s">
        <v>6124</v>
      </c>
    </row>
    <row r="1728" spans="1:10" hidden="1">
      <c r="A1728" s="18">
        <f t="shared" si="26"/>
        <v>1724</v>
      </c>
      <c r="B1728" s="25">
        <v>14262</v>
      </c>
      <c r="C1728" s="26" t="s">
        <v>1666</v>
      </c>
      <c r="D1728" s="27">
        <v>30888</v>
      </c>
      <c r="E1728" s="28" t="s">
        <v>4779</v>
      </c>
      <c r="F1728" s="17"/>
      <c r="G1728" s="17"/>
      <c r="H1728" s="353">
        <v>44310000018135</v>
      </c>
      <c r="I1728" s="17" t="s">
        <v>5221</v>
      </c>
      <c r="J1728" s="17" t="s">
        <v>5507</v>
      </c>
    </row>
    <row r="1729" spans="1:10" hidden="1">
      <c r="A1729" s="18">
        <f t="shared" si="26"/>
        <v>1725</v>
      </c>
      <c r="B1729" s="21">
        <v>14263</v>
      </c>
      <c r="C1729" s="22" t="s">
        <v>1667</v>
      </c>
      <c r="D1729" s="23">
        <v>30914</v>
      </c>
      <c r="E1729" s="24" t="s">
        <v>4784</v>
      </c>
      <c r="F1729" s="17"/>
      <c r="G1729" s="17"/>
      <c r="H1729" s="353">
        <v>104004110742</v>
      </c>
      <c r="I1729" s="17" t="s">
        <v>5204</v>
      </c>
      <c r="J1729" s="17" t="s">
        <v>5462</v>
      </c>
    </row>
    <row r="1730" spans="1:10" hidden="1">
      <c r="A1730" s="18">
        <f t="shared" si="26"/>
        <v>1726</v>
      </c>
      <c r="B1730" s="25">
        <v>14264</v>
      </c>
      <c r="C1730" s="26" t="s">
        <v>1668</v>
      </c>
      <c r="D1730" s="27">
        <v>29856</v>
      </c>
      <c r="E1730" s="28" t="s">
        <v>4787</v>
      </c>
      <c r="F1730" s="17"/>
      <c r="G1730" s="17" t="s">
        <v>11721</v>
      </c>
      <c r="H1730" s="353">
        <v>44310000008075</v>
      </c>
      <c r="I1730" s="17" t="s">
        <v>5221</v>
      </c>
      <c r="J1730" s="17" t="s">
        <v>5205</v>
      </c>
    </row>
    <row r="1731" spans="1:10" hidden="1">
      <c r="A1731" s="18">
        <f t="shared" si="26"/>
        <v>1727</v>
      </c>
      <c r="B1731" s="21">
        <v>14265</v>
      </c>
      <c r="C1731" s="22" t="s">
        <v>1669</v>
      </c>
      <c r="D1731" s="23">
        <v>29465</v>
      </c>
      <c r="E1731" s="24" t="s">
        <v>4790</v>
      </c>
      <c r="F1731" s="17"/>
      <c r="G1731" s="17"/>
      <c r="H1731" s="353">
        <v>44310000015613</v>
      </c>
      <c r="I1731" s="17" t="s">
        <v>5221</v>
      </c>
      <c r="J1731" s="17" t="s">
        <v>5903</v>
      </c>
    </row>
    <row r="1732" spans="1:10" hidden="1">
      <c r="A1732" s="18">
        <f t="shared" si="26"/>
        <v>1728</v>
      </c>
      <c r="B1732" s="25">
        <v>14266</v>
      </c>
      <c r="C1732" s="26" t="s">
        <v>1119</v>
      </c>
      <c r="D1732" s="27">
        <v>31662</v>
      </c>
      <c r="E1732" s="28" t="s">
        <v>4784</v>
      </c>
      <c r="F1732" s="17"/>
      <c r="G1732" s="17"/>
      <c r="H1732" s="353">
        <v>106004110886</v>
      </c>
      <c r="I1732" s="17" t="s">
        <v>5204</v>
      </c>
      <c r="J1732" s="17" t="s">
        <v>5748</v>
      </c>
    </row>
    <row r="1733" spans="1:10" hidden="1">
      <c r="A1733" s="18">
        <f t="shared" si="26"/>
        <v>1729</v>
      </c>
      <c r="B1733" s="21">
        <v>14268</v>
      </c>
      <c r="C1733" s="22" t="s">
        <v>1670</v>
      </c>
      <c r="D1733" s="23">
        <v>30977</v>
      </c>
      <c r="E1733" s="24" t="s">
        <v>4793</v>
      </c>
      <c r="F1733" s="17"/>
      <c r="G1733" s="17"/>
      <c r="H1733" s="353">
        <v>141000859972</v>
      </c>
      <c r="I1733" s="17" t="s">
        <v>5210</v>
      </c>
      <c r="J1733" s="17" t="s">
        <v>6125</v>
      </c>
    </row>
    <row r="1734" spans="1:10" hidden="1">
      <c r="A1734" s="18">
        <f t="shared" ref="A1734:A1797" si="27">ROW()-4</f>
        <v>1730</v>
      </c>
      <c r="B1734" s="25">
        <v>14269</v>
      </c>
      <c r="C1734" s="26" t="s">
        <v>1671</v>
      </c>
      <c r="D1734" s="27">
        <v>31737</v>
      </c>
      <c r="E1734" s="28" t="s">
        <v>4797</v>
      </c>
      <c r="F1734" s="17"/>
      <c r="G1734" s="17"/>
      <c r="H1734" s="353">
        <v>141000860042</v>
      </c>
      <c r="I1734" s="17" t="s">
        <v>5210</v>
      </c>
      <c r="J1734" s="17" t="s">
        <v>6014</v>
      </c>
    </row>
    <row r="1735" spans="1:10" hidden="1">
      <c r="A1735" s="18">
        <f t="shared" si="27"/>
        <v>1731</v>
      </c>
      <c r="B1735" s="21">
        <v>14270</v>
      </c>
      <c r="C1735" s="22" t="s">
        <v>1672</v>
      </c>
      <c r="D1735" s="23">
        <v>31621</v>
      </c>
      <c r="E1735" s="24" t="s">
        <v>4803</v>
      </c>
      <c r="F1735" s="17"/>
      <c r="G1735" s="17"/>
      <c r="H1735" s="353">
        <v>1008388176</v>
      </c>
      <c r="I1735" s="17" t="s">
        <v>5208</v>
      </c>
      <c r="J1735" s="17" t="s">
        <v>5266</v>
      </c>
    </row>
    <row r="1736" spans="1:10" hidden="1">
      <c r="A1736" s="18">
        <f t="shared" si="27"/>
        <v>1732</v>
      </c>
      <c r="B1736" s="25">
        <v>14271</v>
      </c>
      <c r="C1736" s="26" t="s">
        <v>1673</v>
      </c>
      <c r="D1736" s="27">
        <v>31599</v>
      </c>
      <c r="E1736" s="28" t="s">
        <v>4812</v>
      </c>
      <c r="F1736" s="17"/>
      <c r="G1736" s="17"/>
      <c r="H1736" s="353">
        <v>107004237961</v>
      </c>
      <c r="I1736" s="17" t="s">
        <v>5204</v>
      </c>
      <c r="J1736" s="17" t="s">
        <v>5462</v>
      </c>
    </row>
    <row r="1737" spans="1:10" hidden="1">
      <c r="A1737" s="18">
        <f t="shared" si="27"/>
        <v>1733</v>
      </c>
      <c r="B1737" s="21">
        <v>14273</v>
      </c>
      <c r="C1737" s="22" t="s">
        <v>1674</v>
      </c>
      <c r="D1737" s="23">
        <v>30353</v>
      </c>
      <c r="E1737" s="24" t="s">
        <v>4803</v>
      </c>
      <c r="F1737" s="17"/>
      <c r="G1737" s="17"/>
      <c r="H1737" s="353">
        <v>1008387782</v>
      </c>
      <c r="I1737" s="17" t="s">
        <v>5208</v>
      </c>
      <c r="J1737" s="17" t="s">
        <v>5287</v>
      </c>
    </row>
    <row r="1738" spans="1:10" hidden="1">
      <c r="A1738" s="18">
        <f t="shared" si="27"/>
        <v>1734</v>
      </c>
      <c r="B1738" s="25">
        <v>14276</v>
      </c>
      <c r="C1738" s="26" t="s">
        <v>1675</v>
      </c>
      <c r="D1738" s="27">
        <v>32088</v>
      </c>
      <c r="E1738" s="29" t="s">
        <v>4781</v>
      </c>
      <c r="F1738" s="17"/>
      <c r="G1738" s="17"/>
      <c r="H1738" s="353">
        <v>141000860176</v>
      </c>
      <c r="I1738" s="17" t="s">
        <v>5210</v>
      </c>
      <c r="J1738" s="17" t="s">
        <v>5553</v>
      </c>
    </row>
    <row r="1739" spans="1:10" hidden="1">
      <c r="A1739" s="18">
        <f t="shared" si="27"/>
        <v>1735</v>
      </c>
      <c r="B1739" s="21">
        <v>14277</v>
      </c>
      <c r="C1739" s="22" t="s">
        <v>517</v>
      </c>
      <c r="D1739" s="23">
        <v>30771</v>
      </c>
      <c r="E1739" s="24" t="s">
        <v>4803</v>
      </c>
      <c r="F1739" s="17"/>
      <c r="G1739" s="17"/>
      <c r="H1739" s="353">
        <v>1008388082</v>
      </c>
      <c r="I1739" s="17" t="s">
        <v>5208</v>
      </c>
      <c r="J1739" s="17" t="s">
        <v>5774</v>
      </c>
    </row>
    <row r="1740" spans="1:10" hidden="1">
      <c r="A1740" s="18">
        <f t="shared" si="27"/>
        <v>1736</v>
      </c>
      <c r="B1740" s="25">
        <v>14281</v>
      </c>
      <c r="C1740" s="26" t="s">
        <v>1024</v>
      </c>
      <c r="D1740" s="27">
        <v>29908</v>
      </c>
      <c r="E1740" s="28" t="s">
        <v>4806</v>
      </c>
      <c r="F1740" s="17"/>
      <c r="G1740" s="17"/>
      <c r="H1740" s="353">
        <v>109004237969</v>
      </c>
      <c r="I1740" s="17" t="s">
        <v>5204</v>
      </c>
      <c r="J1740" s="17" t="s">
        <v>5352</v>
      </c>
    </row>
    <row r="1741" spans="1:10" hidden="1">
      <c r="A1741" s="18">
        <f t="shared" si="27"/>
        <v>1737</v>
      </c>
      <c r="B1741" s="21">
        <v>14283</v>
      </c>
      <c r="C1741" s="22" t="s">
        <v>1676</v>
      </c>
      <c r="D1741" s="23">
        <v>29412</v>
      </c>
      <c r="E1741" s="24" t="s">
        <v>4812</v>
      </c>
      <c r="F1741" s="17"/>
      <c r="G1741" s="17"/>
      <c r="H1741" s="353">
        <v>107882605395</v>
      </c>
      <c r="I1741" s="17" t="s">
        <v>5204</v>
      </c>
      <c r="J1741" s="17" t="s">
        <v>5914</v>
      </c>
    </row>
    <row r="1742" spans="1:10" hidden="1">
      <c r="A1742" s="18">
        <f t="shared" si="27"/>
        <v>1738</v>
      </c>
      <c r="B1742" s="25">
        <v>14287</v>
      </c>
      <c r="C1742" s="26" t="s">
        <v>1677</v>
      </c>
      <c r="D1742" s="27">
        <v>31599</v>
      </c>
      <c r="E1742" s="28" t="s">
        <v>4817</v>
      </c>
      <c r="F1742" s="17"/>
      <c r="G1742" s="17"/>
      <c r="H1742" s="353">
        <v>1008388477</v>
      </c>
      <c r="I1742" s="17" t="s">
        <v>5208</v>
      </c>
      <c r="J1742" s="17" t="s">
        <v>6126</v>
      </c>
    </row>
    <row r="1743" spans="1:10" hidden="1">
      <c r="A1743" s="18">
        <f t="shared" si="27"/>
        <v>1739</v>
      </c>
      <c r="B1743" s="21">
        <v>14288</v>
      </c>
      <c r="C1743" s="22" t="s">
        <v>111</v>
      </c>
      <c r="D1743" s="23">
        <v>28874</v>
      </c>
      <c r="E1743" s="24" t="s">
        <v>4817</v>
      </c>
      <c r="F1743" s="17"/>
      <c r="G1743" s="17"/>
      <c r="H1743" s="353">
        <v>1008399521</v>
      </c>
      <c r="I1743" s="17" t="s">
        <v>5208</v>
      </c>
      <c r="J1743" s="17" t="s">
        <v>5358</v>
      </c>
    </row>
    <row r="1744" spans="1:10" hidden="1">
      <c r="A1744" s="18">
        <f t="shared" si="27"/>
        <v>1740</v>
      </c>
      <c r="B1744" s="25">
        <v>14289</v>
      </c>
      <c r="C1744" s="26" t="s">
        <v>1678</v>
      </c>
      <c r="D1744" s="27">
        <v>31752</v>
      </c>
      <c r="E1744" s="29" t="s">
        <v>4781</v>
      </c>
      <c r="F1744" s="17"/>
      <c r="G1744" s="17"/>
      <c r="H1744" s="353">
        <v>1008403608</v>
      </c>
      <c r="I1744" s="17" t="s">
        <v>5208</v>
      </c>
      <c r="J1744" s="17" t="s">
        <v>6127</v>
      </c>
    </row>
    <row r="1745" spans="1:10" hidden="1">
      <c r="A1745" s="18">
        <f t="shared" si="27"/>
        <v>1741</v>
      </c>
      <c r="B1745" s="21">
        <v>14290</v>
      </c>
      <c r="C1745" s="22" t="s">
        <v>1679</v>
      </c>
      <c r="D1745" s="23">
        <v>31483</v>
      </c>
      <c r="E1745" s="24" t="s">
        <v>4779</v>
      </c>
      <c r="F1745" s="17"/>
      <c r="G1745" s="17"/>
      <c r="H1745" s="353">
        <v>103004257779</v>
      </c>
      <c r="I1745" s="17" t="s">
        <v>5204</v>
      </c>
      <c r="J1745" s="17" t="s">
        <v>5461</v>
      </c>
    </row>
    <row r="1746" spans="1:10" hidden="1">
      <c r="A1746" s="18">
        <f t="shared" si="27"/>
        <v>1742</v>
      </c>
      <c r="B1746" s="25">
        <v>14291</v>
      </c>
      <c r="C1746" s="26" t="s">
        <v>1680</v>
      </c>
      <c r="D1746" s="27">
        <v>31500</v>
      </c>
      <c r="E1746" s="28" t="s">
        <v>4808</v>
      </c>
      <c r="F1746" s="17"/>
      <c r="G1746" s="17"/>
      <c r="H1746" s="353">
        <v>101004130694</v>
      </c>
      <c r="I1746" s="17" t="s">
        <v>5204</v>
      </c>
      <c r="J1746" s="17" t="s">
        <v>5678</v>
      </c>
    </row>
    <row r="1747" spans="1:10" hidden="1">
      <c r="A1747" s="18">
        <f t="shared" si="27"/>
        <v>1743</v>
      </c>
      <c r="B1747" s="21">
        <v>14293</v>
      </c>
      <c r="C1747" s="22" t="s">
        <v>1681</v>
      </c>
      <c r="D1747" s="23">
        <v>31531</v>
      </c>
      <c r="E1747" s="24" t="s">
        <v>4779</v>
      </c>
      <c r="F1747" s="17"/>
      <c r="G1747" s="17"/>
      <c r="H1747" s="353">
        <v>106866701319</v>
      </c>
      <c r="I1747" s="17" t="s">
        <v>5204</v>
      </c>
      <c r="J1747" s="17" t="s">
        <v>6128</v>
      </c>
    </row>
    <row r="1748" spans="1:10" hidden="1">
      <c r="A1748" s="18">
        <f t="shared" si="27"/>
        <v>1744</v>
      </c>
      <c r="B1748" s="25">
        <v>14304</v>
      </c>
      <c r="C1748" s="26" t="s">
        <v>1682</v>
      </c>
      <c r="D1748" s="27">
        <v>30631</v>
      </c>
      <c r="E1748" s="28" t="s">
        <v>4789</v>
      </c>
      <c r="F1748" s="17"/>
      <c r="G1748" s="17"/>
      <c r="H1748" s="353">
        <v>107004176710</v>
      </c>
      <c r="I1748" s="17" t="s">
        <v>5204</v>
      </c>
      <c r="J1748" s="17" t="s">
        <v>5272</v>
      </c>
    </row>
    <row r="1749" spans="1:10" hidden="1">
      <c r="A1749" s="18">
        <f t="shared" si="27"/>
        <v>1745</v>
      </c>
      <c r="B1749" s="21">
        <v>14306</v>
      </c>
      <c r="C1749" s="22" t="s">
        <v>1683</v>
      </c>
      <c r="D1749" s="23">
        <v>30366</v>
      </c>
      <c r="E1749" s="24" t="s">
        <v>4828</v>
      </c>
      <c r="F1749" s="17"/>
      <c r="G1749" s="17"/>
      <c r="H1749" s="353">
        <v>1008399550</v>
      </c>
      <c r="I1749" s="17" t="s">
        <v>5208</v>
      </c>
      <c r="J1749" s="17" t="s">
        <v>6116</v>
      </c>
    </row>
    <row r="1750" spans="1:10" hidden="1">
      <c r="A1750" s="18">
        <f t="shared" si="27"/>
        <v>1746</v>
      </c>
      <c r="B1750" s="25">
        <v>14308</v>
      </c>
      <c r="C1750" s="26" t="s">
        <v>1684</v>
      </c>
      <c r="D1750" s="27">
        <v>31535</v>
      </c>
      <c r="E1750" s="28" t="s">
        <v>4788</v>
      </c>
      <c r="F1750" s="17"/>
      <c r="G1750" s="17"/>
      <c r="H1750" s="353">
        <v>100004176744</v>
      </c>
      <c r="I1750" s="17" t="s">
        <v>5204</v>
      </c>
      <c r="J1750" s="17" t="s">
        <v>6129</v>
      </c>
    </row>
    <row r="1751" spans="1:10" hidden="1">
      <c r="A1751" s="18">
        <f t="shared" si="27"/>
        <v>1747</v>
      </c>
      <c r="B1751" s="21">
        <v>14309</v>
      </c>
      <c r="C1751" s="22" t="s">
        <v>1685</v>
      </c>
      <c r="D1751" s="23">
        <v>31476</v>
      </c>
      <c r="E1751" s="24" t="s">
        <v>4806</v>
      </c>
      <c r="F1751" s="17"/>
      <c r="G1751" s="17"/>
      <c r="H1751" s="353">
        <v>104004163210</v>
      </c>
      <c r="I1751" s="17" t="s">
        <v>5204</v>
      </c>
      <c r="J1751" s="17" t="s">
        <v>5405</v>
      </c>
    </row>
    <row r="1752" spans="1:10" hidden="1">
      <c r="A1752" s="18">
        <f t="shared" si="27"/>
        <v>1748</v>
      </c>
      <c r="B1752" s="25">
        <v>14310</v>
      </c>
      <c r="C1752" s="26" t="s">
        <v>1686</v>
      </c>
      <c r="D1752" s="27">
        <v>31027</v>
      </c>
      <c r="E1752" s="28" t="s">
        <v>4785</v>
      </c>
      <c r="F1752" s="17"/>
      <c r="G1752" s="17"/>
      <c r="H1752" s="353">
        <v>1008389447</v>
      </c>
      <c r="I1752" s="17" t="s">
        <v>5208</v>
      </c>
      <c r="J1752" s="17" t="s">
        <v>5304</v>
      </c>
    </row>
    <row r="1753" spans="1:10" hidden="1">
      <c r="A1753" s="18">
        <f t="shared" si="27"/>
        <v>1749</v>
      </c>
      <c r="B1753" s="21">
        <v>14311</v>
      </c>
      <c r="C1753" s="22" t="s">
        <v>1687</v>
      </c>
      <c r="D1753" s="23">
        <v>32026</v>
      </c>
      <c r="E1753" s="24" t="s">
        <v>4789</v>
      </c>
      <c r="F1753" s="17"/>
      <c r="G1753" s="17"/>
      <c r="H1753" s="353">
        <v>1008401503</v>
      </c>
      <c r="I1753" s="17" t="s">
        <v>5208</v>
      </c>
      <c r="J1753" s="17" t="s">
        <v>5467</v>
      </c>
    </row>
    <row r="1754" spans="1:10" hidden="1">
      <c r="A1754" s="18">
        <f t="shared" si="27"/>
        <v>1750</v>
      </c>
      <c r="B1754" s="25">
        <v>14315</v>
      </c>
      <c r="C1754" s="26" t="s">
        <v>1688</v>
      </c>
      <c r="D1754" s="27">
        <v>30351</v>
      </c>
      <c r="E1754" s="28" t="s">
        <v>4789</v>
      </c>
      <c r="F1754" s="17"/>
      <c r="G1754" s="17"/>
      <c r="H1754" s="353">
        <v>109004171740</v>
      </c>
      <c r="I1754" s="17" t="s">
        <v>5204</v>
      </c>
      <c r="J1754" s="17" t="s">
        <v>6131</v>
      </c>
    </row>
    <row r="1755" spans="1:10" hidden="1">
      <c r="A1755" s="18">
        <f t="shared" si="27"/>
        <v>1751</v>
      </c>
      <c r="B1755" s="21">
        <v>14317</v>
      </c>
      <c r="C1755" s="22" t="s">
        <v>1475</v>
      </c>
      <c r="D1755" s="23">
        <v>30583</v>
      </c>
      <c r="E1755" s="24" t="s">
        <v>4820</v>
      </c>
      <c r="F1755" s="17"/>
      <c r="G1755" s="17"/>
      <c r="H1755" s="353">
        <v>102004171798</v>
      </c>
      <c r="I1755" s="17" t="s">
        <v>5204</v>
      </c>
      <c r="J1755" s="17" t="s">
        <v>6132</v>
      </c>
    </row>
    <row r="1756" spans="1:10" hidden="1">
      <c r="A1756" s="18">
        <f t="shared" si="27"/>
        <v>1752</v>
      </c>
      <c r="B1756" s="25">
        <v>14319</v>
      </c>
      <c r="C1756" s="26" t="s">
        <v>1689</v>
      </c>
      <c r="D1756" s="27">
        <v>28785</v>
      </c>
      <c r="E1756" s="28" t="s">
        <v>4826</v>
      </c>
      <c r="F1756" s="17"/>
      <c r="G1756" s="17"/>
      <c r="H1756" s="353">
        <v>106004169824</v>
      </c>
      <c r="I1756" s="17" t="s">
        <v>5204</v>
      </c>
      <c r="J1756" s="17" t="s">
        <v>6133</v>
      </c>
    </row>
    <row r="1757" spans="1:10" hidden="1">
      <c r="A1757" s="18">
        <f t="shared" si="27"/>
        <v>1753</v>
      </c>
      <c r="B1757" s="21">
        <v>14324</v>
      </c>
      <c r="C1757" s="22" t="s">
        <v>1690</v>
      </c>
      <c r="D1757" s="23">
        <v>31420</v>
      </c>
      <c r="E1757" s="24" t="s">
        <v>4829</v>
      </c>
      <c r="F1757" s="17"/>
      <c r="G1757" s="17"/>
      <c r="H1757" s="353">
        <v>104004169795</v>
      </c>
      <c r="I1757" s="17" t="s">
        <v>5204</v>
      </c>
      <c r="J1757" s="17" t="s">
        <v>6134</v>
      </c>
    </row>
    <row r="1758" spans="1:10" hidden="1">
      <c r="A1758" s="18">
        <f t="shared" si="27"/>
        <v>1754</v>
      </c>
      <c r="B1758" s="25">
        <v>14330</v>
      </c>
      <c r="C1758" s="26" t="s">
        <v>1691</v>
      </c>
      <c r="D1758" s="27">
        <v>30678</v>
      </c>
      <c r="E1758" s="28" t="s">
        <v>4817</v>
      </c>
      <c r="F1758" s="17"/>
      <c r="G1758" s="17"/>
      <c r="H1758" s="353">
        <v>1008388192</v>
      </c>
      <c r="I1758" s="17" t="s">
        <v>5208</v>
      </c>
      <c r="J1758" s="17" t="s">
        <v>6135</v>
      </c>
    </row>
    <row r="1759" spans="1:10" hidden="1">
      <c r="A1759" s="18">
        <f t="shared" si="27"/>
        <v>1755</v>
      </c>
      <c r="B1759" s="21">
        <v>14334</v>
      </c>
      <c r="C1759" s="22" t="s">
        <v>1692</v>
      </c>
      <c r="D1759" s="23">
        <v>30256</v>
      </c>
      <c r="E1759" s="24" t="s">
        <v>4791</v>
      </c>
      <c r="F1759" s="17"/>
      <c r="G1759" s="17"/>
      <c r="H1759" s="353">
        <v>1008391969</v>
      </c>
      <c r="I1759" s="17" t="s">
        <v>5208</v>
      </c>
      <c r="J1759" s="17" t="s">
        <v>5585</v>
      </c>
    </row>
    <row r="1760" spans="1:10" hidden="1">
      <c r="A1760" s="18">
        <f t="shared" si="27"/>
        <v>1756</v>
      </c>
      <c r="B1760" s="25">
        <v>14335</v>
      </c>
      <c r="C1760" s="26" t="s">
        <v>1039</v>
      </c>
      <c r="D1760" s="27">
        <v>30806</v>
      </c>
      <c r="E1760" s="28" t="s">
        <v>4825</v>
      </c>
      <c r="F1760" s="17"/>
      <c r="G1760" s="17"/>
      <c r="H1760" s="353">
        <v>103004232139</v>
      </c>
      <c r="I1760" s="17" t="s">
        <v>5204</v>
      </c>
      <c r="J1760" s="17" t="s">
        <v>5497</v>
      </c>
    </row>
    <row r="1761" spans="1:10" hidden="1">
      <c r="A1761" s="18">
        <f t="shared" si="27"/>
        <v>1757</v>
      </c>
      <c r="B1761" s="21">
        <v>14336</v>
      </c>
      <c r="C1761" s="22" t="s">
        <v>1693</v>
      </c>
      <c r="D1761" s="23">
        <v>30702</v>
      </c>
      <c r="E1761" s="24" t="s">
        <v>4816</v>
      </c>
      <c r="F1761" s="17"/>
      <c r="G1761" s="17"/>
      <c r="H1761" s="353">
        <v>141000860190</v>
      </c>
      <c r="I1761" s="17" t="s">
        <v>5210</v>
      </c>
      <c r="J1761" s="17" t="s">
        <v>5333</v>
      </c>
    </row>
    <row r="1762" spans="1:10" hidden="1">
      <c r="A1762" s="18">
        <f t="shared" si="27"/>
        <v>1758</v>
      </c>
      <c r="B1762" s="25">
        <v>14338</v>
      </c>
      <c r="C1762" s="26" t="s">
        <v>1694</v>
      </c>
      <c r="D1762" s="27">
        <v>30762</v>
      </c>
      <c r="E1762" s="28" t="s">
        <v>4817</v>
      </c>
      <c r="F1762" s="17"/>
      <c r="G1762" s="17"/>
      <c r="H1762" s="353">
        <v>103004232166</v>
      </c>
      <c r="I1762" s="17" t="s">
        <v>5204</v>
      </c>
      <c r="J1762" s="17" t="s">
        <v>5367</v>
      </c>
    </row>
    <row r="1763" spans="1:10" hidden="1">
      <c r="A1763" s="18">
        <f t="shared" si="27"/>
        <v>1759</v>
      </c>
      <c r="B1763" s="21">
        <v>14340</v>
      </c>
      <c r="C1763" s="22" t="s">
        <v>1695</v>
      </c>
      <c r="D1763" s="23">
        <v>31699</v>
      </c>
      <c r="E1763" s="30" t="s">
        <v>4788</v>
      </c>
      <c r="F1763" s="17"/>
      <c r="G1763" s="17"/>
      <c r="H1763" s="353">
        <v>1008396935</v>
      </c>
      <c r="I1763" s="17" t="s">
        <v>5208</v>
      </c>
      <c r="J1763" s="17" t="s">
        <v>5622</v>
      </c>
    </row>
    <row r="1764" spans="1:10" hidden="1">
      <c r="A1764" s="18">
        <f t="shared" si="27"/>
        <v>1760</v>
      </c>
      <c r="B1764" s="25">
        <v>14342</v>
      </c>
      <c r="C1764" s="26" t="s">
        <v>1289</v>
      </c>
      <c r="D1764" s="27">
        <v>31672</v>
      </c>
      <c r="E1764" s="28" t="s">
        <v>4812</v>
      </c>
      <c r="F1764" s="17"/>
      <c r="G1764" s="17"/>
      <c r="H1764" s="353">
        <v>100004232172</v>
      </c>
      <c r="I1764" s="17" t="s">
        <v>5204</v>
      </c>
      <c r="J1764" s="17" t="s">
        <v>5521</v>
      </c>
    </row>
    <row r="1765" spans="1:10" hidden="1">
      <c r="A1765" s="18">
        <f t="shared" si="27"/>
        <v>1761</v>
      </c>
      <c r="B1765" s="21">
        <v>14344</v>
      </c>
      <c r="C1765" s="22" t="s">
        <v>1696</v>
      </c>
      <c r="D1765" s="23">
        <v>30548</v>
      </c>
      <c r="E1765" s="24" t="s">
        <v>4803</v>
      </c>
      <c r="F1765" s="17"/>
      <c r="G1765" s="17"/>
      <c r="H1765" s="353">
        <v>1008387944</v>
      </c>
      <c r="I1765" s="17" t="s">
        <v>5208</v>
      </c>
      <c r="J1765" s="17" t="s">
        <v>5209</v>
      </c>
    </row>
    <row r="1766" spans="1:10" hidden="1">
      <c r="A1766" s="18">
        <f t="shared" si="27"/>
        <v>1762</v>
      </c>
      <c r="B1766" s="25">
        <v>14346</v>
      </c>
      <c r="C1766" s="26" t="s">
        <v>1688</v>
      </c>
      <c r="D1766" s="27">
        <v>30552</v>
      </c>
      <c r="E1766" s="28" t="s">
        <v>4820</v>
      </c>
      <c r="F1766" s="17"/>
      <c r="G1766" s="17"/>
      <c r="H1766" s="353">
        <v>1008399440</v>
      </c>
      <c r="I1766" s="17" t="s">
        <v>5208</v>
      </c>
      <c r="J1766" s="17" t="s">
        <v>6136</v>
      </c>
    </row>
    <row r="1767" spans="1:10" hidden="1">
      <c r="A1767" s="18">
        <f t="shared" si="27"/>
        <v>1763</v>
      </c>
      <c r="B1767" s="21">
        <v>14348</v>
      </c>
      <c r="C1767" s="22" t="s">
        <v>1697</v>
      </c>
      <c r="D1767" s="23">
        <v>31074</v>
      </c>
      <c r="E1767" s="24" t="s">
        <v>4788</v>
      </c>
      <c r="F1767" s="17"/>
      <c r="G1767" s="17"/>
      <c r="H1767" s="353">
        <v>103004238421</v>
      </c>
      <c r="I1767" s="17" t="s">
        <v>5204</v>
      </c>
      <c r="J1767" s="17" t="s">
        <v>6137</v>
      </c>
    </row>
    <row r="1768" spans="1:10" hidden="1">
      <c r="A1768" s="18">
        <f t="shared" si="27"/>
        <v>1764</v>
      </c>
      <c r="B1768" s="25">
        <v>14349</v>
      </c>
      <c r="C1768" s="26" t="s">
        <v>1698</v>
      </c>
      <c r="D1768" s="27">
        <v>29442</v>
      </c>
      <c r="E1768" s="28" t="s">
        <v>4826</v>
      </c>
      <c r="F1768" s="17"/>
      <c r="G1768" s="17"/>
      <c r="H1768" s="353">
        <v>101004243530</v>
      </c>
      <c r="I1768" s="17" t="s">
        <v>5204</v>
      </c>
      <c r="J1768" s="17" t="s">
        <v>5285</v>
      </c>
    </row>
    <row r="1769" spans="1:10" hidden="1">
      <c r="A1769" s="18">
        <f t="shared" si="27"/>
        <v>1765</v>
      </c>
      <c r="B1769" s="21">
        <v>14351</v>
      </c>
      <c r="C1769" s="22" t="s">
        <v>1699</v>
      </c>
      <c r="D1769" s="23">
        <v>31210</v>
      </c>
      <c r="E1769" s="24" t="s">
        <v>4822</v>
      </c>
      <c r="F1769" s="17"/>
      <c r="G1769" s="17"/>
      <c r="H1769" s="353">
        <v>109004234362</v>
      </c>
      <c r="I1769" s="17" t="s">
        <v>5204</v>
      </c>
      <c r="J1769" s="17" t="s">
        <v>6138</v>
      </c>
    </row>
    <row r="1770" spans="1:10" hidden="1">
      <c r="A1770" s="18">
        <f t="shared" si="27"/>
        <v>1766</v>
      </c>
      <c r="B1770" s="25">
        <v>14352</v>
      </c>
      <c r="C1770" s="26" t="s">
        <v>1700</v>
      </c>
      <c r="D1770" s="27">
        <v>31245</v>
      </c>
      <c r="E1770" s="28" t="s">
        <v>4825</v>
      </c>
      <c r="F1770" s="17"/>
      <c r="G1770" s="17"/>
      <c r="H1770" s="353">
        <v>103004149669</v>
      </c>
      <c r="I1770" s="17" t="s">
        <v>5204</v>
      </c>
      <c r="J1770" s="17" t="s">
        <v>6013</v>
      </c>
    </row>
    <row r="1771" spans="1:10" hidden="1">
      <c r="A1771" s="18">
        <f t="shared" si="27"/>
        <v>1767</v>
      </c>
      <c r="B1771" s="65">
        <v>14354</v>
      </c>
      <c r="C1771" s="66" t="s">
        <v>1701</v>
      </c>
      <c r="D1771" s="67">
        <v>29977</v>
      </c>
      <c r="E1771" s="24" t="s">
        <v>4815</v>
      </c>
      <c r="F1771" s="17"/>
      <c r="G1771" s="17"/>
      <c r="H1771" s="353">
        <v>141000854492</v>
      </c>
      <c r="I1771" s="17" t="s">
        <v>5210</v>
      </c>
      <c r="J1771" s="17" t="s">
        <v>5214</v>
      </c>
    </row>
    <row r="1772" spans="1:10" hidden="1">
      <c r="A1772" s="18">
        <f t="shared" si="27"/>
        <v>1768</v>
      </c>
      <c r="B1772" s="21">
        <v>14361</v>
      </c>
      <c r="C1772" s="22" t="s">
        <v>1702</v>
      </c>
      <c r="D1772" s="23">
        <v>29489</v>
      </c>
      <c r="E1772" s="24" t="s">
        <v>4806</v>
      </c>
      <c r="F1772" s="17"/>
      <c r="G1772" s="17"/>
      <c r="H1772" s="353">
        <v>106004144513</v>
      </c>
      <c r="I1772" s="17" t="s">
        <v>5204</v>
      </c>
      <c r="J1772" s="17" t="s">
        <v>5214</v>
      </c>
    </row>
    <row r="1773" spans="1:10" hidden="1">
      <c r="A1773" s="18">
        <f t="shared" si="27"/>
        <v>1769</v>
      </c>
      <c r="B1773" s="25">
        <v>14368</v>
      </c>
      <c r="C1773" s="26" t="s">
        <v>1703</v>
      </c>
      <c r="D1773" s="27">
        <v>29207</v>
      </c>
      <c r="E1773" s="28" t="s">
        <v>4817</v>
      </c>
      <c r="F1773" s="17"/>
      <c r="G1773" s="17"/>
      <c r="H1773" s="353">
        <v>101004173652</v>
      </c>
      <c r="I1773" s="17" t="s">
        <v>5204</v>
      </c>
      <c r="J1773" s="17" t="s">
        <v>5993</v>
      </c>
    </row>
    <row r="1774" spans="1:10" hidden="1">
      <c r="A1774" s="18">
        <f t="shared" si="27"/>
        <v>1770</v>
      </c>
      <c r="B1774" s="21">
        <v>14369</v>
      </c>
      <c r="C1774" s="22" t="s">
        <v>1704</v>
      </c>
      <c r="D1774" s="23">
        <v>30174</v>
      </c>
      <c r="E1774" s="24" t="s">
        <v>4818</v>
      </c>
      <c r="F1774" s="17"/>
      <c r="G1774" s="17"/>
      <c r="H1774" s="353">
        <v>1008400931</v>
      </c>
      <c r="I1774" s="17" t="s">
        <v>5208</v>
      </c>
      <c r="J1774" s="17" t="s">
        <v>5666</v>
      </c>
    </row>
    <row r="1775" spans="1:10" hidden="1">
      <c r="A1775" s="18">
        <f t="shared" si="27"/>
        <v>1771</v>
      </c>
      <c r="B1775" s="25">
        <v>14370</v>
      </c>
      <c r="C1775" s="26" t="s">
        <v>1705</v>
      </c>
      <c r="D1775" s="27">
        <v>30675</v>
      </c>
      <c r="E1775" s="28" t="s">
        <v>4814</v>
      </c>
      <c r="F1775" s="17"/>
      <c r="G1775" s="17"/>
      <c r="H1775" s="353">
        <v>102004166846</v>
      </c>
      <c r="I1775" s="17" t="s">
        <v>5204</v>
      </c>
      <c r="J1775" s="17" t="s">
        <v>5614</v>
      </c>
    </row>
    <row r="1776" spans="1:10" hidden="1">
      <c r="A1776" s="18">
        <f t="shared" si="27"/>
        <v>1772</v>
      </c>
      <c r="B1776" s="21">
        <v>14377</v>
      </c>
      <c r="C1776" s="22" t="s">
        <v>1706</v>
      </c>
      <c r="D1776" s="23">
        <v>31138</v>
      </c>
      <c r="E1776" s="24" t="s">
        <v>4792</v>
      </c>
      <c r="F1776" s="17"/>
      <c r="G1776" s="17"/>
      <c r="H1776" s="353">
        <v>1008453768</v>
      </c>
      <c r="I1776" s="17" t="s">
        <v>5208</v>
      </c>
      <c r="J1776" s="17" t="s">
        <v>6139</v>
      </c>
    </row>
    <row r="1777" spans="1:10" hidden="1">
      <c r="A1777" s="18">
        <f t="shared" si="27"/>
        <v>1773</v>
      </c>
      <c r="B1777" s="25">
        <v>14378</v>
      </c>
      <c r="C1777" s="26" t="s">
        <v>376</v>
      </c>
      <c r="D1777" s="27">
        <v>31670</v>
      </c>
      <c r="E1777" s="28" t="s">
        <v>4822</v>
      </c>
      <c r="F1777" s="17"/>
      <c r="G1777" s="17"/>
      <c r="H1777" s="353">
        <v>100004187254</v>
      </c>
      <c r="I1777" s="17" t="s">
        <v>5204</v>
      </c>
      <c r="J1777" s="17" t="s">
        <v>5317</v>
      </c>
    </row>
    <row r="1778" spans="1:10" hidden="1">
      <c r="A1778" s="18">
        <f t="shared" si="27"/>
        <v>1774</v>
      </c>
      <c r="B1778" s="21">
        <v>14386</v>
      </c>
      <c r="C1778" s="22" t="s">
        <v>1707</v>
      </c>
      <c r="D1778" s="23">
        <v>29640</v>
      </c>
      <c r="E1778" s="24" t="s">
        <v>4828</v>
      </c>
      <c r="F1778" s="17"/>
      <c r="G1778" s="17"/>
      <c r="H1778" s="353">
        <v>1008400274</v>
      </c>
      <c r="I1778" s="17" t="s">
        <v>5208</v>
      </c>
      <c r="J1778" s="17" t="s">
        <v>6140</v>
      </c>
    </row>
    <row r="1779" spans="1:10" hidden="1">
      <c r="A1779" s="18">
        <f t="shared" si="27"/>
        <v>1775</v>
      </c>
      <c r="B1779" s="25">
        <v>14387</v>
      </c>
      <c r="C1779" s="26" t="s">
        <v>1708</v>
      </c>
      <c r="D1779" s="27">
        <v>30606</v>
      </c>
      <c r="E1779" s="28" t="s">
        <v>4793</v>
      </c>
      <c r="F1779" s="17"/>
      <c r="G1779" s="17"/>
      <c r="H1779" s="353">
        <v>141000859676</v>
      </c>
      <c r="I1779" s="17" t="s">
        <v>5210</v>
      </c>
      <c r="J1779" s="17" t="s">
        <v>5261</v>
      </c>
    </row>
    <row r="1780" spans="1:10" hidden="1">
      <c r="A1780" s="18">
        <f t="shared" si="27"/>
        <v>1776</v>
      </c>
      <c r="B1780" s="21">
        <v>14389</v>
      </c>
      <c r="C1780" s="22" t="s">
        <v>1709</v>
      </c>
      <c r="D1780" s="23">
        <v>30080</v>
      </c>
      <c r="E1780" s="24" t="s">
        <v>4789</v>
      </c>
      <c r="F1780" s="17"/>
      <c r="G1780" s="17"/>
      <c r="H1780" s="353">
        <v>107004176680</v>
      </c>
      <c r="I1780" s="17" t="s">
        <v>5204</v>
      </c>
      <c r="J1780" s="17" t="s">
        <v>6141</v>
      </c>
    </row>
    <row r="1781" spans="1:10" hidden="1">
      <c r="A1781" s="18">
        <f t="shared" si="27"/>
        <v>1777</v>
      </c>
      <c r="B1781" s="25">
        <v>14390</v>
      </c>
      <c r="C1781" s="26" t="s">
        <v>1710</v>
      </c>
      <c r="D1781" s="27">
        <v>31346</v>
      </c>
      <c r="E1781" s="28" t="s">
        <v>4821</v>
      </c>
      <c r="F1781" s="17"/>
      <c r="G1781" s="17"/>
      <c r="H1781" s="353">
        <v>109004201383</v>
      </c>
      <c r="I1781" s="17" t="s">
        <v>5204</v>
      </c>
      <c r="J1781" s="17" t="s">
        <v>5521</v>
      </c>
    </row>
    <row r="1782" spans="1:10" hidden="1">
      <c r="A1782" s="18">
        <f t="shared" si="27"/>
        <v>1778</v>
      </c>
      <c r="B1782" s="21">
        <v>14392</v>
      </c>
      <c r="C1782" s="22" t="s">
        <v>1711</v>
      </c>
      <c r="D1782" s="23">
        <v>31997</v>
      </c>
      <c r="E1782" s="24" t="s">
        <v>4823</v>
      </c>
      <c r="F1782" s="17"/>
      <c r="G1782" s="17"/>
      <c r="H1782" s="353">
        <v>108004109433</v>
      </c>
      <c r="I1782" s="17" t="s">
        <v>5204</v>
      </c>
      <c r="J1782" s="17" t="s">
        <v>5825</v>
      </c>
    </row>
    <row r="1783" spans="1:10" hidden="1">
      <c r="A1783" s="18">
        <f t="shared" si="27"/>
        <v>1779</v>
      </c>
      <c r="B1783" s="25">
        <v>14393</v>
      </c>
      <c r="C1783" s="26" t="s">
        <v>1712</v>
      </c>
      <c r="D1783" s="27">
        <v>30146</v>
      </c>
      <c r="E1783" s="28" t="s">
        <v>4807</v>
      </c>
      <c r="F1783" s="17"/>
      <c r="G1783" s="17"/>
      <c r="H1783" s="353">
        <v>107004166865</v>
      </c>
      <c r="I1783" s="17" t="s">
        <v>5204</v>
      </c>
      <c r="J1783" s="17" t="s">
        <v>6142</v>
      </c>
    </row>
    <row r="1784" spans="1:10" hidden="1">
      <c r="A1784" s="18">
        <f t="shared" si="27"/>
        <v>1780</v>
      </c>
      <c r="B1784" s="21">
        <v>14394</v>
      </c>
      <c r="C1784" s="22" t="s">
        <v>1713</v>
      </c>
      <c r="D1784" s="23">
        <v>30678</v>
      </c>
      <c r="E1784" s="24" t="s">
        <v>4825</v>
      </c>
      <c r="F1784" s="17"/>
      <c r="G1784" s="17"/>
      <c r="H1784" s="353">
        <v>100004234416</v>
      </c>
      <c r="I1784" s="17" t="s">
        <v>5204</v>
      </c>
      <c r="J1784" s="17" t="s">
        <v>6143</v>
      </c>
    </row>
    <row r="1785" spans="1:10" hidden="1">
      <c r="A1785" s="18">
        <f t="shared" si="27"/>
        <v>1781</v>
      </c>
      <c r="B1785" s="25">
        <v>14395</v>
      </c>
      <c r="C1785" s="26" t="s">
        <v>1714</v>
      </c>
      <c r="D1785" s="27">
        <v>30298</v>
      </c>
      <c r="E1785" s="28" t="s">
        <v>4823</v>
      </c>
      <c r="F1785" s="17"/>
      <c r="G1785" s="17"/>
      <c r="H1785" s="353">
        <v>101004241787</v>
      </c>
      <c r="I1785" s="17" t="s">
        <v>5204</v>
      </c>
      <c r="J1785" s="17" t="s">
        <v>5362</v>
      </c>
    </row>
    <row r="1786" spans="1:10" hidden="1">
      <c r="A1786" s="18">
        <f t="shared" si="27"/>
        <v>1782</v>
      </c>
      <c r="B1786" s="21">
        <v>14397</v>
      </c>
      <c r="C1786" s="22" t="s">
        <v>1715</v>
      </c>
      <c r="D1786" s="23">
        <v>30918</v>
      </c>
      <c r="E1786" s="24" t="s">
        <v>4780</v>
      </c>
      <c r="F1786" s="17"/>
      <c r="G1786" s="17"/>
      <c r="H1786" s="353">
        <v>109004178310</v>
      </c>
      <c r="I1786" s="17" t="s">
        <v>5204</v>
      </c>
      <c r="J1786" s="17" t="s">
        <v>6144</v>
      </c>
    </row>
    <row r="1787" spans="1:10" hidden="1">
      <c r="A1787" s="18">
        <f t="shared" si="27"/>
        <v>1783</v>
      </c>
      <c r="B1787" s="25">
        <v>14400</v>
      </c>
      <c r="C1787" s="26" t="s">
        <v>1716</v>
      </c>
      <c r="D1787" s="27">
        <v>25790</v>
      </c>
      <c r="E1787" s="29" t="s">
        <v>4781</v>
      </c>
      <c r="F1787" s="17"/>
      <c r="G1787" s="17"/>
      <c r="H1787" s="353">
        <v>1008399903</v>
      </c>
      <c r="I1787" s="17" t="s">
        <v>5208</v>
      </c>
      <c r="J1787" s="17" t="s">
        <v>5261</v>
      </c>
    </row>
    <row r="1788" spans="1:10" hidden="1">
      <c r="A1788" s="18">
        <f t="shared" si="27"/>
        <v>1784</v>
      </c>
      <c r="B1788" s="21">
        <v>14401</v>
      </c>
      <c r="C1788" s="22" t="s">
        <v>781</v>
      </c>
      <c r="D1788" s="23">
        <v>29559</v>
      </c>
      <c r="E1788" s="24" t="s">
        <v>4826</v>
      </c>
      <c r="F1788" s="17"/>
      <c r="G1788" s="17"/>
      <c r="H1788" s="353">
        <v>107004171742</v>
      </c>
      <c r="I1788" s="17" t="s">
        <v>5204</v>
      </c>
      <c r="J1788" s="17" t="s">
        <v>5467</v>
      </c>
    </row>
    <row r="1789" spans="1:10" hidden="1">
      <c r="A1789" s="18">
        <f t="shared" si="27"/>
        <v>1785</v>
      </c>
      <c r="B1789" s="25">
        <v>14402</v>
      </c>
      <c r="C1789" s="26" t="s">
        <v>1717</v>
      </c>
      <c r="D1789" s="27">
        <v>29857</v>
      </c>
      <c r="E1789" s="28" t="s">
        <v>4785</v>
      </c>
      <c r="F1789" s="17"/>
      <c r="G1789" s="17"/>
      <c r="H1789" s="353">
        <v>103004104243</v>
      </c>
      <c r="I1789" s="17" t="s">
        <v>5204</v>
      </c>
      <c r="J1789" s="17" t="s">
        <v>6145</v>
      </c>
    </row>
    <row r="1790" spans="1:10" hidden="1">
      <c r="A1790" s="18">
        <f t="shared" si="27"/>
        <v>1786</v>
      </c>
      <c r="B1790" s="21">
        <v>14403</v>
      </c>
      <c r="C1790" s="22" t="s">
        <v>1718</v>
      </c>
      <c r="D1790" s="23">
        <v>31714</v>
      </c>
      <c r="E1790" s="24" t="s">
        <v>4827</v>
      </c>
      <c r="F1790" s="17"/>
      <c r="G1790" s="17"/>
      <c r="H1790" s="353">
        <v>105004079330</v>
      </c>
      <c r="I1790" s="17" t="s">
        <v>5204</v>
      </c>
      <c r="J1790" s="17" t="s">
        <v>6146</v>
      </c>
    </row>
    <row r="1791" spans="1:10" hidden="1">
      <c r="A1791" s="18">
        <f t="shared" si="27"/>
        <v>1787</v>
      </c>
      <c r="B1791" s="25">
        <v>14404</v>
      </c>
      <c r="C1791" s="26" t="s">
        <v>1719</v>
      </c>
      <c r="D1791" s="27">
        <v>30823</v>
      </c>
      <c r="E1791" s="28" t="s">
        <v>4784</v>
      </c>
      <c r="F1791" s="17"/>
      <c r="G1791" s="17"/>
      <c r="H1791" s="353">
        <v>105004110823</v>
      </c>
      <c r="I1791" s="17" t="s">
        <v>5204</v>
      </c>
      <c r="J1791" s="17" t="s">
        <v>5209</v>
      </c>
    </row>
    <row r="1792" spans="1:10" hidden="1">
      <c r="A1792" s="18">
        <f t="shared" si="27"/>
        <v>1788</v>
      </c>
      <c r="B1792" s="21">
        <v>14405</v>
      </c>
      <c r="C1792" s="22" t="s">
        <v>1720</v>
      </c>
      <c r="D1792" s="23">
        <v>31277</v>
      </c>
      <c r="E1792" s="24" t="s">
        <v>4819</v>
      </c>
      <c r="F1792" s="17"/>
      <c r="G1792" s="17"/>
      <c r="H1792" s="353">
        <v>1008398234</v>
      </c>
      <c r="I1792" s="17" t="s">
        <v>5208</v>
      </c>
      <c r="J1792" s="17" t="s">
        <v>6147</v>
      </c>
    </row>
    <row r="1793" spans="1:10" hidden="1">
      <c r="A1793" s="18">
        <f t="shared" si="27"/>
        <v>1789</v>
      </c>
      <c r="B1793" s="25">
        <v>14407</v>
      </c>
      <c r="C1793" s="26" t="s">
        <v>1721</v>
      </c>
      <c r="D1793" s="27">
        <v>31559</v>
      </c>
      <c r="E1793" s="28" t="s">
        <v>4797</v>
      </c>
      <c r="F1793" s="17"/>
      <c r="G1793" s="17"/>
      <c r="H1793" s="353">
        <v>102004079333</v>
      </c>
      <c r="I1793" s="17" t="s">
        <v>5204</v>
      </c>
      <c r="J1793" s="17" t="s">
        <v>6148</v>
      </c>
    </row>
    <row r="1794" spans="1:10" hidden="1">
      <c r="A1794" s="18">
        <f t="shared" si="27"/>
        <v>1790</v>
      </c>
      <c r="B1794" s="21">
        <v>14408</v>
      </c>
      <c r="C1794" s="22" t="s">
        <v>424</v>
      </c>
      <c r="D1794" s="23">
        <v>31396</v>
      </c>
      <c r="E1794" s="24" t="s">
        <v>4780</v>
      </c>
      <c r="F1794" s="17"/>
      <c r="G1794" s="17"/>
      <c r="H1794" s="353">
        <v>1008398739</v>
      </c>
      <c r="I1794" s="17" t="s">
        <v>5208</v>
      </c>
      <c r="J1794" s="17" t="s">
        <v>6149</v>
      </c>
    </row>
    <row r="1795" spans="1:10" hidden="1">
      <c r="A1795" s="18">
        <f t="shared" si="27"/>
        <v>1791</v>
      </c>
      <c r="B1795" s="25">
        <v>14410</v>
      </c>
      <c r="C1795" s="26" t="s">
        <v>1722</v>
      </c>
      <c r="D1795" s="27">
        <v>31698</v>
      </c>
      <c r="E1795" s="28" t="s">
        <v>4797</v>
      </c>
      <c r="F1795" s="17"/>
      <c r="G1795" s="17"/>
      <c r="H1795" s="353">
        <v>141000860043</v>
      </c>
      <c r="I1795" s="17" t="s">
        <v>5210</v>
      </c>
      <c r="J1795" s="17" t="s">
        <v>5307</v>
      </c>
    </row>
    <row r="1796" spans="1:10" hidden="1">
      <c r="A1796" s="18">
        <f t="shared" si="27"/>
        <v>1792</v>
      </c>
      <c r="B1796" s="21">
        <v>14412</v>
      </c>
      <c r="C1796" s="22" t="s">
        <v>1128</v>
      </c>
      <c r="D1796" s="23">
        <v>30701</v>
      </c>
      <c r="E1796" s="24" t="s">
        <v>4789</v>
      </c>
      <c r="F1796" s="17"/>
      <c r="G1796" s="17"/>
      <c r="H1796" s="353">
        <v>109876650079</v>
      </c>
      <c r="I1796" s="17" t="s">
        <v>5204</v>
      </c>
      <c r="J1796" s="17" t="s">
        <v>6150</v>
      </c>
    </row>
    <row r="1797" spans="1:10" hidden="1">
      <c r="A1797" s="18">
        <f t="shared" si="27"/>
        <v>1793</v>
      </c>
      <c r="B1797" s="25">
        <v>14413</v>
      </c>
      <c r="C1797" s="26" t="s">
        <v>1723</v>
      </c>
      <c r="D1797" s="27">
        <v>31600</v>
      </c>
      <c r="E1797" s="28" t="s">
        <v>4806</v>
      </c>
      <c r="F1797" s="17"/>
      <c r="G1797" s="17"/>
      <c r="H1797" s="353">
        <v>141000860044</v>
      </c>
      <c r="I1797" s="17" t="s">
        <v>5210</v>
      </c>
      <c r="J1797" s="17" t="s">
        <v>6151</v>
      </c>
    </row>
    <row r="1798" spans="1:10" hidden="1">
      <c r="A1798" s="18">
        <f t="shared" ref="A1798:A1861" si="28">ROW()-4</f>
        <v>1794</v>
      </c>
      <c r="B1798" s="21">
        <v>14414</v>
      </c>
      <c r="C1798" s="22" t="s">
        <v>1724</v>
      </c>
      <c r="D1798" s="23">
        <v>31562</v>
      </c>
      <c r="E1798" s="24" t="s">
        <v>4816</v>
      </c>
      <c r="F1798" s="17"/>
      <c r="G1798" s="17"/>
      <c r="H1798" s="353">
        <v>141000860223</v>
      </c>
      <c r="I1798" s="17" t="s">
        <v>5210</v>
      </c>
      <c r="J1798" s="17" t="s">
        <v>6152</v>
      </c>
    </row>
    <row r="1799" spans="1:10" hidden="1">
      <c r="A1799" s="18">
        <f t="shared" si="28"/>
        <v>1795</v>
      </c>
      <c r="B1799" s="25">
        <v>14415</v>
      </c>
      <c r="C1799" s="26" t="s">
        <v>1725</v>
      </c>
      <c r="D1799" s="27">
        <v>31738</v>
      </c>
      <c r="E1799" s="28" t="s">
        <v>4779</v>
      </c>
      <c r="F1799" s="17"/>
      <c r="G1799" s="17"/>
      <c r="H1799" s="353">
        <v>1008393174</v>
      </c>
      <c r="I1799" s="17" t="s">
        <v>5208</v>
      </c>
      <c r="J1799" s="17" t="s">
        <v>6153</v>
      </c>
    </row>
    <row r="1800" spans="1:10" hidden="1">
      <c r="A1800" s="18">
        <f t="shared" si="28"/>
        <v>1796</v>
      </c>
      <c r="B1800" s="21">
        <v>14417</v>
      </c>
      <c r="C1800" s="22" t="s">
        <v>1726</v>
      </c>
      <c r="D1800" s="23">
        <v>31496</v>
      </c>
      <c r="E1800" s="24" t="s">
        <v>4797</v>
      </c>
      <c r="F1800" s="17"/>
      <c r="G1800" s="17"/>
      <c r="H1800" s="353">
        <v>141000855034</v>
      </c>
      <c r="I1800" s="17" t="s">
        <v>5210</v>
      </c>
      <c r="J1800" s="17" t="s">
        <v>5344</v>
      </c>
    </row>
    <row r="1801" spans="1:10" hidden="1">
      <c r="A1801" s="18">
        <f t="shared" si="28"/>
        <v>1797</v>
      </c>
      <c r="B1801" s="25">
        <v>14418</v>
      </c>
      <c r="C1801" s="26" t="s">
        <v>1727</v>
      </c>
      <c r="D1801" s="27">
        <v>31051</v>
      </c>
      <c r="E1801" s="28" t="s">
        <v>4793</v>
      </c>
      <c r="F1801" s="17"/>
      <c r="G1801" s="17"/>
      <c r="H1801" s="353">
        <v>141000859691</v>
      </c>
      <c r="I1801" s="17" t="s">
        <v>5210</v>
      </c>
      <c r="J1801" s="17" t="s">
        <v>5410</v>
      </c>
    </row>
    <row r="1802" spans="1:10" hidden="1">
      <c r="A1802" s="18">
        <f t="shared" si="28"/>
        <v>1798</v>
      </c>
      <c r="B1802" s="21">
        <v>14419</v>
      </c>
      <c r="C1802" s="22" t="s">
        <v>1728</v>
      </c>
      <c r="D1802" s="23">
        <v>29820</v>
      </c>
      <c r="E1802" s="24" t="s">
        <v>4793</v>
      </c>
      <c r="F1802" s="17"/>
      <c r="G1802" s="17"/>
      <c r="H1802" s="353">
        <v>141000859968</v>
      </c>
      <c r="I1802" s="17" t="s">
        <v>5210</v>
      </c>
      <c r="J1802" s="17" t="s">
        <v>6154</v>
      </c>
    </row>
    <row r="1803" spans="1:10" hidden="1">
      <c r="A1803" s="18">
        <f t="shared" si="28"/>
        <v>1799</v>
      </c>
      <c r="B1803" s="25">
        <v>14421</v>
      </c>
      <c r="C1803" s="26" t="s">
        <v>1572</v>
      </c>
      <c r="D1803" s="27">
        <v>29771</v>
      </c>
      <c r="E1803" s="28" t="s">
        <v>4800</v>
      </c>
      <c r="F1803" s="17"/>
      <c r="G1803" s="17"/>
      <c r="H1803" s="353">
        <v>141000859963</v>
      </c>
      <c r="I1803" s="17" t="s">
        <v>5210</v>
      </c>
      <c r="J1803" s="17" t="s">
        <v>6155</v>
      </c>
    </row>
    <row r="1804" spans="1:10" hidden="1">
      <c r="A1804" s="18">
        <f t="shared" si="28"/>
        <v>1800</v>
      </c>
      <c r="B1804" s="21">
        <v>14422</v>
      </c>
      <c r="C1804" s="22" t="s">
        <v>1729</v>
      </c>
      <c r="D1804" s="23">
        <v>30975</v>
      </c>
      <c r="E1804" s="24" t="s">
        <v>4793</v>
      </c>
      <c r="F1804" s="17"/>
      <c r="G1804" s="17"/>
      <c r="H1804" s="353">
        <v>1008393488</v>
      </c>
      <c r="I1804" s="17" t="s">
        <v>5208</v>
      </c>
      <c r="J1804" s="17" t="s">
        <v>6156</v>
      </c>
    </row>
    <row r="1805" spans="1:10" hidden="1">
      <c r="A1805" s="18">
        <f t="shared" si="28"/>
        <v>1801</v>
      </c>
      <c r="B1805" s="25">
        <v>14423</v>
      </c>
      <c r="C1805" s="26" t="s">
        <v>1730</v>
      </c>
      <c r="D1805" s="27">
        <v>29881</v>
      </c>
      <c r="E1805" s="28" t="s">
        <v>4793</v>
      </c>
      <c r="F1805" s="17"/>
      <c r="G1805" s="17"/>
      <c r="H1805" s="353">
        <v>141000859958</v>
      </c>
      <c r="I1805" s="17" t="s">
        <v>5210</v>
      </c>
      <c r="J1805" s="17" t="s">
        <v>6157</v>
      </c>
    </row>
    <row r="1806" spans="1:10" hidden="1">
      <c r="A1806" s="18">
        <f t="shared" si="28"/>
        <v>1802</v>
      </c>
      <c r="B1806" s="21">
        <v>14425</v>
      </c>
      <c r="C1806" s="22" t="s">
        <v>1731</v>
      </c>
      <c r="D1806" s="23">
        <v>31339</v>
      </c>
      <c r="E1806" s="24" t="s">
        <v>4800</v>
      </c>
      <c r="F1806" s="17"/>
      <c r="G1806" s="17"/>
      <c r="H1806" s="353">
        <v>141000860556</v>
      </c>
      <c r="I1806" s="17" t="s">
        <v>5210</v>
      </c>
      <c r="J1806" s="17" t="s">
        <v>6158</v>
      </c>
    </row>
    <row r="1807" spans="1:10" hidden="1">
      <c r="A1807" s="18">
        <f t="shared" si="28"/>
        <v>1803</v>
      </c>
      <c r="B1807" s="25">
        <v>14428</v>
      </c>
      <c r="C1807" s="26" t="s">
        <v>1732</v>
      </c>
      <c r="D1807" s="27">
        <v>30185</v>
      </c>
      <c r="E1807" s="28" t="s">
        <v>4779</v>
      </c>
      <c r="F1807" s="17"/>
      <c r="G1807" s="17"/>
      <c r="H1807" s="353">
        <v>44310000010937</v>
      </c>
      <c r="I1807" s="17" t="s">
        <v>5221</v>
      </c>
      <c r="J1807" s="17" t="s">
        <v>6160</v>
      </c>
    </row>
    <row r="1808" spans="1:10" hidden="1">
      <c r="A1808" s="18">
        <f t="shared" si="28"/>
        <v>1804</v>
      </c>
      <c r="B1808" s="21">
        <v>14433</v>
      </c>
      <c r="C1808" s="22" t="s">
        <v>1733</v>
      </c>
      <c r="D1808" s="23">
        <v>31345</v>
      </c>
      <c r="E1808" s="24" t="s">
        <v>4782</v>
      </c>
      <c r="F1808" s="17" t="s">
        <v>7577</v>
      </c>
      <c r="G1808" s="17" t="s">
        <v>7572</v>
      </c>
      <c r="H1808" s="353">
        <v>107004079314</v>
      </c>
      <c r="I1808" s="17" t="s">
        <v>5204</v>
      </c>
      <c r="J1808" s="17" t="s">
        <v>11807</v>
      </c>
    </row>
    <row r="1809" spans="1:10" hidden="1">
      <c r="A1809" s="18">
        <f t="shared" si="28"/>
        <v>1805</v>
      </c>
      <c r="B1809" s="25">
        <v>14436</v>
      </c>
      <c r="C1809" s="26" t="s">
        <v>1734</v>
      </c>
      <c r="D1809" s="27">
        <v>27080</v>
      </c>
      <c r="E1809" s="28" t="s">
        <v>4782</v>
      </c>
      <c r="F1809" s="17" t="s">
        <v>9716</v>
      </c>
      <c r="G1809" s="17" t="s">
        <v>9712</v>
      </c>
      <c r="H1809" s="353">
        <v>103004106541</v>
      </c>
      <c r="I1809" s="17" t="s">
        <v>5204</v>
      </c>
      <c r="J1809" s="17" t="s">
        <v>11805</v>
      </c>
    </row>
    <row r="1810" spans="1:10" hidden="1">
      <c r="A1810" s="18">
        <f t="shared" si="28"/>
        <v>1806</v>
      </c>
      <c r="B1810" s="21">
        <v>14437</v>
      </c>
      <c r="C1810" s="22" t="s">
        <v>1735</v>
      </c>
      <c r="D1810" s="23">
        <v>28726</v>
      </c>
      <c r="E1810" s="24" t="s">
        <v>4827</v>
      </c>
      <c r="F1810" s="17"/>
      <c r="G1810" s="17"/>
      <c r="H1810" s="353">
        <v>108004177951</v>
      </c>
      <c r="I1810" s="17" t="s">
        <v>5204</v>
      </c>
      <c r="J1810" s="17" t="s">
        <v>6161</v>
      </c>
    </row>
    <row r="1811" spans="1:10" hidden="1">
      <c r="A1811" s="18">
        <f t="shared" si="28"/>
        <v>1807</v>
      </c>
      <c r="B1811" s="25">
        <v>14438</v>
      </c>
      <c r="C1811" s="26" t="s">
        <v>1736</v>
      </c>
      <c r="D1811" s="27">
        <v>30608</v>
      </c>
      <c r="E1811" s="28" t="s">
        <v>4830</v>
      </c>
      <c r="F1811" s="17"/>
      <c r="G1811" s="17"/>
      <c r="H1811" s="353">
        <v>104004120744</v>
      </c>
      <c r="I1811" s="17" t="s">
        <v>5204</v>
      </c>
      <c r="J1811" s="17" t="s">
        <v>5708</v>
      </c>
    </row>
    <row r="1812" spans="1:10" hidden="1">
      <c r="A1812" s="18">
        <f t="shared" si="28"/>
        <v>1808</v>
      </c>
      <c r="B1812" s="21">
        <v>14441</v>
      </c>
      <c r="C1812" s="22" t="s">
        <v>1737</v>
      </c>
      <c r="D1812" s="23">
        <v>29842</v>
      </c>
      <c r="E1812" s="24" t="s">
        <v>4821</v>
      </c>
      <c r="F1812" s="17"/>
      <c r="G1812" s="17"/>
      <c r="H1812" s="353">
        <v>104004562679</v>
      </c>
      <c r="I1812" s="17" t="s">
        <v>5204</v>
      </c>
      <c r="J1812" s="17" t="s">
        <v>5939</v>
      </c>
    </row>
    <row r="1813" spans="1:10" hidden="1">
      <c r="A1813" s="18">
        <f t="shared" si="28"/>
        <v>1809</v>
      </c>
      <c r="B1813" s="25">
        <v>14442</v>
      </c>
      <c r="C1813" s="26" t="s">
        <v>1738</v>
      </c>
      <c r="D1813" s="27">
        <v>26543</v>
      </c>
      <c r="E1813" s="28" t="s">
        <v>4816</v>
      </c>
      <c r="F1813" s="17"/>
      <c r="G1813" s="17"/>
      <c r="H1813" s="353">
        <v>141000860200</v>
      </c>
      <c r="I1813" s="17" t="s">
        <v>5210</v>
      </c>
      <c r="J1813" s="17" t="s">
        <v>5516</v>
      </c>
    </row>
    <row r="1814" spans="1:10" hidden="1">
      <c r="A1814" s="18">
        <f t="shared" si="28"/>
        <v>1810</v>
      </c>
      <c r="B1814" s="21">
        <v>14443</v>
      </c>
      <c r="C1814" s="22" t="s">
        <v>1739</v>
      </c>
      <c r="D1814" s="23">
        <v>27951</v>
      </c>
      <c r="E1814" s="24" t="s">
        <v>4816</v>
      </c>
      <c r="F1814" s="17"/>
      <c r="G1814" s="17"/>
      <c r="H1814" s="353">
        <v>141000860196</v>
      </c>
      <c r="I1814" s="17" t="s">
        <v>5210</v>
      </c>
      <c r="J1814" s="17" t="s">
        <v>6162</v>
      </c>
    </row>
    <row r="1815" spans="1:10" hidden="1">
      <c r="A1815" s="18">
        <f t="shared" si="28"/>
        <v>1811</v>
      </c>
      <c r="B1815" s="25">
        <v>14444</v>
      </c>
      <c r="C1815" s="26" t="s">
        <v>1398</v>
      </c>
      <c r="D1815" s="27">
        <v>29227</v>
      </c>
      <c r="E1815" s="28" t="s">
        <v>4820</v>
      </c>
      <c r="F1815" s="17"/>
      <c r="G1815" s="17"/>
      <c r="H1815" s="353">
        <v>1008396618</v>
      </c>
      <c r="I1815" s="17" t="s">
        <v>5208</v>
      </c>
      <c r="J1815" s="17" t="s">
        <v>5352</v>
      </c>
    </row>
    <row r="1816" spans="1:10" hidden="1">
      <c r="A1816" s="18">
        <f t="shared" si="28"/>
        <v>1812</v>
      </c>
      <c r="B1816" s="21">
        <v>14445</v>
      </c>
      <c r="C1816" s="22" t="s">
        <v>1740</v>
      </c>
      <c r="D1816" s="23">
        <v>30615</v>
      </c>
      <c r="E1816" s="24" t="s">
        <v>4812</v>
      </c>
      <c r="F1816" s="17"/>
      <c r="G1816" s="17"/>
      <c r="H1816" s="353">
        <v>108004232204</v>
      </c>
      <c r="I1816" s="17" t="s">
        <v>5204</v>
      </c>
      <c r="J1816" s="17" t="s">
        <v>6163</v>
      </c>
    </row>
    <row r="1817" spans="1:10" hidden="1">
      <c r="A1817" s="18">
        <f t="shared" si="28"/>
        <v>1813</v>
      </c>
      <c r="B1817" s="25">
        <v>14448</v>
      </c>
      <c r="C1817" s="26" t="s">
        <v>1741</v>
      </c>
      <c r="D1817" s="27">
        <v>30260</v>
      </c>
      <c r="E1817" s="28" t="s">
        <v>4782</v>
      </c>
      <c r="F1817" s="17" t="s">
        <v>8173</v>
      </c>
      <c r="G1817" s="17" t="s">
        <v>8169</v>
      </c>
      <c r="H1817" s="353">
        <v>100004107051</v>
      </c>
      <c r="I1817" s="17" t="s">
        <v>5204</v>
      </c>
      <c r="J1817" s="17" t="s">
        <v>11805</v>
      </c>
    </row>
    <row r="1818" spans="1:10" hidden="1">
      <c r="A1818" s="18">
        <f t="shared" si="28"/>
        <v>1814</v>
      </c>
      <c r="B1818" s="21">
        <v>14452</v>
      </c>
      <c r="C1818" s="22" t="s">
        <v>1742</v>
      </c>
      <c r="D1818" s="23">
        <v>30049</v>
      </c>
      <c r="E1818" s="24" t="s">
        <v>4810</v>
      </c>
      <c r="F1818" s="17"/>
      <c r="G1818" s="17"/>
      <c r="H1818" s="353">
        <v>108003947073</v>
      </c>
      <c r="I1818" s="17" t="s">
        <v>5204</v>
      </c>
      <c r="J1818" s="17" t="s">
        <v>5362</v>
      </c>
    </row>
    <row r="1819" spans="1:10" hidden="1">
      <c r="A1819" s="18">
        <f t="shared" si="28"/>
        <v>1815</v>
      </c>
      <c r="B1819" s="25">
        <v>14453</v>
      </c>
      <c r="C1819" s="26" t="s">
        <v>1743</v>
      </c>
      <c r="D1819" s="27">
        <v>30483</v>
      </c>
      <c r="E1819" s="28" t="s">
        <v>4810</v>
      </c>
      <c r="F1819" s="17"/>
      <c r="G1819" s="17"/>
      <c r="H1819" s="353">
        <v>44310000016838</v>
      </c>
      <c r="I1819" s="17" t="s">
        <v>5221</v>
      </c>
      <c r="J1819" s="17" t="s">
        <v>5431</v>
      </c>
    </row>
    <row r="1820" spans="1:10" hidden="1">
      <c r="A1820" s="18">
        <f t="shared" si="28"/>
        <v>1816</v>
      </c>
      <c r="B1820" s="21">
        <v>14458</v>
      </c>
      <c r="C1820" s="22" t="s">
        <v>1744</v>
      </c>
      <c r="D1820" s="23">
        <v>30622</v>
      </c>
      <c r="E1820" s="24" t="s">
        <v>4830</v>
      </c>
      <c r="F1820" s="17"/>
      <c r="G1820" s="17"/>
      <c r="H1820" s="353">
        <v>103004168012</v>
      </c>
      <c r="I1820" s="17" t="s">
        <v>5204</v>
      </c>
      <c r="J1820" s="17">
        <v>0</v>
      </c>
    </row>
    <row r="1821" spans="1:10" hidden="1">
      <c r="A1821" s="18">
        <f t="shared" si="28"/>
        <v>1817</v>
      </c>
      <c r="B1821" s="25">
        <v>14460</v>
      </c>
      <c r="C1821" s="26" t="s">
        <v>1745</v>
      </c>
      <c r="D1821" s="27">
        <v>30238</v>
      </c>
      <c r="E1821" s="28" t="s">
        <v>4830</v>
      </c>
      <c r="F1821" s="17"/>
      <c r="G1821" s="17"/>
      <c r="H1821" s="353">
        <v>101004157186</v>
      </c>
      <c r="I1821" s="17" t="s">
        <v>5204</v>
      </c>
      <c r="J1821" s="17" t="s">
        <v>5466</v>
      </c>
    </row>
    <row r="1822" spans="1:10" hidden="1">
      <c r="A1822" s="18">
        <f t="shared" si="28"/>
        <v>1818</v>
      </c>
      <c r="B1822" s="21">
        <v>14462</v>
      </c>
      <c r="C1822" s="22" t="s">
        <v>1746</v>
      </c>
      <c r="D1822" s="23">
        <v>29511</v>
      </c>
      <c r="E1822" s="24" t="s">
        <v>4807</v>
      </c>
      <c r="F1822" s="17"/>
      <c r="G1822" s="17"/>
      <c r="H1822" s="353">
        <v>105004168010</v>
      </c>
      <c r="I1822" s="17" t="s">
        <v>5204</v>
      </c>
      <c r="J1822" s="17" t="s">
        <v>5680</v>
      </c>
    </row>
    <row r="1823" spans="1:10" hidden="1">
      <c r="A1823" s="18">
        <f t="shared" si="28"/>
        <v>1819</v>
      </c>
      <c r="B1823" s="25">
        <v>14464</v>
      </c>
      <c r="C1823" s="26" t="s">
        <v>1747</v>
      </c>
      <c r="D1823" s="27">
        <v>30552</v>
      </c>
      <c r="E1823" s="28" t="s">
        <v>4782</v>
      </c>
      <c r="F1823" s="17" t="s">
        <v>9876</v>
      </c>
      <c r="G1823" s="17" t="s">
        <v>9869</v>
      </c>
      <c r="H1823" s="353">
        <v>103004103301</v>
      </c>
      <c r="I1823" s="17" t="s">
        <v>5204</v>
      </c>
      <c r="J1823" s="17" t="s">
        <v>11805</v>
      </c>
    </row>
    <row r="1824" spans="1:10" hidden="1">
      <c r="A1824" s="18">
        <f t="shared" si="28"/>
        <v>1820</v>
      </c>
      <c r="B1824" s="21">
        <v>14465</v>
      </c>
      <c r="C1824" s="22" t="s">
        <v>1748</v>
      </c>
      <c r="D1824" s="23">
        <v>31748</v>
      </c>
      <c r="E1824" s="24" t="s">
        <v>4782</v>
      </c>
      <c r="F1824" s="17" t="s">
        <v>11397</v>
      </c>
      <c r="G1824" s="17" t="s">
        <v>11393</v>
      </c>
      <c r="H1824" s="353">
        <v>103004104677</v>
      </c>
      <c r="I1824" s="17" t="s">
        <v>5204</v>
      </c>
      <c r="J1824" s="17" t="s">
        <v>6165</v>
      </c>
    </row>
    <row r="1825" spans="1:10" hidden="1">
      <c r="A1825" s="18">
        <f t="shared" si="28"/>
        <v>1821</v>
      </c>
      <c r="B1825" s="25">
        <v>14466</v>
      </c>
      <c r="C1825" s="26" t="s">
        <v>1147</v>
      </c>
      <c r="D1825" s="27">
        <v>31265</v>
      </c>
      <c r="E1825" s="28" t="s">
        <v>4795</v>
      </c>
      <c r="F1825" s="17"/>
      <c r="G1825" s="17"/>
      <c r="H1825" s="353">
        <v>141000855023</v>
      </c>
      <c r="I1825" s="17" t="s">
        <v>5210</v>
      </c>
      <c r="J1825" s="17" t="s">
        <v>5579</v>
      </c>
    </row>
    <row r="1826" spans="1:10" hidden="1">
      <c r="A1826" s="18">
        <f t="shared" si="28"/>
        <v>1822</v>
      </c>
      <c r="B1826" s="21">
        <v>14470</v>
      </c>
      <c r="C1826" s="22" t="s">
        <v>1749</v>
      </c>
      <c r="D1826" s="23">
        <v>30631</v>
      </c>
      <c r="E1826" s="24" t="s">
        <v>4811</v>
      </c>
      <c r="F1826" s="17"/>
      <c r="G1826" s="17"/>
      <c r="H1826" s="353">
        <v>44310000303080</v>
      </c>
      <c r="I1826" s="17" t="s">
        <v>5221</v>
      </c>
      <c r="J1826" s="17" t="s">
        <v>6166</v>
      </c>
    </row>
    <row r="1827" spans="1:10" hidden="1">
      <c r="A1827" s="18">
        <f t="shared" si="28"/>
        <v>1823</v>
      </c>
      <c r="B1827" s="25">
        <v>14475</v>
      </c>
      <c r="C1827" s="26" t="s">
        <v>1750</v>
      </c>
      <c r="D1827" s="27">
        <v>31288</v>
      </c>
      <c r="E1827" s="28" t="s">
        <v>4820</v>
      </c>
      <c r="F1827" s="17"/>
      <c r="G1827" s="17"/>
      <c r="H1827" s="353">
        <v>101004119173</v>
      </c>
      <c r="I1827" s="17" t="s">
        <v>5204</v>
      </c>
      <c r="J1827" s="17" t="s">
        <v>5219</v>
      </c>
    </row>
    <row r="1828" spans="1:10" hidden="1">
      <c r="A1828" s="18">
        <f t="shared" si="28"/>
        <v>1824</v>
      </c>
      <c r="B1828" s="21">
        <v>14478</v>
      </c>
      <c r="C1828" s="22" t="s">
        <v>1751</v>
      </c>
      <c r="D1828" s="23">
        <v>30873</v>
      </c>
      <c r="E1828" s="24" t="s">
        <v>4779</v>
      </c>
      <c r="F1828" s="17"/>
      <c r="G1828" s="17"/>
      <c r="H1828" s="353">
        <v>105004155988</v>
      </c>
      <c r="I1828" s="17" t="s">
        <v>5204</v>
      </c>
      <c r="J1828" s="17" t="s">
        <v>5237</v>
      </c>
    </row>
    <row r="1829" spans="1:10" hidden="1">
      <c r="A1829" s="18">
        <f t="shared" si="28"/>
        <v>1825</v>
      </c>
      <c r="B1829" s="25">
        <v>14479</v>
      </c>
      <c r="C1829" s="26" t="s">
        <v>1752</v>
      </c>
      <c r="D1829" s="27">
        <v>27668</v>
      </c>
      <c r="E1829" s="28" t="s">
        <v>4782</v>
      </c>
      <c r="F1829" s="17" t="s">
        <v>7792</v>
      </c>
      <c r="G1829" s="17" t="s">
        <v>7786</v>
      </c>
      <c r="H1829" s="353">
        <v>104004119167</v>
      </c>
      <c r="I1829" s="17" t="s">
        <v>5204</v>
      </c>
      <c r="J1829" s="17" t="s">
        <v>11805</v>
      </c>
    </row>
    <row r="1830" spans="1:10" hidden="1">
      <c r="A1830" s="18">
        <f t="shared" si="28"/>
        <v>1826</v>
      </c>
      <c r="B1830" s="21">
        <v>14481</v>
      </c>
      <c r="C1830" s="22" t="s">
        <v>520</v>
      </c>
      <c r="D1830" s="23">
        <v>28361</v>
      </c>
      <c r="E1830" s="24" t="s">
        <v>4800</v>
      </c>
      <c r="F1830" s="17"/>
      <c r="G1830" s="17"/>
      <c r="H1830" s="353">
        <v>141000860482</v>
      </c>
      <c r="I1830" s="17" t="s">
        <v>5210</v>
      </c>
      <c r="J1830" s="17" t="s">
        <v>5438</v>
      </c>
    </row>
    <row r="1831" spans="1:10" hidden="1">
      <c r="A1831" s="18">
        <f t="shared" si="28"/>
        <v>1827</v>
      </c>
      <c r="B1831" s="25">
        <v>14483</v>
      </c>
      <c r="C1831" s="26" t="s">
        <v>1753</v>
      </c>
      <c r="D1831" s="27">
        <v>31297</v>
      </c>
      <c r="E1831" s="28" t="s">
        <v>4818</v>
      </c>
      <c r="F1831" s="17"/>
      <c r="G1831" s="17"/>
      <c r="H1831" s="353">
        <v>1008401095</v>
      </c>
      <c r="I1831" s="17" t="s">
        <v>5208</v>
      </c>
      <c r="J1831" s="17" t="s">
        <v>5819</v>
      </c>
    </row>
    <row r="1832" spans="1:10" hidden="1">
      <c r="A1832" s="18">
        <f t="shared" si="28"/>
        <v>1828</v>
      </c>
      <c r="B1832" s="21">
        <v>14484</v>
      </c>
      <c r="C1832" s="22" t="s">
        <v>1754</v>
      </c>
      <c r="D1832" s="23">
        <v>30874</v>
      </c>
      <c r="E1832" s="24" t="s">
        <v>4795</v>
      </c>
      <c r="F1832" s="17"/>
      <c r="G1832" s="17"/>
      <c r="H1832" s="353">
        <v>109004149951</v>
      </c>
      <c r="I1832" s="17" t="s">
        <v>5204</v>
      </c>
      <c r="J1832" s="17" t="s">
        <v>5613</v>
      </c>
    </row>
    <row r="1833" spans="1:10" hidden="1">
      <c r="A1833" s="18">
        <f t="shared" si="28"/>
        <v>1829</v>
      </c>
      <c r="B1833" s="25">
        <v>14485</v>
      </c>
      <c r="C1833" s="26" t="s">
        <v>1755</v>
      </c>
      <c r="D1833" s="27">
        <v>31100</v>
      </c>
      <c r="E1833" s="28" t="s">
        <v>4789</v>
      </c>
      <c r="F1833" s="17"/>
      <c r="G1833" s="17"/>
      <c r="H1833" s="353">
        <v>101004206455</v>
      </c>
      <c r="I1833" s="17" t="s">
        <v>5204</v>
      </c>
      <c r="J1833" s="17" t="s">
        <v>6167</v>
      </c>
    </row>
    <row r="1834" spans="1:10" hidden="1">
      <c r="A1834" s="18">
        <f t="shared" si="28"/>
        <v>1830</v>
      </c>
      <c r="B1834" s="21">
        <v>14486</v>
      </c>
      <c r="C1834" s="22" t="s">
        <v>1756</v>
      </c>
      <c r="D1834" s="23">
        <v>30567</v>
      </c>
      <c r="E1834" s="24" t="s">
        <v>4797</v>
      </c>
      <c r="F1834" s="17"/>
      <c r="G1834" s="17"/>
      <c r="H1834" s="353">
        <v>141000860045</v>
      </c>
      <c r="I1834" s="17" t="s">
        <v>5210</v>
      </c>
      <c r="J1834" s="17" t="s">
        <v>6168</v>
      </c>
    </row>
    <row r="1835" spans="1:10" hidden="1">
      <c r="A1835" s="18">
        <f t="shared" si="28"/>
        <v>1831</v>
      </c>
      <c r="B1835" s="25">
        <v>14487</v>
      </c>
      <c r="C1835" s="26" t="s">
        <v>1757</v>
      </c>
      <c r="D1835" s="27">
        <v>26937</v>
      </c>
      <c r="E1835" s="28" t="s">
        <v>4791</v>
      </c>
      <c r="F1835" s="17"/>
      <c r="G1835" s="17"/>
      <c r="H1835" s="353">
        <v>103004119171</v>
      </c>
      <c r="I1835" s="17" t="s">
        <v>5204</v>
      </c>
      <c r="J1835" s="17" t="s">
        <v>5291</v>
      </c>
    </row>
    <row r="1836" spans="1:10" hidden="1">
      <c r="A1836" s="18">
        <f t="shared" si="28"/>
        <v>1832</v>
      </c>
      <c r="B1836" s="21">
        <v>14488</v>
      </c>
      <c r="C1836" s="22" t="s">
        <v>1758</v>
      </c>
      <c r="D1836" s="23">
        <v>30676</v>
      </c>
      <c r="E1836" s="24" t="s">
        <v>4795</v>
      </c>
      <c r="F1836" s="17"/>
      <c r="G1836" s="17"/>
      <c r="H1836" s="353">
        <v>102004149958</v>
      </c>
      <c r="I1836" s="17" t="s">
        <v>5204</v>
      </c>
      <c r="J1836" s="17" t="s">
        <v>5287</v>
      </c>
    </row>
    <row r="1837" spans="1:10" hidden="1">
      <c r="A1837" s="18">
        <f t="shared" si="28"/>
        <v>1833</v>
      </c>
      <c r="B1837" s="25">
        <v>14489</v>
      </c>
      <c r="C1837" s="26" t="s">
        <v>1759</v>
      </c>
      <c r="D1837" s="27">
        <v>30738</v>
      </c>
      <c r="E1837" s="28" t="s">
        <v>4795</v>
      </c>
      <c r="F1837" s="17"/>
      <c r="G1837" s="17"/>
      <c r="H1837" s="353">
        <v>100004149962</v>
      </c>
      <c r="I1837" s="17" t="s">
        <v>5204</v>
      </c>
      <c r="J1837" s="17" t="s">
        <v>5287</v>
      </c>
    </row>
    <row r="1838" spans="1:10" hidden="1">
      <c r="A1838" s="18">
        <f t="shared" si="28"/>
        <v>1834</v>
      </c>
      <c r="B1838" s="21">
        <v>14490</v>
      </c>
      <c r="C1838" s="22" t="s">
        <v>1760</v>
      </c>
      <c r="D1838" s="23">
        <v>30989</v>
      </c>
      <c r="E1838" s="24" t="s">
        <v>4795</v>
      </c>
      <c r="F1838" s="17"/>
      <c r="G1838" s="17"/>
      <c r="H1838" s="353">
        <v>101004149959</v>
      </c>
      <c r="I1838" s="17" t="s">
        <v>5204</v>
      </c>
      <c r="J1838" s="17" t="s">
        <v>5373</v>
      </c>
    </row>
    <row r="1839" spans="1:10" hidden="1">
      <c r="A1839" s="18">
        <f t="shared" si="28"/>
        <v>1835</v>
      </c>
      <c r="B1839" s="25">
        <v>14491</v>
      </c>
      <c r="C1839" s="26" t="s">
        <v>1761</v>
      </c>
      <c r="D1839" s="27">
        <v>31255</v>
      </c>
      <c r="E1839" s="28" t="s">
        <v>4795</v>
      </c>
      <c r="F1839" s="17"/>
      <c r="G1839" s="17"/>
      <c r="H1839" s="353">
        <v>103004149957</v>
      </c>
      <c r="I1839" s="17" t="s">
        <v>5204</v>
      </c>
      <c r="J1839" s="17" t="s">
        <v>5467</v>
      </c>
    </row>
    <row r="1840" spans="1:10" hidden="1">
      <c r="A1840" s="18">
        <f t="shared" si="28"/>
        <v>1836</v>
      </c>
      <c r="B1840" s="21">
        <v>14492</v>
      </c>
      <c r="C1840" s="22" t="s">
        <v>1762</v>
      </c>
      <c r="D1840" s="23">
        <v>30993</v>
      </c>
      <c r="E1840" s="24" t="s">
        <v>4793</v>
      </c>
      <c r="F1840" s="17"/>
      <c r="G1840" s="17"/>
      <c r="H1840" s="353">
        <v>141000859901</v>
      </c>
      <c r="I1840" s="17" t="s">
        <v>5210</v>
      </c>
      <c r="J1840" s="17" t="s">
        <v>5251</v>
      </c>
    </row>
    <row r="1841" spans="1:10" hidden="1">
      <c r="A1841" s="18">
        <f t="shared" si="28"/>
        <v>1837</v>
      </c>
      <c r="B1841" s="25">
        <v>14493</v>
      </c>
      <c r="C1841" s="26" t="s">
        <v>1763</v>
      </c>
      <c r="D1841" s="27">
        <v>29678</v>
      </c>
      <c r="E1841" s="28" t="s">
        <v>4782</v>
      </c>
      <c r="F1841" s="17" t="s">
        <v>9171</v>
      </c>
      <c r="G1841" s="17" t="s">
        <v>9165</v>
      </c>
      <c r="H1841" s="353">
        <v>106004155987</v>
      </c>
      <c r="I1841" s="17" t="s">
        <v>5204</v>
      </c>
      <c r="J1841" s="17" t="s">
        <v>11805</v>
      </c>
    </row>
    <row r="1842" spans="1:10" hidden="1">
      <c r="A1842" s="18">
        <f t="shared" si="28"/>
        <v>1838</v>
      </c>
      <c r="B1842" s="21">
        <v>14494</v>
      </c>
      <c r="C1842" s="22" t="s">
        <v>1764</v>
      </c>
      <c r="D1842" s="23">
        <v>30255</v>
      </c>
      <c r="E1842" s="24" t="s">
        <v>4791</v>
      </c>
      <c r="F1842" s="17"/>
      <c r="G1842" s="17"/>
      <c r="H1842" s="353">
        <v>105004149955</v>
      </c>
      <c r="I1842" s="17" t="s">
        <v>5204</v>
      </c>
      <c r="J1842" s="17" t="s">
        <v>5218</v>
      </c>
    </row>
    <row r="1843" spans="1:10" hidden="1">
      <c r="A1843" s="18">
        <f t="shared" si="28"/>
        <v>1839</v>
      </c>
      <c r="B1843" s="25">
        <v>14496</v>
      </c>
      <c r="C1843" s="26" t="s">
        <v>945</v>
      </c>
      <c r="D1843" s="27">
        <v>30548</v>
      </c>
      <c r="E1843" s="28" t="s">
        <v>4795</v>
      </c>
      <c r="F1843" s="17"/>
      <c r="G1843" s="17"/>
      <c r="H1843" s="353">
        <v>102004149960</v>
      </c>
      <c r="I1843" s="17" t="s">
        <v>5204</v>
      </c>
      <c r="J1843" s="17" t="s">
        <v>5861</v>
      </c>
    </row>
    <row r="1844" spans="1:10" hidden="1">
      <c r="A1844" s="18">
        <f t="shared" si="28"/>
        <v>1840</v>
      </c>
      <c r="B1844" s="21">
        <v>14497</v>
      </c>
      <c r="C1844" s="22" t="s">
        <v>1765</v>
      </c>
      <c r="D1844" s="23">
        <v>30231</v>
      </c>
      <c r="E1844" s="24" t="s">
        <v>4821</v>
      </c>
      <c r="F1844" s="17"/>
      <c r="G1844" s="17"/>
      <c r="H1844" s="353">
        <v>104004149956</v>
      </c>
      <c r="I1844" s="17" t="s">
        <v>5204</v>
      </c>
      <c r="J1844" s="17" t="s">
        <v>5384</v>
      </c>
    </row>
    <row r="1845" spans="1:10" hidden="1">
      <c r="A1845" s="18">
        <f t="shared" si="28"/>
        <v>1841</v>
      </c>
      <c r="B1845" s="25">
        <v>14499</v>
      </c>
      <c r="C1845" s="26" t="s">
        <v>1766</v>
      </c>
      <c r="D1845" s="27">
        <v>30965</v>
      </c>
      <c r="E1845" s="28" t="s">
        <v>4799</v>
      </c>
      <c r="F1845" s="17"/>
      <c r="G1845" s="17"/>
      <c r="H1845" s="353">
        <v>102004169830</v>
      </c>
      <c r="I1845" s="17" t="s">
        <v>5204</v>
      </c>
      <c r="J1845" s="17" t="s">
        <v>6169</v>
      </c>
    </row>
    <row r="1846" spans="1:10" hidden="1">
      <c r="A1846" s="18">
        <f t="shared" si="28"/>
        <v>1842</v>
      </c>
      <c r="B1846" s="21">
        <v>14500</v>
      </c>
      <c r="C1846" s="22" t="s">
        <v>1767</v>
      </c>
      <c r="D1846" s="23">
        <v>29425</v>
      </c>
      <c r="E1846" s="24" t="s">
        <v>4809</v>
      </c>
      <c r="F1846" s="17"/>
      <c r="G1846" s="17"/>
      <c r="H1846" s="353">
        <v>44310000008659</v>
      </c>
      <c r="I1846" s="17" t="s">
        <v>5221</v>
      </c>
      <c r="J1846" s="17" t="s">
        <v>6170</v>
      </c>
    </row>
    <row r="1847" spans="1:10" hidden="1">
      <c r="A1847" s="18">
        <f t="shared" si="28"/>
        <v>1843</v>
      </c>
      <c r="B1847" s="25">
        <v>14501</v>
      </c>
      <c r="C1847" s="26" t="s">
        <v>1768</v>
      </c>
      <c r="D1847" s="27">
        <v>25994</v>
      </c>
      <c r="E1847" s="28" t="s">
        <v>4795</v>
      </c>
      <c r="F1847" s="17"/>
      <c r="G1847" s="17"/>
      <c r="H1847" s="353">
        <v>103004107019</v>
      </c>
      <c r="I1847" s="17" t="s">
        <v>5204</v>
      </c>
      <c r="J1847" s="17" t="s">
        <v>5321</v>
      </c>
    </row>
    <row r="1848" spans="1:10" hidden="1">
      <c r="A1848" s="18">
        <f t="shared" si="28"/>
        <v>1844</v>
      </c>
      <c r="B1848" s="21">
        <v>14502</v>
      </c>
      <c r="C1848" s="22" t="s">
        <v>1769</v>
      </c>
      <c r="D1848" s="23">
        <v>31314</v>
      </c>
      <c r="E1848" s="24" t="s">
        <v>4797</v>
      </c>
      <c r="F1848" s="17"/>
      <c r="G1848" s="17"/>
      <c r="H1848" s="353">
        <v>141000860046</v>
      </c>
      <c r="I1848" s="17" t="s">
        <v>5210</v>
      </c>
      <c r="J1848" s="17" t="s">
        <v>5352</v>
      </c>
    </row>
    <row r="1849" spans="1:10" hidden="1">
      <c r="A1849" s="18">
        <f t="shared" si="28"/>
        <v>1845</v>
      </c>
      <c r="B1849" s="25">
        <v>14506</v>
      </c>
      <c r="C1849" s="26" t="s">
        <v>1770</v>
      </c>
      <c r="D1849" s="27">
        <v>30350</v>
      </c>
      <c r="E1849" s="28" t="s">
        <v>4784</v>
      </c>
      <c r="F1849" s="17"/>
      <c r="G1849" s="17"/>
      <c r="H1849" s="353">
        <v>141000860278</v>
      </c>
      <c r="I1849" s="17" t="s">
        <v>5210</v>
      </c>
      <c r="J1849" s="17" t="s">
        <v>6171</v>
      </c>
    </row>
    <row r="1850" spans="1:10" hidden="1">
      <c r="A1850" s="18">
        <f t="shared" si="28"/>
        <v>1846</v>
      </c>
      <c r="B1850" s="21">
        <v>14507</v>
      </c>
      <c r="C1850" s="22" t="s">
        <v>1771</v>
      </c>
      <c r="D1850" s="23">
        <v>29048</v>
      </c>
      <c r="E1850" s="24" t="s">
        <v>4821</v>
      </c>
      <c r="F1850" s="17"/>
      <c r="G1850" s="17"/>
      <c r="H1850" s="353">
        <v>105004238444</v>
      </c>
      <c r="I1850" s="17" t="s">
        <v>5204</v>
      </c>
      <c r="J1850" s="17" t="s">
        <v>5488</v>
      </c>
    </row>
    <row r="1851" spans="1:10" hidden="1">
      <c r="A1851" s="18">
        <f t="shared" si="28"/>
        <v>1847</v>
      </c>
      <c r="B1851" s="25">
        <v>14510</v>
      </c>
      <c r="C1851" s="26" t="s">
        <v>1772</v>
      </c>
      <c r="D1851" s="27">
        <v>30792</v>
      </c>
      <c r="E1851" s="28" t="s">
        <v>4785</v>
      </c>
      <c r="F1851" s="17"/>
      <c r="G1851" s="17"/>
      <c r="H1851" s="353">
        <v>100004234443</v>
      </c>
      <c r="I1851" s="17" t="s">
        <v>5204</v>
      </c>
      <c r="J1851" s="17" t="s">
        <v>5588</v>
      </c>
    </row>
    <row r="1852" spans="1:10" hidden="1">
      <c r="A1852" s="18">
        <f t="shared" si="28"/>
        <v>1848</v>
      </c>
      <c r="B1852" s="21">
        <v>14512</v>
      </c>
      <c r="C1852" s="22" t="s">
        <v>1773</v>
      </c>
      <c r="D1852" s="23">
        <v>31076</v>
      </c>
      <c r="E1852" s="24" t="s">
        <v>4800</v>
      </c>
      <c r="F1852" s="17"/>
      <c r="G1852" s="17"/>
      <c r="H1852" s="353">
        <v>1008397785</v>
      </c>
      <c r="I1852" s="17" t="s">
        <v>5208</v>
      </c>
      <c r="J1852" s="17" t="s">
        <v>6172</v>
      </c>
    </row>
    <row r="1853" spans="1:10" hidden="1">
      <c r="A1853" s="18">
        <f t="shared" si="28"/>
        <v>1849</v>
      </c>
      <c r="B1853" s="25">
        <v>14513</v>
      </c>
      <c r="C1853" s="26" t="s">
        <v>1774</v>
      </c>
      <c r="D1853" s="27">
        <v>30010</v>
      </c>
      <c r="E1853" s="28" t="s">
        <v>4793</v>
      </c>
      <c r="F1853" s="17"/>
      <c r="G1853" s="17"/>
      <c r="H1853" s="353">
        <v>1008393381</v>
      </c>
      <c r="I1853" s="17" t="s">
        <v>5208</v>
      </c>
      <c r="J1853" s="17" t="s">
        <v>5765</v>
      </c>
    </row>
    <row r="1854" spans="1:10" hidden="1">
      <c r="A1854" s="18">
        <f t="shared" si="28"/>
        <v>1850</v>
      </c>
      <c r="B1854" s="21">
        <v>14515</v>
      </c>
      <c r="C1854" s="22" t="s">
        <v>1775</v>
      </c>
      <c r="D1854" s="23">
        <v>29857</v>
      </c>
      <c r="E1854" s="24" t="s">
        <v>4815</v>
      </c>
      <c r="F1854" s="17"/>
      <c r="G1854" s="17"/>
      <c r="H1854" s="353">
        <v>109004169833</v>
      </c>
      <c r="I1854" s="17" t="s">
        <v>5204</v>
      </c>
      <c r="J1854" s="17" t="s">
        <v>5527</v>
      </c>
    </row>
    <row r="1855" spans="1:10" hidden="1">
      <c r="A1855" s="18">
        <f t="shared" si="28"/>
        <v>1851</v>
      </c>
      <c r="B1855" s="25">
        <v>14524</v>
      </c>
      <c r="C1855" s="26" t="s">
        <v>1776</v>
      </c>
      <c r="D1855" s="27">
        <v>30574</v>
      </c>
      <c r="E1855" s="28" t="s">
        <v>4818</v>
      </c>
      <c r="F1855" s="17"/>
      <c r="G1855" s="17"/>
      <c r="H1855" s="353">
        <v>1008396647</v>
      </c>
      <c r="I1855" s="17" t="s">
        <v>5208</v>
      </c>
      <c r="J1855" s="17" t="s">
        <v>6173</v>
      </c>
    </row>
    <row r="1856" spans="1:10" hidden="1">
      <c r="A1856" s="18">
        <f t="shared" si="28"/>
        <v>1852</v>
      </c>
      <c r="B1856" s="21">
        <v>14525</v>
      </c>
      <c r="C1856" s="22" t="s">
        <v>1777</v>
      </c>
      <c r="D1856" s="23">
        <v>30677</v>
      </c>
      <c r="E1856" s="24" t="s">
        <v>4803</v>
      </c>
      <c r="F1856" s="17"/>
      <c r="G1856" s="17"/>
      <c r="H1856" s="353">
        <v>102004171817</v>
      </c>
      <c r="I1856" s="17" t="s">
        <v>5204</v>
      </c>
      <c r="J1856" s="17" t="s">
        <v>6174</v>
      </c>
    </row>
    <row r="1857" spans="1:10" hidden="1">
      <c r="A1857" s="18">
        <f t="shared" si="28"/>
        <v>1853</v>
      </c>
      <c r="B1857" s="25">
        <v>14526</v>
      </c>
      <c r="C1857" s="26" t="s">
        <v>1778</v>
      </c>
      <c r="D1857" s="27">
        <v>28245</v>
      </c>
      <c r="E1857" s="28" t="s">
        <v>4800</v>
      </c>
      <c r="F1857" s="17"/>
      <c r="G1857" s="17"/>
      <c r="H1857" s="353">
        <v>141000860437</v>
      </c>
      <c r="I1857" s="17" t="s">
        <v>5210</v>
      </c>
      <c r="J1857" s="17" t="s">
        <v>5485</v>
      </c>
    </row>
    <row r="1858" spans="1:10" hidden="1">
      <c r="A1858" s="18">
        <f t="shared" si="28"/>
        <v>1854</v>
      </c>
      <c r="B1858" s="21">
        <v>14527</v>
      </c>
      <c r="C1858" s="22" t="s">
        <v>1779</v>
      </c>
      <c r="D1858" s="23">
        <v>31755</v>
      </c>
      <c r="E1858" s="24" t="s">
        <v>4793</v>
      </c>
      <c r="F1858" s="17"/>
      <c r="G1858" s="17"/>
      <c r="H1858" s="353">
        <v>100004169832</v>
      </c>
      <c r="I1858" s="17" t="s">
        <v>5204</v>
      </c>
      <c r="J1858" s="17" t="s">
        <v>5939</v>
      </c>
    </row>
    <row r="1859" spans="1:10" hidden="1">
      <c r="A1859" s="18">
        <f t="shared" si="28"/>
        <v>1855</v>
      </c>
      <c r="B1859" s="25">
        <v>14528</v>
      </c>
      <c r="C1859" s="26" t="s">
        <v>1780</v>
      </c>
      <c r="D1859" s="27">
        <v>31642</v>
      </c>
      <c r="E1859" s="28" t="s">
        <v>4803</v>
      </c>
      <c r="F1859" s="17"/>
      <c r="G1859" s="17"/>
      <c r="H1859" s="353">
        <v>1008388558</v>
      </c>
      <c r="I1859" s="17" t="s">
        <v>5208</v>
      </c>
      <c r="J1859" s="17" t="s">
        <v>5903</v>
      </c>
    </row>
    <row r="1860" spans="1:10" hidden="1">
      <c r="A1860" s="18">
        <f t="shared" si="28"/>
        <v>1856</v>
      </c>
      <c r="B1860" s="21">
        <v>14529</v>
      </c>
      <c r="C1860" s="22" t="s">
        <v>1781</v>
      </c>
      <c r="D1860" s="23">
        <v>30496</v>
      </c>
      <c r="E1860" s="24" t="s">
        <v>4800</v>
      </c>
      <c r="F1860" s="17"/>
      <c r="G1860" s="17"/>
      <c r="H1860" s="353">
        <v>141000860460</v>
      </c>
      <c r="I1860" s="17" t="s">
        <v>5210</v>
      </c>
      <c r="J1860" s="17" t="s">
        <v>5884</v>
      </c>
    </row>
    <row r="1861" spans="1:10" hidden="1">
      <c r="A1861" s="18">
        <f t="shared" si="28"/>
        <v>1857</v>
      </c>
      <c r="B1861" s="25">
        <v>14531</v>
      </c>
      <c r="C1861" s="26" t="s">
        <v>1782</v>
      </c>
      <c r="D1861" s="27">
        <v>31175</v>
      </c>
      <c r="E1861" s="28" t="s">
        <v>4811</v>
      </c>
      <c r="F1861" s="17"/>
      <c r="G1861" s="17"/>
      <c r="H1861" s="353">
        <v>104004121116</v>
      </c>
      <c r="I1861" s="17" t="s">
        <v>5204</v>
      </c>
      <c r="J1861" s="17" t="s">
        <v>5495</v>
      </c>
    </row>
    <row r="1862" spans="1:10" hidden="1">
      <c r="A1862" s="18">
        <f t="shared" ref="A1862:A1925" si="29">ROW()-4</f>
        <v>1858</v>
      </c>
      <c r="B1862" s="21">
        <v>14532</v>
      </c>
      <c r="C1862" s="22" t="s">
        <v>1783</v>
      </c>
      <c r="D1862" s="23">
        <v>31233</v>
      </c>
      <c r="E1862" s="24" t="s">
        <v>4791</v>
      </c>
      <c r="F1862" s="17"/>
      <c r="G1862" s="17"/>
      <c r="H1862" s="353">
        <v>102004121120</v>
      </c>
      <c r="I1862" s="17" t="s">
        <v>5204</v>
      </c>
      <c r="J1862" s="17" t="s">
        <v>5205</v>
      </c>
    </row>
    <row r="1863" spans="1:10" hidden="1">
      <c r="A1863" s="18">
        <f t="shared" si="29"/>
        <v>1859</v>
      </c>
      <c r="B1863" s="25">
        <v>14533</v>
      </c>
      <c r="C1863" s="26" t="s">
        <v>1784</v>
      </c>
      <c r="D1863" s="27">
        <v>31106</v>
      </c>
      <c r="E1863" s="28" t="s">
        <v>4800</v>
      </c>
      <c r="F1863" s="17"/>
      <c r="G1863" s="17"/>
      <c r="H1863" s="353">
        <v>141000860393</v>
      </c>
      <c r="I1863" s="17" t="s">
        <v>5210</v>
      </c>
      <c r="J1863" s="17" t="s">
        <v>6175</v>
      </c>
    </row>
    <row r="1864" spans="1:10" hidden="1">
      <c r="A1864" s="18">
        <f t="shared" si="29"/>
        <v>1860</v>
      </c>
      <c r="B1864" s="21">
        <v>14534</v>
      </c>
      <c r="C1864" s="22" t="s">
        <v>1785</v>
      </c>
      <c r="D1864" s="23">
        <v>30869</v>
      </c>
      <c r="E1864" s="24" t="s">
        <v>4800</v>
      </c>
      <c r="F1864" s="17"/>
      <c r="G1864" s="17"/>
      <c r="H1864" s="353">
        <v>141000860397</v>
      </c>
      <c r="I1864" s="17" t="s">
        <v>5210</v>
      </c>
      <c r="J1864" s="17" t="s">
        <v>5331</v>
      </c>
    </row>
    <row r="1865" spans="1:10" hidden="1">
      <c r="A1865" s="18">
        <f t="shared" si="29"/>
        <v>1861</v>
      </c>
      <c r="B1865" s="25">
        <v>14535</v>
      </c>
      <c r="C1865" s="26" t="s">
        <v>970</v>
      </c>
      <c r="D1865" s="27">
        <v>31752</v>
      </c>
      <c r="E1865" s="28" t="s">
        <v>4800</v>
      </c>
      <c r="F1865" s="17"/>
      <c r="G1865" s="17"/>
      <c r="H1865" s="353">
        <v>141000860462</v>
      </c>
      <c r="I1865" s="17" t="s">
        <v>5210</v>
      </c>
      <c r="J1865" s="17" t="s">
        <v>5511</v>
      </c>
    </row>
    <row r="1866" spans="1:10" hidden="1">
      <c r="A1866" s="18">
        <f t="shared" si="29"/>
        <v>1862</v>
      </c>
      <c r="B1866" s="21">
        <v>14536</v>
      </c>
      <c r="C1866" s="22" t="s">
        <v>1289</v>
      </c>
      <c r="D1866" s="23">
        <v>31690</v>
      </c>
      <c r="E1866" s="24" t="s">
        <v>4800</v>
      </c>
      <c r="F1866" s="17"/>
      <c r="G1866" s="17"/>
      <c r="H1866" s="353">
        <v>1008397837</v>
      </c>
      <c r="I1866" s="17" t="s">
        <v>5208</v>
      </c>
      <c r="J1866" s="17" t="s">
        <v>5511</v>
      </c>
    </row>
    <row r="1867" spans="1:10" hidden="1">
      <c r="A1867" s="18">
        <f t="shared" si="29"/>
        <v>1863</v>
      </c>
      <c r="B1867" s="25">
        <v>14537</v>
      </c>
      <c r="C1867" s="26" t="s">
        <v>1786</v>
      </c>
      <c r="D1867" s="27">
        <v>30880</v>
      </c>
      <c r="E1867" s="28" t="s">
        <v>4789</v>
      </c>
      <c r="F1867" s="17"/>
      <c r="G1867" s="17"/>
      <c r="H1867" s="353">
        <v>107004134776</v>
      </c>
      <c r="I1867" s="17" t="s">
        <v>5204</v>
      </c>
      <c r="J1867" s="17" t="s">
        <v>5243</v>
      </c>
    </row>
    <row r="1868" spans="1:10" hidden="1">
      <c r="A1868" s="18">
        <f t="shared" si="29"/>
        <v>1864</v>
      </c>
      <c r="B1868" s="21">
        <v>14538</v>
      </c>
      <c r="C1868" s="22" t="s">
        <v>1787</v>
      </c>
      <c r="D1868" s="23">
        <v>30280</v>
      </c>
      <c r="E1868" s="24" t="s">
        <v>4818</v>
      </c>
      <c r="F1868" s="17"/>
      <c r="G1868" s="17"/>
      <c r="H1868" s="353">
        <v>101004121121</v>
      </c>
      <c r="I1868" s="17" t="s">
        <v>5204</v>
      </c>
      <c r="J1868" s="17" t="s">
        <v>6176</v>
      </c>
    </row>
    <row r="1869" spans="1:10" hidden="1">
      <c r="A1869" s="18">
        <f t="shared" si="29"/>
        <v>1865</v>
      </c>
      <c r="B1869" s="25">
        <v>14542</v>
      </c>
      <c r="C1869" s="26" t="s">
        <v>1788</v>
      </c>
      <c r="D1869" s="27">
        <v>30375</v>
      </c>
      <c r="E1869" s="28" t="s">
        <v>4807</v>
      </c>
      <c r="F1869" s="17"/>
      <c r="G1869" s="17"/>
      <c r="H1869" s="353">
        <v>1008402845</v>
      </c>
      <c r="I1869" s="17" t="s">
        <v>5208</v>
      </c>
      <c r="J1869" s="17" t="s">
        <v>6177</v>
      </c>
    </row>
    <row r="1870" spans="1:10" hidden="1">
      <c r="A1870" s="18">
        <f t="shared" si="29"/>
        <v>1866</v>
      </c>
      <c r="B1870" s="21">
        <v>14545</v>
      </c>
      <c r="C1870" s="22" t="s">
        <v>1789</v>
      </c>
      <c r="D1870" s="23">
        <v>30500</v>
      </c>
      <c r="E1870" s="24" t="s">
        <v>4780</v>
      </c>
      <c r="F1870" s="17"/>
      <c r="G1870" s="17"/>
      <c r="H1870" s="353">
        <v>104004237882</v>
      </c>
      <c r="I1870" s="17" t="s">
        <v>5204</v>
      </c>
      <c r="J1870" s="17" t="s">
        <v>6178</v>
      </c>
    </row>
    <row r="1871" spans="1:10" hidden="1">
      <c r="A1871" s="18">
        <f t="shared" si="29"/>
        <v>1867</v>
      </c>
      <c r="B1871" s="25">
        <v>14546</v>
      </c>
      <c r="C1871" s="26" t="s">
        <v>1790</v>
      </c>
      <c r="D1871" s="27">
        <v>30839</v>
      </c>
      <c r="E1871" s="28" t="s">
        <v>4824</v>
      </c>
      <c r="F1871" s="17"/>
      <c r="G1871" s="17"/>
      <c r="H1871" s="353">
        <v>100004255761</v>
      </c>
      <c r="I1871" s="17" t="s">
        <v>5204</v>
      </c>
      <c r="J1871" s="17" t="s">
        <v>6179</v>
      </c>
    </row>
    <row r="1872" spans="1:10" hidden="1">
      <c r="A1872" s="18">
        <f t="shared" si="29"/>
        <v>1868</v>
      </c>
      <c r="B1872" s="21">
        <v>14547</v>
      </c>
      <c r="C1872" s="22" t="s">
        <v>1791</v>
      </c>
      <c r="D1872" s="23">
        <v>29425</v>
      </c>
      <c r="E1872" s="24" t="s">
        <v>4805</v>
      </c>
      <c r="F1872" s="17"/>
      <c r="G1872" s="17"/>
      <c r="H1872" s="353">
        <v>1008389434</v>
      </c>
      <c r="I1872" s="17" t="s">
        <v>5208</v>
      </c>
      <c r="J1872" s="17" t="s">
        <v>5261</v>
      </c>
    </row>
    <row r="1873" spans="1:10" hidden="1">
      <c r="A1873" s="18">
        <f t="shared" si="29"/>
        <v>1869</v>
      </c>
      <c r="B1873" s="25">
        <v>14548</v>
      </c>
      <c r="C1873" s="26" t="s">
        <v>382</v>
      </c>
      <c r="D1873" s="27">
        <v>31172</v>
      </c>
      <c r="E1873" s="28" t="s">
        <v>4782</v>
      </c>
      <c r="F1873" s="17" t="s">
        <v>10805</v>
      </c>
      <c r="G1873" s="17" t="s">
        <v>10800</v>
      </c>
      <c r="H1873" s="353">
        <v>104003985499</v>
      </c>
      <c r="I1873" s="17" t="s">
        <v>5204</v>
      </c>
      <c r="J1873" s="17" t="s">
        <v>11805</v>
      </c>
    </row>
    <row r="1874" spans="1:10" hidden="1">
      <c r="A1874" s="18">
        <f t="shared" si="29"/>
        <v>1870</v>
      </c>
      <c r="B1874" s="21">
        <v>14549</v>
      </c>
      <c r="C1874" s="22" t="s">
        <v>1792</v>
      </c>
      <c r="D1874" s="23">
        <v>31383</v>
      </c>
      <c r="E1874" s="24" t="s">
        <v>4802</v>
      </c>
      <c r="F1874" s="17"/>
      <c r="G1874" s="17"/>
      <c r="H1874" s="353">
        <v>1008387669</v>
      </c>
      <c r="I1874" s="17" t="s">
        <v>5208</v>
      </c>
      <c r="J1874" s="17" t="s">
        <v>6107</v>
      </c>
    </row>
    <row r="1875" spans="1:10" hidden="1">
      <c r="A1875" s="18">
        <f t="shared" si="29"/>
        <v>1871</v>
      </c>
      <c r="B1875" s="25">
        <v>14550</v>
      </c>
      <c r="C1875" s="26" t="s">
        <v>1793</v>
      </c>
      <c r="D1875" s="27">
        <v>31756</v>
      </c>
      <c r="E1875" s="28" t="s">
        <v>4791</v>
      </c>
      <c r="F1875" s="17"/>
      <c r="G1875" s="17"/>
      <c r="H1875" s="353">
        <v>141000860047</v>
      </c>
      <c r="I1875" s="17" t="s">
        <v>5210</v>
      </c>
      <c r="J1875" s="17" t="s">
        <v>5307</v>
      </c>
    </row>
    <row r="1876" spans="1:10" hidden="1">
      <c r="A1876" s="18">
        <f t="shared" si="29"/>
        <v>1872</v>
      </c>
      <c r="B1876" s="21">
        <v>14552</v>
      </c>
      <c r="C1876" s="22" t="s">
        <v>1794</v>
      </c>
      <c r="D1876" s="23">
        <v>31565</v>
      </c>
      <c r="E1876" s="24" t="s">
        <v>4811</v>
      </c>
      <c r="F1876" s="17"/>
      <c r="G1876" s="17"/>
      <c r="H1876" s="353">
        <v>100004134433</v>
      </c>
      <c r="I1876" s="17" t="s">
        <v>5204</v>
      </c>
      <c r="J1876" s="17" t="s">
        <v>5205</v>
      </c>
    </row>
    <row r="1877" spans="1:10" hidden="1">
      <c r="A1877" s="18">
        <f t="shared" si="29"/>
        <v>1873</v>
      </c>
      <c r="B1877" s="25">
        <v>14556</v>
      </c>
      <c r="C1877" s="26" t="s">
        <v>1795</v>
      </c>
      <c r="D1877" s="27">
        <v>30979</v>
      </c>
      <c r="E1877" s="28" t="s">
        <v>4801</v>
      </c>
      <c r="F1877" s="17"/>
      <c r="G1877" s="17"/>
      <c r="H1877" s="353">
        <v>1008387818</v>
      </c>
      <c r="I1877" s="17" t="s">
        <v>5208</v>
      </c>
      <c r="J1877" s="17" t="s">
        <v>6180</v>
      </c>
    </row>
    <row r="1878" spans="1:10" hidden="1">
      <c r="A1878" s="18">
        <f t="shared" si="29"/>
        <v>1874</v>
      </c>
      <c r="B1878" s="21">
        <v>14557</v>
      </c>
      <c r="C1878" s="22" t="s">
        <v>1796</v>
      </c>
      <c r="D1878" s="23">
        <v>30533</v>
      </c>
      <c r="E1878" s="24" t="s">
        <v>4799</v>
      </c>
      <c r="F1878" s="17"/>
      <c r="G1878" s="17"/>
      <c r="H1878" s="353">
        <v>109004144644</v>
      </c>
      <c r="I1878" s="17" t="s">
        <v>5204</v>
      </c>
      <c r="J1878" s="17" t="s">
        <v>6181</v>
      </c>
    </row>
    <row r="1879" spans="1:10" hidden="1">
      <c r="A1879" s="18">
        <f t="shared" si="29"/>
        <v>1875</v>
      </c>
      <c r="B1879" s="25">
        <v>14561</v>
      </c>
      <c r="C1879" s="26" t="s">
        <v>1797</v>
      </c>
      <c r="D1879" s="27">
        <v>31110</v>
      </c>
      <c r="E1879" s="28" t="s">
        <v>4791</v>
      </c>
      <c r="F1879" s="17"/>
      <c r="G1879" s="17"/>
      <c r="H1879" s="353">
        <v>106004149966</v>
      </c>
      <c r="I1879" s="17" t="s">
        <v>5204</v>
      </c>
      <c r="J1879" s="17" t="s">
        <v>6182</v>
      </c>
    </row>
    <row r="1880" spans="1:10" hidden="1">
      <c r="A1880" s="18">
        <f t="shared" si="29"/>
        <v>1876</v>
      </c>
      <c r="B1880" s="21">
        <v>14562</v>
      </c>
      <c r="C1880" s="22" t="s">
        <v>1137</v>
      </c>
      <c r="D1880" s="23">
        <v>30507</v>
      </c>
      <c r="E1880" s="24" t="s">
        <v>4830</v>
      </c>
      <c r="F1880" s="17"/>
      <c r="G1880" s="17"/>
      <c r="H1880" s="353">
        <v>107004178388</v>
      </c>
      <c r="I1880" s="17" t="s">
        <v>5204</v>
      </c>
      <c r="J1880" s="17" t="s">
        <v>5362</v>
      </c>
    </row>
    <row r="1881" spans="1:10" hidden="1">
      <c r="A1881" s="18">
        <f t="shared" si="29"/>
        <v>1877</v>
      </c>
      <c r="B1881" s="25">
        <v>14563</v>
      </c>
      <c r="C1881" s="26" t="s">
        <v>1798</v>
      </c>
      <c r="D1881" s="27">
        <v>28971</v>
      </c>
      <c r="E1881" s="28" t="s">
        <v>4778</v>
      </c>
      <c r="F1881" s="17"/>
      <c r="G1881" s="17"/>
      <c r="H1881" s="353">
        <v>141000860165</v>
      </c>
      <c r="I1881" s="17" t="s">
        <v>5210</v>
      </c>
      <c r="J1881" s="17" t="s">
        <v>6183</v>
      </c>
    </row>
    <row r="1882" spans="1:10" hidden="1">
      <c r="A1882" s="18">
        <f t="shared" si="29"/>
        <v>1878</v>
      </c>
      <c r="B1882" s="21">
        <v>14564</v>
      </c>
      <c r="C1882" s="22" t="s">
        <v>1799</v>
      </c>
      <c r="D1882" s="23">
        <v>25498</v>
      </c>
      <c r="E1882" s="24" t="s">
        <v>4809</v>
      </c>
      <c r="F1882" s="17"/>
      <c r="G1882" s="17"/>
      <c r="H1882" s="353">
        <v>107004154908</v>
      </c>
      <c r="I1882" s="17" t="s">
        <v>5204</v>
      </c>
      <c r="J1882" s="17" t="s">
        <v>6184</v>
      </c>
    </row>
    <row r="1883" spans="1:10" hidden="1">
      <c r="A1883" s="18">
        <f t="shared" si="29"/>
        <v>1879</v>
      </c>
      <c r="B1883" s="25">
        <v>14566</v>
      </c>
      <c r="C1883" s="26" t="s">
        <v>1800</v>
      </c>
      <c r="D1883" s="27">
        <v>31304</v>
      </c>
      <c r="E1883" s="28" t="s">
        <v>4795</v>
      </c>
      <c r="F1883" s="17"/>
      <c r="G1883" s="17"/>
      <c r="H1883" s="353">
        <v>105004149967</v>
      </c>
      <c r="I1883" s="17" t="s">
        <v>5204</v>
      </c>
      <c r="J1883" s="17" t="s">
        <v>5272</v>
      </c>
    </row>
    <row r="1884" spans="1:10" hidden="1">
      <c r="A1884" s="18">
        <f t="shared" si="29"/>
        <v>1880</v>
      </c>
      <c r="B1884" s="21">
        <v>14567</v>
      </c>
      <c r="C1884" s="22" t="s">
        <v>1801</v>
      </c>
      <c r="D1884" s="23">
        <v>26244</v>
      </c>
      <c r="E1884" s="24" t="s">
        <v>4791</v>
      </c>
      <c r="F1884" s="17"/>
      <c r="G1884" s="17"/>
      <c r="H1884" s="353">
        <v>100004162912</v>
      </c>
      <c r="I1884" s="17" t="s">
        <v>5204</v>
      </c>
      <c r="J1884" s="17" t="s">
        <v>5218</v>
      </c>
    </row>
    <row r="1885" spans="1:10" hidden="1">
      <c r="A1885" s="18">
        <f t="shared" si="29"/>
        <v>1881</v>
      </c>
      <c r="B1885" s="25">
        <v>14568</v>
      </c>
      <c r="C1885" s="26" t="s">
        <v>1802</v>
      </c>
      <c r="D1885" s="27">
        <v>26968</v>
      </c>
      <c r="E1885" s="28" t="s">
        <v>4791</v>
      </c>
      <c r="F1885" s="17"/>
      <c r="G1885" s="17"/>
      <c r="H1885" s="353">
        <v>101004162911</v>
      </c>
      <c r="I1885" s="17" t="s">
        <v>5204</v>
      </c>
      <c r="J1885" s="17" t="s">
        <v>5358</v>
      </c>
    </row>
    <row r="1886" spans="1:10" hidden="1">
      <c r="A1886" s="18">
        <f t="shared" si="29"/>
        <v>1882</v>
      </c>
      <c r="B1886" s="21">
        <v>14571</v>
      </c>
      <c r="C1886" s="22" t="s">
        <v>213</v>
      </c>
      <c r="D1886" s="23">
        <v>31688</v>
      </c>
      <c r="E1886" s="24" t="s">
        <v>4784</v>
      </c>
      <c r="F1886" s="17"/>
      <c r="G1886" s="17"/>
      <c r="H1886" s="353">
        <v>100004150909</v>
      </c>
      <c r="I1886" s="17" t="s">
        <v>5204</v>
      </c>
      <c r="J1886" s="17" t="s">
        <v>5342</v>
      </c>
    </row>
    <row r="1887" spans="1:10" hidden="1">
      <c r="A1887" s="18">
        <f t="shared" si="29"/>
        <v>1883</v>
      </c>
      <c r="B1887" s="25">
        <v>14573</v>
      </c>
      <c r="C1887" s="26" t="s">
        <v>1803</v>
      </c>
      <c r="D1887" s="27">
        <v>25194</v>
      </c>
      <c r="E1887" s="28" t="s">
        <v>4791</v>
      </c>
      <c r="F1887" s="17"/>
      <c r="G1887" s="17"/>
      <c r="H1887" s="353">
        <v>105004162917</v>
      </c>
      <c r="I1887" s="17" t="s">
        <v>5204</v>
      </c>
      <c r="J1887" s="17" t="s">
        <v>5514</v>
      </c>
    </row>
    <row r="1888" spans="1:10" hidden="1">
      <c r="A1888" s="18">
        <f t="shared" si="29"/>
        <v>1884</v>
      </c>
      <c r="B1888" s="21">
        <v>14574</v>
      </c>
      <c r="C1888" s="22" t="s">
        <v>1804</v>
      </c>
      <c r="D1888" s="23">
        <v>26806</v>
      </c>
      <c r="E1888" s="24" t="s">
        <v>4791</v>
      </c>
      <c r="F1888" s="17"/>
      <c r="G1888" s="17"/>
      <c r="H1888" s="353">
        <v>107004162915</v>
      </c>
      <c r="I1888" s="17" t="s">
        <v>5204</v>
      </c>
      <c r="J1888" s="17" t="s">
        <v>5343</v>
      </c>
    </row>
    <row r="1889" spans="1:10" hidden="1">
      <c r="A1889" s="18">
        <f t="shared" si="29"/>
        <v>1885</v>
      </c>
      <c r="B1889" s="25">
        <v>14575</v>
      </c>
      <c r="C1889" s="26" t="s">
        <v>1805</v>
      </c>
      <c r="D1889" s="27">
        <v>30592</v>
      </c>
      <c r="E1889" s="28" t="s">
        <v>4784</v>
      </c>
      <c r="F1889" s="17"/>
      <c r="G1889" s="17"/>
      <c r="H1889" s="353">
        <v>108004144645</v>
      </c>
      <c r="I1889" s="17" t="s">
        <v>5204</v>
      </c>
      <c r="J1889" s="17" t="s">
        <v>5594</v>
      </c>
    </row>
    <row r="1890" spans="1:10" hidden="1">
      <c r="A1890" s="18">
        <f t="shared" si="29"/>
        <v>1886</v>
      </c>
      <c r="B1890" s="21">
        <v>14576</v>
      </c>
      <c r="C1890" s="22" t="s">
        <v>897</v>
      </c>
      <c r="D1890" s="23">
        <v>31183</v>
      </c>
      <c r="E1890" s="24" t="s">
        <v>4791</v>
      </c>
      <c r="F1890" s="17"/>
      <c r="G1890" s="17"/>
      <c r="H1890" s="353">
        <v>106004144591</v>
      </c>
      <c r="I1890" s="17" t="s">
        <v>5204</v>
      </c>
      <c r="J1890" s="17" t="s">
        <v>5231</v>
      </c>
    </row>
    <row r="1891" spans="1:10" hidden="1">
      <c r="A1891" s="18">
        <f t="shared" si="29"/>
        <v>1887</v>
      </c>
      <c r="B1891" s="25">
        <v>14577</v>
      </c>
      <c r="C1891" s="26" t="s">
        <v>1806</v>
      </c>
      <c r="D1891" s="27">
        <v>30793</v>
      </c>
      <c r="E1891" s="28" t="s">
        <v>4795</v>
      </c>
      <c r="F1891" s="17"/>
      <c r="G1891" s="17"/>
      <c r="H1891" s="353">
        <v>108004149952</v>
      </c>
      <c r="I1891" s="17" t="s">
        <v>5204</v>
      </c>
      <c r="J1891" s="17" t="s">
        <v>5272</v>
      </c>
    </row>
    <row r="1892" spans="1:10" hidden="1">
      <c r="A1892" s="18">
        <f t="shared" si="29"/>
        <v>1888</v>
      </c>
      <c r="B1892" s="21">
        <v>14578</v>
      </c>
      <c r="C1892" s="22" t="s">
        <v>1807</v>
      </c>
      <c r="D1892" s="23">
        <v>30183</v>
      </c>
      <c r="E1892" s="30" t="s">
        <v>4781</v>
      </c>
      <c r="F1892" s="17"/>
      <c r="G1892" s="17"/>
      <c r="H1892" s="353">
        <v>103004107889</v>
      </c>
      <c r="I1892" s="17" t="s">
        <v>5204</v>
      </c>
      <c r="J1892" s="17" t="s">
        <v>5236</v>
      </c>
    </row>
    <row r="1893" spans="1:10" hidden="1">
      <c r="A1893" s="18">
        <f t="shared" si="29"/>
        <v>1889</v>
      </c>
      <c r="B1893" s="25">
        <v>14579</v>
      </c>
      <c r="C1893" s="26" t="s">
        <v>1808</v>
      </c>
      <c r="D1893" s="27">
        <v>28252</v>
      </c>
      <c r="E1893" s="28" t="s">
        <v>4820</v>
      </c>
      <c r="F1893" s="17"/>
      <c r="G1893" s="17"/>
      <c r="H1893" s="353">
        <v>105004171801</v>
      </c>
      <c r="I1893" s="17" t="s">
        <v>5204</v>
      </c>
      <c r="J1893" s="17" t="s">
        <v>5225</v>
      </c>
    </row>
    <row r="1894" spans="1:10" hidden="1">
      <c r="A1894" s="18">
        <f t="shared" si="29"/>
        <v>1890</v>
      </c>
      <c r="B1894" s="21">
        <v>14582</v>
      </c>
      <c r="C1894" s="22" t="s">
        <v>1809</v>
      </c>
      <c r="D1894" s="23">
        <v>30109</v>
      </c>
      <c r="E1894" s="24" t="s">
        <v>4791</v>
      </c>
      <c r="F1894" s="17"/>
      <c r="G1894" s="17"/>
      <c r="H1894" s="353">
        <v>108004162914</v>
      </c>
      <c r="I1894" s="17" t="s">
        <v>5204</v>
      </c>
      <c r="J1894" s="17" t="s">
        <v>5352</v>
      </c>
    </row>
    <row r="1895" spans="1:10" hidden="1">
      <c r="A1895" s="18">
        <f t="shared" si="29"/>
        <v>1891</v>
      </c>
      <c r="B1895" s="25">
        <v>14585</v>
      </c>
      <c r="C1895" s="26" t="s">
        <v>1810</v>
      </c>
      <c r="D1895" s="27">
        <v>31542</v>
      </c>
      <c r="E1895" s="28" t="s">
        <v>4789</v>
      </c>
      <c r="F1895" s="17"/>
      <c r="G1895" s="17"/>
      <c r="H1895" s="353">
        <v>107004176761</v>
      </c>
      <c r="I1895" s="17" t="s">
        <v>5204</v>
      </c>
      <c r="J1895" s="17">
        <v>0</v>
      </c>
    </row>
    <row r="1896" spans="1:10" hidden="1">
      <c r="A1896" s="18">
        <f t="shared" si="29"/>
        <v>1892</v>
      </c>
      <c r="B1896" s="21">
        <v>14588</v>
      </c>
      <c r="C1896" s="22" t="s">
        <v>955</v>
      </c>
      <c r="D1896" s="23">
        <v>30883</v>
      </c>
      <c r="E1896" s="24" t="s">
        <v>4788</v>
      </c>
      <c r="F1896" s="17"/>
      <c r="G1896" s="17"/>
      <c r="H1896" s="353">
        <v>108004176760</v>
      </c>
      <c r="I1896" s="17" t="s">
        <v>5204</v>
      </c>
      <c r="J1896" s="17" t="s">
        <v>6185</v>
      </c>
    </row>
    <row r="1897" spans="1:10" hidden="1">
      <c r="A1897" s="18">
        <f t="shared" si="29"/>
        <v>1893</v>
      </c>
      <c r="B1897" s="25">
        <v>14590</v>
      </c>
      <c r="C1897" s="26" t="s">
        <v>1811</v>
      </c>
      <c r="D1897" s="27">
        <v>32021</v>
      </c>
      <c r="E1897" s="28" t="s">
        <v>4826</v>
      </c>
      <c r="F1897" s="17"/>
      <c r="G1897" s="17"/>
      <c r="H1897" s="353">
        <v>141000861946</v>
      </c>
      <c r="I1897" s="17" t="s">
        <v>5210</v>
      </c>
      <c r="J1897" s="17" t="s">
        <v>5225</v>
      </c>
    </row>
    <row r="1898" spans="1:10" hidden="1">
      <c r="A1898" s="18">
        <f t="shared" si="29"/>
        <v>1894</v>
      </c>
      <c r="B1898" s="21">
        <v>14594</v>
      </c>
      <c r="C1898" s="22" t="s">
        <v>1812</v>
      </c>
      <c r="D1898" s="23">
        <v>31572</v>
      </c>
      <c r="E1898" s="24" t="s">
        <v>4807</v>
      </c>
      <c r="F1898" s="17"/>
      <c r="G1898" s="17"/>
      <c r="H1898" s="353">
        <v>106004178555</v>
      </c>
      <c r="I1898" s="17" t="s">
        <v>5204</v>
      </c>
      <c r="J1898" s="17" t="s">
        <v>5237</v>
      </c>
    </row>
    <row r="1899" spans="1:10" hidden="1">
      <c r="A1899" s="18">
        <f t="shared" si="29"/>
        <v>1895</v>
      </c>
      <c r="B1899" s="25">
        <v>14595</v>
      </c>
      <c r="C1899" s="26" t="s">
        <v>1514</v>
      </c>
      <c r="D1899" s="27">
        <v>31494</v>
      </c>
      <c r="E1899" s="28" t="s">
        <v>4789</v>
      </c>
      <c r="F1899" s="17"/>
      <c r="G1899" s="17"/>
      <c r="H1899" s="353">
        <v>105004176763</v>
      </c>
      <c r="I1899" s="17" t="s">
        <v>5204</v>
      </c>
      <c r="J1899" s="17" t="s">
        <v>5364</v>
      </c>
    </row>
    <row r="1900" spans="1:10" hidden="1">
      <c r="A1900" s="18">
        <f t="shared" si="29"/>
        <v>1896</v>
      </c>
      <c r="B1900" s="21">
        <v>14597</v>
      </c>
      <c r="C1900" s="22" t="s">
        <v>1813</v>
      </c>
      <c r="D1900" s="23">
        <v>31321</v>
      </c>
      <c r="E1900" s="24" t="s">
        <v>4807</v>
      </c>
      <c r="F1900" s="17"/>
      <c r="G1900" s="17"/>
      <c r="H1900" s="353">
        <v>101004178562</v>
      </c>
      <c r="I1900" s="17" t="s">
        <v>5204</v>
      </c>
      <c r="J1900" s="17" t="s">
        <v>5422</v>
      </c>
    </row>
    <row r="1901" spans="1:10" hidden="1">
      <c r="A1901" s="18">
        <f t="shared" si="29"/>
        <v>1897</v>
      </c>
      <c r="B1901" s="25">
        <v>14598</v>
      </c>
      <c r="C1901" s="26" t="s">
        <v>1814</v>
      </c>
      <c r="D1901" s="27">
        <v>31254</v>
      </c>
      <c r="E1901" s="28" t="s">
        <v>4807</v>
      </c>
      <c r="F1901" s="17"/>
      <c r="G1901" s="17"/>
      <c r="H1901" s="353">
        <v>107004178432</v>
      </c>
      <c r="I1901" s="17" t="s">
        <v>5204</v>
      </c>
      <c r="J1901" s="17" t="s">
        <v>5300</v>
      </c>
    </row>
    <row r="1902" spans="1:10" hidden="1">
      <c r="A1902" s="18">
        <f t="shared" si="29"/>
        <v>1898</v>
      </c>
      <c r="B1902" s="21">
        <v>14605</v>
      </c>
      <c r="C1902" s="22" t="s">
        <v>1815</v>
      </c>
      <c r="D1902" s="23">
        <v>30998</v>
      </c>
      <c r="E1902" s="24" t="s">
        <v>4792</v>
      </c>
      <c r="F1902" s="17"/>
      <c r="G1902" s="17"/>
      <c r="H1902" s="353">
        <v>1008450392</v>
      </c>
      <c r="I1902" s="17" t="s">
        <v>5208</v>
      </c>
      <c r="J1902" s="17" t="s">
        <v>5280</v>
      </c>
    </row>
    <row r="1903" spans="1:10" hidden="1">
      <c r="A1903" s="18">
        <f t="shared" si="29"/>
        <v>1899</v>
      </c>
      <c r="B1903" s="25">
        <v>14610</v>
      </c>
      <c r="C1903" s="26" t="s">
        <v>1816</v>
      </c>
      <c r="D1903" s="27">
        <v>31274</v>
      </c>
      <c r="E1903" s="28" t="s">
        <v>4789</v>
      </c>
      <c r="F1903" s="17"/>
      <c r="G1903" s="17"/>
      <c r="H1903" s="353">
        <v>109004171822</v>
      </c>
      <c r="I1903" s="17" t="s">
        <v>5204</v>
      </c>
      <c r="J1903" s="17" t="s">
        <v>6186</v>
      </c>
    </row>
    <row r="1904" spans="1:10" hidden="1">
      <c r="A1904" s="18">
        <f t="shared" si="29"/>
        <v>1900</v>
      </c>
      <c r="B1904" s="68">
        <v>14613</v>
      </c>
      <c r="C1904" s="69" t="s">
        <v>1817</v>
      </c>
      <c r="D1904" s="70">
        <v>31830</v>
      </c>
      <c r="E1904" s="71" t="s">
        <v>4827</v>
      </c>
      <c r="F1904" s="17"/>
      <c r="G1904" s="17"/>
      <c r="H1904" s="353">
        <v>101004173706</v>
      </c>
      <c r="I1904" s="17" t="s">
        <v>5204</v>
      </c>
      <c r="J1904" s="17" t="s">
        <v>6187</v>
      </c>
    </row>
    <row r="1905" spans="1:10" hidden="1">
      <c r="A1905" s="18">
        <f t="shared" si="29"/>
        <v>1901</v>
      </c>
      <c r="B1905" s="25">
        <v>14614</v>
      </c>
      <c r="C1905" s="26" t="s">
        <v>1039</v>
      </c>
      <c r="D1905" s="27">
        <v>31950</v>
      </c>
      <c r="E1905" s="28" t="s">
        <v>4829</v>
      </c>
      <c r="F1905" s="17"/>
      <c r="G1905" s="17"/>
      <c r="H1905" s="353">
        <v>104004173755</v>
      </c>
      <c r="I1905" s="17" t="s">
        <v>5204</v>
      </c>
      <c r="J1905" s="17" t="s">
        <v>5378</v>
      </c>
    </row>
    <row r="1906" spans="1:10" hidden="1">
      <c r="A1906" s="18">
        <f t="shared" si="29"/>
        <v>1902</v>
      </c>
      <c r="B1906" s="21">
        <v>14616</v>
      </c>
      <c r="C1906" s="22" t="s">
        <v>1818</v>
      </c>
      <c r="D1906" s="23">
        <v>30628</v>
      </c>
      <c r="E1906" s="24" t="s">
        <v>4798</v>
      </c>
      <c r="F1906" s="17"/>
      <c r="G1906" s="17"/>
      <c r="H1906" s="353">
        <v>1008397387</v>
      </c>
      <c r="I1906" s="17" t="s">
        <v>5208</v>
      </c>
      <c r="J1906" s="17" t="s">
        <v>5362</v>
      </c>
    </row>
    <row r="1907" spans="1:10" hidden="1">
      <c r="A1907" s="18">
        <f t="shared" si="29"/>
        <v>1903</v>
      </c>
      <c r="B1907" s="25">
        <v>14618</v>
      </c>
      <c r="C1907" s="26" t="s">
        <v>1819</v>
      </c>
      <c r="D1907" s="27">
        <v>29908</v>
      </c>
      <c r="E1907" s="28" t="s">
        <v>4808</v>
      </c>
      <c r="F1907" s="17"/>
      <c r="G1907" s="17"/>
      <c r="H1907" s="353">
        <v>103004173756</v>
      </c>
      <c r="I1907" s="17" t="s">
        <v>5204</v>
      </c>
      <c r="J1907" s="17" t="s">
        <v>6189</v>
      </c>
    </row>
    <row r="1908" spans="1:10" hidden="1">
      <c r="A1908" s="18">
        <f t="shared" si="29"/>
        <v>1904</v>
      </c>
      <c r="B1908" s="21">
        <v>14620</v>
      </c>
      <c r="C1908" s="22" t="s">
        <v>1820</v>
      </c>
      <c r="D1908" s="23">
        <v>30410</v>
      </c>
      <c r="E1908" s="24" t="s">
        <v>4804</v>
      </c>
      <c r="F1908" s="17"/>
      <c r="G1908" s="17"/>
      <c r="H1908" s="353">
        <v>102004178400</v>
      </c>
      <c r="I1908" s="17" t="s">
        <v>5204</v>
      </c>
      <c r="J1908" s="17" t="s">
        <v>6057</v>
      </c>
    </row>
    <row r="1909" spans="1:10" hidden="1">
      <c r="A1909" s="18">
        <f t="shared" si="29"/>
        <v>1905</v>
      </c>
      <c r="B1909" s="21">
        <v>14624</v>
      </c>
      <c r="C1909" s="22" t="s">
        <v>1821</v>
      </c>
      <c r="D1909" s="23">
        <v>31474</v>
      </c>
      <c r="E1909" s="24" t="s">
        <v>4829</v>
      </c>
      <c r="F1909" s="17"/>
      <c r="G1909" s="17"/>
      <c r="H1909" s="353">
        <v>1008396401</v>
      </c>
      <c r="I1909" s="17" t="s">
        <v>5208</v>
      </c>
      <c r="J1909" s="17" t="s">
        <v>5261</v>
      </c>
    </row>
    <row r="1910" spans="1:10" hidden="1">
      <c r="A1910" s="18">
        <f t="shared" si="29"/>
        <v>1906</v>
      </c>
      <c r="B1910" s="25">
        <v>14625</v>
      </c>
      <c r="C1910" s="26" t="s">
        <v>1822</v>
      </c>
      <c r="D1910" s="27">
        <v>31448</v>
      </c>
      <c r="E1910" s="28" t="s">
        <v>4791</v>
      </c>
      <c r="F1910" s="17"/>
      <c r="G1910" s="17"/>
      <c r="H1910" s="353">
        <v>1010751571</v>
      </c>
      <c r="I1910" s="17" t="s">
        <v>5208</v>
      </c>
      <c r="J1910" s="17" t="s">
        <v>6099</v>
      </c>
    </row>
    <row r="1911" spans="1:10" hidden="1">
      <c r="A1911" s="18">
        <f t="shared" si="29"/>
        <v>1907</v>
      </c>
      <c r="B1911" s="21">
        <v>14628</v>
      </c>
      <c r="C1911" s="22" t="s">
        <v>1823</v>
      </c>
      <c r="D1911" s="23">
        <v>31004</v>
      </c>
      <c r="E1911" s="24" t="s">
        <v>4812</v>
      </c>
      <c r="F1911" s="17"/>
      <c r="G1911" s="17"/>
      <c r="H1911" s="353">
        <v>100004178402</v>
      </c>
      <c r="I1911" s="17" t="s">
        <v>5204</v>
      </c>
      <c r="J1911" s="17" t="s">
        <v>5400</v>
      </c>
    </row>
    <row r="1912" spans="1:10" hidden="1">
      <c r="A1912" s="18">
        <f t="shared" si="29"/>
        <v>1908</v>
      </c>
      <c r="B1912" s="25">
        <v>14631</v>
      </c>
      <c r="C1912" s="26" t="s">
        <v>857</v>
      </c>
      <c r="D1912" s="27">
        <v>30600</v>
      </c>
      <c r="E1912" s="28" t="s">
        <v>4815</v>
      </c>
      <c r="F1912" s="17"/>
      <c r="G1912" s="17"/>
      <c r="H1912" s="353">
        <v>102004173609</v>
      </c>
      <c r="I1912" s="17" t="s">
        <v>5204</v>
      </c>
      <c r="J1912" s="17" t="s">
        <v>5369</v>
      </c>
    </row>
    <row r="1913" spans="1:10" hidden="1">
      <c r="A1913" s="18">
        <f t="shared" si="29"/>
        <v>1909</v>
      </c>
      <c r="B1913" s="21">
        <v>14632</v>
      </c>
      <c r="C1913" s="22" t="s">
        <v>1824</v>
      </c>
      <c r="D1913" s="23">
        <v>31440</v>
      </c>
      <c r="E1913" s="24" t="s">
        <v>4823</v>
      </c>
      <c r="F1913" s="17"/>
      <c r="G1913" s="17"/>
      <c r="H1913" s="353">
        <v>104004178557</v>
      </c>
      <c r="I1913" s="17" t="s">
        <v>5204</v>
      </c>
      <c r="J1913" s="17" t="s">
        <v>6190</v>
      </c>
    </row>
    <row r="1914" spans="1:10" hidden="1">
      <c r="A1914" s="18">
        <f t="shared" si="29"/>
        <v>1910</v>
      </c>
      <c r="B1914" s="25">
        <v>14638</v>
      </c>
      <c r="C1914" s="26" t="s">
        <v>1825</v>
      </c>
      <c r="D1914" s="27">
        <v>30044</v>
      </c>
      <c r="E1914" s="28" t="s">
        <v>4808</v>
      </c>
      <c r="F1914" s="17"/>
      <c r="G1914" s="17"/>
      <c r="H1914" s="353">
        <v>103004178303</v>
      </c>
      <c r="I1914" s="17" t="s">
        <v>5204</v>
      </c>
      <c r="J1914" s="17" t="s">
        <v>5364</v>
      </c>
    </row>
    <row r="1915" spans="1:10" hidden="1">
      <c r="A1915" s="18">
        <f t="shared" si="29"/>
        <v>1911</v>
      </c>
      <c r="B1915" s="21">
        <v>14639</v>
      </c>
      <c r="C1915" s="22" t="s">
        <v>1826</v>
      </c>
      <c r="D1915" s="23">
        <v>30568</v>
      </c>
      <c r="E1915" s="24" t="s">
        <v>4808</v>
      </c>
      <c r="F1915" s="17"/>
      <c r="G1915" s="17"/>
      <c r="H1915" s="353">
        <v>1008386738</v>
      </c>
      <c r="I1915" s="17" t="s">
        <v>5208</v>
      </c>
      <c r="J1915" s="17" t="s">
        <v>6121</v>
      </c>
    </row>
    <row r="1916" spans="1:10" hidden="1">
      <c r="A1916" s="18">
        <f t="shared" si="29"/>
        <v>1912</v>
      </c>
      <c r="B1916" s="25">
        <v>14640</v>
      </c>
      <c r="C1916" s="26" t="s">
        <v>1827</v>
      </c>
      <c r="D1916" s="27">
        <v>29483</v>
      </c>
      <c r="E1916" s="28" t="s">
        <v>4780</v>
      </c>
      <c r="F1916" s="17"/>
      <c r="G1916" s="17"/>
      <c r="H1916" s="353">
        <v>105004165707</v>
      </c>
      <c r="I1916" s="17" t="s">
        <v>5204</v>
      </c>
      <c r="J1916" s="17" t="s">
        <v>5279</v>
      </c>
    </row>
    <row r="1917" spans="1:10" hidden="1">
      <c r="A1917" s="18">
        <f t="shared" si="29"/>
        <v>1913</v>
      </c>
      <c r="B1917" s="21">
        <v>14641</v>
      </c>
      <c r="C1917" s="22" t="s">
        <v>1828</v>
      </c>
      <c r="D1917" s="23">
        <v>30239</v>
      </c>
      <c r="E1917" s="24" t="s">
        <v>4791</v>
      </c>
      <c r="F1917" s="17"/>
      <c r="G1917" s="17"/>
      <c r="H1917" s="353">
        <v>109004172219</v>
      </c>
      <c r="I1917" s="17" t="s">
        <v>5204</v>
      </c>
      <c r="J1917" s="17" t="s">
        <v>5367</v>
      </c>
    </row>
    <row r="1918" spans="1:10" hidden="1">
      <c r="A1918" s="18">
        <f t="shared" si="29"/>
        <v>1914</v>
      </c>
      <c r="B1918" s="25">
        <v>14644</v>
      </c>
      <c r="C1918" s="26" t="s">
        <v>1829</v>
      </c>
      <c r="D1918" s="27">
        <v>31824</v>
      </c>
      <c r="E1918" s="28" t="s">
        <v>4824</v>
      </c>
      <c r="F1918" s="17"/>
      <c r="G1918" s="17"/>
      <c r="H1918" s="353">
        <v>104004172214</v>
      </c>
      <c r="I1918" s="17" t="s">
        <v>5204</v>
      </c>
      <c r="J1918" s="17" t="s">
        <v>5261</v>
      </c>
    </row>
    <row r="1919" spans="1:10" hidden="1">
      <c r="A1919" s="18">
        <f t="shared" si="29"/>
        <v>1915</v>
      </c>
      <c r="B1919" s="21">
        <v>14645</v>
      </c>
      <c r="C1919" s="22" t="s">
        <v>1830</v>
      </c>
      <c r="D1919" s="23">
        <v>30456</v>
      </c>
      <c r="E1919" s="24" t="s">
        <v>4807</v>
      </c>
      <c r="F1919" s="17"/>
      <c r="G1919" s="17"/>
      <c r="H1919" s="353">
        <v>1008402515</v>
      </c>
      <c r="I1919" s="17" t="s">
        <v>5208</v>
      </c>
      <c r="J1919" s="17" t="s">
        <v>5363</v>
      </c>
    </row>
    <row r="1920" spans="1:10" hidden="1">
      <c r="A1920" s="18">
        <f t="shared" si="29"/>
        <v>1916</v>
      </c>
      <c r="B1920" s="25">
        <v>14646</v>
      </c>
      <c r="C1920" s="26" t="s">
        <v>1831</v>
      </c>
      <c r="D1920" s="27">
        <v>31845</v>
      </c>
      <c r="E1920" s="28" t="s">
        <v>4824</v>
      </c>
      <c r="F1920" s="17"/>
      <c r="G1920" s="17"/>
      <c r="H1920" s="353">
        <v>1008402573</v>
      </c>
      <c r="I1920" s="17" t="s">
        <v>5208</v>
      </c>
      <c r="J1920" s="17" t="s">
        <v>6191</v>
      </c>
    </row>
    <row r="1921" spans="1:10" hidden="1">
      <c r="A1921" s="18">
        <f t="shared" si="29"/>
        <v>1917</v>
      </c>
      <c r="B1921" s="72">
        <v>14648</v>
      </c>
      <c r="C1921" s="73" t="s">
        <v>1832</v>
      </c>
      <c r="D1921" s="74">
        <v>30806</v>
      </c>
      <c r="E1921" s="24" t="s">
        <v>4812</v>
      </c>
      <c r="F1921" s="17"/>
      <c r="G1921" s="17"/>
      <c r="H1921" s="353">
        <v>107004173700</v>
      </c>
      <c r="I1921" s="17" t="s">
        <v>5204</v>
      </c>
      <c r="J1921" s="17" t="s">
        <v>6192</v>
      </c>
    </row>
    <row r="1922" spans="1:10" hidden="1">
      <c r="A1922" s="18">
        <f t="shared" si="29"/>
        <v>1918</v>
      </c>
      <c r="B1922" s="25">
        <v>14649</v>
      </c>
      <c r="C1922" s="26" t="s">
        <v>1833</v>
      </c>
      <c r="D1922" s="27">
        <v>31330</v>
      </c>
      <c r="E1922" s="28" t="s">
        <v>4828</v>
      </c>
      <c r="F1922" s="17"/>
      <c r="G1922" s="17"/>
      <c r="H1922" s="353">
        <v>1008399482</v>
      </c>
      <c r="I1922" s="17" t="s">
        <v>5208</v>
      </c>
      <c r="J1922" s="17" t="s">
        <v>6193</v>
      </c>
    </row>
    <row r="1923" spans="1:10" hidden="1">
      <c r="A1923" s="18">
        <f t="shared" si="29"/>
        <v>1919</v>
      </c>
      <c r="B1923" s="21">
        <v>14653</v>
      </c>
      <c r="C1923" s="22" t="s">
        <v>1834</v>
      </c>
      <c r="D1923" s="23">
        <v>30796</v>
      </c>
      <c r="E1923" s="24" t="s">
        <v>4779</v>
      </c>
      <c r="F1923" s="17"/>
      <c r="G1923" s="17"/>
      <c r="H1923" s="353">
        <v>1008396579</v>
      </c>
      <c r="I1923" s="17" t="s">
        <v>5208</v>
      </c>
      <c r="J1923" s="17" t="s">
        <v>5582</v>
      </c>
    </row>
    <row r="1924" spans="1:10" hidden="1">
      <c r="A1924" s="18">
        <f t="shared" si="29"/>
        <v>1920</v>
      </c>
      <c r="B1924" s="25">
        <v>14655</v>
      </c>
      <c r="C1924" s="26" t="s">
        <v>1835</v>
      </c>
      <c r="D1924" s="27">
        <v>30711</v>
      </c>
      <c r="E1924" s="28" t="s">
        <v>4802</v>
      </c>
      <c r="F1924" s="17"/>
      <c r="G1924" s="17"/>
      <c r="H1924" s="353">
        <v>1008396430</v>
      </c>
      <c r="I1924" s="17" t="s">
        <v>5208</v>
      </c>
      <c r="J1924" s="17" t="s">
        <v>5226</v>
      </c>
    </row>
    <row r="1925" spans="1:10" hidden="1">
      <c r="A1925" s="18">
        <f t="shared" si="29"/>
        <v>1921</v>
      </c>
      <c r="B1925" s="21">
        <v>14656</v>
      </c>
      <c r="C1925" s="22" t="s">
        <v>1836</v>
      </c>
      <c r="D1925" s="23">
        <v>32190</v>
      </c>
      <c r="E1925" s="24" t="s">
        <v>4791</v>
      </c>
      <c r="F1925" s="17"/>
      <c r="G1925" s="17"/>
      <c r="H1925" s="353">
        <v>101004177836</v>
      </c>
      <c r="I1925" s="17" t="s">
        <v>5204</v>
      </c>
      <c r="J1925" s="17" t="s">
        <v>5261</v>
      </c>
    </row>
    <row r="1926" spans="1:10" hidden="1">
      <c r="A1926" s="18">
        <f t="shared" ref="A1926:A1989" si="30">ROW()-4</f>
        <v>1922</v>
      </c>
      <c r="B1926" s="25">
        <v>14657</v>
      </c>
      <c r="C1926" s="26" t="s">
        <v>1837</v>
      </c>
      <c r="D1926" s="27">
        <v>30888</v>
      </c>
      <c r="E1926" s="28" t="s">
        <v>4780</v>
      </c>
      <c r="F1926" s="17"/>
      <c r="G1926" s="17"/>
      <c r="H1926" s="353">
        <v>108004177839</v>
      </c>
      <c r="I1926" s="17" t="s">
        <v>5204</v>
      </c>
      <c r="J1926" s="17" t="s">
        <v>5729</v>
      </c>
    </row>
    <row r="1927" spans="1:10" hidden="1">
      <c r="A1927" s="18">
        <f t="shared" si="30"/>
        <v>1923</v>
      </c>
      <c r="B1927" s="21">
        <v>14658</v>
      </c>
      <c r="C1927" s="22" t="s">
        <v>1838</v>
      </c>
      <c r="D1927" s="23">
        <v>31768</v>
      </c>
      <c r="E1927" s="24" t="s">
        <v>4826</v>
      </c>
      <c r="F1927" s="17"/>
      <c r="G1927" s="17"/>
      <c r="H1927" s="353">
        <v>141000861936</v>
      </c>
      <c r="I1927" s="17" t="s">
        <v>5210</v>
      </c>
      <c r="J1927" s="17" t="s">
        <v>5363</v>
      </c>
    </row>
    <row r="1928" spans="1:10" hidden="1">
      <c r="A1928" s="18">
        <f t="shared" si="30"/>
        <v>1924</v>
      </c>
      <c r="B1928" s="75">
        <v>14661</v>
      </c>
      <c r="C1928" s="43" t="s">
        <v>1839</v>
      </c>
      <c r="D1928" s="76">
        <v>30318</v>
      </c>
      <c r="E1928" s="28" t="s">
        <v>4803</v>
      </c>
      <c r="F1928" s="17"/>
      <c r="G1928" s="17"/>
      <c r="H1928" s="353">
        <v>1017401947</v>
      </c>
      <c r="I1928" s="17" t="s">
        <v>5210</v>
      </c>
      <c r="J1928" s="17" t="s">
        <v>5272</v>
      </c>
    </row>
    <row r="1929" spans="1:10" hidden="1">
      <c r="A1929" s="18">
        <f t="shared" si="30"/>
        <v>1925</v>
      </c>
      <c r="B1929" s="21">
        <v>14662</v>
      </c>
      <c r="C1929" s="22" t="s">
        <v>1840</v>
      </c>
      <c r="D1929" s="23">
        <v>31849</v>
      </c>
      <c r="E1929" s="24" t="s">
        <v>4819</v>
      </c>
      <c r="F1929" s="17"/>
      <c r="G1929" s="17"/>
      <c r="H1929" s="353">
        <v>44310000248163</v>
      </c>
      <c r="I1929" s="17" t="s">
        <v>5221</v>
      </c>
      <c r="J1929" s="17" t="s">
        <v>5507</v>
      </c>
    </row>
    <row r="1930" spans="1:10" hidden="1">
      <c r="A1930" s="18">
        <f t="shared" si="30"/>
        <v>1926</v>
      </c>
      <c r="B1930" s="25">
        <v>14665</v>
      </c>
      <c r="C1930" s="26" t="s">
        <v>585</v>
      </c>
      <c r="D1930" s="27">
        <v>30257</v>
      </c>
      <c r="E1930" s="28" t="s">
        <v>4792</v>
      </c>
      <c r="F1930" s="17"/>
      <c r="G1930" s="17"/>
      <c r="H1930" s="353">
        <v>1008403132</v>
      </c>
      <c r="I1930" s="17" t="s">
        <v>5208</v>
      </c>
      <c r="J1930" s="17" t="s">
        <v>5261</v>
      </c>
    </row>
    <row r="1931" spans="1:10" hidden="1">
      <c r="A1931" s="18">
        <f t="shared" si="30"/>
        <v>1927</v>
      </c>
      <c r="B1931" s="21">
        <v>14666</v>
      </c>
      <c r="C1931" s="22" t="s">
        <v>1841</v>
      </c>
      <c r="D1931" s="23">
        <v>29409</v>
      </c>
      <c r="E1931" s="24" t="s">
        <v>4780</v>
      </c>
      <c r="F1931" s="17"/>
      <c r="G1931" s="17"/>
      <c r="H1931" s="353">
        <v>102004172352</v>
      </c>
      <c r="I1931" s="17" t="s">
        <v>5204</v>
      </c>
      <c r="J1931" s="17" t="s">
        <v>5340</v>
      </c>
    </row>
    <row r="1932" spans="1:10" hidden="1">
      <c r="A1932" s="18">
        <f t="shared" si="30"/>
        <v>1928</v>
      </c>
      <c r="B1932" s="25">
        <v>14668</v>
      </c>
      <c r="C1932" s="26" t="s">
        <v>1842</v>
      </c>
      <c r="D1932" s="27">
        <v>31767</v>
      </c>
      <c r="E1932" s="28" t="s">
        <v>4824</v>
      </c>
      <c r="F1932" s="17"/>
      <c r="G1932" s="17"/>
      <c r="H1932" s="353">
        <v>109004172355</v>
      </c>
      <c r="I1932" s="17" t="s">
        <v>5204</v>
      </c>
      <c r="J1932" s="17" t="s">
        <v>6194</v>
      </c>
    </row>
    <row r="1933" spans="1:10" hidden="1">
      <c r="A1933" s="18">
        <f t="shared" si="30"/>
        <v>1929</v>
      </c>
      <c r="B1933" s="21">
        <v>14669</v>
      </c>
      <c r="C1933" s="22" t="s">
        <v>1843</v>
      </c>
      <c r="D1933" s="23">
        <v>31439</v>
      </c>
      <c r="E1933" s="24" t="s">
        <v>4824</v>
      </c>
      <c r="F1933" s="17"/>
      <c r="G1933" s="17"/>
      <c r="H1933" s="353">
        <v>108004172344</v>
      </c>
      <c r="I1933" s="17" t="s">
        <v>5204</v>
      </c>
      <c r="J1933" s="17" t="s">
        <v>5588</v>
      </c>
    </row>
    <row r="1934" spans="1:10" hidden="1">
      <c r="A1934" s="18">
        <f t="shared" si="30"/>
        <v>1930</v>
      </c>
      <c r="B1934" s="25">
        <v>14670</v>
      </c>
      <c r="C1934" s="26" t="s">
        <v>1844</v>
      </c>
      <c r="D1934" s="27">
        <v>31080</v>
      </c>
      <c r="E1934" s="28" t="s">
        <v>4812</v>
      </c>
      <c r="F1934" s="17"/>
      <c r="G1934" s="17"/>
      <c r="H1934" s="353">
        <v>106004172358</v>
      </c>
      <c r="I1934" s="17" t="s">
        <v>5204</v>
      </c>
      <c r="J1934" s="17" t="s">
        <v>6195</v>
      </c>
    </row>
    <row r="1935" spans="1:10" hidden="1">
      <c r="A1935" s="18">
        <f t="shared" si="30"/>
        <v>1931</v>
      </c>
      <c r="B1935" s="21">
        <v>14671</v>
      </c>
      <c r="C1935" s="22" t="s">
        <v>1845</v>
      </c>
      <c r="D1935" s="23">
        <v>30193</v>
      </c>
      <c r="E1935" s="24" t="s">
        <v>4792</v>
      </c>
      <c r="F1935" s="17"/>
      <c r="G1935" s="17"/>
      <c r="H1935" s="353">
        <v>106004172360</v>
      </c>
      <c r="I1935" s="17" t="s">
        <v>5204</v>
      </c>
      <c r="J1935" s="17" t="s">
        <v>6195</v>
      </c>
    </row>
    <row r="1936" spans="1:10" hidden="1">
      <c r="A1936" s="18">
        <f t="shared" si="30"/>
        <v>1932</v>
      </c>
      <c r="B1936" s="25">
        <v>14679</v>
      </c>
      <c r="C1936" s="26" t="s">
        <v>1846</v>
      </c>
      <c r="D1936" s="27">
        <v>31717</v>
      </c>
      <c r="E1936" s="28" t="s">
        <v>4803</v>
      </c>
      <c r="F1936" s="17"/>
      <c r="G1936" s="17"/>
      <c r="H1936" s="353">
        <v>1008387999</v>
      </c>
      <c r="I1936" s="17" t="s">
        <v>5208</v>
      </c>
      <c r="J1936" s="17" t="s">
        <v>5645</v>
      </c>
    </row>
    <row r="1937" spans="1:10" hidden="1">
      <c r="A1937" s="18">
        <f t="shared" si="30"/>
        <v>1933</v>
      </c>
      <c r="B1937" s="21">
        <v>14680</v>
      </c>
      <c r="C1937" s="22" t="s">
        <v>1847</v>
      </c>
      <c r="D1937" s="23">
        <v>30524</v>
      </c>
      <c r="E1937" s="24" t="s">
        <v>4829</v>
      </c>
      <c r="F1937" s="17"/>
      <c r="G1937" s="17"/>
      <c r="H1937" s="353">
        <v>104004173698</v>
      </c>
      <c r="I1937" s="17" t="s">
        <v>5204</v>
      </c>
      <c r="J1937" s="17" t="s">
        <v>6026</v>
      </c>
    </row>
    <row r="1938" spans="1:10" hidden="1">
      <c r="A1938" s="18">
        <f t="shared" si="30"/>
        <v>1934</v>
      </c>
      <c r="B1938" s="25">
        <v>14683</v>
      </c>
      <c r="C1938" s="26" t="s">
        <v>707</v>
      </c>
      <c r="D1938" s="27">
        <v>29995</v>
      </c>
      <c r="E1938" s="28" t="s">
        <v>4795</v>
      </c>
      <c r="F1938" s="17"/>
      <c r="G1938" s="17"/>
      <c r="H1938" s="353">
        <v>103004169893</v>
      </c>
      <c r="I1938" s="17" t="s">
        <v>5204</v>
      </c>
      <c r="J1938" s="17" t="s">
        <v>5367</v>
      </c>
    </row>
    <row r="1939" spans="1:10" hidden="1">
      <c r="A1939" s="18">
        <f t="shared" si="30"/>
        <v>1935</v>
      </c>
      <c r="B1939" s="21">
        <v>14688</v>
      </c>
      <c r="C1939" s="22" t="s">
        <v>1848</v>
      </c>
      <c r="D1939" s="23">
        <v>29660</v>
      </c>
      <c r="E1939" s="24" t="s">
        <v>4829</v>
      </c>
      <c r="F1939" s="17"/>
      <c r="G1939" s="17"/>
      <c r="H1939" s="353">
        <v>107004177828</v>
      </c>
      <c r="I1939" s="17" t="s">
        <v>5204</v>
      </c>
      <c r="J1939" s="17" t="s">
        <v>5439</v>
      </c>
    </row>
    <row r="1940" spans="1:10" hidden="1">
      <c r="A1940" s="18">
        <f t="shared" si="30"/>
        <v>1936</v>
      </c>
      <c r="B1940" s="25">
        <v>14689</v>
      </c>
      <c r="C1940" s="26" t="s">
        <v>1849</v>
      </c>
      <c r="D1940" s="27">
        <v>30851</v>
      </c>
      <c r="E1940" s="28" t="s">
        <v>4808</v>
      </c>
      <c r="F1940" s="17"/>
      <c r="G1940" s="17"/>
      <c r="H1940" s="353">
        <v>100004173761</v>
      </c>
      <c r="I1940" s="17" t="s">
        <v>5204</v>
      </c>
      <c r="J1940" s="17" t="s">
        <v>5261</v>
      </c>
    </row>
    <row r="1941" spans="1:10" hidden="1">
      <c r="A1941" s="18">
        <f t="shared" si="30"/>
        <v>1937</v>
      </c>
      <c r="B1941" s="21">
        <v>14694</v>
      </c>
      <c r="C1941" s="22" t="s">
        <v>1850</v>
      </c>
      <c r="D1941" s="23">
        <v>29604</v>
      </c>
      <c r="E1941" s="24" t="s">
        <v>4823</v>
      </c>
      <c r="F1941" s="17"/>
      <c r="G1941" s="17"/>
      <c r="H1941" s="353">
        <v>109004166673</v>
      </c>
      <c r="I1941" s="17" t="s">
        <v>5204</v>
      </c>
      <c r="J1941" s="17" t="s">
        <v>5614</v>
      </c>
    </row>
    <row r="1942" spans="1:10" hidden="1">
      <c r="A1942" s="18">
        <f t="shared" si="30"/>
        <v>1938</v>
      </c>
      <c r="B1942" s="25">
        <v>14699</v>
      </c>
      <c r="C1942" s="26" t="s">
        <v>1851</v>
      </c>
      <c r="D1942" s="27">
        <v>30724</v>
      </c>
      <c r="E1942" s="28" t="s">
        <v>4805</v>
      </c>
      <c r="F1942" s="17"/>
      <c r="G1942" s="17"/>
      <c r="H1942" s="353">
        <v>1008388859</v>
      </c>
      <c r="I1942" s="17" t="s">
        <v>5208</v>
      </c>
      <c r="J1942" s="17" t="s">
        <v>5837</v>
      </c>
    </row>
    <row r="1943" spans="1:10" hidden="1">
      <c r="A1943" s="18">
        <f t="shared" si="30"/>
        <v>1939</v>
      </c>
      <c r="B1943" s="21">
        <v>14700</v>
      </c>
      <c r="C1943" s="22" t="s">
        <v>1852</v>
      </c>
      <c r="D1943" s="23">
        <v>30324</v>
      </c>
      <c r="E1943" s="24" t="s">
        <v>4805</v>
      </c>
      <c r="F1943" s="17"/>
      <c r="G1943" s="17"/>
      <c r="H1943" s="353">
        <v>1008388804</v>
      </c>
      <c r="I1943" s="17" t="s">
        <v>5208</v>
      </c>
      <c r="J1943" s="17" t="s">
        <v>6196</v>
      </c>
    </row>
    <row r="1944" spans="1:10" hidden="1">
      <c r="A1944" s="18">
        <f t="shared" si="30"/>
        <v>1940</v>
      </c>
      <c r="B1944" s="25">
        <v>14703</v>
      </c>
      <c r="C1944" s="26" t="s">
        <v>1853</v>
      </c>
      <c r="D1944" s="27">
        <v>31451</v>
      </c>
      <c r="E1944" s="28" t="s">
        <v>4829</v>
      </c>
      <c r="F1944" s="17"/>
      <c r="G1944" s="17"/>
      <c r="H1944" s="353">
        <v>106004177829</v>
      </c>
      <c r="I1944" s="17" t="s">
        <v>5204</v>
      </c>
      <c r="J1944" s="17" t="s">
        <v>5261</v>
      </c>
    </row>
    <row r="1945" spans="1:10" hidden="1">
      <c r="A1945" s="18">
        <f t="shared" si="30"/>
        <v>1941</v>
      </c>
      <c r="B1945" s="21">
        <v>14704</v>
      </c>
      <c r="C1945" s="22" t="s">
        <v>1854</v>
      </c>
      <c r="D1945" s="23">
        <v>32072</v>
      </c>
      <c r="E1945" s="24" t="s">
        <v>4805</v>
      </c>
      <c r="F1945" s="17"/>
      <c r="G1945" s="17"/>
      <c r="H1945" s="353">
        <v>1008389052</v>
      </c>
      <c r="I1945" s="17" t="s">
        <v>5208</v>
      </c>
      <c r="J1945" s="17" t="s">
        <v>6197</v>
      </c>
    </row>
    <row r="1946" spans="1:10" hidden="1">
      <c r="A1946" s="18">
        <f t="shared" si="30"/>
        <v>1942</v>
      </c>
      <c r="B1946" s="25">
        <v>14705</v>
      </c>
      <c r="C1946" s="26" t="s">
        <v>1855</v>
      </c>
      <c r="D1946" s="27">
        <v>31059</v>
      </c>
      <c r="E1946" s="28" t="s">
        <v>4825</v>
      </c>
      <c r="F1946" s="17"/>
      <c r="G1946" s="17"/>
      <c r="H1946" s="353">
        <v>106004173701</v>
      </c>
      <c r="I1946" s="17" t="s">
        <v>5204</v>
      </c>
      <c r="J1946" s="17" t="s">
        <v>6015</v>
      </c>
    </row>
    <row r="1947" spans="1:10" hidden="1">
      <c r="A1947" s="18">
        <f t="shared" si="30"/>
        <v>1943</v>
      </c>
      <c r="B1947" s="21">
        <v>14707</v>
      </c>
      <c r="C1947" s="22" t="s">
        <v>1856</v>
      </c>
      <c r="D1947" s="23">
        <v>29820</v>
      </c>
      <c r="E1947" s="24" t="s">
        <v>4820</v>
      </c>
      <c r="F1947" s="17"/>
      <c r="G1947" s="17"/>
      <c r="H1947" s="353">
        <v>105004173715</v>
      </c>
      <c r="I1947" s="17" t="s">
        <v>5204</v>
      </c>
      <c r="J1947" s="17" t="s">
        <v>5429</v>
      </c>
    </row>
    <row r="1948" spans="1:10" hidden="1">
      <c r="A1948" s="18">
        <f t="shared" si="30"/>
        <v>1944</v>
      </c>
      <c r="B1948" s="25">
        <v>14708</v>
      </c>
      <c r="C1948" s="26" t="s">
        <v>1857</v>
      </c>
      <c r="D1948" s="27">
        <v>30571</v>
      </c>
      <c r="E1948" s="28" t="s">
        <v>4823</v>
      </c>
      <c r="F1948" s="17"/>
      <c r="G1948" s="17"/>
      <c r="H1948" s="353">
        <v>109004166863</v>
      </c>
      <c r="I1948" s="17" t="s">
        <v>5204</v>
      </c>
      <c r="J1948" s="17" t="s">
        <v>6198</v>
      </c>
    </row>
    <row r="1949" spans="1:10" hidden="1">
      <c r="A1949" s="18">
        <f t="shared" si="30"/>
        <v>1945</v>
      </c>
      <c r="B1949" s="21">
        <v>14714</v>
      </c>
      <c r="C1949" s="22" t="s">
        <v>1858</v>
      </c>
      <c r="D1949" s="23">
        <v>31743</v>
      </c>
      <c r="E1949" s="24" t="s">
        <v>4802</v>
      </c>
      <c r="F1949" s="17"/>
      <c r="G1949" s="17"/>
      <c r="H1949" s="353">
        <v>1008387258</v>
      </c>
      <c r="I1949" s="17" t="s">
        <v>5208</v>
      </c>
      <c r="J1949" s="17" t="s">
        <v>5507</v>
      </c>
    </row>
    <row r="1950" spans="1:10" hidden="1">
      <c r="A1950" s="18">
        <f t="shared" si="30"/>
        <v>1946</v>
      </c>
      <c r="B1950" s="25">
        <v>14715</v>
      </c>
      <c r="C1950" s="26" t="s">
        <v>424</v>
      </c>
      <c r="D1950" s="27">
        <v>30375</v>
      </c>
      <c r="E1950" s="28" t="s">
        <v>4812</v>
      </c>
      <c r="F1950" s="17"/>
      <c r="G1950" s="17"/>
      <c r="H1950" s="353">
        <v>106004172224</v>
      </c>
      <c r="I1950" s="17" t="s">
        <v>5204</v>
      </c>
      <c r="J1950" s="17" t="s">
        <v>5820</v>
      </c>
    </row>
    <row r="1951" spans="1:10" hidden="1">
      <c r="A1951" s="18">
        <f t="shared" si="30"/>
        <v>1947</v>
      </c>
      <c r="B1951" s="21">
        <v>14716</v>
      </c>
      <c r="C1951" s="22" t="s">
        <v>1859</v>
      </c>
      <c r="D1951" s="23">
        <v>31972</v>
      </c>
      <c r="E1951" s="24" t="s">
        <v>4793</v>
      </c>
      <c r="F1951" s="17"/>
      <c r="G1951" s="17"/>
      <c r="H1951" s="353">
        <v>141000859949</v>
      </c>
      <c r="I1951" s="17" t="s">
        <v>5210</v>
      </c>
      <c r="J1951" s="17" t="s">
        <v>5719</v>
      </c>
    </row>
    <row r="1952" spans="1:10" hidden="1">
      <c r="A1952" s="18">
        <f t="shared" si="30"/>
        <v>1948</v>
      </c>
      <c r="B1952" s="25">
        <v>14717</v>
      </c>
      <c r="C1952" s="26" t="s">
        <v>1860</v>
      </c>
      <c r="D1952" s="27">
        <v>30793</v>
      </c>
      <c r="E1952" s="28" t="s">
        <v>4816</v>
      </c>
      <c r="F1952" s="17"/>
      <c r="G1952" s="17"/>
      <c r="H1952" s="353">
        <v>104004172253</v>
      </c>
      <c r="I1952" s="17" t="s">
        <v>5204</v>
      </c>
      <c r="J1952" s="17" t="s">
        <v>5587</v>
      </c>
    </row>
    <row r="1953" spans="1:10" hidden="1">
      <c r="A1953" s="18">
        <f t="shared" si="30"/>
        <v>1949</v>
      </c>
      <c r="B1953" s="21">
        <v>14719</v>
      </c>
      <c r="C1953" s="22" t="s">
        <v>1861</v>
      </c>
      <c r="D1953" s="23">
        <v>32072</v>
      </c>
      <c r="E1953" s="24" t="s">
        <v>4820</v>
      </c>
      <c r="F1953" s="17"/>
      <c r="G1953" s="17"/>
      <c r="H1953" s="353">
        <v>108004187926</v>
      </c>
      <c r="I1953" s="17" t="s">
        <v>5204</v>
      </c>
      <c r="J1953" s="17" t="s">
        <v>6197</v>
      </c>
    </row>
    <row r="1954" spans="1:10" hidden="1">
      <c r="A1954" s="18">
        <f t="shared" si="30"/>
        <v>1950</v>
      </c>
      <c r="B1954" s="25">
        <v>14720</v>
      </c>
      <c r="C1954" s="26" t="s">
        <v>1862</v>
      </c>
      <c r="D1954" s="27">
        <v>31753</v>
      </c>
      <c r="E1954" s="28" t="s">
        <v>4822</v>
      </c>
      <c r="F1954" s="17"/>
      <c r="G1954" s="17"/>
      <c r="H1954" s="353">
        <v>103004187921</v>
      </c>
      <c r="I1954" s="17" t="s">
        <v>5204</v>
      </c>
      <c r="J1954" s="17" t="s">
        <v>5362</v>
      </c>
    </row>
    <row r="1955" spans="1:10" hidden="1">
      <c r="A1955" s="18">
        <f t="shared" si="30"/>
        <v>1951</v>
      </c>
      <c r="B1955" s="21">
        <v>14722</v>
      </c>
      <c r="C1955" s="22" t="s">
        <v>1863</v>
      </c>
      <c r="D1955" s="23">
        <v>29865</v>
      </c>
      <c r="E1955" s="24" t="s">
        <v>4794</v>
      </c>
      <c r="F1955" s="17"/>
      <c r="G1955" s="17"/>
      <c r="H1955" s="353">
        <v>102004215133</v>
      </c>
      <c r="I1955" s="17" t="s">
        <v>5204</v>
      </c>
      <c r="J1955" s="17" t="s">
        <v>5340</v>
      </c>
    </row>
    <row r="1956" spans="1:10" hidden="1">
      <c r="A1956" s="18">
        <f t="shared" si="30"/>
        <v>1952</v>
      </c>
      <c r="B1956" s="25">
        <v>14725</v>
      </c>
      <c r="C1956" s="26" t="s">
        <v>1864</v>
      </c>
      <c r="D1956" s="27">
        <v>31088</v>
      </c>
      <c r="E1956" s="28" t="s">
        <v>4805</v>
      </c>
      <c r="F1956" s="17"/>
      <c r="G1956" s="17"/>
      <c r="H1956" s="353">
        <v>1008389256</v>
      </c>
      <c r="I1956" s="17" t="s">
        <v>5208</v>
      </c>
      <c r="J1956" s="17" t="s">
        <v>5362</v>
      </c>
    </row>
    <row r="1957" spans="1:10" hidden="1">
      <c r="A1957" s="18">
        <f t="shared" si="30"/>
        <v>1953</v>
      </c>
      <c r="B1957" s="21">
        <v>14726</v>
      </c>
      <c r="C1957" s="22" t="s">
        <v>1865</v>
      </c>
      <c r="D1957" s="23">
        <v>30601</v>
      </c>
      <c r="E1957" s="24" t="s">
        <v>4815</v>
      </c>
      <c r="F1957" s="17"/>
      <c r="G1957" s="17"/>
      <c r="H1957" s="353">
        <v>103004173717</v>
      </c>
      <c r="I1957" s="17" t="s">
        <v>5204</v>
      </c>
      <c r="J1957" s="17" t="s">
        <v>6057</v>
      </c>
    </row>
    <row r="1958" spans="1:10" hidden="1">
      <c r="A1958" s="18">
        <f t="shared" si="30"/>
        <v>1954</v>
      </c>
      <c r="B1958" s="25">
        <v>14727</v>
      </c>
      <c r="C1958" s="26" t="s">
        <v>1866</v>
      </c>
      <c r="D1958" s="27">
        <v>28871</v>
      </c>
      <c r="E1958" s="28" t="s">
        <v>4798</v>
      </c>
      <c r="F1958" s="17"/>
      <c r="G1958" s="17"/>
      <c r="H1958" s="353">
        <v>1008397112</v>
      </c>
      <c r="I1958" s="17" t="s">
        <v>5208</v>
      </c>
      <c r="J1958" s="17" t="s">
        <v>5451</v>
      </c>
    </row>
    <row r="1959" spans="1:10" hidden="1">
      <c r="A1959" s="18">
        <f t="shared" si="30"/>
        <v>1955</v>
      </c>
      <c r="B1959" s="21">
        <v>14731</v>
      </c>
      <c r="C1959" s="22" t="s">
        <v>1867</v>
      </c>
      <c r="D1959" s="23">
        <v>30384</v>
      </c>
      <c r="E1959" s="24" t="s">
        <v>4820</v>
      </c>
      <c r="F1959" s="17"/>
      <c r="G1959" s="17"/>
      <c r="H1959" s="353">
        <v>1008397426</v>
      </c>
      <c r="I1959" s="17" t="s">
        <v>5208</v>
      </c>
      <c r="J1959" s="17" t="s">
        <v>6199</v>
      </c>
    </row>
    <row r="1960" spans="1:10" hidden="1">
      <c r="A1960" s="18">
        <f t="shared" si="30"/>
        <v>1956</v>
      </c>
      <c r="B1960" s="25">
        <v>14732</v>
      </c>
      <c r="C1960" s="26" t="s">
        <v>1868</v>
      </c>
      <c r="D1960" s="27">
        <v>30137</v>
      </c>
      <c r="E1960" s="28" t="s">
        <v>4816</v>
      </c>
      <c r="F1960" s="17"/>
      <c r="G1960" s="17"/>
      <c r="H1960" s="353">
        <v>102004055887</v>
      </c>
      <c r="I1960" s="17" t="s">
        <v>5204</v>
      </c>
      <c r="J1960" s="17">
        <v>0</v>
      </c>
    </row>
    <row r="1961" spans="1:10" hidden="1">
      <c r="A1961" s="18">
        <f t="shared" si="30"/>
        <v>1957</v>
      </c>
      <c r="B1961" s="21">
        <v>14736</v>
      </c>
      <c r="C1961" s="22" t="s">
        <v>1869</v>
      </c>
      <c r="D1961" s="23">
        <v>31125</v>
      </c>
      <c r="E1961" s="24" t="s">
        <v>4785</v>
      </c>
      <c r="F1961" s="17"/>
      <c r="G1961" s="17"/>
      <c r="H1961" s="353">
        <v>105004191462</v>
      </c>
      <c r="I1961" s="17" t="s">
        <v>5204</v>
      </c>
      <c r="J1961" s="17" t="s">
        <v>5362</v>
      </c>
    </row>
    <row r="1962" spans="1:10" hidden="1">
      <c r="A1962" s="18">
        <f t="shared" si="30"/>
        <v>1958</v>
      </c>
      <c r="B1962" s="25">
        <v>14737</v>
      </c>
      <c r="C1962" s="26" t="s">
        <v>1870</v>
      </c>
      <c r="D1962" s="27">
        <v>31649</v>
      </c>
      <c r="E1962" s="28" t="s">
        <v>4819</v>
      </c>
      <c r="F1962" s="17"/>
      <c r="G1962" s="17"/>
      <c r="H1962" s="353">
        <v>101004191466</v>
      </c>
      <c r="I1962" s="17" t="s">
        <v>5204</v>
      </c>
      <c r="J1962" s="17" t="s">
        <v>5257</v>
      </c>
    </row>
    <row r="1963" spans="1:10" hidden="1">
      <c r="A1963" s="18">
        <f t="shared" si="30"/>
        <v>1959</v>
      </c>
      <c r="B1963" s="21">
        <v>14738</v>
      </c>
      <c r="C1963" s="22" t="s">
        <v>1871</v>
      </c>
      <c r="D1963" s="23">
        <v>28538</v>
      </c>
      <c r="E1963" s="24" t="s">
        <v>4802</v>
      </c>
      <c r="F1963" s="17"/>
      <c r="G1963" s="17"/>
      <c r="H1963" s="353">
        <v>1008387672</v>
      </c>
      <c r="I1963" s="17" t="s">
        <v>5208</v>
      </c>
      <c r="J1963" s="17" t="s">
        <v>5261</v>
      </c>
    </row>
    <row r="1964" spans="1:10" hidden="1">
      <c r="A1964" s="18">
        <f t="shared" si="30"/>
        <v>1960</v>
      </c>
      <c r="B1964" s="25">
        <v>14739</v>
      </c>
      <c r="C1964" s="26" t="s">
        <v>1872</v>
      </c>
      <c r="D1964" s="27">
        <v>31274</v>
      </c>
      <c r="E1964" s="28" t="s">
        <v>4808</v>
      </c>
      <c r="F1964" s="17"/>
      <c r="G1964" s="17"/>
      <c r="H1964" s="353">
        <v>102004184797</v>
      </c>
      <c r="I1964" s="17" t="s">
        <v>5204</v>
      </c>
      <c r="J1964" s="17" t="s">
        <v>5308</v>
      </c>
    </row>
    <row r="1965" spans="1:10" hidden="1">
      <c r="A1965" s="18">
        <f t="shared" si="30"/>
        <v>1961</v>
      </c>
      <c r="B1965" s="21">
        <v>14742</v>
      </c>
      <c r="C1965" s="22" t="s">
        <v>1873</v>
      </c>
      <c r="D1965" s="23">
        <v>30435</v>
      </c>
      <c r="E1965" s="24" t="s">
        <v>4788</v>
      </c>
      <c r="F1965" s="17"/>
      <c r="G1965" s="17"/>
      <c r="H1965" s="353">
        <v>109004184763</v>
      </c>
      <c r="I1965" s="17" t="s">
        <v>5204</v>
      </c>
      <c r="J1965" s="17" t="s">
        <v>6200</v>
      </c>
    </row>
    <row r="1966" spans="1:10" hidden="1">
      <c r="A1966" s="18">
        <f t="shared" si="30"/>
        <v>1962</v>
      </c>
      <c r="B1966" s="25">
        <v>14745</v>
      </c>
      <c r="C1966" s="26" t="s">
        <v>435</v>
      </c>
      <c r="D1966" s="27">
        <v>31010</v>
      </c>
      <c r="E1966" s="28" t="s">
        <v>4788</v>
      </c>
      <c r="F1966" s="17"/>
      <c r="G1966" s="17"/>
      <c r="H1966" s="353">
        <v>108004157177</v>
      </c>
      <c r="I1966" s="17" t="s">
        <v>5204</v>
      </c>
      <c r="J1966" s="17" t="s">
        <v>5209</v>
      </c>
    </row>
    <row r="1967" spans="1:10" hidden="1">
      <c r="A1967" s="18">
        <f t="shared" si="30"/>
        <v>1963</v>
      </c>
      <c r="B1967" s="21">
        <v>14749</v>
      </c>
      <c r="C1967" s="22" t="s">
        <v>1874</v>
      </c>
      <c r="D1967" s="23">
        <v>30849</v>
      </c>
      <c r="E1967" s="24" t="s">
        <v>4784</v>
      </c>
      <c r="F1967" s="17"/>
      <c r="G1967" s="17"/>
      <c r="H1967" s="353">
        <v>141000860284</v>
      </c>
      <c r="I1967" s="17" t="s">
        <v>5210</v>
      </c>
      <c r="J1967" s="17" t="s">
        <v>5397</v>
      </c>
    </row>
    <row r="1968" spans="1:10" hidden="1">
      <c r="A1968" s="18">
        <f t="shared" si="30"/>
        <v>1964</v>
      </c>
      <c r="B1968" s="25">
        <v>14750</v>
      </c>
      <c r="C1968" s="26" t="s">
        <v>1875</v>
      </c>
      <c r="D1968" s="27">
        <v>31363</v>
      </c>
      <c r="E1968" s="28" t="s">
        <v>4793</v>
      </c>
      <c r="F1968" s="17"/>
      <c r="G1968" s="17"/>
      <c r="H1968" s="353">
        <v>1008389492</v>
      </c>
      <c r="I1968" s="17" t="s">
        <v>5208</v>
      </c>
      <c r="J1968" s="17" t="s">
        <v>5667</v>
      </c>
    </row>
    <row r="1969" spans="1:10" hidden="1">
      <c r="A1969" s="18">
        <f t="shared" si="30"/>
        <v>1965</v>
      </c>
      <c r="B1969" s="21">
        <v>14753</v>
      </c>
      <c r="C1969" s="22" t="s">
        <v>1876</v>
      </c>
      <c r="D1969" s="23">
        <v>31471</v>
      </c>
      <c r="E1969" s="24" t="s">
        <v>4824</v>
      </c>
      <c r="F1969" s="17"/>
      <c r="G1969" s="17"/>
      <c r="H1969" s="353">
        <v>100004172245</v>
      </c>
      <c r="I1969" s="17" t="s">
        <v>5204</v>
      </c>
      <c r="J1969" s="17" t="s">
        <v>5218</v>
      </c>
    </row>
    <row r="1970" spans="1:10" hidden="1">
      <c r="A1970" s="18">
        <f t="shared" si="30"/>
        <v>1966</v>
      </c>
      <c r="B1970" s="25">
        <v>14757</v>
      </c>
      <c r="C1970" s="26" t="s">
        <v>1877</v>
      </c>
      <c r="D1970" s="27">
        <v>31187</v>
      </c>
      <c r="E1970" s="28" t="s">
        <v>4799</v>
      </c>
      <c r="F1970" s="17"/>
      <c r="G1970" s="17"/>
      <c r="H1970" s="353">
        <v>102004173676</v>
      </c>
      <c r="I1970" s="17" t="s">
        <v>5204</v>
      </c>
      <c r="J1970" s="17" t="s">
        <v>6163</v>
      </c>
    </row>
    <row r="1971" spans="1:10" hidden="1">
      <c r="A1971" s="18">
        <f t="shared" si="30"/>
        <v>1967</v>
      </c>
      <c r="B1971" s="21">
        <v>14758</v>
      </c>
      <c r="C1971" s="22" t="s">
        <v>1878</v>
      </c>
      <c r="D1971" s="23">
        <v>30714</v>
      </c>
      <c r="E1971" s="24" t="s">
        <v>4827</v>
      </c>
      <c r="F1971" s="17"/>
      <c r="G1971" s="17"/>
      <c r="H1971" s="353">
        <v>103004173675</v>
      </c>
      <c r="I1971" s="17" t="s">
        <v>5204</v>
      </c>
      <c r="J1971" s="17" t="s">
        <v>5363</v>
      </c>
    </row>
    <row r="1972" spans="1:10" hidden="1">
      <c r="A1972" s="18">
        <f t="shared" si="30"/>
        <v>1968</v>
      </c>
      <c r="B1972" s="25">
        <v>14759</v>
      </c>
      <c r="C1972" s="26" t="s">
        <v>1879</v>
      </c>
      <c r="D1972" s="27">
        <v>27897</v>
      </c>
      <c r="E1972" s="28" t="s">
        <v>4800</v>
      </c>
      <c r="F1972" s="17"/>
      <c r="G1972" s="17"/>
      <c r="H1972" s="353">
        <v>106004173672</v>
      </c>
      <c r="I1972" s="17" t="s">
        <v>5204</v>
      </c>
      <c r="J1972" s="17" t="s">
        <v>5581</v>
      </c>
    </row>
    <row r="1973" spans="1:10" hidden="1">
      <c r="A1973" s="18">
        <f t="shared" si="30"/>
        <v>1969</v>
      </c>
      <c r="B1973" s="21">
        <v>14760</v>
      </c>
      <c r="C1973" s="22" t="s">
        <v>1880</v>
      </c>
      <c r="D1973" s="23">
        <v>30939</v>
      </c>
      <c r="E1973" s="24" t="s">
        <v>4827</v>
      </c>
      <c r="F1973" s="17"/>
      <c r="G1973" s="17"/>
      <c r="H1973" s="353">
        <v>109004184643</v>
      </c>
      <c r="I1973" s="17" t="s">
        <v>5204</v>
      </c>
      <c r="J1973" s="17" t="s">
        <v>5362</v>
      </c>
    </row>
    <row r="1974" spans="1:10" hidden="1">
      <c r="A1974" s="18">
        <f t="shared" si="30"/>
        <v>1970</v>
      </c>
      <c r="B1974" s="25">
        <v>14763</v>
      </c>
      <c r="C1974" s="26" t="s">
        <v>1881</v>
      </c>
      <c r="D1974" s="27">
        <v>31263</v>
      </c>
      <c r="E1974" s="28" t="s">
        <v>4820</v>
      </c>
      <c r="F1974" s="17"/>
      <c r="G1974" s="17"/>
      <c r="H1974" s="353">
        <v>100004173641</v>
      </c>
      <c r="I1974" s="17" t="s">
        <v>5204</v>
      </c>
      <c r="J1974" s="17" t="s">
        <v>5707</v>
      </c>
    </row>
    <row r="1975" spans="1:10" hidden="1">
      <c r="A1975" s="18">
        <f t="shared" si="30"/>
        <v>1971</v>
      </c>
      <c r="B1975" s="21">
        <v>14764</v>
      </c>
      <c r="C1975" s="22" t="s">
        <v>1882</v>
      </c>
      <c r="D1975" s="23">
        <v>30207</v>
      </c>
      <c r="E1975" s="24" t="s">
        <v>4817</v>
      </c>
      <c r="F1975" s="17"/>
      <c r="G1975" s="17"/>
      <c r="H1975" s="353">
        <v>101004173677</v>
      </c>
      <c r="I1975" s="17" t="s">
        <v>5204</v>
      </c>
      <c r="J1975" s="17" t="s">
        <v>6201</v>
      </c>
    </row>
    <row r="1976" spans="1:10" hidden="1">
      <c r="A1976" s="18">
        <f t="shared" si="30"/>
        <v>1972</v>
      </c>
      <c r="B1976" s="25">
        <v>14766</v>
      </c>
      <c r="C1976" s="26" t="s">
        <v>1883</v>
      </c>
      <c r="D1976" s="27">
        <v>31766</v>
      </c>
      <c r="E1976" s="28" t="s">
        <v>4815</v>
      </c>
      <c r="F1976" s="17"/>
      <c r="G1976" s="17"/>
      <c r="H1976" s="353">
        <v>1008399152</v>
      </c>
      <c r="I1976" s="17" t="s">
        <v>5208</v>
      </c>
      <c r="J1976" s="17" t="s">
        <v>6202</v>
      </c>
    </row>
    <row r="1977" spans="1:10" hidden="1">
      <c r="A1977" s="18">
        <f t="shared" si="30"/>
        <v>1973</v>
      </c>
      <c r="B1977" s="21">
        <v>14767</v>
      </c>
      <c r="C1977" s="22" t="s">
        <v>1884</v>
      </c>
      <c r="D1977" s="23">
        <v>31737</v>
      </c>
      <c r="E1977" s="24" t="s">
        <v>4784</v>
      </c>
      <c r="F1977" s="17"/>
      <c r="G1977" s="17"/>
      <c r="H1977" s="353">
        <v>141000860155</v>
      </c>
      <c r="I1977" s="17" t="s">
        <v>5210</v>
      </c>
      <c r="J1977" s="17" t="s">
        <v>6013</v>
      </c>
    </row>
    <row r="1978" spans="1:10" hidden="1">
      <c r="A1978" s="18">
        <f t="shared" si="30"/>
        <v>1974</v>
      </c>
      <c r="B1978" s="25">
        <v>14768</v>
      </c>
      <c r="C1978" s="26" t="s">
        <v>1885</v>
      </c>
      <c r="D1978" s="27">
        <v>29083</v>
      </c>
      <c r="E1978" s="28" t="s">
        <v>4806</v>
      </c>
      <c r="F1978" s="17"/>
      <c r="G1978" s="17"/>
      <c r="H1978" s="353">
        <v>1008402696</v>
      </c>
      <c r="I1978" s="17" t="s">
        <v>5208</v>
      </c>
      <c r="J1978" s="17" t="s">
        <v>5418</v>
      </c>
    </row>
    <row r="1979" spans="1:10" hidden="1">
      <c r="A1979" s="18">
        <f t="shared" si="30"/>
        <v>1975</v>
      </c>
      <c r="B1979" s="21">
        <v>14770</v>
      </c>
      <c r="C1979" s="22" t="s">
        <v>1886</v>
      </c>
      <c r="D1979" s="23">
        <v>31299</v>
      </c>
      <c r="E1979" s="24" t="s">
        <v>4793</v>
      </c>
      <c r="F1979" s="17"/>
      <c r="G1979" s="17"/>
      <c r="H1979" s="353">
        <v>141000859935</v>
      </c>
      <c r="I1979" s="17" t="s">
        <v>5210</v>
      </c>
      <c r="J1979" s="17" t="s">
        <v>5261</v>
      </c>
    </row>
    <row r="1980" spans="1:10" hidden="1">
      <c r="A1980" s="18">
        <f t="shared" si="30"/>
        <v>1976</v>
      </c>
      <c r="B1980" s="25">
        <v>14772</v>
      </c>
      <c r="C1980" s="26" t="s">
        <v>1887</v>
      </c>
      <c r="D1980" s="27">
        <v>31734</v>
      </c>
      <c r="E1980" s="28" t="s">
        <v>4800</v>
      </c>
      <c r="F1980" s="17"/>
      <c r="G1980" s="17"/>
      <c r="H1980" s="353">
        <v>141000860412</v>
      </c>
      <c r="I1980" s="17" t="s">
        <v>5210</v>
      </c>
      <c r="J1980" s="17" t="s">
        <v>5337</v>
      </c>
    </row>
    <row r="1981" spans="1:10" hidden="1">
      <c r="A1981" s="18">
        <f t="shared" si="30"/>
        <v>1977</v>
      </c>
      <c r="B1981" s="21">
        <v>14775</v>
      </c>
      <c r="C1981" s="22" t="s">
        <v>1888</v>
      </c>
      <c r="D1981" s="23">
        <v>31325</v>
      </c>
      <c r="E1981" s="30" t="s">
        <v>4781</v>
      </c>
      <c r="F1981" s="17"/>
      <c r="G1981" s="17"/>
      <c r="H1981" s="353">
        <v>105004169907</v>
      </c>
      <c r="I1981" s="17" t="s">
        <v>5204</v>
      </c>
      <c r="J1981" s="17" t="s">
        <v>5482</v>
      </c>
    </row>
    <row r="1982" spans="1:10" hidden="1">
      <c r="A1982" s="18">
        <f t="shared" si="30"/>
        <v>1978</v>
      </c>
      <c r="B1982" s="25">
        <v>14776</v>
      </c>
      <c r="C1982" s="26" t="s">
        <v>1889</v>
      </c>
      <c r="D1982" s="27">
        <v>31033</v>
      </c>
      <c r="E1982" s="29" t="s">
        <v>4781</v>
      </c>
      <c r="F1982" s="17"/>
      <c r="G1982" s="17"/>
      <c r="H1982" s="353">
        <v>104004169908</v>
      </c>
      <c r="I1982" s="17" t="s">
        <v>5204</v>
      </c>
      <c r="J1982" s="17" t="s">
        <v>5261</v>
      </c>
    </row>
    <row r="1983" spans="1:10" hidden="1">
      <c r="A1983" s="18">
        <f t="shared" si="30"/>
        <v>1979</v>
      </c>
      <c r="B1983" s="21">
        <v>14779</v>
      </c>
      <c r="C1983" s="22" t="s">
        <v>1890</v>
      </c>
      <c r="D1983" s="23">
        <v>30081</v>
      </c>
      <c r="E1983" s="30" t="s">
        <v>4781</v>
      </c>
      <c r="F1983" s="17"/>
      <c r="G1983" s="17"/>
      <c r="H1983" s="353">
        <v>103004173744</v>
      </c>
      <c r="I1983" s="17" t="s">
        <v>5204</v>
      </c>
      <c r="J1983" s="17" t="s">
        <v>5893</v>
      </c>
    </row>
    <row r="1984" spans="1:10" hidden="1">
      <c r="A1984" s="18">
        <f t="shared" si="30"/>
        <v>1980</v>
      </c>
      <c r="B1984" s="25">
        <v>14783</v>
      </c>
      <c r="C1984" s="26" t="s">
        <v>1891</v>
      </c>
      <c r="D1984" s="27">
        <v>31573</v>
      </c>
      <c r="E1984" s="28" t="s">
        <v>4798</v>
      </c>
      <c r="F1984" s="17"/>
      <c r="G1984" s="17"/>
      <c r="H1984" s="353">
        <v>1008397044</v>
      </c>
      <c r="I1984" s="17" t="s">
        <v>5208</v>
      </c>
      <c r="J1984" s="17" t="s">
        <v>5434</v>
      </c>
    </row>
    <row r="1985" spans="1:10" hidden="1">
      <c r="A1985" s="18">
        <f t="shared" si="30"/>
        <v>1981</v>
      </c>
      <c r="B1985" s="21">
        <v>14785</v>
      </c>
      <c r="C1985" s="22" t="s">
        <v>1892</v>
      </c>
      <c r="D1985" s="23">
        <v>31487</v>
      </c>
      <c r="E1985" s="24" t="s">
        <v>4824</v>
      </c>
      <c r="F1985" s="17"/>
      <c r="G1985" s="17"/>
      <c r="H1985" s="353">
        <v>104004173610</v>
      </c>
      <c r="I1985" s="17" t="s">
        <v>5204</v>
      </c>
      <c r="J1985" s="17" t="s">
        <v>5362</v>
      </c>
    </row>
    <row r="1986" spans="1:10" hidden="1">
      <c r="A1986" s="18">
        <f t="shared" si="30"/>
        <v>1982</v>
      </c>
      <c r="B1986" s="25">
        <v>14786</v>
      </c>
      <c r="C1986" s="26" t="s">
        <v>1180</v>
      </c>
      <c r="D1986" s="27">
        <v>30780</v>
      </c>
      <c r="E1986" s="28" t="s">
        <v>4817</v>
      </c>
      <c r="F1986" s="17"/>
      <c r="G1986" s="17"/>
      <c r="H1986" s="353">
        <v>103004173611</v>
      </c>
      <c r="I1986" s="17" t="s">
        <v>5204</v>
      </c>
      <c r="J1986" s="17" t="s">
        <v>5308</v>
      </c>
    </row>
    <row r="1987" spans="1:10" hidden="1">
      <c r="A1987" s="18">
        <f t="shared" si="30"/>
        <v>1983</v>
      </c>
      <c r="B1987" s="21">
        <v>14787</v>
      </c>
      <c r="C1987" s="22" t="s">
        <v>1893</v>
      </c>
      <c r="D1987" s="23">
        <v>30475</v>
      </c>
      <c r="E1987" s="24" t="s">
        <v>4820</v>
      </c>
      <c r="F1987" s="17"/>
      <c r="G1987" s="17"/>
      <c r="H1987" s="353">
        <v>102004173612</v>
      </c>
      <c r="I1987" s="17" t="s">
        <v>5204</v>
      </c>
      <c r="J1987" s="17" t="s">
        <v>5308</v>
      </c>
    </row>
    <row r="1988" spans="1:10" hidden="1">
      <c r="A1988" s="18">
        <f t="shared" si="30"/>
        <v>1984</v>
      </c>
      <c r="B1988" s="25">
        <v>14792</v>
      </c>
      <c r="C1988" s="26" t="s">
        <v>1894</v>
      </c>
      <c r="D1988" s="27">
        <v>31599</v>
      </c>
      <c r="E1988" s="28" t="s">
        <v>4789</v>
      </c>
      <c r="F1988" s="17"/>
      <c r="G1988" s="17"/>
      <c r="H1988" s="353">
        <v>108004173616</v>
      </c>
      <c r="I1988" s="17" t="s">
        <v>5204</v>
      </c>
      <c r="J1988" s="17" t="s">
        <v>6178</v>
      </c>
    </row>
    <row r="1989" spans="1:10" hidden="1">
      <c r="A1989" s="18">
        <f t="shared" si="30"/>
        <v>1985</v>
      </c>
      <c r="B1989" s="21">
        <v>14794</v>
      </c>
      <c r="C1989" s="22" t="s">
        <v>1895</v>
      </c>
      <c r="D1989" s="23">
        <v>30522</v>
      </c>
      <c r="E1989" s="24" t="s">
        <v>4817</v>
      </c>
      <c r="F1989" s="17"/>
      <c r="G1989" s="17"/>
      <c r="H1989" s="353">
        <v>107004173617</v>
      </c>
      <c r="I1989" s="17" t="s">
        <v>5204</v>
      </c>
      <c r="J1989" s="17" t="s">
        <v>5225</v>
      </c>
    </row>
    <row r="1990" spans="1:10" hidden="1">
      <c r="A1990" s="18">
        <f t="shared" ref="A1990:A2053" si="31">ROW()-4</f>
        <v>1986</v>
      </c>
      <c r="B1990" s="25">
        <v>14798</v>
      </c>
      <c r="C1990" s="26" t="s">
        <v>1896</v>
      </c>
      <c r="D1990" s="27">
        <v>30953</v>
      </c>
      <c r="E1990" s="28" t="s">
        <v>4791</v>
      </c>
      <c r="F1990" s="17"/>
      <c r="G1990" s="17"/>
      <c r="H1990" s="353">
        <v>1008402528</v>
      </c>
      <c r="I1990" s="17" t="s">
        <v>5208</v>
      </c>
      <c r="J1990" s="17" t="s">
        <v>5446</v>
      </c>
    </row>
    <row r="1991" spans="1:10" hidden="1">
      <c r="A1991" s="18">
        <f t="shared" si="31"/>
        <v>1987</v>
      </c>
      <c r="B1991" s="72">
        <v>14802</v>
      </c>
      <c r="C1991" s="73" t="s">
        <v>1897</v>
      </c>
      <c r="D1991" s="74">
        <v>30917</v>
      </c>
      <c r="E1991" s="24" t="s">
        <v>4803</v>
      </c>
      <c r="F1991" s="17"/>
      <c r="G1991" s="17"/>
      <c r="H1991" s="353">
        <v>101004169926</v>
      </c>
      <c r="I1991" s="17" t="s">
        <v>5204</v>
      </c>
      <c r="J1991" s="17" t="s">
        <v>6203</v>
      </c>
    </row>
    <row r="1992" spans="1:10" hidden="1">
      <c r="A1992" s="18">
        <f t="shared" si="31"/>
        <v>1988</v>
      </c>
      <c r="B1992" s="25">
        <v>14806</v>
      </c>
      <c r="C1992" s="26" t="s">
        <v>1898</v>
      </c>
      <c r="D1992" s="27">
        <v>30690</v>
      </c>
      <c r="E1992" s="28" t="s">
        <v>4826</v>
      </c>
      <c r="F1992" s="17"/>
      <c r="G1992" s="17"/>
      <c r="H1992" s="353">
        <v>107004171824</v>
      </c>
      <c r="I1992" s="17" t="s">
        <v>5204</v>
      </c>
      <c r="J1992" s="17" t="s">
        <v>5214</v>
      </c>
    </row>
    <row r="1993" spans="1:10" hidden="1">
      <c r="A1993" s="18">
        <f t="shared" si="31"/>
        <v>1989</v>
      </c>
      <c r="B1993" s="21">
        <v>14807</v>
      </c>
      <c r="C1993" s="22" t="s">
        <v>402</v>
      </c>
      <c r="D1993" s="23">
        <v>31568</v>
      </c>
      <c r="E1993" s="24" t="s">
        <v>4820</v>
      </c>
      <c r="F1993" s="17"/>
      <c r="G1993" s="17"/>
      <c r="H1993" s="353">
        <v>108004171823</v>
      </c>
      <c r="I1993" s="17" t="s">
        <v>5204</v>
      </c>
      <c r="J1993" s="17" t="s">
        <v>5914</v>
      </c>
    </row>
    <row r="1994" spans="1:10" hidden="1">
      <c r="A1994" s="18">
        <f t="shared" si="31"/>
        <v>1990</v>
      </c>
      <c r="B1994" s="25">
        <v>14811</v>
      </c>
      <c r="C1994" s="26" t="s">
        <v>1899</v>
      </c>
      <c r="D1994" s="27">
        <v>31701</v>
      </c>
      <c r="E1994" s="28" t="s">
        <v>4822</v>
      </c>
      <c r="F1994" s="17"/>
      <c r="G1994" s="17"/>
      <c r="H1994" s="353">
        <v>106004187930</v>
      </c>
      <c r="I1994" s="17" t="s">
        <v>5204</v>
      </c>
      <c r="J1994" s="17" t="s">
        <v>5362</v>
      </c>
    </row>
    <row r="1995" spans="1:10" hidden="1">
      <c r="A1995" s="18">
        <f t="shared" si="31"/>
        <v>1991</v>
      </c>
      <c r="B1995" s="21">
        <v>14812</v>
      </c>
      <c r="C1995" s="22" t="s">
        <v>1900</v>
      </c>
      <c r="D1995" s="23">
        <v>31325</v>
      </c>
      <c r="E1995" s="24" t="s">
        <v>4822</v>
      </c>
      <c r="F1995" s="17"/>
      <c r="G1995" s="17"/>
      <c r="H1995" s="353">
        <v>104004187918</v>
      </c>
      <c r="I1995" s="17" t="s">
        <v>5204</v>
      </c>
      <c r="J1995" s="17" t="s">
        <v>6204</v>
      </c>
    </row>
    <row r="1996" spans="1:10" hidden="1">
      <c r="A1996" s="18">
        <f t="shared" si="31"/>
        <v>1992</v>
      </c>
      <c r="B1996" s="25">
        <v>14818</v>
      </c>
      <c r="C1996" s="26" t="s">
        <v>1901</v>
      </c>
      <c r="D1996" s="27">
        <v>30822</v>
      </c>
      <c r="E1996" s="28" t="s">
        <v>4817</v>
      </c>
      <c r="F1996" s="17"/>
      <c r="G1996" s="17"/>
      <c r="H1996" s="353">
        <v>100004173680</v>
      </c>
      <c r="I1996" s="17" t="s">
        <v>5204</v>
      </c>
      <c r="J1996" s="17" t="s">
        <v>5307</v>
      </c>
    </row>
    <row r="1997" spans="1:10" hidden="1">
      <c r="A1997" s="18">
        <f t="shared" si="31"/>
        <v>1993</v>
      </c>
      <c r="B1997" s="21">
        <v>14819</v>
      </c>
      <c r="C1997" s="22" t="s">
        <v>1902</v>
      </c>
      <c r="D1997" s="23">
        <v>31994</v>
      </c>
      <c r="E1997" s="24" t="s">
        <v>4794</v>
      </c>
      <c r="F1997" s="17"/>
      <c r="G1997" s="17"/>
      <c r="H1997" s="353">
        <v>105004173619</v>
      </c>
      <c r="I1997" s="17" t="s">
        <v>5204</v>
      </c>
      <c r="J1997" s="17" t="s">
        <v>5362</v>
      </c>
    </row>
    <row r="1998" spans="1:10" hidden="1">
      <c r="A1998" s="18">
        <f t="shared" si="31"/>
        <v>1994</v>
      </c>
      <c r="B1998" s="25">
        <v>14820</v>
      </c>
      <c r="C1998" s="26" t="s">
        <v>1903</v>
      </c>
      <c r="D1998" s="27">
        <v>31650</v>
      </c>
      <c r="E1998" s="28" t="s">
        <v>4802</v>
      </c>
      <c r="F1998" s="17"/>
      <c r="G1998" s="17"/>
      <c r="H1998" s="353">
        <v>1008396605</v>
      </c>
      <c r="I1998" s="17" t="s">
        <v>5208</v>
      </c>
      <c r="J1998" s="17" t="s">
        <v>6205</v>
      </c>
    </row>
    <row r="1999" spans="1:10" hidden="1">
      <c r="A1999" s="18">
        <f t="shared" si="31"/>
        <v>1995</v>
      </c>
      <c r="B1999" s="21">
        <v>14825</v>
      </c>
      <c r="C1999" s="22" t="s">
        <v>1904</v>
      </c>
      <c r="D1999" s="23">
        <v>30336</v>
      </c>
      <c r="E1999" s="24" t="s">
        <v>4801</v>
      </c>
      <c r="F1999" s="17"/>
      <c r="G1999" s="17"/>
      <c r="H1999" s="353">
        <v>102003970200</v>
      </c>
      <c r="I1999" s="17" t="s">
        <v>5204</v>
      </c>
      <c r="J1999" s="17" t="s">
        <v>6206</v>
      </c>
    </row>
    <row r="2000" spans="1:10" hidden="1">
      <c r="A2000" s="18">
        <f t="shared" si="31"/>
        <v>1996</v>
      </c>
      <c r="B2000" s="42">
        <v>14826</v>
      </c>
      <c r="C2000" s="29" t="s">
        <v>1905</v>
      </c>
      <c r="D2000" s="77">
        <v>29687</v>
      </c>
      <c r="E2000" s="29" t="s">
        <v>4818</v>
      </c>
      <c r="F2000" s="17"/>
      <c r="G2000" s="17"/>
      <c r="H2000" s="353">
        <v>141000874870</v>
      </c>
      <c r="I2000" s="17" t="s">
        <v>5210</v>
      </c>
      <c r="J2000" s="17" t="s">
        <v>5619</v>
      </c>
    </row>
    <row r="2001" spans="1:10" hidden="1">
      <c r="A2001" s="18">
        <f t="shared" si="31"/>
        <v>1997</v>
      </c>
      <c r="B2001" s="21">
        <v>14827</v>
      </c>
      <c r="C2001" s="22" t="s">
        <v>1628</v>
      </c>
      <c r="D2001" s="23">
        <v>30609</v>
      </c>
      <c r="E2001" s="30" t="s">
        <v>4781</v>
      </c>
      <c r="F2001" s="17"/>
      <c r="G2001" s="17"/>
      <c r="H2001" s="353">
        <v>105004178301</v>
      </c>
      <c r="I2001" s="17" t="s">
        <v>5204</v>
      </c>
      <c r="J2001" s="17" t="s">
        <v>5587</v>
      </c>
    </row>
    <row r="2002" spans="1:10" hidden="1">
      <c r="A2002" s="18">
        <f t="shared" si="31"/>
        <v>1998</v>
      </c>
      <c r="B2002" s="25">
        <v>14829</v>
      </c>
      <c r="C2002" s="26" t="s">
        <v>1526</v>
      </c>
      <c r="D2002" s="27">
        <v>30321</v>
      </c>
      <c r="E2002" s="28" t="s">
        <v>4794</v>
      </c>
      <c r="F2002" s="17"/>
      <c r="G2002" s="17"/>
      <c r="H2002" s="353">
        <v>102004184570</v>
      </c>
      <c r="I2002" s="17" t="s">
        <v>5204</v>
      </c>
      <c r="J2002" s="17" t="s">
        <v>6207</v>
      </c>
    </row>
    <row r="2003" spans="1:10" hidden="1">
      <c r="A2003" s="18">
        <f t="shared" si="31"/>
        <v>1999</v>
      </c>
      <c r="B2003" s="21">
        <v>14830</v>
      </c>
      <c r="C2003" s="22" t="s">
        <v>1906</v>
      </c>
      <c r="D2003" s="23">
        <v>29745</v>
      </c>
      <c r="E2003" s="24" t="s">
        <v>4809</v>
      </c>
      <c r="F2003" s="17"/>
      <c r="G2003" s="17"/>
      <c r="H2003" s="353">
        <v>102004191618</v>
      </c>
      <c r="I2003" s="17" t="s">
        <v>5204</v>
      </c>
      <c r="J2003" s="17" t="s">
        <v>6208</v>
      </c>
    </row>
    <row r="2004" spans="1:10" hidden="1">
      <c r="A2004" s="18">
        <f t="shared" si="31"/>
        <v>2000</v>
      </c>
      <c r="B2004" s="25">
        <v>14832</v>
      </c>
      <c r="C2004" s="26" t="s">
        <v>1907</v>
      </c>
      <c r="D2004" s="27">
        <v>31496</v>
      </c>
      <c r="E2004" s="28" t="s">
        <v>4793</v>
      </c>
      <c r="F2004" s="17"/>
      <c r="G2004" s="17"/>
      <c r="H2004" s="353">
        <v>1008388574</v>
      </c>
      <c r="I2004" s="17" t="s">
        <v>5208</v>
      </c>
      <c r="J2004" s="17" t="s">
        <v>5344</v>
      </c>
    </row>
    <row r="2005" spans="1:10" hidden="1">
      <c r="A2005" s="18">
        <f t="shared" si="31"/>
        <v>2001</v>
      </c>
      <c r="B2005" s="21">
        <v>14840</v>
      </c>
      <c r="C2005" s="22" t="s">
        <v>1908</v>
      </c>
      <c r="D2005" s="23">
        <v>31420</v>
      </c>
      <c r="E2005" s="24" t="s">
        <v>4814</v>
      </c>
      <c r="F2005" s="17"/>
      <c r="G2005" s="17"/>
      <c r="H2005" s="353">
        <v>1008403239</v>
      </c>
      <c r="I2005" s="17" t="s">
        <v>5208</v>
      </c>
      <c r="J2005" s="17" t="s">
        <v>5509</v>
      </c>
    </row>
    <row r="2006" spans="1:10" hidden="1">
      <c r="A2006" s="18">
        <f t="shared" si="31"/>
        <v>2002</v>
      </c>
      <c r="B2006" s="25">
        <v>14844</v>
      </c>
      <c r="C2006" s="26" t="s">
        <v>1909</v>
      </c>
      <c r="D2006" s="27">
        <v>30257</v>
      </c>
      <c r="E2006" s="28" t="s">
        <v>4795</v>
      </c>
      <c r="F2006" s="17"/>
      <c r="G2006" s="17"/>
      <c r="H2006" s="353">
        <v>103005809000</v>
      </c>
      <c r="I2006" s="17" t="s">
        <v>5204</v>
      </c>
      <c r="J2006" s="17" t="s">
        <v>6209</v>
      </c>
    </row>
    <row r="2007" spans="1:10" hidden="1">
      <c r="A2007" s="18">
        <f t="shared" si="31"/>
        <v>2003</v>
      </c>
      <c r="B2007" s="38">
        <v>14848</v>
      </c>
      <c r="C2007" s="30" t="s">
        <v>1910</v>
      </c>
      <c r="D2007" s="48">
        <v>32137</v>
      </c>
      <c r="E2007" s="30" t="s">
        <v>4823</v>
      </c>
      <c r="F2007" s="17"/>
      <c r="G2007" s="17"/>
      <c r="H2007" s="353">
        <v>107000043822</v>
      </c>
      <c r="I2007" s="17" t="s">
        <v>5204</v>
      </c>
      <c r="J2007" s="17" t="s">
        <v>5602</v>
      </c>
    </row>
    <row r="2008" spans="1:10" hidden="1">
      <c r="A2008" s="18">
        <f t="shared" si="31"/>
        <v>2004</v>
      </c>
      <c r="B2008" s="25">
        <v>14849</v>
      </c>
      <c r="C2008" s="26" t="s">
        <v>1911</v>
      </c>
      <c r="D2008" s="27">
        <v>30689</v>
      </c>
      <c r="E2008" s="28" t="s">
        <v>4818</v>
      </c>
      <c r="F2008" s="17"/>
      <c r="G2008" s="17"/>
      <c r="H2008" s="353">
        <v>1008400986</v>
      </c>
      <c r="I2008" s="17" t="s">
        <v>5208</v>
      </c>
      <c r="J2008" s="17" t="s">
        <v>5418</v>
      </c>
    </row>
    <row r="2009" spans="1:10" hidden="1">
      <c r="A2009" s="18">
        <f t="shared" si="31"/>
        <v>2005</v>
      </c>
      <c r="B2009" s="21">
        <v>14850</v>
      </c>
      <c r="C2009" s="22" t="s">
        <v>767</v>
      </c>
      <c r="D2009" s="23">
        <v>31462</v>
      </c>
      <c r="E2009" s="24" t="s">
        <v>4794</v>
      </c>
      <c r="F2009" s="17"/>
      <c r="G2009" s="17"/>
      <c r="H2009" s="353">
        <v>108004181130</v>
      </c>
      <c r="I2009" s="17" t="s">
        <v>5204</v>
      </c>
      <c r="J2009" s="17" t="s">
        <v>6054</v>
      </c>
    </row>
    <row r="2010" spans="1:10" hidden="1">
      <c r="A2010" s="18">
        <f t="shared" si="31"/>
        <v>2006</v>
      </c>
      <c r="B2010" s="25">
        <v>14852</v>
      </c>
      <c r="C2010" s="26" t="s">
        <v>608</v>
      </c>
      <c r="D2010" s="27">
        <v>30337</v>
      </c>
      <c r="E2010" s="28" t="s">
        <v>4782</v>
      </c>
      <c r="F2010" s="17" t="s">
        <v>8777</v>
      </c>
      <c r="G2010" s="17" t="s">
        <v>8767</v>
      </c>
      <c r="H2010" s="353">
        <v>102004189714</v>
      </c>
      <c r="I2010" s="17" t="s">
        <v>5204</v>
      </c>
      <c r="J2010" s="17" t="s">
        <v>11805</v>
      </c>
    </row>
    <row r="2011" spans="1:10" hidden="1">
      <c r="A2011" s="18">
        <f t="shared" si="31"/>
        <v>2007</v>
      </c>
      <c r="B2011" s="21">
        <v>14853</v>
      </c>
      <c r="C2011" s="22" t="s">
        <v>219</v>
      </c>
      <c r="D2011" s="23">
        <v>31728</v>
      </c>
      <c r="E2011" s="24" t="s">
        <v>4784</v>
      </c>
      <c r="F2011" s="17"/>
      <c r="G2011" s="17"/>
      <c r="H2011" s="353">
        <v>101004184517</v>
      </c>
      <c r="I2011" s="17" t="s">
        <v>5204</v>
      </c>
      <c r="J2011" s="17" t="s">
        <v>5290</v>
      </c>
    </row>
    <row r="2012" spans="1:10" hidden="1">
      <c r="A2012" s="18">
        <f t="shared" si="31"/>
        <v>2008</v>
      </c>
      <c r="B2012" s="25">
        <v>14854</v>
      </c>
      <c r="C2012" s="26" t="s">
        <v>1562</v>
      </c>
      <c r="D2012" s="27">
        <v>31501</v>
      </c>
      <c r="E2012" s="28" t="s">
        <v>4816</v>
      </c>
      <c r="F2012" s="17"/>
      <c r="G2012" s="17"/>
      <c r="H2012" s="353">
        <v>141000860680</v>
      </c>
      <c r="I2012" s="17" t="s">
        <v>5210</v>
      </c>
      <c r="J2012" s="17" t="s">
        <v>5237</v>
      </c>
    </row>
    <row r="2013" spans="1:10" hidden="1">
      <c r="A2013" s="18">
        <f t="shared" si="31"/>
        <v>2009</v>
      </c>
      <c r="B2013" s="21">
        <v>14857</v>
      </c>
      <c r="C2013" s="22" t="s">
        <v>1912</v>
      </c>
      <c r="D2013" s="23">
        <v>28305</v>
      </c>
      <c r="E2013" s="24" t="s">
        <v>4797</v>
      </c>
      <c r="F2013" s="17"/>
      <c r="G2013" s="17"/>
      <c r="H2013" s="353">
        <v>141000860049</v>
      </c>
      <c r="I2013" s="17" t="s">
        <v>5210</v>
      </c>
      <c r="J2013" s="17" t="s">
        <v>5320</v>
      </c>
    </row>
    <row r="2014" spans="1:10" hidden="1">
      <c r="A2014" s="18">
        <f t="shared" si="31"/>
        <v>2010</v>
      </c>
      <c r="B2014" s="25">
        <v>14861</v>
      </c>
      <c r="C2014" s="26" t="s">
        <v>1913</v>
      </c>
      <c r="D2014" s="27">
        <v>28869</v>
      </c>
      <c r="E2014" s="28" t="s">
        <v>4782</v>
      </c>
      <c r="F2014" s="17" t="s">
        <v>11030</v>
      </c>
      <c r="G2014" s="17" t="s">
        <v>11026</v>
      </c>
      <c r="H2014" s="353">
        <v>109004189717</v>
      </c>
      <c r="I2014" s="17" t="s">
        <v>5204</v>
      </c>
      <c r="J2014" s="17" t="s">
        <v>11805</v>
      </c>
    </row>
    <row r="2015" spans="1:10" hidden="1">
      <c r="A2015" s="18">
        <f t="shared" si="31"/>
        <v>2011</v>
      </c>
      <c r="B2015" s="21">
        <v>14866</v>
      </c>
      <c r="C2015" s="22" t="s">
        <v>337</v>
      </c>
      <c r="D2015" s="23">
        <v>30487</v>
      </c>
      <c r="E2015" s="30" t="s">
        <v>4781</v>
      </c>
      <c r="F2015" s="17"/>
      <c r="G2015" s="17"/>
      <c r="H2015" s="353">
        <v>1008403857</v>
      </c>
      <c r="I2015" s="17" t="s">
        <v>5208</v>
      </c>
      <c r="J2015" s="17" t="s">
        <v>5316</v>
      </c>
    </row>
    <row r="2016" spans="1:10" hidden="1">
      <c r="A2016" s="18">
        <f t="shared" si="31"/>
        <v>2012</v>
      </c>
      <c r="B2016" s="25">
        <v>14869</v>
      </c>
      <c r="C2016" s="26" t="s">
        <v>1914</v>
      </c>
      <c r="D2016" s="27">
        <v>29619</v>
      </c>
      <c r="E2016" s="28" t="s">
        <v>4789</v>
      </c>
      <c r="F2016" s="17"/>
      <c r="G2016" s="17"/>
      <c r="H2016" s="353">
        <v>108004228833</v>
      </c>
      <c r="I2016" s="17" t="s">
        <v>5204</v>
      </c>
      <c r="J2016" s="17" t="s">
        <v>6210</v>
      </c>
    </row>
    <row r="2017" spans="1:10" hidden="1">
      <c r="A2017" s="18">
        <f t="shared" si="31"/>
        <v>2013</v>
      </c>
      <c r="B2017" s="21">
        <v>14871</v>
      </c>
      <c r="C2017" s="22" t="s">
        <v>1915</v>
      </c>
      <c r="D2017" s="23">
        <v>31951</v>
      </c>
      <c r="E2017" s="24" t="s">
        <v>4784</v>
      </c>
      <c r="F2017" s="17"/>
      <c r="G2017" s="17"/>
      <c r="H2017" s="353">
        <v>100004233168</v>
      </c>
      <c r="I2017" s="17" t="s">
        <v>5204</v>
      </c>
      <c r="J2017" s="17" t="s">
        <v>5914</v>
      </c>
    </row>
    <row r="2018" spans="1:10" hidden="1">
      <c r="A2018" s="18">
        <f t="shared" si="31"/>
        <v>2014</v>
      </c>
      <c r="B2018" s="25">
        <v>14872</v>
      </c>
      <c r="C2018" s="26" t="s">
        <v>108</v>
      </c>
      <c r="D2018" s="27">
        <v>30384</v>
      </c>
      <c r="E2018" s="28" t="s">
        <v>4793</v>
      </c>
      <c r="F2018" s="17"/>
      <c r="G2018" s="17"/>
      <c r="H2018" s="353">
        <v>141000859898</v>
      </c>
      <c r="I2018" s="17" t="s">
        <v>5210</v>
      </c>
      <c r="J2018" s="17" t="s">
        <v>5362</v>
      </c>
    </row>
    <row r="2019" spans="1:10" hidden="1">
      <c r="A2019" s="18">
        <f t="shared" si="31"/>
        <v>2015</v>
      </c>
      <c r="B2019" s="21">
        <v>14878</v>
      </c>
      <c r="C2019" s="22" t="s">
        <v>192</v>
      </c>
      <c r="D2019" s="23">
        <v>25643</v>
      </c>
      <c r="E2019" s="24" t="s">
        <v>4816</v>
      </c>
      <c r="F2019" s="17"/>
      <c r="G2019" s="17"/>
      <c r="H2019" s="353">
        <v>141000860231</v>
      </c>
      <c r="I2019" s="17" t="s">
        <v>5210</v>
      </c>
      <c r="J2019" s="17" t="s">
        <v>6033</v>
      </c>
    </row>
    <row r="2020" spans="1:10" hidden="1">
      <c r="A2020" s="18">
        <f t="shared" si="31"/>
        <v>2016</v>
      </c>
      <c r="B2020" s="25">
        <v>14879</v>
      </c>
      <c r="C2020" s="26" t="s">
        <v>292</v>
      </c>
      <c r="D2020" s="27">
        <v>28542</v>
      </c>
      <c r="E2020" s="28" t="s">
        <v>4779</v>
      </c>
      <c r="F2020" s="17"/>
      <c r="G2020" s="17"/>
      <c r="H2020" s="353">
        <v>101004141465</v>
      </c>
      <c r="I2020" s="17" t="s">
        <v>5204</v>
      </c>
      <c r="J2020" s="17" t="s">
        <v>5336</v>
      </c>
    </row>
    <row r="2021" spans="1:10" hidden="1">
      <c r="A2021" s="18">
        <f t="shared" si="31"/>
        <v>2017</v>
      </c>
      <c r="B2021" s="21">
        <v>14883</v>
      </c>
      <c r="C2021" s="22" t="s">
        <v>1916</v>
      </c>
      <c r="D2021" s="23">
        <v>30325</v>
      </c>
      <c r="E2021" s="24" t="s">
        <v>4791</v>
      </c>
      <c r="F2021" s="17"/>
      <c r="G2021" s="17"/>
      <c r="H2021" s="353">
        <v>141000858057</v>
      </c>
      <c r="I2021" s="17" t="s">
        <v>5210</v>
      </c>
      <c r="J2021" s="17" t="s">
        <v>5237</v>
      </c>
    </row>
    <row r="2022" spans="1:10" hidden="1">
      <c r="A2022" s="18">
        <f t="shared" si="31"/>
        <v>2018</v>
      </c>
      <c r="B2022" s="25">
        <v>14885</v>
      </c>
      <c r="C2022" s="26" t="s">
        <v>733</v>
      </c>
      <c r="D2022" s="27">
        <v>29346</v>
      </c>
      <c r="E2022" s="28" t="s">
        <v>4795</v>
      </c>
      <c r="F2022" s="17"/>
      <c r="G2022" s="17"/>
      <c r="H2022" s="353">
        <v>44310000017220</v>
      </c>
      <c r="I2022" s="17" t="s">
        <v>5221</v>
      </c>
      <c r="J2022" s="17" t="s">
        <v>6211</v>
      </c>
    </row>
    <row r="2023" spans="1:10" hidden="1">
      <c r="A2023" s="18">
        <f t="shared" si="31"/>
        <v>2019</v>
      </c>
      <c r="B2023" s="21">
        <v>14886</v>
      </c>
      <c r="C2023" s="22" t="s">
        <v>1917</v>
      </c>
      <c r="D2023" s="23">
        <v>31204</v>
      </c>
      <c r="E2023" s="24" t="s">
        <v>4788</v>
      </c>
      <c r="F2023" s="17"/>
      <c r="G2023" s="17"/>
      <c r="H2023" s="353">
        <v>103004079275</v>
      </c>
      <c r="I2023" s="17" t="s">
        <v>5204</v>
      </c>
      <c r="J2023" s="17" t="s">
        <v>6095</v>
      </c>
    </row>
    <row r="2024" spans="1:10" hidden="1">
      <c r="A2024" s="18">
        <f t="shared" si="31"/>
        <v>2020</v>
      </c>
      <c r="B2024" s="25">
        <v>14887</v>
      </c>
      <c r="C2024" s="26" t="s">
        <v>597</v>
      </c>
      <c r="D2024" s="27">
        <v>29416</v>
      </c>
      <c r="E2024" s="28" t="s">
        <v>4811</v>
      </c>
      <c r="F2024" s="17"/>
      <c r="G2024" s="17"/>
      <c r="H2024" s="353">
        <v>141000849011</v>
      </c>
      <c r="I2024" s="17" t="s">
        <v>5210</v>
      </c>
      <c r="J2024" s="17" t="s">
        <v>5333</v>
      </c>
    </row>
    <row r="2025" spans="1:10" hidden="1">
      <c r="A2025" s="18">
        <f t="shared" si="31"/>
        <v>2021</v>
      </c>
      <c r="B2025" s="21">
        <v>14888</v>
      </c>
      <c r="C2025" s="22" t="s">
        <v>1918</v>
      </c>
      <c r="D2025" s="23">
        <v>30061</v>
      </c>
      <c r="E2025" s="24" t="s">
        <v>4811</v>
      </c>
      <c r="F2025" s="17"/>
      <c r="G2025" s="17"/>
      <c r="H2025" s="353">
        <v>107004184523</v>
      </c>
      <c r="I2025" s="17" t="s">
        <v>5204</v>
      </c>
      <c r="J2025" s="17" t="s">
        <v>5403</v>
      </c>
    </row>
    <row r="2026" spans="1:10" hidden="1">
      <c r="A2026" s="18">
        <f t="shared" si="31"/>
        <v>2022</v>
      </c>
      <c r="B2026" s="25">
        <v>14891</v>
      </c>
      <c r="C2026" s="26" t="s">
        <v>1919</v>
      </c>
      <c r="D2026" s="27">
        <v>31715</v>
      </c>
      <c r="E2026" s="28" t="s">
        <v>4797</v>
      </c>
      <c r="F2026" s="17"/>
      <c r="G2026" s="17"/>
      <c r="H2026" s="353">
        <v>141000860050</v>
      </c>
      <c r="I2026" s="17" t="s">
        <v>5210</v>
      </c>
      <c r="J2026" s="17" t="s">
        <v>5261</v>
      </c>
    </row>
    <row r="2027" spans="1:10" hidden="1">
      <c r="A2027" s="18">
        <f t="shared" si="31"/>
        <v>2023</v>
      </c>
      <c r="B2027" s="21">
        <v>14892</v>
      </c>
      <c r="C2027" s="22" t="s">
        <v>1920</v>
      </c>
      <c r="D2027" s="23">
        <v>30630</v>
      </c>
      <c r="E2027" s="24" t="s">
        <v>4789</v>
      </c>
      <c r="F2027" s="17"/>
      <c r="G2027" s="17"/>
      <c r="H2027" s="353">
        <v>102004278680</v>
      </c>
      <c r="I2027" s="17" t="s">
        <v>5204</v>
      </c>
      <c r="J2027" s="17" t="s">
        <v>5261</v>
      </c>
    </row>
    <row r="2028" spans="1:10" hidden="1">
      <c r="A2028" s="18">
        <f t="shared" si="31"/>
        <v>2024</v>
      </c>
      <c r="B2028" s="25">
        <v>14893</v>
      </c>
      <c r="C2028" s="26" t="s">
        <v>192</v>
      </c>
      <c r="D2028" s="27">
        <v>30707</v>
      </c>
      <c r="E2028" s="28" t="s">
        <v>4820</v>
      </c>
      <c r="F2028" s="17"/>
      <c r="G2028" s="17"/>
      <c r="H2028" s="353">
        <v>108004278672</v>
      </c>
      <c r="I2028" s="17" t="s">
        <v>5204</v>
      </c>
      <c r="J2028" s="17" t="s">
        <v>5509</v>
      </c>
    </row>
    <row r="2029" spans="1:10" hidden="1">
      <c r="A2029" s="18">
        <f t="shared" si="31"/>
        <v>2025</v>
      </c>
      <c r="B2029" s="21">
        <v>14894</v>
      </c>
      <c r="C2029" s="22" t="s">
        <v>280</v>
      </c>
      <c r="D2029" s="23">
        <v>31320</v>
      </c>
      <c r="E2029" s="24" t="s">
        <v>4794</v>
      </c>
      <c r="F2029" s="17"/>
      <c r="G2029" s="17"/>
      <c r="H2029" s="353">
        <v>107004233410</v>
      </c>
      <c r="I2029" s="17" t="s">
        <v>5204</v>
      </c>
      <c r="J2029" s="17" t="s">
        <v>5650</v>
      </c>
    </row>
    <row r="2030" spans="1:10" hidden="1">
      <c r="A2030" s="18">
        <f t="shared" si="31"/>
        <v>2026</v>
      </c>
      <c r="B2030" s="25">
        <v>14895</v>
      </c>
      <c r="C2030" s="26" t="s">
        <v>1921</v>
      </c>
      <c r="D2030" s="27">
        <v>30024</v>
      </c>
      <c r="E2030" s="28" t="s">
        <v>4795</v>
      </c>
      <c r="F2030" s="17"/>
      <c r="G2030" s="17"/>
      <c r="H2030" s="353">
        <v>109004251139</v>
      </c>
      <c r="I2030" s="17" t="s">
        <v>5204</v>
      </c>
      <c r="J2030" s="17" t="s">
        <v>5637</v>
      </c>
    </row>
    <row r="2031" spans="1:10" hidden="1">
      <c r="A2031" s="18">
        <f t="shared" si="31"/>
        <v>2027</v>
      </c>
      <c r="B2031" s="21">
        <v>14896</v>
      </c>
      <c r="C2031" s="22" t="s">
        <v>1922</v>
      </c>
      <c r="D2031" s="23">
        <v>31411</v>
      </c>
      <c r="E2031" s="24" t="s">
        <v>4784</v>
      </c>
      <c r="F2031" s="17"/>
      <c r="G2031" s="17"/>
      <c r="H2031" s="353">
        <v>101004233194</v>
      </c>
      <c r="I2031" s="17" t="s">
        <v>5204</v>
      </c>
      <c r="J2031" s="17" t="s">
        <v>6014</v>
      </c>
    </row>
    <row r="2032" spans="1:10" hidden="1">
      <c r="A2032" s="18">
        <f t="shared" si="31"/>
        <v>2028</v>
      </c>
      <c r="B2032" s="25">
        <v>14897</v>
      </c>
      <c r="C2032" s="26" t="s">
        <v>1923</v>
      </c>
      <c r="D2032" s="27">
        <v>29792</v>
      </c>
      <c r="E2032" s="28" t="s">
        <v>4793</v>
      </c>
      <c r="F2032" s="17"/>
      <c r="G2032" s="17"/>
      <c r="H2032" s="353">
        <v>100004233404</v>
      </c>
      <c r="I2032" s="17" t="s">
        <v>5204</v>
      </c>
      <c r="J2032" s="17" t="s">
        <v>5633</v>
      </c>
    </row>
    <row r="2033" spans="1:10" hidden="1">
      <c r="A2033" s="18">
        <f t="shared" si="31"/>
        <v>2029</v>
      </c>
      <c r="B2033" s="21">
        <v>14898</v>
      </c>
      <c r="C2033" s="22" t="s">
        <v>1924</v>
      </c>
      <c r="D2033" s="23">
        <v>30456</v>
      </c>
      <c r="E2033" s="24" t="s">
        <v>4795</v>
      </c>
      <c r="F2033" s="17"/>
      <c r="G2033" s="17"/>
      <c r="H2033" s="353">
        <v>9830120051983</v>
      </c>
      <c r="I2033" s="17" t="s">
        <v>6036</v>
      </c>
      <c r="J2033" s="17" t="s">
        <v>6212</v>
      </c>
    </row>
    <row r="2034" spans="1:10" hidden="1">
      <c r="A2034" s="18">
        <f t="shared" si="31"/>
        <v>2030</v>
      </c>
      <c r="B2034" s="25">
        <v>14899</v>
      </c>
      <c r="C2034" s="26" t="s">
        <v>1925</v>
      </c>
      <c r="D2034" s="27">
        <v>31387</v>
      </c>
      <c r="E2034" s="28" t="s">
        <v>4778</v>
      </c>
      <c r="F2034" s="17"/>
      <c r="G2034" s="17"/>
      <c r="H2034" s="353">
        <v>105004251133</v>
      </c>
      <c r="I2034" s="17" t="s">
        <v>5204</v>
      </c>
      <c r="J2034" s="17" t="s">
        <v>5287</v>
      </c>
    </row>
    <row r="2035" spans="1:10" hidden="1">
      <c r="A2035" s="18">
        <f t="shared" si="31"/>
        <v>2031</v>
      </c>
      <c r="B2035" s="21">
        <v>14900</v>
      </c>
      <c r="C2035" s="22" t="s">
        <v>1926</v>
      </c>
      <c r="D2035" s="23">
        <v>30640</v>
      </c>
      <c r="E2035" s="24" t="s">
        <v>4791</v>
      </c>
      <c r="F2035" s="17"/>
      <c r="G2035" s="17"/>
      <c r="H2035" s="353">
        <v>104004188100</v>
      </c>
      <c r="I2035" s="17" t="s">
        <v>5204</v>
      </c>
      <c r="J2035" s="17" t="s">
        <v>5658</v>
      </c>
    </row>
    <row r="2036" spans="1:10" hidden="1">
      <c r="A2036" s="18">
        <f t="shared" si="31"/>
        <v>2032</v>
      </c>
      <c r="B2036" s="25">
        <v>14901</v>
      </c>
      <c r="C2036" s="26" t="s">
        <v>368</v>
      </c>
      <c r="D2036" s="27">
        <v>31680</v>
      </c>
      <c r="E2036" s="28" t="s">
        <v>4779</v>
      </c>
      <c r="F2036" s="17"/>
      <c r="G2036" s="17"/>
      <c r="H2036" s="353">
        <v>105004233409</v>
      </c>
      <c r="I2036" s="17" t="s">
        <v>5204</v>
      </c>
      <c r="J2036" s="17" t="s">
        <v>5706</v>
      </c>
    </row>
    <row r="2037" spans="1:10" hidden="1">
      <c r="A2037" s="18">
        <f t="shared" si="31"/>
        <v>2033</v>
      </c>
      <c r="B2037" s="21">
        <v>14904</v>
      </c>
      <c r="C2037" s="22" t="s">
        <v>1927</v>
      </c>
      <c r="D2037" s="23">
        <v>30693</v>
      </c>
      <c r="E2037" s="24" t="s">
        <v>4779</v>
      </c>
      <c r="F2037" s="17"/>
      <c r="G2037" s="17"/>
      <c r="H2037" s="353">
        <v>100004241749</v>
      </c>
      <c r="I2037" s="17" t="s">
        <v>5204</v>
      </c>
      <c r="J2037" s="17" t="s">
        <v>5362</v>
      </c>
    </row>
    <row r="2038" spans="1:10" hidden="1">
      <c r="A2038" s="18">
        <f t="shared" si="31"/>
        <v>2034</v>
      </c>
      <c r="B2038" s="25">
        <v>14911</v>
      </c>
      <c r="C2038" s="26" t="s">
        <v>1928</v>
      </c>
      <c r="D2038" s="27">
        <v>29633</v>
      </c>
      <c r="E2038" s="28" t="s">
        <v>4784</v>
      </c>
      <c r="F2038" s="17"/>
      <c r="G2038" s="17"/>
      <c r="H2038" s="353">
        <v>102004255769</v>
      </c>
      <c r="I2038" s="17" t="s">
        <v>5204</v>
      </c>
      <c r="J2038" s="17" t="s">
        <v>5207</v>
      </c>
    </row>
    <row r="2039" spans="1:10" hidden="1">
      <c r="A2039" s="18">
        <f t="shared" si="31"/>
        <v>2035</v>
      </c>
      <c r="B2039" s="21">
        <v>14914</v>
      </c>
      <c r="C2039" s="22" t="s">
        <v>1929</v>
      </c>
      <c r="D2039" s="23">
        <v>30166</v>
      </c>
      <c r="E2039" s="24" t="s">
        <v>4787</v>
      </c>
      <c r="F2039" s="17"/>
      <c r="G2039" s="17"/>
      <c r="H2039" s="353">
        <v>105004334651</v>
      </c>
      <c r="I2039" s="17" t="s">
        <v>5204</v>
      </c>
      <c r="J2039" s="17" t="s">
        <v>6213</v>
      </c>
    </row>
    <row r="2040" spans="1:10" hidden="1">
      <c r="A2040" s="18">
        <f t="shared" si="31"/>
        <v>2036</v>
      </c>
      <c r="B2040" s="25">
        <v>14920</v>
      </c>
      <c r="C2040" s="26" t="s">
        <v>1930</v>
      </c>
      <c r="D2040" s="27">
        <v>29698</v>
      </c>
      <c r="E2040" s="28" t="s">
        <v>4811</v>
      </c>
      <c r="F2040" s="17"/>
      <c r="G2040" s="17"/>
      <c r="H2040" s="353">
        <v>104004262065</v>
      </c>
      <c r="I2040" s="17" t="s">
        <v>5204</v>
      </c>
      <c r="J2040" s="17" t="s">
        <v>5861</v>
      </c>
    </row>
    <row r="2041" spans="1:10" hidden="1">
      <c r="A2041" s="18">
        <f t="shared" si="31"/>
        <v>2037</v>
      </c>
      <c r="B2041" s="21">
        <v>14922</v>
      </c>
      <c r="C2041" s="22" t="s">
        <v>1931</v>
      </c>
      <c r="D2041" s="23">
        <v>30641</v>
      </c>
      <c r="E2041" s="24" t="s">
        <v>4786</v>
      </c>
      <c r="F2041" s="17"/>
      <c r="G2041" s="17"/>
      <c r="H2041" s="353">
        <v>109003975620</v>
      </c>
      <c r="I2041" s="17" t="s">
        <v>5204</v>
      </c>
      <c r="J2041" s="17" t="s">
        <v>5300</v>
      </c>
    </row>
    <row r="2042" spans="1:10" hidden="1">
      <c r="A2042" s="18">
        <f t="shared" si="31"/>
        <v>2038</v>
      </c>
      <c r="B2042" s="25">
        <v>14923</v>
      </c>
      <c r="C2042" s="26" t="s">
        <v>1932</v>
      </c>
      <c r="D2042" s="27">
        <v>30207</v>
      </c>
      <c r="E2042" s="28" t="s">
        <v>4802</v>
      </c>
      <c r="F2042" s="17"/>
      <c r="G2042" s="17"/>
      <c r="H2042" s="353">
        <v>104004264243</v>
      </c>
      <c r="I2042" s="17" t="s">
        <v>5204</v>
      </c>
      <c r="J2042" s="17" t="s">
        <v>5371</v>
      </c>
    </row>
    <row r="2043" spans="1:10" hidden="1">
      <c r="A2043" s="18">
        <f t="shared" si="31"/>
        <v>2039</v>
      </c>
      <c r="B2043" s="21">
        <v>14925</v>
      </c>
      <c r="C2043" s="22" t="s">
        <v>1933</v>
      </c>
      <c r="D2043" s="23">
        <v>30557</v>
      </c>
      <c r="E2043" s="24" t="s">
        <v>4830</v>
      </c>
      <c r="F2043" s="17"/>
      <c r="G2043" s="17"/>
      <c r="H2043" s="353">
        <v>44310000040943</v>
      </c>
      <c r="I2043" s="17" t="s">
        <v>5221</v>
      </c>
      <c r="J2043" s="17" t="s">
        <v>5820</v>
      </c>
    </row>
    <row r="2044" spans="1:10" hidden="1">
      <c r="A2044" s="18">
        <f t="shared" si="31"/>
        <v>2040</v>
      </c>
      <c r="B2044" s="25">
        <v>14926</v>
      </c>
      <c r="C2044" s="26" t="s">
        <v>1934</v>
      </c>
      <c r="D2044" s="27">
        <v>30178</v>
      </c>
      <c r="E2044" s="28" t="s">
        <v>4830</v>
      </c>
      <c r="F2044" s="17"/>
      <c r="G2044" s="17"/>
      <c r="H2044" s="353">
        <v>101004286276</v>
      </c>
      <c r="I2044" s="17" t="s">
        <v>5204</v>
      </c>
      <c r="J2044" s="17" t="s">
        <v>6214</v>
      </c>
    </row>
    <row r="2045" spans="1:10" hidden="1">
      <c r="A2045" s="18">
        <f t="shared" si="31"/>
        <v>2041</v>
      </c>
      <c r="B2045" s="21">
        <v>14930</v>
      </c>
      <c r="C2045" s="22" t="s">
        <v>1935</v>
      </c>
      <c r="D2045" s="23">
        <v>30936</v>
      </c>
      <c r="E2045" s="24" t="s">
        <v>4830</v>
      </c>
      <c r="F2045" s="17"/>
      <c r="G2045" s="17"/>
      <c r="H2045" s="353">
        <v>107004278702</v>
      </c>
      <c r="I2045" s="17" t="s">
        <v>5204</v>
      </c>
      <c r="J2045" s="17" t="s">
        <v>5342</v>
      </c>
    </row>
    <row r="2046" spans="1:10" hidden="1">
      <c r="A2046" s="18">
        <f t="shared" si="31"/>
        <v>2042</v>
      </c>
      <c r="B2046" s="25">
        <v>14931</v>
      </c>
      <c r="C2046" s="26" t="s">
        <v>1936</v>
      </c>
      <c r="D2046" s="27">
        <v>30426</v>
      </c>
      <c r="E2046" s="28" t="s">
        <v>4829</v>
      </c>
      <c r="F2046" s="17"/>
      <c r="G2046" s="17"/>
      <c r="H2046" s="353">
        <v>103004293011</v>
      </c>
      <c r="I2046" s="17" t="s">
        <v>5204</v>
      </c>
      <c r="J2046" s="17" t="s">
        <v>5342</v>
      </c>
    </row>
    <row r="2047" spans="1:10" hidden="1">
      <c r="A2047" s="18">
        <f t="shared" si="31"/>
        <v>2043</v>
      </c>
      <c r="B2047" s="21">
        <v>14932</v>
      </c>
      <c r="C2047" s="22" t="s">
        <v>1937</v>
      </c>
      <c r="D2047" s="23">
        <v>30940</v>
      </c>
      <c r="E2047" s="24" t="s">
        <v>4820</v>
      </c>
      <c r="F2047" s="17"/>
      <c r="G2047" s="17"/>
      <c r="H2047" s="353">
        <v>104004106006</v>
      </c>
      <c r="I2047" s="17" t="s">
        <v>5204</v>
      </c>
      <c r="J2047" s="17" t="s">
        <v>6215</v>
      </c>
    </row>
    <row r="2048" spans="1:10" hidden="1">
      <c r="A2048" s="18">
        <f t="shared" si="31"/>
        <v>2044</v>
      </c>
      <c r="B2048" s="25">
        <v>14933</v>
      </c>
      <c r="C2048" s="26" t="s">
        <v>1938</v>
      </c>
      <c r="D2048" s="27">
        <v>30338</v>
      </c>
      <c r="E2048" s="28" t="s">
        <v>4799</v>
      </c>
      <c r="F2048" s="17"/>
      <c r="G2048" s="17"/>
      <c r="H2048" s="353">
        <v>107004293017</v>
      </c>
      <c r="I2048" s="17" t="s">
        <v>5204</v>
      </c>
      <c r="J2048" s="17" t="s">
        <v>5439</v>
      </c>
    </row>
    <row r="2049" spans="1:10" hidden="1">
      <c r="A2049" s="18">
        <f t="shared" si="31"/>
        <v>2045</v>
      </c>
      <c r="B2049" s="21">
        <v>14934</v>
      </c>
      <c r="C2049" s="22" t="s">
        <v>1939</v>
      </c>
      <c r="D2049" s="23">
        <v>30509</v>
      </c>
      <c r="E2049" s="24" t="s">
        <v>4810</v>
      </c>
      <c r="F2049" s="17"/>
      <c r="G2049" s="17"/>
      <c r="H2049" s="353">
        <v>106004308334</v>
      </c>
      <c r="I2049" s="17" t="s">
        <v>5204</v>
      </c>
      <c r="J2049" s="17" t="s">
        <v>5981</v>
      </c>
    </row>
    <row r="2050" spans="1:10" hidden="1">
      <c r="A2050" s="18">
        <f t="shared" si="31"/>
        <v>2046</v>
      </c>
      <c r="B2050" s="25">
        <v>14936</v>
      </c>
      <c r="C2050" s="26" t="s">
        <v>1940</v>
      </c>
      <c r="D2050" s="27">
        <v>30981</v>
      </c>
      <c r="E2050" s="28" t="s">
        <v>4819</v>
      </c>
      <c r="F2050" s="17"/>
      <c r="G2050" s="17"/>
      <c r="H2050" s="353">
        <v>1008389955</v>
      </c>
      <c r="I2050" s="17" t="s">
        <v>5208</v>
      </c>
      <c r="J2050" s="17" t="s">
        <v>5362</v>
      </c>
    </row>
    <row r="2051" spans="1:10" hidden="1">
      <c r="A2051" s="18">
        <f t="shared" si="31"/>
        <v>2047</v>
      </c>
      <c r="B2051" s="21">
        <v>14943</v>
      </c>
      <c r="C2051" s="22" t="s">
        <v>1941</v>
      </c>
      <c r="D2051" s="23">
        <v>30952</v>
      </c>
      <c r="E2051" s="24" t="s">
        <v>4793</v>
      </c>
      <c r="F2051" s="17"/>
      <c r="G2051" s="17"/>
      <c r="H2051" s="353">
        <v>141000859973</v>
      </c>
      <c r="I2051" s="17" t="s">
        <v>5210</v>
      </c>
      <c r="J2051" s="17" t="s">
        <v>6216</v>
      </c>
    </row>
    <row r="2052" spans="1:10" hidden="1">
      <c r="A2052" s="18">
        <f t="shared" si="31"/>
        <v>2048</v>
      </c>
      <c r="B2052" s="25">
        <v>14944</v>
      </c>
      <c r="C2052" s="26" t="s">
        <v>1942</v>
      </c>
      <c r="D2052" s="27">
        <v>32081</v>
      </c>
      <c r="E2052" s="29" t="s">
        <v>4781</v>
      </c>
      <c r="F2052" s="17"/>
      <c r="G2052" s="17"/>
      <c r="H2052" s="353">
        <v>141000859956</v>
      </c>
      <c r="I2052" s="17" t="s">
        <v>5210</v>
      </c>
      <c r="J2052" s="17" t="s">
        <v>6217</v>
      </c>
    </row>
    <row r="2053" spans="1:10" hidden="1">
      <c r="A2053" s="18">
        <f t="shared" si="31"/>
        <v>2049</v>
      </c>
      <c r="B2053" s="21">
        <v>14945</v>
      </c>
      <c r="C2053" s="22" t="s">
        <v>1562</v>
      </c>
      <c r="D2053" s="23">
        <v>29580</v>
      </c>
      <c r="E2053" s="24" t="s">
        <v>4793</v>
      </c>
      <c r="F2053" s="17"/>
      <c r="G2053" s="17"/>
      <c r="H2053" s="353">
        <v>105004308362</v>
      </c>
      <c r="I2053" s="17" t="s">
        <v>5204</v>
      </c>
      <c r="J2053" s="17" t="s">
        <v>6218</v>
      </c>
    </row>
    <row r="2054" spans="1:10" hidden="1">
      <c r="A2054" s="18">
        <f t="shared" ref="A2054:A2117" si="32">ROW()-4</f>
        <v>2050</v>
      </c>
      <c r="B2054" s="25">
        <v>14947</v>
      </c>
      <c r="C2054" s="26" t="s">
        <v>1943</v>
      </c>
      <c r="D2054" s="27">
        <v>31040</v>
      </c>
      <c r="E2054" s="28" t="s">
        <v>4805</v>
      </c>
      <c r="F2054" s="17"/>
      <c r="G2054" s="17"/>
      <c r="H2054" s="353">
        <v>1008388972</v>
      </c>
      <c r="I2054" s="17" t="s">
        <v>5208</v>
      </c>
      <c r="J2054" s="17" t="s">
        <v>6219</v>
      </c>
    </row>
    <row r="2055" spans="1:10" hidden="1">
      <c r="A2055" s="18">
        <f t="shared" si="32"/>
        <v>2051</v>
      </c>
      <c r="B2055" s="21">
        <v>14949</v>
      </c>
      <c r="C2055" s="22" t="s">
        <v>1944</v>
      </c>
      <c r="D2055" s="23">
        <v>29355</v>
      </c>
      <c r="E2055" s="24" t="s">
        <v>4829</v>
      </c>
      <c r="F2055" s="17"/>
      <c r="G2055" s="17"/>
      <c r="H2055" s="353">
        <v>107004385350</v>
      </c>
      <c r="I2055" s="17" t="s">
        <v>5204</v>
      </c>
      <c r="J2055" s="17" t="s">
        <v>5237</v>
      </c>
    </row>
    <row r="2056" spans="1:10" hidden="1">
      <c r="A2056" s="18">
        <f t="shared" si="32"/>
        <v>2052</v>
      </c>
      <c r="B2056" s="25">
        <v>14951</v>
      </c>
      <c r="C2056" s="26" t="s">
        <v>1945</v>
      </c>
      <c r="D2056" s="27">
        <v>32132</v>
      </c>
      <c r="E2056" s="28" t="s">
        <v>4780</v>
      </c>
      <c r="F2056" s="17"/>
      <c r="G2056" s="17"/>
      <c r="H2056" s="353">
        <v>104004328789</v>
      </c>
      <c r="I2056" s="17" t="s">
        <v>5204</v>
      </c>
      <c r="J2056" s="17" t="s">
        <v>6220</v>
      </c>
    </row>
    <row r="2057" spans="1:10" hidden="1">
      <c r="A2057" s="18">
        <f t="shared" si="32"/>
        <v>2053</v>
      </c>
      <c r="B2057" s="21">
        <v>14952</v>
      </c>
      <c r="C2057" s="22" t="s">
        <v>1946</v>
      </c>
      <c r="D2057" s="23">
        <v>31393</v>
      </c>
      <c r="E2057" s="24" t="s">
        <v>4794</v>
      </c>
      <c r="F2057" s="17"/>
      <c r="G2057" s="17"/>
      <c r="H2057" s="353">
        <v>105004308348</v>
      </c>
      <c r="I2057" s="17" t="s">
        <v>5204</v>
      </c>
      <c r="J2057" s="17" t="s">
        <v>5602</v>
      </c>
    </row>
    <row r="2058" spans="1:10" hidden="1">
      <c r="A2058" s="18">
        <f t="shared" si="32"/>
        <v>2054</v>
      </c>
      <c r="B2058" s="25">
        <v>14954</v>
      </c>
      <c r="C2058" s="26" t="s">
        <v>1947</v>
      </c>
      <c r="D2058" s="27">
        <v>30710</v>
      </c>
      <c r="E2058" s="28" t="s">
        <v>4779</v>
      </c>
      <c r="F2058" s="17"/>
      <c r="G2058" s="17"/>
      <c r="H2058" s="353">
        <v>141000838555</v>
      </c>
      <c r="I2058" s="17" t="s">
        <v>5210</v>
      </c>
      <c r="J2058" s="17" t="s">
        <v>5314</v>
      </c>
    </row>
    <row r="2059" spans="1:10" hidden="1">
      <c r="A2059" s="18">
        <f t="shared" si="32"/>
        <v>2055</v>
      </c>
      <c r="B2059" s="21">
        <v>14955</v>
      </c>
      <c r="C2059" s="22" t="s">
        <v>1948</v>
      </c>
      <c r="D2059" s="23">
        <v>31676</v>
      </c>
      <c r="E2059" s="24" t="s">
        <v>4789</v>
      </c>
      <c r="F2059" s="17"/>
      <c r="G2059" s="17"/>
      <c r="H2059" s="353">
        <v>104004370177</v>
      </c>
      <c r="I2059" s="17" t="s">
        <v>5204</v>
      </c>
      <c r="J2059" s="17" t="s">
        <v>5325</v>
      </c>
    </row>
    <row r="2060" spans="1:10" hidden="1">
      <c r="A2060" s="18">
        <f t="shared" si="32"/>
        <v>2056</v>
      </c>
      <c r="B2060" s="25">
        <v>14956</v>
      </c>
      <c r="C2060" s="26" t="s">
        <v>1949</v>
      </c>
      <c r="D2060" s="27">
        <v>31566</v>
      </c>
      <c r="E2060" s="28" t="s">
        <v>4823</v>
      </c>
      <c r="F2060" s="17"/>
      <c r="G2060" s="17"/>
      <c r="H2060" s="353">
        <v>102004356223</v>
      </c>
      <c r="I2060" s="17" t="s">
        <v>5204</v>
      </c>
      <c r="J2060" s="17" t="s">
        <v>6221</v>
      </c>
    </row>
    <row r="2061" spans="1:10" hidden="1">
      <c r="A2061" s="18">
        <f t="shared" si="32"/>
        <v>2057</v>
      </c>
      <c r="B2061" s="21">
        <v>14961</v>
      </c>
      <c r="C2061" s="22" t="s">
        <v>399</v>
      </c>
      <c r="D2061" s="23">
        <v>28865</v>
      </c>
      <c r="E2061" s="24" t="s">
        <v>4780</v>
      </c>
      <c r="F2061" s="17"/>
      <c r="G2061" s="17"/>
      <c r="H2061" s="353">
        <v>107004328761</v>
      </c>
      <c r="I2061" s="17" t="s">
        <v>5204</v>
      </c>
      <c r="J2061" s="17" t="s">
        <v>6222</v>
      </c>
    </row>
    <row r="2062" spans="1:10" hidden="1">
      <c r="A2062" s="18">
        <f t="shared" si="32"/>
        <v>2058</v>
      </c>
      <c r="B2062" s="42">
        <v>14962</v>
      </c>
      <c r="C2062" s="29" t="s">
        <v>1950</v>
      </c>
      <c r="D2062" s="45">
        <v>32270</v>
      </c>
      <c r="E2062" s="29" t="s">
        <v>4824</v>
      </c>
      <c r="F2062" s="17"/>
      <c r="G2062" s="17"/>
      <c r="H2062" s="353">
        <v>141000862751</v>
      </c>
      <c r="I2062" s="17" t="s">
        <v>5210</v>
      </c>
      <c r="J2062" s="17" t="s">
        <v>5318</v>
      </c>
    </row>
    <row r="2063" spans="1:10" hidden="1">
      <c r="A2063" s="18">
        <f t="shared" si="32"/>
        <v>2059</v>
      </c>
      <c r="B2063" s="21">
        <v>14963</v>
      </c>
      <c r="C2063" s="22" t="s">
        <v>1462</v>
      </c>
      <c r="D2063" s="23">
        <v>32419</v>
      </c>
      <c r="E2063" s="24" t="s">
        <v>4826</v>
      </c>
      <c r="F2063" s="17"/>
      <c r="G2063" s="17"/>
      <c r="H2063" s="353">
        <v>108004370158</v>
      </c>
      <c r="I2063" s="17" t="s">
        <v>5204</v>
      </c>
      <c r="J2063" s="17" t="s">
        <v>5487</v>
      </c>
    </row>
    <row r="2064" spans="1:10" hidden="1">
      <c r="A2064" s="18">
        <f t="shared" si="32"/>
        <v>2060</v>
      </c>
      <c r="B2064" s="25">
        <v>14964</v>
      </c>
      <c r="C2064" s="26" t="s">
        <v>1951</v>
      </c>
      <c r="D2064" s="27">
        <v>30908</v>
      </c>
      <c r="E2064" s="28" t="s">
        <v>4800</v>
      </c>
      <c r="F2064" s="17"/>
      <c r="G2064" s="17"/>
      <c r="H2064" s="353">
        <v>104004343329</v>
      </c>
      <c r="I2064" s="17" t="s">
        <v>5204</v>
      </c>
      <c r="J2064" s="17" t="s">
        <v>5667</v>
      </c>
    </row>
    <row r="2065" spans="1:10" hidden="1">
      <c r="A2065" s="18">
        <f t="shared" si="32"/>
        <v>2061</v>
      </c>
      <c r="B2065" s="21">
        <v>14967</v>
      </c>
      <c r="C2065" s="22" t="s">
        <v>1952</v>
      </c>
      <c r="D2065" s="23">
        <v>30440</v>
      </c>
      <c r="E2065" s="24" t="s">
        <v>4817</v>
      </c>
      <c r="F2065" s="17"/>
      <c r="G2065" s="17"/>
      <c r="H2065" s="353">
        <v>107004377586</v>
      </c>
      <c r="I2065" s="17" t="s">
        <v>5204</v>
      </c>
      <c r="J2065" s="17" t="s">
        <v>5237</v>
      </c>
    </row>
    <row r="2066" spans="1:10" hidden="1">
      <c r="A2066" s="18">
        <f t="shared" si="32"/>
        <v>2062</v>
      </c>
      <c r="B2066" s="25">
        <v>14970</v>
      </c>
      <c r="C2066" s="26" t="s">
        <v>737</v>
      </c>
      <c r="D2066" s="27">
        <v>28073</v>
      </c>
      <c r="E2066" s="28" t="s">
        <v>4811</v>
      </c>
      <c r="F2066" s="17"/>
      <c r="G2066" s="17"/>
      <c r="H2066" s="353">
        <v>141000852528</v>
      </c>
      <c r="I2066" s="17" t="s">
        <v>5210</v>
      </c>
      <c r="J2066" s="17" t="s">
        <v>5219</v>
      </c>
    </row>
    <row r="2067" spans="1:10" hidden="1">
      <c r="A2067" s="18">
        <f t="shared" si="32"/>
        <v>2063</v>
      </c>
      <c r="B2067" s="21">
        <v>14973</v>
      </c>
      <c r="C2067" s="22" t="s">
        <v>1953</v>
      </c>
      <c r="D2067" s="23">
        <v>31551</v>
      </c>
      <c r="E2067" s="24" t="s">
        <v>4784</v>
      </c>
      <c r="F2067" s="17"/>
      <c r="G2067" s="17"/>
      <c r="H2067" s="353">
        <v>108004110775</v>
      </c>
      <c r="I2067" s="17" t="s">
        <v>5204</v>
      </c>
      <c r="J2067" s="17" t="s">
        <v>5237</v>
      </c>
    </row>
    <row r="2068" spans="1:10" hidden="1">
      <c r="A2068" s="18">
        <f t="shared" si="32"/>
        <v>2064</v>
      </c>
      <c r="B2068" s="25">
        <v>14974</v>
      </c>
      <c r="C2068" s="26" t="s">
        <v>1954</v>
      </c>
      <c r="D2068" s="27">
        <v>31537</v>
      </c>
      <c r="E2068" s="28" t="s">
        <v>4784</v>
      </c>
      <c r="F2068" s="17"/>
      <c r="G2068" s="17"/>
      <c r="H2068" s="353">
        <v>103004144640</v>
      </c>
      <c r="I2068" s="17" t="s">
        <v>5204</v>
      </c>
      <c r="J2068" s="17" t="s">
        <v>5243</v>
      </c>
    </row>
    <row r="2069" spans="1:10" hidden="1">
      <c r="A2069" s="18">
        <f t="shared" si="32"/>
        <v>2065</v>
      </c>
      <c r="B2069" s="21">
        <v>14975</v>
      </c>
      <c r="C2069" s="22" t="s">
        <v>1955</v>
      </c>
      <c r="D2069" s="23">
        <v>31961</v>
      </c>
      <c r="E2069" s="24" t="s">
        <v>4797</v>
      </c>
      <c r="F2069" s="17"/>
      <c r="G2069" s="17"/>
      <c r="H2069" s="353">
        <v>141000860051</v>
      </c>
      <c r="I2069" s="17" t="s">
        <v>5210</v>
      </c>
      <c r="J2069" s="17" t="s">
        <v>5479</v>
      </c>
    </row>
    <row r="2070" spans="1:10" hidden="1">
      <c r="A2070" s="18">
        <f t="shared" si="32"/>
        <v>2066</v>
      </c>
      <c r="B2070" s="25">
        <v>14976</v>
      </c>
      <c r="C2070" s="26" t="s">
        <v>695</v>
      </c>
      <c r="D2070" s="27">
        <v>31718</v>
      </c>
      <c r="E2070" s="28" t="s">
        <v>4797</v>
      </c>
      <c r="F2070" s="17"/>
      <c r="G2070" s="17"/>
      <c r="H2070" s="353">
        <v>141000860052</v>
      </c>
      <c r="I2070" s="17" t="s">
        <v>5210</v>
      </c>
      <c r="J2070" s="17" t="s">
        <v>5310</v>
      </c>
    </row>
    <row r="2071" spans="1:10" hidden="1">
      <c r="A2071" s="18">
        <f t="shared" si="32"/>
        <v>2067</v>
      </c>
      <c r="B2071" s="68">
        <v>14977</v>
      </c>
      <c r="C2071" s="71" t="s">
        <v>1956</v>
      </c>
      <c r="D2071" s="70">
        <v>30678</v>
      </c>
      <c r="E2071" s="24" t="s">
        <v>4803</v>
      </c>
      <c r="F2071" s="17"/>
      <c r="G2071" s="17"/>
      <c r="H2071" s="353">
        <v>1017379142</v>
      </c>
      <c r="I2071" s="17" t="s">
        <v>5210</v>
      </c>
      <c r="J2071" s="17">
        <v>0</v>
      </c>
    </row>
    <row r="2072" spans="1:10" hidden="1">
      <c r="A2072" s="18">
        <f t="shared" si="32"/>
        <v>2068</v>
      </c>
      <c r="B2072" s="25">
        <v>14978</v>
      </c>
      <c r="C2072" s="26" t="s">
        <v>1957</v>
      </c>
      <c r="D2072" s="27">
        <v>31413</v>
      </c>
      <c r="E2072" s="28" t="s">
        <v>4779</v>
      </c>
      <c r="F2072" s="17"/>
      <c r="G2072" s="17"/>
      <c r="H2072" s="353">
        <v>105004406781</v>
      </c>
      <c r="I2072" s="17" t="s">
        <v>5204</v>
      </c>
      <c r="J2072" s="17" t="s">
        <v>5209</v>
      </c>
    </row>
    <row r="2073" spans="1:10" hidden="1">
      <c r="A2073" s="18">
        <f t="shared" si="32"/>
        <v>2069</v>
      </c>
      <c r="B2073" s="78">
        <v>14979</v>
      </c>
      <c r="C2073" s="79" t="s">
        <v>1958</v>
      </c>
      <c r="D2073" s="80">
        <v>29988</v>
      </c>
      <c r="E2073" s="71" t="s">
        <v>4820</v>
      </c>
      <c r="F2073" s="17"/>
      <c r="G2073" s="17"/>
      <c r="H2073" s="353">
        <v>101004406652</v>
      </c>
      <c r="I2073" s="17" t="s">
        <v>5204</v>
      </c>
      <c r="J2073" s="17">
        <v>0</v>
      </c>
    </row>
    <row r="2074" spans="1:10" hidden="1">
      <c r="A2074" s="18">
        <f t="shared" si="32"/>
        <v>2070</v>
      </c>
      <c r="B2074" s="25">
        <v>14980</v>
      </c>
      <c r="C2074" s="26" t="s">
        <v>1394</v>
      </c>
      <c r="D2074" s="27">
        <v>30855</v>
      </c>
      <c r="E2074" s="28" t="s">
        <v>4784</v>
      </c>
      <c r="F2074" s="17"/>
      <c r="G2074" s="17"/>
      <c r="H2074" s="353">
        <v>107004356185</v>
      </c>
      <c r="I2074" s="17" t="s">
        <v>5204</v>
      </c>
      <c r="J2074" s="17" t="s">
        <v>6014</v>
      </c>
    </row>
    <row r="2075" spans="1:10" hidden="1">
      <c r="A2075" s="18">
        <f t="shared" si="32"/>
        <v>2071</v>
      </c>
      <c r="B2075" s="21">
        <v>14981</v>
      </c>
      <c r="C2075" s="22" t="s">
        <v>1959</v>
      </c>
      <c r="D2075" s="23">
        <v>31889</v>
      </c>
      <c r="E2075" s="24" t="s">
        <v>4789</v>
      </c>
      <c r="F2075" s="17"/>
      <c r="G2075" s="17"/>
      <c r="H2075" s="353">
        <v>1008386767</v>
      </c>
      <c r="I2075" s="17" t="s">
        <v>5208</v>
      </c>
      <c r="J2075" s="17" t="s">
        <v>5307</v>
      </c>
    </row>
    <row r="2076" spans="1:10" hidden="1">
      <c r="A2076" s="18">
        <f t="shared" si="32"/>
        <v>2072</v>
      </c>
      <c r="B2076" s="25">
        <v>14982</v>
      </c>
      <c r="C2076" s="26" t="s">
        <v>1960</v>
      </c>
      <c r="D2076" s="27">
        <v>32014</v>
      </c>
      <c r="E2076" s="28" t="s">
        <v>4816</v>
      </c>
      <c r="F2076" s="17"/>
      <c r="G2076" s="17"/>
      <c r="H2076" s="353">
        <v>141000860228</v>
      </c>
      <c r="I2076" s="17" t="s">
        <v>5210</v>
      </c>
      <c r="J2076" s="17" t="s">
        <v>5363</v>
      </c>
    </row>
    <row r="2077" spans="1:10" hidden="1">
      <c r="A2077" s="18">
        <f t="shared" si="32"/>
        <v>2073</v>
      </c>
      <c r="B2077" s="21">
        <v>14983</v>
      </c>
      <c r="C2077" s="22" t="s">
        <v>1961</v>
      </c>
      <c r="D2077" s="23">
        <v>32013</v>
      </c>
      <c r="E2077" s="24" t="s">
        <v>4784</v>
      </c>
      <c r="F2077" s="17"/>
      <c r="G2077" s="17"/>
      <c r="H2077" s="353">
        <v>141000860154</v>
      </c>
      <c r="I2077" s="17" t="s">
        <v>5210</v>
      </c>
      <c r="J2077" s="17" t="s">
        <v>6223</v>
      </c>
    </row>
    <row r="2078" spans="1:10" hidden="1">
      <c r="A2078" s="18">
        <f t="shared" si="32"/>
        <v>2074</v>
      </c>
      <c r="B2078" s="25">
        <v>14984</v>
      </c>
      <c r="C2078" s="26" t="s">
        <v>1962</v>
      </c>
      <c r="D2078" s="27">
        <v>31436</v>
      </c>
      <c r="E2078" s="28" t="s">
        <v>4824</v>
      </c>
      <c r="F2078" s="17"/>
      <c r="G2078" s="17"/>
      <c r="H2078" s="353">
        <v>107004372309</v>
      </c>
      <c r="I2078" s="17" t="s">
        <v>5204</v>
      </c>
      <c r="J2078" s="17" t="s">
        <v>6224</v>
      </c>
    </row>
    <row r="2079" spans="1:10" hidden="1">
      <c r="A2079" s="18">
        <f t="shared" si="32"/>
        <v>2075</v>
      </c>
      <c r="B2079" s="21">
        <v>14985</v>
      </c>
      <c r="C2079" s="22" t="s">
        <v>1963</v>
      </c>
      <c r="D2079" s="23">
        <v>31755</v>
      </c>
      <c r="E2079" s="24" t="s">
        <v>4814</v>
      </c>
      <c r="F2079" s="17"/>
      <c r="G2079" s="17"/>
      <c r="H2079" s="353">
        <v>1008401228</v>
      </c>
      <c r="I2079" s="17" t="s">
        <v>5208</v>
      </c>
      <c r="J2079" s="17" t="s">
        <v>5521</v>
      </c>
    </row>
    <row r="2080" spans="1:10" hidden="1">
      <c r="A2080" s="18">
        <f t="shared" si="32"/>
        <v>2076</v>
      </c>
      <c r="B2080" s="25">
        <v>14987</v>
      </c>
      <c r="C2080" s="26" t="s">
        <v>1964</v>
      </c>
      <c r="D2080" s="27">
        <v>31665</v>
      </c>
      <c r="E2080" s="28" t="s">
        <v>4822</v>
      </c>
      <c r="F2080" s="17"/>
      <c r="G2080" s="17"/>
      <c r="H2080" s="353">
        <v>101004350111</v>
      </c>
      <c r="I2080" s="17" t="s">
        <v>5204</v>
      </c>
      <c r="J2080" s="17" t="s">
        <v>6225</v>
      </c>
    </row>
    <row r="2081" spans="1:10" hidden="1">
      <c r="A2081" s="18">
        <f t="shared" si="32"/>
        <v>2077</v>
      </c>
      <c r="B2081" s="21">
        <v>14988</v>
      </c>
      <c r="C2081" s="22" t="s">
        <v>1965</v>
      </c>
      <c r="D2081" s="23">
        <v>31489</v>
      </c>
      <c r="E2081" s="24" t="s">
        <v>4784</v>
      </c>
      <c r="F2081" s="17"/>
      <c r="G2081" s="17"/>
      <c r="H2081" s="353">
        <v>141000860274</v>
      </c>
      <c r="I2081" s="17" t="s">
        <v>5210</v>
      </c>
      <c r="J2081" s="17" t="s">
        <v>6226</v>
      </c>
    </row>
    <row r="2082" spans="1:10" hidden="1">
      <c r="A2082" s="18">
        <f t="shared" si="32"/>
        <v>2078</v>
      </c>
      <c r="B2082" s="25">
        <v>14989</v>
      </c>
      <c r="C2082" s="26" t="s">
        <v>818</v>
      </c>
      <c r="D2082" s="27">
        <v>29993</v>
      </c>
      <c r="E2082" s="29" t="s">
        <v>4781</v>
      </c>
      <c r="F2082" s="17"/>
      <c r="G2082" s="17"/>
      <c r="H2082" s="353">
        <v>106004369691</v>
      </c>
      <c r="I2082" s="17" t="s">
        <v>5204</v>
      </c>
      <c r="J2082" s="17" t="s">
        <v>6227</v>
      </c>
    </row>
    <row r="2083" spans="1:10" hidden="1">
      <c r="A2083" s="18">
        <f t="shared" si="32"/>
        <v>2079</v>
      </c>
      <c r="B2083" s="21">
        <v>14992</v>
      </c>
      <c r="C2083" s="22" t="s">
        <v>1966</v>
      </c>
      <c r="D2083" s="23">
        <v>31631</v>
      </c>
      <c r="E2083" s="24" t="s">
        <v>4818</v>
      </c>
      <c r="F2083" s="17"/>
      <c r="G2083" s="17"/>
      <c r="H2083" s="353">
        <v>1008395842</v>
      </c>
      <c r="I2083" s="17" t="s">
        <v>5208</v>
      </c>
      <c r="J2083" s="17" t="s">
        <v>5544</v>
      </c>
    </row>
    <row r="2084" spans="1:10" hidden="1">
      <c r="A2084" s="18">
        <f t="shared" si="32"/>
        <v>2080</v>
      </c>
      <c r="B2084" s="25">
        <v>14993</v>
      </c>
      <c r="C2084" s="26" t="s">
        <v>1967</v>
      </c>
      <c r="D2084" s="27">
        <v>31881</v>
      </c>
      <c r="E2084" s="28" t="s">
        <v>4814</v>
      </c>
      <c r="F2084" s="17"/>
      <c r="G2084" s="17"/>
      <c r="H2084" s="353">
        <v>1008399071</v>
      </c>
      <c r="I2084" s="17" t="s">
        <v>5208</v>
      </c>
      <c r="J2084" s="17" t="s">
        <v>6228</v>
      </c>
    </row>
    <row r="2085" spans="1:10" hidden="1">
      <c r="A2085" s="18">
        <f t="shared" si="32"/>
        <v>2081</v>
      </c>
      <c r="B2085" s="21">
        <v>14996</v>
      </c>
      <c r="C2085" s="22" t="s">
        <v>1968</v>
      </c>
      <c r="D2085" s="23">
        <v>31801</v>
      </c>
      <c r="E2085" s="24" t="s">
        <v>4793</v>
      </c>
      <c r="F2085" s="17"/>
      <c r="G2085" s="17"/>
      <c r="H2085" s="353">
        <v>141000859915</v>
      </c>
      <c r="I2085" s="17" t="s">
        <v>5210</v>
      </c>
      <c r="J2085" s="17" t="s">
        <v>5304</v>
      </c>
    </row>
    <row r="2086" spans="1:10" hidden="1">
      <c r="A2086" s="18">
        <f t="shared" si="32"/>
        <v>2082</v>
      </c>
      <c r="B2086" s="25">
        <v>14997</v>
      </c>
      <c r="C2086" s="26" t="s">
        <v>1969</v>
      </c>
      <c r="D2086" s="27">
        <v>31828</v>
      </c>
      <c r="E2086" s="28" t="s">
        <v>4784</v>
      </c>
      <c r="F2086" s="17"/>
      <c r="G2086" s="17"/>
      <c r="H2086" s="353">
        <v>141000860276</v>
      </c>
      <c r="I2086" s="17" t="s">
        <v>5210</v>
      </c>
      <c r="J2086" s="17" t="s">
        <v>5581</v>
      </c>
    </row>
    <row r="2087" spans="1:10" hidden="1">
      <c r="A2087" s="18">
        <f t="shared" si="32"/>
        <v>2083</v>
      </c>
      <c r="B2087" s="21">
        <v>15001</v>
      </c>
      <c r="C2087" s="22" t="s">
        <v>1970</v>
      </c>
      <c r="D2087" s="23">
        <v>31834</v>
      </c>
      <c r="E2087" s="24" t="s">
        <v>4793</v>
      </c>
      <c r="F2087" s="17"/>
      <c r="G2087" s="17"/>
      <c r="H2087" s="353">
        <v>141000859668</v>
      </c>
      <c r="I2087" s="17" t="s">
        <v>5210</v>
      </c>
      <c r="J2087" s="17" t="s">
        <v>6229</v>
      </c>
    </row>
    <row r="2088" spans="1:10" hidden="1">
      <c r="A2088" s="18">
        <f t="shared" si="32"/>
        <v>2084</v>
      </c>
      <c r="B2088" s="25">
        <v>15002</v>
      </c>
      <c r="C2088" s="26" t="s">
        <v>1971</v>
      </c>
      <c r="D2088" s="27">
        <v>31868</v>
      </c>
      <c r="E2088" s="28" t="s">
        <v>4814</v>
      </c>
      <c r="F2088" s="17"/>
      <c r="G2088" s="17"/>
      <c r="H2088" s="353">
        <v>1008399026</v>
      </c>
      <c r="I2088" s="17" t="s">
        <v>5208</v>
      </c>
      <c r="J2088" s="17" t="s">
        <v>5725</v>
      </c>
    </row>
    <row r="2089" spans="1:10" hidden="1">
      <c r="A2089" s="18">
        <f t="shared" si="32"/>
        <v>2085</v>
      </c>
      <c r="B2089" s="21">
        <v>15004</v>
      </c>
      <c r="C2089" s="22" t="s">
        <v>1972</v>
      </c>
      <c r="D2089" s="23">
        <v>30824</v>
      </c>
      <c r="E2089" s="24" t="s">
        <v>4829</v>
      </c>
      <c r="F2089" s="17"/>
      <c r="G2089" s="17"/>
      <c r="H2089" s="353">
        <v>1008403161</v>
      </c>
      <c r="I2089" s="17" t="s">
        <v>5208</v>
      </c>
      <c r="J2089" s="17" t="s">
        <v>5237</v>
      </c>
    </row>
    <row r="2090" spans="1:10" hidden="1">
      <c r="A2090" s="18">
        <f t="shared" si="32"/>
        <v>2086</v>
      </c>
      <c r="B2090" s="25">
        <v>15005</v>
      </c>
      <c r="C2090" s="26" t="s">
        <v>1973</v>
      </c>
      <c r="D2090" s="27">
        <v>30941</v>
      </c>
      <c r="E2090" s="28" t="s">
        <v>4820</v>
      </c>
      <c r="F2090" s="17"/>
      <c r="G2090" s="17"/>
      <c r="H2090" s="353">
        <v>102004377651</v>
      </c>
      <c r="I2090" s="17" t="s">
        <v>5204</v>
      </c>
      <c r="J2090" s="17" t="s">
        <v>5304</v>
      </c>
    </row>
    <row r="2091" spans="1:10" hidden="1">
      <c r="A2091" s="18">
        <f t="shared" si="32"/>
        <v>2087</v>
      </c>
      <c r="B2091" s="21">
        <v>15006</v>
      </c>
      <c r="C2091" s="22" t="s">
        <v>1974</v>
      </c>
      <c r="D2091" s="23">
        <v>31999</v>
      </c>
      <c r="E2091" s="24" t="s">
        <v>4816</v>
      </c>
      <c r="F2091" s="17"/>
      <c r="G2091" s="17"/>
      <c r="H2091" s="353">
        <v>1011290277</v>
      </c>
      <c r="I2091" s="17" t="s">
        <v>5208</v>
      </c>
      <c r="J2091" s="17" t="s">
        <v>5461</v>
      </c>
    </row>
    <row r="2092" spans="1:10" hidden="1">
      <c r="A2092" s="18">
        <f t="shared" si="32"/>
        <v>2088</v>
      </c>
      <c r="B2092" s="25">
        <v>15009</v>
      </c>
      <c r="C2092" s="26" t="s">
        <v>1975</v>
      </c>
      <c r="D2092" s="27">
        <v>31439</v>
      </c>
      <c r="E2092" s="28" t="s">
        <v>4789</v>
      </c>
      <c r="F2092" s="17"/>
      <c r="G2092" s="17"/>
      <c r="H2092" s="353">
        <v>106004140883</v>
      </c>
      <c r="I2092" s="17" t="s">
        <v>5204</v>
      </c>
      <c r="J2092" s="17" t="s">
        <v>5342</v>
      </c>
    </row>
    <row r="2093" spans="1:10" hidden="1">
      <c r="A2093" s="18">
        <f t="shared" si="32"/>
        <v>2089</v>
      </c>
      <c r="B2093" s="21">
        <v>15011</v>
      </c>
      <c r="C2093" s="22" t="s">
        <v>1976</v>
      </c>
      <c r="D2093" s="23">
        <v>31805</v>
      </c>
      <c r="E2093" s="24" t="s">
        <v>4818</v>
      </c>
      <c r="F2093" s="17"/>
      <c r="G2093" s="17"/>
      <c r="H2093" s="353">
        <v>1008395907</v>
      </c>
      <c r="I2093" s="17" t="s">
        <v>5208</v>
      </c>
      <c r="J2093" s="17" t="s">
        <v>5432</v>
      </c>
    </row>
    <row r="2094" spans="1:10" hidden="1">
      <c r="A2094" s="18">
        <f t="shared" si="32"/>
        <v>2090</v>
      </c>
      <c r="B2094" s="25">
        <v>15012</v>
      </c>
      <c r="C2094" s="26" t="s">
        <v>1977</v>
      </c>
      <c r="D2094" s="27">
        <v>32103</v>
      </c>
      <c r="E2094" s="28" t="s">
        <v>4785</v>
      </c>
      <c r="F2094" s="17"/>
      <c r="G2094" s="17"/>
      <c r="H2094" s="353">
        <v>109004356226</v>
      </c>
      <c r="I2094" s="17" t="s">
        <v>5204</v>
      </c>
      <c r="J2094" s="17" t="s">
        <v>5304</v>
      </c>
    </row>
    <row r="2095" spans="1:10" hidden="1">
      <c r="A2095" s="18">
        <f t="shared" si="32"/>
        <v>2091</v>
      </c>
      <c r="B2095" s="21">
        <v>15017</v>
      </c>
      <c r="C2095" s="22" t="s">
        <v>768</v>
      </c>
      <c r="D2095" s="23">
        <v>31335</v>
      </c>
      <c r="E2095" s="24" t="s">
        <v>4791</v>
      </c>
      <c r="F2095" s="17"/>
      <c r="G2095" s="17"/>
      <c r="H2095" s="353">
        <v>103004356177</v>
      </c>
      <c r="I2095" s="17" t="s">
        <v>5204</v>
      </c>
      <c r="J2095" s="17" t="s">
        <v>6230</v>
      </c>
    </row>
    <row r="2096" spans="1:10" hidden="1">
      <c r="A2096" s="18">
        <f t="shared" si="32"/>
        <v>2092</v>
      </c>
      <c r="B2096" s="25">
        <v>15018</v>
      </c>
      <c r="C2096" s="26" t="s">
        <v>1978</v>
      </c>
      <c r="D2096" s="27">
        <v>31135</v>
      </c>
      <c r="E2096" s="28" t="s">
        <v>4782</v>
      </c>
      <c r="F2096" s="17" t="s">
        <v>7996</v>
      </c>
      <c r="G2096" s="17" t="s">
        <v>7992</v>
      </c>
      <c r="H2096" s="353">
        <v>103004403407</v>
      </c>
      <c r="I2096" s="17" t="s">
        <v>5204</v>
      </c>
      <c r="J2096" s="17" t="s">
        <v>11805</v>
      </c>
    </row>
    <row r="2097" spans="1:10" hidden="1">
      <c r="A2097" s="18">
        <f t="shared" si="32"/>
        <v>2093</v>
      </c>
      <c r="B2097" s="21">
        <v>15019</v>
      </c>
      <c r="C2097" s="22" t="s">
        <v>1398</v>
      </c>
      <c r="D2097" s="23">
        <v>31961</v>
      </c>
      <c r="E2097" s="24" t="s">
        <v>4794</v>
      </c>
      <c r="F2097" s="17"/>
      <c r="G2097" s="17"/>
      <c r="H2097" s="353">
        <v>0</v>
      </c>
      <c r="I2097" s="17" t="s">
        <v>6231</v>
      </c>
      <c r="J2097" s="17" t="s">
        <v>5323</v>
      </c>
    </row>
    <row r="2098" spans="1:10" hidden="1">
      <c r="A2098" s="18">
        <f t="shared" si="32"/>
        <v>2094</v>
      </c>
      <c r="B2098" s="25">
        <v>15020</v>
      </c>
      <c r="C2098" s="26" t="s">
        <v>1979</v>
      </c>
      <c r="D2098" s="27">
        <v>32101</v>
      </c>
      <c r="E2098" s="28" t="s">
        <v>4782</v>
      </c>
      <c r="F2098" s="17" t="s">
        <v>7934</v>
      </c>
      <c r="G2098" s="17" t="s">
        <v>7928</v>
      </c>
      <c r="H2098" s="353">
        <v>102004403408</v>
      </c>
      <c r="I2098" s="17" t="s">
        <v>5204</v>
      </c>
      <c r="J2098" s="17" t="s">
        <v>11805</v>
      </c>
    </row>
    <row r="2099" spans="1:10" hidden="1">
      <c r="A2099" s="18">
        <f t="shared" si="32"/>
        <v>2095</v>
      </c>
      <c r="B2099" s="21">
        <v>15022</v>
      </c>
      <c r="C2099" s="22" t="s">
        <v>1980</v>
      </c>
      <c r="D2099" s="23">
        <v>30786</v>
      </c>
      <c r="E2099" s="24" t="s">
        <v>4779</v>
      </c>
      <c r="F2099" s="17"/>
      <c r="G2099" s="17"/>
      <c r="H2099" s="353">
        <v>107004337043</v>
      </c>
      <c r="I2099" s="17" t="s">
        <v>5204</v>
      </c>
      <c r="J2099" s="17" t="s">
        <v>5225</v>
      </c>
    </row>
    <row r="2100" spans="1:10" hidden="1">
      <c r="A2100" s="18">
        <f t="shared" si="32"/>
        <v>2096</v>
      </c>
      <c r="B2100" s="25">
        <v>15023</v>
      </c>
      <c r="C2100" s="26" t="s">
        <v>1981</v>
      </c>
      <c r="D2100" s="27">
        <v>31946</v>
      </c>
      <c r="E2100" s="28" t="s">
        <v>4793</v>
      </c>
      <c r="F2100" s="17"/>
      <c r="G2100" s="17"/>
      <c r="H2100" s="353">
        <v>141000860503</v>
      </c>
      <c r="I2100" s="17" t="s">
        <v>5210</v>
      </c>
      <c r="J2100" s="17" t="s">
        <v>6232</v>
      </c>
    </row>
    <row r="2101" spans="1:10" hidden="1">
      <c r="A2101" s="18">
        <f t="shared" si="32"/>
        <v>2097</v>
      </c>
      <c r="B2101" s="21">
        <v>15024</v>
      </c>
      <c r="C2101" s="22" t="s">
        <v>1982</v>
      </c>
      <c r="D2101" s="23">
        <v>31634</v>
      </c>
      <c r="E2101" s="24" t="s">
        <v>4793</v>
      </c>
      <c r="F2101" s="17"/>
      <c r="G2101" s="17"/>
      <c r="H2101" s="353">
        <v>141000859929</v>
      </c>
      <c r="I2101" s="17" t="s">
        <v>5210</v>
      </c>
      <c r="J2101" s="17" t="s">
        <v>5342</v>
      </c>
    </row>
    <row r="2102" spans="1:10" hidden="1">
      <c r="A2102" s="18">
        <f t="shared" si="32"/>
        <v>2098</v>
      </c>
      <c r="B2102" s="25">
        <v>15025</v>
      </c>
      <c r="C2102" s="26" t="s">
        <v>1983</v>
      </c>
      <c r="D2102" s="27">
        <v>31511</v>
      </c>
      <c r="E2102" s="28" t="s">
        <v>4780</v>
      </c>
      <c r="F2102" s="17"/>
      <c r="G2102" s="17"/>
      <c r="H2102" s="353">
        <v>141000860159</v>
      </c>
      <c r="I2102" s="17" t="s">
        <v>5210</v>
      </c>
      <c r="J2102" s="17" t="s">
        <v>5665</v>
      </c>
    </row>
    <row r="2103" spans="1:10" hidden="1">
      <c r="A2103" s="18">
        <f t="shared" si="32"/>
        <v>2099</v>
      </c>
      <c r="B2103" s="21">
        <v>15026</v>
      </c>
      <c r="C2103" s="22" t="s">
        <v>1984</v>
      </c>
      <c r="D2103" s="23">
        <v>32540</v>
      </c>
      <c r="E2103" s="24" t="s">
        <v>4813</v>
      </c>
      <c r="F2103" s="17"/>
      <c r="G2103" s="17"/>
      <c r="H2103" s="353">
        <v>141000860690</v>
      </c>
      <c r="I2103" s="17" t="s">
        <v>5210</v>
      </c>
      <c r="J2103" s="17" t="s">
        <v>5371</v>
      </c>
    </row>
    <row r="2104" spans="1:10" hidden="1">
      <c r="A2104" s="18">
        <f t="shared" si="32"/>
        <v>2100</v>
      </c>
      <c r="B2104" s="25">
        <v>15027</v>
      </c>
      <c r="C2104" s="26" t="s">
        <v>1985</v>
      </c>
      <c r="D2104" s="27">
        <v>30814</v>
      </c>
      <c r="E2104" s="28" t="s">
        <v>4779</v>
      </c>
      <c r="F2104" s="17"/>
      <c r="G2104" s="17"/>
      <c r="H2104" s="353">
        <v>108003972469</v>
      </c>
      <c r="I2104" s="17" t="s">
        <v>5204</v>
      </c>
      <c r="J2104" s="17" t="s">
        <v>6233</v>
      </c>
    </row>
    <row r="2105" spans="1:10" hidden="1">
      <c r="A2105" s="18">
        <f t="shared" si="32"/>
        <v>2101</v>
      </c>
      <c r="B2105" s="21">
        <v>15028</v>
      </c>
      <c r="C2105" s="22" t="s">
        <v>1986</v>
      </c>
      <c r="D2105" s="23">
        <v>32020</v>
      </c>
      <c r="E2105" s="24" t="s">
        <v>4779</v>
      </c>
      <c r="F2105" s="17"/>
      <c r="G2105" s="17"/>
      <c r="H2105" s="353">
        <v>107004400746</v>
      </c>
      <c r="I2105" s="17" t="s">
        <v>5204</v>
      </c>
      <c r="J2105" s="17" t="s">
        <v>6156</v>
      </c>
    </row>
    <row r="2106" spans="1:10" hidden="1">
      <c r="A2106" s="18">
        <f t="shared" si="32"/>
        <v>2102</v>
      </c>
      <c r="B2106" s="25">
        <v>15029</v>
      </c>
      <c r="C2106" s="26" t="s">
        <v>1987</v>
      </c>
      <c r="D2106" s="27">
        <v>31940</v>
      </c>
      <c r="E2106" s="28" t="s">
        <v>4784</v>
      </c>
      <c r="F2106" s="17"/>
      <c r="G2106" s="17"/>
      <c r="H2106" s="353">
        <v>105004400750</v>
      </c>
      <c r="I2106" s="17" t="s">
        <v>5204</v>
      </c>
      <c r="J2106" s="17" t="s">
        <v>6234</v>
      </c>
    </row>
    <row r="2107" spans="1:10" hidden="1">
      <c r="A2107" s="18">
        <f t="shared" si="32"/>
        <v>2103</v>
      </c>
      <c r="B2107" s="21">
        <v>15030</v>
      </c>
      <c r="C2107" s="22" t="s">
        <v>1976</v>
      </c>
      <c r="D2107" s="23">
        <v>31325</v>
      </c>
      <c r="E2107" s="24" t="s">
        <v>4793</v>
      </c>
      <c r="F2107" s="17"/>
      <c r="G2107" s="17"/>
      <c r="H2107" s="353">
        <v>1008386990</v>
      </c>
      <c r="I2107" s="17" t="s">
        <v>5208</v>
      </c>
      <c r="J2107" s="17" t="s">
        <v>5342</v>
      </c>
    </row>
    <row r="2108" spans="1:10" hidden="1">
      <c r="A2108" s="18">
        <f t="shared" si="32"/>
        <v>2104</v>
      </c>
      <c r="B2108" s="25">
        <v>15031</v>
      </c>
      <c r="C2108" s="26" t="s">
        <v>1857</v>
      </c>
      <c r="D2108" s="27">
        <v>32086</v>
      </c>
      <c r="E2108" s="28" t="s">
        <v>4798</v>
      </c>
      <c r="F2108" s="17"/>
      <c r="G2108" s="17"/>
      <c r="H2108" s="353">
        <v>1008387119</v>
      </c>
      <c r="I2108" s="17" t="s">
        <v>5208</v>
      </c>
      <c r="J2108" s="17" t="s">
        <v>5521</v>
      </c>
    </row>
    <row r="2109" spans="1:10" hidden="1">
      <c r="A2109" s="18">
        <f t="shared" si="32"/>
        <v>2105</v>
      </c>
      <c r="B2109" s="21">
        <v>15034</v>
      </c>
      <c r="C2109" s="22" t="s">
        <v>1988</v>
      </c>
      <c r="D2109" s="23">
        <v>32063</v>
      </c>
      <c r="E2109" s="24" t="s">
        <v>4824</v>
      </c>
      <c r="F2109" s="17"/>
      <c r="G2109" s="17"/>
      <c r="H2109" s="353">
        <v>103004449426</v>
      </c>
      <c r="I2109" s="17" t="s">
        <v>5204</v>
      </c>
      <c r="J2109" s="17" t="s">
        <v>5358</v>
      </c>
    </row>
    <row r="2110" spans="1:10" hidden="1">
      <c r="A2110" s="18">
        <f t="shared" si="32"/>
        <v>2106</v>
      </c>
      <c r="B2110" s="25">
        <v>15036</v>
      </c>
      <c r="C2110" s="26" t="s">
        <v>1989</v>
      </c>
      <c r="D2110" s="27">
        <v>30617</v>
      </c>
      <c r="E2110" s="28" t="s">
        <v>4792</v>
      </c>
      <c r="F2110" s="17"/>
      <c r="G2110" s="17"/>
      <c r="H2110" s="353">
        <v>109004400729</v>
      </c>
      <c r="I2110" s="17" t="s">
        <v>5204</v>
      </c>
      <c r="J2110" s="17" t="s">
        <v>5302</v>
      </c>
    </row>
    <row r="2111" spans="1:10" hidden="1">
      <c r="A2111" s="18">
        <f t="shared" si="32"/>
        <v>2107</v>
      </c>
      <c r="B2111" s="21">
        <v>15038</v>
      </c>
      <c r="C2111" s="22" t="s">
        <v>1990</v>
      </c>
      <c r="D2111" s="23">
        <v>31907</v>
      </c>
      <c r="E2111" s="24" t="s">
        <v>4808</v>
      </c>
      <c r="F2111" s="17"/>
      <c r="G2111" s="17"/>
      <c r="H2111" s="353">
        <v>103004431106</v>
      </c>
      <c r="I2111" s="17" t="s">
        <v>5204</v>
      </c>
      <c r="J2111" s="17" t="s">
        <v>5272</v>
      </c>
    </row>
    <row r="2112" spans="1:10" hidden="1">
      <c r="A2112" s="18">
        <f t="shared" si="32"/>
        <v>2108</v>
      </c>
      <c r="B2112" s="25">
        <v>15039</v>
      </c>
      <c r="C2112" s="26" t="s">
        <v>1991</v>
      </c>
      <c r="D2112" s="27">
        <v>31492</v>
      </c>
      <c r="E2112" s="28" t="s">
        <v>4784</v>
      </c>
      <c r="F2112" s="17"/>
      <c r="G2112" s="17"/>
      <c r="H2112" s="353">
        <v>107004390248</v>
      </c>
      <c r="I2112" s="17" t="s">
        <v>5204</v>
      </c>
      <c r="J2112" s="17" t="s">
        <v>5872</v>
      </c>
    </row>
    <row r="2113" spans="1:10" hidden="1">
      <c r="A2113" s="18">
        <f t="shared" si="32"/>
        <v>2109</v>
      </c>
      <c r="B2113" s="21">
        <v>15040</v>
      </c>
      <c r="C2113" s="22" t="s">
        <v>1992</v>
      </c>
      <c r="D2113" s="23">
        <v>31346</v>
      </c>
      <c r="E2113" s="24" t="s">
        <v>4784</v>
      </c>
      <c r="F2113" s="17"/>
      <c r="G2113" s="17"/>
      <c r="H2113" s="353">
        <v>103004390242</v>
      </c>
      <c r="I2113" s="17" t="s">
        <v>5204</v>
      </c>
      <c r="J2113" s="17" t="s">
        <v>6235</v>
      </c>
    </row>
    <row r="2114" spans="1:10" hidden="1">
      <c r="A2114" s="18">
        <f t="shared" si="32"/>
        <v>2110</v>
      </c>
      <c r="B2114" s="25">
        <v>15041</v>
      </c>
      <c r="C2114" s="26" t="s">
        <v>1993</v>
      </c>
      <c r="D2114" s="27">
        <v>31647</v>
      </c>
      <c r="E2114" s="28" t="s">
        <v>4817</v>
      </c>
      <c r="F2114" s="17"/>
      <c r="G2114" s="17"/>
      <c r="H2114" s="353">
        <v>106004390236</v>
      </c>
      <c r="I2114" s="17" t="s">
        <v>5204</v>
      </c>
      <c r="J2114" s="17" t="s">
        <v>5328</v>
      </c>
    </row>
    <row r="2115" spans="1:10" hidden="1">
      <c r="A2115" s="18">
        <f t="shared" si="32"/>
        <v>2111</v>
      </c>
      <c r="B2115" s="21">
        <v>15042</v>
      </c>
      <c r="C2115" s="22" t="s">
        <v>1994</v>
      </c>
      <c r="D2115" s="23">
        <v>31073</v>
      </c>
      <c r="E2115" s="24" t="s">
        <v>4784</v>
      </c>
      <c r="F2115" s="17"/>
      <c r="G2115" s="17"/>
      <c r="H2115" s="353">
        <v>103004390157</v>
      </c>
      <c r="I2115" s="17" t="s">
        <v>5204</v>
      </c>
      <c r="J2115" s="17" t="s">
        <v>6218</v>
      </c>
    </row>
    <row r="2116" spans="1:10" hidden="1">
      <c r="A2116" s="18">
        <f t="shared" si="32"/>
        <v>2112</v>
      </c>
      <c r="B2116" s="25">
        <v>15046</v>
      </c>
      <c r="C2116" s="26" t="s">
        <v>1995</v>
      </c>
      <c r="D2116" s="27">
        <v>31995</v>
      </c>
      <c r="E2116" s="28" t="s">
        <v>4806</v>
      </c>
      <c r="F2116" s="17"/>
      <c r="G2116" s="17"/>
      <c r="H2116" s="353">
        <v>101004390229</v>
      </c>
      <c r="I2116" s="17" t="s">
        <v>5204</v>
      </c>
      <c r="J2116" s="17" t="s">
        <v>5340</v>
      </c>
    </row>
    <row r="2117" spans="1:10" hidden="1">
      <c r="A2117" s="18">
        <f t="shared" si="32"/>
        <v>2113</v>
      </c>
      <c r="B2117" s="21">
        <v>15048</v>
      </c>
      <c r="C2117" s="22" t="s">
        <v>1996</v>
      </c>
      <c r="D2117" s="23">
        <v>30278</v>
      </c>
      <c r="E2117" s="24" t="s">
        <v>4821</v>
      </c>
      <c r="F2117" s="17"/>
      <c r="G2117" s="17"/>
      <c r="H2117" s="353">
        <v>106004138867</v>
      </c>
      <c r="I2117" s="17" t="s">
        <v>5204</v>
      </c>
      <c r="J2117" s="17" t="s">
        <v>6236</v>
      </c>
    </row>
    <row r="2118" spans="1:10" hidden="1">
      <c r="A2118" s="18">
        <f t="shared" ref="A2118:A2181" si="33">ROW()-4</f>
        <v>2114</v>
      </c>
      <c r="B2118" s="25">
        <v>15054</v>
      </c>
      <c r="C2118" s="26" t="s">
        <v>1997</v>
      </c>
      <c r="D2118" s="27">
        <v>30462</v>
      </c>
      <c r="E2118" s="28" t="s">
        <v>4805</v>
      </c>
      <c r="F2118" s="17"/>
      <c r="G2118" s="17"/>
      <c r="H2118" s="353">
        <v>1008388846</v>
      </c>
      <c r="I2118" s="17" t="s">
        <v>5208</v>
      </c>
      <c r="J2118" s="17" t="s">
        <v>5446</v>
      </c>
    </row>
    <row r="2119" spans="1:10" hidden="1">
      <c r="A2119" s="18">
        <f t="shared" si="33"/>
        <v>2115</v>
      </c>
      <c r="B2119" s="21">
        <v>15055</v>
      </c>
      <c r="C2119" s="22" t="s">
        <v>1998</v>
      </c>
      <c r="D2119" s="23">
        <v>30936</v>
      </c>
      <c r="E2119" s="24" t="s">
        <v>4823</v>
      </c>
      <c r="F2119" s="17"/>
      <c r="G2119" s="17"/>
      <c r="H2119" s="353">
        <v>107004412000</v>
      </c>
      <c r="I2119" s="17" t="s">
        <v>5204</v>
      </c>
      <c r="J2119" s="17" t="s">
        <v>5302</v>
      </c>
    </row>
    <row r="2120" spans="1:10" hidden="1">
      <c r="A2120" s="18">
        <f t="shared" si="33"/>
        <v>2116</v>
      </c>
      <c r="B2120" s="25">
        <v>15056</v>
      </c>
      <c r="C2120" s="26" t="s">
        <v>1999</v>
      </c>
      <c r="D2120" s="27">
        <v>31884</v>
      </c>
      <c r="E2120" s="28" t="s">
        <v>4815</v>
      </c>
      <c r="F2120" s="17"/>
      <c r="G2120" s="17"/>
      <c r="H2120" s="353">
        <v>1008388011</v>
      </c>
      <c r="I2120" s="17" t="s">
        <v>5208</v>
      </c>
      <c r="J2120" s="17" t="s">
        <v>6237</v>
      </c>
    </row>
    <row r="2121" spans="1:10" hidden="1">
      <c r="A2121" s="18">
        <f t="shared" si="33"/>
        <v>2117</v>
      </c>
      <c r="B2121" s="21">
        <v>15063</v>
      </c>
      <c r="C2121" s="22" t="s">
        <v>1091</v>
      </c>
      <c r="D2121" s="23">
        <v>31720</v>
      </c>
      <c r="E2121" s="24" t="s">
        <v>4789</v>
      </c>
      <c r="F2121" s="17"/>
      <c r="G2121" s="17"/>
      <c r="H2121" s="353">
        <v>104004393180</v>
      </c>
      <c r="I2121" s="17" t="s">
        <v>5204</v>
      </c>
      <c r="J2121" s="17" t="s">
        <v>5614</v>
      </c>
    </row>
    <row r="2122" spans="1:10" hidden="1">
      <c r="A2122" s="18">
        <f t="shared" si="33"/>
        <v>2118</v>
      </c>
      <c r="B2122" s="25">
        <v>15065</v>
      </c>
      <c r="C2122" s="26" t="s">
        <v>2000</v>
      </c>
      <c r="D2122" s="27">
        <v>29650</v>
      </c>
      <c r="E2122" s="28" t="s">
        <v>4815</v>
      </c>
      <c r="F2122" s="17"/>
      <c r="G2122" s="17"/>
      <c r="H2122" s="353">
        <v>100004393172</v>
      </c>
      <c r="I2122" s="17" t="s">
        <v>5204</v>
      </c>
      <c r="J2122" s="17" t="s">
        <v>6175</v>
      </c>
    </row>
    <row r="2123" spans="1:10" hidden="1">
      <c r="A2123" s="18">
        <f t="shared" si="33"/>
        <v>2119</v>
      </c>
      <c r="B2123" s="21">
        <v>15068</v>
      </c>
      <c r="C2123" s="22" t="s">
        <v>2001</v>
      </c>
      <c r="D2123" s="23">
        <v>31507</v>
      </c>
      <c r="E2123" s="24" t="s">
        <v>4820</v>
      </c>
      <c r="F2123" s="17"/>
      <c r="G2123" s="17"/>
      <c r="H2123" s="353">
        <v>102004393167</v>
      </c>
      <c r="I2123" s="17" t="s">
        <v>5204</v>
      </c>
      <c r="J2123" s="17" t="s">
        <v>5397</v>
      </c>
    </row>
    <row r="2124" spans="1:10" hidden="1">
      <c r="A2124" s="18">
        <f t="shared" si="33"/>
        <v>2120</v>
      </c>
      <c r="B2124" s="25">
        <v>15069</v>
      </c>
      <c r="C2124" s="26" t="s">
        <v>2002</v>
      </c>
      <c r="D2124" s="27">
        <v>30851</v>
      </c>
      <c r="E2124" s="28" t="s">
        <v>4797</v>
      </c>
      <c r="F2124" s="17"/>
      <c r="G2124" s="17"/>
      <c r="H2124" s="353">
        <v>141000860053</v>
      </c>
      <c r="I2124" s="17" t="s">
        <v>5210</v>
      </c>
      <c r="J2124" s="17" t="s">
        <v>5754</v>
      </c>
    </row>
    <row r="2125" spans="1:10" hidden="1">
      <c r="A2125" s="18">
        <f t="shared" si="33"/>
        <v>2121</v>
      </c>
      <c r="B2125" s="21">
        <v>15075</v>
      </c>
      <c r="C2125" s="22" t="s">
        <v>2003</v>
      </c>
      <c r="D2125" s="23">
        <v>31667</v>
      </c>
      <c r="E2125" s="24" t="s">
        <v>4779</v>
      </c>
      <c r="F2125" s="17"/>
      <c r="G2125" s="17"/>
      <c r="H2125" s="353">
        <v>100004400755</v>
      </c>
      <c r="I2125" s="17" t="s">
        <v>5204</v>
      </c>
      <c r="J2125" s="17" t="s">
        <v>5580</v>
      </c>
    </row>
    <row r="2126" spans="1:10" hidden="1">
      <c r="A2126" s="18">
        <f t="shared" si="33"/>
        <v>2122</v>
      </c>
      <c r="B2126" s="25">
        <v>15076</v>
      </c>
      <c r="C2126" s="26" t="s">
        <v>2004</v>
      </c>
      <c r="D2126" s="27">
        <v>31232</v>
      </c>
      <c r="E2126" s="28" t="s">
        <v>4810</v>
      </c>
      <c r="F2126" s="17"/>
      <c r="G2126" s="17"/>
      <c r="H2126" s="353">
        <v>106004400759</v>
      </c>
      <c r="I2126" s="17" t="s">
        <v>5204</v>
      </c>
      <c r="J2126" s="17" t="s">
        <v>5257</v>
      </c>
    </row>
    <row r="2127" spans="1:10" hidden="1">
      <c r="A2127" s="18">
        <f t="shared" si="33"/>
        <v>2123</v>
      </c>
      <c r="B2127" s="21">
        <v>15078</v>
      </c>
      <c r="C2127" s="22" t="s">
        <v>2005</v>
      </c>
      <c r="D2127" s="23">
        <v>31544</v>
      </c>
      <c r="E2127" s="24" t="s">
        <v>4778</v>
      </c>
      <c r="F2127" s="17"/>
      <c r="G2127" s="17"/>
      <c r="H2127" s="353">
        <v>102004400765</v>
      </c>
      <c r="I2127" s="17" t="s">
        <v>5204</v>
      </c>
      <c r="J2127" s="17" t="s">
        <v>6239</v>
      </c>
    </row>
    <row r="2128" spans="1:10" hidden="1">
      <c r="A2128" s="18">
        <f t="shared" si="33"/>
        <v>2124</v>
      </c>
      <c r="B2128" s="25">
        <v>15079</v>
      </c>
      <c r="C2128" s="26" t="s">
        <v>1249</v>
      </c>
      <c r="D2128" s="27">
        <v>31265</v>
      </c>
      <c r="E2128" s="28" t="s">
        <v>4782</v>
      </c>
      <c r="F2128" s="17" t="s">
        <v>9979</v>
      </c>
      <c r="G2128" s="17" t="s">
        <v>9972</v>
      </c>
      <c r="H2128" s="353">
        <v>101004400779</v>
      </c>
      <c r="I2128" s="17" t="s">
        <v>5204</v>
      </c>
      <c r="J2128" s="17" t="s">
        <v>11805</v>
      </c>
    </row>
    <row r="2129" spans="1:10" hidden="1">
      <c r="A2129" s="18">
        <f t="shared" si="33"/>
        <v>2125</v>
      </c>
      <c r="B2129" s="21">
        <v>15080</v>
      </c>
      <c r="C2129" s="22" t="s">
        <v>2006</v>
      </c>
      <c r="D2129" s="23">
        <v>30207</v>
      </c>
      <c r="E2129" s="24" t="s">
        <v>4778</v>
      </c>
      <c r="F2129" s="17"/>
      <c r="G2129" s="17"/>
      <c r="H2129" s="353">
        <v>101004400781</v>
      </c>
      <c r="I2129" s="17" t="s">
        <v>5204</v>
      </c>
      <c r="J2129" s="17" t="s">
        <v>5404</v>
      </c>
    </row>
    <row r="2130" spans="1:10" hidden="1">
      <c r="A2130" s="18">
        <f t="shared" si="33"/>
        <v>2126</v>
      </c>
      <c r="B2130" s="25">
        <v>15082</v>
      </c>
      <c r="C2130" s="26" t="s">
        <v>673</v>
      </c>
      <c r="D2130" s="27">
        <v>30983</v>
      </c>
      <c r="E2130" s="28" t="s">
        <v>4802</v>
      </c>
      <c r="F2130" s="17"/>
      <c r="G2130" s="17"/>
      <c r="H2130" s="353">
        <v>1008387588</v>
      </c>
      <c r="I2130" s="17" t="s">
        <v>5208</v>
      </c>
      <c r="J2130" s="17" t="s">
        <v>5725</v>
      </c>
    </row>
    <row r="2131" spans="1:10" hidden="1">
      <c r="A2131" s="18">
        <f t="shared" si="33"/>
        <v>2127</v>
      </c>
      <c r="B2131" s="21">
        <v>15083</v>
      </c>
      <c r="C2131" s="22" t="s">
        <v>2007</v>
      </c>
      <c r="D2131" s="23">
        <v>31577</v>
      </c>
      <c r="E2131" s="24" t="s">
        <v>4829</v>
      </c>
      <c r="F2131" s="17"/>
      <c r="G2131" s="17"/>
      <c r="H2131" s="353">
        <v>141000860457</v>
      </c>
      <c r="I2131" s="17" t="s">
        <v>5210</v>
      </c>
      <c r="J2131" s="17" t="s">
        <v>6074</v>
      </c>
    </row>
    <row r="2132" spans="1:10" hidden="1">
      <c r="A2132" s="18">
        <f t="shared" si="33"/>
        <v>2128</v>
      </c>
      <c r="B2132" s="25">
        <v>15084</v>
      </c>
      <c r="C2132" s="26" t="s">
        <v>2008</v>
      </c>
      <c r="D2132" s="27">
        <v>31774</v>
      </c>
      <c r="E2132" s="28" t="s">
        <v>4782</v>
      </c>
      <c r="F2132" s="17" t="s">
        <v>11550</v>
      </c>
      <c r="G2132" s="17" t="s">
        <v>11547</v>
      </c>
      <c r="H2132" s="353">
        <v>106004400786</v>
      </c>
      <c r="I2132" s="17" t="s">
        <v>5204</v>
      </c>
      <c r="J2132" s="17" t="s">
        <v>11805</v>
      </c>
    </row>
    <row r="2133" spans="1:10" hidden="1">
      <c r="A2133" s="18">
        <f t="shared" si="33"/>
        <v>2129</v>
      </c>
      <c r="B2133" s="21">
        <v>15085</v>
      </c>
      <c r="C2133" s="22" t="s">
        <v>1666</v>
      </c>
      <c r="D2133" s="23">
        <v>30130</v>
      </c>
      <c r="E2133" s="24" t="s">
        <v>4784</v>
      </c>
      <c r="F2133" s="17"/>
      <c r="G2133" s="17"/>
      <c r="H2133" s="353">
        <v>108004449421</v>
      </c>
      <c r="I2133" s="17" t="s">
        <v>5204</v>
      </c>
      <c r="J2133" s="17" t="s">
        <v>5751</v>
      </c>
    </row>
    <row r="2134" spans="1:10" hidden="1">
      <c r="A2134" s="18">
        <f t="shared" si="33"/>
        <v>2130</v>
      </c>
      <c r="B2134" s="25">
        <v>15089</v>
      </c>
      <c r="C2134" s="26" t="s">
        <v>1406</v>
      </c>
      <c r="D2134" s="27">
        <v>29301</v>
      </c>
      <c r="E2134" s="28" t="s">
        <v>4789</v>
      </c>
      <c r="F2134" s="17"/>
      <c r="G2134" s="17"/>
      <c r="H2134" s="353">
        <v>109004455780</v>
      </c>
      <c r="I2134" s="17" t="s">
        <v>5204</v>
      </c>
      <c r="J2134" s="17" t="s">
        <v>5884</v>
      </c>
    </row>
    <row r="2135" spans="1:10" hidden="1">
      <c r="A2135" s="18">
        <f t="shared" si="33"/>
        <v>2131</v>
      </c>
      <c r="B2135" s="21">
        <v>15090</v>
      </c>
      <c r="C2135" s="22" t="s">
        <v>2009</v>
      </c>
      <c r="D2135" s="23">
        <v>30620</v>
      </c>
      <c r="E2135" s="24" t="s">
        <v>4795</v>
      </c>
      <c r="F2135" s="17"/>
      <c r="G2135" s="17"/>
      <c r="H2135" s="353">
        <v>108004493540</v>
      </c>
      <c r="I2135" s="17" t="s">
        <v>5204</v>
      </c>
      <c r="J2135" s="17" t="s">
        <v>6241</v>
      </c>
    </row>
    <row r="2136" spans="1:10" hidden="1">
      <c r="A2136" s="18">
        <f t="shared" si="33"/>
        <v>2132</v>
      </c>
      <c r="B2136" s="25">
        <v>15091</v>
      </c>
      <c r="C2136" s="26" t="s">
        <v>415</v>
      </c>
      <c r="D2136" s="27">
        <v>29860</v>
      </c>
      <c r="E2136" s="28" t="s">
        <v>4795</v>
      </c>
      <c r="F2136" s="17"/>
      <c r="G2136" s="17"/>
      <c r="H2136" s="353">
        <v>101004493534</v>
      </c>
      <c r="I2136" s="17" t="s">
        <v>5204</v>
      </c>
      <c r="J2136" s="17" t="s">
        <v>6242</v>
      </c>
    </row>
    <row r="2137" spans="1:10" hidden="1">
      <c r="A2137" s="18">
        <f t="shared" si="33"/>
        <v>2133</v>
      </c>
      <c r="B2137" s="21">
        <v>15092</v>
      </c>
      <c r="C2137" s="22" t="s">
        <v>707</v>
      </c>
      <c r="D2137" s="23">
        <v>31086</v>
      </c>
      <c r="E2137" s="24" t="s">
        <v>4795</v>
      </c>
      <c r="F2137" s="17"/>
      <c r="G2137" s="17"/>
      <c r="H2137" s="353">
        <v>109004493536</v>
      </c>
      <c r="I2137" s="17" t="s">
        <v>5204</v>
      </c>
      <c r="J2137" s="17" t="s">
        <v>5645</v>
      </c>
    </row>
    <row r="2138" spans="1:10" hidden="1">
      <c r="A2138" s="18">
        <f t="shared" si="33"/>
        <v>2134</v>
      </c>
      <c r="B2138" s="25">
        <v>15093</v>
      </c>
      <c r="C2138" s="26" t="s">
        <v>2010</v>
      </c>
      <c r="D2138" s="27">
        <v>31444</v>
      </c>
      <c r="E2138" s="28" t="s">
        <v>4795</v>
      </c>
      <c r="F2138" s="17"/>
      <c r="G2138" s="17"/>
      <c r="H2138" s="353">
        <v>103004493532</v>
      </c>
      <c r="I2138" s="17" t="s">
        <v>5204</v>
      </c>
      <c r="J2138" s="17" t="s">
        <v>5257</v>
      </c>
    </row>
    <row r="2139" spans="1:10" hidden="1">
      <c r="A2139" s="18">
        <f t="shared" si="33"/>
        <v>2135</v>
      </c>
      <c r="B2139" s="21">
        <v>15095</v>
      </c>
      <c r="C2139" s="22" t="s">
        <v>2011</v>
      </c>
      <c r="D2139" s="23">
        <v>27182</v>
      </c>
      <c r="E2139" s="24" t="s">
        <v>4782</v>
      </c>
      <c r="F2139" s="17" t="s">
        <v>9368</v>
      </c>
      <c r="G2139" s="17" t="s">
        <v>9362</v>
      </c>
      <c r="H2139" s="353">
        <v>107004449422</v>
      </c>
      <c r="I2139" s="17" t="s">
        <v>5204</v>
      </c>
      <c r="J2139" s="17" t="s">
        <v>11805</v>
      </c>
    </row>
    <row r="2140" spans="1:10" hidden="1">
      <c r="A2140" s="18">
        <f t="shared" si="33"/>
        <v>2136</v>
      </c>
      <c r="B2140" s="25">
        <v>15097</v>
      </c>
      <c r="C2140" s="26" t="s">
        <v>2012</v>
      </c>
      <c r="D2140" s="27">
        <v>27783</v>
      </c>
      <c r="E2140" s="29" t="s">
        <v>4781</v>
      </c>
      <c r="F2140" s="17"/>
      <c r="G2140" s="17"/>
      <c r="H2140" s="353">
        <v>101004515407</v>
      </c>
      <c r="I2140" s="17" t="s">
        <v>5204</v>
      </c>
      <c r="J2140" s="17" t="s">
        <v>5358</v>
      </c>
    </row>
    <row r="2141" spans="1:10" hidden="1">
      <c r="A2141" s="18">
        <f t="shared" si="33"/>
        <v>2137</v>
      </c>
      <c r="B2141" s="21">
        <v>15098</v>
      </c>
      <c r="C2141" s="22" t="s">
        <v>2013</v>
      </c>
      <c r="D2141" s="23">
        <v>30142</v>
      </c>
      <c r="E2141" s="30" t="s">
        <v>4781</v>
      </c>
      <c r="F2141" s="17"/>
      <c r="G2141" s="17"/>
      <c r="H2141" s="353">
        <v>1008403491</v>
      </c>
      <c r="I2141" s="17" t="s">
        <v>5208</v>
      </c>
      <c r="J2141" s="17" t="s">
        <v>6243</v>
      </c>
    </row>
    <row r="2142" spans="1:10" hidden="1">
      <c r="A2142" s="18">
        <f t="shared" si="33"/>
        <v>2138</v>
      </c>
      <c r="B2142" s="25">
        <v>15102</v>
      </c>
      <c r="C2142" s="26" t="s">
        <v>2014</v>
      </c>
      <c r="D2142" s="27">
        <v>30673</v>
      </c>
      <c r="E2142" s="29" t="s">
        <v>4781</v>
      </c>
      <c r="F2142" s="17"/>
      <c r="G2142" s="17"/>
      <c r="H2142" s="353">
        <v>105882457354</v>
      </c>
      <c r="I2142" s="17" t="s">
        <v>5204</v>
      </c>
      <c r="J2142" s="17" t="s">
        <v>5391</v>
      </c>
    </row>
    <row r="2143" spans="1:10" hidden="1">
      <c r="A2143" s="18">
        <f t="shared" si="33"/>
        <v>2139</v>
      </c>
      <c r="B2143" s="21">
        <v>15106</v>
      </c>
      <c r="C2143" s="22" t="s">
        <v>424</v>
      </c>
      <c r="D2143" s="23">
        <v>31342</v>
      </c>
      <c r="E2143" s="30" t="s">
        <v>4781</v>
      </c>
      <c r="F2143" s="17"/>
      <c r="G2143" s="17"/>
      <c r="H2143" s="353">
        <v>109004515412</v>
      </c>
      <c r="I2143" s="17" t="s">
        <v>5204</v>
      </c>
      <c r="J2143" s="17" t="s">
        <v>6244</v>
      </c>
    </row>
    <row r="2144" spans="1:10" hidden="1">
      <c r="A2144" s="18">
        <f t="shared" si="33"/>
        <v>2140</v>
      </c>
      <c r="B2144" s="25">
        <v>15109</v>
      </c>
      <c r="C2144" s="26" t="s">
        <v>2015</v>
      </c>
      <c r="D2144" s="27">
        <v>26423</v>
      </c>
      <c r="E2144" s="29" t="s">
        <v>4781</v>
      </c>
      <c r="F2144" s="17"/>
      <c r="G2144" s="17"/>
      <c r="H2144" s="353">
        <v>106004515415</v>
      </c>
      <c r="I2144" s="17" t="s">
        <v>5204</v>
      </c>
      <c r="J2144" s="17" t="s">
        <v>6243</v>
      </c>
    </row>
    <row r="2145" spans="1:10" hidden="1">
      <c r="A2145" s="18">
        <f t="shared" si="33"/>
        <v>2141</v>
      </c>
      <c r="B2145" s="21">
        <v>15110</v>
      </c>
      <c r="C2145" s="22" t="s">
        <v>290</v>
      </c>
      <c r="D2145" s="23">
        <v>26367</v>
      </c>
      <c r="E2145" s="30" t="s">
        <v>4781</v>
      </c>
      <c r="F2145" s="17"/>
      <c r="G2145" s="17"/>
      <c r="H2145" s="353">
        <v>105004515416</v>
      </c>
      <c r="I2145" s="17" t="s">
        <v>5204</v>
      </c>
      <c r="J2145" s="17" t="s">
        <v>5637</v>
      </c>
    </row>
    <row r="2146" spans="1:10" hidden="1">
      <c r="A2146" s="18">
        <f t="shared" si="33"/>
        <v>2142</v>
      </c>
      <c r="B2146" s="25">
        <v>15111</v>
      </c>
      <c r="C2146" s="26" t="s">
        <v>2016</v>
      </c>
      <c r="D2146" s="27">
        <v>28503</v>
      </c>
      <c r="E2146" s="28" t="s">
        <v>4801</v>
      </c>
      <c r="F2146" s="17"/>
      <c r="G2146" s="17"/>
      <c r="H2146" s="353">
        <v>107004066378</v>
      </c>
      <c r="I2146" s="17" t="s">
        <v>5204</v>
      </c>
      <c r="J2146" s="17" t="s">
        <v>5352</v>
      </c>
    </row>
    <row r="2147" spans="1:10" hidden="1">
      <c r="A2147" s="18">
        <f t="shared" si="33"/>
        <v>2143</v>
      </c>
      <c r="B2147" s="21">
        <v>15119</v>
      </c>
      <c r="C2147" s="22" t="s">
        <v>2017</v>
      </c>
      <c r="D2147" s="23">
        <v>28496</v>
      </c>
      <c r="E2147" s="30" t="s">
        <v>4781</v>
      </c>
      <c r="F2147" s="17"/>
      <c r="G2147" s="17"/>
      <c r="H2147" s="353">
        <v>1008403514</v>
      </c>
      <c r="I2147" s="17" t="s">
        <v>5208</v>
      </c>
      <c r="J2147" s="17" t="s">
        <v>6245</v>
      </c>
    </row>
    <row r="2148" spans="1:10" hidden="1">
      <c r="A2148" s="18">
        <f t="shared" si="33"/>
        <v>2144</v>
      </c>
      <c r="B2148" s="25">
        <v>15120</v>
      </c>
      <c r="C2148" s="26" t="s">
        <v>2018</v>
      </c>
      <c r="D2148" s="27">
        <v>31172</v>
      </c>
      <c r="E2148" s="28" t="s">
        <v>4798</v>
      </c>
      <c r="F2148" s="17"/>
      <c r="G2148" s="17"/>
      <c r="H2148" s="353">
        <v>1008386644</v>
      </c>
      <c r="I2148" s="17" t="s">
        <v>5208</v>
      </c>
      <c r="J2148" s="17" t="s">
        <v>5393</v>
      </c>
    </row>
    <row r="2149" spans="1:10" hidden="1">
      <c r="A2149" s="18">
        <f t="shared" si="33"/>
        <v>2145</v>
      </c>
      <c r="B2149" s="21">
        <v>15121</v>
      </c>
      <c r="C2149" s="22" t="s">
        <v>818</v>
      </c>
      <c r="D2149" s="23">
        <v>31786</v>
      </c>
      <c r="E2149" s="24" t="s">
        <v>4820</v>
      </c>
      <c r="F2149" s="17"/>
      <c r="G2149" s="17"/>
      <c r="H2149" s="353">
        <v>1008386754</v>
      </c>
      <c r="I2149" s="17" t="s">
        <v>5208</v>
      </c>
      <c r="J2149" s="17" t="s">
        <v>5743</v>
      </c>
    </row>
    <row r="2150" spans="1:10" hidden="1">
      <c r="A2150" s="18">
        <f t="shared" si="33"/>
        <v>2146</v>
      </c>
      <c r="B2150" s="25">
        <v>15123</v>
      </c>
      <c r="C2150" s="26" t="s">
        <v>2019</v>
      </c>
      <c r="D2150" s="27">
        <v>31828</v>
      </c>
      <c r="E2150" s="28" t="s">
        <v>4823</v>
      </c>
      <c r="F2150" s="17"/>
      <c r="G2150" s="17"/>
      <c r="H2150" s="353">
        <v>109004506472</v>
      </c>
      <c r="I2150" s="17" t="s">
        <v>5204</v>
      </c>
      <c r="J2150" s="17" t="s">
        <v>5393</v>
      </c>
    </row>
    <row r="2151" spans="1:10" hidden="1">
      <c r="A2151" s="18">
        <f t="shared" si="33"/>
        <v>2147</v>
      </c>
      <c r="B2151" s="21">
        <v>15124</v>
      </c>
      <c r="C2151" s="22" t="s">
        <v>2020</v>
      </c>
      <c r="D2151" s="23">
        <v>32095</v>
      </c>
      <c r="E2151" s="24" t="s">
        <v>4798</v>
      </c>
      <c r="F2151" s="17"/>
      <c r="G2151" s="17"/>
      <c r="H2151" s="353">
        <v>1008386631</v>
      </c>
      <c r="I2151" s="17" t="s">
        <v>5208</v>
      </c>
      <c r="J2151" s="17" t="s">
        <v>5644</v>
      </c>
    </row>
    <row r="2152" spans="1:10" hidden="1">
      <c r="A2152" s="18">
        <f t="shared" si="33"/>
        <v>2148</v>
      </c>
      <c r="B2152" s="25">
        <v>15126</v>
      </c>
      <c r="C2152" s="26" t="s">
        <v>1935</v>
      </c>
      <c r="D2152" s="27">
        <v>31693</v>
      </c>
      <c r="E2152" s="28" t="s">
        <v>4798</v>
      </c>
      <c r="F2152" s="17"/>
      <c r="G2152" s="17"/>
      <c r="H2152" s="353">
        <v>1008397413</v>
      </c>
      <c r="I2152" s="17" t="s">
        <v>5208</v>
      </c>
      <c r="J2152" s="17" t="s">
        <v>6246</v>
      </c>
    </row>
    <row r="2153" spans="1:10" hidden="1">
      <c r="A2153" s="18">
        <f t="shared" si="33"/>
        <v>2149</v>
      </c>
      <c r="B2153" s="21">
        <v>15127</v>
      </c>
      <c r="C2153" s="22" t="s">
        <v>2021</v>
      </c>
      <c r="D2153" s="23">
        <v>30967</v>
      </c>
      <c r="E2153" s="24" t="s">
        <v>4798</v>
      </c>
      <c r="F2153" s="17"/>
      <c r="G2153" s="17"/>
      <c r="H2153" s="353">
        <v>141000847499</v>
      </c>
      <c r="I2153" s="17" t="s">
        <v>5210</v>
      </c>
      <c r="J2153" s="17" t="s">
        <v>5665</v>
      </c>
    </row>
    <row r="2154" spans="1:10" hidden="1">
      <c r="A2154" s="18">
        <f t="shared" si="33"/>
        <v>2150</v>
      </c>
      <c r="B2154" s="25">
        <v>15128</v>
      </c>
      <c r="C2154" s="26" t="s">
        <v>2022</v>
      </c>
      <c r="D2154" s="27">
        <v>31713</v>
      </c>
      <c r="E2154" s="28" t="s">
        <v>4798</v>
      </c>
      <c r="F2154" s="17"/>
      <c r="G2154" s="17"/>
      <c r="H2154" s="353">
        <v>1008397374</v>
      </c>
      <c r="I2154" s="17" t="s">
        <v>5208</v>
      </c>
      <c r="J2154" s="17" t="s">
        <v>5367</v>
      </c>
    </row>
    <row r="2155" spans="1:10" hidden="1">
      <c r="A2155" s="18">
        <f t="shared" si="33"/>
        <v>2151</v>
      </c>
      <c r="B2155" s="21">
        <v>15129</v>
      </c>
      <c r="C2155" s="22" t="s">
        <v>2023</v>
      </c>
      <c r="D2155" s="23">
        <v>31182</v>
      </c>
      <c r="E2155" s="24" t="s">
        <v>4789</v>
      </c>
      <c r="F2155" s="17"/>
      <c r="G2155" s="17"/>
      <c r="H2155" s="353">
        <v>107004506486</v>
      </c>
      <c r="I2155" s="17" t="s">
        <v>5204</v>
      </c>
      <c r="J2155" s="17" t="s">
        <v>5616</v>
      </c>
    </row>
    <row r="2156" spans="1:10" hidden="1">
      <c r="A2156" s="18">
        <f t="shared" si="33"/>
        <v>2152</v>
      </c>
      <c r="B2156" s="42">
        <v>15132</v>
      </c>
      <c r="C2156" s="29" t="s">
        <v>2024</v>
      </c>
      <c r="D2156" s="77">
        <v>31221</v>
      </c>
      <c r="E2156" s="29" t="s">
        <v>4825</v>
      </c>
      <c r="F2156" s="17"/>
      <c r="G2156" s="17"/>
      <c r="H2156" s="353">
        <v>1037069484</v>
      </c>
      <c r="I2156" s="17" t="s">
        <v>5210</v>
      </c>
      <c r="J2156" s="17" t="s">
        <v>6247</v>
      </c>
    </row>
    <row r="2157" spans="1:10" hidden="1">
      <c r="A2157" s="18">
        <f t="shared" si="33"/>
        <v>2153</v>
      </c>
      <c r="B2157" s="21">
        <v>15136</v>
      </c>
      <c r="C2157" s="22" t="s">
        <v>2025</v>
      </c>
      <c r="D2157" s="23">
        <v>30485</v>
      </c>
      <c r="E2157" s="24" t="s">
        <v>4829</v>
      </c>
      <c r="F2157" s="17"/>
      <c r="G2157" s="17"/>
      <c r="H2157" s="353">
        <v>107004540877</v>
      </c>
      <c r="I2157" s="17" t="s">
        <v>5204</v>
      </c>
      <c r="J2157" s="17" t="s">
        <v>5614</v>
      </c>
    </row>
    <row r="2158" spans="1:10" hidden="1">
      <c r="A2158" s="18">
        <f t="shared" si="33"/>
        <v>2154</v>
      </c>
      <c r="B2158" s="25">
        <v>15140</v>
      </c>
      <c r="C2158" s="26" t="s">
        <v>2026</v>
      </c>
      <c r="D2158" s="27">
        <v>31601</v>
      </c>
      <c r="E2158" s="28" t="s">
        <v>4797</v>
      </c>
      <c r="F2158" s="17"/>
      <c r="G2158" s="17"/>
      <c r="H2158" s="353">
        <v>141000860054</v>
      </c>
      <c r="I2158" s="17" t="s">
        <v>5210</v>
      </c>
      <c r="J2158" s="17" t="s">
        <v>5690</v>
      </c>
    </row>
    <row r="2159" spans="1:10" hidden="1">
      <c r="A2159" s="18">
        <f t="shared" si="33"/>
        <v>2155</v>
      </c>
      <c r="B2159" s="21">
        <v>15142</v>
      </c>
      <c r="C2159" s="22" t="s">
        <v>2027</v>
      </c>
      <c r="D2159" s="23">
        <v>32234</v>
      </c>
      <c r="E2159" s="24" t="s">
        <v>4827</v>
      </c>
      <c r="F2159" s="17"/>
      <c r="G2159" s="17"/>
      <c r="H2159" s="353">
        <v>104004540867</v>
      </c>
      <c r="I2159" s="17" t="s">
        <v>5204</v>
      </c>
      <c r="J2159" s="17" t="s">
        <v>5507</v>
      </c>
    </row>
    <row r="2160" spans="1:10" hidden="1">
      <c r="A2160" s="18">
        <f t="shared" si="33"/>
        <v>2156</v>
      </c>
      <c r="B2160" s="25">
        <v>15143</v>
      </c>
      <c r="C2160" s="26" t="s">
        <v>2028</v>
      </c>
      <c r="D2160" s="27">
        <v>29224</v>
      </c>
      <c r="E2160" s="28" t="s">
        <v>4803</v>
      </c>
      <c r="F2160" s="17"/>
      <c r="G2160" s="17"/>
      <c r="H2160" s="353">
        <v>100004540874</v>
      </c>
      <c r="I2160" s="17" t="s">
        <v>5204</v>
      </c>
      <c r="J2160" s="17" t="s">
        <v>5364</v>
      </c>
    </row>
    <row r="2161" spans="1:10" hidden="1">
      <c r="A2161" s="18">
        <f t="shared" si="33"/>
        <v>2157</v>
      </c>
      <c r="B2161" s="35">
        <v>15144</v>
      </c>
      <c r="C2161" s="36" t="s">
        <v>2029</v>
      </c>
      <c r="D2161" s="37">
        <v>30446</v>
      </c>
      <c r="E2161" s="30" t="s">
        <v>4781</v>
      </c>
      <c r="F2161" s="17"/>
      <c r="G2161" s="17"/>
      <c r="H2161" s="353">
        <v>141000856589</v>
      </c>
      <c r="I2161" s="17" t="s">
        <v>5210</v>
      </c>
      <c r="J2161" s="17">
        <v>0</v>
      </c>
    </row>
    <row r="2162" spans="1:10" hidden="1">
      <c r="A2162" s="18">
        <f t="shared" si="33"/>
        <v>2158</v>
      </c>
      <c r="B2162" s="25">
        <v>15145</v>
      </c>
      <c r="C2162" s="26" t="s">
        <v>2030</v>
      </c>
      <c r="D2162" s="27">
        <v>30788</v>
      </c>
      <c r="E2162" s="28" t="s">
        <v>4808</v>
      </c>
      <c r="F2162" s="17"/>
      <c r="G2162" s="17"/>
      <c r="H2162" s="353">
        <v>104004540882</v>
      </c>
      <c r="I2162" s="17" t="s">
        <v>5204</v>
      </c>
      <c r="J2162" s="17" t="s">
        <v>5280</v>
      </c>
    </row>
    <row r="2163" spans="1:10" hidden="1">
      <c r="A2163" s="18">
        <f t="shared" si="33"/>
        <v>2159</v>
      </c>
      <c r="B2163" s="21">
        <v>15148</v>
      </c>
      <c r="C2163" s="22" t="s">
        <v>2031</v>
      </c>
      <c r="D2163" s="23">
        <v>28857</v>
      </c>
      <c r="E2163" s="24" t="s">
        <v>4807</v>
      </c>
      <c r="F2163" s="17"/>
      <c r="G2163" s="17"/>
      <c r="H2163" s="353">
        <v>102004540869</v>
      </c>
      <c r="I2163" s="17" t="s">
        <v>5204</v>
      </c>
      <c r="J2163" s="17" t="s">
        <v>5257</v>
      </c>
    </row>
    <row r="2164" spans="1:10" hidden="1">
      <c r="A2164" s="18">
        <f t="shared" si="33"/>
        <v>2160</v>
      </c>
      <c r="B2164" s="25">
        <v>15153</v>
      </c>
      <c r="C2164" s="26" t="s">
        <v>2032</v>
      </c>
      <c r="D2164" s="27">
        <v>30828</v>
      </c>
      <c r="E2164" s="28" t="s">
        <v>4816</v>
      </c>
      <c r="F2164" s="17"/>
      <c r="G2164" s="17"/>
      <c r="H2164" s="353">
        <v>141000860238</v>
      </c>
      <c r="I2164" s="17" t="s">
        <v>5210</v>
      </c>
      <c r="J2164" s="17" t="s">
        <v>5475</v>
      </c>
    </row>
    <row r="2165" spans="1:10" hidden="1">
      <c r="A2165" s="18">
        <f t="shared" si="33"/>
        <v>2161</v>
      </c>
      <c r="B2165" s="21">
        <v>15155</v>
      </c>
      <c r="C2165" s="22" t="s">
        <v>2033</v>
      </c>
      <c r="D2165" s="23">
        <v>31576</v>
      </c>
      <c r="E2165" s="24" t="s">
        <v>4817</v>
      </c>
      <c r="F2165" s="17"/>
      <c r="G2165" s="17"/>
      <c r="H2165" s="353">
        <v>100004504419</v>
      </c>
      <c r="I2165" s="17" t="s">
        <v>5204</v>
      </c>
      <c r="J2165" s="17" t="s">
        <v>6240</v>
      </c>
    </row>
    <row r="2166" spans="1:10" hidden="1">
      <c r="A2166" s="18">
        <f t="shared" si="33"/>
        <v>2162</v>
      </c>
      <c r="B2166" s="25">
        <v>15158</v>
      </c>
      <c r="C2166" s="26" t="s">
        <v>2034</v>
      </c>
      <c r="D2166" s="27">
        <v>32424</v>
      </c>
      <c r="E2166" s="28" t="s">
        <v>4817</v>
      </c>
      <c r="F2166" s="17"/>
      <c r="G2166" s="17"/>
      <c r="H2166" s="353">
        <v>101004504405</v>
      </c>
      <c r="I2166" s="17" t="s">
        <v>5204</v>
      </c>
      <c r="J2166" s="17" t="s">
        <v>6248</v>
      </c>
    </row>
    <row r="2167" spans="1:10" hidden="1">
      <c r="A2167" s="18">
        <f t="shared" si="33"/>
        <v>2163</v>
      </c>
      <c r="B2167" s="21">
        <v>15160</v>
      </c>
      <c r="C2167" s="22" t="s">
        <v>2035</v>
      </c>
      <c r="D2167" s="23">
        <v>31754</v>
      </c>
      <c r="E2167" s="24" t="s">
        <v>4817</v>
      </c>
      <c r="F2167" s="17"/>
      <c r="G2167" s="17"/>
      <c r="H2167" s="353">
        <v>108004504520</v>
      </c>
      <c r="I2167" s="17" t="s">
        <v>5204</v>
      </c>
      <c r="J2167" s="17" t="s">
        <v>5231</v>
      </c>
    </row>
    <row r="2168" spans="1:10" hidden="1">
      <c r="A2168" s="18">
        <f t="shared" si="33"/>
        <v>2164</v>
      </c>
      <c r="B2168" s="25">
        <v>15161</v>
      </c>
      <c r="C2168" s="26" t="s">
        <v>2036</v>
      </c>
      <c r="D2168" s="27">
        <v>31336</v>
      </c>
      <c r="E2168" s="28" t="s">
        <v>4817</v>
      </c>
      <c r="F2168" s="17"/>
      <c r="G2168" s="17"/>
      <c r="H2168" s="353">
        <v>103004504537</v>
      </c>
      <c r="I2168" s="17" t="s">
        <v>5204</v>
      </c>
      <c r="J2168" s="17" t="s">
        <v>6249</v>
      </c>
    </row>
    <row r="2169" spans="1:10" hidden="1">
      <c r="A2169" s="18">
        <f t="shared" si="33"/>
        <v>2165</v>
      </c>
      <c r="B2169" s="21">
        <v>15163</v>
      </c>
      <c r="C2169" s="22" t="s">
        <v>2037</v>
      </c>
      <c r="D2169" s="23">
        <v>30860</v>
      </c>
      <c r="E2169" s="24" t="s">
        <v>4817</v>
      </c>
      <c r="F2169" s="17"/>
      <c r="G2169" s="17"/>
      <c r="H2169" s="353">
        <v>101004504527</v>
      </c>
      <c r="I2169" s="17" t="s">
        <v>5204</v>
      </c>
      <c r="J2169" s="17" t="s">
        <v>6250</v>
      </c>
    </row>
    <row r="2170" spans="1:10" hidden="1">
      <c r="A2170" s="18">
        <f t="shared" si="33"/>
        <v>2166</v>
      </c>
      <c r="B2170" s="25">
        <v>15165</v>
      </c>
      <c r="C2170" s="26" t="s">
        <v>241</v>
      </c>
      <c r="D2170" s="27">
        <v>32050</v>
      </c>
      <c r="E2170" s="28" t="s">
        <v>4779</v>
      </c>
      <c r="F2170" s="17"/>
      <c r="G2170" s="17"/>
      <c r="H2170" s="353">
        <v>105004562626</v>
      </c>
      <c r="I2170" s="17" t="s">
        <v>5204</v>
      </c>
      <c r="J2170" s="17" t="s">
        <v>6233</v>
      </c>
    </row>
    <row r="2171" spans="1:10" hidden="1">
      <c r="A2171" s="18">
        <f t="shared" si="33"/>
        <v>2167</v>
      </c>
      <c r="B2171" s="21">
        <v>15166</v>
      </c>
      <c r="C2171" s="22" t="s">
        <v>2038</v>
      </c>
      <c r="D2171" s="23">
        <v>31000</v>
      </c>
      <c r="E2171" s="24" t="s">
        <v>4815</v>
      </c>
      <c r="F2171" s="17"/>
      <c r="G2171" s="17"/>
      <c r="H2171" s="353">
        <v>1008402081</v>
      </c>
      <c r="I2171" s="17" t="s">
        <v>5208</v>
      </c>
      <c r="J2171" s="17" t="s">
        <v>5618</v>
      </c>
    </row>
    <row r="2172" spans="1:10" hidden="1">
      <c r="A2172" s="18">
        <f t="shared" si="33"/>
        <v>2168</v>
      </c>
      <c r="B2172" s="25">
        <v>15167</v>
      </c>
      <c r="C2172" s="26" t="s">
        <v>2039</v>
      </c>
      <c r="D2172" s="27">
        <v>30411</v>
      </c>
      <c r="E2172" s="28" t="s">
        <v>4800</v>
      </c>
      <c r="F2172" s="17"/>
      <c r="G2172" s="17"/>
      <c r="H2172" s="353">
        <v>103004562630</v>
      </c>
      <c r="I2172" s="17" t="s">
        <v>5204</v>
      </c>
      <c r="J2172" s="17" t="s">
        <v>5432</v>
      </c>
    </row>
    <row r="2173" spans="1:10" hidden="1">
      <c r="A2173" s="18">
        <f t="shared" si="33"/>
        <v>2169</v>
      </c>
      <c r="B2173" s="21">
        <v>15170</v>
      </c>
      <c r="C2173" s="22" t="s">
        <v>2040</v>
      </c>
      <c r="D2173" s="23">
        <v>30252</v>
      </c>
      <c r="E2173" s="24" t="s">
        <v>4805</v>
      </c>
      <c r="F2173" s="17"/>
      <c r="G2173" s="17"/>
      <c r="H2173" s="353">
        <v>1008389049</v>
      </c>
      <c r="I2173" s="17" t="s">
        <v>5208</v>
      </c>
      <c r="J2173" s="17" t="s">
        <v>5629</v>
      </c>
    </row>
    <row r="2174" spans="1:10" hidden="1">
      <c r="A2174" s="18">
        <f t="shared" si="33"/>
        <v>2170</v>
      </c>
      <c r="B2174" s="25">
        <v>15172</v>
      </c>
      <c r="C2174" s="26" t="s">
        <v>2041</v>
      </c>
      <c r="D2174" s="27">
        <v>30673</v>
      </c>
      <c r="E2174" s="28" t="s">
        <v>4805</v>
      </c>
      <c r="F2174" s="17"/>
      <c r="G2174" s="17"/>
      <c r="H2174" s="353">
        <v>1008388927</v>
      </c>
      <c r="I2174" s="17" t="s">
        <v>5208</v>
      </c>
      <c r="J2174" s="17" t="s">
        <v>6251</v>
      </c>
    </row>
    <row r="2175" spans="1:10" hidden="1">
      <c r="A2175" s="18">
        <f t="shared" si="33"/>
        <v>2171</v>
      </c>
      <c r="B2175" s="21">
        <v>15173</v>
      </c>
      <c r="C2175" s="22" t="s">
        <v>2042</v>
      </c>
      <c r="D2175" s="23">
        <v>29953</v>
      </c>
      <c r="E2175" s="24" t="s">
        <v>4805</v>
      </c>
      <c r="F2175" s="17"/>
      <c r="G2175" s="17"/>
      <c r="H2175" s="353">
        <v>1008389285</v>
      </c>
      <c r="I2175" s="17" t="s">
        <v>5208</v>
      </c>
      <c r="J2175" s="17" t="s">
        <v>5650</v>
      </c>
    </row>
    <row r="2176" spans="1:10" hidden="1">
      <c r="A2176" s="18">
        <f t="shared" si="33"/>
        <v>2172</v>
      </c>
      <c r="B2176" s="25">
        <v>15174</v>
      </c>
      <c r="C2176" s="26" t="s">
        <v>2043</v>
      </c>
      <c r="D2176" s="27">
        <v>31124</v>
      </c>
      <c r="E2176" s="28" t="s">
        <v>4780</v>
      </c>
      <c r="F2176" s="17"/>
      <c r="G2176" s="17"/>
      <c r="H2176" s="353">
        <v>1008389078</v>
      </c>
      <c r="I2176" s="17" t="s">
        <v>5208</v>
      </c>
      <c r="J2176" s="17" t="s">
        <v>6252</v>
      </c>
    </row>
    <row r="2177" spans="1:10" hidden="1">
      <c r="A2177" s="18">
        <f t="shared" si="33"/>
        <v>2173</v>
      </c>
      <c r="B2177" s="21">
        <v>15175</v>
      </c>
      <c r="C2177" s="22" t="s">
        <v>2044</v>
      </c>
      <c r="D2177" s="23">
        <v>31285</v>
      </c>
      <c r="E2177" s="24" t="s">
        <v>4805</v>
      </c>
      <c r="F2177" s="17"/>
      <c r="G2177" s="17"/>
      <c r="H2177" s="353">
        <v>1008388820</v>
      </c>
      <c r="I2177" s="17" t="s">
        <v>5208</v>
      </c>
      <c r="J2177" s="17" t="s">
        <v>6253</v>
      </c>
    </row>
    <row r="2178" spans="1:10" hidden="1">
      <c r="A2178" s="18">
        <f t="shared" si="33"/>
        <v>2174</v>
      </c>
      <c r="B2178" s="25">
        <v>15176</v>
      </c>
      <c r="C2178" s="26" t="s">
        <v>2045</v>
      </c>
      <c r="D2178" s="27">
        <v>29618</v>
      </c>
      <c r="E2178" s="28" t="s">
        <v>4805</v>
      </c>
      <c r="F2178" s="17"/>
      <c r="G2178" s="17"/>
      <c r="H2178" s="353">
        <v>1008389243</v>
      </c>
      <c r="I2178" s="17" t="s">
        <v>5208</v>
      </c>
      <c r="J2178" s="17" t="s">
        <v>5901</v>
      </c>
    </row>
    <row r="2179" spans="1:10" hidden="1">
      <c r="A2179" s="18">
        <f t="shared" si="33"/>
        <v>2175</v>
      </c>
      <c r="B2179" s="21">
        <v>15181</v>
      </c>
      <c r="C2179" s="22" t="s">
        <v>2046</v>
      </c>
      <c r="D2179" s="23">
        <v>31737</v>
      </c>
      <c r="E2179" s="24" t="s">
        <v>4805</v>
      </c>
      <c r="F2179" s="17"/>
      <c r="G2179" s="17"/>
      <c r="H2179" s="353">
        <v>1008389201</v>
      </c>
      <c r="I2179" s="17" t="s">
        <v>5208</v>
      </c>
      <c r="J2179" s="17" t="s">
        <v>6254</v>
      </c>
    </row>
    <row r="2180" spans="1:10" hidden="1">
      <c r="A2180" s="18">
        <f t="shared" si="33"/>
        <v>2176</v>
      </c>
      <c r="B2180" s="25">
        <v>15182</v>
      </c>
      <c r="C2180" s="26" t="s">
        <v>2047</v>
      </c>
      <c r="D2180" s="27">
        <v>31260</v>
      </c>
      <c r="E2180" s="28" t="s">
        <v>4812</v>
      </c>
      <c r="F2180" s="17"/>
      <c r="G2180" s="17"/>
      <c r="H2180" s="353">
        <v>100004540917</v>
      </c>
      <c r="I2180" s="17" t="s">
        <v>5204</v>
      </c>
      <c r="J2180" s="17" t="s">
        <v>6255</v>
      </c>
    </row>
    <row r="2181" spans="1:10" hidden="1">
      <c r="A2181" s="18">
        <f t="shared" si="33"/>
        <v>2177</v>
      </c>
      <c r="B2181" s="21">
        <v>15183</v>
      </c>
      <c r="C2181" s="22" t="s">
        <v>2048</v>
      </c>
      <c r="D2181" s="23">
        <v>31760</v>
      </c>
      <c r="E2181" s="24" t="s">
        <v>4827</v>
      </c>
      <c r="F2181" s="17"/>
      <c r="G2181" s="17"/>
      <c r="H2181" s="353">
        <v>1008388833</v>
      </c>
      <c r="I2181" s="17" t="s">
        <v>5208</v>
      </c>
      <c r="J2181" s="17" t="s">
        <v>5536</v>
      </c>
    </row>
    <row r="2182" spans="1:10" hidden="1">
      <c r="A2182" s="18">
        <f t="shared" ref="A2182:A2245" si="34">ROW()-4</f>
        <v>2178</v>
      </c>
      <c r="B2182" s="25">
        <v>15184</v>
      </c>
      <c r="C2182" s="26" t="s">
        <v>2049</v>
      </c>
      <c r="D2182" s="27">
        <v>30945</v>
      </c>
      <c r="E2182" s="28" t="s">
        <v>4829</v>
      </c>
      <c r="F2182" s="17"/>
      <c r="G2182" s="17"/>
      <c r="H2182" s="353">
        <v>1008400973</v>
      </c>
      <c r="I2182" s="17" t="s">
        <v>5208</v>
      </c>
      <c r="J2182" s="17" t="s">
        <v>6256</v>
      </c>
    </row>
    <row r="2183" spans="1:10" hidden="1">
      <c r="A2183" s="18">
        <f t="shared" si="34"/>
        <v>2179</v>
      </c>
      <c r="B2183" s="21">
        <v>15185</v>
      </c>
      <c r="C2183" s="22" t="s">
        <v>2050</v>
      </c>
      <c r="D2183" s="23">
        <v>32489</v>
      </c>
      <c r="E2183" s="24" t="s">
        <v>4789</v>
      </c>
      <c r="F2183" s="17"/>
      <c r="G2183" s="17"/>
      <c r="H2183" s="353">
        <v>103004540914</v>
      </c>
      <c r="I2183" s="17" t="s">
        <v>5204</v>
      </c>
      <c r="J2183" s="17" t="s">
        <v>6081</v>
      </c>
    </row>
    <row r="2184" spans="1:10" hidden="1">
      <c r="A2184" s="18">
        <f t="shared" si="34"/>
        <v>2180</v>
      </c>
      <c r="B2184" s="25">
        <v>15186</v>
      </c>
      <c r="C2184" s="26" t="s">
        <v>2051</v>
      </c>
      <c r="D2184" s="27">
        <v>31603</v>
      </c>
      <c r="E2184" s="28" t="s">
        <v>4784</v>
      </c>
      <c r="F2184" s="17"/>
      <c r="G2184" s="17"/>
      <c r="H2184" s="353">
        <v>102004590970</v>
      </c>
      <c r="I2184" s="17" t="s">
        <v>5204</v>
      </c>
      <c r="J2184" s="17" t="s">
        <v>5729</v>
      </c>
    </row>
    <row r="2185" spans="1:10" hidden="1">
      <c r="A2185" s="18">
        <f t="shared" si="34"/>
        <v>2181</v>
      </c>
      <c r="B2185" s="21">
        <v>15188</v>
      </c>
      <c r="C2185" s="22" t="s">
        <v>2052</v>
      </c>
      <c r="D2185" s="23">
        <v>30886</v>
      </c>
      <c r="E2185" s="24" t="s">
        <v>4800</v>
      </c>
      <c r="F2185" s="17"/>
      <c r="G2185" s="17"/>
      <c r="H2185" s="353">
        <v>106004518394</v>
      </c>
      <c r="I2185" s="17" t="s">
        <v>5204</v>
      </c>
      <c r="J2185" s="17" t="s">
        <v>5287</v>
      </c>
    </row>
    <row r="2186" spans="1:10" hidden="1">
      <c r="A2186" s="18">
        <f t="shared" si="34"/>
        <v>2182</v>
      </c>
      <c r="B2186" s="25">
        <v>15189</v>
      </c>
      <c r="C2186" s="26" t="s">
        <v>2053</v>
      </c>
      <c r="D2186" s="27">
        <v>31120</v>
      </c>
      <c r="E2186" s="28" t="s">
        <v>4807</v>
      </c>
      <c r="F2186" s="17"/>
      <c r="G2186" s="17"/>
      <c r="H2186" s="353">
        <v>108004562635</v>
      </c>
      <c r="I2186" s="17" t="s">
        <v>5204</v>
      </c>
      <c r="J2186" s="17" t="s">
        <v>6257</v>
      </c>
    </row>
    <row r="2187" spans="1:10" hidden="1">
      <c r="A2187" s="18">
        <f t="shared" si="34"/>
        <v>2183</v>
      </c>
      <c r="B2187" s="21">
        <v>15190</v>
      </c>
      <c r="C2187" s="22" t="s">
        <v>2054</v>
      </c>
      <c r="D2187" s="23">
        <v>31234</v>
      </c>
      <c r="E2187" s="24" t="s">
        <v>4818</v>
      </c>
      <c r="F2187" s="17"/>
      <c r="G2187" s="17"/>
      <c r="H2187" s="353">
        <v>1008395693</v>
      </c>
      <c r="I2187" s="17" t="s">
        <v>5208</v>
      </c>
      <c r="J2187" s="17" t="s">
        <v>5285</v>
      </c>
    </row>
    <row r="2188" spans="1:10" hidden="1">
      <c r="A2188" s="18">
        <f t="shared" si="34"/>
        <v>2184</v>
      </c>
      <c r="B2188" s="25">
        <v>15192</v>
      </c>
      <c r="C2188" s="26" t="s">
        <v>1216</v>
      </c>
      <c r="D2188" s="27">
        <v>31155</v>
      </c>
      <c r="E2188" s="28" t="s">
        <v>4807</v>
      </c>
      <c r="F2188" s="17"/>
      <c r="G2188" s="17"/>
      <c r="H2188" s="353">
        <v>106004562637</v>
      </c>
      <c r="I2188" s="17" t="s">
        <v>5204</v>
      </c>
      <c r="J2188" s="17" t="s">
        <v>5429</v>
      </c>
    </row>
    <row r="2189" spans="1:10" hidden="1">
      <c r="A2189" s="18">
        <f t="shared" si="34"/>
        <v>2185</v>
      </c>
      <c r="B2189" s="21">
        <v>15196</v>
      </c>
      <c r="C2189" s="22" t="s">
        <v>2055</v>
      </c>
      <c r="D2189" s="23">
        <v>31123</v>
      </c>
      <c r="E2189" s="24" t="s">
        <v>4823</v>
      </c>
      <c r="F2189" s="17"/>
      <c r="G2189" s="17"/>
      <c r="H2189" s="353">
        <v>105004562638</v>
      </c>
      <c r="I2189" s="17" t="s">
        <v>5204</v>
      </c>
      <c r="J2189" s="17" t="s">
        <v>5397</v>
      </c>
    </row>
    <row r="2190" spans="1:10" hidden="1">
      <c r="A2190" s="18">
        <f t="shared" si="34"/>
        <v>2186</v>
      </c>
      <c r="B2190" s="25">
        <v>15198</v>
      </c>
      <c r="C2190" s="26" t="s">
        <v>257</v>
      </c>
      <c r="D2190" s="27">
        <v>30305</v>
      </c>
      <c r="E2190" s="28" t="s">
        <v>4807</v>
      </c>
      <c r="F2190" s="17"/>
      <c r="G2190" s="17"/>
      <c r="H2190" s="353">
        <v>100004562633</v>
      </c>
      <c r="I2190" s="17" t="s">
        <v>5204</v>
      </c>
      <c r="J2190" s="17" t="s">
        <v>5747</v>
      </c>
    </row>
    <row r="2191" spans="1:10" hidden="1">
      <c r="A2191" s="18">
        <f t="shared" si="34"/>
        <v>2187</v>
      </c>
      <c r="B2191" s="21">
        <v>15200</v>
      </c>
      <c r="C2191" s="22" t="s">
        <v>2056</v>
      </c>
      <c r="D2191" s="23">
        <v>31235</v>
      </c>
      <c r="E2191" s="24" t="s">
        <v>4801</v>
      </c>
      <c r="F2191" s="17"/>
      <c r="G2191" s="17"/>
      <c r="H2191" s="353">
        <v>44310000415930</v>
      </c>
      <c r="I2191" s="17" t="s">
        <v>5273</v>
      </c>
      <c r="J2191" s="17" t="s">
        <v>6258</v>
      </c>
    </row>
    <row r="2192" spans="1:10" hidden="1">
      <c r="A2192" s="18">
        <f t="shared" si="34"/>
        <v>2188</v>
      </c>
      <c r="B2192" s="25">
        <v>15201</v>
      </c>
      <c r="C2192" s="26" t="s">
        <v>2057</v>
      </c>
      <c r="D2192" s="27">
        <v>31649</v>
      </c>
      <c r="E2192" s="28" t="s">
        <v>4821</v>
      </c>
      <c r="F2192" s="17"/>
      <c r="G2192" s="17"/>
      <c r="H2192" s="353">
        <v>102004506493</v>
      </c>
      <c r="I2192" s="17" t="s">
        <v>5204</v>
      </c>
      <c r="J2192" s="17" t="s">
        <v>5397</v>
      </c>
    </row>
    <row r="2193" spans="1:10" hidden="1">
      <c r="A2193" s="18">
        <f t="shared" si="34"/>
        <v>2189</v>
      </c>
      <c r="B2193" s="38">
        <v>15203</v>
      </c>
      <c r="C2193" s="50" t="s">
        <v>2058</v>
      </c>
      <c r="D2193" s="51">
        <v>31442</v>
      </c>
      <c r="E2193" s="30" t="s">
        <v>4800</v>
      </c>
      <c r="F2193" s="17"/>
      <c r="G2193" s="17"/>
      <c r="H2193" s="353">
        <v>1027561870</v>
      </c>
      <c r="I2193" s="17" t="s">
        <v>5210</v>
      </c>
      <c r="J2193" s="17" t="s">
        <v>6259</v>
      </c>
    </row>
    <row r="2194" spans="1:10" hidden="1">
      <c r="A2194" s="18">
        <f t="shared" si="34"/>
        <v>2190</v>
      </c>
      <c r="B2194" s="25">
        <v>15204</v>
      </c>
      <c r="C2194" s="26" t="s">
        <v>1118</v>
      </c>
      <c r="D2194" s="27">
        <v>32079</v>
      </c>
      <c r="E2194" s="28" t="s">
        <v>4793</v>
      </c>
      <c r="F2194" s="17"/>
      <c r="G2194" s="17"/>
      <c r="H2194" s="353">
        <v>1008397219</v>
      </c>
      <c r="I2194" s="17" t="s">
        <v>5208</v>
      </c>
      <c r="J2194" s="17" t="s">
        <v>5309</v>
      </c>
    </row>
    <row r="2195" spans="1:10" hidden="1">
      <c r="A2195" s="18">
        <f t="shared" si="34"/>
        <v>2191</v>
      </c>
      <c r="B2195" s="21">
        <v>15206</v>
      </c>
      <c r="C2195" s="22" t="s">
        <v>2059</v>
      </c>
      <c r="D2195" s="23">
        <v>32028</v>
      </c>
      <c r="E2195" s="24" t="s">
        <v>4798</v>
      </c>
      <c r="F2195" s="17"/>
      <c r="G2195" s="17"/>
      <c r="H2195" s="353">
        <v>1008386864</v>
      </c>
      <c r="I2195" s="17" t="s">
        <v>5208</v>
      </c>
      <c r="J2195" s="17" t="s">
        <v>5317</v>
      </c>
    </row>
    <row r="2196" spans="1:10" hidden="1">
      <c r="A2196" s="18">
        <f t="shared" si="34"/>
        <v>2192</v>
      </c>
      <c r="B2196" s="25">
        <v>15213</v>
      </c>
      <c r="C2196" s="26" t="s">
        <v>2060</v>
      </c>
      <c r="D2196" s="27">
        <v>32007</v>
      </c>
      <c r="E2196" s="28" t="s">
        <v>4818</v>
      </c>
      <c r="F2196" s="17"/>
      <c r="G2196" s="17"/>
      <c r="H2196" s="353">
        <v>1008395910</v>
      </c>
      <c r="I2196" s="17" t="s">
        <v>5208</v>
      </c>
      <c r="J2196" s="17" t="s">
        <v>5282</v>
      </c>
    </row>
    <row r="2197" spans="1:10" hidden="1">
      <c r="A2197" s="18">
        <f t="shared" si="34"/>
        <v>2193</v>
      </c>
      <c r="B2197" s="21">
        <v>15218</v>
      </c>
      <c r="C2197" s="22" t="s">
        <v>424</v>
      </c>
      <c r="D2197" s="23">
        <v>29770</v>
      </c>
      <c r="E2197" s="24" t="s">
        <v>4805</v>
      </c>
      <c r="F2197" s="17"/>
      <c r="G2197" s="17"/>
      <c r="H2197" s="353">
        <v>1008389489</v>
      </c>
      <c r="I2197" s="17" t="s">
        <v>5208</v>
      </c>
      <c r="J2197" s="17" t="s">
        <v>5808</v>
      </c>
    </row>
    <row r="2198" spans="1:10" hidden="1">
      <c r="A2198" s="18">
        <f t="shared" si="34"/>
        <v>2194</v>
      </c>
      <c r="B2198" s="25">
        <v>15219</v>
      </c>
      <c r="C2198" s="26" t="s">
        <v>2061</v>
      </c>
      <c r="D2198" s="27">
        <v>31651</v>
      </c>
      <c r="E2198" s="28" t="s">
        <v>4805</v>
      </c>
      <c r="F2198" s="17"/>
      <c r="G2198" s="17"/>
      <c r="H2198" s="353">
        <v>1008389502</v>
      </c>
      <c r="I2198" s="17" t="s">
        <v>5208</v>
      </c>
      <c r="J2198" s="17" t="s">
        <v>6224</v>
      </c>
    </row>
    <row r="2199" spans="1:10" hidden="1">
      <c r="A2199" s="18">
        <f t="shared" si="34"/>
        <v>2195</v>
      </c>
      <c r="B2199" s="21">
        <v>15220</v>
      </c>
      <c r="C2199" s="22" t="s">
        <v>1114</v>
      </c>
      <c r="D2199" s="23">
        <v>31096</v>
      </c>
      <c r="E2199" s="24" t="s">
        <v>4805</v>
      </c>
      <c r="F2199" s="17"/>
      <c r="G2199" s="17"/>
      <c r="H2199" s="353">
        <v>1008389544</v>
      </c>
      <c r="I2199" s="17" t="s">
        <v>5208</v>
      </c>
      <c r="J2199" s="17" t="s">
        <v>5405</v>
      </c>
    </row>
    <row r="2200" spans="1:10" hidden="1">
      <c r="A2200" s="18">
        <f t="shared" si="34"/>
        <v>2196</v>
      </c>
      <c r="B2200" s="25">
        <v>15221</v>
      </c>
      <c r="C2200" s="26" t="s">
        <v>241</v>
      </c>
      <c r="D2200" s="27">
        <v>31424</v>
      </c>
      <c r="E2200" s="28" t="s">
        <v>4805</v>
      </c>
      <c r="F2200" s="17"/>
      <c r="G2200" s="17"/>
      <c r="H2200" s="353">
        <v>1008389515</v>
      </c>
      <c r="I2200" s="17" t="s">
        <v>5208</v>
      </c>
      <c r="J2200" s="17" t="s">
        <v>6260</v>
      </c>
    </row>
    <row r="2201" spans="1:10" hidden="1">
      <c r="A2201" s="18">
        <f t="shared" si="34"/>
        <v>2197</v>
      </c>
      <c r="B2201" s="21">
        <v>15222</v>
      </c>
      <c r="C2201" s="22" t="s">
        <v>1771</v>
      </c>
      <c r="D2201" s="23">
        <v>30651</v>
      </c>
      <c r="E2201" s="24" t="s">
        <v>4805</v>
      </c>
      <c r="F2201" s="17"/>
      <c r="G2201" s="17"/>
      <c r="H2201" s="353">
        <v>1008389984</v>
      </c>
      <c r="I2201" s="17" t="s">
        <v>5208</v>
      </c>
      <c r="J2201" s="17" t="s">
        <v>6261</v>
      </c>
    </row>
    <row r="2202" spans="1:10" hidden="1">
      <c r="A2202" s="18">
        <f t="shared" si="34"/>
        <v>2198</v>
      </c>
      <c r="B2202" s="25">
        <v>15225</v>
      </c>
      <c r="C2202" s="26" t="s">
        <v>2062</v>
      </c>
      <c r="D2202" s="27">
        <v>31983</v>
      </c>
      <c r="E2202" s="28" t="s">
        <v>4788</v>
      </c>
      <c r="F2202" s="17"/>
      <c r="G2202" s="17"/>
      <c r="H2202" s="353">
        <v>105004540924</v>
      </c>
      <c r="I2202" s="17" t="s">
        <v>5204</v>
      </c>
      <c r="J2202" s="17" t="s">
        <v>6224</v>
      </c>
    </row>
    <row r="2203" spans="1:10" hidden="1">
      <c r="A2203" s="18">
        <f t="shared" si="34"/>
        <v>2199</v>
      </c>
      <c r="B2203" s="21">
        <v>15230</v>
      </c>
      <c r="C2203" s="22" t="s">
        <v>126</v>
      </c>
      <c r="D2203" s="23">
        <v>31363</v>
      </c>
      <c r="E2203" s="24" t="s">
        <v>4828</v>
      </c>
      <c r="F2203" s="17"/>
      <c r="G2203" s="17"/>
      <c r="H2203" s="353">
        <v>1008399288</v>
      </c>
      <c r="I2203" s="17" t="s">
        <v>5208</v>
      </c>
      <c r="J2203" s="17" t="s">
        <v>6143</v>
      </c>
    </row>
    <row r="2204" spans="1:10" hidden="1">
      <c r="A2204" s="18">
        <f t="shared" si="34"/>
        <v>2200</v>
      </c>
      <c r="B2204" s="25">
        <v>15233</v>
      </c>
      <c r="C2204" s="26" t="s">
        <v>2063</v>
      </c>
      <c r="D2204" s="27">
        <v>31337</v>
      </c>
      <c r="E2204" s="28" t="s">
        <v>4794</v>
      </c>
      <c r="F2204" s="17"/>
      <c r="G2204" s="17"/>
      <c r="H2204" s="353">
        <v>109004547022</v>
      </c>
      <c r="I2204" s="17" t="s">
        <v>5204</v>
      </c>
      <c r="J2204" s="17" t="s">
        <v>5999</v>
      </c>
    </row>
    <row r="2205" spans="1:10" hidden="1">
      <c r="A2205" s="18">
        <f t="shared" si="34"/>
        <v>2201</v>
      </c>
      <c r="B2205" s="21">
        <v>15234</v>
      </c>
      <c r="C2205" s="22" t="s">
        <v>536</v>
      </c>
      <c r="D2205" s="23">
        <v>30279</v>
      </c>
      <c r="E2205" s="24" t="s">
        <v>4817</v>
      </c>
      <c r="F2205" s="17"/>
      <c r="G2205" s="17"/>
      <c r="H2205" s="353">
        <v>105004515403</v>
      </c>
      <c r="I2205" s="17" t="s">
        <v>5204</v>
      </c>
      <c r="J2205" s="17" t="s">
        <v>6262</v>
      </c>
    </row>
    <row r="2206" spans="1:10" hidden="1">
      <c r="A2206" s="18">
        <f t="shared" si="34"/>
        <v>2202</v>
      </c>
      <c r="B2206" s="25">
        <v>15236</v>
      </c>
      <c r="C2206" s="26" t="s">
        <v>2064</v>
      </c>
      <c r="D2206" s="27">
        <v>29824</v>
      </c>
      <c r="E2206" s="28" t="s">
        <v>4798</v>
      </c>
      <c r="F2206" s="17"/>
      <c r="G2206" s="17"/>
      <c r="H2206" s="353">
        <v>1008397031</v>
      </c>
      <c r="I2206" s="17" t="s">
        <v>5208</v>
      </c>
      <c r="J2206" s="17" t="s">
        <v>5634</v>
      </c>
    </row>
    <row r="2207" spans="1:10" hidden="1">
      <c r="A2207" s="18">
        <f t="shared" si="34"/>
        <v>2203</v>
      </c>
      <c r="B2207" s="21">
        <v>15237</v>
      </c>
      <c r="C2207" s="22" t="s">
        <v>1713</v>
      </c>
      <c r="D2207" s="23">
        <v>29071</v>
      </c>
      <c r="E2207" s="24" t="s">
        <v>4812</v>
      </c>
      <c r="F2207" s="17"/>
      <c r="G2207" s="17"/>
      <c r="H2207" s="353">
        <v>104004532438</v>
      </c>
      <c r="I2207" s="17" t="s">
        <v>5204</v>
      </c>
      <c r="J2207" s="17" t="s">
        <v>5480</v>
      </c>
    </row>
    <row r="2208" spans="1:10" hidden="1">
      <c r="A2208" s="18">
        <f t="shared" si="34"/>
        <v>2204</v>
      </c>
      <c r="B2208" s="25">
        <v>15238</v>
      </c>
      <c r="C2208" s="26" t="s">
        <v>2065</v>
      </c>
      <c r="D2208" s="27">
        <v>31497</v>
      </c>
      <c r="E2208" s="28" t="s">
        <v>4803</v>
      </c>
      <c r="F2208" s="17"/>
      <c r="G2208" s="17"/>
      <c r="H2208" s="353">
        <v>1008388189</v>
      </c>
      <c r="I2208" s="17" t="s">
        <v>5208</v>
      </c>
      <c r="J2208" s="17" t="s">
        <v>5999</v>
      </c>
    </row>
    <row r="2209" spans="1:10" hidden="1">
      <c r="A2209" s="18">
        <f t="shared" si="34"/>
        <v>2205</v>
      </c>
      <c r="B2209" s="21">
        <v>15240</v>
      </c>
      <c r="C2209" s="22" t="s">
        <v>2066</v>
      </c>
      <c r="D2209" s="23">
        <v>31003</v>
      </c>
      <c r="E2209" s="24" t="s">
        <v>4803</v>
      </c>
      <c r="F2209" s="17"/>
      <c r="G2209" s="17"/>
      <c r="H2209" s="353">
        <v>1008388493</v>
      </c>
      <c r="I2209" s="17" t="s">
        <v>5208</v>
      </c>
      <c r="J2209" s="17" t="s">
        <v>5257</v>
      </c>
    </row>
    <row r="2210" spans="1:10" hidden="1">
      <c r="A2210" s="18">
        <f t="shared" si="34"/>
        <v>2206</v>
      </c>
      <c r="B2210" s="25">
        <v>15242</v>
      </c>
      <c r="C2210" s="26" t="s">
        <v>952</v>
      </c>
      <c r="D2210" s="27">
        <v>30935</v>
      </c>
      <c r="E2210" s="28" t="s">
        <v>4813</v>
      </c>
      <c r="F2210" s="17"/>
      <c r="G2210" s="17"/>
      <c r="H2210" s="353">
        <v>1008392146</v>
      </c>
      <c r="I2210" s="17" t="s">
        <v>5208</v>
      </c>
      <c r="J2210" s="17" t="s">
        <v>6264</v>
      </c>
    </row>
    <row r="2211" spans="1:10" hidden="1">
      <c r="A2211" s="18">
        <f t="shared" si="34"/>
        <v>2207</v>
      </c>
      <c r="B2211" s="21">
        <v>15243</v>
      </c>
      <c r="C2211" s="22" t="s">
        <v>2067</v>
      </c>
      <c r="D2211" s="23">
        <v>32110</v>
      </c>
      <c r="E2211" s="24" t="s">
        <v>4791</v>
      </c>
      <c r="F2211" s="17"/>
      <c r="G2211" s="17"/>
      <c r="H2211" s="353">
        <v>101004547069</v>
      </c>
      <c r="I2211" s="17" t="s">
        <v>5204</v>
      </c>
      <c r="J2211" s="17" t="s">
        <v>6265</v>
      </c>
    </row>
    <row r="2212" spans="1:10" hidden="1">
      <c r="A2212" s="18">
        <f t="shared" si="34"/>
        <v>2208</v>
      </c>
      <c r="B2212" s="25">
        <v>15246</v>
      </c>
      <c r="C2212" s="26" t="s">
        <v>2068</v>
      </c>
      <c r="D2212" s="27">
        <v>32157</v>
      </c>
      <c r="E2212" s="28" t="s">
        <v>4829</v>
      </c>
      <c r="F2212" s="17"/>
      <c r="G2212" s="17"/>
      <c r="H2212" s="353">
        <v>1008392159</v>
      </c>
      <c r="I2212" s="17" t="s">
        <v>5208</v>
      </c>
      <c r="J2212" s="17" t="s">
        <v>6266</v>
      </c>
    </row>
    <row r="2213" spans="1:10" hidden="1">
      <c r="A2213" s="18">
        <f t="shared" si="34"/>
        <v>2209</v>
      </c>
      <c r="B2213" s="21">
        <v>15250</v>
      </c>
      <c r="C2213" s="22" t="s">
        <v>2069</v>
      </c>
      <c r="D2213" s="23">
        <v>29881</v>
      </c>
      <c r="E2213" s="24" t="s">
        <v>4808</v>
      </c>
      <c r="F2213" s="17"/>
      <c r="G2213" s="17"/>
      <c r="H2213" s="353">
        <v>107004540891</v>
      </c>
      <c r="I2213" s="17" t="s">
        <v>5204</v>
      </c>
      <c r="J2213" s="17" t="s">
        <v>5678</v>
      </c>
    </row>
    <row r="2214" spans="1:10" hidden="1">
      <c r="A2214" s="18">
        <f t="shared" si="34"/>
        <v>2210</v>
      </c>
      <c r="B2214" s="25">
        <v>15252</v>
      </c>
      <c r="C2214" s="26" t="s">
        <v>2070</v>
      </c>
      <c r="D2214" s="27">
        <v>31603</v>
      </c>
      <c r="E2214" s="28" t="s">
        <v>4815</v>
      </c>
      <c r="F2214" s="17"/>
      <c r="G2214" s="17"/>
      <c r="H2214" s="353">
        <v>108004540890</v>
      </c>
      <c r="I2214" s="17" t="s">
        <v>5204</v>
      </c>
      <c r="J2214" s="17" t="s">
        <v>5751</v>
      </c>
    </row>
    <row r="2215" spans="1:10" hidden="1">
      <c r="A2215" s="18">
        <f t="shared" si="34"/>
        <v>2211</v>
      </c>
      <c r="B2215" s="21">
        <v>15253</v>
      </c>
      <c r="C2215" s="22" t="s">
        <v>2071</v>
      </c>
      <c r="D2215" s="23">
        <v>31084</v>
      </c>
      <c r="E2215" s="24" t="s">
        <v>4827</v>
      </c>
      <c r="F2215" s="17"/>
      <c r="G2215" s="17"/>
      <c r="H2215" s="353">
        <v>109004057958</v>
      </c>
      <c r="I2215" s="17" t="s">
        <v>5204</v>
      </c>
      <c r="J2215" s="17" t="s">
        <v>5381</v>
      </c>
    </row>
    <row r="2216" spans="1:10" hidden="1">
      <c r="A2216" s="18">
        <f t="shared" si="34"/>
        <v>2212</v>
      </c>
      <c r="B2216" s="25">
        <v>15254</v>
      </c>
      <c r="C2216" s="26" t="s">
        <v>2072</v>
      </c>
      <c r="D2216" s="27">
        <v>30416</v>
      </c>
      <c r="E2216" s="28" t="s">
        <v>4808</v>
      </c>
      <c r="F2216" s="17"/>
      <c r="G2216" s="17"/>
      <c r="H2216" s="353">
        <v>107004540889</v>
      </c>
      <c r="I2216" s="17" t="s">
        <v>5204</v>
      </c>
      <c r="J2216" s="17" t="s">
        <v>5719</v>
      </c>
    </row>
    <row r="2217" spans="1:10" hidden="1">
      <c r="A2217" s="18">
        <f t="shared" si="34"/>
        <v>2213</v>
      </c>
      <c r="B2217" s="21">
        <v>15255</v>
      </c>
      <c r="C2217" s="22" t="s">
        <v>2073</v>
      </c>
      <c r="D2217" s="23">
        <v>30182</v>
      </c>
      <c r="E2217" s="24" t="s">
        <v>4789</v>
      </c>
      <c r="F2217" s="17"/>
      <c r="G2217" s="17"/>
      <c r="H2217" s="353">
        <v>109004540887</v>
      </c>
      <c r="I2217" s="17" t="s">
        <v>5204</v>
      </c>
      <c r="J2217" s="17" t="s">
        <v>5665</v>
      </c>
    </row>
    <row r="2218" spans="1:10" hidden="1">
      <c r="A2218" s="18">
        <f t="shared" si="34"/>
        <v>2214</v>
      </c>
      <c r="B2218" s="25">
        <v>15257</v>
      </c>
      <c r="C2218" s="26" t="s">
        <v>2074</v>
      </c>
      <c r="D2218" s="27">
        <v>29551</v>
      </c>
      <c r="E2218" s="28" t="s">
        <v>4791</v>
      </c>
      <c r="F2218" s="17"/>
      <c r="G2218" s="17"/>
      <c r="H2218" s="353">
        <v>105004562641</v>
      </c>
      <c r="I2218" s="17" t="s">
        <v>5204</v>
      </c>
      <c r="J2218" s="17" t="s">
        <v>5993</v>
      </c>
    </row>
    <row r="2219" spans="1:10" hidden="1">
      <c r="A2219" s="18">
        <f t="shared" si="34"/>
        <v>2215</v>
      </c>
      <c r="B2219" s="21">
        <v>15258</v>
      </c>
      <c r="C2219" s="22" t="s">
        <v>2075</v>
      </c>
      <c r="D2219" s="23">
        <v>30384</v>
      </c>
      <c r="E2219" s="24" t="s">
        <v>4808</v>
      </c>
      <c r="F2219" s="17"/>
      <c r="G2219" s="17"/>
      <c r="H2219" s="353">
        <v>109004615458</v>
      </c>
      <c r="I2219" s="17" t="s">
        <v>5204</v>
      </c>
      <c r="J2219" s="17" t="s">
        <v>5482</v>
      </c>
    </row>
    <row r="2220" spans="1:10" hidden="1">
      <c r="A2220" s="18">
        <f t="shared" si="34"/>
        <v>2216</v>
      </c>
      <c r="B2220" s="25">
        <v>15259</v>
      </c>
      <c r="C2220" s="26" t="s">
        <v>2076</v>
      </c>
      <c r="D2220" s="27">
        <v>31189</v>
      </c>
      <c r="E2220" s="28" t="s">
        <v>4785</v>
      </c>
      <c r="F2220" s="17"/>
      <c r="G2220" s="17"/>
      <c r="H2220" s="353">
        <v>106004562640</v>
      </c>
      <c r="I2220" s="17" t="s">
        <v>5204</v>
      </c>
      <c r="J2220" s="17" t="s">
        <v>5375</v>
      </c>
    </row>
    <row r="2221" spans="1:10" hidden="1">
      <c r="A2221" s="18">
        <f t="shared" si="34"/>
        <v>2217</v>
      </c>
      <c r="B2221" s="21">
        <v>15260</v>
      </c>
      <c r="C2221" s="22" t="s">
        <v>634</v>
      </c>
      <c r="D2221" s="23">
        <v>30701</v>
      </c>
      <c r="E2221" s="24" t="s">
        <v>4817</v>
      </c>
      <c r="F2221" s="17"/>
      <c r="G2221" s="17"/>
      <c r="H2221" s="353">
        <v>103004532454</v>
      </c>
      <c r="I2221" s="17" t="s">
        <v>5204</v>
      </c>
      <c r="J2221" s="17" t="s">
        <v>6267</v>
      </c>
    </row>
    <row r="2222" spans="1:10" hidden="1">
      <c r="A2222" s="18">
        <f t="shared" si="34"/>
        <v>2218</v>
      </c>
      <c r="B2222" s="25">
        <v>15261</v>
      </c>
      <c r="C2222" s="26" t="s">
        <v>250</v>
      </c>
      <c r="D2222" s="27">
        <v>31941</v>
      </c>
      <c r="E2222" s="28" t="s">
        <v>4780</v>
      </c>
      <c r="F2222" s="17"/>
      <c r="G2222" s="17"/>
      <c r="H2222" s="353">
        <v>102004532455</v>
      </c>
      <c r="I2222" s="17" t="s">
        <v>5204</v>
      </c>
      <c r="J2222" s="17">
        <v>0</v>
      </c>
    </row>
    <row r="2223" spans="1:10" hidden="1">
      <c r="A2223" s="18">
        <f t="shared" si="34"/>
        <v>2219</v>
      </c>
      <c r="B2223" s="21">
        <v>15263</v>
      </c>
      <c r="C2223" s="22" t="s">
        <v>2077</v>
      </c>
      <c r="D2223" s="23">
        <v>30097</v>
      </c>
      <c r="E2223" s="24" t="s">
        <v>4779</v>
      </c>
      <c r="F2223" s="17"/>
      <c r="G2223" s="17"/>
      <c r="H2223" s="353">
        <v>100004532457</v>
      </c>
      <c r="I2223" s="17" t="s">
        <v>5204</v>
      </c>
      <c r="J2223" s="17" t="s">
        <v>5507</v>
      </c>
    </row>
    <row r="2224" spans="1:10" hidden="1">
      <c r="A2224" s="18">
        <f t="shared" si="34"/>
        <v>2220</v>
      </c>
      <c r="B2224" s="25">
        <v>15264</v>
      </c>
      <c r="C2224" s="26" t="s">
        <v>2078</v>
      </c>
      <c r="D2224" s="27">
        <v>32462</v>
      </c>
      <c r="E2224" s="28" t="s">
        <v>4817</v>
      </c>
      <c r="F2224" s="17"/>
      <c r="G2224" s="17"/>
      <c r="H2224" s="353">
        <v>109004532460</v>
      </c>
      <c r="I2224" s="17" t="s">
        <v>5204</v>
      </c>
      <c r="J2224" s="17" t="s">
        <v>5973</v>
      </c>
    </row>
    <row r="2225" spans="1:10" hidden="1">
      <c r="A2225" s="18">
        <f t="shared" si="34"/>
        <v>2221</v>
      </c>
      <c r="B2225" s="81">
        <v>15265</v>
      </c>
      <c r="C2225" s="82" t="s">
        <v>2079</v>
      </c>
      <c r="D2225" s="83">
        <v>32357</v>
      </c>
      <c r="E2225" s="24" t="s">
        <v>4797</v>
      </c>
      <c r="F2225" s="17"/>
      <c r="G2225" s="17"/>
      <c r="H2225" s="353">
        <v>141000889026</v>
      </c>
      <c r="I2225" s="17" t="s">
        <v>5210</v>
      </c>
      <c r="J2225" s="17">
        <v>0</v>
      </c>
    </row>
    <row r="2226" spans="1:10" hidden="1">
      <c r="A2226" s="18">
        <f t="shared" si="34"/>
        <v>2222</v>
      </c>
      <c r="B2226" s="25">
        <v>15267</v>
      </c>
      <c r="C2226" s="26" t="s">
        <v>2080</v>
      </c>
      <c r="D2226" s="27">
        <v>30242</v>
      </c>
      <c r="E2226" s="28" t="s">
        <v>4817</v>
      </c>
      <c r="F2226" s="17"/>
      <c r="G2226" s="17"/>
      <c r="H2226" s="353">
        <v>106004532463</v>
      </c>
      <c r="I2226" s="17" t="s">
        <v>5204</v>
      </c>
      <c r="J2226" s="17" t="s">
        <v>5218</v>
      </c>
    </row>
    <row r="2227" spans="1:10" hidden="1">
      <c r="A2227" s="18">
        <f t="shared" si="34"/>
        <v>2223</v>
      </c>
      <c r="B2227" s="21">
        <v>15275</v>
      </c>
      <c r="C2227" s="22" t="s">
        <v>2081</v>
      </c>
      <c r="D2227" s="23">
        <v>29133</v>
      </c>
      <c r="E2227" s="24" t="s">
        <v>4820</v>
      </c>
      <c r="F2227" s="17"/>
      <c r="G2227" s="17"/>
      <c r="H2227" s="353">
        <v>100004540898</v>
      </c>
      <c r="I2227" s="17" t="s">
        <v>5204</v>
      </c>
      <c r="J2227" s="17" t="s">
        <v>5649</v>
      </c>
    </row>
    <row r="2228" spans="1:10" hidden="1">
      <c r="A2228" s="18">
        <f t="shared" si="34"/>
        <v>2224</v>
      </c>
      <c r="B2228" s="25">
        <v>15279</v>
      </c>
      <c r="C2228" s="26" t="s">
        <v>2082</v>
      </c>
      <c r="D2228" s="27">
        <v>30922</v>
      </c>
      <c r="E2228" s="28" t="s">
        <v>4814</v>
      </c>
      <c r="F2228" s="17"/>
      <c r="G2228" s="17"/>
      <c r="H2228" s="353">
        <v>101004562645</v>
      </c>
      <c r="I2228" s="17" t="s">
        <v>5204</v>
      </c>
      <c r="J2228" s="17" t="s">
        <v>5609</v>
      </c>
    </row>
    <row r="2229" spans="1:10" hidden="1">
      <c r="A2229" s="18">
        <f t="shared" si="34"/>
        <v>2225</v>
      </c>
      <c r="B2229" s="21">
        <v>15280</v>
      </c>
      <c r="C2229" s="22" t="s">
        <v>2083</v>
      </c>
      <c r="D2229" s="23">
        <v>29221</v>
      </c>
      <c r="E2229" s="24" t="s">
        <v>4803</v>
      </c>
      <c r="F2229" s="17"/>
      <c r="G2229" s="17"/>
      <c r="H2229" s="353">
        <v>1008973617</v>
      </c>
      <c r="I2229" s="17" t="s">
        <v>5208</v>
      </c>
      <c r="J2229" s="17" t="s">
        <v>5236</v>
      </c>
    </row>
    <row r="2230" spans="1:10" hidden="1">
      <c r="A2230" s="18">
        <f t="shared" si="34"/>
        <v>2226</v>
      </c>
      <c r="B2230" s="25">
        <v>15282</v>
      </c>
      <c r="C2230" s="26" t="s">
        <v>2084</v>
      </c>
      <c r="D2230" s="27">
        <v>32048</v>
      </c>
      <c r="E2230" s="28" t="s">
        <v>4824</v>
      </c>
      <c r="F2230" s="17"/>
      <c r="G2230" s="17"/>
      <c r="H2230" s="353">
        <v>107004532448</v>
      </c>
      <c r="I2230" s="17" t="s">
        <v>5204</v>
      </c>
      <c r="J2230" s="17" t="s">
        <v>5405</v>
      </c>
    </row>
    <row r="2231" spans="1:10" hidden="1">
      <c r="A2231" s="18">
        <f t="shared" si="34"/>
        <v>2227</v>
      </c>
      <c r="B2231" s="21">
        <v>15283</v>
      </c>
      <c r="C2231" s="22" t="s">
        <v>2085</v>
      </c>
      <c r="D2231" s="23">
        <v>31233</v>
      </c>
      <c r="E2231" s="24" t="s">
        <v>4791</v>
      </c>
      <c r="F2231" s="17"/>
      <c r="G2231" s="17"/>
      <c r="H2231" s="353">
        <v>1008399505</v>
      </c>
      <c r="I2231" s="17" t="s">
        <v>5208</v>
      </c>
      <c r="J2231" s="17" t="s">
        <v>5405</v>
      </c>
    </row>
    <row r="2232" spans="1:10" hidden="1">
      <c r="A2232" s="18">
        <f t="shared" si="34"/>
        <v>2228</v>
      </c>
      <c r="B2232" s="25">
        <v>15285</v>
      </c>
      <c r="C2232" s="26" t="s">
        <v>2086</v>
      </c>
      <c r="D2232" s="27">
        <v>30363</v>
      </c>
      <c r="E2232" s="28" t="s">
        <v>4823</v>
      </c>
      <c r="F2232" s="17"/>
      <c r="G2232" s="17"/>
      <c r="H2232" s="353">
        <v>103004540938</v>
      </c>
      <c r="I2232" s="17" t="s">
        <v>5204</v>
      </c>
      <c r="J2232" s="17" t="s">
        <v>5278</v>
      </c>
    </row>
    <row r="2233" spans="1:10" hidden="1">
      <c r="A2233" s="18">
        <f t="shared" si="34"/>
        <v>2229</v>
      </c>
      <c r="B2233" s="21">
        <v>15286</v>
      </c>
      <c r="C2233" s="22" t="s">
        <v>334</v>
      </c>
      <c r="D2233" s="23">
        <v>31846</v>
      </c>
      <c r="E2233" s="24" t="s">
        <v>4791</v>
      </c>
      <c r="F2233" s="17"/>
      <c r="G2233" s="17"/>
      <c r="H2233" s="353">
        <v>103004540941</v>
      </c>
      <c r="I2233" s="17" t="s">
        <v>5204</v>
      </c>
      <c r="J2233" s="17" t="s">
        <v>6269</v>
      </c>
    </row>
    <row r="2234" spans="1:10" hidden="1">
      <c r="A2234" s="18">
        <f t="shared" si="34"/>
        <v>2230</v>
      </c>
      <c r="B2234" s="25">
        <v>15287</v>
      </c>
      <c r="C2234" s="26" t="s">
        <v>2087</v>
      </c>
      <c r="D2234" s="27">
        <v>32046</v>
      </c>
      <c r="E2234" s="28" t="s">
        <v>4818</v>
      </c>
      <c r="F2234" s="17"/>
      <c r="G2234" s="17"/>
      <c r="H2234" s="353">
        <v>1008400928</v>
      </c>
      <c r="I2234" s="17" t="s">
        <v>5208</v>
      </c>
      <c r="J2234" s="17" t="s">
        <v>6270</v>
      </c>
    </row>
    <row r="2235" spans="1:10" hidden="1">
      <c r="A2235" s="18">
        <f t="shared" si="34"/>
        <v>2231</v>
      </c>
      <c r="B2235" s="21">
        <v>15288</v>
      </c>
      <c r="C2235" s="22" t="s">
        <v>2088</v>
      </c>
      <c r="D2235" s="23">
        <v>29912</v>
      </c>
      <c r="E2235" s="24" t="s">
        <v>4815</v>
      </c>
      <c r="F2235" s="17"/>
      <c r="G2235" s="17"/>
      <c r="H2235" s="353">
        <v>108004540946</v>
      </c>
      <c r="I2235" s="17" t="s">
        <v>5204</v>
      </c>
      <c r="J2235" s="17" t="s">
        <v>6271</v>
      </c>
    </row>
    <row r="2236" spans="1:10" hidden="1">
      <c r="A2236" s="18">
        <f t="shared" si="34"/>
        <v>2232</v>
      </c>
      <c r="B2236" s="25">
        <v>15289</v>
      </c>
      <c r="C2236" s="26" t="s">
        <v>2089</v>
      </c>
      <c r="D2236" s="27">
        <v>31391</v>
      </c>
      <c r="E2236" s="28" t="s">
        <v>4815</v>
      </c>
      <c r="F2236" s="17"/>
      <c r="G2236" s="17"/>
      <c r="H2236" s="353">
        <v>105004540936</v>
      </c>
      <c r="I2236" s="17" t="s">
        <v>5204</v>
      </c>
      <c r="J2236" s="17" t="s">
        <v>5708</v>
      </c>
    </row>
    <row r="2237" spans="1:10" hidden="1">
      <c r="A2237" s="18">
        <f t="shared" si="34"/>
        <v>2233</v>
      </c>
      <c r="B2237" s="21">
        <v>15290</v>
      </c>
      <c r="C2237" s="22" t="s">
        <v>1156</v>
      </c>
      <c r="D2237" s="23">
        <v>31868</v>
      </c>
      <c r="E2237" s="24" t="s">
        <v>4815</v>
      </c>
      <c r="F2237" s="17"/>
      <c r="G2237" s="17"/>
      <c r="H2237" s="353">
        <v>107004540947</v>
      </c>
      <c r="I2237" s="17" t="s">
        <v>5204</v>
      </c>
      <c r="J2237" s="17" t="s">
        <v>6272</v>
      </c>
    </row>
    <row r="2238" spans="1:10" hidden="1">
      <c r="A2238" s="18">
        <f t="shared" si="34"/>
        <v>2234</v>
      </c>
      <c r="B2238" s="25">
        <v>15291</v>
      </c>
      <c r="C2238" s="26" t="s">
        <v>2090</v>
      </c>
      <c r="D2238" s="27">
        <v>31156</v>
      </c>
      <c r="E2238" s="28" t="s">
        <v>4780</v>
      </c>
      <c r="F2238" s="17"/>
      <c r="G2238" s="17"/>
      <c r="H2238" s="353">
        <v>101004540943</v>
      </c>
      <c r="I2238" s="17" t="s">
        <v>5204</v>
      </c>
      <c r="J2238" s="17" t="s">
        <v>5310</v>
      </c>
    </row>
    <row r="2239" spans="1:10" hidden="1">
      <c r="A2239" s="18">
        <f t="shared" si="34"/>
        <v>2235</v>
      </c>
      <c r="B2239" s="21">
        <v>15292</v>
      </c>
      <c r="C2239" s="22" t="s">
        <v>2091</v>
      </c>
      <c r="D2239" s="23">
        <v>30812</v>
      </c>
      <c r="E2239" s="24" t="s">
        <v>4813</v>
      </c>
      <c r="F2239" s="17"/>
      <c r="G2239" s="17"/>
      <c r="H2239" s="353">
        <v>1008392285</v>
      </c>
      <c r="I2239" s="17" t="s">
        <v>5208</v>
      </c>
      <c r="J2239" s="17" t="s">
        <v>5451</v>
      </c>
    </row>
    <row r="2240" spans="1:10" hidden="1">
      <c r="A2240" s="18">
        <f t="shared" si="34"/>
        <v>2236</v>
      </c>
      <c r="B2240" s="25">
        <v>15295</v>
      </c>
      <c r="C2240" s="26" t="s">
        <v>809</v>
      </c>
      <c r="D2240" s="27">
        <v>31929</v>
      </c>
      <c r="E2240" s="28" t="s">
        <v>4785</v>
      </c>
      <c r="F2240" s="17"/>
      <c r="G2240" s="17"/>
      <c r="H2240" s="353">
        <v>102004540942</v>
      </c>
      <c r="I2240" s="17" t="s">
        <v>5204</v>
      </c>
      <c r="J2240" s="17" t="s">
        <v>5644</v>
      </c>
    </row>
    <row r="2241" spans="1:10" hidden="1">
      <c r="A2241" s="18">
        <f t="shared" si="34"/>
        <v>2237</v>
      </c>
      <c r="B2241" s="21">
        <v>15296</v>
      </c>
      <c r="C2241" s="22" t="s">
        <v>2092</v>
      </c>
      <c r="D2241" s="23">
        <v>31236</v>
      </c>
      <c r="E2241" s="24" t="s">
        <v>4815</v>
      </c>
      <c r="F2241" s="17"/>
      <c r="G2241" s="17"/>
      <c r="H2241" s="353">
        <v>109004540945</v>
      </c>
      <c r="I2241" s="17" t="s">
        <v>5204</v>
      </c>
      <c r="J2241" s="17" t="s">
        <v>5432</v>
      </c>
    </row>
    <row r="2242" spans="1:10" hidden="1">
      <c r="A2242" s="18">
        <f t="shared" si="34"/>
        <v>2238</v>
      </c>
      <c r="B2242" s="25">
        <v>15298</v>
      </c>
      <c r="C2242" s="26" t="s">
        <v>2093</v>
      </c>
      <c r="D2242" s="27">
        <v>31580</v>
      </c>
      <c r="E2242" s="28" t="s">
        <v>4815</v>
      </c>
      <c r="F2242" s="17"/>
      <c r="G2242" s="17"/>
      <c r="H2242" s="353">
        <v>104004540937</v>
      </c>
      <c r="I2242" s="17" t="s">
        <v>5204</v>
      </c>
      <c r="J2242" s="17" t="s">
        <v>6273</v>
      </c>
    </row>
    <row r="2243" spans="1:10" hidden="1">
      <c r="A2243" s="18">
        <f t="shared" si="34"/>
        <v>2239</v>
      </c>
      <c r="B2243" s="21">
        <v>15299</v>
      </c>
      <c r="C2243" s="22" t="s">
        <v>630</v>
      </c>
      <c r="D2243" s="23">
        <v>30024</v>
      </c>
      <c r="E2243" s="24" t="s">
        <v>4807</v>
      </c>
      <c r="F2243" s="17"/>
      <c r="G2243" s="17"/>
      <c r="H2243" s="353">
        <v>103004564229</v>
      </c>
      <c r="I2243" s="17" t="s">
        <v>5204</v>
      </c>
      <c r="J2243" s="17" t="s">
        <v>5323</v>
      </c>
    </row>
    <row r="2244" spans="1:10" hidden="1">
      <c r="A2244" s="18">
        <f t="shared" si="34"/>
        <v>2240</v>
      </c>
      <c r="B2244" s="25">
        <v>15300</v>
      </c>
      <c r="C2244" s="26" t="s">
        <v>2094</v>
      </c>
      <c r="D2244" s="27">
        <v>31403</v>
      </c>
      <c r="E2244" s="28" t="s">
        <v>4802</v>
      </c>
      <c r="F2244" s="17"/>
      <c r="G2244" s="17"/>
      <c r="H2244" s="353">
        <v>104004567046</v>
      </c>
      <c r="I2244" s="17" t="s">
        <v>5204</v>
      </c>
      <c r="J2244" s="17" t="s">
        <v>5264</v>
      </c>
    </row>
    <row r="2245" spans="1:10" hidden="1">
      <c r="A2245" s="18">
        <f t="shared" si="34"/>
        <v>2241</v>
      </c>
      <c r="B2245" s="21">
        <v>15301</v>
      </c>
      <c r="C2245" s="22" t="s">
        <v>2095</v>
      </c>
      <c r="D2245" s="23">
        <v>31978</v>
      </c>
      <c r="E2245" s="24" t="s">
        <v>4807</v>
      </c>
      <c r="F2245" s="17"/>
      <c r="G2245" s="17"/>
      <c r="H2245" s="353">
        <v>109004564223</v>
      </c>
      <c r="I2245" s="17" t="s">
        <v>5204</v>
      </c>
      <c r="J2245" s="17" t="s">
        <v>5650</v>
      </c>
    </row>
    <row r="2246" spans="1:10" hidden="1">
      <c r="A2246" s="18">
        <f t="shared" ref="A2246:A2309" si="35">ROW()-4</f>
        <v>2242</v>
      </c>
      <c r="B2246" s="25">
        <v>15306</v>
      </c>
      <c r="C2246" s="26" t="s">
        <v>2096</v>
      </c>
      <c r="D2246" s="27">
        <v>31598</v>
      </c>
      <c r="E2246" s="28" t="s">
        <v>4815</v>
      </c>
      <c r="F2246" s="17"/>
      <c r="G2246" s="17"/>
      <c r="H2246" s="353">
        <v>104004572262</v>
      </c>
      <c r="I2246" s="17" t="s">
        <v>5204</v>
      </c>
      <c r="J2246" s="17" t="s">
        <v>5309</v>
      </c>
    </row>
    <row r="2247" spans="1:10" hidden="1">
      <c r="A2247" s="18">
        <f t="shared" si="35"/>
        <v>2243</v>
      </c>
      <c r="B2247" s="21">
        <v>15307</v>
      </c>
      <c r="C2247" s="22" t="s">
        <v>2097</v>
      </c>
      <c r="D2247" s="23">
        <v>32086</v>
      </c>
      <c r="E2247" s="24" t="s">
        <v>4807</v>
      </c>
      <c r="F2247" s="17"/>
      <c r="G2247" s="17"/>
      <c r="H2247" s="353">
        <v>103004572263</v>
      </c>
      <c r="I2247" s="17" t="s">
        <v>5204</v>
      </c>
      <c r="J2247" s="17" t="s">
        <v>6274</v>
      </c>
    </row>
    <row r="2248" spans="1:10" hidden="1">
      <c r="A2248" s="18">
        <f t="shared" si="35"/>
        <v>2244</v>
      </c>
      <c r="B2248" s="25">
        <v>15310</v>
      </c>
      <c r="C2248" s="26" t="s">
        <v>2098</v>
      </c>
      <c r="D2248" s="27">
        <v>31265</v>
      </c>
      <c r="E2248" s="28" t="s">
        <v>4791</v>
      </c>
      <c r="F2248" s="17"/>
      <c r="G2248" s="17"/>
      <c r="H2248" s="353">
        <v>101004550208</v>
      </c>
      <c r="I2248" s="17" t="s">
        <v>5204</v>
      </c>
      <c r="J2248" s="17" t="s">
        <v>6275</v>
      </c>
    </row>
    <row r="2249" spans="1:10" hidden="1">
      <c r="A2249" s="18">
        <f t="shared" si="35"/>
        <v>2245</v>
      </c>
      <c r="B2249" s="21">
        <v>15311</v>
      </c>
      <c r="C2249" s="22" t="s">
        <v>2099</v>
      </c>
      <c r="D2249" s="23">
        <v>30220</v>
      </c>
      <c r="E2249" s="24" t="s">
        <v>4822</v>
      </c>
      <c r="F2249" s="17"/>
      <c r="G2249" s="17"/>
      <c r="H2249" s="353">
        <v>108004550214</v>
      </c>
      <c r="I2249" s="17" t="s">
        <v>5204</v>
      </c>
      <c r="J2249" s="17" t="s">
        <v>6276</v>
      </c>
    </row>
    <row r="2250" spans="1:10" hidden="1">
      <c r="A2250" s="18">
        <f t="shared" si="35"/>
        <v>2246</v>
      </c>
      <c r="B2250" s="25">
        <v>15312</v>
      </c>
      <c r="C2250" s="26" t="s">
        <v>2100</v>
      </c>
      <c r="D2250" s="27">
        <v>31356</v>
      </c>
      <c r="E2250" s="28" t="s">
        <v>4828</v>
      </c>
      <c r="F2250" s="17"/>
      <c r="G2250" s="17"/>
      <c r="H2250" s="353">
        <v>1008389065</v>
      </c>
      <c r="I2250" s="17" t="s">
        <v>5208</v>
      </c>
      <c r="J2250" s="17" t="s">
        <v>6277</v>
      </c>
    </row>
    <row r="2251" spans="1:10" hidden="1">
      <c r="A2251" s="18">
        <f t="shared" si="35"/>
        <v>2247</v>
      </c>
      <c r="B2251" s="21">
        <v>15313</v>
      </c>
      <c r="C2251" s="22" t="s">
        <v>2101</v>
      </c>
      <c r="D2251" s="23">
        <v>31152</v>
      </c>
      <c r="E2251" s="24" t="s">
        <v>4807</v>
      </c>
      <c r="F2251" s="17"/>
      <c r="G2251" s="17"/>
      <c r="H2251" s="353">
        <v>106004550216</v>
      </c>
      <c r="I2251" s="17" t="s">
        <v>5204</v>
      </c>
      <c r="J2251" s="17" t="s">
        <v>6278</v>
      </c>
    </row>
    <row r="2252" spans="1:10" hidden="1">
      <c r="A2252" s="18">
        <f t="shared" si="35"/>
        <v>2248</v>
      </c>
      <c r="B2252" s="25">
        <v>15314</v>
      </c>
      <c r="C2252" s="26" t="s">
        <v>2102</v>
      </c>
      <c r="D2252" s="27">
        <v>31842</v>
      </c>
      <c r="E2252" s="28" t="s">
        <v>4822</v>
      </c>
      <c r="F2252" s="17"/>
      <c r="G2252" s="17"/>
      <c r="H2252" s="353">
        <v>104004550218</v>
      </c>
      <c r="I2252" s="17" t="s">
        <v>5204</v>
      </c>
      <c r="J2252" s="17" t="s">
        <v>5487</v>
      </c>
    </row>
    <row r="2253" spans="1:10" hidden="1">
      <c r="A2253" s="18">
        <f t="shared" si="35"/>
        <v>2249</v>
      </c>
      <c r="B2253" s="57">
        <v>15320</v>
      </c>
      <c r="C2253" s="58" t="s">
        <v>2103</v>
      </c>
      <c r="D2253" s="59">
        <v>31593</v>
      </c>
      <c r="E2253" s="84" t="s">
        <v>4818</v>
      </c>
      <c r="F2253" s="17"/>
      <c r="G2253" s="17"/>
      <c r="H2253" s="353">
        <v>521000734939</v>
      </c>
      <c r="I2253" s="17" t="s">
        <v>5210</v>
      </c>
      <c r="J2253" s="17" t="s">
        <v>5405</v>
      </c>
    </row>
    <row r="2254" spans="1:10" hidden="1">
      <c r="A2254" s="18">
        <f t="shared" si="35"/>
        <v>2250</v>
      </c>
      <c r="B2254" s="25">
        <v>15321</v>
      </c>
      <c r="C2254" s="26" t="s">
        <v>2104</v>
      </c>
      <c r="D2254" s="27">
        <v>30806</v>
      </c>
      <c r="E2254" s="28" t="s">
        <v>4827</v>
      </c>
      <c r="F2254" s="17"/>
      <c r="G2254" s="17"/>
      <c r="H2254" s="353">
        <v>108004550241</v>
      </c>
      <c r="I2254" s="17" t="s">
        <v>5204</v>
      </c>
      <c r="J2254" s="17" t="s">
        <v>6279</v>
      </c>
    </row>
    <row r="2255" spans="1:10" hidden="1">
      <c r="A2255" s="18">
        <f t="shared" si="35"/>
        <v>2251</v>
      </c>
      <c r="B2255" s="21">
        <v>15325</v>
      </c>
      <c r="C2255" s="22" t="s">
        <v>2105</v>
      </c>
      <c r="D2255" s="23">
        <v>30847</v>
      </c>
      <c r="E2255" s="24" t="s">
        <v>4809</v>
      </c>
      <c r="F2255" s="17"/>
      <c r="G2255" s="17"/>
      <c r="H2255" s="353">
        <v>109004073083</v>
      </c>
      <c r="I2255" s="17" t="s">
        <v>5204</v>
      </c>
      <c r="J2255" s="17" t="s">
        <v>6280</v>
      </c>
    </row>
    <row r="2256" spans="1:10" hidden="1">
      <c r="A2256" s="18">
        <f t="shared" si="35"/>
        <v>2252</v>
      </c>
      <c r="B2256" s="25">
        <v>15326</v>
      </c>
      <c r="C2256" s="26" t="s">
        <v>2106</v>
      </c>
      <c r="D2256" s="27">
        <v>30637</v>
      </c>
      <c r="E2256" s="28" t="s">
        <v>4782</v>
      </c>
      <c r="F2256" s="17" t="s">
        <v>7768</v>
      </c>
      <c r="G2256" s="17" t="s">
        <v>7762</v>
      </c>
      <c r="H2256" s="353">
        <v>108004547023</v>
      </c>
      <c r="I2256" s="17" t="s">
        <v>5204</v>
      </c>
      <c r="J2256" s="17" t="s">
        <v>11807</v>
      </c>
    </row>
    <row r="2257" spans="1:10" hidden="1">
      <c r="A2257" s="18">
        <f t="shared" si="35"/>
        <v>2253</v>
      </c>
      <c r="B2257" s="21">
        <v>15327</v>
      </c>
      <c r="C2257" s="22" t="s">
        <v>2107</v>
      </c>
      <c r="D2257" s="23">
        <v>31538</v>
      </c>
      <c r="E2257" s="30" t="s">
        <v>4781</v>
      </c>
      <c r="F2257" s="17"/>
      <c r="G2257" s="17"/>
      <c r="H2257" s="353">
        <v>1008403705</v>
      </c>
      <c r="I2257" s="17" t="s">
        <v>5208</v>
      </c>
      <c r="J2257" s="17" t="s">
        <v>5405</v>
      </c>
    </row>
    <row r="2258" spans="1:10" hidden="1">
      <c r="A2258" s="18">
        <f t="shared" si="35"/>
        <v>2254</v>
      </c>
      <c r="B2258" s="25">
        <v>15332</v>
      </c>
      <c r="C2258" s="26" t="s">
        <v>2108</v>
      </c>
      <c r="D2258" s="27">
        <v>31067</v>
      </c>
      <c r="E2258" s="29" t="s">
        <v>4781</v>
      </c>
      <c r="F2258" s="17"/>
      <c r="G2258" s="17"/>
      <c r="H2258" s="353">
        <v>104004590965</v>
      </c>
      <c r="I2258" s="17" t="s">
        <v>5204</v>
      </c>
      <c r="J2258" s="17" t="s">
        <v>5282</v>
      </c>
    </row>
    <row r="2259" spans="1:10" hidden="1">
      <c r="A2259" s="18">
        <f t="shared" si="35"/>
        <v>2255</v>
      </c>
      <c r="B2259" s="21">
        <v>15335</v>
      </c>
      <c r="C2259" s="22" t="s">
        <v>2109</v>
      </c>
      <c r="D2259" s="23">
        <v>30447</v>
      </c>
      <c r="E2259" s="24" t="s">
        <v>4808</v>
      </c>
      <c r="F2259" s="17"/>
      <c r="G2259" s="17"/>
      <c r="H2259" s="353">
        <v>108004573090</v>
      </c>
      <c r="I2259" s="17" t="s">
        <v>5204</v>
      </c>
      <c r="J2259" s="17" t="s">
        <v>6281</v>
      </c>
    </row>
    <row r="2260" spans="1:10" hidden="1">
      <c r="A2260" s="18">
        <f t="shared" si="35"/>
        <v>2256</v>
      </c>
      <c r="B2260" s="25">
        <v>15337</v>
      </c>
      <c r="C2260" s="26" t="s">
        <v>2110</v>
      </c>
      <c r="D2260" s="27">
        <v>30524</v>
      </c>
      <c r="E2260" s="28" t="s">
        <v>4808</v>
      </c>
      <c r="F2260" s="17"/>
      <c r="G2260" s="17"/>
      <c r="H2260" s="353">
        <v>107004573089</v>
      </c>
      <c r="I2260" s="17" t="s">
        <v>5204</v>
      </c>
      <c r="J2260" s="17" t="s">
        <v>6282</v>
      </c>
    </row>
    <row r="2261" spans="1:10" hidden="1">
      <c r="A2261" s="18">
        <f t="shared" si="35"/>
        <v>2257</v>
      </c>
      <c r="B2261" s="21">
        <v>15338</v>
      </c>
      <c r="C2261" s="22" t="s">
        <v>2111</v>
      </c>
      <c r="D2261" s="23">
        <v>29853</v>
      </c>
      <c r="E2261" s="24" t="s">
        <v>4795</v>
      </c>
      <c r="F2261" s="17"/>
      <c r="G2261" s="17"/>
      <c r="H2261" s="353">
        <v>105004573093</v>
      </c>
      <c r="I2261" s="17" t="s">
        <v>5204</v>
      </c>
      <c r="J2261" s="17" t="s">
        <v>5316</v>
      </c>
    </row>
    <row r="2262" spans="1:10" hidden="1">
      <c r="A2262" s="18">
        <f t="shared" si="35"/>
        <v>2258</v>
      </c>
      <c r="B2262" s="25">
        <v>15340</v>
      </c>
      <c r="C2262" s="26" t="s">
        <v>2112</v>
      </c>
      <c r="D2262" s="27">
        <v>28691</v>
      </c>
      <c r="E2262" s="28" t="s">
        <v>4792</v>
      </c>
      <c r="F2262" s="17"/>
      <c r="G2262" s="17"/>
      <c r="H2262" s="353">
        <v>100004562646</v>
      </c>
      <c r="I2262" s="17" t="s">
        <v>5204</v>
      </c>
      <c r="J2262" s="17" t="s">
        <v>5727</v>
      </c>
    </row>
    <row r="2263" spans="1:10" hidden="1">
      <c r="A2263" s="18">
        <f t="shared" si="35"/>
        <v>2259</v>
      </c>
      <c r="B2263" s="21">
        <v>15341</v>
      </c>
      <c r="C2263" s="22" t="s">
        <v>2113</v>
      </c>
      <c r="D2263" s="23">
        <v>31120</v>
      </c>
      <c r="E2263" s="24" t="s">
        <v>4805</v>
      </c>
      <c r="F2263" s="17"/>
      <c r="G2263" s="17"/>
      <c r="H2263" s="353">
        <v>1008389405</v>
      </c>
      <c r="I2263" s="17" t="s">
        <v>5208</v>
      </c>
      <c r="J2263" s="17" t="s">
        <v>5709</v>
      </c>
    </row>
    <row r="2264" spans="1:10" hidden="1">
      <c r="A2264" s="18">
        <f t="shared" si="35"/>
        <v>2260</v>
      </c>
      <c r="B2264" s="25">
        <v>15344</v>
      </c>
      <c r="C2264" s="26" t="s">
        <v>2114</v>
      </c>
      <c r="D2264" s="27">
        <v>32381</v>
      </c>
      <c r="E2264" s="28" t="s">
        <v>4824</v>
      </c>
      <c r="F2264" s="17"/>
      <c r="G2264" s="17"/>
      <c r="H2264" s="353">
        <v>1008392625</v>
      </c>
      <c r="I2264" s="17" t="s">
        <v>5208</v>
      </c>
      <c r="J2264" s="17" t="s">
        <v>6096</v>
      </c>
    </row>
    <row r="2265" spans="1:10" hidden="1">
      <c r="A2265" s="18">
        <f t="shared" si="35"/>
        <v>2261</v>
      </c>
      <c r="B2265" s="21">
        <v>15346</v>
      </c>
      <c r="C2265" s="22" t="s">
        <v>2115</v>
      </c>
      <c r="D2265" s="23">
        <v>30666</v>
      </c>
      <c r="E2265" s="24" t="s">
        <v>4823</v>
      </c>
      <c r="F2265" s="17"/>
      <c r="G2265" s="17"/>
      <c r="H2265" s="353">
        <v>104004611769</v>
      </c>
      <c r="I2265" s="17" t="s">
        <v>5204</v>
      </c>
      <c r="J2265" s="17" t="s">
        <v>6283</v>
      </c>
    </row>
    <row r="2266" spans="1:10" hidden="1">
      <c r="A2266" s="18">
        <f t="shared" si="35"/>
        <v>2262</v>
      </c>
      <c r="B2266" s="25">
        <v>15347</v>
      </c>
      <c r="C2266" s="26" t="s">
        <v>2116</v>
      </c>
      <c r="D2266" s="27">
        <v>32449</v>
      </c>
      <c r="E2266" s="28" t="s">
        <v>4821</v>
      </c>
      <c r="F2266" s="17"/>
      <c r="G2266" s="17"/>
      <c r="H2266" s="353">
        <v>105004611771</v>
      </c>
      <c r="I2266" s="17" t="s">
        <v>5204</v>
      </c>
      <c r="J2266" s="17" t="s">
        <v>6284</v>
      </c>
    </row>
    <row r="2267" spans="1:10" hidden="1">
      <c r="A2267" s="18">
        <f t="shared" si="35"/>
        <v>2263</v>
      </c>
      <c r="B2267" s="21">
        <v>15348</v>
      </c>
      <c r="C2267" s="22" t="s">
        <v>2117</v>
      </c>
      <c r="D2267" s="23">
        <v>31847</v>
      </c>
      <c r="E2267" s="24" t="s">
        <v>4819</v>
      </c>
      <c r="F2267" s="17"/>
      <c r="G2267" s="17"/>
      <c r="H2267" s="353">
        <v>1008401697</v>
      </c>
      <c r="I2267" s="17" t="s">
        <v>5208</v>
      </c>
      <c r="J2267" s="17" t="s">
        <v>5644</v>
      </c>
    </row>
    <row r="2268" spans="1:10" hidden="1">
      <c r="A2268" s="18">
        <f t="shared" si="35"/>
        <v>2264</v>
      </c>
      <c r="B2268" s="25">
        <v>15349</v>
      </c>
      <c r="C2268" s="26" t="s">
        <v>2118</v>
      </c>
      <c r="D2268" s="27">
        <v>31963</v>
      </c>
      <c r="E2268" s="28" t="s">
        <v>4812</v>
      </c>
      <c r="F2268" s="17"/>
      <c r="G2268" s="17"/>
      <c r="H2268" s="353">
        <v>107004611793</v>
      </c>
      <c r="I2268" s="17" t="s">
        <v>5204</v>
      </c>
      <c r="J2268" s="17" t="s">
        <v>6285</v>
      </c>
    </row>
    <row r="2269" spans="1:10" hidden="1">
      <c r="A2269" s="18">
        <f t="shared" si="35"/>
        <v>2265</v>
      </c>
      <c r="B2269" s="21">
        <v>15350</v>
      </c>
      <c r="C2269" s="22" t="s">
        <v>2119</v>
      </c>
      <c r="D2269" s="23">
        <v>31086</v>
      </c>
      <c r="E2269" s="24" t="s">
        <v>4816</v>
      </c>
      <c r="F2269" s="17"/>
      <c r="G2269" s="17"/>
      <c r="H2269" s="353">
        <v>141000860183</v>
      </c>
      <c r="I2269" s="17" t="s">
        <v>5210</v>
      </c>
      <c r="J2269" s="17" t="s">
        <v>6286</v>
      </c>
    </row>
    <row r="2270" spans="1:10" hidden="1">
      <c r="A2270" s="18">
        <f t="shared" si="35"/>
        <v>2266</v>
      </c>
      <c r="B2270" s="25">
        <v>15351</v>
      </c>
      <c r="C2270" s="26" t="s">
        <v>2120</v>
      </c>
      <c r="D2270" s="27">
        <v>29718</v>
      </c>
      <c r="E2270" s="28" t="s">
        <v>4827</v>
      </c>
      <c r="F2270" s="17"/>
      <c r="G2270" s="17"/>
      <c r="H2270" s="353">
        <v>104004611796</v>
      </c>
      <c r="I2270" s="17" t="s">
        <v>5204</v>
      </c>
      <c r="J2270" s="17" t="s">
        <v>5950</v>
      </c>
    </row>
    <row r="2271" spans="1:10" hidden="1">
      <c r="A2271" s="18">
        <f t="shared" si="35"/>
        <v>2267</v>
      </c>
      <c r="B2271" s="21">
        <v>15352</v>
      </c>
      <c r="C2271" s="22" t="s">
        <v>2121</v>
      </c>
      <c r="D2271" s="23">
        <v>30370</v>
      </c>
      <c r="E2271" s="24" t="s">
        <v>4812</v>
      </c>
      <c r="F2271" s="17"/>
      <c r="G2271" s="17"/>
      <c r="H2271" s="353">
        <v>106004619324</v>
      </c>
      <c r="I2271" s="17" t="s">
        <v>5204</v>
      </c>
      <c r="J2271" s="17" t="s">
        <v>5682</v>
      </c>
    </row>
    <row r="2272" spans="1:10" hidden="1">
      <c r="A2272" s="18">
        <f t="shared" si="35"/>
        <v>2268</v>
      </c>
      <c r="B2272" s="25">
        <v>15353</v>
      </c>
      <c r="C2272" s="26" t="s">
        <v>2122</v>
      </c>
      <c r="D2272" s="27">
        <v>30840</v>
      </c>
      <c r="E2272" s="28" t="s">
        <v>4828</v>
      </c>
      <c r="F2272" s="17"/>
      <c r="G2272" s="17"/>
      <c r="H2272" s="353">
        <v>101004611818</v>
      </c>
      <c r="I2272" s="17" t="s">
        <v>5204</v>
      </c>
      <c r="J2272" s="17" t="s">
        <v>5268</v>
      </c>
    </row>
    <row r="2273" spans="1:10" hidden="1">
      <c r="A2273" s="18">
        <f t="shared" si="35"/>
        <v>2269</v>
      </c>
      <c r="B2273" s="21">
        <v>15354</v>
      </c>
      <c r="C2273" s="22" t="s">
        <v>2123</v>
      </c>
      <c r="D2273" s="23">
        <v>31654</v>
      </c>
      <c r="E2273" s="24" t="s">
        <v>4820</v>
      </c>
      <c r="F2273" s="17"/>
      <c r="G2273" s="17"/>
      <c r="H2273" s="353">
        <v>100004611819</v>
      </c>
      <c r="I2273" s="17" t="s">
        <v>5204</v>
      </c>
      <c r="J2273" s="17" t="s">
        <v>6060</v>
      </c>
    </row>
    <row r="2274" spans="1:10" hidden="1">
      <c r="A2274" s="18">
        <f t="shared" si="35"/>
        <v>2270</v>
      </c>
      <c r="B2274" s="25">
        <v>15357</v>
      </c>
      <c r="C2274" s="26" t="s">
        <v>2124</v>
      </c>
      <c r="D2274" s="27">
        <v>30802</v>
      </c>
      <c r="E2274" s="28" t="s">
        <v>4828</v>
      </c>
      <c r="F2274" s="17"/>
      <c r="G2274" s="17"/>
      <c r="H2274" s="353">
        <v>1008400287</v>
      </c>
      <c r="I2274" s="17" t="s">
        <v>5208</v>
      </c>
      <c r="J2274" s="17" t="s">
        <v>6287</v>
      </c>
    </row>
    <row r="2275" spans="1:10" hidden="1">
      <c r="A2275" s="18">
        <f t="shared" si="35"/>
        <v>2271</v>
      </c>
      <c r="B2275" s="21">
        <v>15359</v>
      </c>
      <c r="C2275" s="22" t="s">
        <v>2125</v>
      </c>
      <c r="D2275" s="23">
        <v>31754</v>
      </c>
      <c r="E2275" s="24" t="s">
        <v>4817</v>
      </c>
      <c r="F2275" s="17"/>
      <c r="G2275" s="17"/>
      <c r="H2275" s="353">
        <v>1008388037</v>
      </c>
      <c r="I2275" s="17" t="s">
        <v>5208</v>
      </c>
      <c r="J2275" s="17" t="s">
        <v>6288</v>
      </c>
    </row>
    <row r="2276" spans="1:10" hidden="1">
      <c r="A2276" s="18">
        <f t="shared" si="35"/>
        <v>2272</v>
      </c>
      <c r="B2276" s="25">
        <v>15360</v>
      </c>
      <c r="C2276" s="26" t="s">
        <v>2126</v>
      </c>
      <c r="D2276" s="27">
        <v>30493</v>
      </c>
      <c r="E2276" s="28" t="s">
        <v>4816</v>
      </c>
      <c r="F2276" s="17"/>
      <c r="G2276" s="17"/>
      <c r="H2276" s="353">
        <v>141000860132</v>
      </c>
      <c r="I2276" s="17" t="s">
        <v>5210</v>
      </c>
      <c r="J2276" s="17" t="s">
        <v>6251</v>
      </c>
    </row>
    <row r="2277" spans="1:10" hidden="1">
      <c r="A2277" s="18">
        <f t="shared" si="35"/>
        <v>2273</v>
      </c>
      <c r="B2277" s="21">
        <v>15361</v>
      </c>
      <c r="C2277" s="22" t="s">
        <v>2127</v>
      </c>
      <c r="D2277" s="23">
        <v>31969</v>
      </c>
      <c r="E2277" s="24" t="s">
        <v>4823</v>
      </c>
      <c r="F2277" s="17"/>
      <c r="G2277" s="17"/>
      <c r="H2277" s="353">
        <v>100004611846</v>
      </c>
      <c r="I2277" s="17" t="s">
        <v>5204</v>
      </c>
      <c r="J2277" s="17" t="s">
        <v>6289</v>
      </c>
    </row>
    <row r="2278" spans="1:10" hidden="1">
      <c r="A2278" s="18">
        <f t="shared" si="35"/>
        <v>2274</v>
      </c>
      <c r="B2278" s="25">
        <v>15363</v>
      </c>
      <c r="C2278" s="26" t="s">
        <v>2128</v>
      </c>
      <c r="D2278" s="27">
        <v>31401</v>
      </c>
      <c r="E2278" s="28" t="s">
        <v>4789</v>
      </c>
      <c r="F2278" s="17"/>
      <c r="G2278" s="17"/>
      <c r="H2278" s="353">
        <v>102004602470</v>
      </c>
      <c r="I2278" s="17" t="s">
        <v>5204</v>
      </c>
      <c r="J2278" s="17" t="s">
        <v>6290</v>
      </c>
    </row>
    <row r="2279" spans="1:10" hidden="1">
      <c r="A2279" s="18">
        <f t="shared" si="35"/>
        <v>2275</v>
      </c>
      <c r="B2279" s="38">
        <v>15367</v>
      </c>
      <c r="C2279" s="30" t="s">
        <v>2129</v>
      </c>
      <c r="D2279" s="48">
        <v>30936</v>
      </c>
      <c r="E2279" s="30" t="s">
        <v>4826</v>
      </c>
      <c r="F2279" s="17"/>
      <c r="G2279" s="17"/>
      <c r="H2279" s="353">
        <v>1039699029</v>
      </c>
      <c r="I2279" s="17" t="s">
        <v>5210</v>
      </c>
      <c r="J2279" s="17" t="s">
        <v>6291</v>
      </c>
    </row>
    <row r="2280" spans="1:10" hidden="1">
      <c r="A2280" s="18">
        <f t="shared" si="35"/>
        <v>2276</v>
      </c>
      <c r="B2280" s="25">
        <v>15370</v>
      </c>
      <c r="C2280" s="26" t="s">
        <v>2130</v>
      </c>
      <c r="D2280" s="27">
        <v>31626</v>
      </c>
      <c r="E2280" s="28" t="s">
        <v>4824</v>
      </c>
      <c r="F2280" s="17"/>
      <c r="G2280" s="17"/>
      <c r="H2280" s="353">
        <v>108004617048</v>
      </c>
      <c r="I2280" s="17" t="s">
        <v>5204</v>
      </c>
      <c r="J2280" s="17" t="s">
        <v>6292</v>
      </c>
    </row>
    <row r="2281" spans="1:10" hidden="1">
      <c r="A2281" s="18">
        <f t="shared" si="35"/>
        <v>2277</v>
      </c>
      <c r="B2281" s="21">
        <v>15371</v>
      </c>
      <c r="C2281" s="22" t="s">
        <v>2131</v>
      </c>
      <c r="D2281" s="23">
        <v>30942</v>
      </c>
      <c r="E2281" s="24" t="s">
        <v>4822</v>
      </c>
      <c r="F2281" s="17"/>
      <c r="G2281" s="17"/>
      <c r="H2281" s="353">
        <v>141000855731</v>
      </c>
      <c r="I2281" s="17" t="s">
        <v>5210</v>
      </c>
      <c r="J2281" s="17" t="s">
        <v>6293</v>
      </c>
    </row>
    <row r="2282" spans="1:10" hidden="1">
      <c r="A2282" s="18">
        <f t="shared" si="35"/>
        <v>2278</v>
      </c>
      <c r="B2282" s="25">
        <v>15375</v>
      </c>
      <c r="C2282" s="26" t="s">
        <v>2132</v>
      </c>
      <c r="D2282" s="27">
        <v>31284</v>
      </c>
      <c r="E2282" s="28" t="s">
        <v>4827</v>
      </c>
      <c r="F2282" s="17"/>
      <c r="G2282" s="17"/>
      <c r="H2282" s="353">
        <v>102004617056</v>
      </c>
      <c r="I2282" s="17" t="s">
        <v>5204</v>
      </c>
      <c r="J2282" s="17" t="s">
        <v>6294</v>
      </c>
    </row>
    <row r="2283" spans="1:10" hidden="1">
      <c r="A2283" s="18">
        <f t="shared" si="35"/>
        <v>2279</v>
      </c>
      <c r="B2283" s="21">
        <v>15376</v>
      </c>
      <c r="C2283" s="22" t="s">
        <v>2133</v>
      </c>
      <c r="D2283" s="23">
        <v>32099</v>
      </c>
      <c r="E2283" s="24" t="s">
        <v>4785</v>
      </c>
      <c r="F2283" s="17"/>
      <c r="G2283" s="17"/>
      <c r="H2283" s="353">
        <v>101004617057</v>
      </c>
      <c r="I2283" s="17" t="s">
        <v>5204</v>
      </c>
      <c r="J2283" s="17" t="s">
        <v>5214</v>
      </c>
    </row>
    <row r="2284" spans="1:10" hidden="1">
      <c r="A2284" s="18">
        <f t="shared" si="35"/>
        <v>2280</v>
      </c>
      <c r="B2284" s="60">
        <v>15378</v>
      </c>
      <c r="C2284" s="85" t="s">
        <v>2134</v>
      </c>
      <c r="D2284" s="86">
        <v>32040</v>
      </c>
      <c r="E2284" s="63" t="s">
        <v>4817</v>
      </c>
      <c r="F2284" s="17"/>
      <c r="G2284" s="17"/>
      <c r="H2284" s="353">
        <v>141000871475</v>
      </c>
      <c r="I2284" s="17" t="s">
        <v>5210</v>
      </c>
      <c r="J2284" s="17">
        <v>0</v>
      </c>
    </row>
    <row r="2285" spans="1:10" hidden="1">
      <c r="A2285" s="18">
        <f t="shared" si="35"/>
        <v>2281</v>
      </c>
      <c r="B2285" s="21">
        <v>15382</v>
      </c>
      <c r="C2285" s="22" t="s">
        <v>2135</v>
      </c>
      <c r="D2285" s="23">
        <v>31346</v>
      </c>
      <c r="E2285" s="24" t="s">
        <v>4828</v>
      </c>
      <c r="F2285" s="17"/>
      <c r="G2285" s="17"/>
      <c r="H2285" s="353">
        <v>1008399615</v>
      </c>
      <c r="I2285" s="17" t="s">
        <v>5208</v>
      </c>
      <c r="J2285" s="17" t="s">
        <v>5380</v>
      </c>
    </row>
    <row r="2286" spans="1:10" hidden="1">
      <c r="A2286" s="18">
        <f t="shared" si="35"/>
        <v>2282</v>
      </c>
      <c r="B2286" s="25">
        <v>15383</v>
      </c>
      <c r="C2286" s="26" t="s">
        <v>1857</v>
      </c>
      <c r="D2286" s="27">
        <v>31210</v>
      </c>
      <c r="E2286" s="28" t="s">
        <v>4797</v>
      </c>
      <c r="F2286" s="17"/>
      <c r="G2286" s="17"/>
      <c r="H2286" s="353">
        <v>141000860055</v>
      </c>
      <c r="I2286" s="17" t="s">
        <v>5210</v>
      </c>
      <c r="J2286" s="17" t="s">
        <v>5598</v>
      </c>
    </row>
    <row r="2287" spans="1:10" hidden="1">
      <c r="A2287" s="18">
        <f t="shared" si="35"/>
        <v>2283</v>
      </c>
      <c r="B2287" s="21">
        <v>15384</v>
      </c>
      <c r="C2287" s="22" t="s">
        <v>2136</v>
      </c>
      <c r="D2287" s="23">
        <v>30537</v>
      </c>
      <c r="E2287" s="24" t="s">
        <v>4780</v>
      </c>
      <c r="F2287" s="17"/>
      <c r="G2287" s="17"/>
      <c r="H2287" s="353">
        <v>107004602462</v>
      </c>
      <c r="I2287" s="17" t="s">
        <v>5204</v>
      </c>
      <c r="J2287" s="17" t="s">
        <v>5666</v>
      </c>
    </row>
    <row r="2288" spans="1:10" hidden="1">
      <c r="A2288" s="18">
        <f t="shared" si="35"/>
        <v>2284</v>
      </c>
      <c r="B2288" s="25">
        <v>15387</v>
      </c>
      <c r="C2288" s="26" t="s">
        <v>2137</v>
      </c>
      <c r="D2288" s="27">
        <v>30050</v>
      </c>
      <c r="E2288" s="28" t="s">
        <v>4819</v>
      </c>
      <c r="F2288" s="17"/>
      <c r="G2288" s="17"/>
      <c r="H2288" s="353">
        <v>102004602467</v>
      </c>
      <c r="I2288" s="17" t="s">
        <v>5204</v>
      </c>
      <c r="J2288" s="17" t="s">
        <v>5207</v>
      </c>
    </row>
    <row r="2289" spans="1:10" hidden="1">
      <c r="A2289" s="18">
        <f t="shared" si="35"/>
        <v>2285</v>
      </c>
      <c r="B2289" s="21">
        <v>15389</v>
      </c>
      <c r="C2289" s="22" t="s">
        <v>1092</v>
      </c>
      <c r="D2289" s="23">
        <v>31984</v>
      </c>
      <c r="E2289" s="30" t="s">
        <v>4781</v>
      </c>
      <c r="F2289" s="17"/>
      <c r="G2289" s="17"/>
      <c r="H2289" s="353">
        <v>103004620112</v>
      </c>
      <c r="I2289" s="17" t="s">
        <v>5204</v>
      </c>
      <c r="J2289" s="17" t="s">
        <v>6175</v>
      </c>
    </row>
    <row r="2290" spans="1:10" hidden="1">
      <c r="A2290" s="18">
        <f t="shared" si="35"/>
        <v>2286</v>
      </c>
      <c r="B2290" s="25">
        <v>15390</v>
      </c>
      <c r="C2290" s="26" t="s">
        <v>2138</v>
      </c>
      <c r="D2290" s="27">
        <v>31339</v>
      </c>
      <c r="E2290" s="28" t="s">
        <v>4809</v>
      </c>
      <c r="F2290" s="17"/>
      <c r="G2290" s="17"/>
      <c r="H2290" s="353">
        <v>104004622843</v>
      </c>
      <c r="I2290" s="17" t="s">
        <v>5204</v>
      </c>
      <c r="J2290" s="17" t="s">
        <v>5665</v>
      </c>
    </row>
    <row r="2291" spans="1:10" hidden="1">
      <c r="A2291" s="18">
        <f t="shared" si="35"/>
        <v>2287</v>
      </c>
      <c r="B2291" s="21">
        <v>15391</v>
      </c>
      <c r="C2291" s="22" t="s">
        <v>2139</v>
      </c>
      <c r="D2291" s="23">
        <v>30059</v>
      </c>
      <c r="E2291" s="24" t="s">
        <v>4797</v>
      </c>
      <c r="F2291" s="17"/>
      <c r="G2291" s="17"/>
      <c r="H2291" s="353">
        <v>141000860056</v>
      </c>
      <c r="I2291" s="17" t="s">
        <v>5210</v>
      </c>
      <c r="J2291" s="17" t="s">
        <v>5300</v>
      </c>
    </row>
    <row r="2292" spans="1:10" hidden="1">
      <c r="A2292" s="18">
        <f t="shared" si="35"/>
        <v>2288</v>
      </c>
      <c r="B2292" s="25">
        <v>15392</v>
      </c>
      <c r="C2292" s="26" t="s">
        <v>2140</v>
      </c>
      <c r="D2292" s="27">
        <v>31202</v>
      </c>
      <c r="E2292" s="28" t="s">
        <v>4794</v>
      </c>
      <c r="F2292" s="17"/>
      <c r="G2292" s="17"/>
      <c r="H2292" s="353">
        <v>105004608444</v>
      </c>
      <c r="I2292" s="17" t="s">
        <v>5204</v>
      </c>
      <c r="J2292" s="17" t="s">
        <v>5644</v>
      </c>
    </row>
    <row r="2293" spans="1:10" hidden="1">
      <c r="A2293" s="18">
        <f t="shared" si="35"/>
        <v>2289</v>
      </c>
      <c r="B2293" s="21">
        <v>15393</v>
      </c>
      <c r="C2293" s="22" t="s">
        <v>2141</v>
      </c>
      <c r="D2293" s="23">
        <v>31576</v>
      </c>
      <c r="E2293" s="24" t="s">
        <v>4779</v>
      </c>
      <c r="F2293" s="17"/>
      <c r="G2293" s="17"/>
      <c r="H2293" s="353">
        <v>101004098393</v>
      </c>
      <c r="I2293" s="17" t="s">
        <v>5204</v>
      </c>
      <c r="J2293" s="17" t="s">
        <v>5751</v>
      </c>
    </row>
    <row r="2294" spans="1:10" hidden="1">
      <c r="A2294" s="18">
        <f t="shared" si="35"/>
        <v>2290</v>
      </c>
      <c r="B2294" s="25">
        <v>15395</v>
      </c>
      <c r="C2294" s="26" t="s">
        <v>2142</v>
      </c>
      <c r="D2294" s="27">
        <v>30633</v>
      </c>
      <c r="E2294" s="28" t="s">
        <v>4804</v>
      </c>
      <c r="F2294" s="17"/>
      <c r="G2294" s="17"/>
      <c r="H2294" s="353">
        <v>104004608445</v>
      </c>
      <c r="I2294" s="17" t="s">
        <v>5204</v>
      </c>
      <c r="J2294" s="17" t="s">
        <v>5318</v>
      </c>
    </row>
    <row r="2295" spans="1:10" hidden="1">
      <c r="A2295" s="18">
        <f t="shared" si="35"/>
        <v>2291</v>
      </c>
      <c r="B2295" s="21">
        <v>15396</v>
      </c>
      <c r="C2295" s="22" t="s">
        <v>2143</v>
      </c>
      <c r="D2295" s="23">
        <v>30814</v>
      </c>
      <c r="E2295" s="24" t="s">
        <v>4799</v>
      </c>
      <c r="F2295" s="17"/>
      <c r="G2295" s="17"/>
      <c r="H2295" s="353">
        <v>141000860057</v>
      </c>
      <c r="I2295" s="17" t="s">
        <v>5210</v>
      </c>
      <c r="J2295" s="17" t="s">
        <v>5304</v>
      </c>
    </row>
    <row r="2296" spans="1:10" hidden="1">
      <c r="A2296" s="18">
        <f t="shared" si="35"/>
        <v>2292</v>
      </c>
      <c r="B2296" s="25">
        <v>15399</v>
      </c>
      <c r="C2296" s="26" t="s">
        <v>2144</v>
      </c>
      <c r="D2296" s="27">
        <v>30629</v>
      </c>
      <c r="E2296" s="28" t="s">
        <v>4811</v>
      </c>
      <c r="F2296" s="17"/>
      <c r="G2296" s="17"/>
      <c r="H2296" s="353">
        <v>103004619327</v>
      </c>
      <c r="I2296" s="17" t="s">
        <v>5204</v>
      </c>
      <c r="J2296" s="17" t="s">
        <v>6295</v>
      </c>
    </row>
    <row r="2297" spans="1:10" hidden="1">
      <c r="A2297" s="18">
        <f t="shared" si="35"/>
        <v>2293</v>
      </c>
      <c r="B2297" s="21">
        <v>15402</v>
      </c>
      <c r="C2297" s="22" t="s">
        <v>2145</v>
      </c>
      <c r="D2297" s="23">
        <v>30982</v>
      </c>
      <c r="E2297" s="24" t="s">
        <v>4790</v>
      </c>
      <c r="F2297" s="17"/>
      <c r="G2297" s="17"/>
      <c r="H2297" s="353">
        <v>44310000572604</v>
      </c>
      <c r="I2297" s="17" t="s">
        <v>5273</v>
      </c>
      <c r="J2297" s="17" t="s">
        <v>5632</v>
      </c>
    </row>
    <row r="2298" spans="1:10" hidden="1">
      <c r="A2298" s="18">
        <f t="shared" si="35"/>
        <v>2294</v>
      </c>
      <c r="B2298" s="25">
        <v>15403</v>
      </c>
      <c r="C2298" s="26" t="s">
        <v>2146</v>
      </c>
      <c r="D2298" s="27">
        <v>30964</v>
      </c>
      <c r="E2298" s="28" t="s">
        <v>4805</v>
      </c>
      <c r="F2298" s="17"/>
      <c r="G2298" s="17"/>
      <c r="H2298" s="353">
        <v>1008388891</v>
      </c>
      <c r="I2298" s="17" t="s">
        <v>5208</v>
      </c>
      <c r="J2298" s="17" t="s">
        <v>6296</v>
      </c>
    </row>
    <row r="2299" spans="1:10" hidden="1">
      <c r="A2299" s="18">
        <f t="shared" si="35"/>
        <v>2295</v>
      </c>
      <c r="B2299" s="21">
        <v>15404</v>
      </c>
      <c r="C2299" s="22" t="s">
        <v>2147</v>
      </c>
      <c r="D2299" s="23">
        <v>30962</v>
      </c>
      <c r="E2299" s="24" t="s">
        <v>4811</v>
      </c>
      <c r="F2299" s="17"/>
      <c r="G2299" s="17"/>
      <c r="H2299" s="353">
        <v>109004627230</v>
      </c>
      <c r="I2299" s="17" t="s">
        <v>5204</v>
      </c>
      <c r="J2299" s="17" t="s">
        <v>6297</v>
      </c>
    </row>
    <row r="2300" spans="1:10" hidden="1">
      <c r="A2300" s="18">
        <f t="shared" si="35"/>
        <v>2296</v>
      </c>
      <c r="B2300" s="25">
        <v>15405</v>
      </c>
      <c r="C2300" s="26" t="s">
        <v>2148</v>
      </c>
      <c r="D2300" s="27">
        <v>31130</v>
      </c>
      <c r="E2300" s="28" t="s">
        <v>4790</v>
      </c>
      <c r="F2300" s="17"/>
      <c r="G2300" s="17"/>
      <c r="H2300" s="353">
        <v>107004663850</v>
      </c>
      <c r="I2300" s="17" t="s">
        <v>5204</v>
      </c>
      <c r="J2300" s="17" t="s">
        <v>5316</v>
      </c>
    </row>
    <row r="2301" spans="1:10" hidden="1">
      <c r="A2301" s="18">
        <f t="shared" si="35"/>
        <v>2297</v>
      </c>
      <c r="B2301" s="21">
        <v>15406</v>
      </c>
      <c r="C2301" s="22" t="s">
        <v>2149</v>
      </c>
      <c r="D2301" s="23">
        <v>31155</v>
      </c>
      <c r="E2301" s="24" t="s">
        <v>4799</v>
      </c>
      <c r="F2301" s="17"/>
      <c r="G2301" s="17"/>
      <c r="H2301" s="353">
        <v>107004663918</v>
      </c>
      <c r="I2301" s="17" t="s">
        <v>5204</v>
      </c>
      <c r="J2301" s="17" t="s">
        <v>6298</v>
      </c>
    </row>
    <row r="2302" spans="1:10" hidden="1">
      <c r="A2302" s="18">
        <f t="shared" si="35"/>
        <v>2298</v>
      </c>
      <c r="B2302" s="25">
        <v>15407</v>
      </c>
      <c r="C2302" s="26" t="s">
        <v>2150</v>
      </c>
      <c r="D2302" s="27">
        <v>29953</v>
      </c>
      <c r="E2302" s="28" t="s">
        <v>4820</v>
      </c>
      <c r="F2302" s="17"/>
      <c r="G2302" s="17"/>
      <c r="H2302" s="353">
        <v>104004663892</v>
      </c>
      <c r="I2302" s="17" t="s">
        <v>5204</v>
      </c>
      <c r="J2302" s="17" t="s">
        <v>5272</v>
      </c>
    </row>
    <row r="2303" spans="1:10" hidden="1">
      <c r="A2303" s="18">
        <f t="shared" si="35"/>
        <v>2299</v>
      </c>
      <c r="B2303" s="21">
        <v>15408</v>
      </c>
      <c r="C2303" s="22" t="s">
        <v>2151</v>
      </c>
      <c r="D2303" s="23">
        <v>32088</v>
      </c>
      <c r="E2303" s="24" t="s">
        <v>4798</v>
      </c>
      <c r="F2303" s="17"/>
      <c r="G2303" s="17"/>
      <c r="H2303" s="353">
        <v>102004663900</v>
      </c>
      <c r="I2303" s="17" t="s">
        <v>5204</v>
      </c>
      <c r="J2303" s="17" t="s">
        <v>5264</v>
      </c>
    </row>
    <row r="2304" spans="1:10" hidden="1">
      <c r="A2304" s="18">
        <f t="shared" si="35"/>
        <v>2300</v>
      </c>
      <c r="B2304" s="25">
        <v>15410</v>
      </c>
      <c r="C2304" s="26" t="s">
        <v>2152</v>
      </c>
      <c r="D2304" s="27">
        <v>30924</v>
      </c>
      <c r="E2304" s="28" t="s">
        <v>4798</v>
      </c>
      <c r="F2304" s="17"/>
      <c r="G2304" s="17"/>
      <c r="H2304" s="353">
        <v>1008386725</v>
      </c>
      <c r="I2304" s="17" t="s">
        <v>5208</v>
      </c>
      <c r="J2304" s="17" t="s">
        <v>5318</v>
      </c>
    </row>
    <row r="2305" spans="1:10" hidden="1">
      <c r="A2305" s="18">
        <f t="shared" si="35"/>
        <v>2301</v>
      </c>
      <c r="B2305" s="21">
        <v>15412</v>
      </c>
      <c r="C2305" s="22" t="s">
        <v>2153</v>
      </c>
      <c r="D2305" s="23">
        <v>32048</v>
      </c>
      <c r="E2305" s="24" t="s">
        <v>4829</v>
      </c>
      <c r="F2305" s="17"/>
      <c r="G2305" s="17"/>
      <c r="H2305" s="353">
        <v>141000860243</v>
      </c>
      <c r="I2305" s="17" t="s">
        <v>5210</v>
      </c>
      <c r="J2305" s="17" t="s">
        <v>6060</v>
      </c>
    </row>
    <row r="2306" spans="1:10" hidden="1">
      <c r="A2306" s="18">
        <f t="shared" si="35"/>
        <v>2302</v>
      </c>
      <c r="B2306" s="25">
        <v>15413</v>
      </c>
      <c r="C2306" s="26" t="s">
        <v>2154</v>
      </c>
      <c r="D2306" s="27">
        <v>31807</v>
      </c>
      <c r="E2306" s="28" t="s">
        <v>4825</v>
      </c>
      <c r="F2306" s="17"/>
      <c r="G2306" s="17"/>
      <c r="H2306" s="353">
        <v>109004686696</v>
      </c>
      <c r="I2306" s="17" t="s">
        <v>5204</v>
      </c>
      <c r="J2306" s="17">
        <v>0</v>
      </c>
    </row>
    <row r="2307" spans="1:10" hidden="1">
      <c r="A2307" s="18">
        <f t="shared" si="35"/>
        <v>2303</v>
      </c>
      <c r="B2307" s="21">
        <v>15414</v>
      </c>
      <c r="C2307" s="22" t="s">
        <v>2155</v>
      </c>
      <c r="D2307" s="23">
        <v>31914</v>
      </c>
      <c r="E2307" s="24" t="s">
        <v>4820</v>
      </c>
      <c r="F2307" s="17"/>
      <c r="G2307" s="17"/>
      <c r="H2307" s="353">
        <v>106004686699</v>
      </c>
      <c r="I2307" s="17" t="s">
        <v>5204</v>
      </c>
      <c r="J2307" s="17" t="s">
        <v>6299</v>
      </c>
    </row>
    <row r="2308" spans="1:10" hidden="1">
      <c r="A2308" s="18">
        <f t="shared" si="35"/>
        <v>2304</v>
      </c>
      <c r="B2308" s="25">
        <v>15415</v>
      </c>
      <c r="C2308" s="26" t="s">
        <v>2156</v>
      </c>
      <c r="D2308" s="27">
        <v>32089</v>
      </c>
      <c r="E2308" s="28" t="s">
        <v>4817</v>
      </c>
      <c r="F2308" s="17"/>
      <c r="G2308" s="17"/>
      <c r="H2308" s="353">
        <v>107004675906</v>
      </c>
      <c r="I2308" s="17" t="s">
        <v>5204</v>
      </c>
      <c r="J2308" s="17" t="s">
        <v>5272</v>
      </c>
    </row>
    <row r="2309" spans="1:10" hidden="1">
      <c r="A2309" s="18">
        <f t="shared" si="35"/>
        <v>2305</v>
      </c>
      <c r="B2309" s="21">
        <v>15416</v>
      </c>
      <c r="C2309" s="22" t="s">
        <v>2157</v>
      </c>
      <c r="D2309" s="23">
        <v>30852</v>
      </c>
      <c r="E2309" s="24" t="s">
        <v>4819</v>
      </c>
      <c r="F2309" s="17"/>
      <c r="G2309" s="17"/>
      <c r="H2309" s="353">
        <v>1008401642</v>
      </c>
      <c r="I2309" s="17" t="s">
        <v>5208</v>
      </c>
      <c r="J2309" s="17" t="s">
        <v>5272</v>
      </c>
    </row>
    <row r="2310" spans="1:10" hidden="1">
      <c r="A2310" s="18">
        <f t="shared" ref="A2310:A2373" si="36">ROW()-4</f>
        <v>2306</v>
      </c>
      <c r="B2310" s="87">
        <v>15417</v>
      </c>
      <c r="C2310" s="88" t="s">
        <v>2158</v>
      </c>
      <c r="D2310" s="89">
        <v>30573</v>
      </c>
      <c r="E2310" s="43" t="s">
        <v>4827</v>
      </c>
      <c r="F2310" s="17"/>
      <c r="G2310" s="17"/>
      <c r="H2310" s="353">
        <v>1012900781</v>
      </c>
      <c r="I2310" s="17" t="s">
        <v>5210</v>
      </c>
      <c r="J2310" s="17" t="s">
        <v>5403</v>
      </c>
    </row>
    <row r="2311" spans="1:10" hidden="1">
      <c r="A2311" s="18">
        <f t="shared" si="36"/>
        <v>2307</v>
      </c>
      <c r="B2311" s="21">
        <v>15418</v>
      </c>
      <c r="C2311" s="22" t="s">
        <v>2159</v>
      </c>
      <c r="D2311" s="23">
        <v>31933</v>
      </c>
      <c r="E2311" s="24" t="s">
        <v>4812</v>
      </c>
      <c r="F2311" s="17"/>
      <c r="G2311" s="17"/>
      <c r="H2311" s="353">
        <v>109004675917</v>
      </c>
      <c r="I2311" s="17" t="s">
        <v>5204</v>
      </c>
      <c r="J2311" s="17" t="s">
        <v>6300</v>
      </c>
    </row>
    <row r="2312" spans="1:10" hidden="1">
      <c r="A2312" s="18">
        <f t="shared" si="36"/>
        <v>2308</v>
      </c>
      <c r="B2312" s="25">
        <v>15430</v>
      </c>
      <c r="C2312" s="26" t="s">
        <v>2160</v>
      </c>
      <c r="D2312" s="27">
        <v>32273</v>
      </c>
      <c r="E2312" s="28" t="s">
        <v>4808</v>
      </c>
      <c r="F2312" s="17"/>
      <c r="G2312" s="17"/>
      <c r="H2312" s="353">
        <v>102004759704</v>
      </c>
      <c r="I2312" s="17" t="s">
        <v>5204</v>
      </c>
      <c r="J2312" s="17" t="s">
        <v>5521</v>
      </c>
    </row>
    <row r="2313" spans="1:10" hidden="1">
      <c r="A2313" s="18">
        <f t="shared" si="36"/>
        <v>2309</v>
      </c>
      <c r="B2313" s="21">
        <v>15432</v>
      </c>
      <c r="C2313" s="22" t="s">
        <v>2161</v>
      </c>
      <c r="D2313" s="23">
        <v>31531</v>
      </c>
      <c r="E2313" s="24" t="s">
        <v>4825</v>
      </c>
      <c r="F2313" s="17"/>
      <c r="G2313" s="17"/>
      <c r="H2313" s="353">
        <v>100004677089</v>
      </c>
      <c r="I2313" s="17" t="s">
        <v>5204</v>
      </c>
      <c r="J2313" s="17" t="s">
        <v>6302</v>
      </c>
    </row>
    <row r="2314" spans="1:10" hidden="1">
      <c r="A2314" s="18">
        <f t="shared" si="36"/>
        <v>2310</v>
      </c>
      <c r="B2314" s="25">
        <v>15435</v>
      </c>
      <c r="C2314" s="26" t="s">
        <v>2162</v>
      </c>
      <c r="D2314" s="27">
        <v>30998</v>
      </c>
      <c r="E2314" s="28" t="s">
        <v>4802</v>
      </c>
      <c r="F2314" s="17"/>
      <c r="G2314" s="17"/>
      <c r="H2314" s="353">
        <v>101004677106</v>
      </c>
      <c r="I2314" s="17" t="s">
        <v>5204</v>
      </c>
      <c r="J2314" s="17" t="s">
        <v>6303</v>
      </c>
    </row>
    <row r="2315" spans="1:10" hidden="1">
      <c r="A2315" s="18">
        <f t="shared" si="36"/>
        <v>2311</v>
      </c>
      <c r="B2315" s="21">
        <v>15436</v>
      </c>
      <c r="C2315" s="22" t="s">
        <v>2163</v>
      </c>
      <c r="D2315" s="23">
        <v>31734</v>
      </c>
      <c r="E2315" s="24" t="s">
        <v>4820</v>
      </c>
      <c r="F2315" s="17"/>
      <c r="G2315" s="17"/>
      <c r="H2315" s="353">
        <v>109004677111</v>
      </c>
      <c r="I2315" s="17" t="s">
        <v>5204</v>
      </c>
      <c r="J2315" s="17" t="s">
        <v>5342</v>
      </c>
    </row>
    <row r="2316" spans="1:10" hidden="1">
      <c r="A2316" s="18">
        <f t="shared" si="36"/>
        <v>2312</v>
      </c>
      <c r="B2316" s="25">
        <v>15440</v>
      </c>
      <c r="C2316" s="26" t="s">
        <v>2164</v>
      </c>
      <c r="D2316" s="27">
        <v>30116</v>
      </c>
      <c r="E2316" s="28" t="s">
        <v>4815</v>
      </c>
      <c r="F2316" s="17"/>
      <c r="G2316" s="17"/>
      <c r="H2316" s="353">
        <v>1008402104</v>
      </c>
      <c r="I2316" s="17" t="s">
        <v>5208</v>
      </c>
      <c r="J2316" s="17" t="s">
        <v>6304</v>
      </c>
    </row>
    <row r="2317" spans="1:10" hidden="1">
      <c r="A2317" s="18">
        <f t="shared" si="36"/>
        <v>2313</v>
      </c>
      <c r="B2317" s="21">
        <v>15441</v>
      </c>
      <c r="C2317" s="22" t="s">
        <v>930</v>
      </c>
      <c r="D2317" s="23">
        <v>31908</v>
      </c>
      <c r="E2317" s="24" t="s">
        <v>4794</v>
      </c>
      <c r="F2317" s="17"/>
      <c r="G2317" s="17"/>
      <c r="H2317" s="353">
        <v>1008402337</v>
      </c>
      <c r="I2317" s="17" t="s">
        <v>5208</v>
      </c>
      <c r="J2317" s="17" t="s">
        <v>5317</v>
      </c>
    </row>
    <row r="2318" spans="1:10" hidden="1">
      <c r="A2318" s="18">
        <f t="shared" si="36"/>
        <v>2314</v>
      </c>
      <c r="B2318" s="25">
        <v>15442</v>
      </c>
      <c r="C2318" s="26" t="s">
        <v>2165</v>
      </c>
      <c r="D2318" s="27">
        <v>31477</v>
      </c>
      <c r="E2318" s="28" t="s">
        <v>4797</v>
      </c>
      <c r="F2318" s="17"/>
      <c r="G2318" s="17"/>
      <c r="H2318" s="353">
        <v>141000860058</v>
      </c>
      <c r="I2318" s="17" t="s">
        <v>5210</v>
      </c>
      <c r="J2318" s="17" t="s">
        <v>5470</v>
      </c>
    </row>
    <row r="2319" spans="1:10" hidden="1">
      <c r="A2319" s="18">
        <f t="shared" si="36"/>
        <v>2315</v>
      </c>
      <c r="B2319" s="21">
        <v>15445</v>
      </c>
      <c r="C2319" s="22" t="s">
        <v>2166</v>
      </c>
      <c r="D2319" s="23">
        <v>31332</v>
      </c>
      <c r="E2319" s="24" t="s">
        <v>4821</v>
      </c>
      <c r="F2319" s="17"/>
      <c r="G2319" s="17"/>
      <c r="H2319" s="353">
        <v>101004681541</v>
      </c>
      <c r="I2319" s="17" t="s">
        <v>5204</v>
      </c>
      <c r="J2319" s="17" t="s">
        <v>5323</v>
      </c>
    </row>
    <row r="2320" spans="1:10" hidden="1">
      <c r="A2320" s="18">
        <f t="shared" si="36"/>
        <v>2316</v>
      </c>
      <c r="B2320" s="25">
        <v>15452</v>
      </c>
      <c r="C2320" s="26" t="s">
        <v>2167</v>
      </c>
      <c r="D2320" s="27">
        <v>30965</v>
      </c>
      <c r="E2320" s="28" t="s">
        <v>4805</v>
      </c>
      <c r="F2320" s="17"/>
      <c r="G2320" s="17"/>
      <c r="H2320" s="353">
        <v>1008389214</v>
      </c>
      <c r="I2320" s="17" t="s">
        <v>5208</v>
      </c>
      <c r="J2320" s="17" t="s">
        <v>6305</v>
      </c>
    </row>
    <row r="2321" spans="1:10" hidden="1">
      <c r="A2321" s="18">
        <f t="shared" si="36"/>
        <v>2317</v>
      </c>
      <c r="B2321" s="21">
        <v>15453</v>
      </c>
      <c r="C2321" s="22" t="s">
        <v>2168</v>
      </c>
      <c r="D2321" s="23">
        <v>31327</v>
      </c>
      <c r="E2321" s="24" t="s">
        <v>4798</v>
      </c>
      <c r="F2321" s="17"/>
      <c r="G2321" s="17"/>
      <c r="H2321" s="353">
        <v>1008387106</v>
      </c>
      <c r="I2321" s="17" t="s">
        <v>5208</v>
      </c>
      <c r="J2321" s="17" t="s">
        <v>5264</v>
      </c>
    </row>
    <row r="2322" spans="1:10" hidden="1">
      <c r="A2322" s="18">
        <f t="shared" si="36"/>
        <v>2318</v>
      </c>
      <c r="B2322" s="25">
        <v>15463</v>
      </c>
      <c r="C2322" s="26" t="s">
        <v>2169</v>
      </c>
      <c r="D2322" s="27">
        <v>32095</v>
      </c>
      <c r="E2322" s="28" t="s">
        <v>4805</v>
      </c>
      <c r="F2322" s="17"/>
      <c r="G2322" s="17"/>
      <c r="H2322" s="353">
        <v>1008389081</v>
      </c>
      <c r="I2322" s="17" t="s">
        <v>5208</v>
      </c>
      <c r="J2322" s="17" t="s">
        <v>6306</v>
      </c>
    </row>
    <row r="2323" spans="1:10" hidden="1">
      <c r="A2323" s="18">
        <f t="shared" si="36"/>
        <v>2319</v>
      </c>
      <c r="B2323" s="90">
        <v>15465</v>
      </c>
      <c r="C2323" s="91" t="s">
        <v>2170</v>
      </c>
      <c r="D2323" s="92">
        <v>31973</v>
      </c>
      <c r="E2323" s="24" t="s">
        <v>4802</v>
      </c>
      <c r="F2323" s="17"/>
      <c r="G2323" s="17"/>
      <c r="H2323" s="353">
        <v>1008387203</v>
      </c>
      <c r="I2323" s="17" t="s">
        <v>5208</v>
      </c>
      <c r="J2323" s="17" t="s">
        <v>5364</v>
      </c>
    </row>
    <row r="2324" spans="1:10" hidden="1">
      <c r="A2324" s="18">
        <f t="shared" si="36"/>
        <v>2320</v>
      </c>
      <c r="B2324" s="25">
        <v>15470</v>
      </c>
      <c r="C2324" s="26" t="s">
        <v>2171</v>
      </c>
      <c r="D2324" s="27">
        <v>29976</v>
      </c>
      <c r="E2324" s="28" t="s">
        <v>4807</v>
      </c>
      <c r="F2324" s="17"/>
      <c r="G2324" s="17"/>
      <c r="H2324" s="353">
        <v>107004711602</v>
      </c>
      <c r="I2324" s="17" t="s">
        <v>5204</v>
      </c>
      <c r="J2324" s="17" t="s">
        <v>6307</v>
      </c>
    </row>
    <row r="2325" spans="1:10" hidden="1">
      <c r="A2325" s="18">
        <f t="shared" si="36"/>
        <v>2321</v>
      </c>
      <c r="B2325" s="21">
        <v>15473</v>
      </c>
      <c r="C2325" s="22" t="s">
        <v>2172</v>
      </c>
      <c r="D2325" s="23">
        <v>31025</v>
      </c>
      <c r="E2325" s="24" t="s">
        <v>4787</v>
      </c>
      <c r="F2325" s="17"/>
      <c r="G2325" s="17"/>
      <c r="H2325" s="353">
        <v>101004711608</v>
      </c>
      <c r="I2325" s="17" t="s">
        <v>5204</v>
      </c>
      <c r="J2325" s="17" t="s">
        <v>6308</v>
      </c>
    </row>
    <row r="2326" spans="1:10" hidden="1">
      <c r="A2326" s="18">
        <f t="shared" si="36"/>
        <v>2322</v>
      </c>
      <c r="B2326" s="25">
        <v>15475</v>
      </c>
      <c r="C2326" s="26" t="s">
        <v>517</v>
      </c>
      <c r="D2326" s="27">
        <v>31421</v>
      </c>
      <c r="E2326" s="28" t="s">
        <v>4822</v>
      </c>
      <c r="F2326" s="17"/>
      <c r="G2326" s="17"/>
      <c r="H2326" s="353">
        <v>105004664102</v>
      </c>
      <c r="I2326" s="17" t="s">
        <v>5204</v>
      </c>
      <c r="J2326" s="17" t="s">
        <v>5644</v>
      </c>
    </row>
    <row r="2327" spans="1:10" hidden="1">
      <c r="A2327" s="18">
        <f t="shared" si="36"/>
        <v>2323</v>
      </c>
      <c r="B2327" s="21">
        <v>15476</v>
      </c>
      <c r="C2327" s="22" t="s">
        <v>2173</v>
      </c>
      <c r="D2327" s="23">
        <v>30541</v>
      </c>
      <c r="E2327" s="24" t="s">
        <v>4822</v>
      </c>
      <c r="F2327" s="17"/>
      <c r="G2327" s="17"/>
      <c r="H2327" s="353">
        <v>102004664105</v>
      </c>
      <c r="I2327" s="17" t="s">
        <v>5204</v>
      </c>
      <c r="J2327" s="17" t="s">
        <v>5376</v>
      </c>
    </row>
    <row r="2328" spans="1:10" hidden="1">
      <c r="A2328" s="18">
        <f t="shared" si="36"/>
        <v>2324</v>
      </c>
      <c r="B2328" s="25">
        <v>15477</v>
      </c>
      <c r="C2328" s="26" t="s">
        <v>2174</v>
      </c>
      <c r="D2328" s="27">
        <v>29721</v>
      </c>
      <c r="E2328" s="28" t="s">
        <v>4822</v>
      </c>
      <c r="F2328" s="17"/>
      <c r="G2328" s="17"/>
      <c r="H2328" s="353">
        <v>109004664108</v>
      </c>
      <c r="I2328" s="17" t="s">
        <v>5204</v>
      </c>
      <c r="J2328" s="17" t="s">
        <v>5214</v>
      </c>
    </row>
    <row r="2329" spans="1:10" hidden="1">
      <c r="A2329" s="18">
        <f t="shared" si="36"/>
        <v>2325</v>
      </c>
      <c r="B2329" s="93">
        <v>15480</v>
      </c>
      <c r="C2329" s="94" t="s">
        <v>2175</v>
      </c>
      <c r="D2329" s="95">
        <v>31338</v>
      </c>
      <c r="E2329" s="94" t="s">
        <v>4826</v>
      </c>
      <c r="F2329" s="17"/>
      <c r="G2329" s="17"/>
      <c r="H2329" s="353">
        <v>102877964182</v>
      </c>
      <c r="I2329" s="17" t="s">
        <v>5204</v>
      </c>
      <c r="J2329" s="17" t="s">
        <v>6303</v>
      </c>
    </row>
    <row r="2330" spans="1:10" hidden="1">
      <c r="A2330" s="18">
        <f t="shared" si="36"/>
        <v>2326</v>
      </c>
      <c r="B2330" s="25">
        <v>15481</v>
      </c>
      <c r="C2330" s="26" t="s">
        <v>2176</v>
      </c>
      <c r="D2330" s="27">
        <v>30898</v>
      </c>
      <c r="E2330" s="28" t="s">
        <v>4822</v>
      </c>
      <c r="F2330" s="17"/>
      <c r="G2330" s="17"/>
      <c r="H2330" s="353">
        <v>107004664125</v>
      </c>
      <c r="I2330" s="17" t="s">
        <v>5204</v>
      </c>
      <c r="J2330" s="17" t="s">
        <v>6309</v>
      </c>
    </row>
    <row r="2331" spans="1:10" hidden="1">
      <c r="A2331" s="18">
        <f t="shared" si="36"/>
        <v>2327</v>
      </c>
      <c r="B2331" s="21">
        <v>15484</v>
      </c>
      <c r="C2331" s="22" t="s">
        <v>1805</v>
      </c>
      <c r="D2331" s="23">
        <v>32136</v>
      </c>
      <c r="E2331" s="24" t="s">
        <v>4789</v>
      </c>
      <c r="F2331" s="17"/>
      <c r="G2331" s="17"/>
      <c r="H2331" s="353">
        <v>1008388765</v>
      </c>
      <c r="I2331" s="17" t="s">
        <v>5208</v>
      </c>
      <c r="J2331" s="17" t="s">
        <v>5283</v>
      </c>
    </row>
    <row r="2332" spans="1:10" hidden="1">
      <c r="A2332" s="18">
        <f t="shared" si="36"/>
        <v>2328</v>
      </c>
      <c r="B2332" s="25">
        <v>15486</v>
      </c>
      <c r="C2332" s="26" t="s">
        <v>2177</v>
      </c>
      <c r="D2332" s="27">
        <v>30989</v>
      </c>
      <c r="E2332" s="28" t="s">
        <v>4828</v>
      </c>
      <c r="F2332" s="17"/>
      <c r="G2332" s="17"/>
      <c r="H2332" s="353">
        <v>103004677007</v>
      </c>
      <c r="I2332" s="17" t="s">
        <v>5204</v>
      </c>
      <c r="J2332" s="17" t="s">
        <v>6310</v>
      </c>
    </row>
    <row r="2333" spans="1:10" hidden="1">
      <c r="A2333" s="18">
        <f t="shared" si="36"/>
        <v>2329</v>
      </c>
      <c r="B2333" s="21">
        <v>15488</v>
      </c>
      <c r="C2333" s="22" t="s">
        <v>2178</v>
      </c>
      <c r="D2333" s="23">
        <v>30958</v>
      </c>
      <c r="E2333" s="24" t="s">
        <v>4790</v>
      </c>
      <c r="F2333" s="17"/>
      <c r="G2333" s="17"/>
      <c r="H2333" s="353">
        <v>104004756457</v>
      </c>
      <c r="I2333" s="17" t="s">
        <v>5204</v>
      </c>
      <c r="J2333" s="17" t="s">
        <v>5364</v>
      </c>
    </row>
    <row r="2334" spans="1:10" hidden="1">
      <c r="A2334" s="18">
        <f t="shared" si="36"/>
        <v>2330</v>
      </c>
      <c r="B2334" s="25">
        <v>15489</v>
      </c>
      <c r="C2334" s="26" t="s">
        <v>2179</v>
      </c>
      <c r="D2334" s="27">
        <v>31895</v>
      </c>
      <c r="E2334" s="28" t="s">
        <v>4784</v>
      </c>
      <c r="F2334" s="17"/>
      <c r="G2334" s="17"/>
      <c r="H2334" s="353">
        <v>102004711291</v>
      </c>
      <c r="I2334" s="17" t="s">
        <v>5204</v>
      </c>
      <c r="J2334" s="17" t="s">
        <v>6208</v>
      </c>
    </row>
    <row r="2335" spans="1:10" hidden="1">
      <c r="A2335" s="18">
        <f t="shared" si="36"/>
        <v>2331</v>
      </c>
      <c r="B2335" s="21">
        <v>15492</v>
      </c>
      <c r="C2335" s="22" t="s">
        <v>2180</v>
      </c>
      <c r="D2335" s="23">
        <v>31757</v>
      </c>
      <c r="E2335" s="24" t="s">
        <v>4809</v>
      </c>
      <c r="F2335" s="17"/>
      <c r="G2335" s="17"/>
      <c r="H2335" s="353">
        <v>106004714691</v>
      </c>
      <c r="I2335" s="17" t="s">
        <v>5204</v>
      </c>
      <c r="J2335" s="17" t="s">
        <v>5364</v>
      </c>
    </row>
    <row r="2336" spans="1:10" hidden="1">
      <c r="A2336" s="18">
        <f t="shared" si="36"/>
        <v>2332</v>
      </c>
      <c r="B2336" s="25">
        <v>15493</v>
      </c>
      <c r="C2336" s="26" t="s">
        <v>211</v>
      </c>
      <c r="D2336" s="27">
        <v>31262</v>
      </c>
      <c r="E2336" s="28" t="s">
        <v>4804</v>
      </c>
      <c r="F2336" s="17"/>
      <c r="G2336" s="17"/>
      <c r="H2336" s="353">
        <v>141000860163</v>
      </c>
      <c r="I2336" s="17" t="s">
        <v>5210</v>
      </c>
      <c r="J2336" s="17" t="s">
        <v>5333</v>
      </c>
    </row>
    <row r="2337" spans="1:10" hidden="1">
      <c r="A2337" s="18">
        <f t="shared" si="36"/>
        <v>2333</v>
      </c>
      <c r="B2337" s="21">
        <v>15495</v>
      </c>
      <c r="C2337" s="22" t="s">
        <v>2181</v>
      </c>
      <c r="D2337" s="23">
        <v>31832</v>
      </c>
      <c r="E2337" s="24" t="s">
        <v>4798</v>
      </c>
      <c r="F2337" s="17"/>
      <c r="G2337" s="17"/>
      <c r="H2337" s="353">
        <v>1008386987</v>
      </c>
      <c r="I2337" s="17" t="s">
        <v>5208</v>
      </c>
      <c r="J2337" s="17" t="s">
        <v>6311</v>
      </c>
    </row>
    <row r="2338" spans="1:10" hidden="1">
      <c r="A2338" s="18">
        <f t="shared" si="36"/>
        <v>2334</v>
      </c>
      <c r="B2338" s="25">
        <v>15496</v>
      </c>
      <c r="C2338" s="26" t="s">
        <v>2182</v>
      </c>
      <c r="D2338" s="27">
        <v>32106</v>
      </c>
      <c r="E2338" s="28" t="s">
        <v>4797</v>
      </c>
      <c r="F2338" s="17"/>
      <c r="G2338" s="17"/>
      <c r="H2338" s="353">
        <v>141000860059</v>
      </c>
      <c r="I2338" s="17" t="s">
        <v>5210</v>
      </c>
      <c r="J2338" s="17" t="s">
        <v>5354</v>
      </c>
    </row>
    <row r="2339" spans="1:10" hidden="1">
      <c r="A2339" s="18">
        <f t="shared" si="36"/>
        <v>2335</v>
      </c>
      <c r="B2339" s="21">
        <v>15498</v>
      </c>
      <c r="C2339" s="22" t="s">
        <v>2183</v>
      </c>
      <c r="D2339" s="23">
        <v>32351</v>
      </c>
      <c r="E2339" s="24" t="s">
        <v>4806</v>
      </c>
      <c r="F2339" s="17"/>
      <c r="G2339" s="17"/>
      <c r="H2339" s="353">
        <v>103004706007</v>
      </c>
      <c r="I2339" s="17" t="s">
        <v>5204</v>
      </c>
      <c r="J2339" s="17" t="s">
        <v>5342</v>
      </c>
    </row>
    <row r="2340" spans="1:10" hidden="1">
      <c r="A2340" s="18">
        <f t="shared" si="36"/>
        <v>2336</v>
      </c>
      <c r="B2340" s="25">
        <v>15499</v>
      </c>
      <c r="C2340" s="26" t="s">
        <v>2184</v>
      </c>
      <c r="D2340" s="27">
        <v>31018</v>
      </c>
      <c r="E2340" s="28" t="s">
        <v>4785</v>
      </c>
      <c r="F2340" s="17"/>
      <c r="G2340" s="17"/>
      <c r="H2340" s="353">
        <v>102004706008</v>
      </c>
      <c r="I2340" s="17" t="s">
        <v>5204</v>
      </c>
      <c r="J2340" s="17" t="s">
        <v>5219</v>
      </c>
    </row>
    <row r="2341" spans="1:10" hidden="1">
      <c r="A2341" s="18">
        <f t="shared" si="36"/>
        <v>2337</v>
      </c>
      <c r="B2341" s="21">
        <v>15500</v>
      </c>
      <c r="C2341" s="22" t="s">
        <v>2185</v>
      </c>
      <c r="D2341" s="23">
        <v>31194</v>
      </c>
      <c r="E2341" s="24" t="s">
        <v>4784</v>
      </c>
      <c r="F2341" s="17"/>
      <c r="G2341" s="17"/>
      <c r="H2341" s="353">
        <v>141000860149</v>
      </c>
      <c r="I2341" s="17" t="s">
        <v>5210</v>
      </c>
      <c r="J2341" s="17" t="s">
        <v>6121</v>
      </c>
    </row>
    <row r="2342" spans="1:10" hidden="1">
      <c r="A2342" s="18">
        <f t="shared" si="36"/>
        <v>2338</v>
      </c>
      <c r="B2342" s="25">
        <v>15501</v>
      </c>
      <c r="C2342" s="26" t="s">
        <v>2186</v>
      </c>
      <c r="D2342" s="27">
        <v>32252</v>
      </c>
      <c r="E2342" s="28" t="s">
        <v>4804</v>
      </c>
      <c r="F2342" s="17"/>
      <c r="G2342" s="17"/>
      <c r="H2342" s="353">
        <v>1008403530</v>
      </c>
      <c r="I2342" s="17" t="s">
        <v>5208</v>
      </c>
      <c r="J2342" s="17" t="s">
        <v>5287</v>
      </c>
    </row>
    <row r="2343" spans="1:10" hidden="1">
      <c r="A2343" s="18">
        <f t="shared" si="36"/>
        <v>2339</v>
      </c>
      <c r="B2343" s="21">
        <v>15503</v>
      </c>
      <c r="C2343" s="22" t="s">
        <v>1191</v>
      </c>
      <c r="D2343" s="23">
        <v>30595</v>
      </c>
      <c r="E2343" s="24" t="s">
        <v>4793</v>
      </c>
      <c r="F2343" s="17"/>
      <c r="G2343" s="17"/>
      <c r="H2343" s="353">
        <v>141000859716</v>
      </c>
      <c r="I2343" s="17" t="s">
        <v>5210</v>
      </c>
      <c r="J2343" s="17" t="s">
        <v>5761</v>
      </c>
    </row>
    <row r="2344" spans="1:10" hidden="1">
      <c r="A2344" s="18">
        <f t="shared" si="36"/>
        <v>2340</v>
      </c>
      <c r="B2344" s="25">
        <v>15504</v>
      </c>
      <c r="C2344" s="26" t="s">
        <v>2187</v>
      </c>
      <c r="D2344" s="27">
        <v>30759</v>
      </c>
      <c r="E2344" s="28" t="s">
        <v>4819</v>
      </c>
      <c r="F2344" s="17"/>
      <c r="G2344" s="17"/>
      <c r="H2344" s="353">
        <v>1008400410</v>
      </c>
      <c r="I2344" s="17" t="s">
        <v>5208</v>
      </c>
      <c r="J2344" s="17" t="s">
        <v>5231</v>
      </c>
    </row>
    <row r="2345" spans="1:10" hidden="1">
      <c r="A2345" s="18">
        <f t="shared" si="36"/>
        <v>2341</v>
      </c>
      <c r="B2345" s="21">
        <v>15505</v>
      </c>
      <c r="C2345" s="22" t="s">
        <v>2188</v>
      </c>
      <c r="D2345" s="23">
        <v>30512</v>
      </c>
      <c r="E2345" s="24" t="s">
        <v>4816</v>
      </c>
      <c r="F2345" s="17"/>
      <c r="G2345" s="17"/>
      <c r="H2345" s="353">
        <v>141000860208</v>
      </c>
      <c r="I2345" s="17" t="s">
        <v>5210</v>
      </c>
      <c r="J2345" s="17" t="s">
        <v>5864</v>
      </c>
    </row>
    <row r="2346" spans="1:10" hidden="1">
      <c r="A2346" s="18">
        <f t="shared" si="36"/>
        <v>2342</v>
      </c>
      <c r="B2346" s="25">
        <v>15506</v>
      </c>
      <c r="C2346" s="26" t="s">
        <v>2189</v>
      </c>
      <c r="D2346" s="27">
        <v>31703</v>
      </c>
      <c r="E2346" s="28" t="s">
        <v>4792</v>
      </c>
      <c r="F2346" s="17"/>
      <c r="G2346" s="17"/>
      <c r="H2346" s="353">
        <v>108004703863</v>
      </c>
      <c r="I2346" s="17" t="s">
        <v>5204</v>
      </c>
      <c r="J2346" s="17" t="s">
        <v>5467</v>
      </c>
    </row>
    <row r="2347" spans="1:10" hidden="1">
      <c r="A2347" s="18">
        <f t="shared" si="36"/>
        <v>2343</v>
      </c>
      <c r="B2347" s="21">
        <v>15509</v>
      </c>
      <c r="C2347" s="22" t="s">
        <v>2190</v>
      </c>
      <c r="D2347" s="23">
        <v>31670</v>
      </c>
      <c r="E2347" s="24" t="s">
        <v>4820</v>
      </c>
      <c r="F2347" s="17"/>
      <c r="G2347" s="17"/>
      <c r="H2347" s="353">
        <v>103004703871</v>
      </c>
      <c r="I2347" s="17" t="s">
        <v>5204</v>
      </c>
      <c r="J2347" s="17" t="s">
        <v>6312</v>
      </c>
    </row>
    <row r="2348" spans="1:10" hidden="1">
      <c r="A2348" s="18">
        <f t="shared" si="36"/>
        <v>2344</v>
      </c>
      <c r="B2348" s="25">
        <v>15512</v>
      </c>
      <c r="C2348" s="26" t="s">
        <v>2191</v>
      </c>
      <c r="D2348" s="27">
        <v>32454</v>
      </c>
      <c r="E2348" s="28" t="s">
        <v>4789</v>
      </c>
      <c r="F2348" s="17"/>
      <c r="G2348" s="17"/>
      <c r="H2348" s="353">
        <v>141000860060</v>
      </c>
      <c r="I2348" s="17" t="s">
        <v>5210</v>
      </c>
      <c r="J2348" s="17" t="s">
        <v>5581</v>
      </c>
    </row>
    <row r="2349" spans="1:10" hidden="1">
      <c r="A2349" s="18">
        <f t="shared" si="36"/>
        <v>2345</v>
      </c>
      <c r="B2349" s="21">
        <v>15514</v>
      </c>
      <c r="C2349" s="22" t="s">
        <v>2192</v>
      </c>
      <c r="D2349" s="23">
        <v>31385</v>
      </c>
      <c r="E2349" s="24" t="s">
        <v>4791</v>
      </c>
      <c r="F2349" s="17"/>
      <c r="G2349" s="17"/>
      <c r="H2349" s="353">
        <v>1008390025</v>
      </c>
      <c r="I2349" s="17" t="s">
        <v>5208</v>
      </c>
      <c r="J2349" s="17" t="s">
        <v>6313</v>
      </c>
    </row>
    <row r="2350" spans="1:10" hidden="1">
      <c r="A2350" s="18">
        <f t="shared" si="36"/>
        <v>2346</v>
      </c>
      <c r="B2350" s="25">
        <v>15515</v>
      </c>
      <c r="C2350" s="26" t="s">
        <v>2193</v>
      </c>
      <c r="D2350" s="27">
        <v>32152</v>
      </c>
      <c r="E2350" s="28" t="s">
        <v>4785</v>
      </c>
      <c r="F2350" s="17"/>
      <c r="G2350" s="17"/>
      <c r="H2350" s="353">
        <v>102004711289</v>
      </c>
      <c r="I2350" s="17" t="s">
        <v>5204</v>
      </c>
      <c r="J2350" s="17" t="s">
        <v>6314</v>
      </c>
    </row>
    <row r="2351" spans="1:10" hidden="1">
      <c r="A2351" s="18">
        <f t="shared" si="36"/>
        <v>2347</v>
      </c>
      <c r="B2351" s="21">
        <v>15517</v>
      </c>
      <c r="C2351" s="22" t="s">
        <v>536</v>
      </c>
      <c r="D2351" s="23">
        <v>31871</v>
      </c>
      <c r="E2351" s="24" t="s">
        <v>4780</v>
      </c>
      <c r="F2351" s="17"/>
      <c r="G2351" s="17"/>
      <c r="H2351" s="353">
        <v>101004714696</v>
      </c>
      <c r="I2351" s="17" t="s">
        <v>5204</v>
      </c>
      <c r="J2351" s="17" t="s">
        <v>6057</v>
      </c>
    </row>
    <row r="2352" spans="1:10" hidden="1">
      <c r="A2352" s="18">
        <f t="shared" si="36"/>
        <v>2348</v>
      </c>
      <c r="B2352" s="25">
        <v>15519</v>
      </c>
      <c r="C2352" s="26" t="s">
        <v>2194</v>
      </c>
      <c r="D2352" s="27">
        <v>30752</v>
      </c>
      <c r="E2352" s="28" t="s">
        <v>4808</v>
      </c>
      <c r="F2352" s="17"/>
      <c r="G2352" s="17"/>
      <c r="H2352" s="353">
        <v>102004714700</v>
      </c>
      <c r="I2352" s="17" t="s">
        <v>5204</v>
      </c>
      <c r="J2352" s="17" t="s">
        <v>6022</v>
      </c>
    </row>
    <row r="2353" spans="1:10" hidden="1">
      <c r="A2353" s="18">
        <f t="shared" si="36"/>
        <v>2349</v>
      </c>
      <c r="B2353" s="21">
        <v>15520</v>
      </c>
      <c r="C2353" s="22" t="s">
        <v>2195</v>
      </c>
      <c r="D2353" s="23">
        <v>31921</v>
      </c>
      <c r="E2353" s="24" t="s">
        <v>4780</v>
      </c>
      <c r="F2353" s="17"/>
      <c r="G2353" s="17"/>
      <c r="H2353" s="353">
        <v>102004714713</v>
      </c>
      <c r="I2353" s="17" t="s">
        <v>5204</v>
      </c>
      <c r="J2353" s="17" t="s">
        <v>5774</v>
      </c>
    </row>
    <row r="2354" spans="1:10" hidden="1">
      <c r="A2354" s="18">
        <f t="shared" si="36"/>
        <v>2350</v>
      </c>
      <c r="B2354" s="25">
        <v>15521</v>
      </c>
      <c r="C2354" s="26" t="s">
        <v>2196</v>
      </c>
      <c r="D2354" s="27">
        <v>32432</v>
      </c>
      <c r="E2354" s="28" t="s">
        <v>4818</v>
      </c>
      <c r="F2354" s="17"/>
      <c r="G2354" s="17"/>
      <c r="H2354" s="353">
        <v>1008396650</v>
      </c>
      <c r="I2354" s="17" t="s">
        <v>5208</v>
      </c>
      <c r="J2354" s="17" t="s">
        <v>5590</v>
      </c>
    </row>
    <row r="2355" spans="1:10" hidden="1">
      <c r="A2355" s="18">
        <f t="shared" si="36"/>
        <v>2351</v>
      </c>
      <c r="B2355" s="21">
        <v>15524</v>
      </c>
      <c r="C2355" s="22" t="s">
        <v>2197</v>
      </c>
      <c r="D2355" s="23">
        <v>32492</v>
      </c>
      <c r="E2355" s="24" t="s">
        <v>4819</v>
      </c>
      <c r="F2355" s="17"/>
      <c r="G2355" s="17"/>
      <c r="H2355" s="353">
        <v>141000821023</v>
      </c>
      <c r="I2355" s="17" t="s">
        <v>5210</v>
      </c>
      <c r="J2355" s="17" t="s">
        <v>5580</v>
      </c>
    </row>
    <row r="2356" spans="1:10" hidden="1">
      <c r="A2356" s="18">
        <f t="shared" si="36"/>
        <v>2352</v>
      </c>
      <c r="B2356" s="25">
        <v>15525</v>
      </c>
      <c r="C2356" s="26" t="s">
        <v>2198</v>
      </c>
      <c r="D2356" s="27">
        <v>30471</v>
      </c>
      <c r="E2356" s="28" t="s">
        <v>4826</v>
      </c>
      <c r="F2356" s="17"/>
      <c r="G2356" s="17"/>
      <c r="H2356" s="353">
        <v>141000862980</v>
      </c>
      <c r="I2356" s="17" t="s">
        <v>5210</v>
      </c>
      <c r="J2356" s="17" t="s">
        <v>5872</v>
      </c>
    </row>
    <row r="2357" spans="1:10" hidden="1">
      <c r="A2357" s="18">
        <f t="shared" si="36"/>
        <v>2353</v>
      </c>
      <c r="B2357" s="21">
        <v>15526</v>
      </c>
      <c r="C2357" s="22" t="s">
        <v>2199</v>
      </c>
      <c r="D2357" s="23">
        <v>32119</v>
      </c>
      <c r="E2357" s="24" t="s">
        <v>4818</v>
      </c>
      <c r="F2357" s="17"/>
      <c r="G2357" s="17"/>
      <c r="H2357" s="353">
        <v>1008395871</v>
      </c>
      <c r="I2357" s="17" t="s">
        <v>5208</v>
      </c>
      <c r="J2357" s="17" t="s">
        <v>5644</v>
      </c>
    </row>
    <row r="2358" spans="1:10" hidden="1">
      <c r="A2358" s="18">
        <f t="shared" si="36"/>
        <v>2354</v>
      </c>
      <c r="B2358" s="25">
        <v>15528</v>
      </c>
      <c r="C2358" s="26" t="s">
        <v>2200</v>
      </c>
      <c r="D2358" s="27">
        <v>32420</v>
      </c>
      <c r="E2358" s="28" t="s">
        <v>4822</v>
      </c>
      <c r="F2358" s="17"/>
      <c r="G2358" s="17"/>
      <c r="H2358" s="353">
        <v>105004711713</v>
      </c>
      <c r="I2358" s="17" t="s">
        <v>5204</v>
      </c>
      <c r="J2358" s="17" t="s">
        <v>6303</v>
      </c>
    </row>
    <row r="2359" spans="1:10" hidden="1">
      <c r="A2359" s="18">
        <f t="shared" si="36"/>
        <v>2355</v>
      </c>
      <c r="B2359" s="21">
        <v>15529</v>
      </c>
      <c r="C2359" s="22" t="s">
        <v>2201</v>
      </c>
      <c r="D2359" s="23">
        <v>31500</v>
      </c>
      <c r="E2359" s="24" t="s">
        <v>4818</v>
      </c>
      <c r="F2359" s="17"/>
      <c r="G2359" s="17"/>
      <c r="H2359" s="353">
        <v>1008401189</v>
      </c>
      <c r="I2359" s="17" t="s">
        <v>5208</v>
      </c>
      <c r="J2359" s="17" t="s">
        <v>6315</v>
      </c>
    </row>
    <row r="2360" spans="1:10" hidden="1">
      <c r="A2360" s="18">
        <f t="shared" si="36"/>
        <v>2356</v>
      </c>
      <c r="B2360" s="25">
        <v>15532</v>
      </c>
      <c r="C2360" s="26" t="s">
        <v>2202</v>
      </c>
      <c r="D2360" s="27">
        <v>29584</v>
      </c>
      <c r="E2360" s="28" t="s">
        <v>4829</v>
      </c>
      <c r="F2360" s="17"/>
      <c r="G2360" s="17"/>
      <c r="H2360" s="353">
        <v>102004711730</v>
      </c>
      <c r="I2360" s="17" t="s">
        <v>5204</v>
      </c>
      <c r="J2360" s="17" t="s">
        <v>6316</v>
      </c>
    </row>
    <row r="2361" spans="1:10" hidden="1">
      <c r="A2361" s="18">
        <f t="shared" si="36"/>
        <v>2357</v>
      </c>
      <c r="B2361" s="21">
        <v>15534</v>
      </c>
      <c r="C2361" s="22" t="s">
        <v>2203</v>
      </c>
      <c r="D2361" s="23">
        <v>31074</v>
      </c>
      <c r="E2361" s="24" t="s">
        <v>4820</v>
      </c>
      <c r="F2361" s="17"/>
      <c r="G2361" s="17"/>
      <c r="H2361" s="353">
        <v>1008969582</v>
      </c>
      <c r="I2361" s="17" t="s">
        <v>5208</v>
      </c>
      <c r="J2361" s="17" t="s">
        <v>6268</v>
      </c>
    </row>
    <row r="2362" spans="1:10" hidden="1">
      <c r="A2362" s="18">
        <f t="shared" si="36"/>
        <v>2358</v>
      </c>
      <c r="B2362" s="25">
        <v>15536</v>
      </c>
      <c r="C2362" s="26" t="s">
        <v>2204</v>
      </c>
      <c r="D2362" s="27">
        <v>30789</v>
      </c>
      <c r="E2362" s="28" t="s">
        <v>4820</v>
      </c>
      <c r="F2362" s="17"/>
      <c r="G2362" s="17"/>
      <c r="H2362" s="353">
        <v>102004750961</v>
      </c>
      <c r="I2362" s="17" t="s">
        <v>5204</v>
      </c>
      <c r="J2362" s="17" t="s">
        <v>6317</v>
      </c>
    </row>
    <row r="2363" spans="1:10" hidden="1">
      <c r="A2363" s="18">
        <f t="shared" si="36"/>
        <v>2359</v>
      </c>
      <c r="B2363" s="21">
        <v>15539</v>
      </c>
      <c r="C2363" s="22" t="s">
        <v>2205</v>
      </c>
      <c r="D2363" s="23">
        <v>32168</v>
      </c>
      <c r="E2363" s="24" t="s">
        <v>4788</v>
      </c>
      <c r="F2363" s="17"/>
      <c r="G2363" s="17"/>
      <c r="H2363" s="353">
        <v>101004711292</v>
      </c>
      <c r="I2363" s="17" t="s">
        <v>5204</v>
      </c>
      <c r="J2363" s="17" t="s">
        <v>5649</v>
      </c>
    </row>
    <row r="2364" spans="1:10" hidden="1">
      <c r="A2364" s="18">
        <f t="shared" si="36"/>
        <v>2360</v>
      </c>
      <c r="B2364" s="25">
        <v>15542</v>
      </c>
      <c r="C2364" s="26" t="s">
        <v>2206</v>
      </c>
      <c r="D2364" s="27">
        <v>31887</v>
      </c>
      <c r="E2364" s="28" t="s">
        <v>4828</v>
      </c>
      <c r="F2364" s="17"/>
      <c r="G2364" s="17"/>
      <c r="H2364" s="353">
        <v>1008399291</v>
      </c>
      <c r="I2364" s="17" t="s">
        <v>5208</v>
      </c>
      <c r="J2364" s="17" t="s">
        <v>5316</v>
      </c>
    </row>
    <row r="2365" spans="1:10" hidden="1">
      <c r="A2365" s="18">
        <f t="shared" si="36"/>
        <v>2361</v>
      </c>
      <c r="B2365" s="21">
        <v>15549</v>
      </c>
      <c r="C2365" s="22" t="s">
        <v>2207</v>
      </c>
      <c r="D2365" s="23">
        <v>31058</v>
      </c>
      <c r="E2365" s="24" t="s">
        <v>4806</v>
      </c>
      <c r="F2365" s="17"/>
      <c r="G2365" s="17"/>
      <c r="H2365" s="353">
        <v>100004711796</v>
      </c>
      <c r="I2365" s="17" t="s">
        <v>5204</v>
      </c>
      <c r="J2365" s="17" t="s">
        <v>5461</v>
      </c>
    </row>
    <row r="2366" spans="1:10" hidden="1">
      <c r="A2366" s="18">
        <f t="shared" si="36"/>
        <v>2362</v>
      </c>
      <c r="B2366" s="25">
        <v>15552</v>
      </c>
      <c r="C2366" s="26" t="s">
        <v>2208</v>
      </c>
      <c r="D2366" s="27">
        <v>31106</v>
      </c>
      <c r="E2366" s="28" t="s">
        <v>4817</v>
      </c>
      <c r="F2366" s="17"/>
      <c r="G2366" s="17"/>
      <c r="H2366" s="353">
        <v>141000862982</v>
      </c>
      <c r="I2366" s="17" t="s">
        <v>5210</v>
      </c>
      <c r="J2366" s="17" t="s">
        <v>5804</v>
      </c>
    </row>
    <row r="2367" spans="1:10" hidden="1">
      <c r="A2367" s="18">
        <f t="shared" si="36"/>
        <v>2363</v>
      </c>
      <c r="B2367" s="21">
        <v>15553</v>
      </c>
      <c r="C2367" s="22" t="s">
        <v>2209</v>
      </c>
      <c r="D2367" s="23">
        <v>32430</v>
      </c>
      <c r="E2367" s="24" t="s">
        <v>4828</v>
      </c>
      <c r="F2367" s="17"/>
      <c r="G2367" s="17"/>
      <c r="H2367" s="353">
        <v>1008400258</v>
      </c>
      <c r="I2367" s="17" t="s">
        <v>5208</v>
      </c>
      <c r="J2367" s="17" t="s">
        <v>5282</v>
      </c>
    </row>
    <row r="2368" spans="1:10" hidden="1">
      <c r="A2368" s="18">
        <f t="shared" si="36"/>
        <v>2364</v>
      </c>
      <c r="B2368" s="25">
        <v>15556</v>
      </c>
      <c r="C2368" s="26" t="s">
        <v>2210</v>
      </c>
      <c r="D2368" s="27">
        <v>30096</v>
      </c>
      <c r="E2368" s="28" t="s">
        <v>4820</v>
      </c>
      <c r="F2368" s="17"/>
      <c r="G2368" s="17"/>
      <c r="H2368" s="353">
        <v>103004733675</v>
      </c>
      <c r="I2368" s="17" t="s">
        <v>5204</v>
      </c>
      <c r="J2368" s="17" t="s">
        <v>5439</v>
      </c>
    </row>
    <row r="2369" spans="1:10" hidden="1">
      <c r="A2369" s="18">
        <f t="shared" si="36"/>
        <v>2365</v>
      </c>
      <c r="B2369" s="21">
        <v>15558</v>
      </c>
      <c r="C2369" s="22" t="s">
        <v>2211</v>
      </c>
      <c r="D2369" s="23">
        <v>30867</v>
      </c>
      <c r="E2369" s="24" t="s">
        <v>4826</v>
      </c>
      <c r="F2369" s="17"/>
      <c r="G2369" s="17"/>
      <c r="H2369" s="353">
        <v>104004716282</v>
      </c>
      <c r="I2369" s="17" t="s">
        <v>5204</v>
      </c>
      <c r="J2369" s="17" t="s">
        <v>6318</v>
      </c>
    </row>
    <row r="2370" spans="1:10" hidden="1">
      <c r="A2370" s="18">
        <f t="shared" si="36"/>
        <v>2366</v>
      </c>
      <c r="B2370" s="25">
        <v>15560</v>
      </c>
      <c r="C2370" s="26" t="s">
        <v>813</v>
      </c>
      <c r="D2370" s="27">
        <v>31505</v>
      </c>
      <c r="E2370" s="28" t="s">
        <v>4814</v>
      </c>
      <c r="F2370" s="17"/>
      <c r="G2370" s="17"/>
      <c r="H2370" s="353">
        <v>102004715943</v>
      </c>
      <c r="I2370" s="17" t="s">
        <v>5204</v>
      </c>
      <c r="J2370" s="17" t="s">
        <v>6319</v>
      </c>
    </row>
    <row r="2371" spans="1:10" hidden="1">
      <c r="A2371" s="18">
        <f t="shared" si="36"/>
        <v>2367</v>
      </c>
      <c r="B2371" s="21">
        <v>15562</v>
      </c>
      <c r="C2371" s="22" t="s">
        <v>2212</v>
      </c>
      <c r="D2371" s="23">
        <v>30265</v>
      </c>
      <c r="E2371" s="24" t="s">
        <v>4797</v>
      </c>
      <c r="F2371" s="17"/>
      <c r="G2371" s="17"/>
      <c r="H2371" s="353">
        <v>141000860061</v>
      </c>
      <c r="I2371" s="17" t="s">
        <v>5210</v>
      </c>
      <c r="J2371" s="17" t="s">
        <v>5293</v>
      </c>
    </row>
    <row r="2372" spans="1:10" hidden="1">
      <c r="A2372" s="18">
        <f t="shared" si="36"/>
        <v>2368</v>
      </c>
      <c r="B2372" s="25">
        <v>15564</v>
      </c>
      <c r="C2372" s="26" t="s">
        <v>2213</v>
      </c>
      <c r="D2372" s="27">
        <v>30930</v>
      </c>
      <c r="E2372" s="28" t="s">
        <v>4797</v>
      </c>
      <c r="F2372" s="17"/>
      <c r="G2372" s="17"/>
      <c r="H2372" s="353">
        <v>108004715947</v>
      </c>
      <c r="I2372" s="17" t="s">
        <v>5204</v>
      </c>
      <c r="J2372" s="17" t="s">
        <v>5373</v>
      </c>
    </row>
    <row r="2373" spans="1:10" hidden="1">
      <c r="A2373" s="18">
        <f t="shared" si="36"/>
        <v>2369</v>
      </c>
      <c r="B2373" s="21">
        <v>15565</v>
      </c>
      <c r="C2373" s="22" t="s">
        <v>2214</v>
      </c>
      <c r="D2373" s="23">
        <v>29784</v>
      </c>
      <c r="E2373" s="24" t="s">
        <v>4797</v>
      </c>
      <c r="F2373" s="17"/>
      <c r="G2373" s="17"/>
      <c r="H2373" s="353">
        <v>141000860062</v>
      </c>
      <c r="I2373" s="17" t="s">
        <v>5210</v>
      </c>
      <c r="J2373" s="17" t="s">
        <v>6320</v>
      </c>
    </row>
    <row r="2374" spans="1:10" hidden="1">
      <c r="A2374" s="18">
        <f t="shared" ref="A2374:A2437" si="37">ROW()-4</f>
        <v>2370</v>
      </c>
      <c r="B2374" s="25">
        <v>15566</v>
      </c>
      <c r="C2374" s="26" t="s">
        <v>2215</v>
      </c>
      <c r="D2374" s="27">
        <v>30137</v>
      </c>
      <c r="E2374" s="28" t="s">
        <v>4793</v>
      </c>
      <c r="F2374" s="17"/>
      <c r="G2374" s="17"/>
      <c r="H2374" s="353">
        <v>141000860442</v>
      </c>
      <c r="I2374" s="17" t="s">
        <v>5210</v>
      </c>
      <c r="J2374" s="17" t="s">
        <v>6321</v>
      </c>
    </row>
    <row r="2375" spans="1:10" hidden="1">
      <c r="A2375" s="18">
        <f t="shared" si="37"/>
        <v>2371</v>
      </c>
      <c r="B2375" s="21">
        <v>15568</v>
      </c>
      <c r="C2375" s="22" t="s">
        <v>241</v>
      </c>
      <c r="D2375" s="23">
        <v>31275</v>
      </c>
      <c r="E2375" s="24" t="s">
        <v>4829</v>
      </c>
      <c r="F2375" s="17"/>
      <c r="G2375" s="17"/>
      <c r="H2375" s="353">
        <v>106004715842</v>
      </c>
      <c r="I2375" s="17" t="s">
        <v>5204</v>
      </c>
      <c r="J2375" s="17" t="s">
        <v>6322</v>
      </c>
    </row>
    <row r="2376" spans="1:10" hidden="1">
      <c r="A2376" s="18">
        <f t="shared" si="37"/>
        <v>2372</v>
      </c>
      <c r="B2376" s="25">
        <v>15569</v>
      </c>
      <c r="C2376" s="26" t="s">
        <v>2216</v>
      </c>
      <c r="D2376" s="27">
        <v>30974</v>
      </c>
      <c r="E2376" s="28" t="s">
        <v>4789</v>
      </c>
      <c r="F2376" s="17"/>
      <c r="G2376" s="17"/>
      <c r="H2376" s="353">
        <v>108873043638</v>
      </c>
      <c r="I2376" s="17" t="s">
        <v>5204</v>
      </c>
      <c r="J2376" s="17" t="s">
        <v>5990</v>
      </c>
    </row>
    <row r="2377" spans="1:10" hidden="1">
      <c r="A2377" s="18">
        <f t="shared" si="37"/>
        <v>2373</v>
      </c>
      <c r="B2377" s="21">
        <v>15572</v>
      </c>
      <c r="C2377" s="22" t="s">
        <v>2217</v>
      </c>
      <c r="D2377" s="23">
        <v>31673</v>
      </c>
      <c r="E2377" s="24" t="s">
        <v>4780</v>
      </c>
      <c r="F2377" s="17"/>
      <c r="G2377" s="17"/>
      <c r="H2377" s="353">
        <v>108004715891</v>
      </c>
      <c r="I2377" s="17" t="s">
        <v>5204</v>
      </c>
      <c r="J2377" s="17">
        <v>0</v>
      </c>
    </row>
    <row r="2378" spans="1:10" hidden="1">
      <c r="A2378" s="18">
        <f t="shared" si="37"/>
        <v>2374</v>
      </c>
      <c r="B2378" s="25">
        <v>15574</v>
      </c>
      <c r="C2378" s="26" t="s">
        <v>2218</v>
      </c>
      <c r="D2378" s="27">
        <v>32268</v>
      </c>
      <c r="E2378" s="28" t="s">
        <v>4785</v>
      </c>
      <c r="F2378" s="17"/>
      <c r="G2378" s="17"/>
      <c r="H2378" s="353">
        <v>1008394759</v>
      </c>
      <c r="I2378" s="17" t="s">
        <v>5208</v>
      </c>
      <c r="J2378" s="17" t="s">
        <v>5318</v>
      </c>
    </row>
    <row r="2379" spans="1:10" hidden="1">
      <c r="A2379" s="18">
        <f t="shared" si="37"/>
        <v>2375</v>
      </c>
      <c r="B2379" s="21">
        <v>15576</v>
      </c>
      <c r="C2379" s="22" t="s">
        <v>2219</v>
      </c>
      <c r="D2379" s="23">
        <v>31114</v>
      </c>
      <c r="E2379" s="24" t="s">
        <v>4820</v>
      </c>
      <c r="F2379" s="17"/>
      <c r="G2379" s="17"/>
      <c r="H2379" s="353">
        <v>106004715912</v>
      </c>
      <c r="I2379" s="17" t="s">
        <v>5204</v>
      </c>
      <c r="J2379" s="17" t="s">
        <v>5214</v>
      </c>
    </row>
    <row r="2380" spans="1:10" hidden="1">
      <c r="A2380" s="18">
        <f t="shared" si="37"/>
        <v>2376</v>
      </c>
      <c r="B2380" s="25">
        <v>15578</v>
      </c>
      <c r="C2380" s="26" t="s">
        <v>2220</v>
      </c>
      <c r="D2380" s="27">
        <v>30390</v>
      </c>
      <c r="E2380" s="28" t="s">
        <v>4812</v>
      </c>
      <c r="F2380" s="17"/>
      <c r="G2380" s="17"/>
      <c r="H2380" s="353">
        <v>1008452772</v>
      </c>
      <c r="I2380" s="17" t="s">
        <v>5208</v>
      </c>
      <c r="J2380" s="17" t="s">
        <v>5926</v>
      </c>
    </row>
    <row r="2381" spans="1:10" hidden="1">
      <c r="A2381" s="18">
        <f t="shared" si="37"/>
        <v>2377</v>
      </c>
      <c r="B2381" s="21">
        <v>15580</v>
      </c>
      <c r="C2381" s="22" t="s">
        <v>764</v>
      </c>
      <c r="D2381" s="23">
        <v>31146</v>
      </c>
      <c r="E2381" s="24" t="s">
        <v>4829</v>
      </c>
      <c r="F2381" s="17"/>
      <c r="G2381" s="17"/>
      <c r="H2381" s="353">
        <v>103004715927</v>
      </c>
      <c r="I2381" s="17" t="s">
        <v>5204</v>
      </c>
      <c r="J2381" s="17" t="s">
        <v>6323</v>
      </c>
    </row>
    <row r="2382" spans="1:10" hidden="1">
      <c r="A2382" s="18">
        <f t="shared" si="37"/>
        <v>2378</v>
      </c>
      <c r="B2382" s="25">
        <v>15582</v>
      </c>
      <c r="C2382" s="26" t="s">
        <v>2221</v>
      </c>
      <c r="D2382" s="27">
        <v>30702</v>
      </c>
      <c r="E2382" s="28" t="s">
        <v>4789</v>
      </c>
      <c r="F2382" s="17"/>
      <c r="G2382" s="17"/>
      <c r="H2382" s="353">
        <v>1008401192</v>
      </c>
      <c r="I2382" s="17" t="s">
        <v>5208</v>
      </c>
      <c r="J2382" s="17" t="s">
        <v>5209</v>
      </c>
    </row>
    <row r="2383" spans="1:10" hidden="1">
      <c r="A2383" s="18">
        <f t="shared" si="37"/>
        <v>2379</v>
      </c>
      <c r="B2383" s="21">
        <v>15583</v>
      </c>
      <c r="C2383" s="22" t="s">
        <v>2222</v>
      </c>
      <c r="D2383" s="23">
        <v>32399</v>
      </c>
      <c r="E2383" s="24" t="s">
        <v>4785</v>
      </c>
      <c r="F2383" s="17"/>
      <c r="G2383" s="17"/>
      <c r="H2383" s="353">
        <v>109004715863</v>
      </c>
      <c r="I2383" s="17" t="s">
        <v>5204</v>
      </c>
      <c r="J2383" s="17" t="s">
        <v>5316</v>
      </c>
    </row>
    <row r="2384" spans="1:10" hidden="1">
      <c r="A2384" s="18">
        <f t="shared" si="37"/>
        <v>2380</v>
      </c>
      <c r="B2384" s="25">
        <v>15585</v>
      </c>
      <c r="C2384" s="26" t="s">
        <v>2223</v>
      </c>
      <c r="D2384" s="27">
        <v>30039</v>
      </c>
      <c r="E2384" s="28" t="s">
        <v>4815</v>
      </c>
      <c r="F2384" s="17"/>
      <c r="G2384" s="17"/>
      <c r="H2384" s="353">
        <v>104004715938</v>
      </c>
      <c r="I2384" s="17" t="s">
        <v>5204</v>
      </c>
      <c r="J2384" s="17" t="s">
        <v>5231</v>
      </c>
    </row>
    <row r="2385" spans="1:10" hidden="1">
      <c r="A2385" s="18">
        <f t="shared" si="37"/>
        <v>2381</v>
      </c>
      <c r="B2385" s="21">
        <v>15586</v>
      </c>
      <c r="C2385" s="22" t="s">
        <v>2224</v>
      </c>
      <c r="D2385" s="23">
        <v>32079</v>
      </c>
      <c r="E2385" s="24" t="s">
        <v>4780</v>
      </c>
      <c r="F2385" s="17"/>
      <c r="G2385" s="17"/>
      <c r="H2385" s="353">
        <v>1008389735</v>
      </c>
      <c r="I2385" s="17" t="s">
        <v>5208</v>
      </c>
      <c r="J2385" s="17" t="s">
        <v>5590</v>
      </c>
    </row>
    <row r="2386" spans="1:10" hidden="1">
      <c r="A2386" s="18">
        <f t="shared" si="37"/>
        <v>2382</v>
      </c>
      <c r="B2386" s="25">
        <v>15587</v>
      </c>
      <c r="C2386" s="26" t="s">
        <v>2225</v>
      </c>
      <c r="D2386" s="27">
        <v>32055</v>
      </c>
      <c r="E2386" s="28" t="s">
        <v>4800</v>
      </c>
      <c r="F2386" s="17"/>
      <c r="G2386" s="17"/>
      <c r="H2386" s="353">
        <v>141000860456</v>
      </c>
      <c r="I2386" s="17" t="s">
        <v>5210</v>
      </c>
      <c r="J2386" s="17" t="s">
        <v>5355</v>
      </c>
    </row>
    <row r="2387" spans="1:10" hidden="1">
      <c r="A2387" s="18">
        <f t="shared" si="37"/>
        <v>2383</v>
      </c>
      <c r="B2387" s="21">
        <v>15589</v>
      </c>
      <c r="C2387" s="22" t="s">
        <v>2226</v>
      </c>
      <c r="D2387" s="23">
        <v>30020</v>
      </c>
      <c r="E2387" s="24" t="s">
        <v>4807</v>
      </c>
      <c r="F2387" s="17"/>
      <c r="G2387" s="17"/>
      <c r="H2387" s="353">
        <v>102004750974</v>
      </c>
      <c r="I2387" s="17" t="s">
        <v>5204</v>
      </c>
      <c r="J2387" s="17" t="s">
        <v>6324</v>
      </c>
    </row>
    <row r="2388" spans="1:10" hidden="1">
      <c r="A2388" s="18">
        <f t="shared" si="37"/>
        <v>2384</v>
      </c>
      <c r="B2388" s="25">
        <v>15591</v>
      </c>
      <c r="C2388" s="26" t="s">
        <v>254</v>
      </c>
      <c r="D2388" s="27">
        <v>32387</v>
      </c>
      <c r="E2388" s="28" t="s">
        <v>4793</v>
      </c>
      <c r="F2388" s="17"/>
      <c r="G2388" s="17"/>
      <c r="H2388" s="353">
        <v>141000859712</v>
      </c>
      <c r="I2388" s="17" t="s">
        <v>5210</v>
      </c>
      <c r="J2388" s="17" t="s">
        <v>6325</v>
      </c>
    </row>
    <row r="2389" spans="1:10" hidden="1">
      <c r="A2389" s="18">
        <f t="shared" si="37"/>
        <v>2385</v>
      </c>
      <c r="B2389" s="21">
        <v>15593</v>
      </c>
      <c r="C2389" s="22" t="s">
        <v>2118</v>
      </c>
      <c r="D2389" s="23">
        <v>30581</v>
      </c>
      <c r="E2389" s="24" t="s">
        <v>4822</v>
      </c>
      <c r="F2389" s="17"/>
      <c r="G2389" s="17"/>
      <c r="H2389" s="353">
        <v>104004711299</v>
      </c>
      <c r="I2389" s="17" t="s">
        <v>5204</v>
      </c>
      <c r="J2389" s="17" t="s">
        <v>6326</v>
      </c>
    </row>
    <row r="2390" spans="1:10" hidden="1">
      <c r="A2390" s="18">
        <f t="shared" si="37"/>
        <v>2386</v>
      </c>
      <c r="B2390" s="25">
        <v>15595</v>
      </c>
      <c r="C2390" s="26" t="s">
        <v>2227</v>
      </c>
      <c r="D2390" s="27">
        <v>31682</v>
      </c>
      <c r="E2390" s="28" t="s">
        <v>4793</v>
      </c>
      <c r="F2390" s="17"/>
      <c r="G2390" s="17"/>
      <c r="H2390" s="353">
        <v>141000859988</v>
      </c>
      <c r="I2390" s="17" t="s">
        <v>5210</v>
      </c>
      <c r="J2390" s="17" t="s">
        <v>6327</v>
      </c>
    </row>
    <row r="2391" spans="1:10" hidden="1">
      <c r="A2391" s="18">
        <f t="shared" si="37"/>
        <v>2387</v>
      </c>
      <c r="B2391" s="38">
        <v>15596</v>
      </c>
      <c r="C2391" s="30" t="s">
        <v>2228</v>
      </c>
      <c r="D2391" s="48">
        <v>32025</v>
      </c>
      <c r="E2391" s="30" t="s">
        <v>4814</v>
      </c>
      <c r="F2391" s="17"/>
      <c r="G2391" s="17"/>
      <c r="H2391" s="353">
        <v>107877281994</v>
      </c>
      <c r="I2391" s="17" t="s">
        <v>5204</v>
      </c>
      <c r="J2391" s="17" t="s">
        <v>5307</v>
      </c>
    </row>
    <row r="2392" spans="1:10" hidden="1">
      <c r="A2392" s="18">
        <f t="shared" si="37"/>
        <v>2388</v>
      </c>
      <c r="B2392" s="25">
        <v>15597</v>
      </c>
      <c r="C2392" s="26" t="s">
        <v>2229</v>
      </c>
      <c r="D2392" s="27">
        <v>32087</v>
      </c>
      <c r="E2392" s="28" t="s">
        <v>4791</v>
      </c>
      <c r="F2392" s="17"/>
      <c r="G2392" s="17"/>
      <c r="H2392" s="353">
        <v>141000860213</v>
      </c>
      <c r="I2392" s="17" t="s">
        <v>5210</v>
      </c>
      <c r="J2392" s="17" t="s">
        <v>5657</v>
      </c>
    </row>
    <row r="2393" spans="1:10" hidden="1">
      <c r="A2393" s="18">
        <f t="shared" si="37"/>
        <v>2389</v>
      </c>
      <c r="B2393" s="38">
        <v>15598</v>
      </c>
      <c r="C2393" s="30" t="s">
        <v>2230</v>
      </c>
      <c r="D2393" s="48">
        <v>31632</v>
      </c>
      <c r="E2393" s="24" t="s">
        <v>4793</v>
      </c>
      <c r="F2393" s="17"/>
      <c r="G2393" s="17"/>
      <c r="H2393" s="353">
        <v>102879807504</v>
      </c>
      <c r="I2393" s="17" t="s">
        <v>5204</v>
      </c>
      <c r="J2393" s="17" t="s">
        <v>6328</v>
      </c>
    </row>
    <row r="2394" spans="1:10" hidden="1">
      <c r="A2394" s="18">
        <f t="shared" si="37"/>
        <v>2390</v>
      </c>
      <c r="B2394" s="25">
        <v>15599</v>
      </c>
      <c r="C2394" s="26" t="s">
        <v>2231</v>
      </c>
      <c r="D2394" s="27">
        <v>32306</v>
      </c>
      <c r="E2394" s="28" t="s">
        <v>4800</v>
      </c>
      <c r="F2394" s="17"/>
      <c r="G2394" s="17"/>
      <c r="H2394" s="353">
        <v>141000855317</v>
      </c>
      <c r="I2394" s="17" t="s">
        <v>5210</v>
      </c>
      <c r="J2394" s="17" t="s">
        <v>5653</v>
      </c>
    </row>
    <row r="2395" spans="1:10" hidden="1">
      <c r="A2395" s="18">
        <f t="shared" si="37"/>
        <v>2391</v>
      </c>
      <c r="B2395" s="21">
        <v>15601</v>
      </c>
      <c r="C2395" s="22" t="s">
        <v>2232</v>
      </c>
      <c r="D2395" s="23">
        <v>31534</v>
      </c>
      <c r="E2395" s="24" t="s">
        <v>4816</v>
      </c>
      <c r="F2395" s="17"/>
      <c r="G2395" s="17"/>
      <c r="H2395" s="353">
        <v>141000860139</v>
      </c>
      <c r="I2395" s="17" t="s">
        <v>5210</v>
      </c>
      <c r="J2395" s="17" t="s">
        <v>6329</v>
      </c>
    </row>
    <row r="2396" spans="1:10" hidden="1">
      <c r="A2396" s="18">
        <f t="shared" si="37"/>
        <v>2392</v>
      </c>
      <c r="B2396" s="25">
        <v>15602</v>
      </c>
      <c r="C2396" s="26" t="s">
        <v>818</v>
      </c>
      <c r="D2396" s="27">
        <v>31244</v>
      </c>
      <c r="E2396" s="28" t="s">
        <v>4827</v>
      </c>
      <c r="F2396" s="17"/>
      <c r="G2396" s="17"/>
      <c r="H2396" s="353">
        <v>101004711311</v>
      </c>
      <c r="I2396" s="17" t="s">
        <v>5204</v>
      </c>
      <c r="J2396" s="17" t="s">
        <v>5323</v>
      </c>
    </row>
    <row r="2397" spans="1:10" hidden="1">
      <c r="A2397" s="18">
        <f t="shared" si="37"/>
        <v>2393</v>
      </c>
      <c r="B2397" s="21">
        <v>15604</v>
      </c>
      <c r="C2397" s="22" t="s">
        <v>2233</v>
      </c>
      <c r="D2397" s="23">
        <v>32458</v>
      </c>
      <c r="E2397" s="24" t="s">
        <v>4822</v>
      </c>
      <c r="F2397" s="17"/>
      <c r="G2397" s="17"/>
      <c r="H2397" s="353">
        <v>108004711314</v>
      </c>
      <c r="I2397" s="17" t="s">
        <v>5204</v>
      </c>
      <c r="J2397" s="17" t="s">
        <v>6330</v>
      </c>
    </row>
    <row r="2398" spans="1:10" hidden="1">
      <c r="A2398" s="18">
        <f t="shared" si="37"/>
        <v>2394</v>
      </c>
      <c r="B2398" s="25">
        <v>15606</v>
      </c>
      <c r="C2398" s="26" t="s">
        <v>2234</v>
      </c>
      <c r="D2398" s="27">
        <v>31749</v>
      </c>
      <c r="E2398" s="28" t="s">
        <v>4785</v>
      </c>
      <c r="F2398" s="17"/>
      <c r="G2398" s="17"/>
      <c r="H2398" s="353">
        <v>101004715777</v>
      </c>
      <c r="I2398" s="17" t="s">
        <v>5204</v>
      </c>
      <c r="J2398" s="17" t="s">
        <v>5403</v>
      </c>
    </row>
    <row r="2399" spans="1:10" hidden="1">
      <c r="A2399" s="18">
        <f t="shared" si="37"/>
        <v>2395</v>
      </c>
      <c r="B2399" s="21">
        <v>15607</v>
      </c>
      <c r="C2399" s="22" t="s">
        <v>2235</v>
      </c>
      <c r="D2399" s="23">
        <v>31330</v>
      </c>
      <c r="E2399" s="24" t="s">
        <v>4815</v>
      </c>
      <c r="F2399" s="17"/>
      <c r="G2399" s="17"/>
      <c r="H2399" s="353">
        <v>108004715767</v>
      </c>
      <c r="I2399" s="17" t="s">
        <v>5204</v>
      </c>
      <c r="J2399" s="17" t="s">
        <v>5291</v>
      </c>
    </row>
    <row r="2400" spans="1:10" hidden="1">
      <c r="A2400" s="18">
        <f t="shared" si="37"/>
        <v>2396</v>
      </c>
      <c r="B2400" s="25">
        <v>15608</v>
      </c>
      <c r="C2400" s="26" t="s">
        <v>2236</v>
      </c>
      <c r="D2400" s="27">
        <v>31207</v>
      </c>
      <c r="E2400" s="28" t="s">
        <v>4785</v>
      </c>
      <c r="F2400" s="17"/>
      <c r="G2400" s="17"/>
      <c r="H2400" s="353">
        <v>101004119158</v>
      </c>
      <c r="I2400" s="17" t="s">
        <v>5204</v>
      </c>
      <c r="J2400" s="17" t="s">
        <v>5599</v>
      </c>
    </row>
    <row r="2401" spans="1:10" hidden="1">
      <c r="A2401" s="18">
        <f t="shared" si="37"/>
        <v>2397</v>
      </c>
      <c r="B2401" s="21">
        <v>15610</v>
      </c>
      <c r="C2401" s="22" t="s">
        <v>1446</v>
      </c>
      <c r="D2401" s="23">
        <v>29551</v>
      </c>
      <c r="E2401" s="24" t="s">
        <v>4782</v>
      </c>
      <c r="F2401" s="17" t="s">
        <v>10419</v>
      </c>
      <c r="G2401" s="17" t="s">
        <v>10414</v>
      </c>
      <c r="H2401" s="353">
        <v>106004715772</v>
      </c>
      <c r="I2401" s="17" t="s">
        <v>5204</v>
      </c>
      <c r="J2401" s="17" t="s">
        <v>11805</v>
      </c>
    </row>
    <row r="2402" spans="1:10" hidden="1">
      <c r="A2402" s="18">
        <f t="shared" si="37"/>
        <v>2398</v>
      </c>
      <c r="B2402" s="25">
        <v>15612</v>
      </c>
      <c r="C2402" s="26" t="s">
        <v>266</v>
      </c>
      <c r="D2402" s="27">
        <v>30134</v>
      </c>
      <c r="E2402" s="28" t="s">
        <v>4810</v>
      </c>
      <c r="F2402" s="17"/>
      <c r="G2402" s="17"/>
      <c r="H2402" s="353">
        <v>100004715811</v>
      </c>
      <c r="I2402" s="17" t="s">
        <v>5204</v>
      </c>
      <c r="J2402" s="17" t="s">
        <v>5307</v>
      </c>
    </row>
    <row r="2403" spans="1:10" hidden="1">
      <c r="A2403" s="18">
        <f t="shared" si="37"/>
        <v>2399</v>
      </c>
      <c r="B2403" s="21">
        <v>15613</v>
      </c>
      <c r="C2403" s="22" t="s">
        <v>2237</v>
      </c>
      <c r="D2403" s="23">
        <v>31617</v>
      </c>
      <c r="E2403" s="24" t="s">
        <v>4812</v>
      </c>
      <c r="F2403" s="17"/>
      <c r="G2403" s="17"/>
      <c r="H2403" s="353">
        <v>104004715817</v>
      </c>
      <c r="I2403" s="17" t="s">
        <v>5204</v>
      </c>
      <c r="J2403" s="17" t="s">
        <v>5316</v>
      </c>
    </row>
    <row r="2404" spans="1:10" hidden="1">
      <c r="A2404" s="18">
        <f t="shared" si="37"/>
        <v>2400</v>
      </c>
      <c r="B2404" s="25">
        <v>15614</v>
      </c>
      <c r="C2404" s="26" t="s">
        <v>2238</v>
      </c>
      <c r="D2404" s="27">
        <v>32052</v>
      </c>
      <c r="E2404" s="28" t="s">
        <v>4791</v>
      </c>
      <c r="F2404" s="17"/>
      <c r="G2404" s="17"/>
      <c r="H2404" s="353">
        <v>141000860201</v>
      </c>
      <c r="I2404" s="17" t="s">
        <v>5210</v>
      </c>
      <c r="J2404" s="17" t="s">
        <v>6331</v>
      </c>
    </row>
    <row r="2405" spans="1:10" hidden="1">
      <c r="A2405" s="18">
        <f t="shared" si="37"/>
        <v>2401</v>
      </c>
      <c r="B2405" s="21">
        <v>15616</v>
      </c>
      <c r="C2405" s="22" t="s">
        <v>2239</v>
      </c>
      <c r="D2405" s="23">
        <v>29973</v>
      </c>
      <c r="E2405" s="24" t="s">
        <v>4797</v>
      </c>
      <c r="F2405" s="17"/>
      <c r="G2405" s="17"/>
      <c r="H2405" s="353">
        <v>141000855029</v>
      </c>
      <c r="I2405" s="17" t="s">
        <v>5210</v>
      </c>
      <c r="J2405" s="17" t="s">
        <v>6067</v>
      </c>
    </row>
    <row r="2406" spans="1:10" hidden="1">
      <c r="A2406" s="18">
        <f t="shared" si="37"/>
        <v>2402</v>
      </c>
      <c r="B2406" s="25">
        <v>15617</v>
      </c>
      <c r="C2406" s="26" t="s">
        <v>2240</v>
      </c>
      <c r="D2406" s="27">
        <v>32005</v>
      </c>
      <c r="E2406" s="28" t="s">
        <v>4828</v>
      </c>
      <c r="F2406" s="17"/>
      <c r="G2406" s="17"/>
      <c r="H2406" s="353">
        <v>1008433076</v>
      </c>
      <c r="I2406" s="17" t="s">
        <v>5208</v>
      </c>
      <c r="J2406" s="17" t="s">
        <v>6323</v>
      </c>
    </row>
    <row r="2407" spans="1:10" hidden="1">
      <c r="A2407" s="18">
        <f t="shared" si="37"/>
        <v>2403</v>
      </c>
      <c r="B2407" s="21">
        <v>15618</v>
      </c>
      <c r="C2407" s="22" t="s">
        <v>2241</v>
      </c>
      <c r="D2407" s="23">
        <v>30774</v>
      </c>
      <c r="E2407" s="24" t="s">
        <v>4790</v>
      </c>
      <c r="F2407" s="17"/>
      <c r="G2407" s="17"/>
      <c r="H2407" s="353">
        <v>105004751054</v>
      </c>
      <c r="I2407" s="17" t="s">
        <v>5204</v>
      </c>
      <c r="J2407" s="17" t="s">
        <v>5307</v>
      </c>
    </row>
    <row r="2408" spans="1:10" hidden="1">
      <c r="A2408" s="18">
        <f t="shared" si="37"/>
        <v>2404</v>
      </c>
      <c r="B2408" s="25">
        <v>15629</v>
      </c>
      <c r="C2408" s="26" t="s">
        <v>2242</v>
      </c>
      <c r="D2408" s="27">
        <v>30647</v>
      </c>
      <c r="E2408" s="28" t="s">
        <v>4810</v>
      </c>
      <c r="F2408" s="17"/>
      <c r="G2408" s="17"/>
      <c r="H2408" s="353">
        <v>101004824464</v>
      </c>
      <c r="I2408" s="17" t="s">
        <v>5204</v>
      </c>
      <c r="J2408" s="17" t="s">
        <v>5720</v>
      </c>
    </row>
    <row r="2409" spans="1:10" hidden="1">
      <c r="A2409" s="18">
        <f t="shared" si="37"/>
        <v>2405</v>
      </c>
      <c r="B2409" s="21">
        <v>15630</v>
      </c>
      <c r="C2409" s="22" t="s">
        <v>737</v>
      </c>
      <c r="D2409" s="23">
        <v>31621</v>
      </c>
      <c r="E2409" s="24" t="s">
        <v>4785</v>
      </c>
      <c r="F2409" s="17"/>
      <c r="G2409" s="17"/>
      <c r="H2409" s="353">
        <v>109004824466</v>
      </c>
      <c r="I2409" s="17" t="s">
        <v>5204</v>
      </c>
      <c r="J2409" s="17" t="s">
        <v>5257</v>
      </c>
    </row>
    <row r="2410" spans="1:10" hidden="1">
      <c r="A2410" s="18">
        <f t="shared" si="37"/>
        <v>2406</v>
      </c>
      <c r="B2410" s="25">
        <v>15631</v>
      </c>
      <c r="C2410" s="26" t="s">
        <v>2243</v>
      </c>
      <c r="D2410" s="27">
        <v>31949</v>
      </c>
      <c r="E2410" s="29" t="s">
        <v>4781</v>
      </c>
      <c r="F2410" s="17"/>
      <c r="G2410" s="17"/>
      <c r="H2410" s="353">
        <v>1008403475</v>
      </c>
      <c r="I2410" s="17" t="s">
        <v>5208</v>
      </c>
      <c r="J2410" s="17" t="s">
        <v>6303</v>
      </c>
    </row>
    <row r="2411" spans="1:10" hidden="1">
      <c r="A2411" s="18">
        <f t="shared" si="37"/>
        <v>2407</v>
      </c>
      <c r="B2411" s="21">
        <v>15632</v>
      </c>
      <c r="C2411" s="22" t="s">
        <v>2244</v>
      </c>
      <c r="D2411" s="23">
        <v>31907</v>
      </c>
      <c r="E2411" s="24" t="s">
        <v>4830</v>
      </c>
      <c r="F2411" s="17"/>
      <c r="G2411" s="17"/>
      <c r="H2411" s="353">
        <v>106004835282</v>
      </c>
      <c r="I2411" s="17" t="s">
        <v>5204</v>
      </c>
      <c r="J2411" s="17" t="s">
        <v>6332</v>
      </c>
    </row>
    <row r="2412" spans="1:10" hidden="1">
      <c r="A2412" s="18">
        <f t="shared" si="37"/>
        <v>2408</v>
      </c>
      <c r="B2412" s="25">
        <v>15635</v>
      </c>
      <c r="C2412" s="26" t="s">
        <v>2245</v>
      </c>
      <c r="D2412" s="27">
        <v>31057</v>
      </c>
      <c r="E2412" s="28" t="s">
        <v>4825</v>
      </c>
      <c r="F2412" s="17"/>
      <c r="G2412" s="17"/>
      <c r="H2412" s="353">
        <v>102004846739</v>
      </c>
      <c r="I2412" s="17" t="s">
        <v>5204</v>
      </c>
      <c r="J2412" s="17" t="s">
        <v>5509</v>
      </c>
    </row>
    <row r="2413" spans="1:10" hidden="1">
      <c r="A2413" s="18">
        <f t="shared" si="37"/>
        <v>2409</v>
      </c>
      <c r="B2413" s="21">
        <v>15637</v>
      </c>
      <c r="C2413" s="22" t="s">
        <v>2246</v>
      </c>
      <c r="D2413" s="23">
        <v>30963</v>
      </c>
      <c r="E2413" s="30" t="s">
        <v>4781</v>
      </c>
      <c r="F2413" s="17"/>
      <c r="G2413" s="17"/>
      <c r="H2413" s="353">
        <v>106004849663</v>
      </c>
      <c r="I2413" s="17" t="s">
        <v>5204</v>
      </c>
      <c r="J2413" s="17" t="s">
        <v>5993</v>
      </c>
    </row>
    <row r="2414" spans="1:10" hidden="1">
      <c r="A2414" s="18">
        <f t="shared" si="37"/>
        <v>2410</v>
      </c>
      <c r="B2414" s="25">
        <v>15638</v>
      </c>
      <c r="C2414" s="26" t="s">
        <v>2247</v>
      </c>
      <c r="D2414" s="27">
        <v>30511</v>
      </c>
      <c r="E2414" s="28" t="s">
        <v>4827</v>
      </c>
      <c r="F2414" s="17"/>
      <c r="G2414" s="17"/>
      <c r="H2414" s="353">
        <v>102004849667</v>
      </c>
      <c r="I2414" s="17" t="s">
        <v>5204</v>
      </c>
      <c r="J2414" s="17" t="s">
        <v>6333</v>
      </c>
    </row>
    <row r="2415" spans="1:10" hidden="1">
      <c r="A2415" s="18">
        <f t="shared" si="37"/>
        <v>2411</v>
      </c>
      <c r="B2415" s="25">
        <v>15640</v>
      </c>
      <c r="C2415" s="26" t="s">
        <v>2248</v>
      </c>
      <c r="D2415" s="27">
        <v>32568</v>
      </c>
      <c r="E2415" s="28" t="s">
        <v>4794</v>
      </c>
      <c r="F2415" s="17"/>
      <c r="G2415" s="17"/>
      <c r="H2415" s="353">
        <v>101004849668</v>
      </c>
      <c r="I2415" s="17" t="s">
        <v>5204</v>
      </c>
      <c r="J2415" s="17" t="s">
        <v>6334</v>
      </c>
    </row>
    <row r="2416" spans="1:10" hidden="1">
      <c r="A2416" s="18">
        <f t="shared" si="37"/>
        <v>2412</v>
      </c>
      <c r="B2416" s="21">
        <v>15641</v>
      </c>
      <c r="C2416" s="22" t="s">
        <v>2249</v>
      </c>
      <c r="D2416" s="23">
        <v>32509</v>
      </c>
      <c r="E2416" s="24" t="s">
        <v>4822</v>
      </c>
      <c r="F2416" s="17"/>
      <c r="G2416" s="17"/>
      <c r="H2416" s="353">
        <v>108004846733</v>
      </c>
      <c r="I2416" s="17" t="s">
        <v>5204</v>
      </c>
      <c r="J2416" s="17" t="s">
        <v>5272</v>
      </c>
    </row>
    <row r="2417" spans="1:10" hidden="1">
      <c r="A2417" s="18">
        <f t="shared" si="37"/>
        <v>2413</v>
      </c>
      <c r="B2417" s="96">
        <v>15642</v>
      </c>
      <c r="C2417" s="29" t="s">
        <v>342</v>
      </c>
      <c r="D2417" s="47">
        <v>32031</v>
      </c>
      <c r="E2417" s="43" t="s">
        <v>4792</v>
      </c>
      <c r="F2417" s="17"/>
      <c r="G2417" s="17"/>
      <c r="H2417" s="353">
        <v>108873874665</v>
      </c>
      <c r="I2417" s="17" t="s">
        <v>5204</v>
      </c>
      <c r="J2417" s="17" t="s">
        <v>6335</v>
      </c>
    </row>
    <row r="2418" spans="1:10" hidden="1">
      <c r="A2418" s="18">
        <f t="shared" si="37"/>
        <v>2414</v>
      </c>
      <c r="B2418" s="21">
        <v>15643</v>
      </c>
      <c r="C2418" s="22" t="s">
        <v>2250</v>
      </c>
      <c r="D2418" s="23">
        <v>30569</v>
      </c>
      <c r="E2418" s="24" t="s">
        <v>4814</v>
      </c>
      <c r="F2418" s="17"/>
      <c r="G2418" s="17"/>
      <c r="H2418" s="353">
        <v>103004846738</v>
      </c>
      <c r="I2418" s="17" t="s">
        <v>5204</v>
      </c>
      <c r="J2418" s="17" t="s">
        <v>5678</v>
      </c>
    </row>
    <row r="2419" spans="1:10" hidden="1">
      <c r="A2419" s="18">
        <f t="shared" si="37"/>
        <v>2415</v>
      </c>
      <c r="B2419" s="25">
        <v>15644</v>
      </c>
      <c r="C2419" s="26" t="s">
        <v>2251</v>
      </c>
      <c r="D2419" s="27">
        <v>31488</v>
      </c>
      <c r="E2419" s="28" t="s">
        <v>4794</v>
      </c>
      <c r="F2419" s="17"/>
      <c r="G2419" s="17"/>
      <c r="H2419" s="353">
        <v>1008398836</v>
      </c>
      <c r="I2419" s="17" t="s">
        <v>5208</v>
      </c>
      <c r="J2419" s="17" t="s">
        <v>6336</v>
      </c>
    </row>
    <row r="2420" spans="1:10" hidden="1">
      <c r="A2420" s="18">
        <f t="shared" si="37"/>
        <v>2416</v>
      </c>
      <c r="B2420" s="21">
        <v>15645</v>
      </c>
      <c r="C2420" s="22" t="s">
        <v>2252</v>
      </c>
      <c r="D2420" s="23">
        <v>31860</v>
      </c>
      <c r="E2420" s="24" t="s">
        <v>4828</v>
      </c>
      <c r="F2420" s="17"/>
      <c r="G2420" s="17"/>
      <c r="H2420" s="353">
        <v>105004860546</v>
      </c>
      <c r="I2420" s="17" t="s">
        <v>5204</v>
      </c>
      <c r="J2420" s="17" t="s">
        <v>6337</v>
      </c>
    </row>
    <row r="2421" spans="1:10" hidden="1">
      <c r="A2421" s="18">
        <f t="shared" si="37"/>
        <v>2417</v>
      </c>
      <c r="B2421" s="32">
        <v>15646</v>
      </c>
      <c r="C2421" s="33" t="s">
        <v>2253</v>
      </c>
      <c r="D2421" s="34">
        <v>31951</v>
      </c>
      <c r="E2421" s="28" t="s">
        <v>4800</v>
      </c>
      <c r="F2421" s="17"/>
      <c r="G2421" s="17"/>
      <c r="H2421" s="353">
        <v>141000880288</v>
      </c>
      <c r="I2421" s="17" t="s">
        <v>5210</v>
      </c>
      <c r="J2421" s="17">
        <v>0</v>
      </c>
    </row>
    <row r="2422" spans="1:10" hidden="1">
      <c r="A2422" s="18">
        <f t="shared" si="37"/>
        <v>2418</v>
      </c>
      <c r="B2422" s="21">
        <v>15651</v>
      </c>
      <c r="C2422" s="22" t="s">
        <v>2254</v>
      </c>
      <c r="D2422" s="23">
        <v>32305</v>
      </c>
      <c r="E2422" s="24" t="s">
        <v>4789</v>
      </c>
      <c r="F2422" s="17"/>
      <c r="G2422" s="17"/>
      <c r="H2422" s="353">
        <v>105004862077</v>
      </c>
      <c r="I2422" s="17" t="s">
        <v>5204</v>
      </c>
      <c r="J2422" s="17" t="s">
        <v>5728</v>
      </c>
    </row>
    <row r="2423" spans="1:10" hidden="1">
      <c r="A2423" s="18">
        <f t="shared" si="37"/>
        <v>2419</v>
      </c>
      <c r="B2423" s="25">
        <v>15653</v>
      </c>
      <c r="C2423" s="26" t="s">
        <v>1566</v>
      </c>
      <c r="D2423" s="27">
        <v>32165</v>
      </c>
      <c r="E2423" s="28" t="s">
        <v>4805</v>
      </c>
      <c r="F2423" s="17"/>
      <c r="G2423" s="17"/>
      <c r="H2423" s="353">
        <v>1008389094</v>
      </c>
      <c r="I2423" s="17" t="s">
        <v>5208</v>
      </c>
      <c r="J2423" s="17" t="s">
        <v>6338</v>
      </c>
    </row>
    <row r="2424" spans="1:10" hidden="1">
      <c r="A2424" s="18">
        <f t="shared" si="37"/>
        <v>2420</v>
      </c>
      <c r="B2424" s="21">
        <v>15655</v>
      </c>
      <c r="C2424" s="22" t="s">
        <v>78</v>
      </c>
      <c r="D2424" s="23">
        <v>31910</v>
      </c>
      <c r="E2424" s="24" t="s">
        <v>4792</v>
      </c>
      <c r="F2424" s="17"/>
      <c r="G2424" s="17"/>
      <c r="H2424" s="353">
        <v>1008440674</v>
      </c>
      <c r="I2424" s="17" t="s">
        <v>5208</v>
      </c>
      <c r="J2424" s="17" t="s">
        <v>5673</v>
      </c>
    </row>
    <row r="2425" spans="1:10" hidden="1">
      <c r="A2425" s="18">
        <f t="shared" si="37"/>
        <v>2421</v>
      </c>
      <c r="B2425" s="25">
        <v>15656</v>
      </c>
      <c r="C2425" s="26" t="s">
        <v>2255</v>
      </c>
      <c r="D2425" s="27">
        <v>30974</v>
      </c>
      <c r="E2425" s="28" t="s">
        <v>4807</v>
      </c>
      <c r="F2425" s="17"/>
      <c r="G2425" s="17"/>
      <c r="H2425" s="353">
        <v>107004860544</v>
      </c>
      <c r="I2425" s="17" t="s">
        <v>5204</v>
      </c>
      <c r="J2425" s="17" t="s">
        <v>6339</v>
      </c>
    </row>
    <row r="2426" spans="1:10" hidden="1">
      <c r="A2426" s="18">
        <f t="shared" si="37"/>
        <v>2422</v>
      </c>
      <c r="B2426" s="21">
        <v>15659</v>
      </c>
      <c r="C2426" s="22" t="s">
        <v>2256</v>
      </c>
      <c r="D2426" s="23">
        <v>29342</v>
      </c>
      <c r="E2426" s="24" t="s">
        <v>4819</v>
      </c>
      <c r="F2426" s="17"/>
      <c r="G2426" s="17"/>
      <c r="H2426" s="353">
        <v>1008396825</v>
      </c>
      <c r="I2426" s="17" t="s">
        <v>5208</v>
      </c>
      <c r="J2426" s="17" t="s">
        <v>6340</v>
      </c>
    </row>
    <row r="2427" spans="1:10" hidden="1">
      <c r="A2427" s="18">
        <f t="shared" si="37"/>
        <v>2423</v>
      </c>
      <c r="B2427" s="25">
        <v>15662</v>
      </c>
      <c r="C2427" s="26" t="s">
        <v>2257</v>
      </c>
      <c r="D2427" s="27">
        <v>32141</v>
      </c>
      <c r="E2427" s="28" t="s">
        <v>4819</v>
      </c>
      <c r="F2427" s="17"/>
      <c r="G2427" s="17"/>
      <c r="H2427" s="353">
        <v>1008401529</v>
      </c>
      <c r="I2427" s="17" t="s">
        <v>5208</v>
      </c>
      <c r="J2427" s="17">
        <v>0</v>
      </c>
    </row>
    <row r="2428" spans="1:10" hidden="1">
      <c r="A2428" s="18">
        <f t="shared" si="37"/>
        <v>2424</v>
      </c>
      <c r="B2428" s="21">
        <v>15663</v>
      </c>
      <c r="C2428" s="22" t="s">
        <v>2258</v>
      </c>
      <c r="D2428" s="23">
        <v>32047</v>
      </c>
      <c r="E2428" s="24" t="s">
        <v>4784</v>
      </c>
      <c r="F2428" s="17"/>
      <c r="G2428" s="17"/>
      <c r="H2428" s="353">
        <v>103004860548</v>
      </c>
      <c r="I2428" s="17" t="s">
        <v>5204</v>
      </c>
      <c r="J2428" s="17" t="s">
        <v>6341</v>
      </c>
    </row>
    <row r="2429" spans="1:10" hidden="1">
      <c r="A2429" s="18">
        <f t="shared" si="37"/>
        <v>2425</v>
      </c>
      <c r="B2429" s="25">
        <v>15664</v>
      </c>
      <c r="C2429" s="26" t="s">
        <v>2259</v>
      </c>
      <c r="D2429" s="27">
        <v>31329</v>
      </c>
      <c r="E2429" s="28" t="s">
        <v>4784</v>
      </c>
      <c r="F2429" s="17"/>
      <c r="G2429" s="17"/>
      <c r="H2429" s="353">
        <v>1008391406</v>
      </c>
      <c r="I2429" s="17" t="s">
        <v>5208</v>
      </c>
      <c r="J2429" s="17" t="s">
        <v>5993</v>
      </c>
    </row>
    <row r="2430" spans="1:10" hidden="1">
      <c r="A2430" s="18">
        <f t="shared" si="37"/>
        <v>2426</v>
      </c>
      <c r="B2430" s="21">
        <v>15666</v>
      </c>
      <c r="C2430" s="22" t="s">
        <v>2260</v>
      </c>
      <c r="D2430" s="23">
        <v>32475</v>
      </c>
      <c r="E2430" s="24" t="s">
        <v>4822</v>
      </c>
      <c r="F2430" s="17"/>
      <c r="G2430" s="17"/>
      <c r="H2430" s="353">
        <v>105004837949</v>
      </c>
      <c r="I2430" s="17" t="s">
        <v>5204</v>
      </c>
      <c r="J2430" s="17" t="s">
        <v>5993</v>
      </c>
    </row>
    <row r="2431" spans="1:10" hidden="1">
      <c r="A2431" s="18">
        <f t="shared" si="37"/>
        <v>2427</v>
      </c>
      <c r="B2431" s="25">
        <v>15671</v>
      </c>
      <c r="C2431" s="26" t="s">
        <v>2261</v>
      </c>
      <c r="D2431" s="27">
        <v>32214</v>
      </c>
      <c r="E2431" s="28" t="s">
        <v>4800</v>
      </c>
      <c r="F2431" s="17"/>
      <c r="G2431" s="17"/>
      <c r="H2431" s="353">
        <v>141000860404</v>
      </c>
      <c r="I2431" s="17" t="s">
        <v>5210</v>
      </c>
      <c r="J2431" s="17" t="s">
        <v>5304</v>
      </c>
    </row>
    <row r="2432" spans="1:10" hidden="1">
      <c r="A2432" s="18">
        <f t="shared" si="37"/>
        <v>2428</v>
      </c>
      <c r="B2432" s="21">
        <v>15672</v>
      </c>
      <c r="C2432" s="22" t="s">
        <v>2262</v>
      </c>
      <c r="D2432" s="23">
        <v>32102</v>
      </c>
      <c r="E2432" s="24" t="s">
        <v>4800</v>
      </c>
      <c r="F2432" s="17"/>
      <c r="G2432" s="17"/>
      <c r="H2432" s="353">
        <v>106004865361</v>
      </c>
      <c r="I2432" s="17" t="s">
        <v>5204</v>
      </c>
      <c r="J2432" s="17" t="s">
        <v>6342</v>
      </c>
    </row>
    <row r="2433" spans="1:10" hidden="1">
      <c r="A2433" s="18">
        <f t="shared" si="37"/>
        <v>2429</v>
      </c>
      <c r="B2433" s="25">
        <v>15673</v>
      </c>
      <c r="C2433" s="26" t="s">
        <v>2263</v>
      </c>
      <c r="D2433" s="27">
        <v>28094</v>
      </c>
      <c r="E2433" s="29" t="s">
        <v>4781</v>
      </c>
      <c r="F2433" s="17"/>
      <c r="G2433" s="17"/>
      <c r="H2433" s="353">
        <v>1008403572</v>
      </c>
      <c r="I2433" s="17" t="s">
        <v>5208</v>
      </c>
      <c r="J2433" s="17" t="s">
        <v>5993</v>
      </c>
    </row>
    <row r="2434" spans="1:10" hidden="1">
      <c r="A2434" s="18">
        <f t="shared" si="37"/>
        <v>2430</v>
      </c>
      <c r="B2434" s="21">
        <v>15676</v>
      </c>
      <c r="C2434" s="22" t="s">
        <v>2264</v>
      </c>
      <c r="D2434" s="23">
        <v>31184</v>
      </c>
      <c r="E2434" s="24" t="s">
        <v>4794</v>
      </c>
      <c r="F2434" s="17"/>
      <c r="G2434" s="17"/>
      <c r="H2434" s="353">
        <v>104004863914</v>
      </c>
      <c r="I2434" s="17" t="s">
        <v>5204</v>
      </c>
      <c r="J2434" s="17" t="s">
        <v>5253</v>
      </c>
    </row>
    <row r="2435" spans="1:10" hidden="1">
      <c r="A2435" s="18">
        <f t="shared" si="37"/>
        <v>2431</v>
      </c>
      <c r="B2435" s="25">
        <v>15677</v>
      </c>
      <c r="C2435" s="26" t="s">
        <v>2265</v>
      </c>
      <c r="D2435" s="27">
        <v>31881</v>
      </c>
      <c r="E2435" s="28" t="s">
        <v>4782</v>
      </c>
      <c r="F2435" s="17" t="s">
        <v>10712</v>
      </c>
      <c r="G2435" s="17" t="s">
        <v>10707</v>
      </c>
      <c r="H2435" s="353">
        <v>105004863913</v>
      </c>
      <c r="I2435" s="17" t="s">
        <v>5204</v>
      </c>
      <c r="J2435" s="17" t="s">
        <v>11807</v>
      </c>
    </row>
    <row r="2436" spans="1:10" hidden="1">
      <c r="A2436" s="18">
        <f t="shared" si="37"/>
        <v>2432</v>
      </c>
      <c r="B2436" s="21">
        <v>15679</v>
      </c>
      <c r="C2436" s="22" t="s">
        <v>2266</v>
      </c>
      <c r="D2436" s="23">
        <v>31313</v>
      </c>
      <c r="E2436" s="24" t="s">
        <v>4822</v>
      </c>
      <c r="F2436" s="17"/>
      <c r="G2436" s="17"/>
      <c r="H2436" s="353">
        <v>109004865368</v>
      </c>
      <c r="I2436" s="17" t="s">
        <v>5204</v>
      </c>
      <c r="J2436" s="17" t="s">
        <v>6343</v>
      </c>
    </row>
    <row r="2437" spans="1:10" hidden="1">
      <c r="A2437" s="18">
        <f t="shared" si="37"/>
        <v>2433</v>
      </c>
      <c r="B2437" s="25">
        <v>15681</v>
      </c>
      <c r="C2437" s="26" t="s">
        <v>2267</v>
      </c>
      <c r="D2437" s="27">
        <v>31790</v>
      </c>
      <c r="E2437" s="28" t="s">
        <v>4792</v>
      </c>
      <c r="F2437" s="17"/>
      <c r="G2437" s="17"/>
      <c r="H2437" s="353">
        <v>103004885792</v>
      </c>
      <c r="I2437" s="17" t="s">
        <v>5204</v>
      </c>
      <c r="J2437" s="17" t="s">
        <v>6344</v>
      </c>
    </row>
    <row r="2438" spans="1:10" hidden="1">
      <c r="A2438" s="18">
        <f t="shared" ref="A2438:A2501" si="38">ROW()-4</f>
        <v>2434</v>
      </c>
      <c r="B2438" s="21">
        <v>15685</v>
      </c>
      <c r="C2438" s="22" t="s">
        <v>2268</v>
      </c>
      <c r="D2438" s="23">
        <v>31933</v>
      </c>
      <c r="E2438" s="24" t="s">
        <v>4807</v>
      </c>
      <c r="F2438" s="17"/>
      <c r="G2438" s="17"/>
      <c r="H2438" s="353">
        <v>106004885787</v>
      </c>
      <c r="I2438" s="17" t="s">
        <v>5204</v>
      </c>
      <c r="J2438" s="17" t="s">
        <v>6169</v>
      </c>
    </row>
    <row r="2439" spans="1:10" hidden="1">
      <c r="A2439" s="18">
        <f t="shared" si="38"/>
        <v>2435</v>
      </c>
      <c r="B2439" s="25">
        <v>15686</v>
      </c>
      <c r="C2439" s="26" t="s">
        <v>2269</v>
      </c>
      <c r="D2439" s="27">
        <v>32426</v>
      </c>
      <c r="E2439" s="28" t="s">
        <v>4815</v>
      </c>
      <c r="F2439" s="17"/>
      <c r="G2439" s="17"/>
      <c r="H2439" s="353">
        <v>102004858154</v>
      </c>
      <c r="I2439" s="17" t="s">
        <v>5204</v>
      </c>
      <c r="J2439" s="17" t="s">
        <v>5993</v>
      </c>
    </row>
    <row r="2440" spans="1:10" hidden="1">
      <c r="A2440" s="18">
        <f t="shared" si="38"/>
        <v>2436</v>
      </c>
      <c r="B2440" s="21">
        <v>15689</v>
      </c>
      <c r="C2440" s="22" t="s">
        <v>2270</v>
      </c>
      <c r="D2440" s="23">
        <v>31490</v>
      </c>
      <c r="E2440" s="24" t="s">
        <v>4827</v>
      </c>
      <c r="F2440" s="17"/>
      <c r="G2440" s="17"/>
      <c r="H2440" s="353">
        <v>104004858152</v>
      </c>
      <c r="I2440" s="17" t="s">
        <v>5204</v>
      </c>
      <c r="J2440" s="17" t="s">
        <v>5993</v>
      </c>
    </row>
    <row r="2441" spans="1:10" hidden="1">
      <c r="A2441" s="18">
        <f t="shared" si="38"/>
        <v>2437</v>
      </c>
      <c r="B2441" s="25">
        <v>15692</v>
      </c>
      <c r="C2441" s="26" t="s">
        <v>2271</v>
      </c>
      <c r="D2441" s="27">
        <v>31177</v>
      </c>
      <c r="E2441" s="28" t="s">
        <v>4789</v>
      </c>
      <c r="F2441" s="17"/>
      <c r="G2441" s="17"/>
      <c r="H2441" s="353">
        <v>103004858153</v>
      </c>
      <c r="I2441" s="17" t="s">
        <v>5204</v>
      </c>
      <c r="J2441" s="17" t="s">
        <v>5993</v>
      </c>
    </row>
    <row r="2442" spans="1:10" hidden="1">
      <c r="A2442" s="18">
        <f t="shared" si="38"/>
        <v>2438</v>
      </c>
      <c r="B2442" s="21">
        <v>15695</v>
      </c>
      <c r="C2442" s="22" t="s">
        <v>2272</v>
      </c>
      <c r="D2442" s="23">
        <v>31274</v>
      </c>
      <c r="E2442" s="24" t="s">
        <v>4820</v>
      </c>
      <c r="F2442" s="17"/>
      <c r="G2442" s="17"/>
      <c r="H2442" s="353">
        <v>100004874167</v>
      </c>
      <c r="I2442" s="17" t="s">
        <v>5204</v>
      </c>
      <c r="J2442" s="17" t="s">
        <v>5993</v>
      </c>
    </row>
    <row r="2443" spans="1:10" hidden="1">
      <c r="A2443" s="18">
        <f t="shared" si="38"/>
        <v>2439</v>
      </c>
      <c r="B2443" s="25">
        <v>15697</v>
      </c>
      <c r="C2443" s="26" t="s">
        <v>2273</v>
      </c>
      <c r="D2443" s="27">
        <v>31025</v>
      </c>
      <c r="E2443" s="28" t="s">
        <v>4826</v>
      </c>
      <c r="F2443" s="17"/>
      <c r="G2443" s="17"/>
      <c r="H2443" s="353">
        <v>108004874169</v>
      </c>
      <c r="I2443" s="17" t="s">
        <v>5204</v>
      </c>
      <c r="J2443" s="17" t="s">
        <v>5993</v>
      </c>
    </row>
    <row r="2444" spans="1:10" hidden="1">
      <c r="A2444" s="18">
        <f t="shared" si="38"/>
        <v>2440</v>
      </c>
      <c r="B2444" s="21">
        <v>15703</v>
      </c>
      <c r="C2444" s="22" t="s">
        <v>2274</v>
      </c>
      <c r="D2444" s="23">
        <v>32314</v>
      </c>
      <c r="E2444" s="24" t="s">
        <v>4829</v>
      </c>
      <c r="F2444" s="17"/>
      <c r="G2444" s="17"/>
      <c r="H2444" s="353">
        <v>107004858174</v>
      </c>
      <c r="I2444" s="17" t="s">
        <v>5204</v>
      </c>
      <c r="J2444" s="17" t="s">
        <v>6345</v>
      </c>
    </row>
    <row r="2445" spans="1:10" hidden="1">
      <c r="A2445" s="18">
        <f t="shared" si="38"/>
        <v>2441</v>
      </c>
      <c r="B2445" s="25">
        <v>15706</v>
      </c>
      <c r="C2445" s="26" t="s">
        <v>2275</v>
      </c>
      <c r="D2445" s="27">
        <v>30555</v>
      </c>
      <c r="E2445" s="28" t="s">
        <v>4827</v>
      </c>
      <c r="F2445" s="17"/>
      <c r="G2445" s="17"/>
      <c r="H2445" s="353">
        <v>106004887433</v>
      </c>
      <c r="I2445" s="17" t="s">
        <v>5204</v>
      </c>
      <c r="J2445" s="17" t="s">
        <v>5993</v>
      </c>
    </row>
    <row r="2446" spans="1:10" hidden="1">
      <c r="A2446" s="18">
        <f t="shared" si="38"/>
        <v>2442</v>
      </c>
      <c r="B2446" s="21">
        <v>15707</v>
      </c>
      <c r="C2446" s="22" t="s">
        <v>2276</v>
      </c>
      <c r="D2446" s="23">
        <v>32805</v>
      </c>
      <c r="E2446" s="24" t="s">
        <v>4818</v>
      </c>
      <c r="F2446" s="17"/>
      <c r="G2446" s="17"/>
      <c r="H2446" s="353">
        <v>102004863885</v>
      </c>
      <c r="I2446" s="17" t="s">
        <v>5204</v>
      </c>
      <c r="J2446" s="17" t="s">
        <v>5993</v>
      </c>
    </row>
    <row r="2447" spans="1:10" hidden="1">
      <c r="A2447" s="18">
        <f t="shared" si="38"/>
        <v>2443</v>
      </c>
      <c r="B2447" s="25">
        <v>15714</v>
      </c>
      <c r="C2447" s="26" t="s">
        <v>171</v>
      </c>
      <c r="D2447" s="27">
        <v>31762</v>
      </c>
      <c r="E2447" s="28" t="s">
        <v>4818</v>
      </c>
      <c r="F2447" s="17"/>
      <c r="G2447" s="17"/>
      <c r="H2447" s="353">
        <v>1008395648</v>
      </c>
      <c r="I2447" s="17" t="s">
        <v>5208</v>
      </c>
      <c r="J2447" s="17" t="s">
        <v>5231</v>
      </c>
    </row>
    <row r="2448" spans="1:10" hidden="1">
      <c r="A2448" s="18">
        <f t="shared" si="38"/>
        <v>2444</v>
      </c>
      <c r="B2448" s="21">
        <v>15718</v>
      </c>
      <c r="C2448" s="22" t="s">
        <v>2277</v>
      </c>
      <c r="D2448" s="23">
        <v>32245</v>
      </c>
      <c r="E2448" s="24" t="s">
        <v>4818</v>
      </c>
      <c r="F2448" s="17"/>
      <c r="G2448" s="17"/>
      <c r="H2448" s="353">
        <v>1008400944</v>
      </c>
      <c r="I2448" s="17" t="s">
        <v>5208</v>
      </c>
      <c r="J2448" s="17" t="s">
        <v>5993</v>
      </c>
    </row>
    <row r="2449" spans="1:10" hidden="1">
      <c r="A2449" s="18">
        <f t="shared" si="38"/>
        <v>2445</v>
      </c>
      <c r="B2449" s="25">
        <v>15719</v>
      </c>
      <c r="C2449" s="26" t="s">
        <v>2278</v>
      </c>
      <c r="D2449" s="27">
        <v>31844</v>
      </c>
      <c r="E2449" s="28" t="s">
        <v>4814</v>
      </c>
      <c r="F2449" s="17"/>
      <c r="G2449" s="17"/>
      <c r="H2449" s="353">
        <v>109004887430</v>
      </c>
      <c r="I2449" s="17" t="s">
        <v>5204</v>
      </c>
      <c r="J2449" s="17" t="s">
        <v>6346</v>
      </c>
    </row>
    <row r="2450" spans="1:10" hidden="1">
      <c r="A2450" s="18">
        <f t="shared" si="38"/>
        <v>2446</v>
      </c>
      <c r="B2450" s="21">
        <v>15722</v>
      </c>
      <c r="C2450" s="22" t="s">
        <v>317</v>
      </c>
      <c r="D2450" s="23">
        <v>31550</v>
      </c>
      <c r="E2450" s="24" t="s">
        <v>4813</v>
      </c>
      <c r="F2450" s="17"/>
      <c r="G2450" s="17"/>
      <c r="H2450" s="353">
        <v>1008391927</v>
      </c>
      <c r="I2450" s="17" t="s">
        <v>5208</v>
      </c>
      <c r="J2450" s="17" t="s">
        <v>6347</v>
      </c>
    </row>
    <row r="2451" spans="1:10" hidden="1">
      <c r="A2451" s="18">
        <f t="shared" si="38"/>
        <v>2447</v>
      </c>
      <c r="B2451" s="25">
        <v>15724</v>
      </c>
      <c r="C2451" s="26" t="s">
        <v>2279</v>
      </c>
      <c r="D2451" s="27">
        <v>32802</v>
      </c>
      <c r="E2451" s="28" t="s">
        <v>4813</v>
      </c>
      <c r="F2451" s="17"/>
      <c r="G2451" s="17"/>
      <c r="H2451" s="353">
        <v>1008392298</v>
      </c>
      <c r="I2451" s="17" t="s">
        <v>5208</v>
      </c>
      <c r="J2451" s="17" t="s">
        <v>5993</v>
      </c>
    </row>
    <row r="2452" spans="1:10" hidden="1">
      <c r="A2452" s="18">
        <f t="shared" si="38"/>
        <v>2448</v>
      </c>
      <c r="B2452" s="21">
        <v>15731</v>
      </c>
      <c r="C2452" s="22" t="s">
        <v>2280</v>
      </c>
      <c r="D2452" s="23">
        <v>32261</v>
      </c>
      <c r="E2452" s="24" t="s">
        <v>4812</v>
      </c>
      <c r="F2452" s="17"/>
      <c r="G2452" s="17"/>
      <c r="H2452" s="353">
        <v>104004863895</v>
      </c>
      <c r="I2452" s="17" t="s">
        <v>5204</v>
      </c>
      <c r="J2452" s="17" t="s">
        <v>5993</v>
      </c>
    </row>
    <row r="2453" spans="1:10" hidden="1">
      <c r="A2453" s="18">
        <f t="shared" si="38"/>
        <v>2449</v>
      </c>
      <c r="B2453" s="25">
        <v>15732</v>
      </c>
      <c r="C2453" s="26" t="s">
        <v>2281</v>
      </c>
      <c r="D2453" s="27">
        <v>32426</v>
      </c>
      <c r="E2453" s="28" t="s">
        <v>4792</v>
      </c>
      <c r="F2453" s="17"/>
      <c r="G2453" s="17"/>
      <c r="H2453" s="353">
        <v>1008449387</v>
      </c>
      <c r="I2453" s="17" t="s">
        <v>5208</v>
      </c>
      <c r="J2453" s="17" t="s">
        <v>5462</v>
      </c>
    </row>
    <row r="2454" spans="1:10" hidden="1">
      <c r="A2454" s="18">
        <f t="shared" si="38"/>
        <v>2450</v>
      </c>
      <c r="B2454" s="21">
        <v>15737</v>
      </c>
      <c r="C2454" s="22" t="s">
        <v>2282</v>
      </c>
      <c r="D2454" s="23">
        <v>25461</v>
      </c>
      <c r="E2454" s="24" t="s">
        <v>4797</v>
      </c>
      <c r="F2454" s="17"/>
      <c r="G2454" s="17"/>
      <c r="H2454" s="353">
        <v>141000855037</v>
      </c>
      <c r="I2454" s="17" t="s">
        <v>5210</v>
      </c>
      <c r="J2454" s="17" t="s">
        <v>5507</v>
      </c>
    </row>
    <row r="2455" spans="1:10" hidden="1">
      <c r="A2455" s="18">
        <f t="shared" si="38"/>
        <v>2451</v>
      </c>
      <c r="B2455" s="25">
        <v>15740</v>
      </c>
      <c r="C2455" s="26" t="s">
        <v>1913</v>
      </c>
      <c r="D2455" s="27">
        <v>31359</v>
      </c>
      <c r="E2455" s="28" t="s">
        <v>4795</v>
      </c>
      <c r="F2455" s="17"/>
      <c r="G2455" s="17"/>
      <c r="H2455" s="353">
        <v>104004895997</v>
      </c>
      <c r="I2455" s="17" t="s">
        <v>5204</v>
      </c>
      <c r="J2455" s="17" t="s">
        <v>5219</v>
      </c>
    </row>
    <row r="2456" spans="1:10" hidden="1">
      <c r="A2456" s="18">
        <f t="shared" si="38"/>
        <v>2452</v>
      </c>
      <c r="B2456" s="21">
        <v>15742</v>
      </c>
      <c r="C2456" s="22" t="s">
        <v>2283</v>
      </c>
      <c r="D2456" s="23">
        <v>30744</v>
      </c>
      <c r="E2456" s="24" t="s">
        <v>4816</v>
      </c>
      <c r="F2456" s="17"/>
      <c r="G2456" s="17"/>
      <c r="H2456" s="353">
        <v>100800159168</v>
      </c>
      <c r="I2456" s="17" t="s">
        <v>5204</v>
      </c>
      <c r="J2456" s="17" t="s">
        <v>6348</v>
      </c>
    </row>
    <row r="2457" spans="1:10" hidden="1">
      <c r="A2457" s="18">
        <f t="shared" si="38"/>
        <v>2453</v>
      </c>
      <c r="B2457" s="25">
        <v>15744</v>
      </c>
      <c r="C2457" s="26" t="s">
        <v>2284</v>
      </c>
      <c r="D2457" s="27">
        <v>31418</v>
      </c>
      <c r="E2457" s="28" t="s">
        <v>4830</v>
      </c>
      <c r="F2457" s="17"/>
      <c r="G2457" s="17"/>
      <c r="H2457" s="353">
        <v>109004898841</v>
      </c>
      <c r="I2457" s="17" t="s">
        <v>5204</v>
      </c>
      <c r="J2457" s="17" t="s">
        <v>5993</v>
      </c>
    </row>
    <row r="2458" spans="1:10" hidden="1">
      <c r="A2458" s="18">
        <f t="shared" si="38"/>
        <v>2454</v>
      </c>
      <c r="B2458" s="21">
        <v>15747</v>
      </c>
      <c r="C2458" s="22" t="s">
        <v>2285</v>
      </c>
      <c r="D2458" s="23">
        <v>31557</v>
      </c>
      <c r="E2458" s="24" t="s">
        <v>4822</v>
      </c>
      <c r="F2458" s="17"/>
      <c r="G2458" s="17"/>
      <c r="H2458" s="353">
        <v>106003840157</v>
      </c>
      <c r="I2458" s="17" t="s">
        <v>5204</v>
      </c>
      <c r="J2458" s="17" t="s">
        <v>6350</v>
      </c>
    </row>
    <row r="2459" spans="1:10" hidden="1">
      <c r="A2459" s="18">
        <f t="shared" si="38"/>
        <v>2455</v>
      </c>
      <c r="B2459" s="25">
        <v>15748</v>
      </c>
      <c r="C2459" s="26" t="s">
        <v>2286</v>
      </c>
      <c r="D2459" s="27">
        <v>31084</v>
      </c>
      <c r="E2459" s="28" t="s">
        <v>4802</v>
      </c>
      <c r="F2459" s="17"/>
      <c r="G2459" s="17"/>
      <c r="H2459" s="353">
        <v>105004895996</v>
      </c>
      <c r="I2459" s="17" t="s">
        <v>5204</v>
      </c>
      <c r="J2459" s="17" t="s">
        <v>5993</v>
      </c>
    </row>
    <row r="2460" spans="1:10" hidden="1">
      <c r="A2460" s="18">
        <f t="shared" si="38"/>
        <v>2456</v>
      </c>
      <c r="B2460" s="21">
        <v>15749</v>
      </c>
      <c r="C2460" s="22" t="s">
        <v>2287</v>
      </c>
      <c r="D2460" s="23">
        <v>30518</v>
      </c>
      <c r="E2460" s="30" t="s">
        <v>4781</v>
      </c>
      <c r="F2460" s="17"/>
      <c r="G2460" s="17"/>
      <c r="H2460" s="353">
        <v>108004975478</v>
      </c>
      <c r="I2460" s="17" t="s">
        <v>5204</v>
      </c>
      <c r="J2460" s="17" t="s">
        <v>6351</v>
      </c>
    </row>
    <row r="2461" spans="1:10" hidden="1">
      <c r="A2461" s="18">
        <f t="shared" si="38"/>
        <v>2457</v>
      </c>
      <c r="B2461" s="25">
        <v>15753</v>
      </c>
      <c r="C2461" s="26" t="s">
        <v>2288</v>
      </c>
      <c r="D2461" s="27">
        <v>31523</v>
      </c>
      <c r="E2461" s="28" t="s">
        <v>4801</v>
      </c>
      <c r="F2461" s="17"/>
      <c r="G2461" s="17"/>
      <c r="H2461" s="353">
        <v>101004916194</v>
      </c>
      <c r="I2461" s="17" t="s">
        <v>5204</v>
      </c>
      <c r="J2461" s="17" t="s">
        <v>5880</v>
      </c>
    </row>
    <row r="2462" spans="1:10" hidden="1">
      <c r="A2462" s="18">
        <f t="shared" si="38"/>
        <v>2458</v>
      </c>
      <c r="B2462" s="21">
        <v>15755</v>
      </c>
      <c r="C2462" s="22" t="s">
        <v>2289</v>
      </c>
      <c r="D2462" s="23">
        <v>29716</v>
      </c>
      <c r="E2462" s="24" t="s">
        <v>4827</v>
      </c>
      <c r="F2462" s="17"/>
      <c r="G2462" s="17"/>
      <c r="H2462" s="353">
        <v>103004995668</v>
      </c>
      <c r="I2462" s="17" t="s">
        <v>5204</v>
      </c>
      <c r="J2462" s="17" t="s">
        <v>5950</v>
      </c>
    </row>
    <row r="2463" spans="1:10" hidden="1">
      <c r="A2463" s="18">
        <f t="shared" si="38"/>
        <v>2459</v>
      </c>
      <c r="B2463" s="25">
        <v>15756</v>
      </c>
      <c r="C2463" s="26" t="s">
        <v>1528</v>
      </c>
      <c r="D2463" s="27">
        <v>32030</v>
      </c>
      <c r="E2463" s="28" t="s">
        <v>4795</v>
      </c>
      <c r="F2463" s="17"/>
      <c r="G2463" s="17"/>
      <c r="H2463" s="353">
        <v>101004921777</v>
      </c>
      <c r="I2463" s="17" t="s">
        <v>5204</v>
      </c>
      <c r="J2463" s="17" t="s">
        <v>5587</v>
      </c>
    </row>
    <row r="2464" spans="1:10" hidden="1">
      <c r="A2464" s="18">
        <f t="shared" si="38"/>
        <v>2460</v>
      </c>
      <c r="B2464" s="21">
        <v>15757</v>
      </c>
      <c r="C2464" s="22" t="s">
        <v>2290</v>
      </c>
      <c r="D2464" s="23">
        <v>32010</v>
      </c>
      <c r="E2464" s="24" t="s">
        <v>4795</v>
      </c>
      <c r="F2464" s="17"/>
      <c r="G2464" s="17"/>
      <c r="H2464" s="353">
        <v>107004905432</v>
      </c>
      <c r="I2464" s="17" t="s">
        <v>5204</v>
      </c>
      <c r="J2464" s="17" t="s">
        <v>5582</v>
      </c>
    </row>
    <row r="2465" spans="1:10" hidden="1">
      <c r="A2465" s="18">
        <f t="shared" si="38"/>
        <v>2461</v>
      </c>
      <c r="B2465" s="25">
        <v>15758</v>
      </c>
      <c r="C2465" s="26" t="s">
        <v>2291</v>
      </c>
      <c r="D2465" s="27">
        <v>32498</v>
      </c>
      <c r="E2465" s="28" t="s">
        <v>4791</v>
      </c>
      <c r="F2465" s="17"/>
      <c r="G2465" s="17"/>
      <c r="H2465" s="353">
        <v>108004919730</v>
      </c>
      <c r="I2465" s="17" t="s">
        <v>5204</v>
      </c>
      <c r="J2465" s="17" t="s">
        <v>5320</v>
      </c>
    </row>
    <row r="2466" spans="1:10" hidden="1">
      <c r="A2466" s="18">
        <f t="shared" si="38"/>
        <v>2462</v>
      </c>
      <c r="B2466" s="21">
        <v>15759</v>
      </c>
      <c r="C2466" s="22" t="s">
        <v>1529</v>
      </c>
      <c r="D2466" s="23">
        <v>30681</v>
      </c>
      <c r="E2466" s="24" t="s">
        <v>4782</v>
      </c>
      <c r="F2466" s="17" t="s">
        <v>8212</v>
      </c>
      <c r="G2466" s="17" t="s">
        <v>8208</v>
      </c>
      <c r="H2466" s="353">
        <v>102004905425</v>
      </c>
      <c r="I2466" s="17" t="s">
        <v>5204</v>
      </c>
      <c r="J2466" s="17" t="s">
        <v>11805</v>
      </c>
    </row>
    <row r="2467" spans="1:10" hidden="1">
      <c r="A2467" s="18">
        <f t="shared" si="38"/>
        <v>2463</v>
      </c>
      <c r="B2467" s="25">
        <v>15761</v>
      </c>
      <c r="C2467" s="26" t="s">
        <v>2292</v>
      </c>
      <c r="D2467" s="27">
        <v>31688</v>
      </c>
      <c r="E2467" s="28" t="s">
        <v>4791</v>
      </c>
      <c r="F2467" s="17"/>
      <c r="G2467" s="17"/>
      <c r="H2467" s="353">
        <v>102004919763</v>
      </c>
      <c r="I2467" s="17" t="s">
        <v>5204</v>
      </c>
      <c r="J2467" s="17" t="s">
        <v>5444</v>
      </c>
    </row>
    <row r="2468" spans="1:10" hidden="1">
      <c r="A2468" s="18">
        <f t="shared" si="38"/>
        <v>2464</v>
      </c>
      <c r="B2468" s="21">
        <v>15763</v>
      </c>
      <c r="C2468" s="22" t="s">
        <v>2293</v>
      </c>
      <c r="D2468" s="23">
        <v>31020</v>
      </c>
      <c r="E2468" s="24" t="s">
        <v>4791</v>
      </c>
      <c r="F2468" s="17"/>
      <c r="G2468" s="17"/>
      <c r="H2468" s="353">
        <v>108004919728</v>
      </c>
      <c r="I2468" s="17" t="s">
        <v>5204</v>
      </c>
      <c r="J2468" s="17" t="s">
        <v>5341</v>
      </c>
    </row>
    <row r="2469" spans="1:10" hidden="1">
      <c r="A2469" s="18">
        <f t="shared" si="38"/>
        <v>2465</v>
      </c>
      <c r="B2469" s="25">
        <v>15764</v>
      </c>
      <c r="C2469" s="26" t="s">
        <v>1951</v>
      </c>
      <c r="D2469" s="27">
        <v>32009</v>
      </c>
      <c r="E2469" s="28" t="s">
        <v>4791</v>
      </c>
      <c r="F2469" s="17"/>
      <c r="G2469" s="17"/>
      <c r="H2469" s="353">
        <v>108004919813</v>
      </c>
      <c r="I2469" s="17" t="s">
        <v>5204</v>
      </c>
      <c r="J2469" s="17" t="s">
        <v>5582</v>
      </c>
    </row>
    <row r="2470" spans="1:10" hidden="1">
      <c r="A2470" s="18">
        <f t="shared" si="38"/>
        <v>2466</v>
      </c>
      <c r="B2470" s="21">
        <v>15765</v>
      </c>
      <c r="C2470" s="22" t="s">
        <v>2294</v>
      </c>
      <c r="D2470" s="23">
        <v>30680</v>
      </c>
      <c r="E2470" s="24" t="s">
        <v>4793</v>
      </c>
      <c r="F2470" s="17"/>
      <c r="G2470" s="17"/>
      <c r="H2470" s="353">
        <v>141000859961</v>
      </c>
      <c r="I2470" s="17" t="s">
        <v>5210</v>
      </c>
      <c r="J2470" s="17" t="s">
        <v>5582</v>
      </c>
    </row>
    <row r="2471" spans="1:10" hidden="1">
      <c r="A2471" s="18">
        <f t="shared" si="38"/>
        <v>2467</v>
      </c>
      <c r="B2471" s="25">
        <v>15766</v>
      </c>
      <c r="C2471" s="26" t="s">
        <v>2295</v>
      </c>
      <c r="D2471" s="27">
        <v>28657</v>
      </c>
      <c r="E2471" s="28" t="s">
        <v>4784</v>
      </c>
      <c r="F2471" s="17"/>
      <c r="G2471" s="17"/>
      <c r="H2471" s="353">
        <v>104004911351</v>
      </c>
      <c r="I2471" s="17" t="s">
        <v>5204</v>
      </c>
      <c r="J2471" s="17" t="s">
        <v>5357</v>
      </c>
    </row>
    <row r="2472" spans="1:10" hidden="1">
      <c r="A2472" s="18">
        <f t="shared" si="38"/>
        <v>2468</v>
      </c>
      <c r="B2472" s="21">
        <v>15767</v>
      </c>
      <c r="C2472" s="22" t="s">
        <v>2296</v>
      </c>
      <c r="D2472" s="23">
        <v>31453</v>
      </c>
      <c r="E2472" s="24" t="s">
        <v>4795</v>
      </c>
      <c r="F2472" s="17"/>
      <c r="G2472" s="17"/>
      <c r="H2472" s="353">
        <v>108004905431</v>
      </c>
      <c r="I2472" s="17" t="s">
        <v>5204</v>
      </c>
      <c r="J2472" s="17" t="s">
        <v>5333</v>
      </c>
    </row>
    <row r="2473" spans="1:10" hidden="1">
      <c r="A2473" s="18">
        <f t="shared" si="38"/>
        <v>2469</v>
      </c>
      <c r="B2473" s="25">
        <v>15768</v>
      </c>
      <c r="C2473" s="26" t="s">
        <v>2297</v>
      </c>
      <c r="D2473" s="27">
        <v>32018</v>
      </c>
      <c r="E2473" s="28" t="s">
        <v>4779</v>
      </c>
      <c r="F2473" s="17"/>
      <c r="G2473" s="17"/>
      <c r="H2473" s="353">
        <v>105004905422</v>
      </c>
      <c r="I2473" s="17" t="s">
        <v>5204</v>
      </c>
      <c r="J2473" s="17" t="s">
        <v>6352</v>
      </c>
    </row>
    <row r="2474" spans="1:10" hidden="1">
      <c r="A2474" s="18">
        <f t="shared" si="38"/>
        <v>2470</v>
      </c>
      <c r="B2474" s="21">
        <v>15770</v>
      </c>
      <c r="C2474" s="22" t="s">
        <v>2298</v>
      </c>
      <c r="D2474" s="23">
        <v>32796</v>
      </c>
      <c r="E2474" s="24" t="s">
        <v>4795</v>
      </c>
      <c r="F2474" s="17"/>
      <c r="G2474" s="17"/>
      <c r="H2474" s="353">
        <v>104004431169</v>
      </c>
      <c r="I2474" s="17" t="s">
        <v>5204</v>
      </c>
      <c r="J2474" s="17" t="s">
        <v>5306</v>
      </c>
    </row>
    <row r="2475" spans="1:10" hidden="1">
      <c r="A2475" s="18">
        <f t="shared" si="38"/>
        <v>2471</v>
      </c>
      <c r="B2475" s="25">
        <v>15771</v>
      </c>
      <c r="C2475" s="26" t="s">
        <v>2299</v>
      </c>
      <c r="D2475" s="27">
        <v>31330</v>
      </c>
      <c r="E2475" s="28" t="s">
        <v>4794</v>
      </c>
      <c r="F2475" s="17"/>
      <c r="G2475" s="17"/>
      <c r="H2475" s="353">
        <v>107004921801</v>
      </c>
      <c r="I2475" s="17" t="s">
        <v>5204</v>
      </c>
      <c r="J2475" s="17" t="s">
        <v>5403</v>
      </c>
    </row>
    <row r="2476" spans="1:10" hidden="1">
      <c r="A2476" s="18">
        <f t="shared" si="38"/>
        <v>2472</v>
      </c>
      <c r="B2476" s="21">
        <v>15772</v>
      </c>
      <c r="C2476" s="22" t="s">
        <v>2300</v>
      </c>
      <c r="D2476" s="23">
        <v>31968</v>
      </c>
      <c r="E2476" s="24" t="s">
        <v>4793</v>
      </c>
      <c r="F2476" s="17"/>
      <c r="G2476" s="17"/>
      <c r="H2476" s="353">
        <v>141000859680</v>
      </c>
      <c r="I2476" s="17" t="s">
        <v>5210</v>
      </c>
      <c r="J2476" s="17" t="s">
        <v>5285</v>
      </c>
    </row>
    <row r="2477" spans="1:10" hidden="1">
      <c r="A2477" s="18">
        <f t="shared" si="38"/>
        <v>2473</v>
      </c>
      <c r="B2477" s="25">
        <v>15773</v>
      </c>
      <c r="C2477" s="26" t="s">
        <v>488</v>
      </c>
      <c r="D2477" s="27">
        <v>29283</v>
      </c>
      <c r="E2477" s="28" t="s">
        <v>4795</v>
      </c>
      <c r="F2477" s="17"/>
      <c r="G2477" s="17"/>
      <c r="H2477" s="353">
        <v>106004919769</v>
      </c>
      <c r="I2477" s="17" t="s">
        <v>5204</v>
      </c>
      <c r="J2477" s="17" t="s">
        <v>6353</v>
      </c>
    </row>
    <row r="2478" spans="1:10" hidden="1">
      <c r="A2478" s="18">
        <f t="shared" si="38"/>
        <v>2474</v>
      </c>
      <c r="B2478" s="21">
        <v>15774</v>
      </c>
      <c r="C2478" s="22" t="s">
        <v>2301</v>
      </c>
      <c r="D2478" s="23">
        <v>32757</v>
      </c>
      <c r="E2478" s="24" t="s">
        <v>4791</v>
      </c>
      <c r="F2478" s="17"/>
      <c r="G2478" s="17"/>
      <c r="H2478" s="353">
        <v>105004919773</v>
      </c>
      <c r="I2478" s="17" t="s">
        <v>5204</v>
      </c>
      <c r="J2478" s="17" t="s">
        <v>5266</v>
      </c>
    </row>
    <row r="2479" spans="1:10" hidden="1">
      <c r="A2479" s="18">
        <f t="shared" si="38"/>
        <v>2475</v>
      </c>
      <c r="B2479" s="25">
        <v>15775</v>
      </c>
      <c r="C2479" s="26" t="s">
        <v>1165</v>
      </c>
      <c r="D2479" s="27">
        <v>31755</v>
      </c>
      <c r="E2479" s="29" t="s">
        <v>4781</v>
      </c>
      <c r="F2479" s="17"/>
      <c r="G2479" s="17"/>
      <c r="H2479" s="353">
        <v>1008399673</v>
      </c>
      <c r="I2479" s="17" t="s">
        <v>5208</v>
      </c>
      <c r="J2479" s="17" t="s">
        <v>5378</v>
      </c>
    </row>
    <row r="2480" spans="1:10" hidden="1">
      <c r="A2480" s="18">
        <f t="shared" si="38"/>
        <v>2476</v>
      </c>
      <c r="B2480" s="21">
        <v>15776</v>
      </c>
      <c r="C2480" s="22" t="s">
        <v>2302</v>
      </c>
      <c r="D2480" s="23">
        <v>29851</v>
      </c>
      <c r="E2480" s="24" t="s">
        <v>4782</v>
      </c>
      <c r="F2480" s="17" t="s">
        <v>11577</v>
      </c>
      <c r="G2480" s="17" t="s">
        <v>11573</v>
      </c>
      <c r="H2480" s="353">
        <v>100004921778</v>
      </c>
      <c r="I2480" s="17" t="s">
        <v>5204</v>
      </c>
      <c r="J2480" s="17" t="s">
        <v>11805</v>
      </c>
    </row>
    <row r="2481" spans="1:10" hidden="1">
      <c r="A2481" s="18">
        <f t="shared" si="38"/>
        <v>2477</v>
      </c>
      <c r="B2481" s="25">
        <v>15778</v>
      </c>
      <c r="C2481" s="26" t="s">
        <v>2303</v>
      </c>
      <c r="D2481" s="27">
        <v>32390</v>
      </c>
      <c r="E2481" s="28" t="s">
        <v>4794</v>
      </c>
      <c r="F2481" s="17"/>
      <c r="G2481" s="17"/>
      <c r="H2481" s="353">
        <v>105004986484</v>
      </c>
      <c r="I2481" s="17" t="s">
        <v>5204</v>
      </c>
      <c r="J2481" s="17" t="s">
        <v>5868</v>
      </c>
    </row>
    <row r="2482" spans="1:10" hidden="1">
      <c r="A2482" s="18">
        <f t="shared" si="38"/>
        <v>2478</v>
      </c>
      <c r="B2482" s="21">
        <v>15779</v>
      </c>
      <c r="C2482" s="22" t="s">
        <v>2304</v>
      </c>
      <c r="D2482" s="23">
        <v>32323</v>
      </c>
      <c r="E2482" s="24" t="s">
        <v>4782</v>
      </c>
      <c r="F2482" s="17" t="s">
        <v>11340</v>
      </c>
      <c r="G2482" s="17" t="s">
        <v>11337</v>
      </c>
      <c r="H2482" s="353">
        <v>105004986472</v>
      </c>
      <c r="I2482" s="17" t="s">
        <v>5204</v>
      </c>
      <c r="J2482" s="17" t="s">
        <v>11810</v>
      </c>
    </row>
    <row r="2483" spans="1:10" hidden="1">
      <c r="A2483" s="18">
        <f t="shared" si="38"/>
        <v>2479</v>
      </c>
      <c r="B2483" s="25">
        <v>15780</v>
      </c>
      <c r="C2483" s="26" t="s">
        <v>2305</v>
      </c>
      <c r="D2483" s="27">
        <v>31544</v>
      </c>
      <c r="E2483" s="28" t="s">
        <v>4788</v>
      </c>
      <c r="F2483" s="17"/>
      <c r="G2483" s="17"/>
      <c r="H2483" s="353">
        <v>102004986448</v>
      </c>
      <c r="I2483" s="17" t="s">
        <v>5204</v>
      </c>
      <c r="J2483" s="17" t="s">
        <v>5359</v>
      </c>
    </row>
    <row r="2484" spans="1:10" hidden="1">
      <c r="A2484" s="18">
        <f t="shared" si="38"/>
        <v>2480</v>
      </c>
      <c r="B2484" s="21">
        <v>15781</v>
      </c>
      <c r="C2484" s="22" t="s">
        <v>2306</v>
      </c>
      <c r="D2484" s="23">
        <v>32051</v>
      </c>
      <c r="E2484" s="24" t="s">
        <v>4782</v>
      </c>
      <c r="F2484" s="17" t="s">
        <v>10934</v>
      </c>
      <c r="G2484" s="17" t="s">
        <v>10930</v>
      </c>
      <c r="H2484" s="353">
        <v>108004986481</v>
      </c>
      <c r="I2484" s="17" t="s">
        <v>5204</v>
      </c>
      <c r="J2484" s="17" t="s">
        <v>11807</v>
      </c>
    </row>
    <row r="2485" spans="1:10" hidden="1">
      <c r="A2485" s="18">
        <f t="shared" si="38"/>
        <v>2481</v>
      </c>
      <c r="B2485" s="25">
        <v>15782</v>
      </c>
      <c r="C2485" s="26" t="s">
        <v>2307</v>
      </c>
      <c r="D2485" s="27">
        <v>32327</v>
      </c>
      <c r="E2485" s="28" t="s">
        <v>4784</v>
      </c>
      <c r="F2485" s="17"/>
      <c r="G2485" s="17"/>
      <c r="H2485" s="353">
        <v>102004911353</v>
      </c>
      <c r="I2485" s="17" t="s">
        <v>5204</v>
      </c>
      <c r="J2485" s="17" t="s">
        <v>6354</v>
      </c>
    </row>
    <row r="2486" spans="1:10" hidden="1">
      <c r="A2486" s="18">
        <f t="shared" si="38"/>
        <v>2482</v>
      </c>
      <c r="B2486" s="21">
        <v>15783</v>
      </c>
      <c r="C2486" s="22" t="s">
        <v>2308</v>
      </c>
      <c r="D2486" s="23">
        <v>31892</v>
      </c>
      <c r="E2486" s="24" t="s">
        <v>4785</v>
      </c>
      <c r="F2486" s="17"/>
      <c r="G2486" s="17"/>
      <c r="H2486" s="353">
        <v>103004905424</v>
      </c>
      <c r="I2486" s="17" t="s">
        <v>5204</v>
      </c>
      <c r="J2486" s="17" t="s">
        <v>6082</v>
      </c>
    </row>
    <row r="2487" spans="1:10" hidden="1">
      <c r="A2487" s="18">
        <f t="shared" si="38"/>
        <v>2483</v>
      </c>
      <c r="B2487" s="25">
        <v>15785</v>
      </c>
      <c r="C2487" s="26" t="s">
        <v>2309</v>
      </c>
      <c r="D2487" s="27">
        <v>32775</v>
      </c>
      <c r="E2487" s="28" t="s">
        <v>4788</v>
      </c>
      <c r="F2487" s="17"/>
      <c r="G2487" s="17"/>
      <c r="H2487" s="353">
        <v>103004986459</v>
      </c>
      <c r="I2487" s="17" t="s">
        <v>5204</v>
      </c>
      <c r="J2487" s="17" t="s">
        <v>6355</v>
      </c>
    </row>
    <row r="2488" spans="1:10" hidden="1">
      <c r="A2488" s="18">
        <f t="shared" si="38"/>
        <v>2484</v>
      </c>
      <c r="B2488" s="21">
        <v>15786</v>
      </c>
      <c r="C2488" s="22" t="s">
        <v>1598</v>
      </c>
      <c r="D2488" s="23">
        <v>31615</v>
      </c>
      <c r="E2488" s="24" t="s">
        <v>4788</v>
      </c>
      <c r="F2488" s="17"/>
      <c r="G2488" s="17"/>
      <c r="H2488" s="353">
        <v>109004986441</v>
      </c>
      <c r="I2488" s="17" t="s">
        <v>5204</v>
      </c>
      <c r="J2488" s="17" t="s">
        <v>5367</v>
      </c>
    </row>
    <row r="2489" spans="1:10" hidden="1">
      <c r="A2489" s="18">
        <f t="shared" si="38"/>
        <v>2485</v>
      </c>
      <c r="B2489" s="25">
        <v>15799</v>
      </c>
      <c r="C2489" s="26" t="s">
        <v>2310</v>
      </c>
      <c r="D2489" s="27">
        <v>32850</v>
      </c>
      <c r="E2489" s="28" t="s">
        <v>4824</v>
      </c>
      <c r="F2489" s="17"/>
      <c r="G2489" s="17"/>
      <c r="H2489" s="353">
        <v>100004942651</v>
      </c>
      <c r="I2489" s="17" t="s">
        <v>5204</v>
      </c>
      <c r="J2489" s="17">
        <v>0</v>
      </c>
    </row>
    <row r="2490" spans="1:10" hidden="1">
      <c r="A2490" s="18">
        <f t="shared" si="38"/>
        <v>2486</v>
      </c>
      <c r="B2490" s="21">
        <v>15805</v>
      </c>
      <c r="C2490" s="22" t="s">
        <v>2027</v>
      </c>
      <c r="D2490" s="23">
        <v>32549</v>
      </c>
      <c r="E2490" s="24" t="s">
        <v>4801</v>
      </c>
      <c r="F2490" s="17"/>
      <c r="G2490" s="17"/>
      <c r="H2490" s="353">
        <v>102004916290</v>
      </c>
      <c r="I2490" s="17" t="s">
        <v>5204</v>
      </c>
      <c r="J2490" s="17" t="s">
        <v>5993</v>
      </c>
    </row>
    <row r="2491" spans="1:10" hidden="1">
      <c r="A2491" s="18">
        <f t="shared" si="38"/>
        <v>2487</v>
      </c>
      <c r="B2491" s="25">
        <v>15809</v>
      </c>
      <c r="C2491" s="26" t="s">
        <v>2311</v>
      </c>
      <c r="D2491" s="27">
        <v>32518</v>
      </c>
      <c r="E2491" s="28" t="s">
        <v>4824</v>
      </c>
      <c r="F2491" s="17"/>
      <c r="G2491" s="17"/>
      <c r="H2491" s="353">
        <v>100004916280</v>
      </c>
      <c r="I2491" s="17" t="s">
        <v>5204</v>
      </c>
      <c r="J2491" s="17" t="s">
        <v>5993</v>
      </c>
    </row>
    <row r="2492" spans="1:10" hidden="1">
      <c r="A2492" s="18">
        <f t="shared" si="38"/>
        <v>2488</v>
      </c>
      <c r="B2492" s="21">
        <v>15813</v>
      </c>
      <c r="C2492" s="22" t="s">
        <v>1406</v>
      </c>
      <c r="D2492" s="23">
        <v>31422</v>
      </c>
      <c r="E2492" s="24" t="s">
        <v>4830</v>
      </c>
      <c r="F2492" s="17"/>
      <c r="G2492" s="17"/>
      <c r="H2492" s="353">
        <v>107004530082</v>
      </c>
      <c r="I2492" s="17" t="s">
        <v>5204</v>
      </c>
      <c r="J2492" s="17" t="s">
        <v>5299</v>
      </c>
    </row>
    <row r="2493" spans="1:10" hidden="1">
      <c r="A2493" s="18">
        <f t="shared" si="38"/>
        <v>2489</v>
      </c>
      <c r="B2493" s="25">
        <v>15814</v>
      </c>
      <c r="C2493" s="26" t="s">
        <v>2312</v>
      </c>
      <c r="D2493" s="27">
        <v>32609</v>
      </c>
      <c r="E2493" s="28" t="s">
        <v>4784</v>
      </c>
      <c r="F2493" s="17"/>
      <c r="G2493" s="17"/>
      <c r="H2493" s="353">
        <v>109004927937</v>
      </c>
      <c r="I2493" s="17" t="s">
        <v>5204</v>
      </c>
      <c r="J2493" s="17" t="s">
        <v>5404</v>
      </c>
    </row>
    <row r="2494" spans="1:10" hidden="1">
      <c r="A2494" s="18">
        <f t="shared" si="38"/>
        <v>2490</v>
      </c>
      <c r="B2494" s="21">
        <v>15819</v>
      </c>
      <c r="C2494" s="22" t="s">
        <v>1184</v>
      </c>
      <c r="D2494" s="23">
        <v>31839</v>
      </c>
      <c r="E2494" s="24" t="s">
        <v>4806</v>
      </c>
      <c r="F2494" s="17"/>
      <c r="G2494" s="17"/>
      <c r="H2494" s="353">
        <v>107004916186</v>
      </c>
      <c r="I2494" s="17" t="s">
        <v>5204</v>
      </c>
      <c r="J2494" s="17" t="s">
        <v>5993</v>
      </c>
    </row>
    <row r="2495" spans="1:10" hidden="1">
      <c r="A2495" s="18">
        <f t="shared" si="38"/>
        <v>2491</v>
      </c>
      <c r="B2495" s="25">
        <v>15822</v>
      </c>
      <c r="C2495" s="26" t="s">
        <v>2313</v>
      </c>
      <c r="D2495" s="27">
        <v>32852</v>
      </c>
      <c r="E2495" s="28" t="s">
        <v>4819</v>
      </c>
      <c r="F2495" s="17"/>
      <c r="G2495" s="17"/>
      <c r="H2495" s="353">
        <v>1008401943</v>
      </c>
      <c r="I2495" s="17" t="s">
        <v>5208</v>
      </c>
      <c r="J2495" s="17" t="s">
        <v>6356</v>
      </c>
    </row>
    <row r="2496" spans="1:10" hidden="1">
      <c r="A2496" s="18">
        <f t="shared" si="38"/>
        <v>2492</v>
      </c>
      <c r="B2496" s="21">
        <v>15826</v>
      </c>
      <c r="C2496" s="22" t="s">
        <v>129</v>
      </c>
      <c r="D2496" s="23">
        <v>32258</v>
      </c>
      <c r="E2496" s="24" t="s">
        <v>4803</v>
      </c>
      <c r="F2496" s="17"/>
      <c r="G2496" s="17"/>
      <c r="H2496" s="353">
        <v>1008388587</v>
      </c>
      <c r="I2496" s="17" t="s">
        <v>5208</v>
      </c>
      <c r="J2496" s="17" t="s">
        <v>5342</v>
      </c>
    </row>
    <row r="2497" spans="1:10" hidden="1">
      <c r="A2497" s="18">
        <f t="shared" si="38"/>
        <v>2493</v>
      </c>
      <c r="B2497" s="25">
        <v>15828</v>
      </c>
      <c r="C2497" s="26" t="s">
        <v>2314</v>
      </c>
      <c r="D2497" s="27">
        <v>32444</v>
      </c>
      <c r="E2497" s="28" t="s">
        <v>4782</v>
      </c>
      <c r="F2497" s="17" t="s">
        <v>11240</v>
      </c>
      <c r="G2497" s="17" t="s">
        <v>11236</v>
      </c>
      <c r="H2497" s="353">
        <v>107004919838</v>
      </c>
      <c r="I2497" s="17" t="s">
        <v>5204</v>
      </c>
      <c r="J2497" s="17" t="s">
        <v>11805</v>
      </c>
    </row>
    <row r="2498" spans="1:10" hidden="1">
      <c r="A2498" s="18">
        <f t="shared" si="38"/>
        <v>2494</v>
      </c>
      <c r="B2498" s="21">
        <v>15829</v>
      </c>
      <c r="C2498" s="22" t="s">
        <v>2136</v>
      </c>
      <c r="D2498" s="23">
        <v>32300</v>
      </c>
      <c r="E2498" s="24" t="s">
        <v>4818</v>
      </c>
      <c r="F2498" s="17"/>
      <c r="G2498" s="17"/>
      <c r="H2498" s="353">
        <v>1008395923</v>
      </c>
      <c r="I2498" s="17" t="s">
        <v>5208</v>
      </c>
      <c r="J2498" s="17" t="s">
        <v>5993</v>
      </c>
    </row>
    <row r="2499" spans="1:10" hidden="1">
      <c r="A2499" s="18">
        <f t="shared" si="38"/>
        <v>2495</v>
      </c>
      <c r="B2499" s="25">
        <v>15832</v>
      </c>
      <c r="C2499" s="26" t="s">
        <v>2315</v>
      </c>
      <c r="D2499" s="27">
        <v>32113</v>
      </c>
      <c r="E2499" s="29" t="s">
        <v>4781</v>
      </c>
      <c r="F2499" s="17"/>
      <c r="G2499" s="17"/>
      <c r="H2499" s="353">
        <v>1008393543</v>
      </c>
      <c r="I2499" s="17" t="s">
        <v>5208</v>
      </c>
      <c r="J2499" s="17" t="s">
        <v>6357</v>
      </c>
    </row>
    <row r="2500" spans="1:10" hidden="1">
      <c r="A2500" s="18">
        <f t="shared" si="38"/>
        <v>2496</v>
      </c>
      <c r="B2500" s="21">
        <v>15834</v>
      </c>
      <c r="C2500" s="22" t="s">
        <v>930</v>
      </c>
      <c r="D2500" s="23">
        <v>32079</v>
      </c>
      <c r="E2500" s="24" t="s">
        <v>4822</v>
      </c>
      <c r="F2500" s="17"/>
      <c r="G2500" s="17"/>
      <c r="H2500" s="353">
        <v>1008395651</v>
      </c>
      <c r="I2500" s="17" t="s">
        <v>5208</v>
      </c>
      <c r="J2500" s="17" t="s">
        <v>5993</v>
      </c>
    </row>
    <row r="2501" spans="1:10" hidden="1">
      <c r="A2501" s="18">
        <f t="shared" si="38"/>
        <v>2497</v>
      </c>
      <c r="B2501" s="25">
        <v>15835</v>
      </c>
      <c r="C2501" s="26" t="s">
        <v>2316</v>
      </c>
      <c r="D2501" s="27">
        <v>29984</v>
      </c>
      <c r="E2501" s="28" t="s">
        <v>4818</v>
      </c>
      <c r="F2501" s="17"/>
      <c r="G2501" s="17"/>
      <c r="H2501" s="353">
        <v>1008395729</v>
      </c>
      <c r="I2501" s="17" t="s">
        <v>5208</v>
      </c>
      <c r="J2501" s="17" t="s">
        <v>5993</v>
      </c>
    </row>
    <row r="2502" spans="1:10" hidden="1">
      <c r="A2502" s="18">
        <f t="shared" ref="A2502:A2565" si="39">ROW()-4</f>
        <v>2498</v>
      </c>
      <c r="B2502" s="21">
        <v>15836</v>
      </c>
      <c r="C2502" s="22" t="s">
        <v>207</v>
      </c>
      <c r="D2502" s="23">
        <v>33203</v>
      </c>
      <c r="E2502" s="24" t="s">
        <v>4818</v>
      </c>
      <c r="F2502" s="17"/>
      <c r="G2502" s="17"/>
      <c r="H2502" s="353">
        <v>1008400957</v>
      </c>
      <c r="I2502" s="17" t="s">
        <v>5208</v>
      </c>
      <c r="J2502" s="17" t="s">
        <v>5993</v>
      </c>
    </row>
    <row r="2503" spans="1:10" hidden="1">
      <c r="A2503" s="18">
        <f t="shared" si="39"/>
        <v>2499</v>
      </c>
      <c r="B2503" s="97">
        <v>15837</v>
      </c>
      <c r="C2503" s="98" t="s">
        <v>2317</v>
      </c>
      <c r="D2503" s="99">
        <v>31410</v>
      </c>
      <c r="E2503" s="28" t="s">
        <v>4793</v>
      </c>
      <c r="F2503" s="17"/>
      <c r="G2503" s="17"/>
      <c r="H2503" s="353">
        <v>141000860264</v>
      </c>
      <c r="I2503" s="17" t="s">
        <v>5210</v>
      </c>
      <c r="J2503" s="17" t="s">
        <v>5893</v>
      </c>
    </row>
    <row r="2504" spans="1:10" hidden="1">
      <c r="A2504" s="18">
        <f t="shared" si="39"/>
        <v>2500</v>
      </c>
      <c r="B2504" s="21">
        <v>15838</v>
      </c>
      <c r="C2504" s="22" t="s">
        <v>2318</v>
      </c>
      <c r="D2504" s="23">
        <v>31609</v>
      </c>
      <c r="E2504" s="24" t="s">
        <v>4803</v>
      </c>
      <c r="F2504" s="17"/>
      <c r="G2504" s="17"/>
      <c r="H2504" s="353">
        <v>107004918802</v>
      </c>
      <c r="I2504" s="17" t="s">
        <v>5204</v>
      </c>
      <c r="J2504" s="17" t="s">
        <v>6358</v>
      </c>
    </row>
    <row r="2505" spans="1:10" hidden="1">
      <c r="A2505" s="18">
        <f t="shared" si="39"/>
        <v>2501</v>
      </c>
      <c r="B2505" s="25">
        <v>15840</v>
      </c>
      <c r="C2505" s="26" t="s">
        <v>2319</v>
      </c>
      <c r="D2505" s="27">
        <v>32701</v>
      </c>
      <c r="E2505" s="28" t="s">
        <v>4817</v>
      </c>
      <c r="F2505" s="17"/>
      <c r="G2505" s="17"/>
      <c r="H2505" s="353">
        <v>105004918804</v>
      </c>
      <c r="I2505" s="17" t="s">
        <v>5204</v>
      </c>
      <c r="J2505" s="17" t="s">
        <v>6359</v>
      </c>
    </row>
    <row r="2506" spans="1:10" hidden="1">
      <c r="A2506" s="18">
        <f t="shared" si="39"/>
        <v>2502</v>
      </c>
      <c r="B2506" s="21">
        <v>15848</v>
      </c>
      <c r="C2506" s="22" t="s">
        <v>2320</v>
      </c>
      <c r="D2506" s="23">
        <v>30766</v>
      </c>
      <c r="E2506" s="24" t="s">
        <v>4789</v>
      </c>
      <c r="F2506" s="17"/>
      <c r="G2506" s="17"/>
      <c r="H2506" s="353">
        <v>104004931081</v>
      </c>
      <c r="I2506" s="17" t="s">
        <v>5204</v>
      </c>
      <c r="J2506" s="17" t="s">
        <v>5993</v>
      </c>
    </row>
    <row r="2507" spans="1:10" hidden="1">
      <c r="A2507" s="18">
        <f t="shared" si="39"/>
        <v>2503</v>
      </c>
      <c r="B2507" s="25">
        <v>15849</v>
      </c>
      <c r="C2507" s="26" t="s">
        <v>2321</v>
      </c>
      <c r="D2507" s="27">
        <v>32767</v>
      </c>
      <c r="E2507" s="28" t="s">
        <v>4823</v>
      </c>
      <c r="F2507" s="17"/>
      <c r="G2507" s="17"/>
      <c r="H2507" s="353">
        <v>101004931102</v>
      </c>
      <c r="I2507" s="17" t="s">
        <v>5204</v>
      </c>
      <c r="J2507" s="17" t="s">
        <v>5993</v>
      </c>
    </row>
    <row r="2508" spans="1:10" hidden="1">
      <c r="A2508" s="18">
        <f t="shared" si="39"/>
        <v>2504</v>
      </c>
      <c r="B2508" s="21">
        <v>15850</v>
      </c>
      <c r="C2508" s="22" t="s">
        <v>2322</v>
      </c>
      <c r="D2508" s="23">
        <v>31255</v>
      </c>
      <c r="E2508" s="24" t="s">
        <v>4820</v>
      </c>
      <c r="F2508" s="17"/>
      <c r="G2508" s="17"/>
      <c r="H2508" s="353">
        <v>102003907424</v>
      </c>
      <c r="I2508" s="17" t="s">
        <v>5204</v>
      </c>
      <c r="J2508" s="17" t="s">
        <v>5993</v>
      </c>
    </row>
    <row r="2509" spans="1:10" hidden="1">
      <c r="A2509" s="18">
        <f t="shared" si="39"/>
        <v>2505</v>
      </c>
      <c r="B2509" s="25">
        <v>15852</v>
      </c>
      <c r="C2509" s="26" t="s">
        <v>2323</v>
      </c>
      <c r="D2509" s="27">
        <v>32245</v>
      </c>
      <c r="E2509" s="28" t="s">
        <v>4829</v>
      </c>
      <c r="F2509" s="17"/>
      <c r="G2509" s="17"/>
      <c r="H2509" s="353">
        <v>100004918793</v>
      </c>
      <c r="I2509" s="17" t="s">
        <v>5204</v>
      </c>
      <c r="J2509" s="17" t="s">
        <v>5993</v>
      </c>
    </row>
    <row r="2510" spans="1:10" hidden="1">
      <c r="A2510" s="18">
        <f t="shared" si="39"/>
        <v>2506</v>
      </c>
      <c r="B2510" s="21">
        <v>15853</v>
      </c>
      <c r="C2510" s="22" t="s">
        <v>2324</v>
      </c>
      <c r="D2510" s="23">
        <v>32471</v>
      </c>
      <c r="E2510" s="55" t="s">
        <v>4827</v>
      </c>
      <c r="F2510" s="17"/>
      <c r="G2510" s="17"/>
      <c r="H2510" s="353">
        <v>102004918789</v>
      </c>
      <c r="I2510" s="17" t="s">
        <v>5204</v>
      </c>
      <c r="J2510" s="17" t="s">
        <v>5993</v>
      </c>
    </row>
    <row r="2511" spans="1:10" hidden="1">
      <c r="A2511" s="18">
        <f t="shared" si="39"/>
        <v>2507</v>
      </c>
      <c r="B2511" s="25">
        <v>15855</v>
      </c>
      <c r="C2511" s="26" t="s">
        <v>2325</v>
      </c>
      <c r="D2511" s="27">
        <v>29519</v>
      </c>
      <c r="E2511" s="28" t="s">
        <v>4820</v>
      </c>
      <c r="F2511" s="17"/>
      <c r="G2511" s="17"/>
      <c r="H2511" s="353">
        <v>102004918791</v>
      </c>
      <c r="I2511" s="17" t="s">
        <v>5204</v>
      </c>
      <c r="J2511" s="17" t="s">
        <v>5993</v>
      </c>
    </row>
    <row r="2512" spans="1:10" hidden="1">
      <c r="A2512" s="18">
        <f t="shared" si="39"/>
        <v>2508</v>
      </c>
      <c r="B2512" s="21">
        <v>15856</v>
      </c>
      <c r="C2512" s="22" t="s">
        <v>2326</v>
      </c>
      <c r="D2512" s="23">
        <v>31732</v>
      </c>
      <c r="E2512" s="24" t="s">
        <v>4815</v>
      </c>
      <c r="F2512" s="17"/>
      <c r="G2512" s="17"/>
      <c r="H2512" s="353">
        <v>104004918787</v>
      </c>
      <c r="I2512" s="17" t="s">
        <v>5204</v>
      </c>
      <c r="J2512" s="17" t="s">
        <v>5993</v>
      </c>
    </row>
    <row r="2513" spans="1:10" hidden="1">
      <c r="A2513" s="18">
        <f t="shared" si="39"/>
        <v>2509</v>
      </c>
      <c r="B2513" s="25">
        <v>15857</v>
      </c>
      <c r="C2513" s="26" t="s">
        <v>2327</v>
      </c>
      <c r="D2513" s="27">
        <v>31304</v>
      </c>
      <c r="E2513" s="56" t="s">
        <v>4823</v>
      </c>
      <c r="F2513" s="17"/>
      <c r="G2513" s="17"/>
      <c r="H2513" s="353">
        <v>108004926220</v>
      </c>
      <c r="I2513" s="17" t="s">
        <v>5204</v>
      </c>
      <c r="J2513" s="17" t="s">
        <v>5594</v>
      </c>
    </row>
    <row r="2514" spans="1:10" hidden="1">
      <c r="A2514" s="18">
        <f t="shared" si="39"/>
        <v>2510</v>
      </c>
      <c r="B2514" s="21">
        <v>15858</v>
      </c>
      <c r="C2514" s="22" t="s">
        <v>2328</v>
      </c>
      <c r="D2514" s="23">
        <v>31681</v>
      </c>
      <c r="E2514" s="55" t="s">
        <v>4807</v>
      </c>
      <c r="F2514" s="17"/>
      <c r="G2514" s="17"/>
      <c r="H2514" s="353">
        <v>104004926209</v>
      </c>
      <c r="I2514" s="17" t="s">
        <v>5204</v>
      </c>
      <c r="J2514" s="17" t="s">
        <v>5403</v>
      </c>
    </row>
    <row r="2515" spans="1:10" hidden="1">
      <c r="A2515" s="18">
        <f t="shared" si="39"/>
        <v>2511</v>
      </c>
      <c r="B2515" s="25">
        <v>15862</v>
      </c>
      <c r="C2515" s="26" t="s">
        <v>868</v>
      </c>
      <c r="D2515" s="27">
        <v>32809</v>
      </c>
      <c r="E2515" s="28" t="s">
        <v>4820</v>
      </c>
      <c r="F2515" s="17"/>
      <c r="G2515" s="17"/>
      <c r="H2515" s="353">
        <v>105004926211</v>
      </c>
      <c r="I2515" s="17" t="s">
        <v>5204</v>
      </c>
      <c r="J2515" s="17" t="s">
        <v>5993</v>
      </c>
    </row>
    <row r="2516" spans="1:10" hidden="1">
      <c r="A2516" s="18">
        <f t="shared" si="39"/>
        <v>2512</v>
      </c>
      <c r="B2516" s="21">
        <v>15864</v>
      </c>
      <c r="C2516" s="22" t="s">
        <v>2329</v>
      </c>
      <c r="D2516" s="23">
        <v>31803</v>
      </c>
      <c r="E2516" s="24" t="s">
        <v>4817</v>
      </c>
      <c r="F2516" s="17"/>
      <c r="G2516" s="17"/>
      <c r="H2516" s="353">
        <v>1008402803</v>
      </c>
      <c r="I2516" s="17" t="s">
        <v>5208</v>
      </c>
      <c r="J2516" s="17" t="s">
        <v>5993</v>
      </c>
    </row>
    <row r="2517" spans="1:10" hidden="1">
      <c r="A2517" s="18">
        <f t="shared" si="39"/>
        <v>2513</v>
      </c>
      <c r="B2517" s="21">
        <v>15866</v>
      </c>
      <c r="C2517" s="22" t="s">
        <v>2331</v>
      </c>
      <c r="D2517" s="23">
        <v>32033</v>
      </c>
      <c r="E2517" s="24" t="s">
        <v>4793</v>
      </c>
      <c r="F2517" s="17"/>
      <c r="G2517" s="17"/>
      <c r="H2517" s="353">
        <v>141000859894</v>
      </c>
      <c r="I2517" s="17" t="s">
        <v>5210</v>
      </c>
      <c r="J2517" s="17" t="s">
        <v>6361</v>
      </c>
    </row>
    <row r="2518" spans="1:10" hidden="1">
      <c r="A2518" s="18">
        <f t="shared" si="39"/>
        <v>2514</v>
      </c>
      <c r="B2518" s="25">
        <v>15870</v>
      </c>
      <c r="C2518" s="26" t="s">
        <v>2332</v>
      </c>
      <c r="D2518" s="27">
        <v>31060</v>
      </c>
      <c r="E2518" s="28" t="s">
        <v>4800</v>
      </c>
      <c r="F2518" s="17"/>
      <c r="G2518" s="17"/>
      <c r="H2518" s="353">
        <v>141000860409</v>
      </c>
      <c r="I2518" s="17" t="s">
        <v>5210</v>
      </c>
      <c r="J2518" s="17" t="s">
        <v>5993</v>
      </c>
    </row>
    <row r="2519" spans="1:10" hidden="1">
      <c r="A2519" s="18">
        <f t="shared" si="39"/>
        <v>2515</v>
      </c>
      <c r="B2519" s="81">
        <v>15872</v>
      </c>
      <c r="C2519" s="82" t="s">
        <v>2333</v>
      </c>
      <c r="D2519" s="83">
        <v>32121</v>
      </c>
      <c r="E2519" s="24" t="s">
        <v>4791</v>
      </c>
      <c r="F2519" s="17"/>
      <c r="G2519" s="17"/>
      <c r="H2519" s="353">
        <v>141000881407</v>
      </c>
      <c r="I2519" s="17" t="s">
        <v>5210</v>
      </c>
      <c r="J2519" s="17" t="s">
        <v>6362</v>
      </c>
    </row>
    <row r="2520" spans="1:10" hidden="1">
      <c r="A2520" s="18">
        <f t="shared" si="39"/>
        <v>2516</v>
      </c>
      <c r="B2520" s="32">
        <v>15874</v>
      </c>
      <c r="C2520" s="33" t="s">
        <v>2334</v>
      </c>
      <c r="D2520" s="34">
        <v>31445</v>
      </c>
      <c r="E2520" s="64" t="s">
        <v>4817</v>
      </c>
      <c r="F2520" s="17"/>
      <c r="G2520" s="17"/>
      <c r="H2520" s="353">
        <v>141000859412</v>
      </c>
      <c r="I2520" s="17" t="s">
        <v>5210</v>
      </c>
      <c r="J2520" s="17">
        <v>0</v>
      </c>
    </row>
    <row r="2521" spans="1:10" hidden="1">
      <c r="A2521" s="18">
        <f t="shared" si="39"/>
        <v>2517</v>
      </c>
      <c r="B2521" s="21">
        <v>15878</v>
      </c>
      <c r="C2521" s="22" t="s">
        <v>2335</v>
      </c>
      <c r="D2521" s="23">
        <v>30750</v>
      </c>
      <c r="E2521" s="24" t="s">
        <v>4822</v>
      </c>
      <c r="F2521" s="17"/>
      <c r="G2521" s="17"/>
      <c r="H2521" s="353">
        <v>102004916397</v>
      </c>
      <c r="I2521" s="17" t="s">
        <v>5204</v>
      </c>
      <c r="J2521" s="17" t="s">
        <v>5993</v>
      </c>
    </row>
    <row r="2522" spans="1:10" hidden="1">
      <c r="A2522" s="18">
        <f t="shared" si="39"/>
        <v>2518</v>
      </c>
      <c r="B2522" s="42">
        <v>15880</v>
      </c>
      <c r="C2522" s="29" t="s">
        <v>2336</v>
      </c>
      <c r="D2522" s="45">
        <v>32166</v>
      </c>
      <c r="E2522" s="28" t="s">
        <v>4824</v>
      </c>
      <c r="F2522" s="17"/>
      <c r="G2522" s="17"/>
      <c r="H2522" s="353">
        <v>1015764943</v>
      </c>
      <c r="I2522" s="17" t="s">
        <v>5210</v>
      </c>
      <c r="J2522" s="17" t="s">
        <v>6363</v>
      </c>
    </row>
    <row r="2523" spans="1:10" hidden="1">
      <c r="A2523" s="18">
        <f t="shared" si="39"/>
        <v>2519</v>
      </c>
      <c r="B2523" s="21">
        <v>15881</v>
      </c>
      <c r="C2523" s="22" t="s">
        <v>1002</v>
      </c>
      <c r="D2523" s="23">
        <v>32034</v>
      </c>
      <c r="E2523" s="24" t="s">
        <v>4793</v>
      </c>
      <c r="F2523" s="17"/>
      <c r="G2523" s="17"/>
      <c r="H2523" s="353">
        <v>141000859923</v>
      </c>
      <c r="I2523" s="17" t="s">
        <v>5210</v>
      </c>
      <c r="J2523" s="17" t="s">
        <v>5884</v>
      </c>
    </row>
    <row r="2524" spans="1:10" hidden="1">
      <c r="A2524" s="18">
        <f t="shared" si="39"/>
        <v>2520</v>
      </c>
      <c r="B2524" s="25">
        <v>15882</v>
      </c>
      <c r="C2524" s="26" t="s">
        <v>2337</v>
      </c>
      <c r="D2524" s="27">
        <v>32394</v>
      </c>
      <c r="E2524" s="28" t="s">
        <v>4784</v>
      </c>
      <c r="F2524" s="17"/>
      <c r="G2524" s="17"/>
      <c r="H2524" s="353">
        <v>100004942705</v>
      </c>
      <c r="I2524" s="17" t="s">
        <v>5204</v>
      </c>
      <c r="J2524" s="17" t="s">
        <v>5939</v>
      </c>
    </row>
    <row r="2525" spans="1:10" hidden="1">
      <c r="A2525" s="18">
        <f t="shared" si="39"/>
        <v>2521</v>
      </c>
      <c r="B2525" s="21">
        <v>15884</v>
      </c>
      <c r="C2525" s="22" t="s">
        <v>2338</v>
      </c>
      <c r="D2525" s="23">
        <v>32556</v>
      </c>
      <c r="E2525" s="24" t="s">
        <v>4800</v>
      </c>
      <c r="F2525" s="17"/>
      <c r="G2525" s="17"/>
      <c r="H2525" s="353">
        <v>141000860501</v>
      </c>
      <c r="I2525" s="17" t="s">
        <v>5210</v>
      </c>
      <c r="J2525" s="17" t="s">
        <v>5993</v>
      </c>
    </row>
    <row r="2526" spans="1:10" hidden="1">
      <c r="A2526" s="18">
        <f t="shared" si="39"/>
        <v>2522</v>
      </c>
      <c r="B2526" s="25">
        <v>15886</v>
      </c>
      <c r="C2526" s="26" t="s">
        <v>467</v>
      </c>
      <c r="D2526" s="27">
        <v>32757</v>
      </c>
      <c r="E2526" s="28" t="s">
        <v>4797</v>
      </c>
      <c r="F2526" s="17"/>
      <c r="G2526" s="17"/>
      <c r="H2526" s="353">
        <v>141000860064</v>
      </c>
      <c r="I2526" s="17" t="s">
        <v>5210</v>
      </c>
      <c r="J2526" s="17" t="s">
        <v>5913</v>
      </c>
    </row>
    <row r="2527" spans="1:10" hidden="1">
      <c r="A2527" s="18">
        <f t="shared" si="39"/>
        <v>2523</v>
      </c>
      <c r="B2527" s="21">
        <v>15888</v>
      </c>
      <c r="C2527" s="22" t="s">
        <v>2339</v>
      </c>
      <c r="D2527" s="23">
        <v>32415</v>
      </c>
      <c r="E2527" s="24" t="s">
        <v>4779</v>
      </c>
      <c r="F2527" s="17"/>
      <c r="G2527" s="17"/>
      <c r="H2527" s="353">
        <v>109004927940</v>
      </c>
      <c r="I2527" s="17" t="s">
        <v>5204</v>
      </c>
      <c r="J2527" s="17" t="s">
        <v>5323</v>
      </c>
    </row>
    <row r="2528" spans="1:10" hidden="1">
      <c r="A2528" s="18">
        <f t="shared" si="39"/>
        <v>2524</v>
      </c>
      <c r="B2528" s="25">
        <v>15889</v>
      </c>
      <c r="C2528" s="26" t="s">
        <v>2340</v>
      </c>
      <c r="D2528" s="27">
        <v>32828</v>
      </c>
      <c r="E2528" s="28" t="s">
        <v>4779</v>
      </c>
      <c r="F2528" s="17"/>
      <c r="G2528" s="17"/>
      <c r="H2528" s="353">
        <v>141000860065</v>
      </c>
      <c r="I2528" s="17" t="s">
        <v>5210</v>
      </c>
      <c r="J2528" s="17" t="s">
        <v>6364</v>
      </c>
    </row>
    <row r="2529" spans="1:10" hidden="1">
      <c r="A2529" s="18">
        <f t="shared" si="39"/>
        <v>2525</v>
      </c>
      <c r="B2529" s="21">
        <v>15890</v>
      </c>
      <c r="C2529" s="22" t="s">
        <v>2341</v>
      </c>
      <c r="D2529" s="23">
        <v>32354</v>
      </c>
      <c r="E2529" s="24" t="s">
        <v>4779</v>
      </c>
      <c r="F2529" s="17"/>
      <c r="G2529" s="17"/>
      <c r="H2529" s="353">
        <v>44310000187512</v>
      </c>
      <c r="I2529" s="17" t="s">
        <v>5221</v>
      </c>
      <c r="J2529" s="17" t="s">
        <v>5225</v>
      </c>
    </row>
    <row r="2530" spans="1:10" hidden="1">
      <c r="A2530" s="18">
        <f t="shared" si="39"/>
        <v>2526</v>
      </c>
      <c r="B2530" s="25">
        <v>15892</v>
      </c>
      <c r="C2530" s="26" t="s">
        <v>2342</v>
      </c>
      <c r="D2530" s="27">
        <v>31663</v>
      </c>
      <c r="E2530" s="28" t="s">
        <v>4788</v>
      </c>
      <c r="F2530" s="17"/>
      <c r="G2530" s="17"/>
      <c r="H2530" s="353">
        <v>102004119484</v>
      </c>
      <c r="I2530" s="17" t="s">
        <v>5204</v>
      </c>
      <c r="J2530" s="17">
        <v>0</v>
      </c>
    </row>
    <row r="2531" spans="1:10" hidden="1">
      <c r="A2531" s="18">
        <f t="shared" si="39"/>
        <v>2527</v>
      </c>
      <c r="B2531" s="21">
        <v>15894</v>
      </c>
      <c r="C2531" s="22" t="s">
        <v>2343</v>
      </c>
      <c r="D2531" s="23">
        <v>32389</v>
      </c>
      <c r="E2531" s="24" t="s">
        <v>4785</v>
      </c>
      <c r="F2531" s="17"/>
      <c r="G2531" s="17"/>
      <c r="H2531" s="353">
        <v>106004961729</v>
      </c>
      <c r="I2531" s="17" t="s">
        <v>5204</v>
      </c>
      <c r="J2531" s="17" t="s">
        <v>6365</v>
      </c>
    </row>
    <row r="2532" spans="1:10" hidden="1">
      <c r="A2532" s="18">
        <f t="shared" si="39"/>
        <v>2528</v>
      </c>
      <c r="B2532" s="38">
        <v>15900</v>
      </c>
      <c r="C2532" s="69" t="s">
        <v>2344</v>
      </c>
      <c r="D2532" s="70">
        <v>31667</v>
      </c>
      <c r="E2532" s="101" t="s">
        <v>4806</v>
      </c>
      <c r="F2532" s="17"/>
      <c r="G2532" s="17"/>
      <c r="H2532" s="353">
        <v>141000882068</v>
      </c>
      <c r="I2532" s="17" t="s">
        <v>5210</v>
      </c>
      <c r="J2532" s="17">
        <v>0</v>
      </c>
    </row>
    <row r="2533" spans="1:10" hidden="1">
      <c r="A2533" s="18">
        <f t="shared" si="39"/>
        <v>2529</v>
      </c>
      <c r="B2533" s="25">
        <v>15901</v>
      </c>
      <c r="C2533" s="26" t="s">
        <v>2345</v>
      </c>
      <c r="D2533" s="27">
        <v>31476</v>
      </c>
      <c r="E2533" s="28" t="s">
        <v>4830</v>
      </c>
      <c r="F2533" s="17"/>
      <c r="G2533" s="17"/>
      <c r="H2533" s="353">
        <v>108004961685</v>
      </c>
      <c r="I2533" s="17" t="s">
        <v>5204</v>
      </c>
      <c r="J2533" s="17" t="s">
        <v>5993</v>
      </c>
    </row>
    <row r="2534" spans="1:10" hidden="1">
      <c r="A2534" s="18">
        <f t="shared" si="39"/>
        <v>2530</v>
      </c>
      <c r="B2534" s="21">
        <v>15902</v>
      </c>
      <c r="C2534" s="22" t="s">
        <v>2346</v>
      </c>
      <c r="D2534" s="23">
        <v>30006</v>
      </c>
      <c r="E2534" s="24" t="s">
        <v>4800</v>
      </c>
      <c r="F2534" s="17"/>
      <c r="G2534" s="17"/>
      <c r="H2534" s="353">
        <v>1008397691</v>
      </c>
      <c r="I2534" s="17" t="s">
        <v>5208</v>
      </c>
      <c r="J2534" s="17" t="s">
        <v>5352</v>
      </c>
    </row>
    <row r="2535" spans="1:10" hidden="1">
      <c r="A2535" s="18">
        <f t="shared" si="39"/>
        <v>2531</v>
      </c>
      <c r="B2535" s="25">
        <v>15903</v>
      </c>
      <c r="C2535" s="26" t="s">
        <v>2347</v>
      </c>
      <c r="D2535" s="27">
        <v>32017</v>
      </c>
      <c r="E2535" s="28" t="s">
        <v>4803</v>
      </c>
      <c r="F2535" s="17"/>
      <c r="G2535" s="17"/>
      <c r="H2535" s="353">
        <v>103004961978</v>
      </c>
      <c r="I2535" s="17" t="s">
        <v>5204</v>
      </c>
      <c r="J2535" s="17" t="s">
        <v>5207</v>
      </c>
    </row>
    <row r="2536" spans="1:10" hidden="1">
      <c r="A2536" s="18">
        <f t="shared" si="39"/>
        <v>2532</v>
      </c>
      <c r="B2536" s="21">
        <v>15905</v>
      </c>
      <c r="C2536" s="22" t="s">
        <v>353</v>
      </c>
      <c r="D2536" s="23">
        <v>31917</v>
      </c>
      <c r="E2536" s="24" t="s">
        <v>4779</v>
      </c>
      <c r="F2536" s="17"/>
      <c r="G2536" s="17"/>
      <c r="H2536" s="353">
        <v>1008402955</v>
      </c>
      <c r="I2536" s="17" t="s">
        <v>5208</v>
      </c>
      <c r="J2536" s="17" t="s">
        <v>6366</v>
      </c>
    </row>
    <row r="2537" spans="1:10" hidden="1">
      <c r="A2537" s="18">
        <f t="shared" si="39"/>
        <v>2533</v>
      </c>
      <c r="B2537" s="25">
        <v>15907</v>
      </c>
      <c r="C2537" s="26" t="s">
        <v>2348</v>
      </c>
      <c r="D2537" s="27">
        <v>31943</v>
      </c>
      <c r="E2537" s="28" t="s">
        <v>4814</v>
      </c>
      <c r="F2537" s="17"/>
      <c r="G2537" s="17"/>
      <c r="H2537" s="353">
        <v>1008403022</v>
      </c>
      <c r="I2537" s="17" t="s">
        <v>5208</v>
      </c>
      <c r="J2537" s="17" t="s">
        <v>5993</v>
      </c>
    </row>
    <row r="2538" spans="1:10" hidden="1">
      <c r="A2538" s="18">
        <f t="shared" si="39"/>
        <v>2534</v>
      </c>
      <c r="B2538" s="21">
        <v>15911</v>
      </c>
      <c r="C2538" s="22" t="s">
        <v>2349</v>
      </c>
      <c r="D2538" s="23">
        <v>32004</v>
      </c>
      <c r="E2538" s="24" t="s">
        <v>4815</v>
      </c>
      <c r="F2538" s="17"/>
      <c r="G2538" s="17"/>
      <c r="H2538" s="353">
        <v>1008399042</v>
      </c>
      <c r="I2538" s="17" t="s">
        <v>5208</v>
      </c>
      <c r="J2538" s="17" t="s">
        <v>5730</v>
      </c>
    </row>
    <row r="2539" spans="1:10" hidden="1">
      <c r="A2539" s="18">
        <f t="shared" si="39"/>
        <v>2535</v>
      </c>
      <c r="B2539" s="25">
        <v>15912</v>
      </c>
      <c r="C2539" s="26" t="s">
        <v>2350</v>
      </c>
      <c r="D2539" s="27">
        <v>32258</v>
      </c>
      <c r="E2539" s="28" t="s">
        <v>4806</v>
      </c>
      <c r="F2539" s="17"/>
      <c r="G2539" s="17"/>
      <c r="H2539" s="353">
        <v>106004961999</v>
      </c>
      <c r="I2539" s="17" t="s">
        <v>5204</v>
      </c>
      <c r="J2539" s="17" t="s">
        <v>5482</v>
      </c>
    </row>
    <row r="2540" spans="1:10" hidden="1">
      <c r="A2540" s="18">
        <f t="shared" si="39"/>
        <v>2536</v>
      </c>
      <c r="B2540" s="21">
        <v>15914</v>
      </c>
      <c r="C2540" s="22" t="s">
        <v>2351</v>
      </c>
      <c r="D2540" s="23">
        <v>31994</v>
      </c>
      <c r="E2540" s="24" t="s">
        <v>4816</v>
      </c>
      <c r="F2540" s="17"/>
      <c r="G2540" s="17"/>
      <c r="H2540" s="353">
        <v>141000860195</v>
      </c>
      <c r="I2540" s="17" t="s">
        <v>5210</v>
      </c>
      <c r="J2540" s="17" t="s">
        <v>5993</v>
      </c>
    </row>
    <row r="2541" spans="1:10" hidden="1">
      <c r="A2541" s="18">
        <f t="shared" si="39"/>
        <v>2537</v>
      </c>
      <c r="B2541" s="25">
        <v>15917</v>
      </c>
      <c r="C2541" s="26" t="s">
        <v>505</v>
      </c>
      <c r="D2541" s="27">
        <v>32437</v>
      </c>
      <c r="E2541" s="28" t="s">
        <v>4806</v>
      </c>
      <c r="F2541" s="17"/>
      <c r="G2541" s="17"/>
      <c r="H2541" s="353">
        <v>108004962114</v>
      </c>
      <c r="I2541" s="17" t="s">
        <v>5204</v>
      </c>
      <c r="J2541" s="17" t="s">
        <v>5993</v>
      </c>
    </row>
    <row r="2542" spans="1:10" hidden="1">
      <c r="A2542" s="18">
        <f t="shared" si="39"/>
        <v>2538</v>
      </c>
      <c r="B2542" s="21">
        <v>15922</v>
      </c>
      <c r="C2542" s="22" t="s">
        <v>2352</v>
      </c>
      <c r="D2542" s="23">
        <v>31848</v>
      </c>
      <c r="E2542" s="24" t="s">
        <v>4826</v>
      </c>
      <c r="F2542" s="17"/>
      <c r="G2542" s="17"/>
      <c r="H2542" s="353">
        <v>105004961745</v>
      </c>
      <c r="I2542" s="17" t="s">
        <v>5204</v>
      </c>
      <c r="J2542" s="17" t="s">
        <v>6105</v>
      </c>
    </row>
    <row r="2543" spans="1:10" hidden="1">
      <c r="A2543" s="18">
        <f t="shared" si="39"/>
        <v>2539</v>
      </c>
      <c r="B2543" s="25">
        <v>15923</v>
      </c>
      <c r="C2543" s="26" t="s">
        <v>2353</v>
      </c>
      <c r="D2543" s="27">
        <v>32461</v>
      </c>
      <c r="E2543" s="28" t="s">
        <v>4784</v>
      </c>
      <c r="F2543" s="17"/>
      <c r="G2543" s="17"/>
      <c r="H2543" s="353">
        <v>141000824827</v>
      </c>
      <c r="I2543" s="17" t="s">
        <v>5210</v>
      </c>
      <c r="J2543" s="17" t="s">
        <v>5558</v>
      </c>
    </row>
    <row r="2544" spans="1:10" hidden="1">
      <c r="A2544" s="18">
        <f t="shared" si="39"/>
        <v>2540</v>
      </c>
      <c r="B2544" s="21">
        <v>15924</v>
      </c>
      <c r="C2544" s="22" t="s">
        <v>2354</v>
      </c>
      <c r="D2544" s="23">
        <v>31895</v>
      </c>
      <c r="E2544" s="24" t="s">
        <v>4816</v>
      </c>
      <c r="F2544" s="17"/>
      <c r="G2544" s="17"/>
      <c r="H2544" s="353">
        <v>141000860221</v>
      </c>
      <c r="I2544" s="17" t="s">
        <v>5210</v>
      </c>
      <c r="J2544" s="17" t="s">
        <v>5735</v>
      </c>
    </row>
    <row r="2545" spans="1:10" hidden="1">
      <c r="A2545" s="18">
        <f t="shared" si="39"/>
        <v>2541</v>
      </c>
      <c r="B2545" s="25">
        <v>15925</v>
      </c>
      <c r="C2545" s="26" t="s">
        <v>2355</v>
      </c>
      <c r="D2545" s="27">
        <v>32727</v>
      </c>
      <c r="E2545" s="28" t="s">
        <v>4816</v>
      </c>
      <c r="F2545" s="17"/>
      <c r="G2545" s="17"/>
      <c r="H2545" s="353">
        <v>141000860133</v>
      </c>
      <c r="I2545" s="17" t="s">
        <v>5210</v>
      </c>
      <c r="J2545" s="17" t="s">
        <v>5359</v>
      </c>
    </row>
    <row r="2546" spans="1:10" hidden="1">
      <c r="A2546" s="18">
        <f t="shared" si="39"/>
        <v>2542</v>
      </c>
      <c r="B2546" s="21">
        <v>15926</v>
      </c>
      <c r="C2546" s="22" t="s">
        <v>2356</v>
      </c>
      <c r="D2546" s="23">
        <v>32461</v>
      </c>
      <c r="E2546" s="24" t="s">
        <v>4780</v>
      </c>
      <c r="F2546" s="17"/>
      <c r="G2546" s="17"/>
      <c r="H2546" s="353">
        <v>105004961732</v>
      </c>
      <c r="I2546" s="17" t="s">
        <v>5204</v>
      </c>
      <c r="J2546" s="17" t="s">
        <v>5993</v>
      </c>
    </row>
    <row r="2547" spans="1:10" hidden="1">
      <c r="A2547" s="18">
        <f t="shared" si="39"/>
        <v>2543</v>
      </c>
      <c r="B2547" s="25">
        <v>15929</v>
      </c>
      <c r="C2547" s="26" t="s">
        <v>2357</v>
      </c>
      <c r="D2547" s="27">
        <v>30950</v>
      </c>
      <c r="E2547" s="28" t="s">
        <v>4826</v>
      </c>
      <c r="F2547" s="17"/>
      <c r="G2547" s="17"/>
      <c r="H2547" s="353">
        <v>109004961738</v>
      </c>
      <c r="I2547" s="17" t="s">
        <v>5204</v>
      </c>
      <c r="J2547" s="17" t="s">
        <v>5388</v>
      </c>
    </row>
    <row r="2548" spans="1:10" hidden="1">
      <c r="A2548" s="18">
        <f t="shared" si="39"/>
        <v>2544</v>
      </c>
      <c r="B2548" s="21">
        <v>15932</v>
      </c>
      <c r="C2548" s="22" t="s">
        <v>2358</v>
      </c>
      <c r="D2548" s="23">
        <v>31664</v>
      </c>
      <c r="E2548" s="24" t="s">
        <v>4820</v>
      </c>
      <c r="F2548" s="17"/>
      <c r="G2548" s="17"/>
      <c r="H2548" s="353">
        <v>141000860271</v>
      </c>
      <c r="I2548" s="17" t="s">
        <v>5210</v>
      </c>
      <c r="J2548" s="17" t="s">
        <v>5323</v>
      </c>
    </row>
    <row r="2549" spans="1:10" hidden="1">
      <c r="A2549" s="18">
        <f t="shared" si="39"/>
        <v>2545</v>
      </c>
      <c r="B2549" s="25">
        <v>15935</v>
      </c>
      <c r="C2549" s="26" t="s">
        <v>2359</v>
      </c>
      <c r="D2549" s="27">
        <v>31280</v>
      </c>
      <c r="E2549" s="28" t="s">
        <v>4821</v>
      </c>
      <c r="F2549" s="17"/>
      <c r="G2549" s="17"/>
      <c r="H2549" s="353">
        <v>105004961936</v>
      </c>
      <c r="I2549" s="17" t="s">
        <v>5204</v>
      </c>
      <c r="J2549" s="17" t="s">
        <v>5726</v>
      </c>
    </row>
    <row r="2550" spans="1:10" hidden="1">
      <c r="A2550" s="18">
        <f t="shared" si="39"/>
        <v>2546</v>
      </c>
      <c r="B2550" s="21">
        <v>15937</v>
      </c>
      <c r="C2550" s="22" t="s">
        <v>2360</v>
      </c>
      <c r="D2550" s="23">
        <v>31506</v>
      </c>
      <c r="E2550" s="24" t="s">
        <v>4785</v>
      </c>
      <c r="F2550" s="17"/>
      <c r="G2550" s="17"/>
      <c r="H2550" s="353">
        <v>103004961692</v>
      </c>
      <c r="I2550" s="17" t="s">
        <v>5204</v>
      </c>
      <c r="J2550" s="17" t="s">
        <v>6367</v>
      </c>
    </row>
    <row r="2551" spans="1:10" hidden="1">
      <c r="A2551" s="18">
        <f t="shared" si="39"/>
        <v>2547</v>
      </c>
      <c r="B2551" s="25">
        <v>15938</v>
      </c>
      <c r="C2551" s="26" t="s">
        <v>2361</v>
      </c>
      <c r="D2551" s="27">
        <v>29784</v>
      </c>
      <c r="E2551" s="28" t="s">
        <v>4822</v>
      </c>
      <c r="F2551" s="17"/>
      <c r="G2551" s="17"/>
      <c r="H2551" s="353">
        <v>104004961677</v>
      </c>
      <c r="I2551" s="17" t="s">
        <v>5204</v>
      </c>
      <c r="J2551" s="17" t="s">
        <v>5993</v>
      </c>
    </row>
    <row r="2552" spans="1:10" hidden="1">
      <c r="A2552" s="18">
        <f t="shared" si="39"/>
        <v>2548</v>
      </c>
      <c r="B2552" s="21">
        <v>15939</v>
      </c>
      <c r="C2552" s="22" t="s">
        <v>424</v>
      </c>
      <c r="D2552" s="23">
        <v>32561</v>
      </c>
      <c r="E2552" s="24" t="s">
        <v>4822</v>
      </c>
      <c r="F2552" s="17"/>
      <c r="G2552" s="17"/>
      <c r="H2552" s="353">
        <v>101004961682</v>
      </c>
      <c r="I2552" s="17" t="s">
        <v>5204</v>
      </c>
      <c r="J2552" s="17" t="s">
        <v>5993</v>
      </c>
    </row>
    <row r="2553" spans="1:10" hidden="1">
      <c r="A2553" s="18">
        <f t="shared" si="39"/>
        <v>2549</v>
      </c>
      <c r="B2553" s="25">
        <v>15940</v>
      </c>
      <c r="C2553" s="26" t="s">
        <v>1291</v>
      </c>
      <c r="D2553" s="27">
        <v>30715</v>
      </c>
      <c r="E2553" s="28" t="s">
        <v>4795</v>
      </c>
      <c r="F2553" s="17"/>
      <c r="G2553" s="17"/>
      <c r="H2553" s="353">
        <v>102004989842</v>
      </c>
      <c r="I2553" s="17" t="s">
        <v>5204</v>
      </c>
      <c r="J2553" s="17" t="s">
        <v>5257</v>
      </c>
    </row>
    <row r="2554" spans="1:10" hidden="1">
      <c r="A2554" s="18">
        <f t="shared" si="39"/>
        <v>2550</v>
      </c>
      <c r="B2554" s="21">
        <v>15943</v>
      </c>
      <c r="C2554" s="22" t="s">
        <v>2362</v>
      </c>
      <c r="D2554" s="23">
        <v>32755</v>
      </c>
      <c r="E2554" s="24" t="s">
        <v>4800</v>
      </c>
      <c r="F2554" s="17"/>
      <c r="G2554" s="17"/>
      <c r="H2554" s="353">
        <v>141000860417</v>
      </c>
      <c r="I2554" s="17" t="s">
        <v>5210</v>
      </c>
      <c r="J2554" s="17" t="s">
        <v>5316</v>
      </c>
    </row>
    <row r="2555" spans="1:10" hidden="1">
      <c r="A2555" s="18">
        <f t="shared" si="39"/>
        <v>2551</v>
      </c>
      <c r="B2555" s="25">
        <v>15945</v>
      </c>
      <c r="C2555" s="26" t="s">
        <v>2083</v>
      </c>
      <c r="D2555" s="27">
        <v>31451</v>
      </c>
      <c r="E2555" s="28" t="s">
        <v>4784</v>
      </c>
      <c r="F2555" s="17"/>
      <c r="G2555" s="17"/>
      <c r="H2555" s="353">
        <v>101004961670</v>
      </c>
      <c r="I2555" s="17" t="s">
        <v>5204</v>
      </c>
      <c r="J2555" s="17" t="s">
        <v>5640</v>
      </c>
    </row>
    <row r="2556" spans="1:10" hidden="1">
      <c r="A2556" s="18">
        <f t="shared" si="39"/>
        <v>2552</v>
      </c>
      <c r="B2556" s="21">
        <v>15946</v>
      </c>
      <c r="C2556" s="22" t="s">
        <v>2363</v>
      </c>
      <c r="D2556" s="23">
        <v>25891</v>
      </c>
      <c r="E2556" s="24" t="s">
        <v>4791</v>
      </c>
      <c r="F2556" s="17"/>
      <c r="G2556" s="17"/>
      <c r="H2556" s="353">
        <v>108005017864</v>
      </c>
      <c r="I2556" s="17" t="s">
        <v>5204</v>
      </c>
      <c r="J2556" s="17" t="s">
        <v>6368</v>
      </c>
    </row>
    <row r="2557" spans="1:10" hidden="1">
      <c r="A2557" s="18">
        <f t="shared" si="39"/>
        <v>2553</v>
      </c>
      <c r="B2557" s="25">
        <v>15948</v>
      </c>
      <c r="C2557" s="26" t="s">
        <v>2364</v>
      </c>
      <c r="D2557" s="27">
        <v>33373</v>
      </c>
      <c r="E2557" s="28" t="s">
        <v>4791</v>
      </c>
      <c r="F2557" s="17"/>
      <c r="G2557" s="17"/>
      <c r="H2557" s="353">
        <v>100005017875</v>
      </c>
      <c r="I2557" s="17" t="s">
        <v>5204</v>
      </c>
      <c r="J2557" s="17" t="s">
        <v>6369</v>
      </c>
    </row>
    <row r="2558" spans="1:10" hidden="1">
      <c r="A2558" s="18">
        <f t="shared" si="39"/>
        <v>2554</v>
      </c>
      <c r="B2558" s="21">
        <v>15949</v>
      </c>
      <c r="C2558" s="22" t="s">
        <v>2365</v>
      </c>
      <c r="D2558" s="23">
        <v>29218</v>
      </c>
      <c r="E2558" s="30" t="s">
        <v>4781</v>
      </c>
      <c r="F2558" s="17"/>
      <c r="G2558" s="17"/>
      <c r="H2558" s="353">
        <v>105005060853</v>
      </c>
      <c r="I2558" s="17" t="s">
        <v>5204</v>
      </c>
      <c r="J2558" s="17" t="s">
        <v>5993</v>
      </c>
    </row>
    <row r="2559" spans="1:10" hidden="1">
      <c r="A2559" s="18">
        <f t="shared" si="39"/>
        <v>2555</v>
      </c>
      <c r="B2559" s="25">
        <v>15954</v>
      </c>
      <c r="C2559" s="26" t="s">
        <v>2366</v>
      </c>
      <c r="D2559" s="27">
        <v>32843</v>
      </c>
      <c r="E2559" s="28" t="s">
        <v>4786</v>
      </c>
      <c r="F2559" s="17"/>
      <c r="G2559" s="17"/>
      <c r="H2559" s="353">
        <v>108005081515</v>
      </c>
      <c r="I2559" s="17" t="s">
        <v>5204</v>
      </c>
      <c r="J2559" s="17" t="s">
        <v>6370</v>
      </c>
    </row>
    <row r="2560" spans="1:10" hidden="1">
      <c r="A2560" s="18">
        <f t="shared" si="39"/>
        <v>2556</v>
      </c>
      <c r="B2560" s="21">
        <v>15963</v>
      </c>
      <c r="C2560" s="22" t="s">
        <v>505</v>
      </c>
      <c r="D2560" s="23">
        <v>31885</v>
      </c>
      <c r="E2560" s="24" t="s">
        <v>4785</v>
      </c>
      <c r="F2560" s="17"/>
      <c r="G2560" s="17"/>
      <c r="H2560" s="353">
        <v>102004494708</v>
      </c>
      <c r="I2560" s="17" t="s">
        <v>5204</v>
      </c>
      <c r="J2560" s="17" t="s">
        <v>6371</v>
      </c>
    </row>
    <row r="2561" spans="1:10" hidden="1">
      <c r="A2561" s="18">
        <f t="shared" si="39"/>
        <v>2557</v>
      </c>
      <c r="B2561" s="25">
        <v>15964</v>
      </c>
      <c r="C2561" s="26" t="s">
        <v>2367</v>
      </c>
      <c r="D2561" s="27">
        <v>32410</v>
      </c>
      <c r="E2561" s="28" t="s">
        <v>4782</v>
      </c>
      <c r="F2561" s="17" t="s">
        <v>7812</v>
      </c>
      <c r="G2561" s="17" t="s">
        <v>7807</v>
      </c>
      <c r="H2561" s="353">
        <v>102005060856</v>
      </c>
      <c r="I2561" s="17" t="s">
        <v>5204</v>
      </c>
      <c r="J2561" s="17" t="s">
        <v>11805</v>
      </c>
    </row>
    <row r="2562" spans="1:10" hidden="1">
      <c r="A2562" s="18">
        <f t="shared" si="39"/>
        <v>2558</v>
      </c>
      <c r="B2562" s="21">
        <v>15965</v>
      </c>
      <c r="C2562" s="22" t="s">
        <v>2368</v>
      </c>
      <c r="D2562" s="23">
        <v>31432</v>
      </c>
      <c r="E2562" s="30" t="s">
        <v>4781</v>
      </c>
      <c r="F2562" s="17"/>
      <c r="G2562" s="17"/>
      <c r="H2562" s="353">
        <v>1008403886</v>
      </c>
      <c r="I2562" s="17" t="s">
        <v>5208</v>
      </c>
      <c r="J2562" s="17" t="s">
        <v>5993</v>
      </c>
    </row>
    <row r="2563" spans="1:10" hidden="1">
      <c r="A2563" s="18">
        <f t="shared" si="39"/>
        <v>2559</v>
      </c>
      <c r="B2563" s="25">
        <v>15966</v>
      </c>
      <c r="C2563" s="26" t="s">
        <v>2369</v>
      </c>
      <c r="D2563" s="27">
        <v>27736</v>
      </c>
      <c r="E2563" s="29" t="s">
        <v>4781</v>
      </c>
      <c r="F2563" s="17"/>
      <c r="G2563" s="17"/>
      <c r="H2563" s="353">
        <v>103005121998</v>
      </c>
      <c r="I2563" s="17" t="s">
        <v>5204</v>
      </c>
      <c r="J2563" s="17" t="s">
        <v>6372</v>
      </c>
    </row>
    <row r="2564" spans="1:10" hidden="1">
      <c r="A2564" s="18">
        <f t="shared" si="39"/>
        <v>2560</v>
      </c>
      <c r="B2564" s="21">
        <v>15967</v>
      </c>
      <c r="C2564" s="22" t="s">
        <v>2011</v>
      </c>
      <c r="D2564" s="23">
        <v>29869</v>
      </c>
      <c r="E2564" s="24" t="s">
        <v>4822</v>
      </c>
      <c r="F2564" s="17"/>
      <c r="G2564" s="17"/>
      <c r="H2564" s="353">
        <v>107005120425</v>
      </c>
      <c r="I2564" s="17" t="s">
        <v>5204</v>
      </c>
      <c r="J2564" s="17" t="s">
        <v>6373</v>
      </c>
    </row>
    <row r="2565" spans="1:10" hidden="1">
      <c r="A2565" s="18">
        <f t="shared" si="39"/>
        <v>2561</v>
      </c>
      <c r="B2565" s="25">
        <v>15969</v>
      </c>
      <c r="C2565" s="26" t="s">
        <v>2370</v>
      </c>
      <c r="D2565" s="27">
        <v>31011</v>
      </c>
      <c r="E2565" s="28" t="s">
        <v>4779</v>
      </c>
      <c r="F2565" s="17"/>
      <c r="G2565" s="17"/>
      <c r="H2565" s="353">
        <v>100004384621</v>
      </c>
      <c r="I2565" s="17" t="s">
        <v>5204</v>
      </c>
      <c r="J2565" s="17" t="s">
        <v>5993</v>
      </c>
    </row>
    <row r="2566" spans="1:10" hidden="1">
      <c r="A2566" s="18">
        <f t="shared" ref="A2566:A2629" si="40">ROW()-4</f>
        <v>2562</v>
      </c>
      <c r="B2566" s="21">
        <v>15970</v>
      </c>
      <c r="C2566" s="22" t="s">
        <v>2371</v>
      </c>
      <c r="D2566" s="23">
        <v>30848</v>
      </c>
      <c r="E2566" s="24" t="s">
        <v>4782</v>
      </c>
      <c r="F2566" s="17" t="s">
        <v>8036</v>
      </c>
      <c r="G2566" s="17" t="s">
        <v>8032</v>
      </c>
      <c r="H2566" s="353">
        <v>109005155234</v>
      </c>
      <c r="I2566" s="17" t="s">
        <v>5204</v>
      </c>
      <c r="J2566" s="17" t="s">
        <v>11805</v>
      </c>
    </row>
    <row r="2567" spans="1:10" hidden="1">
      <c r="A2567" s="18">
        <f t="shared" si="40"/>
        <v>2563</v>
      </c>
      <c r="B2567" s="25">
        <v>15971</v>
      </c>
      <c r="C2567" s="26" t="s">
        <v>1913</v>
      </c>
      <c r="D2567" s="27">
        <v>30498</v>
      </c>
      <c r="E2567" s="28" t="s">
        <v>4782</v>
      </c>
      <c r="F2567" s="17" t="s">
        <v>9542</v>
      </c>
      <c r="G2567" s="17" t="s">
        <v>9538</v>
      </c>
      <c r="H2567" s="353">
        <v>105004449424</v>
      </c>
      <c r="I2567" s="17" t="s">
        <v>5204</v>
      </c>
      <c r="J2567" s="17" t="s">
        <v>11805</v>
      </c>
    </row>
    <row r="2568" spans="1:10" hidden="1">
      <c r="A2568" s="18">
        <f t="shared" si="40"/>
        <v>2564</v>
      </c>
      <c r="B2568" s="21">
        <v>15973</v>
      </c>
      <c r="C2568" s="22" t="s">
        <v>2372</v>
      </c>
      <c r="D2568" s="23">
        <v>28210</v>
      </c>
      <c r="E2568" s="24" t="s">
        <v>4788</v>
      </c>
      <c r="F2568" s="17"/>
      <c r="G2568" s="17"/>
      <c r="H2568" s="353">
        <v>105005132212</v>
      </c>
      <c r="I2568" s="17" t="s">
        <v>5204</v>
      </c>
      <c r="J2568" s="17" t="s">
        <v>6374</v>
      </c>
    </row>
    <row r="2569" spans="1:10" hidden="1">
      <c r="A2569" s="18">
        <f t="shared" si="40"/>
        <v>2565</v>
      </c>
      <c r="B2569" s="25">
        <v>15975</v>
      </c>
      <c r="C2569" s="26" t="s">
        <v>2373</v>
      </c>
      <c r="D2569" s="27">
        <v>31418</v>
      </c>
      <c r="E2569" s="28" t="s">
        <v>4807</v>
      </c>
      <c r="F2569" s="17"/>
      <c r="G2569" s="17"/>
      <c r="H2569" s="353">
        <v>103005107288</v>
      </c>
      <c r="I2569" s="17" t="s">
        <v>5204</v>
      </c>
      <c r="J2569" s="17" t="s">
        <v>5993</v>
      </c>
    </row>
    <row r="2570" spans="1:10" hidden="1">
      <c r="A2570" s="18">
        <f t="shared" si="40"/>
        <v>2566</v>
      </c>
      <c r="B2570" s="21">
        <v>15990</v>
      </c>
      <c r="C2570" s="22" t="s">
        <v>2374</v>
      </c>
      <c r="D2570" s="23">
        <v>32779</v>
      </c>
      <c r="E2570" s="24" t="s">
        <v>4803</v>
      </c>
      <c r="F2570" s="17"/>
      <c r="G2570" s="17"/>
      <c r="H2570" s="353">
        <v>1008388600</v>
      </c>
      <c r="I2570" s="17" t="s">
        <v>5208</v>
      </c>
      <c r="J2570" s="17" t="s">
        <v>6005</v>
      </c>
    </row>
    <row r="2571" spans="1:10" hidden="1">
      <c r="A2571" s="18">
        <f t="shared" si="40"/>
        <v>2567</v>
      </c>
      <c r="B2571" s="25">
        <v>15991</v>
      </c>
      <c r="C2571" s="26" t="s">
        <v>2375</v>
      </c>
      <c r="D2571" s="27">
        <v>32736</v>
      </c>
      <c r="E2571" s="28" t="s">
        <v>4793</v>
      </c>
      <c r="F2571" s="17"/>
      <c r="G2571" s="17"/>
      <c r="H2571" s="353">
        <v>141000859887</v>
      </c>
      <c r="I2571" s="17" t="s">
        <v>5210</v>
      </c>
      <c r="J2571" s="17" t="s">
        <v>5993</v>
      </c>
    </row>
    <row r="2572" spans="1:10" hidden="1">
      <c r="A2572" s="18">
        <f t="shared" si="40"/>
        <v>2568</v>
      </c>
      <c r="B2572" s="21">
        <v>15996</v>
      </c>
      <c r="C2572" s="22" t="s">
        <v>2376</v>
      </c>
      <c r="D2572" s="23">
        <v>31324</v>
      </c>
      <c r="E2572" s="24" t="s">
        <v>4823</v>
      </c>
      <c r="F2572" s="17"/>
      <c r="G2572" s="17"/>
      <c r="H2572" s="353">
        <v>102005127639</v>
      </c>
      <c r="I2572" s="17" t="s">
        <v>5204</v>
      </c>
      <c r="J2572" s="17" t="s">
        <v>5993</v>
      </c>
    </row>
    <row r="2573" spans="1:10" hidden="1">
      <c r="A2573" s="18">
        <f t="shared" si="40"/>
        <v>2569</v>
      </c>
      <c r="B2573" s="25">
        <v>15997</v>
      </c>
      <c r="C2573" s="26" t="s">
        <v>2377</v>
      </c>
      <c r="D2573" s="27">
        <v>31851</v>
      </c>
      <c r="E2573" s="28" t="s">
        <v>4823</v>
      </c>
      <c r="F2573" s="17"/>
      <c r="G2573" s="17"/>
      <c r="H2573" s="353">
        <v>102005127642</v>
      </c>
      <c r="I2573" s="17" t="s">
        <v>5204</v>
      </c>
      <c r="J2573" s="17" t="s">
        <v>6375</v>
      </c>
    </row>
    <row r="2574" spans="1:10" hidden="1">
      <c r="A2574" s="18">
        <f t="shared" si="40"/>
        <v>2570</v>
      </c>
      <c r="B2574" s="21">
        <v>16001</v>
      </c>
      <c r="C2574" s="22" t="s">
        <v>2378</v>
      </c>
      <c r="D2574" s="23">
        <v>31619</v>
      </c>
      <c r="E2574" s="24" t="s">
        <v>4797</v>
      </c>
      <c r="F2574" s="17"/>
      <c r="G2574" s="17"/>
      <c r="H2574" s="353">
        <v>141000860066</v>
      </c>
      <c r="I2574" s="17" t="s">
        <v>5210</v>
      </c>
      <c r="J2574" s="17" t="s">
        <v>5993</v>
      </c>
    </row>
    <row r="2575" spans="1:10" hidden="1">
      <c r="A2575" s="18">
        <f t="shared" si="40"/>
        <v>2571</v>
      </c>
      <c r="B2575" s="25">
        <v>16002</v>
      </c>
      <c r="C2575" s="26" t="s">
        <v>2379</v>
      </c>
      <c r="D2575" s="27">
        <v>32810</v>
      </c>
      <c r="E2575" s="28" t="s">
        <v>4821</v>
      </c>
      <c r="F2575" s="17"/>
      <c r="G2575" s="17"/>
      <c r="H2575" s="353">
        <v>101005127643</v>
      </c>
      <c r="I2575" s="17" t="s">
        <v>5204</v>
      </c>
      <c r="J2575" s="17" t="s">
        <v>5357</v>
      </c>
    </row>
    <row r="2576" spans="1:10" hidden="1">
      <c r="A2576" s="18">
        <f t="shared" si="40"/>
        <v>2572</v>
      </c>
      <c r="B2576" s="21">
        <v>16004</v>
      </c>
      <c r="C2576" s="22" t="s">
        <v>2380</v>
      </c>
      <c r="D2576" s="23">
        <v>32033</v>
      </c>
      <c r="E2576" s="24" t="s">
        <v>4823</v>
      </c>
      <c r="F2576" s="17"/>
      <c r="G2576" s="17"/>
      <c r="H2576" s="353">
        <v>103005127641</v>
      </c>
      <c r="I2576" s="17" t="s">
        <v>5204</v>
      </c>
      <c r="J2576" s="17" t="s">
        <v>5993</v>
      </c>
    </row>
    <row r="2577" spans="1:10" hidden="1">
      <c r="A2577" s="18">
        <f t="shared" si="40"/>
        <v>2573</v>
      </c>
      <c r="B2577" s="25">
        <v>16005</v>
      </c>
      <c r="C2577" s="26" t="s">
        <v>2173</v>
      </c>
      <c r="D2577" s="27">
        <v>32353</v>
      </c>
      <c r="E2577" s="28" t="s">
        <v>4807</v>
      </c>
      <c r="F2577" s="17"/>
      <c r="G2577" s="17"/>
      <c r="H2577" s="353">
        <v>105005127649</v>
      </c>
      <c r="I2577" s="17" t="s">
        <v>5204</v>
      </c>
      <c r="J2577" s="17" t="s">
        <v>6376</v>
      </c>
    </row>
    <row r="2578" spans="1:10" hidden="1">
      <c r="A2578" s="18">
        <f t="shared" si="40"/>
        <v>2574</v>
      </c>
      <c r="B2578" s="21">
        <v>16007</v>
      </c>
      <c r="C2578" s="22" t="s">
        <v>2381</v>
      </c>
      <c r="D2578" s="23">
        <v>30849</v>
      </c>
      <c r="E2578" s="24" t="s">
        <v>4800</v>
      </c>
      <c r="F2578" s="17"/>
      <c r="G2578" s="17"/>
      <c r="H2578" s="353">
        <v>106005127650</v>
      </c>
      <c r="I2578" s="17" t="s">
        <v>5204</v>
      </c>
      <c r="J2578" s="17" t="s">
        <v>5993</v>
      </c>
    </row>
    <row r="2579" spans="1:10" hidden="1">
      <c r="A2579" s="18">
        <f t="shared" si="40"/>
        <v>2575</v>
      </c>
      <c r="B2579" s="25">
        <v>16008</v>
      </c>
      <c r="C2579" s="26" t="s">
        <v>2382</v>
      </c>
      <c r="D2579" s="27">
        <v>32366</v>
      </c>
      <c r="E2579" s="28" t="s">
        <v>4829</v>
      </c>
      <c r="F2579" s="17"/>
      <c r="G2579" s="17"/>
      <c r="H2579" s="353">
        <v>141000860067</v>
      </c>
      <c r="I2579" s="17" t="s">
        <v>5210</v>
      </c>
      <c r="J2579" s="17" t="s">
        <v>6377</v>
      </c>
    </row>
    <row r="2580" spans="1:10" hidden="1">
      <c r="A2580" s="18">
        <f t="shared" si="40"/>
        <v>2576</v>
      </c>
      <c r="B2580" s="21">
        <v>16010</v>
      </c>
      <c r="C2580" s="22" t="s">
        <v>2383</v>
      </c>
      <c r="D2580" s="23">
        <v>31757</v>
      </c>
      <c r="E2580" s="24" t="s">
        <v>4816</v>
      </c>
      <c r="F2580" s="17"/>
      <c r="G2580" s="17"/>
      <c r="H2580" s="353">
        <v>141000860226</v>
      </c>
      <c r="I2580" s="17" t="s">
        <v>5210</v>
      </c>
      <c r="J2580" s="17" t="s">
        <v>5993</v>
      </c>
    </row>
    <row r="2581" spans="1:10" hidden="1">
      <c r="A2581" s="18">
        <f t="shared" si="40"/>
        <v>2577</v>
      </c>
      <c r="B2581" s="25">
        <v>16011</v>
      </c>
      <c r="C2581" s="26" t="s">
        <v>2384</v>
      </c>
      <c r="D2581" s="27">
        <v>32776</v>
      </c>
      <c r="E2581" s="28" t="s">
        <v>4824</v>
      </c>
      <c r="F2581" s="17"/>
      <c r="G2581" s="17"/>
      <c r="H2581" s="353">
        <v>100005107349</v>
      </c>
      <c r="I2581" s="17" t="s">
        <v>5204</v>
      </c>
      <c r="J2581" s="17" t="s">
        <v>5521</v>
      </c>
    </row>
    <row r="2582" spans="1:10" hidden="1">
      <c r="A2582" s="18">
        <f t="shared" si="40"/>
        <v>2578</v>
      </c>
      <c r="B2582" s="21">
        <v>16013</v>
      </c>
      <c r="C2582" s="22" t="s">
        <v>2385</v>
      </c>
      <c r="D2582" s="23">
        <v>31721</v>
      </c>
      <c r="E2582" s="24" t="s">
        <v>4791</v>
      </c>
      <c r="F2582" s="17"/>
      <c r="G2582" s="17"/>
      <c r="H2582" s="353">
        <v>1008402447</v>
      </c>
      <c r="I2582" s="17" t="s">
        <v>5208</v>
      </c>
      <c r="J2582" s="17" t="s">
        <v>5993</v>
      </c>
    </row>
    <row r="2583" spans="1:10" hidden="1">
      <c r="A2583" s="18">
        <f t="shared" si="40"/>
        <v>2579</v>
      </c>
      <c r="B2583" s="25">
        <v>16014</v>
      </c>
      <c r="C2583" s="26" t="s">
        <v>2323</v>
      </c>
      <c r="D2583" s="27">
        <v>31261</v>
      </c>
      <c r="E2583" s="28" t="s">
        <v>4820</v>
      </c>
      <c r="F2583" s="17"/>
      <c r="G2583" s="17"/>
      <c r="H2583" s="353">
        <v>1008402366</v>
      </c>
      <c r="I2583" s="17" t="s">
        <v>5208</v>
      </c>
      <c r="J2583" s="17" t="s">
        <v>5993</v>
      </c>
    </row>
    <row r="2584" spans="1:10" hidden="1">
      <c r="A2584" s="18">
        <f t="shared" si="40"/>
        <v>2580</v>
      </c>
      <c r="B2584" s="21">
        <v>16016</v>
      </c>
      <c r="C2584" s="22" t="s">
        <v>2386</v>
      </c>
      <c r="D2584" s="23">
        <v>31503</v>
      </c>
      <c r="E2584" s="24" t="s">
        <v>4824</v>
      </c>
      <c r="F2584" s="17"/>
      <c r="G2584" s="17"/>
      <c r="H2584" s="353">
        <v>1008402382</v>
      </c>
      <c r="I2584" s="17" t="s">
        <v>5208</v>
      </c>
      <c r="J2584" s="17" t="s">
        <v>6310</v>
      </c>
    </row>
    <row r="2585" spans="1:10" hidden="1">
      <c r="A2585" s="18">
        <f t="shared" si="40"/>
        <v>2581</v>
      </c>
      <c r="B2585" s="25">
        <v>16022</v>
      </c>
      <c r="C2585" s="26" t="s">
        <v>2387</v>
      </c>
      <c r="D2585" s="27">
        <v>32819</v>
      </c>
      <c r="E2585" s="28" t="s">
        <v>4793</v>
      </c>
      <c r="F2585" s="17"/>
      <c r="G2585" s="17"/>
      <c r="H2585" s="353">
        <v>141000859893</v>
      </c>
      <c r="I2585" s="17" t="s">
        <v>5210</v>
      </c>
      <c r="J2585" s="17" t="s">
        <v>6378</v>
      </c>
    </row>
    <row r="2586" spans="1:10" hidden="1">
      <c r="A2586" s="18">
        <f t="shared" si="40"/>
        <v>2582</v>
      </c>
      <c r="B2586" s="21">
        <v>16023</v>
      </c>
      <c r="C2586" s="22" t="s">
        <v>2388</v>
      </c>
      <c r="D2586" s="23">
        <v>32475</v>
      </c>
      <c r="E2586" s="24" t="s">
        <v>4785</v>
      </c>
      <c r="F2586" s="17"/>
      <c r="G2586" s="17"/>
      <c r="H2586" s="353">
        <v>1008398797</v>
      </c>
      <c r="I2586" s="17" t="s">
        <v>5208</v>
      </c>
      <c r="J2586" s="17" t="s">
        <v>5993</v>
      </c>
    </row>
    <row r="2587" spans="1:10" hidden="1">
      <c r="A2587" s="18">
        <f t="shared" si="40"/>
        <v>2583</v>
      </c>
      <c r="B2587" s="25">
        <v>16026</v>
      </c>
      <c r="C2587" s="26" t="s">
        <v>890</v>
      </c>
      <c r="D2587" s="27">
        <v>32099</v>
      </c>
      <c r="E2587" s="28" t="s">
        <v>4823</v>
      </c>
      <c r="F2587" s="17"/>
      <c r="G2587" s="17"/>
      <c r="H2587" s="353">
        <v>100005107312</v>
      </c>
      <c r="I2587" s="17" t="s">
        <v>5204</v>
      </c>
      <c r="J2587" s="17" t="s">
        <v>6169</v>
      </c>
    </row>
    <row r="2588" spans="1:10" hidden="1">
      <c r="A2588" s="18">
        <f t="shared" si="40"/>
        <v>2584</v>
      </c>
      <c r="B2588" s="21">
        <v>16028</v>
      </c>
      <c r="C2588" s="22" t="s">
        <v>1475</v>
      </c>
      <c r="D2588" s="23">
        <v>32320</v>
      </c>
      <c r="E2588" s="24" t="s">
        <v>4807</v>
      </c>
      <c r="F2588" s="17"/>
      <c r="G2588" s="17"/>
      <c r="H2588" s="353">
        <v>105877944691</v>
      </c>
      <c r="I2588" s="17" t="s">
        <v>5204</v>
      </c>
      <c r="J2588" s="17" t="s">
        <v>5993</v>
      </c>
    </row>
    <row r="2589" spans="1:10" hidden="1">
      <c r="A2589" s="18">
        <f t="shared" si="40"/>
        <v>2585</v>
      </c>
      <c r="B2589" s="25">
        <v>16029</v>
      </c>
      <c r="C2589" s="26" t="s">
        <v>2389</v>
      </c>
      <c r="D2589" s="27">
        <v>31636</v>
      </c>
      <c r="E2589" s="28" t="s">
        <v>4816</v>
      </c>
      <c r="F2589" s="17"/>
      <c r="G2589" s="17"/>
      <c r="H2589" s="353">
        <v>141000860202</v>
      </c>
      <c r="I2589" s="17" t="s">
        <v>5210</v>
      </c>
      <c r="J2589" s="17" t="s">
        <v>5993</v>
      </c>
    </row>
    <row r="2590" spans="1:10" hidden="1">
      <c r="A2590" s="18">
        <f t="shared" si="40"/>
        <v>2586</v>
      </c>
      <c r="B2590" s="21">
        <v>16031</v>
      </c>
      <c r="C2590" s="22" t="s">
        <v>2390</v>
      </c>
      <c r="D2590" s="23">
        <v>32379</v>
      </c>
      <c r="E2590" s="24" t="s">
        <v>4807</v>
      </c>
      <c r="F2590" s="17"/>
      <c r="G2590" s="17"/>
      <c r="H2590" s="353">
        <v>103005132195</v>
      </c>
      <c r="I2590" s="17" t="s">
        <v>5204</v>
      </c>
      <c r="J2590" s="17" t="s">
        <v>5993</v>
      </c>
    </row>
    <row r="2591" spans="1:10" hidden="1">
      <c r="A2591" s="18">
        <f t="shared" si="40"/>
        <v>2587</v>
      </c>
      <c r="B2591" s="25">
        <v>16035</v>
      </c>
      <c r="C2591" s="26" t="s">
        <v>2391</v>
      </c>
      <c r="D2591" s="27">
        <v>32273</v>
      </c>
      <c r="E2591" s="28" t="s">
        <v>4823</v>
      </c>
      <c r="F2591" s="17"/>
      <c r="G2591" s="17"/>
      <c r="H2591" s="353">
        <v>104005132194</v>
      </c>
      <c r="I2591" s="17" t="s">
        <v>5204</v>
      </c>
      <c r="J2591" s="17" t="s">
        <v>5993</v>
      </c>
    </row>
    <row r="2592" spans="1:10" hidden="1">
      <c r="A2592" s="18">
        <f t="shared" si="40"/>
        <v>2588</v>
      </c>
      <c r="B2592" s="21">
        <v>16038</v>
      </c>
      <c r="C2592" s="22" t="s">
        <v>202</v>
      </c>
      <c r="D2592" s="23">
        <v>31382</v>
      </c>
      <c r="E2592" s="24" t="s">
        <v>4807</v>
      </c>
      <c r="F2592" s="17"/>
      <c r="G2592" s="17"/>
      <c r="H2592" s="353">
        <v>107005107296</v>
      </c>
      <c r="I2592" s="17" t="s">
        <v>5204</v>
      </c>
      <c r="J2592" s="17" t="s">
        <v>5993</v>
      </c>
    </row>
    <row r="2593" spans="1:10" hidden="1">
      <c r="A2593" s="18">
        <f t="shared" si="40"/>
        <v>2589</v>
      </c>
      <c r="B2593" s="25">
        <v>16040</v>
      </c>
      <c r="C2593" s="26" t="s">
        <v>2392</v>
      </c>
      <c r="D2593" s="27">
        <v>31371</v>
      </c>
      <c r="E2593" s="28" t="s">
        <v>4791</v>
      </c>
      <c r="F2593" s="17"/>
      <c r="G2593" s="17"/>
      <c r="H2593" s="353">
        <v>105005107317</v>
      </c>
      <c r="I2593" s="17" t="s">
        <v>5204</v>
      </c>
      <c r="J2593" s="17" t="s">
        <v>6379</v>
      </c>
    </row>
    <row r="2594" spans="1:10" hidden="1">
      <c r="A2594" s="18">
        <f t="shared" si="40"/>
        <v>2590</v>
      </c>
      <c r="B2594" s="21">
        <v>16042</v>
      </c>
      <c r="C2594" s="22" t="s">
        <v>2393</v>
      </c>
      <c r="D2594" s="23">
        <v>32018</v>
      </c>
      <c r="E2594" s="24" t="s">
        <v>4784</v>
      </c>
      <c r="F2594" s="17"/>
      <c r="G2594" s="17"/>
      <c r="H2594" s="353">
        <v>141000860160</v>
      </c>
      <c r="I2594" s="17" t="s">
        <v>5210</v>
      </c>
      <c r="J2594" s="17" t="s">
        <v>5993</v>
      </c>
    </row>
    <row r="2595" spans="1:10" hidden="1">
      <c r="A2595" s="18">
        <f t="shared" si="40"/>
        <v>2591</v>
      </c>
      <c r="B2595" s="25">
        <v>16043</v>
      </c>
      <c r="C2595" s="26" t="s">
        <v>2394</v>
      </c>
      <c r="D2595" s="27">
        <v>32785</v>
      </c>
      <c r="E2595" s="28" t="s">
        <v>4807</v>
      </c>
      <c r="F2595" s="17"/>
      <c r="G2595" s="17"/>
      <c r="H2595" s="353">
        <v>103005107306</v>
      </c>
      <c r="I2595" s="17" t="s">
        <v>5204</v>
      </c>
      <c r="J2595" s="17" t="s">
        <v>5993</v>
      </c>
    </row>
    <row r="2596" spans="1:10" hidden="1">
      <c r="A2596" s="18">
        <f t="shared" si="40"/>
        <v>2592</v>
      </c>
      <c r="B2596" s="21">
        <v>16044</v>
      </c>
      <c r="C2596" s="22" t="s">
        <v>2395</v>
      </c>
      <c r="D2596" s="23">
        <v>30872</v>
      </c>
      <c r="E2596" s="24" t="s">
        <v>4797</v>
      </c>
      <c r="F2596" s="17"/>
      <c r="G2596" s="17"/>
      <c r="H2596" s="353">
        <v>141000860068</v>
      </c>
      <c r="I2596" s="17" t="s">
        <v>5210</v>
      </c>
      <c r="J2596" s="17" t="s">
        <v>6380</v>
      </c>
    </row>
    <row r="2597" spans="1:10" hidden="1">
      <c r="A2597" s="18">
        <f t="shared" si="40"/>
        <v>2593</v>
      </c>
      <c r="B2597" s="25">
        <v>16045</v>
      </c>
      <c r="C2597" s="26" t="s">
        <v>2396</v>
      </c>
      <c r="D2597" s="27">
        <v>32410</v>
      </c>
      <c r="E2597" s="28" t="s">
        <v>4824</v>
      </c>
      <c r="F2597" s="17"/>
      <c r="G2597" s="17"/>
      <c r="H2597" s="353">
        <v>109005107313</v>
      </c>
      <c r="I2597" s="17" t="s">
        <v>5204</v>
      </c>
      <c r="J2597" s="17" t="s">
        <v>5357</v>
      </c>
    </row>
    <row r="2598" spans="1:10" hidden="1">
      <c r="A2598" s="18">
        <f t="shared" si="40"/>
        <v>2594</v>
      </c>
      <c r="B2598" s="21">
        <v>16047</v>
      </c>
      <c r="C2598" s="22" t="s">
        <v>2397</v>
      </c>
      <c r="D2598" s="23">
        <v>31999</v>
      </c>
      <c r="E2598" s="24" t="s">
        <v>4786</v>
      </c>
      <c r="F2598" s="17"/>
      <c r="G2598" s="17"/>
      <c r="H2598" s="353">
        <v>102005107310</v>
      </c>
      <c r="I2598" s="17" t="s">
        <v>5204</v>
      </c>
      <c r="J2598" s="17" t="s">
        <v>5993</v>
      </c>
    </row>
    <row r="2599" spans="1:10" hidden="1">
      <c r="A2599" s="18">
        <f t="shared" si="40"/>
        <v>2595</v>
      </c>
      <c r="B2599" s="25">
        <v>16048</v>
      </c>
      <c r="C2599" s="26" t="s">
        <v>2398</v>
      </c>
      <c r="D2599" s="27">
        <v>29993</v>
      </c>
      <c r="E2599" s="28" t="s">
        <v>4823</v>
      </c>
      <c r="F2599" s="17"/>
      <c r="G2599" s="17"/>
      <c r="H2599" s="353">
        <v>107005107315</v>
      </c>
      <c r="I2599" s="17" t="s">
        <v>5204</v>
      </c>
      <c r="J2599" s="17" t="s">
        <v>6381</v>
      </c>
    </row>
    <row r="2600" spans="1:10" hidden="1">
      <c r="A2600" s="18">
        <f t="shared" si="40"/>
        <v>2596</v>
      </c>
      <c r="B2600" s="21">
        <v>16049</v>
      </c>
      <c r="C2600" s="22" t="s">
        <v>2399</v>
      </c>
      <c r="D2600" s="23">
        <v>32340</v>
      </c>
      <c r="E2600" s="24" t="s">
        <v>4780</v>
      </c>
      <c r="F2600" s="17"/>
      <c r="G2600" s="17"/>
      <c r="H2600" s="353">
        <v>1008398616</v>
      </c>
      <c r="I2600" s="17" t="s">
        <v>5208</v>
      </c>
      <c r="J2600" s="17" t="s">
        <v>6051</v>
      </c>
    </row>
    <row r="2601" spans="1:10" hidden="1">
      <c r="A2601" s="18">
        <f t="shared" si="40"/>
        <v>2597</v>
      </c>
      <c r="B2601" s="25">
        <v>16050</v>
      </c>
      <c r="C2601" s="26" t="s">
        <v>2400</v>
      </c>
      <c r="D2601" s="27">
        <v>32822</v>
      </c>
      <c r="E2601" s="28" t="s">
        <v>4829</v>
      </c>
      <c r="F2601" s="17"/>
      <c r="G2601" s="17"/>
      <c r="H2601" s="353">
        <v>105005111285</v>
      </c>
      <c r="I2601" s="17" t="s">
        <v>5204</v>
      </c>
      <c r="J2601" s="17" t="s">
        <v>5993</v>
      </c>
    </row>
    <row r="2602" spans="1:10" hidden="1">
      <c r="A2602" s="18">
        <f t="shared" si="40"/>
        <v>2598</v>
      </c>
      <c r="B2602" s="21">
        <v>16051</v>
      </c>
      <c r="C2602" s="22" t="s">
        <v>2401</v>
      </c>
      <c r="D2602" s="23">
        <v>32564</v>
      </c>
      <c r="E2602" s="24" t="s">
        <v>4800</v>
      </c>
      <c r="F2602" s="17"/>
      <c r="G2602" s="17"/>
      <c r="H2602" s="353">
        <v>1008397882</v>
      </c>
      <c r="I2602" s="17" t="s">
        <v>5208</v>
      </c>
      <c r="J2602" s="17" t="s">
        <v>5993</v>
      </c>
    </row>
    <row r="2603" spans="1:10" hidden="1">
      <c r="A2603" s="18">
        <f t="shared" si="40"/>
        <v>2599</v>
      </c>
      <c r="B2603" s="25">
        <v>16052</v>
      </c>
      <c r="C2603" s="26" t="s">
        <v>2402</v>
      </c>
      <c r="D2603" s="27">
        <v>31687</v>
      </c>
      <c r="E2603" s="28" t="s">
        <v>4795</v>
      </c>
      <c r="F2603" s="17"/>
      <c r="G2603" s="17"/>
      <c r="H2603" s="353">
        <v>103005120431</v>
      </c>
      <c r="I2603" s="17" t="s">
        <v>5204</v>
      </c>
      <c r="J2603" s="17" t="s">
        <v>5993</v>
      </c>
    </row>
    <row r="2604" spans="1:10" hidden="1">
      <c r="A2604" s="18">
        <f t="shared" si="40"/>
        <v>2600</v>
      </c>
      <c r="B2604" s="21">
        <v>16053</v>
      </c>
      <c r="C2604" s="22" t="s">
        <v>2403</v>
      </c>
      <c r="D2604" s="23">
        <v>32344</v>
      </c>
      <c r="E2604" s="24" t="s">
        <v>4797</v>
      </c>
      <c r="F2604" s="17"/>
      <c r="G2604" s="17"/>
      <c r="H2604" s="353">
        <v>141000860069</v>
      </c>
      <c r="I2604" s="17" t="s">
        <v>5210</v>
      </c>
      <c r="J2604" s="17" t="s">
        <v>6382</v>
      </c>
    </row>
    <row r="2605" spans="1:10" hidden="1">
      <c r="A2605" s="18">
        <f t="shared" si="40"/>
        <v>2601</v>
      </c>
      <c r="B2605" s="25">
        <v>16054</v>
      </c>
      <c r="C2605" s="26" t="s">
        <v>2404</v>
      </c>
      <c r="D2605" s="27">
        <v>31999</v>
      </c>
      <c r="E2605" s="28" t="s">
        <v>4797</v>
      </c>
      <c r="F2605" s="17"/>
      <c r="G2605" s="17"/>
      <c r="H2605" s="353">
        <v>141000860070</v>
      </c>
      <c r="I2605" s="17" t="s">
        <v>5210</v>
      </c>
      <c r="J2605" s="17" t="s">
        <v>6263</v>
      </c>
    </row>
    <row r="2606" spans="1:10" hidden="1">
      <c r="A2606" s="18">
        <f t="shared" si="40"/>
        <v>2602</v>
      </c>
      <c r="B2606" s="21">
        <v>16056</v>
      </c>
      <c r="C2606" s="22" t="s">
        <v>2405</v>
      </c>
      <c r="D2606" s="23">
        <v>31970</v>
      </c>
      <c r="E2606" s="24" t="s">
        <v>4797</v>
      </c>
      <c r="F2606" s="17"/>
      <c r="G2606" s="17"/>
      <c r="H2606" s="353">
        <v>44310000412913</v>
      </c>
      <c r="I2606" s="17" t="s">
        <v>5273</v>
      </c>
      <c r="J2606" s="17" t="s">
        <v>5234</v>
      </c>
    </row>
    <row r="2607" spans="1:10" hidden="1">
      <c r="A2607" s="18">
        <f t="shared" si="40"/>
        <v>2603</v>
      </c>
      <c r="B2607" s="25">
        <v>16061</v>
      </c>
      <c r="C2607" s="26" t="s">
        <v>2406</v>
      </c>
      <c r="D2607" s="27">
        <v>32000</v>
      </c>
      <c r="E2607" s="28" t="s">
        <v>4780</v>
      </c>
      <c r="F2607" s="17"/>
      <c r="G2607" s="17"/>
      <c r="H2607" s="353">
        <v>100005232323</v>
      </c>
      <c r="I2607" s="17" t="s">
        <v>5204</v>
      </c>
      <c r="J2607" s="17" t="s">
        <v>5470</v>
      </c>
    </row>
    <row r="2608" spans="1:10" hidden="1">
      <c r="A2608" s="18">
        <f t="shared" si="40"/>
        <v>2604</v>
      </c>
      <c r="B2608" s="21">
        <v>16062</v>
      </c>
      <c r="C2608" s="22" t="s">
        <v>2407</v>
      </c>
      <c r="D2608" s="23">
        <v>32017</v>
      </c>
      <c r="E2608" s="24" t="s">
        <v>4793</v>
      </c>
      <c r="F2608" s="17"/>
      <c r="G2608" s="17"/>
      <c r="H2608" s="353">
        <v>109005232324</v>
      </c>
      <c r="I2608" s="17" t="s">
        <v>5204</v>
      </c>
      <c r="J2608" s="17" t="s">
        <v>5225</v>
      </c>
    </row>
    <row r="2609" spans="1:10" hidden="1">
      <c r="A2609" s="18">
        <f t="shared" si="40"/>
        <v>2605</v>
      </c>
      <c r="B2609" s="25">
        <v>16063</v>
      </c>
      <c r="C2609" s="26" t="s">
        <v>2408</v>
      </c>
      <c r="D2609" s="27">
        <v>32216</v>
      </c>
      <c r="E2609" s="28" t="s">
        <v>4817</v>
      </c>
      <c r="F2609" s="17"/>
      <c r="G2609" s="17"/>
      <c r="H2609" s="353">
        <v>100005254447</v>
      </c>
      <c r="I2609" s="17" t="s">
        <v>5204</v>
      </c>
      <c r="J2609" s="17" t="s">
        <v>5993</v>
      </c>
    </row>
    <row r="2610" spans="1:10" hidden="1">
      <c r="A2610" s="18">
        <f t="shared" si="40"/>
        <v>2606</v>
      </c>
      <c r="B2610" s="21">
        <v>16064</v>
      </c>
      <c r="C2610" s="22" t="s">
        <v>2409</v>
      </c>
      <c r="D2610" s="23">
        <v>31063</v>
      </c>
      <c r="E2610" s="24" t="s">
        <v>4823</v>
      </c>
      <c r="F2610" s="17"/>
      <c r="G2610" s="17"/>
      <c r="H2610" s="353">
        <v>101005254446</v>
      </c>
      <c r="I2610" s="17" t="s">
        <v>5204</v>
      </c>
      <c r="J2610" s="17" t="s">
        <v>5993</v>
      </c>
    </row>
    <row r="2611" spans="1:10" hidden="1">
      <c r="A2611" s="18">
        <f t="shared" si="40"/>
        <v>2607</v>
      </c>
      <c r="B2611" s="25">
        <v>16066</v>
      </c>
      <c r="C2611" s="26" t="s">
        <v>349</v>
      </c>
      <c r="D2611" s="27">
        <v>32368</v>
      </c>
      <c r="E2611" s="28" t="s">
        <v>4801</v>
      </c>
      <c r="F2611" s="17"/>
      <c r="G2611" s="17"/>
      <c r="H2611" s="353">
        <v>101004790170</v>
      </c>
      <c r="I2611" s="17" t="s">
        <v>5204</v>
      </c>
      <c r="J2611" s="17" t="s">
        <v>6383</v>
      </c>
    </row>
    <row r="2612" spans="1:10" hidden="1">
      <c r="A2612" s="18">
        <f t="shared" si="40"/>
        <v>2608</v>
      </c>
      <c r="B2612" s="21">
        <v>16067</v>
      </c>
      <c r="C2612" s="22" t="s">
        <v>2410</v>
      </c>
      <c r="D2612" s="23">
        <v>32704</v>
      </c>
      <c r="E2612" s="24" t="s">
        <v>4791</v>
      </c>
      <c r="F2612" s="17"/>
      <c r="G2612" s="17"/>
      <c r="H2612" s="353">
        <v>109005213371</v>
      </c>
      <c r="I2612" s="17" t="s">
        <v>5204</v>
      </c>
      <c r="J2612" s="17" t="s">
        <v>5364</v>
      </c>
    </row>
    <row r="2613" spans="1:10" hidden="1">
      <c r="A2613" s="18">
        <f t="shared" si="40"/>
        <v>2609</v>
      </c>
      <c r="B2613" s="25">
        <v>16068</v>
      </c>
      <c r="C2613" s="26" t="s">
        <v>2411</v>
      </c>
      <c r="D2613" s="27">
        <v>28083</v>
      </c>
      <c r="E2613" s="28" t="s">
        <v>4791</v>
      </c>
      <c r="F2613" s="17"/>
      <c r="G2613" s="17"/>
      <c r="H2613" s="353">
        <v>104005254443</v>
      </c>
      <c r="I2613" s="17" t="s">
        <v>5204</v>
      </c>
      <c r="J2613" s="17" t="s">
        <v>5302</v>
      </c>
    </row>
    <row r="2614" spans="1:10" hidden="1">
      <c r="A2614" s="18">
        <f t="shared" si="40"/>
        <v>2610</v>
      </c>
      <c r="B2614" s="21">
        <v>16069</v>
      </c>
      <c r="C2614" s="22" t="s">
        <v>2412</v>
      </c>
      <c r="D2614" s="23">
        <v>30429</v>
      </c>
      <c r="E2614" s="24" t="s">
        <v>4791</v>
      </c>
      <c r="F2614" s="17"/>
      <c r="G2614" s="17"/>
      <c r="H2614" s="353">
        <v>103005254444</v>
      </c>
      <c r="I2614" s="17" t="s">
        <v>5204</v>
      </c>
      <c r="J2614" s="17" t="s">
        <v>5333</v>
      </c>
    </row>
    <row r="2615" spans="1:10" hidden="1">
      <c r="A2615" s="18">
        <f t="shared" si="40"/>
        <v>2611</v>
      </c>
      <c r="B2615" s="25">
        <v>16070</v>
      </c>
      <c r="C2615" s="26" t="s">
        <v>2413</v>
      </c>
      <c r="D2615" s="27">
        <v>32288</v>
      </c>
      <c r="E2615" s="28" t="s">
        <v>4785</v>
      </c>
      <c r="F2615" s="17"/>
      <c r="G2615" s="17"/>
      <c r="H2615" s="353">
        <v>105004625781</v>
      </c>
      <c r="I2615" s="17" t="s">
        <v>5204</v>
      </c>
      <c r="J2615" s="17" t="s">
        <v>5521</v>
      </c>
    </row>
    <row r="2616" spans="1:10" hidden="1">
      <c r="A2616" s="18">
        <f t="shared" si="40"/>
        <v>2612</v>
      </c>
      <c r="B2616" s="21">
        <v>16072</v>
      </c>
      <c r="C2616" s="22" t="s">
        <v>2414</v>
      </c>
      <c r="D2616" s="23">
        <v>31657</v>
      </c>
      <c r="E2616" s="24" t="s">
        <v>4807</v>
      </c>
      <c r="F2616" s="17"/>
      <c r="G2616" s="17"/>
      <c r="H2616" s="353">
        <v>109005297635</v>
      </c>
      <c r="I2616" s="17" t="s">
        <v>5204</v>
      </c>
      <c r="J2616" s="17" t="s">
        <v>5993</v>
      </c>
    </row>
    <row r="2617" spans="1:10" hidden="1">
      <c r="A2617" s="18">
        <f t="shared" si="40"/>
        <v>2613</v>
      </c>
      <c r="B2617" s="25">
        <v>16080</v>
      </c>
      <c r="C2617" s="26" t="s">
        <v>2415</v>
      </c>
      <c r="D2617" s="27">
        <v>31589</v>
      </c>
      <c r="E2617" s="28" t="s">
        <v>4829</v>
      </c>
      <c r="F2617" s="17"/>
      <c r="G2617" s="17"/>
      <c r="H2617" s="353">
        <v>104005309767</v>
      </c>
      <c r="I2617" s="17" t="s">
        <v>5204</v>
      </c>
      <c r="J2617" s="17" t="s">
        <v>5993</v>
      </c>
    </row>
    <row r="2618" spans="1:10" hidden="1">
      <c r="A2618" s="18">
        <f t="shared" si="40"/>
        <v>2614</v>
      </c>
      <c r="B2618" s="21">
        <v>16085</v>
      </c>
      <c r="C2618" s="22" t="s">
        <v>2416</v>
      </c>
      <c r="D2618" s="23">
        <v>31437</v>
      </c>
      <c r="E2618" s="24" t="s">
        <v>4789</v>
      </c>
      <c r="F2618" s="17"/>
      <c r="G2618" s="17"/>
      <c r="H2618" s="353">
        <v>107005300436</v>
      </c>
      <c r="I2618" s="17" t="s">
        <v>5204</v>
      </c>
      <c r="J2618" s="17" t="s">
        <v>5993</v>
      </c>
    </row>
    <row r="2619" spans="1:10" hidden="1">
      <c r="A2619" s="18">
        <f t="shared" si="40"/>
        <v>2615</v>
      </c>
      <c r="B2619" s="25">
        <v>16086</v>
      </c>
      <c r="C2619" s="26" t="s">
        <v>79</v>
      </c>
      <c r="D2619" s="27">
        <v>33135</v>
      </c>
      <c r="E2619" s="28" t="s">
        <v>4823</v>
      </c>
      <c r="F2619" s="17"/>
      <c r="G2619" s="17"/>
      <c r="H2619" s="353">
        <v>105005297639</v>
      </c>
      <c r="I2619" s="17" t="s">
        <v>5204</v>
      </c>
      <c r="J2619" s="17" t="s">
        <v>5993</v>
      </c>
    </row>
    <row r="2620" spans="1:10" hidden="1">
      <c r="A2620" s="18">
        <f t="shared" si="40"/>
        <v>2616</v>
      </c>
      <c r="B2620" s="21">
        <v>16091</v>
      </c>
      <c r="C2620" s="22" t="s">
        <v>2417</v>
      </c>
      <c r="D2620" s="23">
        <v>32074</v>
      </c>
      <c r="E2620" s="24" t="s">
        <v>4823</v>
      </c>
      <c r="F2620" s="17"/>
      <c r="G2620" s="17"/>
      <c r="H2620" s="353">
        <v>107005297640</v>
      </c>
      <c r="I2620" s="17" t="s">
        <v>5204</v>
      </c>
      <c r="J2620" s="17" t="s">
        <v>5993</v>
      </c>
    </row>
    <row r="2621" spans="1:10" hidden="1">
      <c r="A2621" s="18">
        <f t="shared" si="40"/>
        <v>2617</v>
      </c>
      <c r="B2621" s="75">
        <v>16092</v>
      </c>
      <c r="C2621" s="43" t="s">
        <v>2418</v>
      </c>
      <c r="D2621" s="76">
        <v>32856</v>
      </c>
      <c r="E2621" s="43" t="s">
        <v>4789</v>
      </c>
      <c r="F2621" s="17"/>
      <c r="G2621" s="17"/>
      <c r="H2621" s="353">
        <v>1017286864</v>
      </c>
      <c r="I2621" s="17" t="s">
        <v>5210</v>
      </c>
      <c r="J2621" s="17" t="s">
        <v>5819</v>
      </c>
    </row>
    <row r="2622" spans="1:10" hidden="1">
      <c r="A2622" s="18">
        <f t="shared" si="40"/>
        <v>2618</v>
      </c>
      <c r="B2622" s="21">
        <v>16093</v>
      </c>
      <c r="C2622" s="22" t="s">
        <v>2419</v>
      </c>
      <c r="D2622" s="23">
        <v>32285</v>
      </c>
      <c r="E2622" s="24" t="s">
        <v>4822</v>
      </c>
      <c r="F2622" s="17"/>
      <c r="G2622" s="17"/>
      <c r="H2622" s="353">
        <v>1008402146</v>
      </c>
      <c r="I2622" s="17" t="s">
        <v>5208</v>
      </c>
      <c r="J2622" s="17" t="s">
        <v>6384</v>
      </c>
    </row>
    <row r="2623" spans="1:10" hidden="1">
      <c r="A2623" s="18">
        <f t="shared" si="40"/>
        <v>2619</v>
      </c>
      <c r="B2623" s="25">
        <v>16099</v>
      </c>
      <c r="C2623" s="26" t="s">
        <v>2420</v>
      </c>
      <c r="D2623" s="27">
        <v>31912</v>
      </c>
      <c r="E2623" s="28" t="s">
        <v>4815</v>
      </c>
      <c r="F2623" s="17"/>
      <c r="G2623" s="17"/>
      <c r="H2623" s="353">
        <v>101005297633</v>
      </c>
      <c r="I2623" s="17" t="s">
        <v>5204</v>
      </c>
      <c r="J2623" s="17" t="s">
        <v>5993</v>
      </c>
    </row>
    <row r="2624" spans="1:10" hidden="1">
      <c r="A2624" s="18">
        <f t="shared" si="40"/>
        <v>2620</v>
      </c>
      <c r="B2624" s="21">
        <v>16101</v>
      </c>
      <c r="C2624" s="22" t="s">
        <v>2125</v>
      </c>
      <c r="D2624" s="23">
        <v>32424</v>
      </c>
      <c r="E2624" s="24" t="s">
        <v>4814</v>
      </c>
      <c r="F2624" s="17"/>
      <c r="G2624" s="17"/>
      <c r="H2624" s="353">
        <v>1008403271</v>
      </c>
      <c r="I2624" s="17" t="s">
        <v>5208</v>
      </c>
      <c r="J2624" s="17" t="s">
        <v>6201</v>
      </c>
    </row>
    <row r="2625" spans="1:10" hidden="1">
      <c r="A2625" s="18">
        <f t="shared" si="40"/>
        <v>2621</v>
      </c>
      <c r="B2625" s="25">
        <v>16103</v>
      </c>
      <c r="C2625" s="26" t="s">
        <v>2421</v>
      </c>
      <c r="D2625" s="27">
        <v>32600</v>
      </c>
      <c r="E2625" s="28" t="s">
        <v>4805</v>
      </c>
      <c r="F2625" s="17"/>
      <c r="G2625" s="17"/>
      <c r="H2625" s="353">
        <v>1008388862</v>
      </c>
      <c r="I2625" s="17" t="s">
        <v>5208</v>
      </c>
      <c r="J2625" s="17" t="s">
        <v>5993</v>
      </c>
    </row>
    <row r="2626" spans="1:10" hidden="1">
      <c r="A2626" s="18">
        <f t="shared" si="40"/>
        <v>2622</v>
      </c>
      <c r="B2626" s="38">
        <v>16104</v>
      </c>
      <c r="C2626" s="30" t="s">
        <v>2422</v>
      </c>
      <c r="D2626" s="48">
        <v>32060</v>
      </c>
      <c r="E2626" s="30" t="s">
        <v>4826</v>
      </c>
      <c r="F2626" s="17"/>
      <c r="G2626" s="17"/>
      <c r="H2626" s="353">
        <v>1039698869</v>
      </c>
      <c r="I2626" s="17" t="s">
        <v>5210</v>
      </c>
      <c r="J2626" s="17" t="s">
        <v>6385</v>
      </c>
    </row>
    <row r="2627" spans="1:10" hidden="1">
      <c r="A2627" s="18">
        <f t="shared" si="40"/>
        <v>2623</v>
      </c>
      <c r="B2627" s="25">
        <v>16108</v>
      </c>
      <c r="C2627" s="26" t="s">
        <v>2423</v>
      </c>
      <c r="D2627" s="27">
        <v>32258</v>
      </c>
      <c r="E2627" s="28" t="s">
        <v>4788</v>
      </c>
      <c r="F2627" s="17"/>
      <c r="G2627" s="17"/>
      <c r="H2627" s="353">
        <v>105005328981</v>
      </c>
      <c r="I2627" s="17" t="s">
        <v>5204</v>
      </c>
      <c r="J2627" s="17" t="s">
        <v>5323</v>
      </c>
    </row>
    <row r="2628" spans="1:10" hidden="1">
      <c r="A2628" s="18">
        <f t="shared" si="40"/>
        <v>2624</v>
      </c>
      <c r="B2628" s="21">
        <v>16110</v>
      </c>
      <c r="C2628" s="22" t="s">
        <v>2424</v>
      </c>
      <c r="D2628" s="23">
        <v>31721</v>
      </c>
      <c r="E2628" s="24" t="s">
        <v>4793</v>
      </c>
      <c r="F2628" s="17"/>
      <c r="G2628" s="17"/>
      <c r="H2628" s="353">
        <v>141000859986</v>
      </c>
      <c r="I2628" s="17" t="s">
        <v>5210</v>
      </c>
      <c r="J2628" s="17" t="s">
        <v>5993</v>
      </c>
    </row>
    <row r="2629" spans="1:10" hidden="1">
      <c r="A2629" s="18">
        <f t="shared" si="40"/>
        <v>2625</v>
      </c>
      <c r="B2629" s="25">
        <v>16111</v>
      </c>
      <c r="C2629" s="26" t="s">
        <v>2425</v>
      </c>
      <c r="D2629" s="27">
        <v>31042</v>
      </c>
      <c r="E2629" s="28" t="s">
        <v>4785</v>
      </c>
      <c r="F2629" s="17"/>
      <c r="G2629" s="17"/>
      <c r="H2629" s="353">
        <v>1008400245</v>
      </c>
      <c r="I2629" s="17" t="s">
        <v>5208</v>
      </c>
      <c r="J2629" s="17" t="s">
        <v>5621</v>
      </c>
    </row>
    <row r="2630" spans="1:10" hidden="1">
      <c r="A2630" s="18">
        <f t="shared" ref="A2630:A2693" si="41">ROW()-4</f>
        <v>2626</v>
      </c>
      <c r="B2630" s="21">
        <v>16114</v>
      </c>
      <c r="C2630" s="22" t="s">
        <v>2426</v>
      </c>
      <c r="D2630" s="23">
        <v>32040</v>
      </c>
      <c r="E2630" s="24" t="s">
        <v>4828</v>
      </c>
      <c r="F2630" s="17"/>
      <c r="G2630" s="17"/>
      <c r="H2630" s="353">
        <v>1008400261</v>
      </c>
      <c r="I2630" s="17" t="s">
        <v>5208</v>
      </c>
      <c r="J2630" s="17" t="s">
        <v>5993</v>
      </c>
    </row>
    <row r="2631" spans="1:10" hidden="1">
      <c r="A2631" s="18">
        <f t="shared" si="41"/>
        <v>2627</v>
      </c>
      <c r="B2631" s="25">
        <v>16115</v>
      </c>
      <c r="C2631" s="26" t="s">
        <v>2427</v>
      </c>
      <c r="D2631" s="27">
        <v>32771</v>
      </c>
      <c r="E2631" s="28" t="s">
        <v>4826</v>
      </c>
      <c r="F2631" s="17"/>
      <c r="G2631" s="17"/>
      <c r="H2631" s="353">
        <v>101005300420</v>
      </c>
      <c r="I2631" s="17" t="s">
        <v>5204</v>
      </c>
      <c r="J2631" s="17" t="s">
        <v>5993</v>
      </c>
    </row>
    <row r="2632" spans="1:10" hidden="1">
      <c r="A2632" s="18">
        <f t="shared" si="41"/>
        <v>2628</v>
      </c>
      <c r="B2632" s="21">
        <v>16124</v>
      </c>
      <c r="C2632" s="22" t="s">
        <v>2428</v>
      </c>
      <c r="D2632" s="23">
        <v>32690</v>
      </c>
      <c r="E2632" s="24" t="s">
        <v>4818</v>
      </c>
      <c r="F2632" s="17"/>
      <c r="G2632" s="17"/>
      <c r="H2632" s="353">
        <v>108005287033</v>
      </c>
      <c r="I2632" s="17" t="s">
        <v>5204</v>
      </c>
      <c r="J2632" s="17" t="s">
        <v>5673</v>
      </c>
    </row>
    <row r="2633" spans="1:10" hidden="1">
      <c r="A2633" s="18">
        <f t="shared" si="41"/>
        <v>2629</v>
      </c>
      <c r="B2633" s="25">
        <v>16125</v>
      </c>
      <c r="C2633" s="26" t="s">
        <v>2429</v>
      </c>
      <c r="D2633" s="27">
        <v>32908</v>
      </c>
      <c r="E2633" s="28" t="s">
        <v>4822</v>
      </c>
      <c r="F2633" s="17"/>
      <c r="G2633" s="17"/>
      <c r="H2633" s="353">
        <v>107005287034</v>
      </c>
      <c r="I2633" s="17" t="s">
        <v>5204</v>
      </c>
      <c r="J2633" s="17" t="s">
        <v>5468</v>
      </c>
    </row>
    <row r="2634" spans="1:10" hidden="1">
      <c r="A2634" s="18">
        <f t="shared" si="41"/>
        <v>2630</v>
      </c>
      <c r="B2634" s="21">
        <v>16126</v>
      </c>
      <c r="C2634" s="22" t="s">
        <v>2430</v>
      </c>
      <c r="D2634" s="23">
        <v>33087</v>
      </c>
      <c r="E2634" s="24" t="s">
        <v>4822</v>
      </c>
      <c r="F2634" s="17"/>
      <c r="G2634" s="17"/>
      <c r="H2634" s="353">
        <v>106005287035</v>
      </c>
      <c r="I2634" s="17" t="s">
        <v>5204</v>
      </c>
      <c r="J2634" s="17" t="s">
        <v>5496</v>
      </c>
    </row>
    <row r="2635" spans="1:10" hidden="1">
      <c r="A2635" s="18">
        <f t="shared" si="41"/>
        <v>2631</v>
      </c>
      <c r="B2635" s="25">
        <v>16127</v>
      </c>
      <c r="C2635" s="26" t="s">
        <v>2431</v>
      </c>
      <c r="D2635" s="27">
        <v>31565</v>
      </c>
      <c r="E2635" s="28" t="s">
        <v>4788</v>
      </c>
      <c r="F2635" s="17"/>
      <c r="G2635" s="17"/>
      <c r="H2635" s="353">
        <v>106005361361</v>
      </c>
      <c r="I2635" s="17" t="s">
        <v>5204</v>
      </c>
      <c r="J2635" s="17" t="s">
        <v>5645</v>
      </c>
    </row>
    <row r="2636" spans="1:10" hidden="1">
      <c r="A2636" s="18">
        <f t="shared" si="41"/>
        <v>2632</v>
      </c>
      <c r="B2636" s="21">
        <v>16135</v>
      </c>
      <c r="C2636" s="22" t="s">
        <v>2432</v>
      </c>
      <c r="D2636" s="23">
        <v>32101</v>
      </c>
      <c r="E2636" s="24" t="s">
        <v>4779</v>
      </c>
      <c r="F2636" s="17"/>
      <c r="G2636" s="17"/>
      <c r="H2636" s="353">
        <v>109005354035</v>
      </c>
      <c r="I2636" s="17" t="s">
        <v>5204</v>
      </c>
      <c r="J2636" s="17" t="s">
        <v>5467</v>
      </c>
    </row>
    <row r="2637" spans="1:10" hidden="1">
      <c r="A2637" s="18">
        <f t="shared" si="41"/>
        <v>2633</v>
      </c>
      <c r="B2637" s="25">
        <v>16137</v>
      </c>
      <c r="C2637" s="26" t="s">
        <v>2433</v>
      </c>
      <c r="D2637" s="27">
        <v>30956</v>
      </c>
      <c r="E2637" s="28" t="s">
        <v>4824</v>
      </c>
      <c r="F2637" s="17"/>
      <c r="G2637" s="17"/>
      <c r="H2637" s="353">
        <v>1008398179</v>
      </c>
      <c r="I2637" s="17" t="s">
        <v>5208</v>
      </c>
      <c r="J2637" s="17" t="s">
        <v>6386</v>
      </c>
    </row>
    <row r="2638" spans="1:10" hidden="1">
      <c r="A2638" s="18">
        <f t="shared" si="41"/>
        <v>2634</v>
      </c>
      <c r="B2638" s="21">
        <v>16139</v>
      </c>
      <c r="C2638" s="22" t="s">
        <v>2434</v>
      </c>
      <c r="D2638" s="23">
        <v>32415</v>
      </c>
      <c r="E2638" s="24" t="s">
        <v>4818</v>
      </c>
      <c r="F2638" s="17"/>
      <c r="G2638" s="17"/>
      <c r="H2638" s="353">
        <v>101004957984</v>
      </c>
      <c r="I2638" s="17" t="s">
        <v>5204</v>
      </c>
      <c r="J2638" s="17" t="s">
        <v>6164</v>
      </c>
    </row>
    <row r="2639" spans="1:10" hidden="1">
      <c r="A2639" s="18">
        <f t="shared" si="41"/>
        <v>2635</v>
      </c>
      <c r="B2639" s="25">
        <v>16140</v>
      </c>
      <c r="C2639" s="26" t="s">
        <v>2435</v>
      </c>
      <c r="D2639" s="27">
        <v>32862</v>
      </c>
      <c r="E2639" s="28" t="s">
        <v>4816</v>
      </c>
      <c r="F2639" s="17"/>
      <c r="G2639" s="17"/>
      <c r="H2639" s="353">
        <v>141000859991</v>
      </c>
      <c r="I2639" s="17" t="s">
        <v>5210</v>
      </c>
      <c r="J2639" s="17" t="s">
        <v>5371</v>
      </c>
    </row>
    <row r="2640" spans="1:10" hidden="1">
      <c r="A2640" s="18">
        <f t="shared" si="41"/>
        <v>2636</v>
      </c>
      <c r="B2640" s="21">
        <v>16148</v>
      </c>
      <c r="C2640" s="22" t="s">
        <v>2436</v>
      </c>
      <c r="D2640" s="23">
        <v>30868</v>
      </c>
      <c r="E2640" s="24" t="s">
        <v>4817</v>
      </c>
      <c r="F2640" s="17"/>
      <c r="G2640" s="17"/>
      <c r="H2640" s="353">
        <v>109005332836</v>
      </c>
      <c r="I2640" s="17" t="s">
        <v>5204</v>
      </c>
      <c r="J2640" s="17" t="s">
        <v>6387</v>
      </c>
    </row>
    <row r="2641" spans="1:10" hidden="1">
      <c r="A2641" s="18">
        <f t="shared" si="41"/>
        <v>2637</v>
      </c>
      <c r="B2641" s="25">
        <v>16150</v>
      </c>
      <c r="C2641" s="26" t="s">
        <v>2437</v>
      </c>
      <c r="D2641" s="27">
        <v>33022</v>
      </c>
      <c r="E2641" s="28" t="s">
        <v>4817</v>
      </c>
      <c r="F2641" s="17"/>
      <c r="G2641" s="17"/>
      <c r="H2641" s="353">
        <v>108005332840</v>
      </c>
      <c r="I2641" s="17" t="s">
        <v>5204</v>
      </c>
      <c r="J2641" s="17" t="s">
        <v>5499</v>
      </c>
    </row>
    <row r="2642" spans="1:10" hidden="1">
      <c r="A2642" s="18">
        <f t="shared" si="41"/>
        <v>2638</v>
      </c>
      <c r="B2642" s="21">
        <v>16153</v>
      </c>
      <c r="C2642" s="22" t="s">
        <v>2438</v>
      </c>
      <c r="D2642" s="23">
        <v>33153</v>
      </c>
      <c r="E2642" s="24" t="s">
        <v>4823</v>
      </c>
      <c r="F2642" s="17"/>
      <c r="G2642" s="17"/>
      <c r="H2642" s="353">
        <v>106005332796</v>
      </c>
      <c r="I2642" s="17" t="s">
        <v>5204</v>
      </c>
      <c r="J2642" s="17" t="s">
        <v>5993</v>
      </c>
    </row>
    <row r="2643" spans="1:10" hidden="1">
      <c r="A2643" s="18">
        <f t="shared" si="41"/>
        <v>2639</v>
      </c>
      <c r="B2643" s="25">
        <v>16154</v>
      </c>
      <c r="C2643" s="26" t="s">
        <v>1561</v>
      </c>
      <c r="D2643" s="27">
        <v>32816</v>
      </c>
      <c r="E2643" s="28" t="s">
        <v>4789</v>
      </c>
      <c r="F2643" s="17"/>
      <c r="G2643" s="17"/>
      <c r="H2643" s="353">
        <v>105005332797</v>
      </c>
      <c r="I2643" s="17" t="s">
        <v>5204</v>
      </c>
      <c r="J2643" s="17" t="s">
        <v>6388</v>
      </c>
    </row>
    <row r="2644" spans="1:10" hidden="1">
      <c r="A2644" s="18">
        <f t="shared" si="41"/>
        <v>2640</v>
      </c>
      <c r="B2644" s="21">
        <v>16155</v>
      </c>
      <c r="C2644" s="22" t="s">
        <v>1253</v>
      </c>
      <c r="D2644" s="23">
        <v>32994</v>
      </c>
      <c r="E2644" s="24" t="s">
        <v>4823</v>
      </c>
      <c r="F2644" s="17"/>
      <c r="G2644" s="17"/>
      <c r="H2644" s="353">
        <v>103005332799</v>
      </c>
      <c r="I2644" s="17" t="s">
        <v>5204</v>
      </c>
      <c r="J2644" s="17" t="s">
        <v>6389</v>
      </c>
    </row>
    <row r="2645" spans="1:10" hidden="1">
      <c r="A2645" s="18">
        <f t="shared" si="41"/>
        <v>2641</v>
      </c>
      <c r="B2645" s="25">
        <v>16156</v>
      </c>
      <c r="C2645" s="26" t="s">
        <v>2439</v>
      </c>
      <c r="D2645" s="27">
        <v>32909</v>
      </c>
      <c r="E2645" s="28" t="s">
        <v>4823</v>
      </c>
      <c r="F2645" s="17"/>
      <c r="G2645" s="17"/>
      <c r="H2645" s="353">
        <v>107005332801</v>
      </c>
      <c r="I2645" s="17" t="s">
        <v>5204</v>
      </c>
      <c r="J2645" s="17" t="s">
        <v>6390</v>
      </c>
    </row>
    <row r="2646" spans="1:10" hidden="1">
      <c r="A2646" s="18">
        <f t="shared" si="41"/>
        <v>2642</v>
      </c>
      <c r="B2646" s="21">
        <v>16159</v>
      </c>
      <c r="C2646" s="22" t="s">
        <v>2440</v>
      </c>
      <c r="D2646" s="23">
        <v>33082</v>
      </c>
      <c r="E2646" s="24" t="s">
        <v>4823</v>
      </c>
      <c r="F2646" s="17"/>
      <c r="G2646" s="17"/>
      <c r="H2646" s="353">
        <v>109005332809</v>
      </c>
      <c r="I2646" s="17" t="s">
        <v>5204</v>
      </c>
      <c r="J2646" s="17" t="s">
        <v>5993</v>
      </c>
    </row>
    <row r="2647" spans="1:10" hidden="1">
      <c r="A2647" s="18">
        <f t="shared" si="41"/>
        <v>2643</v>
      </c>
      <c r="B2647" s="25">
        <v>16161</v>
      </c>
      <c r="C2647" s="26" t="s">
        <v>2441</v>
      </c>
      <c r="D2647" s="27">
        <v>32802</v>
      </c>
      <c r="E2647" s="28" t="s">
        <v>4797</v>
      </c>
      <c r="F2647" s="17"/>
      <c r="G2647" s="17"/>
      <c r="H2647" s="353">
        <v>141000860072</v>
      </c>
      <c r="I2647" s="17" t="s">
        <v>5210</v>
      </c>
      <c r="J2647" s="17" t="s">
        <v>5993</v>
      </c>
    </row>
    <row r="2648" spans="1:10" hidden="1">
      <c r="A2648" s="18">
        <f t="shared" si="41"/>
        <v>2644</v>
      </c>
      <c r="B2648" s="21">
        <v>16163</v>
      </c>
      <c r="C2648" s="22" t="s">
        <v>257</v>
      </c>
      <c r="D2648" s="23">
        <v>32407</v>
      </c>
      <c r="E2648" s="24" t="s">
        <v>4829</v>
      </c>
      <c r="F2648" s="17"/>
      <c r="G2648" s="17"/>
      <c r="H2648" s="353">
        <v>1008400999</v>
      </c>
      <c r="I2648" s="17" t="s">
        <v>5208</v>
      </c>
      <c r="J2648" s="17" t="s">
        <v>5993</v>
      </c>
    </row>
    <row r="2649" spans="1:10" hidden="1">
      <c r="A2649" s="18">
        <f t="shared" si="41"/>
        <v>2645</v>
      </c>
      <c r="B2649" s="25">
        <v>16166</v>
      </c>
      <c r="C2649" s="26" t="s">
        <v>2442</v>
      </c>
      <c r="D2649" s="27">
        <v>31581</v>
      </c>
      <c r="E2649" s="28" t="s">
        <v>4814</v>
      </c>
      <c r="F2649" s="17"/>
      <c r="G2649" s="17"/>
      <c r="H2649" s="353">
        <v>1008403035</v>
      </c>
      <c r="I2649" s="17" t="s">
        <v>5208</v>
      </c>
      <c r="J2649" s="17" t="s">
        <v>5993</v>
      </c>
    </row>
    <row r="2650" spans="1:10" hidden="1">
      <c r="A2650" s="18">
        <f t="shared" si="41"/>
        <v>2646</v>
      </c>
      <c r="B2650" s="21">
        <v>16168</v>
      </c>
      <c r="C2650" s="22" t="s">
        <v>2443</v>
      </c>
      <c r="D2650" s="23">
        <v>32872</v>
      </c>
      <c r="E2650" s="24" t="s">
        <v>4814</v>
      </c>
      <c r="F2650" s="17"/>
      <c r="G2650" s="17"/>
      <c r="H2650" s="353">
        <v>1008403048</v>
      </c>
      <c r="I2650" s="17" t="s">
        <v>5208</v>
      </c>
      <c r="J2650" s="17" t="s">
        <v>6391</v>
      </c>
    </row>
    <row r="2651" spans="1:10" hidden="1">
      <c r="A2651" s="18">
        <f t="shared" si="41"/>
        <v>2647</v>
      </c>
      <c r="B2651" s="25">
        <v>16169</v>
      </c>
      <c r="C2651" s="26" t="s">
        <v>2444</v>
      </c>
      <c r="D2651" s="27">
        <v>31914</v>
      </c>
      <c r="E2651" s="28" t="s">
        <v>4817</v>
      </c>
      <c r="F2651" s="17"/>
      <c r="G2651" s="17"/>
      <c r="H2651" s="353">
        <v>108004712076</v>
      </c>
      <c r="I2651" s="17" t="s">
        <v>5204</v>
      </c>
      <c r="J2651" s="17" t="s">
        <v>6349</v>
      </c>
    </row>
    <row r="2652" spans="1:10" hidden="1">
      <c r="A2652" s="18">
        <f t="shared" si="41"/>
        <v>2648</v>
      </c>
      <c r="B2652" s="21">
        <v>16171</v>
      </c>
      <c r="C2652" s="22" t="s">
        <v>2445</v>
      </c>
      <c r="D2652" s="23">
        <v>32595</v>
      </c>
      <c r="E2652" s="24" t="s">
        <v>4806</v>
      </c>
      <c r="F2652" s="17"/>
      <c r="G2652" s="17"/>
      <c r="H2652" s="353">
        <v>105005328902</v>
      </c>
      <c r="I2652" s="17" t="s">
        <v>5204</v>
      </c>
      <c r="J2652" s="17" t="s">
        <v>5993</v>
      </c>
    </row>
    <row r="2653" spans="1:10" hidden="1">
      <c r="A2653" s="18">
        <f t="shared" si="41"/>
        <v>2649</v>
      </c>
      <c r="B2653" s="25">
        <v>16174</v>
      </c>
      <c r="C2653" s="26" t="s">
        <v>2446</v>
      </c>
      <c r="D2653" s="27">
        <v>32683</v>
      </c>
      <c r="E2653" s="28" t="s">
        <v>4828</v>
      </c>
      <c r="F2653" s="17"/>
      <c r="G2653" s="17"/>
      <c r="H2653" s="353">
        <v>1008994117</v>
      </c>
      <c r="I2653" s="17" t="s">
        <v>5208</v>
      </c>
      <c r="J2653" s="17" t="s">
        <v>6392</v>
      </c>
    </row>
    <row r="2654" spans="1:10" hidden="1">
      <c r="A2654" s="18">
        <f t="shared" si="41"/>
        <v>2650</v>
      </c>
      <c r="B2654" s="21">
        <v>16175</v>
      </c>
      <c r="C2654" s="22" t="s">
        <v>2447</v>
      </c>
      <c r="D2654" s="23">
        <v>32714</v>
      </c>
      <c r="E2654" s="24" t="s">
        <v>4789</v>
      </c>
      <c r="F2654" s="17"/>
      <c r="G2654" s="17"/>
      <c r="H2654" s="353">
        <v>108005328912</v>
      </c>
      <c r="I2654" s="17" t="s">
        <v>5204</v>
      </c>
      <c r="J2654" s="17" t="s">
        <v>5993</v>
      </c>
    </row>
    <row r="2655" spans="1:10" hidden="1">
      <c r="A2655" s="18">
        <f t="shared" si="41"/>
        <v>2651</v>
      </c>
      <c r="B2655" s="25">
        <v>16177</v>
      </c>
      <c r="C2655" s="26" t="s">
        <v>2448</v>
      </c>
      <c r="D2655" s="27">
        <v>32484</v>
      </c>
      <c r="E2655" s="28" t="s">
        <v>4791</v>
      </c>
      <c r="F2655" s="17"/>
      <c r="G2655" s="17"/>
      <c r="H2655" s="353">
        <v>101005353935</v>
      </c>
      <c r="I2655" s="17" t="s">
        <v>5204</v>
      </c>
      <c r="J2655" s="17" t="s">
        <v>5397</v>
      </c>
    </row>
    <row r="2656" spans="1:10" hidden="1">
      <c r="A2656" s="18">
        <f t="shared" si="41"/>
        <v>2652</v>
      </c>
      <c r="B2656" s="21">
        <v>16179</v>
      </c>
      <c r="C2656" s="22" t="s">
        <v>2330</v>
      </c>
      <c r="D2656" s="23">
        <v>31626</v>
      </c>
      <c r="E2656" s="24" t="s">
        <v>4782</v>
      </c>
      <c r="F2656" s="17" t="s">
        <v>10174</v>
      </c>
      <c r="G2656" s="17" t="s">
        <v>10169</v>
      </c>
      <c r="H2656" s="353">
        <v>109005337122</v>
      </c>
      <c r="I2656" s="17" t="s">
        <v>5204</v>
      </c>
      <c r="J2656" s="17" t="s">
        <v>11807</v>
      </c>
    </row>
    <row r="2657" spans="1:10" hidden="1">
      <c r="A2657" s="18">
        <f t="shared" si="41"/>
        <v>2653</v>
      </c>
      <c r="B2657" s="25">
        <v>16180</v>
      </c>
      <c r="C2657" s="26" t="s">
        <v>2449</v>
      </c>
      <c r="D2657" s="27">
        <v>32408</v>
      </c>
      <c r="E2657" s="28" t="s">
        <v>4782</v>
      </c>
      <c r="F2657" s="17" t="s">
        <v>7683</v>
      </c>
      <c r="G2657" s="17" t="s">
        <v>7672</v>
      </c>
      <c r="H2657" s="353">
        <v>103004502976</v>
      </c>
      <c r="I2657" s="17" t="s">
        <v>5204</v>
      </c>
      <c r="J2657" s="17" t="s">
        <v>11805</v>
      </c>
    </row>
    <row r="2658" spans="1:10" hidden="1">
      <c r="A2658" s="18">
        <f t="shared" si="41"/>
        <v>2654</v>
      </c>
      <c r="B2658" s="21">
        <v>16182</v>
      </c>
      <c r="C2658" s="22" t="s">
        <v>2450</v>
      </c>
      <c r="D2658" s="23">
        <v>32355</v>
      </c>
      <c r="E2658" s="24" t="s">
        <v>4782</v>
      </c>
      <c r="F2658" s="17" t="s">
        <v>11206</v>
      </c>
      <c r="G2658" s="17" t="s">
        <v>11203</v>
      </c>
      <c r="H2658" s="353">
        <v>105005337141</v>
      </c>
      <c r="I2658" s="17" t="s">
        <v>5204</v>
      </c>
      <c r="J2658" s="17" t="s">
        <v>11806</v>
      </c>
    </row>
    <row r="2659" spans="1:10" hidden="1">
      <c r="A2659" s="18">
        <f t="shared" si="41"/>
        <v>2655</v>
      </c>
      <c r="B2659" s="25">
        <v>16183</v>
      </c>
      <c r="C2659" s="26" t="s">
        <v>2451</v>
      </c>
      <c r="D2659" s="27">
        <v>32260</v>
      </c>
      <c r="E2659" s="28" t="s">
        <v>4782</v>
      </c>
      <c r="F2659" s="17" t="s">
        <v>10990</v>
      </c>
      <c r="G2659" s="17" t="s">
        <v>10986</v>
      </c>
      <c r="H2659" s="353">
        <v>109005287057</v>
      </c>
      <c r="I2659" s="17" t="s">
        <v>5204</v>
      </c>
      <c r="J2659" s="17" t="s">
        <v>11810</v>
      </c>
    </row>
    <row r="2660" spans="1:10" hidden="1">
      <c r="A2660" s="18">
        <f t="shared" si="41"/>
        <v>2656</v>
      </c>
      <c r="B2660" s="21">
        <v>16184</v>
      </c>
      <c r="C2660" s="22" t="s">
        <v>2452</v>
      </c>
      <c r="D2660" s="23">
        <v>32013</v>
      </c>
      <c r="E2660" s="24" t="s">
        <v>4791</v>
      </c>
      <c r="F2660" s="17"/>
      <c r="G2660" s="17"/>
      <c r="H2660" s="353">
        <v>104005337127</v>
      </c>
      <c r="I2660" s="17" t="s">
        <v>5204</v>
      </c>
      <c r="J2660" s="17" t="s">
        <v>6394</v>
      </c>
    </row>
    <row r="2661" spans="1:10" hidden="1">
      <c r="A2661" s="18">
        <f t="shared" si="41"/>
        <v>2657</v>
      </c>
      <c r="B2661" s="25">
        <v>16185</v>
      </c>
      <c r="C2661" s="26" t="s">
        <v>2453</v>
      </c>
      <c r="D2661" s="27">
        <v>32713</v>
      </c>
      <c r="E2661" s="28" t="s">
        <v>4782</v>
      </c>
      <c r="F2661" s="17" t="s">
        <v>10853</v>
      </c>
      <c r="G2661" s="17" t="s">
        <v>10849</v>
      </c>
      <c r="H2661" s="353">
        <v>101005337120</v>
      </c>
      <c r="I2661" s="17" t="s">
        <v>5204</v>
      </c>
      <c r="J2661" s="17" t="s">
        <v>11806</v>
      </c>
    </row>
    <row r="2662" spans="1:10" hidden="1">
      <c r="A2662" s="18">
        <f t="shared" si="41"/>
        <v>2658</v>
      </c>
      <c r="B2662" s="21">
        <v>16186</v>
      </c>
      <c r="C2662" s="22" t="s">
        <v>2454</v>
      </c>
      <c r="D2662" s="23">
        <v>32386</v>
      </c>
      <c r="E2662" s="24" t="s">
        <v>4794</v>
      </c>
      <c r="F2662" s="17"/>
      <c r="G2662" s="17"/>
      <c r="H2662" s="353">
        <v>102005120866</v>
      </c>
      <c r="I2662" s="17" t="s">
        <v>5204</v>
      </c>
      <c r="J2662" s="17" t="s">
        <v>5748</v>
      </c>
    </row>
    <row r="2663" spans="1:10" hidden="1">
      <c r="A2663" s="18">
        <f t="shared" si="41"/>
        <v>2659</v>
      </c>
      <c r="B2663" s="25">
        <v>16187</v>
      </c>
      <c r="C2663" s="26" t="s">
        <v>2455</v>
      </c>
      <c r="D2663" s="27">
        <v>29103</v>
      </c>
      <c r="E2663" s="28" t="s">
        <v>4794</v>
      </c>
      <c r="F2663" s="17"/>
      <c r="G2663" s="17"/>
      <c r="H2663" s="353">
        <v>101005337132</v>
      </c>
      <c r="I2663" s="17" t="s">
        <v>5204</v>
      </c>
      <c r="J2663" s="17" t="s">
        <v>5287</v>
      </c>
    </row>
    <row r="2664" spans="1:10" hidden="1">
      <c r="A2664" s="18">
        <f t="shared" si="41"/>
        <v>2660</v>
      </c>
      <c r="B2664" s="21">
        <v>16188</v>
      </c>
      <c r="C2664" s="22" t="s">
        <v>2456</v>
      </c>
      <c r="D2664" s="23">
        <v>30249</v>
      </c>
      <c r="E2664" s="24" t="s">
        <v>4789</v>
      </c>
      <c r="F2664" s="17"/>
      <c r="G2664" s="17"/>
      <c r="H2664" s="353">
        <v>1008387805</v>
      </c>
      <c r="I2664" s="17" t="s">
        <v>5208</v>
      </c>
      <c r="J2664" s="17" t="s">
        <v>5323</v>
      </c>
    </row>
    <row r="2665" spans="1:10" hidden="1">
      <c r="A2665" s="18">
        <f t="shared" si="41"/>
        <v>2661</v>
      </c>
      <c r="B2665" s="25">
        <v>16189</v>
      </c>
      <c r="C2665" s="26" t="s">
        <v>2457</v>
      </c>
      <c r="D2665" s="27">
        <v>32208</v>
      </c>
      <c r="E2665" s="28" t="s">
        <v>4782</v>
      </c>
      <c r="F2665" s="17" t="s">
        <v>8917</v>
      </c>
      <c r="G2665" s="17" t="s">
        <v>8913</v>
      </c>
      <c r="H2665" s="353">
        <v>103005337143</v>
      </c>
      <c r="I2665" s="17" t="s">
        <v>5204</v>
      </c>
      <c r="J2665" s="17" t="s">
        <v>11805</v>
      </c>
    </row>
    <row r="2666" spans="1:10" hidden="1">
      <c r="A2666" s="18">
        <f t="shared" si="41"/>
        <v>2662</v>
      </c>
      <c r="B2666" s="21">
        <v>16190</v>
      </c>
      <c r="C2666" s="22" t="s">
        <v>2458</v>
      </c>
      <c r="D2666" s="23">
        <v>31913</v>
      </c>
      <c r="E2666" s="24" t="s">
        <v>4782</v>
      </c>
      <c r="F2666" s="17" t="s">
        <v>9383</v>
      </c>
      <c r="G2666" s="17" t="s">
        <v>9378</v>
      </c>
      <c r="H2666" s="353">
        <v>100005337133</v>
      </c>
      <c r="I2666" s="17" t="s">
        <v>5204</v>
      </c>
      <c r="J2666" s="17" t="s">
        <v>11805</v>
      </c>
    </row>
    <row r="2667" spans="1:10" hidden="1">
      <c r="A2667" s="18">
        <f t="shared" si="41"/>
        <v>2663</v>
      </c>
      <c r="B2667" s="25">
        <v>16191</v>
      </c>
      <c r="C2667" s="26" t="s">
        <v>2459</v>
      </c>
      <c r="D2667" s="27">
        <v>31813</v>
      </c>
      <c r="E2667" s="28" t="s">
        <v>4794</v>
      </c>
      <c r="F2667" s="17"/>
      <c r="G2667" s="17"/>
      <c r="H2667" s="353">
        <v>105005337138</v>
      </c>
      <c r="I2667" s="17" t="s">
        <v>5204</v>
      </c>
      <c r="J2667" s="17" t="s">
        <v>6395</v>
      </c>
    </row>
    <row r="2668" spans="1:10" hidden="1">
      <c r="A2668" s="18">
        <f t="shared" si="41"/>
        <v>2664</v>
      </c>
      <c r="B2668" s="21">
        <v>16192</v>
      </c>
      <c r="C2668" s="22" t="s">
        <v>2460</v>
      </c>
      <c r="D2668" s="23">
        <v>31718</v>
      </c>
      <c r="E2668" s="24" t="s">
        <v>4794</v>
      </c>
      <c r="F2668" s="17"/>
      <c r="G2668" s="17"/>
      <c r="H2668" s="353">
        <v>104005337139</v>
      </c>
      <c r="I2668" s="17" t="s">
        <v>5204</v>
      </c>
      <c r="J2668" s="17" t="s">
        <v>5580</v>
      </c>
    </row>
    <row r="2669" spans="1:10" hidden="1">
      <c r="A2669" s="18">
        <f t="shared" si="41"/>
        <v>2665</v>
      </c>
      <c r="B2669" s="25">
        <v>16194</v>
      </c>
      <c r="C2669" s="26" t="s">
        <v>2461</v>
      </c>
      <c r="D2669" s="27">
        <v>29858</v>
      </c>
      <c r="E2669" s="28" t="s">
        <v>4782</v>
      </c>
      <c r="F2669" s="17" t="s">
        <v>9399</v>
      </c>
      <c r="G2669" s="17" t="s">
        <v>9396</v>
      </c>
      <c r="H2669" s="353">
        <v>106005337140</v>
      </c>
      <c r="I2669" s="17" t="s">
        <v>5204</v>
      </c>
      <c r="J2669" s="17" t="s">
        <v>11805</v>
      </c>
    </row>
    <row r="2670" spans="1:10" hidden="1">
      <c r="A2670" s="18">
        <f t="shared" si="41"/>
        <v>2666</v>
      </c>
      <c r="B2670" s="21">
        <v>16195</v>
      </c>
      <c r="C2670" s="22" t="s">
        <v>2462</v>
      </c>
      <c r="D2670" s="23">
        <v>32380</v>
      </c>
      <c r="E2670" s="24" t="s">
        <v>4801</v>
      </c>
      <c r="F2670" s="17"/>
      <c r="G2670" s="17"/>
      <c r="H2670" s="353">
        <v>106832581988</v>
      </c>
      <c r="I2670" s="17" t="s">
        <v>5204</v>
      </c>
      <c r="J2670" s="17" t="s">
        <v>5507</v>
      </c>
    </row>
    <row r="2671" spans="1:10" hidden="1">
      <c r="A2671" s="18">
        <f t="shared" si="41"/>
        <v>2667</v>
      </c>
      <c r="B2671" s="25">
        <v>16196</v>
      </c>
      <c r="C2671" s="26" t="s">
        <v>2463</v>
      </c>
      <c r="D2671" s="27">
        <v>31409</v>
      </c>
      <c r="E2671" s="26" t="s">
        <v>4830</v>
      </c>
      <c r="F2671" s="17"/>
      <c r="G2671" s="17"/>
      <c r="H2671" s="353">
        <v>100005448022</v>
      </c>
      <c r="I2671" s="17" t="s">
        <v>5204</v>
      </c>
      <c r="J2671" s="17" t="s">
        <v>5993</v>
      </c>
    </row>
    <row r="2672" spans="1:10" hidden="1">
      <c r="A2672" s="18">
        <f t="shared" si="41"/>
        <v>2668</v>
      </c>
      <c r="B2672" s="21">
        <v>16198</v>
      </c>
      <c r="C2672" s="22" t="s">
        <v>2464</v>
      </c>
      <c r="D2672" s="23">
        <v>32498</v>
      </c>
      <c r="E2672" s="24" t="s">
        <v>4798</v>
      </c>
      <c r="F2672" s="17"/>
      <c r="G2672" s="17"/>
      <c r="H2672" s="353">
        <v>1008397167</v>
      </c>
      <c r="I2672" s="17" t="s">
        <v>5208</v>
      </c>
      <c r="J2672" s="17" t="s">
        <v>6396</v>
      </c>
    </row>
    <row r="2673" spans="1:10" hidden="1">
      <c r="A2673" s="18">
        <f t="shared" si="41"/>
        <v>2669</v>
      </c>
      <c r="B2673" s="25">
        <v>16200</v>
      </c>
      <c r="C2673" s="26" t="s">
        <v>1243</v>
      </c>
      <c r="D2673" s="27">
        <v>32009</v>
      </c>
      <c r="E2673" s="28" t="s">
        <v>4829</v>
      </c>
      <c r="F2673" s="17"/>
      <c r="G2673" s="17"/>
      <c r="H2673" s="353">
        <v>107004666135</v>
      </c>
      <c r="I2673" s="17" t="s">
        <v>5204</v>
      </c>
      <c r="J2673" s="17" t="s">
        <v>5993</v>
      </c>
    </row>
    <row r="2674" spans="1:10" hidden="1">
      <c r="A2674" s="18">
        <f t="shared" si="41"/>
        <v>2670</v>
      </c>
      <c r="B2674" s="21">
        <v>16201</v>
      </c>
      <c r="C2674" s="22" t="s">
        <v>2465</v>
      </c>
      <c r="D2674" s="23">
        <v>32726</v>
      </c>
      <c r="E2674" s="24" t="s">
        <v>4784</v>
      </c>
      <c r="F2674" s="17"/>
      <c r="G2674" s="17"/>
      <c r="H2674" s="353">
        <v>101005503035</v>
      </c>
      <c r="I2674" s="17" t="s">
        <v>5204</v>
      </c>
      <c r="J2674" s="17" t="s">
        <v>5993</v>
      </c>
    </row>
    <row r="2675" spans="1:10" hidden="1">
      <c r="A2675" s="18">
        <f t="shared" si="41"/>
        <v>2671</v>
      </c>
      <c r="B2675" s="25">
        <v>16202</v>
      </c>
      <c r="C2675" s="26" t="s">
        <v>1737</v>
      </c>
      <c r="D2675" s="27">
        <v>32147</v>
      </c>
      <c r="E2675" s="28" t="s">
        <v>4799</v>
      </c>
      <c r="F2675" s="17"/>
      <c r="G2675" s="17"/>
      <c r="H2675" s="353">
        <v>106004047564</v>
      </c>
      <c r="I2675" s="17" t="s">
        <v>5204</v>
      </c>
      <c r="J2675" s="17" t="s">
        <v>5703</v>
      </c>
    </row>
    <row r="2676" spans="1:10" hidden="1">
      <c r="A2676" s="18">
        <f t="shared" si="41"/>
        <v>2672</v>
      </c>
      <c r="B2676" s="21">
        <v>16203</v>
      </c>
      <c r="C2676" s="22" t="s">
        <v>2466</v>
      </c>
      <c r="D2676" s="23">
        <v>32783</v>
      </c>
      <c r="E2676" s="24" t="s">
        <v>4793</v>
      </c>
      <c r="F2676" s="17"/>
      <c r="G2676" s="17"/>
      <c r="H2676" s="353">
        <v>141000856595</v>
      </c>
      <c r="I2676" s="17" t="s">
        <v>5210</v>
      </c>
      <c r="J2676" s="17" t="s">
        <v>5403</v>
      </c>
    </row>
    <row r="2677" spans="1:10" hidden="1">
      <c r="A2677" s="18">
        <f t="shared" si="41"/>
        <v>2673</v>
      </c>
      <c r="B2677" s="25">
        <v>16205</v>
      </c>
      <c r="C2677" s="26" t="s">
        <v>2467</v>
      </c>
      <c r="D2677" s="27">
        <v>32799</v>
      </c>
      <c r="E2677" s="28" t="s">
        <v>4784</v>
      </c>
      <c r="F2677" s="17"/>
      <c r="G2677" s="17"/>
      <c r="H2677" s="353">
        <v>101005149997</v>
      </c>
      <c r="I2677" s="17" t="s">
        <v>5204</v>
      </c>
      <c r="J2677" s="17" t="s">
        <v>5993</v>
      </c>
    </row>
    <row r="2678" spans="1:10" hidden="1">
      <c r="A2678" s="18">
        <f t="shared" si="41"/>
        <v>2674</v>
      </c>
      <c r="B2678" s="21">
        <v>16206</v>
      </c>
      <c r="C2678" s="22" t="s">
        <v>2468</v>
      </c>
      <c r="D2678" s="23">
        <v>33091</v>
      </c>
      <c r="E2678" s="24" t="s">
        <v>4802</v>
      </c>
      <c r="F2678" s="17"/>
      <c r="G2678" s="17"/>
      <c r="H2678" s="353">
        <v>1008387698</v>
      </c>
      <c r="I2678" s="17" t="s">
        <v>5208</v>
      </c>
      <c r="J2678" s="17" t="s">
        <v>5462</v>
      </c>
    </row>
    <row r="2679" spans="1:10" hidden="1">
      <c r="A2679" s="18">
        <f t="shared" si="41"/>
        <v>2675</v>
      </c>
      <c r="B2679" s="42">
        <v>16208</v>
      </c>
      <c r="C2679" s="61" t="s">
        <v>2469</v>
      </c>
      <c r="D2679" s="102">
        <v>32885</v>
      </c>
      <c r="E2679" s="29" t="s">
        <v>4824</v>
      </c>
      <c r="F2679" s="17"/>
      <c r="G2679" s="17"/>
      <c r="H2679" s="353">
        <v>101005150006</v>
      </c>
      <c r="I2679" s="17" t="s">
        <v>5204</v>
      </c>
      <c r="J2679" s="17" t="s">
        <v>5993</v>
      </c>
    </row>
    <row r="2680" spans="1:10" hidden="1">
      <c r="A2680" s="18">
        <f t="shared" si="41"/>
        <v>2676</v>
      </c>
      <c r="B2680" s="21">
        <v>16211</v>
      </c>
      <c r="C2680" s="22" t="s">
        <v>2470</v>
      </c>
      <c r="D2680" s="23">
        <v>32630</v>
      </c>
      <c r="E2680" s="24" t="s">
        <v>4785</v>
      </c>
      <c r="F2680" s="17"/>
      <c r="G2680" s="17"/>
      <c r="H2680" s="353">
        <v>105005149942</v>
      </c>
      <c r="I2680" s="17" t="s">
        <v>5204</v>
      </c>
      <c r="J2680" s="17" t="s">
        <v>5214</v>
      </c>
    </row>
    <row r="2681" spans="1:10" hidden="1">
      <c r="A2681" s="18">
        <f t="shared" si="41"/>
        <v>2677</v>
      </c>
      <c r="B2681" s="25">
        <v>16216</v>
      </c>
      <c r="C2681" s="26" t="s">
        <v>2471</v>
      </c>
      <c r="D2681" s="27">
        <v>32727</v>
      </c>
      <c r="E2681" s="28" t="s">
        <v>4798</v>
      </c>
      <c r="F2681" s="17"/>
      <c r="G2681" s="17"/>
      <c r="H2681" s="353">
        <v>1008387041</v>
      </c>
      <c r="I2681" s="17" t="s">
        <v>5208</v>
      </c>
      <c r="J2681" s="17" t="s">
        <v>6397</v>
      </c>
    </row>
    <row r="2682" spans="1:10" hidden="1">
      <c r="A2682" s="18">
        <f t="shared" si="41"/>
        <v>2678</v>
      </c>
      <c r="B2682" s="38">
        <v>16217</v>
      </c>
      <c r="C2682" s="30" t="s">
        <v>2472</v>
      </c>
      <c r="D2682" s="41">
        <v>32379</v>
      </c>
      <c r="E2682" s="30" t="s">
        <v>4807</v>
      </c>
      <c r="F2682" s="17"/>
      <c r="G2682" s="17"/>
      <c r="H2682" s="353">
        <v>100878736401</v>
      </c>
      <c r="I2682" s="17" t="s">
        <v>5204</v>
      </c>
      <c r="J2682" s="17" t="s">
        <v>5403</v>
      </c>
    </row>
    <row r="2683" spans="1:10" hidden="1">
      <c r="A2683" s="18">
        <f t="shared" si="41"/>
        <v>2679</v>
      </c>
      <c r="B2683" s="25">
        <v>16220</v>
      </c>
      <c r="C2683" s="26" t="s">
        <v>2473</v>
      </c>
      <c r="D2683" s="27">
        <v>32848</v>
      </c>
      <c r="E2683" s="28" t="s">
        <v>4801</v>
      </c>
      <c r="F2683" s="17"/>
      <c r="G2683" s="17"/>
      <c r="H2683" s="353">
        <v>100005150007</v>
      </c>
      <c r="I2683" s="17" t="s">
        <v>5204</v>
      </c>
      <c r="J2683" s="17" t="s">
        <v>5993</v>
      </c>
    </row>
    <row r="2684" spans="1:10" hidden="1">
      <c r="A2684" s="18">
        <f t="shared" si="41"/>
        <v>2680</v>
      </c>
      <c r="B2684" s="21">
        <v>16222</v>
      </c>
      <c r="C2684" s="22" t="s">
        <v>2474</v>
      </c>
      <c r="D2684" s="23">
        <v>31447</v>
      </c>
      <c r="E2684" s="24" t="s">
        <v>4829</v>
      </c>
      <c r="F2684" s="17"/>
      <c r="G2684" s="17"/>
      <c r="H2684" s="353">
        <v>1008402751</v>
      </c>
      <c r="I2684" s="17" t="s">
        <v>5208</v>
      </c>
      <c r="J2684" s="17" t="s">
        <v>5993</v>
      </c>
    </row>
    <row r="2685" spans="1:10" hidden="1">
      <c r="A2685" s="18">
        <f t="shared" si="41"/>
        <v>2681</v>
      </c>
      <c r="B2685" s="42">
        <v>16223</v>
      </c>
      <c r="C2685" s="46" t="s">
        <v>2475</v>
      </c>
      <c r="D2685" s="47">
        <v>33124</v>
      </c>
      <c r="E2685" s="29" t="s">
        <v>4807</v>
      </c>
      <c r="F2685" s="17"/>
      <c r="G2685" s="17"/>
      <c r="H2685" s="353">
        <v>521000735211</v>
      </c>
      <c r="I2685" s="17" t="s">
        <v>5210</v>
      </c>
      <c r="J2685" s="17">
        <v>0</v>
      </c>
    </row>
    <row r="2686" spans="1:10" hidden="1">
      <c r="A2686" s="18">
        <f t="shared" si="41"/>
        <v>2682</v>
      </c>
      <c r="B2686" s="21">
        <v>16224</v>
      </c>
      <c r="C2686" s="22" t="s">
        <v>2476</v>
      </c>
      <c r="D2686" s="23">
        <v>32671</v>
      </c>
      <c r="E2686" s="24" t="s">
        <v>4797</v>
      </c>
      <c r="F2686" s="17"/>
      <c r="G2686" s="17"/>
      <c r="H2686" s="353">
        <v>1008393459</v>
      </c>
      <c r="I2686" s="17" t="s">
        <v>5208</v>
      </c>
      <c r="J2686" s="17" t="s">
        <v>5581</v>
      </c>
    </row>
    <row r="2687" spans="1:10" hidden="1">
      <c r="A2687" s="18">
        <f t="shared" si="41"/>
        <v>2683</v>
      </c>
      <c r="B2687" s="25">
        <v>16226</v>
      </c>
      <c r="C2687" s="26" t="s">
        <v>2477</v>
      </c>
      <c r="D2687" s="27">
        <v>33232</v>
      </c>
      <c r="E2687" s="28" t="s">
        <v>4823</v>
      </c>
      <c r="F2687" s="17"/>
      <c r="G2687" s="17"/>
      <c r="H2687" s="353">
        <v>102005149918</v>
      </c>
      <c r="I2687" s="17" t="s">
        <v>5204</v>
      </c>
      <c r="J2687" s="17" t="s">
        <v>5659</v>
      </c>
    </row>
    <row r="2688" spans="1:10" hidden="1">
      <c r="A2688" s="18">
        <f t="shared" si="41"/>
        <v>2684</v>
      </c>
      <c r="B2688" s="21">
        <v>16228</v>
      </c>
      <c r="C2688" s="22" t="s">
        <v>2478</v>
      </c>
      <c r="D2688" s="23">
        <v>32750</v>
      </c>
      <c r="E2688" s="24" t="s">
        <v>4805</v>
      </c>
      <c r="F2688" s="17"/>
      <c r="G2688" s="17"/>
      <c r="H2688" s="353">
        <v>1008389528</v>
      </c>
      <c r="I2688" s="17" t="s">
        <v>5208</v>
      </c>
      <c r="J2688" s="17" t="s">
        <v>5751</v>
      </c>
    </row>
    <row r="2689" spans="1:10" hidden="1">
      <c r="A2689" s="18">
        <f t="shared" si="41"/>
        <v>2685</v>
      </c>
      <c r="B2689" s="25">
        <v>16229</v>
      </c>
      <c r="C2689" s="26" t="s">
        <v>2479</v>
      </c>
      <c r="D2689" s="27">
        <v>32722</v>
      </c>
      <c r="E2689" s="28" t="s">
        <v>4816</v>
      </c>
      <c r="F2689" s="17"/>
      <c r="G2689" s="17"/>
      <c r="H2689" s="353">
        <v>141000860240</v>
      </c>
      <c r="I2689" s="17" t="s">
        <v>5210</v>
      </c>
      <c r="J2689" s="17" t="s">
        <v>5266</v>
      </c>
    </row>
    <row r="2690" spans="1:10" hidden="1">
      <c r="A2690" s="18">
        <f t="shared" si="41"/>
        <v>2686</v>
      </c>
      <c r="B2690" s="21">
        <v>16231</v>
      </c>
      <c r="C2690" s="22" t="s">
        <v>2480</v>
      </c>
      <c r="D2690" s="23">
        <v>32980</v>
      </c>
      <c r="E2690" s="24" t="s">
        <v>4789</v>
      </c>
      <c r="F2690" s="17"/>
      <c r="G2690" s="17"/>
      <c r="H2690" s="353">
        <v>104005149928</v>
      </c>
      <c r="I2690" s="17" t="s">
        <v>5204</v>
      </c>
      <c r="J2690" s="17" t="s">
        <v>5307</v>
      </c>
    </row>
    <row r="2691" spans="1:10" hidden="1">
      <c r="A2691" s="18">
        <f t="shared" si="41"/>
        <v>2687</v>
      </c>
      <c r="B2691" s="42">
        <v>16233</v>
      </c>
      <c r="C2691" s="29" t="s">
        <v>1446</v>
      </c>
      <c r="D2691" s="45">
        <v>32813</v>
      </c>
      <c r="E2691" s="29" t="s">
        <v>4805</v>
      </c>
      <c r="F2691" s="17"/>
      <c r="G2691" s="17"/>
      <c r="H2691" s="353">
        <v>44010000900675</v>
      </c>
      <c r="I2691" s="17" t="s">
        <v>5273</v>
      </c>
      <c r="J2691" s="17" t="s">
        <v>5209</v>
      </c>
    </row>
    <row r="2692" spans="1:10" hidden="1">
      <c r="A2692" s="18">
        <f t="shared" si="41"/>
        <v>2688</v>
      </c>
      <c r="B2692" s="21">
        <v>16234</v>
      </c>
      <c r="C2692" s="22" t="s">
        <v>2481</v>
      </c>
      <c r="D2692" s="23">
        <v>31946</v>
      </c>
      <c r="E2692" s="24" t="s">
        <v>4780</v>
      </c>
      <c r="F2692" s="17"/>
      <c r="G2692" s="17"/>
      <c r="H2692" s="353">
        <v>100005149934</v>
      </c>
      <c r="I2692" s="17" t="s">
        <v>5204</v>
      </c>
      <c r="J2692" s="17" t="s">
        <v>5993</v>
      </c>
    </row>
    <row r="2693" spans="1:10" hidden="1">
      <c r="A2693" s="18">
        <f t="shared" si="41"/>
        <v>2689</v>
      </c>
      <c r="B2693" s="25">
        <v>16235</v>
      </c>
      <c r="C2693" s="26" t="s">
        <v>798</v>
      </c>
      <c r="D2693" s="27">
        <v>33072</v>
      </c>
      <c r="E2693" s="28" t="s">
        <v>4826</v>
      </c>
      <c r="F2693" s="17"/>
      <c r="G2693" s="17"/>
      <c r="H2693" s="353">
        <v>107005417235</v>
      </c>
      <c r="I2693" s="17" t="s">
        <v>5204</v>
      </c>
      <c r="J2693" s="17" t="s">
        <v>5993</v>
      </c>
    </row>
    <row r="2694" spans="1:10" hidden="1">
      <c r="A2694" s="18">
        <f t="shared" ref="A2694:A2757" si="42">ROW()-4</f>
        <v>2690</v>
      </c>
      <c r="B2694" s="21">
        <v>16236</v>
      </c>
      <c r="C2694" s="22" t="s">
        <v>2482</v>
      </c>
      <c r="D2694" s="23">
        <v>32162</v>
      </c>
      <c r="E2694" s="24" t="s">
        <v>4828</v>
      </c>
      <c r="F2694" s="17"/>
      <c r="G2694" s="17"/>
      <c r="H2694" s="353">
        <v>1008399327</v>
      </c>
      <c r="I2694" s="17" t="s">
        <v>5208</v>
      </c>
      <c r="J2694" s="17" t="s">
        <v>5899</v>
      </c>
    </row>
    <row r="2695" spans="1:10" hidden="1">
      <c r="A2695" s="18">
        <f t="shared" si="42"/>
        <v>2691</v>
      </c>
      <c r="B2695" s="25">
        <v>16237</v>
      </c>
      <c r="C2695" s="26" t="s">
        <v>1588</v>
      </c>
      <c r="D2695" s="27">
        <v>33081</v>
      </c>
      <c r="E2695" s="28" t="s">
        <v>4815</v>
      </c>
      <c r="F2695" s="17"/>
      <c r="G2695" s="17"/>
      <c r="H2695" s="353">
        <v>106005149938</v>
      </c>
      <c r="I2695" s="17" t="s">
        <v>5204</v>
      </c>
      <c r="J2695" s="17" t="s">
        <v>5282</v>
      </c>
    </row>
    <row r="2696" spans="1:10" hidden="1">
      <c r="A2696" s="18">
        <f t="shared" si="42"/>
        <v>2692</v>
      </c>
      <c r="B2696" s="21">
        <v>16238</v>
      </c>
      <c r="C2696" s="22" t="s">
        <v>2483</v>
      </c>
      <c r="D2696" s="23">
        <v>33035</v>
      </c>
      <c r="E2696" s="24" t="s">
        <v>4805</v>
      </c>
      <c r="F2696" s="17"/>
      <c r="G2696" s="17"/>
      <c r="H2696" s="353">
        <v>1008389612</v>
      </c>
      <c r="I2696" s="17" t="s">
        <v>5208</v>
      </c>
      <c r="J2696" s="17" t="s">
        <v>6398</v>
      </c>
    </row>
    <row r="2697" spans="1:10" hidden="1">
      <c r="A2697" s="18">
        <f t="shared" si="42"/>
        <v>2693</v>
      </c>
      <c r="B2697" s="25">
        <v>16239</v>
      </c>
      <c r="C2697" s="26" t="s">
        <v>2484</v>
      </c>
      <c r="D2697" s="27">
        <v>33001</v>
      </c>
      <c r="E2697" s="28" t="s">
        <v>4793</v>
      </c>
      <c r="F2697" s="17"/>
      <c r="G2697" s="17"/>
      <c r="H2697" s="353">
        <v>141000859705</v>
      </c>
      <c r="I2697" s="17" t="s">
        <v>5210</v>
      </c>
      <c r="J2697" s="17" t="s">
        <v>6104</v>
      </c>
    </row>
    <row r="2698" spans="1:10" hidden="1">
      <c r="A2698" s="18">
        <f t="shared" si="42"/>
        <v>2694</v>
      </c>
      <c r="B2698" s="21">
        <v>16244</v>
      </c>
      <c r="C2698" s="22" t="s">
        <v>2485</v>
      </c>
      <c r="D2698" s="23">
        <v>32217</v>
      </c>
      <c r="E2698" s="24" t="s">
        <v>4791</v>
      </c>
      <c r="F2698" s="17"/>
      <c r="G2698" s="17"/>
      <c r="H2698" s="353">
        <v>103005410606</v>
      </c>
      <c r="I2698" s="17" t="s">
        <v>5204</v>
      </c>
      <c r="J2698" s="17" t="s">
        <v>5272</v>
      </c>
    </row>
    <row r="2699" spans="1:10" hidden="1">
      <c r="A2699" s="18">
        <f t="shared" si="42"/>
        <v>2695</v>
      </c>
      <c r="B2699" s="25">
        <v>16245</v>
      </c>
      <c r="C2699" s="26" t="s">
        <v>2486</v>
      </c>
      <c r="D2699" s="27">
        <v>31185</v>
      </c>
      <c r="E2699" s="28" t="s">
        <v>4780</v>
      </c>
      <c r="F2699" s="17"/>
      <c r="G2699" s="17"/>
      <c r="H2699" s="353">
        <v>108005493166</v>
      </c>
      <c r="I2699" s="17" t="s">
        <v>5204</v>
      </c>
      <c r="J2699" s="17" t="s">
        <v>6399</v>
      </c>
    </row>
    <row r="2700" spans="1:10" hidden="1">
      <c r="A2700" s="18">
        <f t="shared" si="42"/>
        <v>2696</v>
      </c>
      <c r="B2700" s="21">
        <v>16246</v>
      </c>
      <c r="C2700" s="22" t="s">
        <v>2487</v>
      </c>
      <c r="D2700" s="23">
        <v>33235</v>
      </c>
      <c r="E2700" s="24" t="s">
        <v>4782</v>
      </c>
      <c r="F2700" s="17" t="s">
        <v>10096</v>
      </c>
      <c r="G2700" s="17" t="s">
        <v>10091</v>
      </c>
      <c r="H2700" s="353">
        <v>102005149932</v>
      </c>
      <c r="I2700" s="17" t="s">
        <v>5204</v>
      </c>
      <c r="J2700" s="17" t="s">
        <v>11805</v>
      </c>
    </row>
    <row r="2701" spans="1:10" hidden="1">
      <c r="A2701" s="18">
        <f t="shared" si="42"/>
        <v>2697</v>
      </c>
      <c r="B2701" s="25">
        <v>16247</v>
      </c>
      <c r="C2701" s="26" t="s">
        <v>2488</v>
      </c>
      <c r="D2701" s="27">
        <v>32994</v>
      </c>
      <c r="E2701" s="28" t="s">
        <v>4782</v>
      </c>
      <c r="F2701" s="17" t="s">
        <v>8734</v>
      </c>
      <c r="G2701" s="17" t="s">
        <v>10106</v>
      </c>
      <c r="H2701" s="353">
        <v>106005149941</v>
      </c>
      <c r="I2701" s="17" t="s">
        <v>5204</v>
      </c>
      <c r="J2701" s="17" t="s">
        <v>11805</v>
      </c>
    </row>
    <row r="2702" spans="1:10" hidden="1">
      <c r="A2702" s="18">
        <f t="shared" si="42"/>
        <v>2698</v>
      </c>
      <c r="B2702" s="21">
        <v>16248</v>
      </c>
      <c r="C2702" s="22" t="s">
        <v>2489</v>
      </c>
      <c r="D2702" s="23">
        <v>32607</v>
      </c>
      <c r="E2702" s="30" t="s">
        <v>4781</v>
      </c>
      <c r="F2702" s="17"/>
      <c r="G2702" s="17"/>
      <c r="H2702" s="353">
        <v>104005149943</v>
      </c>
      <c r="I2702" s="17" t="s">
        <v>5204</v>
      </c>
      <c r="J2702" s="17" t="s">
        <v>6179</v>
      </c>
    </row>
    <row r="2703" spans="1:10" hidden="1">
      <c r="A2703" s="18">
        <f t="shared" si="42"/>
        <v>2699</v>
      </c>
      <c r="B2703" s="25">
        <v>16249</v>
      </c>
      <c r="C2703" s="26" t="s">
        <v>2490</v>
      </c>
      <c r="D2703" s="27">
        <v>33132</v>
      </c>
      <c r="E2703" s="28" t="s">
        <v>4794</v>
      </c>
      <c r="F2703" s="17"/>
      <c r="G2703" s="17"/>
      <c r="H2703" s="353">
        <v>103005149944</v>
      </c>
      <c r="I2703" s="17" t="s">
        <v>5204</v>
      </c>
      <c r="J2703" s="17" t="s">
        <v>5600</v>
      </c>
    </row>
    <row r="2704" spans="1:10" hidden="1">
      <c r="A2704" s="18">
        <f t="shared" si="42"/>
        <v>2700</v>
      </c>
      <c r="B2704" s="21">
        <v>16251</v>
      </c>
      <c r="C2704" s="22" t="s">
        <v>2491</v>
      </c>
      <c r="D2704" s="23">
        <v>31607</v>
      </c>
      <c r="E2704" s="24" t="s">
        <v>4782</v>
      </c>
      <c r="F2704" s="17" t="s">
        <v>8060</v>
      </c>
      <c r="G2704" s="17" t="s">
        <v>10119</v>
      </c>
      <c r="H2704" s="353">
        <v>102005448018</v>
      </c>
      <c r="I2704" s="17" t="s">
        <v>5204</v>
      </c>
      <c r="J2704" s="17" t="s">
        <v>11805</v>
      </c>
    </row>
    <row r="2705" spans="1:10" hidden="1">
      <c r="A2705" s="18">
        <f t="shared" si="42"/>
        <v>2701</v>
      </c>
      <c r="B2705" s="25">
        <v>16252</v>
      </c>
      <c r="C2705" s="26" t="s">
        <v>2492</v>
      </c>
      <c r="D2705" s="27">
        <v>32387</v>
      </c>
      <c r="E2705" s="28" t="s">
        <v>4807</v>
      </c>
      <c r="F2705" s="17"/>
      <c r="G2705" s="17"/>
      <c r="H2705" s="353">
        <v>103005448017</v>
      </c>
      <c r="I2705" s="17" t="s">
        <v>5204</v>
      </c>
      <c r="J2705" s="17" t="s">
        <v>5993</v>
      </c>
    </row>
    <row r="2706" spans="1:10" hidden="1">
      <c r="A2706" s="18">
        <f t="shared" si="42"/>
        <v>2702</v>
      </c>
      <c r="B2706" s="21">
        <v>16254</v>
      </c>
      <c r="C2706" s="22" t="s">
        <v>2493</v>
      </c>
      <c r="D2706" s="23">
        <v>33238</v>
      </c>
      <c r="E2706" s="24" t="s">
        <v>4797</v>
      </c>
      <c r="F2706" s="17"/>
      <c r="G2706" s="17"/>
      <c r="H2706" s="353">
        <v>141000860073</v>
      </c>
      <c r="I2706" s="17" t="s">
        <v>5210</v>
      </c>
      <c r="J2706" s="17" t="s">
        <v>5602</v>
      </c>
    </row>
    <row r="2707" spans="1:10" hidden="1">
      <c r="A2707" s="18">
        <f t="shared" si="42"/>
        <v>2703</v>
      </c>
      <c r="B2707" s="25">
        <v>16255</v>
      </c>
      <c r="C2707" s="26" t="s">
        <v>2494</v>
      </c>
      <c r="D2707" s="27">
        <v>33154</v>
      </c>
      <c r="E2707" s="28" t="s">
        <v>4793</v>
      </c>
      <c r="F2707" s="17"/>
      <c r="G2707" s="17"/>
      <c r="H2707" s="353">
        <v>141000859944</v>
      </c>
      <c r="I2707" s="17" t="s">
        <v>5210</v>
      </c>
      <c r="J2707" s="17" t="s">
        <v>5369</v>
      </c>
    </row>
    <row r="2708" spans="1:10" hidden="1">
      <c r="A2708" s="18">
        <f t="shared" si="42"/>
        <v>2704</v>
      </c>
      <c r="B2708" s="25">
        <v>16257</v>
      </c>
      <c r="C2708" s="26" t="s">
        <v>2495</v>
      </c>
      <c r="D2708" s="27">
        <v>32954</v>
      </c>
      <c r="E2708" s="28" t="s">
        <v>4793</v>
      </c>
      <c r="F2708" s="17"/>
      <c r="G2708" s="17"/>
      <c r="H2708" s="353">
        <v>141000859937</v>
      </c>
      <c r="I2708" s="17" t="s">
        <v>5210</v>
      </c>
      <c r="J2708" s="17" t="s">
        <v>5697</v>
      </c>
    </row>
    <row r="2709" spans="1:10" hidden="1">
      <c r="A2709" s="18">
        <f t="shared" si="42"/>
        <v>2705</v>
      </c>
      <c r="B2709" s="21">
        <v>16258</v>
      </c>
      <c r="C2709" s="22" t="s">
        <v>2496</v>
      </c>
      <c r="D2709" s="23">
        <v>33004</v>
      </c>
      <c r="E2709" s="24" t="s">
        <v>4800</v>
      </c>
      <c r="F2709" s="17"/>
      <c r="G2709" s="17"/>
      <c r="H2709" s="353">
        <v>141000860405</v>
      </c>
      <c r="I2709" s="17" t="s">
        <v>5210</v>
      </c>
      <c r="J2709" s="17" t="s">
        <v>5582</v>
      </c>
    </row>
    <row r="2710" spans="1:10" hidden="1">
      <c r="A2710" s="18">
        <f t="shared" si="42"/>
        <v>2706</v>
      </c>
      <c r="B2710" s="25">
        <v>16259</v>
      </c>
      <c r="C2710" s="26" t="s">
        <v>2497</v>
      </c>
      <c r="D2710" s="27">
        <v>32905</v>
      </c>
      <c r="E2710" s="28" t="s">
        <v>4800</v>
      </c>
      <c r="F2710" s="17"/>
      <c r="G2710" s="17"/>
      <c r="H2710" s="353">
        <v>141000860402</v>
      </c>
      <c r="I2710" s="17" t="s">
        <v>5210</v>
      </c>
      <c r="J2710" s="17" t="s">
        <v>5403</v>
      </c>
    </row>
    <row r="2711" spans="1:10" hidden="1">
      <c r="A2711" s="18">
        <f t="shared" si="42"/>
        <v>2707</v>
      </c>
      <c r="B2711" s="21">
        <v>16260</v>
      </c>
      <c r="C2711" s="22" t="s">
        <v>2498</v>
      </c>
      <c r="D2711" s="23">
        <v>32887</v>
      </c>
      <c r="E2711" s="24" t="s">
        <v>4778</v>
      </c>
      <c r="F2711" s="17"/>
      <c r="G2711" s="17"/>
      <c r="H2711" s="353">
        <v>44310000383480</v>
      </c>
      <c r="I2711" s="17" t="s">
        <v>5273</v>
      </c>
      <c r="J2711" s="17" t="s">
        <v>5993</v>
      </c>
    </row>
    <row r="2712" spans="1:10" hidden="1">
      <c r="A2712" s="18">
        <f t="shared" si="42"/>
        <v>2708</v>
      </c>
      <c r="B2712" s="25">
        <v>16261</v>
      </c>
      <c r="C2712" s="26" t="s">
        <v>2499</v>
      </c>
      <c r="D2712" s="27">
        <v>33107</v>
      </c>
      <c r="E2712" s="28" t="s">
        <v>4800</v>
      </c>
      <c r="F2712" s="17"/>
      <c r="G2712" s="17"/>
      <c r="H2712" s="353">
        <v>104005149994</v>
      </c>
      <c r="I2712" s="17" t="s">
        <v>5204</v>
      </c>
      <c r="J2712" s="17" t="s">
        <v>6400</v>
      </c>
    </row>
    <row r="2713" spans="1:10" hidden="1">
      <c r="A2713" s="18">
        <f t="shared" si="42"/>
        <v>2709</v>
      </c>
      <c r="B2713" s="21">
        <v>16266</v>
      </c>
      <c r="C2713" s="22" t="s">
        <v>2500</v>
      </c>
      <c r="D2713" s="23">
        <v>32843</v>
      </c>
      <c r="E2713" s="24" t="s">
        <v>4797</v>
      </c>
      <c r="F2713" s="17"/>
      <c r="G2713" s="17"/>
      <c r="H2713" s="353">
        <v>141000860074</v>
      </c>
      <c r="I2713" s="17" t="s">
        <v>5210</v>
      </c>
      <c r="J2713" s="17" t="s">
        <v>5373</v>
      </c>
    </row>
    <row r="2714" spans="1:10" hidden="1">
      <c r="A2714" s="18">
        <f t="shared" si="42"/>
        <v>2710</v>
      </c>
      <c r="B2714" s="103">
        <v>16269</v>
      </c>
      <c r="C2714" s="104" t="s">
        <v>2466</v>
      </c>
      <c r="D2714" s="105">
        <v>33007</v>
      </c>
      <c r="E2714" s="28" t="s">
        <v>4793</v>
      </c>
      <c r="F2714" s="17"/>
      <c r="G2714" s="17"/>
      <c r="H2714" s="353">
        <v>1005961541</v>
      </c>
      <c r="I2714" s="17" t="s">
        <v>5208</v>
      </c>
      <c r="J2714" s="17">
        <v>0</v>
      </c>
    </row>
    <row r="2715" spans="1:10" hidden="1">
      <c r="A2715" s="18">
        <f t="shared" si="42"/>
        <v>2711</v>
      </c>
      <c r="B2715" s="21">
        <v>16270</v>
      </c>
      <c r="C2715" s="22" t="s">
        <v>2501</v>
      </c>
      <c r="D2715" s="23">
        <v>31471</v>
      </c>
      <c r="E2715" s="24" t="s">
        <v>4802</v>
      </c>
      <c r="F2715" s="17"/>
      <c r="G2715" s="17"/>
      <c r="H2715" s="353">
        <v>1008396304</v>
      </c>
      <c r="I2715" s="17" t="s">
        <v>5208</v>
      </c>
      <c r="J2715" s="17" t="s">
        <v>5993</v>
      </c>
    </row>
    <row r="2716" spans="1:10" hidden="1">
      <c r="A2716" s="18">
        <f t="shared" si="42"/>
        <v>2712</v>
      </c>
      <c r="B2716" s="25">
        <v>16271</v>
      </c>
      <c r="C2716" s="26" t="s">
        <v>2502</v>
      </c>
      <c r="D2716" s="27">
        <v>31627</v>
      </c>
      <c r="E2716" s="28" t="s">
        <v>4829</v>
      </c>
      <c r="F2716" s="17"/>
      <c r="G2716" s="17"/>
      <c r="H2716" s="353">
        <v>101005528336</v>
      </c>
      <c r="I2716" s="17" t="s">
        <v>5204</v>
      </c>
      <c r="J2716" s="17" t="s">
        <v>6401</v>
      </c>
    </row>
    <row r="2717" spans="1:10" hidden="1">
      <c r="A2717" s="18">
        <f t="shared" si="42"/>
        <v>2713</v>
      </c>
      <c r="B2717" s="21">
        <v>16277</v>
      </c>
      <c r="C2717" s="22" t="s">
        <v>1172</v>
      </c>
      <c r="D2717" s="23">
        <v>29621</v>
      </c>
      <c r="E2717" s="24" t="s">
        <v>4793</v>
      </c>
      <c r="F2717" s="17"/>
      <c r="G2717" s="17"/>
      <c r="H2717" s="353">
        <v>141000859976</v>
      </c>
      <c r="I2717" s="17" t="s">
        <v>5210</v>
      </c>
      <c r="J2717" s="17" t="s">
        <v>5898</v>
      </c>
    </row>
    <row r="2718" spans="1:10" hidden="1">
      <c r="A2718" s="18">
        <f t="shared" si="42"/>
        <v>2714</v>
      </c>
      <c r="B2718" s="25">
        <v>16281</v>
      </c>
      <c r="C2718" s="26" t="s">
        <v>2503</v>
      </c>
      <c r="D2718" s="27">
        <v>33086</v>
      </c>
      <c r="E2718" s="28" t="s">
        <v>4793</v>
      </c>
      <c r="F2718" s="17"/>
      <c r="G2718" s="17"/>
      <c r="H2718" s="353">
        <v>103005149917</v>
      </c>
      <c r="I2718" s="17" t="s">
        <v>5204</v>
      </c>
      <c r="J2718" s="17" t="s">
        <v>5337</v>
      </c>
    </row>
    <row r="2719" spans="1:10" hidden="1">
      <c r="A2719" s="18">
        <f t="shared" si="42"/>
        <v>2715</v>
      </c>
      <c r="B2719" s="21">
        <v>16283</v>
      </c>
      <c r="C2719" s="22" t="s">
        <v>1645</v>
      </c>
      <c r="D2719" s="23">
        <v>32810</v>
      </c>
      <c r="E2719" s="24" t="s">
        <v>4824</v>
      </c>
      <c r="F2719" s="17"/>
      <c r="G2719" s="17"/>
      <c r="H2719" s="353">
        <v>108005149936</v>
      </c>
      <c r="I2719" s="17" t="s">
        <v>5204</v>
      </c>
      <c r="J2719" s="17" t="s">
        <v>5820</v>
      </c>
    </row>
    <row r="2720" spans="1:10" hidden="1">
      <c r="A2720" s="18">
        <f t="shared" si="42"/>
        <v>2716</v>
      </c>
      <c r="B2720" s="25">
        <v>16288</v>
      </c>
      <c r="C2720" s="26" t="s">
        <v>2504</v>
      </c>
      <c r="D2720" s="27">
        <v>33144</v>
      </c>
      <c r="E2720" s="28" t="s">
        <v>4824</v>
      </c>
      <c r="F2720" s="17"/>
      <c r="G2720" s="17"/>
      <c r="H2720" s="353">
        <v>106005528125</v>
      </c>
      <c r="I2720" s="17" t="s">
        <v>5204</v>
      </c>
      <c r="J2720" s="17" t="s">
        <v>5993</v>
      </c>
    </row>
    <row r="2721" spans="1:10" hidden="1">
      <c r="A2721" s="18">
        <f t="shared" si="42"/>
        <v>2717</v>
      </c>
      <c r="B2721" s="21">
        <v>16291</v>
      </c>
      <c r="C2721" s="22" t="s">
        <v>2505</v>
      </c>
      <c r="D2721" s="23">
        <v>32213</v>
      </c>
      <c r="E2721" s="24" t="s">
        <v>4792</v>
      </c>
      <c r="F2721" s="17"/>
      <c r="G2721" s="17"/>
      <c r="H2721" s="353">
        <v>104005528127</v>
      </c>
      <c r="I2721" s="17" t="s">
        <v>5204</v>
      </c>
      <c r="J2721" s="17" t="s">
        <v>6360</v>
      </c>
    </row>
    <row r="2722" spans="1:10" hidden="1">
      <c r="A2722" s="18">
        <f t="shared" si="42"/>
        <v>2718</v>
      </c>
      <c r="B2722" s="25">
        <v>16294</v>
      </c>
      <c r="C2722" s="26" t="s">
        <v>465</v>
      </c>
      <c r="D2722" s="27">
        <v>32877</v>
      </c>
      <c r="E2722" s="28" t="s">
        <v>4788</v>
      </c>
      <c r="F2722" s="17"/>
      <c r="G2722" s="17"/>
      <c r="H2722" s="353">
        <v>101005481955</v>
      </c>
      <c r="I2722" s="17" t="s">
        <v>5204</v>
      </c>
      <c r="J2722" s="17" t="s">
        <v>6005</v>
      </c>
    </row>
    <row r="2723" spans="1:10" hidden="1">
      <c r="A2723" s="18">
        <f t="shared" si="42"/>
        <v>2719</v>
      </c>
      <c r="B2723" s="21">
        <v>16301</v>
      </c>
      <c r="C2723" s="22" t="s">
        <v>1814</v>
      </c>
      <c r="D2723" s="23">
        <v>29165</v>
      </c>
      <c r="E2723" s="24" t="s">
        <v>4800</v>
      </c>
      <c r="F2723" s="17"/>
      <c r="G2723" s="17"/>
      <c r="H2723" s="353">
        <v>141000869520</v>
      </c>
      <c r="I2723" s="17" t="s">
        <v>5210</v>
      </c>
      <c r="J2723" s="17" t="s">
        <v>5499</v>
      </c>
    </row>
    <row r="2724" spans="1:10" hidden="1">
      <c r="A2724" s="18">
        <f t="shared" si="42"/>
        <v>2720</v>
      </c>
      <c r="B2724" s="25">
        <v>16302</v>
      </c>
      <c r="C2724" s="26" t="s">
        <v>1473</v>
      </c>
      <c r="D2724" s="27">
        <v>32623</v>
      </c>
      <c r="E2724" s="28" t="s">
        <v>4791</v>
      </c>
      <c r="F2724" s="17"/>
      <c r="G2724" s="17"/>
      <c r="H2724" s="353">
        <v>104005653905</v>
      </c>
      <c r="I2724" s="17" t="s">
        <v>5204</v>
      </c>
      <c r="J2724" s="17" t="s">
        <v>6393</v>
      </c>
    </row>
    <row r="2725" spans="1:10" hidden="1">
      <c r="A2725" s="18">
        <f t="shared" si="42"/>
        <v>2721</v>
      </c>
      <c r="B2725" s="21">
        <v>16303</v>
      </c>
      <c r="C2725" s="22" t="s">
        <v>1092</v>
      </c>
      <c r="D2725" s="23">
        <v>30715</v>
      </c>
      <c r="E2725" s="30" t="s">
        <v>4781</v>
      </c>
      <c r="F2725" s="17"/>
      <c r="G2725" s="17"/>
      <c r="H2725" s="353">
        <v>1008403682</v>
      </c>
      <c r="I2725" s="17" t="s">
        <v>5208</v>
      </c>
      <c r="J2725" s="17" t="s">
        <v>5993</v>
      </c>
    </row>
    <row r="2726" spans="1:10" hidden="1">
      <c r="A2726" s="18">
        <f t="shared" si="42"/>
        <v>2722</v>
      </c>
      <c r="B2726" s="25">
        <v>16305</v>
      </c>
      <c r="C2726" s="26" t="s">
        <v>2506</v>
      </c>
      <c r="D2726" s="27">
        <v>28949</v>
      </c>
      <c r="E2726" s="29" t="s">
        <v>4781</v>
      </c>
      <c r="F2726" s="17"/>
      <c r="G2726" s="17"/>
      <c r="H2726" s="353">
        <v>141000860258</v>
      </c>
      <c r="I2726" s="17" t="s">
        <v>5210</v>
      </c>
      <c r="J2726" s="17" t="s">
        <v>5767</v>
      </c>
    </row>
    <row r="2727" spans="1:10" hidden="1">
      <c r="A2727" s="18">
        <f t="shared" si="42"/>
        <v>2723</v>
      </c>
      <c r="B2727" s="21">
        <v>16308</v>
      </c>
      <c r="C2727" s="22" t="s">
        <v>1605</v>
      </c>
      <c r="D2727" s="23">
        <v>32042</v>
      </c>
      <c r="E2727" s="24" t="s">
        <v>4794</v>
      </c>
      <c r="F2727" s="17"/>
      <c r="G2727" s="17"/>
      <c r="H2727" s="353">
        <v>101004286512</v>
      </c>
      <c r="I2727" s="17" t="s">
        <v>5204</v>
      </c>
      <c r="J2727" s="17" t="s">
        <v>5616</v>
      </c>
    </row>
    <row r="2728" spans="1:10" hidden="1">
      <c r="A2728" s="18">
        <f t="shared" si="42"/>
        <v>2724</v>
      </c>
      <c r="B2728" s="25">
        <v>16309</v>
      </c>
      <c r="C2728" s="26" t="s">
        <v>2507</v>
      </c>
      <c r="D2728" s="27">
        <v>31910</v>
      </c>
      <c r="E2728" s="28" t="s">
        <v>4782</v>
      </c>
      <c r="F2728" s="17" t="s">
        <v>9851</v>
      </c>
      <c r="G2728" s="17" t="s">
        <v>9846</v>
      </c>
      <c r="H2728" s="353">
        <v>103005602920</v>
      </c>
      <c r="I2728" s="17" t="s">
        <v>5204</v>
      </c>
      <c r="J2728" s="17" t="s">
        <v>11805</v>
      </c>
    </row>
    <row r="2729" spans="1:10" hidden="1">
      <c r="A2729" s="18">
        <f t="shared" si="42"/>
        <v>2725</v>
      </c>
      <c r="B2729" s="93">
        <v>16313</v>
      </c>
      <c r="C2729" s="94" t="s">
        <v>2508</v>
      </c>
      <c r="D2729" s="95">
        <v>31609</v>
      </c>
      <c r="E2729" s="94" t="s">
        <v>4818</v>
      </c>
      <c r="F2729" s="17"/>
      <c r="G2729" s="17"/>
      <c r="H2729" s="353">
        <v>9325652110</v>
      </c>
      <c r="I2729" s="17" t="s">
        <v>5210</v>
      </c>
      <c r="J2729" s="17" t="s">
        <v>5993</v>
      </c>
    </row>
    <row r="2730" spans="1:10" hidden="1">
      <c r="A2730" s="18">
        <f t="shared" si="42"/>
        <v>2726</v>
      </c>
      <c r="B2730" s="106">
        <v>16315</v>
      </c>
      <c r="C2730" s="107" t="s">
        <v>2509</v>
      </c>
      <c r="D2730" s="108">
        <v>30338</v>
      </c>
      <c r="E2730" s="109" t="s">
        <v>4827</v>
      </c>
      <c r="F2730" s="17"/>
      <c r="G2730" s="17"/>
      <c r="H2730" s="353">
        <v>141000834712</v>
      </c>
      <c r="I2730" s="17" t="s">
        <v>5210</v>
      </c>
      <c r="J2730" s="17" t="s">
        <v>6402</v>
      </c>
    </row>
    <row r="2731" spans="1:10" hidden="1">
      <c r="A2731" s="18">
        <f t="shared" si="42"/>
        <v>2727</v>
      </c>
      <c r="B2731" s="81">
        <v>16319</v>
      </c>
      <c r="C2731" s="82" t="s">
        <v>2510</v>
      </c>
      <c r="D2731" s="83">
        <v>32475</v>
      </c>
      <c r="E2731" s="110" t="s">
        <v>4808</v>
      </c>
      <c r="F2731" s="17"/>
      <c r="G2731" s="17"/>
      <c r="H2731" s="353">
        <v>141000882162</v>
      </c>
      <c r="I2731" s="17" t="s">
        <v>5210</v>
      </c>
      <c r="J2731" s="17">
        <v>0</v>
      </c>
    </row>
    <row r="2732" spans="1:10" hidden="1">
      <c r="A2732" s="18">
        <f t="shared" si="42"/>
        <v>2728</v>
      </c>
      <c r="B2732" s="25">
        <v>16320</v>
      </c>
      <c r="C2732" s="26" t="s">
        <v>2511</v>
      </c>
      <c r="D2732" s="27">
        <v>32066</v>
      </c>
      <c r="E2732" s="28" t="s">
        <v>4827</v>
      </c>
      <c r="F2732" s="17"/>
      <c r="G2732" s="17"/>
      <c r="H2732" s="353">
        <v>105005660254</v>
      </c>
      <c r="I2732" s="17" t="s">
        <v>5204</v>
      </c>
      <c r="J2732" s="17" t="s">
        <v>6188</v>
      </c>
    </row>
    <row r="2733" spans="1:10" hidden="1">
      <c r="A2733" s="18">
        <f t="shared" si="42"/>
        <v>2729</v>
      </c>
      <c r="B2733" s="21">
        <v>16322</v>
      </c>
      <c r="C2733" s="22" t="s">
        <v>2512</v>
      </c>
      <c r="D2733" s="23">
        <v>33020</v>
      </c>
      <c r="E2733" s="24" t="s">
        <v>4818</v>
      </c>
      <c r="F2733" s="17"/>
      <c r="G2733" s="17"/>
      <c r="H2733" s="353">
        <v>1008401008</v>
      </c>
      <c r="I2733" s="17" t="s">
        <v>5208</v>
      </c>
      <c r="J2733" s="17" t="s">
        <v>5993</v>
      </c>
    </row>
    <row r="2734" spans="1:10" hidden="1">
      <c r="A2734" s="18">
        <f t="shared" si="42"/>
        <v>2730</v>
      </c>
      <c r="B2734" s="106">
        <v>16323</v>
      </c>
      <c r="C2734" s="107" t="s">
        <v>2513</v>
      </c>
      <c r="D2734" s="108">
        <v>31352</v>
      </c>
      <c r="E2734" s="28" t="s">
        <v>4817</v>
      </c>
      <c r="F2734" s="17"/>
      <c r="G2734" s="17"/>
      <c r="H2734" s="353">
        <v>141000834862</v>
      </c>
      <c r="I2734" s="17" t="s">
        <v>5210</v>
      </c>
      <c r="J2734" s="17" t="s">
        <v>5993</v>
      </c>
    </row>
    <row r="2735" spans="1:10" hidden="1">
      <c r="A2735" s="18">
        <f t="shared" si="42"/>
        <v>2731</v>
      </c>
      <c r="B2735" s="21">
        <v>16327</v>
      </c>
      <c r="C2735" s="22" t="s">
        <v>2514</v>
      </c>
      <c r="D2735" s="23">
        <v>28758</v>
      </c>
      <c r="E2735" s="24" t="s">
        <v>4823</v>
      </c>
      <c r="F2735" s="17"/>
      <c r="G2735" s="17"/>
      <c r="H2735" s="353">
        <v>102004444052</v>
      </c>
      <c r="I2735" s="17" t="s">
        <v>5204</v>
      </c>
      <c r="J2735" s="17" t="s">
        <v>5544</v>
      </c>
    </row>
    <row r="2736" spans="1:10" hidden="1">
      <c r="A2736" s="18">
        <f t="shared" si="42"/>
        <v>2732</v>
      </c>
      <c r="B2736" s="25">
        <v>16328</v>
      </c>
      <c r="C2736" s="26" t="s">
        <v>2515</v>
      </c>
      <c r="D2736" s="27">
        <v>30839</v>
      </c>
      <c r="E2736" s="28" t="s">
        <v>4800</v>
      </c>
      <c r="F2736" s="17"/>
      <c r="G2736" s="17"/>
      <c r="H2736" s="353">
        <v>101005677048</v>
      </c>
      <c r="I2736" s="17" t="s">
        <v>5204</v>
      </c>
      <c r="J2736" s="17" t="s">
        <v>5993</v>
      </c>
    </row>
    <row r="2737" spans="1:10" hidden="1">
      <c r="A2737" s="18">
        <f t="shared" si="42"/>
        <v>2733</v>
      </c>
      <c r="B2737" s="21">
        <v>16330</v>
      </c>
      <c r="C2737" s="22" t="s">
        <v>2014</v>
      </c>
      <c r="D2737" s="23">
        <v>32803</v>
      </c>
      <c r="E2737" s="24" t="s">
        <v>4820</v>
      </c>
      <c r="F2737" s="17"/>
      <c r="G2737" s="17"/>
      <c r="H2737" s="353">
        <v>104005622169</v>
      </c>
      <c r="I2737" s="17" t="s">
        <v>5204</v>
      </c>
      <c r="J2737" s="17" t="s">
        <v>5819</v>
      </c>
    </row>
    <row r="2738" spans="1:10" hidden="1">
      <c r="A2738" s="18">
        <f t="shared" si="42"/>
        <v>2734</v>
      </c>
      <c r="B2738" s="25">
        <v>16331</v>
      </c>
      <c r="C2738" s="26" t="s">
        <v>2516</v>
      </c>
      <c r="D2738" s="27">
        <v>30931</v>
      </c>
      <c r="E2738" s="28" t="s">
        <v>4789</v>
      </c>
      <c r="F2738" s="17"/>
      <c r="G2738" s="17"/>
      <c r="H2738" s="353">
        <v>106005622170</v>
      </c>
      <c r="I2738" s="17" t="s">
        <v>5204</v>
      </c>
      <c r="J2738" s="17" t="s">
        <v>6403</v>
      </c>
    </row>
    <row r="2739" spans="1:10" hidden="1">
      <c r="A2739" s="18">
        <f t="shared" si="42"/>
        <v>2735</v>
      </c>
      <c r="B2739" s="21">
        <v>16333</v>
      </c>
      <c r="C2739" s="22" t="s">
        <v>2517</v>
      </c>
      <c r="D2739" s="23">
        <v>31883</v>
      </c>
      <c r="E2739" s="24" t="s">
        <v>4795</v>
      </c>
      <c r="F2739" s="17"/>
      <c r="G2739" s="17"/>
      <c r="H2739" s="353">
        <v>106004960312</v>
      </c>
      <c r="I2739" s="17" t="s">
        <v>5204</v>
      </c>
      <c r="J2739" s="17" t="s">
        <v>5993</v>
      </c>
    </row>
    <row r="2740" spans="1:10" hidden="1">
      <c r="A2740" s="18">
        <f t="shared" si="42"/>
        <v>2736</v>
      </c>
      <c r="B2740" s="25">
        <v>16334</v>
      </c>
      <c r="C2740" s="26" t="s">
        <v>2518</v>
      </c>
      <c r="D2740" s="27">
        <v>31219</v>
      </c>
      <c r="E2740" s="28" t="s">
        <v>4780</v>
      </c>
      <c r="F2740" s="17"/>
      <c r="G2740" s="17"/>
      <c r="H2740" s="353">
        <v>104004156445</v>
      </c>
      <c r="I2740" s="17" t="s">
        <v>5204</v>
      </c>
      <c r="J2740" s="17" t="s">
        <v>5330</v>
      </c>
    </row>
    <row r="2741" spans="1:10" hidden="1">
      <c r="A2741" s="18">
        <f t="shared" si="42"/>
        <v>2737</v>
      </c>
      <c r="B2741" s="21">
        <v>16335</v>
      </c>
      <c r="C2741" s="22" t="s">
        <v>2300</v>
      </c>
      <c r="D2741" s="23">
        <v>33169</v>
      </c>
      <c r="E2741" s="24" t="s">
        <v>4791</v>
      </c>
      <c r="F2741" s="17"/>
      <c r="G2741" s="17"/>
      <c r="H2741" s="353">
        <v>104005622172</v>
      </c>
      <c r="I2741" s="17" t="s">
        <v>5204</v>
      </c>
      <c r="J2741" s="17" t="s">
        <v>5397</v>
      </c>
    </row>
    <row r="2742" spans="1:10" hidden="1">
      <c r="A2742" s="18">
        <f t="shared" si="42"/>
        <v>2738</v>
      </c>
      <c r="B2742" s="25">
        <v>16338</v>
      </c>
      <c r="C2742" s="26" t="s">
        <v>79</v>
      </c>
      <c r="D2742" s="27">
        <v>30421</v>
      </c>
      <c r="E2742" s="28" t="s">
        <v>4798</v>
      </c>
      <c r="F2742" s="17"/>
      <c r="G2742" s="17"/>
      <c r="H2742" s="353">
        <v>1008397015</v>
      </c>
      <c r="I2742" s="17" t="s">
        <v>5208</v>
      </c>
      <c r="J2742" s="17" t="s">
        <v>5234</v>
      </c>
    </row>
    <row r="2743" spans="1:10" hidden="1">
      <c r="A2743" s="18">
        <f t="shared" si="42"/>
        <v>2739</v>
      </c>
      <c r="B2743" s="21">
        <v>16343</v>
      </c>
      <c r="C2743" s="22" t="s">
        <v>2519</v>
      </c>
      <c r="D2743" s="23">
        <v>33117</v>
      </c>
      <c r="E2743" s="24" t="s">
        <v>4798</v>
      </c>
      <c r="F2743" s="17"/>
      <c r="G2743" s="17"/>
      <c r="H2743" s="353">
        <v>1008397196</v>
      </c>
      <c r="I2743" s="17" t="s">
        <v>5208</v>
      </c>
      <c r="J2743" s="17" t="s">
        <v>5993</v>
      </c>
    </row>
    <row r="2744" spans="1:10" hidden="1">
      <c r="A2744" s="18">
        <f t="shared" si="42"/>
        <v>2740</v>
      </c>
      <c r="B2744" s="25">
        <v>16347</v>
      </c>
      <c r="C2744" s="26" t="s">
        <v>2520</v>
      </c>
      <c r="D2744" s="27">
        <v>32731</v>
      </c>
      <c r="E2744" s="28" t="s">
        <v>4800</v>
      </c>
      <c r="F2744" s="17"/>
      <c r="G2744" s="17"/>
      <c r="H2744" s="353">
        <v>103004767980</v>
      </c>
      <c r="I2744" s="17" t="s">
        <v>5204</v>
      </c>
      <c r="J2744" s="17" t="s">
        <v>5993</v>
      </c>
    </row>
    <row r="2745" spans="1:10" hidden="1">
      <c r="A2745" s="18">
        <f t="shared" si="42"/>
        <v>2741</v>
      </c>
      <c r="B2745" s="21">
        <v>16348</v>
      </c>
      <c r="C2745" s="22" t="s">
        <v>2521</v>
      </c>
      <c r="D2745" s="23">
        <v>31381</v>
      </c>
      <c r="E2745" s="24" t="s">
        <v>4798</v>
      </c>
      <c r="F2745" s="17"/>
      <c r="G2745" s="17"/>
      <c r="H2745" s="353">
        <v>1008397316</v>
      </c>
      <c r="I2745" s="17" t="s">
        <v>5208</v>
      </c>
      <c r="J2745" s="17" t="s">
        <v>6404</v>
      </c>
    </row>
    <row r="2746" spans="1:10" hidden="1">
      <c r="A2746" s="18">
        <f t="shared" si="42"/>
        <v>2742</v>
      </c>
      <c r="B2746" s="25">
        <v>16349</v>
      </c>
      <c r="C2746" s="26" t="s">
        <v>2522</v>
      </c>
      <c r="D2746" s="27">
        <v>32752</v>
      </c>
      <c r="E2746" s="28" t="s">
        <v>4797</v>
      </c>
      <c r="F2746" s="17"/>
      <c r="G2746" s="17"/>
      <c r="H2746" s="353">
        <v>141000860077</v>
      </c>
      <c r="I2746" s="17" t="s">
        <v>5210</v>
      </c>
      <c r="J2746" s="17" t="s">
        <v>5993</v>
      </c>
    </row>
    <row r="2747" spans="1:10" hidden="1">
      <c r="A2747" s="18">
        <f t="shared" si="42"/>
        <v>2743</v>
      </c>
      <c r="B2747" s="21">
        <v>16350</v>
      </c>
      <c r="C2747" s="22" t="s">
        <v>2523</v>
      </c>
      <c r="D2747" s="23">
        <v>32831</v>
      </c>
      <c r="E2747" s="24" t="s">
        <v>4793</v>
      </c>
      <c r="F2747" s="17"/>
      <c r="G2747" s="17"/>
      <c r="H2747" s="353">
        <v>141000859962</v>
      </c>
      <c r="I2747" s="17" t="s">
        <v>5210</v>
      </c>
      <c r="J2747" s="17" t="s">
        <v>5993</v>
      </c>
    </row>
    <row r="2748" spans="1:10" hidden="1">
      <c r="A2748" s="18">
        <f t="shared" si="42"/>
        <v>2744</v>
      </c>
      <c r="B2748" s="25">
        <v>16363</v>
      </c>
      <c r="C2748" s="26" t="s">
        <v>2524</v>
      </c>
      <c r="D2748" s="27">
        <v>29129</v>
      </c>
      <c r="E2748" s="28" t="s">
        <v>4791</v>
      </c>
      <c r="F2748" s="17"/>
      <c r="G2748" s="17"/>
      <c r="H2748" s="353">
        <v>104004238527</v>
      </c>
      <c r="I2748" s="17" t="s">
        <v>5204</v>
      </c>
      <c r="J2748" s="17" t="s">
        <v>5207</v>
      </c>
    </row>
    <row r="2749" spans="1:10" hidden="1">
      <c r="A2749" s="18">
        <f t="shared" si="42"/>
        <v>2745</v>
      </c>
      <c r="B2749" s="21">
        <v>16368</v>
      </c>
      <c r="C2749" s="22" t="s">
        <v>2525</v>
      </c>
      <c r="D2749" s="23">
        <v>32188</v>
      </c>
      <c r="E2749" s="24" t="s">
        <v>4779</v>
      </c>
      <c r="F2749" s="17"/>
      <c r="G2749" s="17"/>
      <c r="H2749" s="353">
        <v>104005731059</v>
      </c>
      <c r="I2749" s="17" t="s">
        <v>5204</v>
      </c>
      <c r="J2749" s="17" t="s">
        <v>5993</v>
      </c>
    </row>
    <row r="2750" spans="1:10" hidden="1">
      <c r="A2750" s="18">
        <f t="shared" si="42"/>
        <v>2746</v>
      </c>
      <c r="B2750" s="25">
        <v>16369</v>
      </c>
      <c r="C2750" s="26" t="s">
        <v>2526</v>
      </c>
      <c r="D2750" s="27">
        <v>32389</v>
      </c>
      <c r="E2750" s="28" t="s">
        <v>4821</v>
      </c>
      <c r="F2750" s="17"/>
      <c r="G2750" s="17"/>
      <c r="H2750" s="353">
        <v>106005731057</v>
      </c>
      <c r="I2750" s="17" t="s">
        <v>5204</v>
      </c>
      <c r="J2750" s="17" t="s">
        <v>5234</v>
      </c>
    </row>
    <row r="2751" spans="1:10" hidden="1">
      <c r="A2751" s="18">
        <f t="shared" si="42"/>
        <v>2747</v>
      </c>
      <c r="B2751" s="21">
        <v>16370</v>
      </c>
      <c r="C2751" s="22" t="s">
        <v>2527</v>
      </c>
      <c r="D2751" s="23">
        <v>32684</v>
      </c>
      <c r="E2751" s="24" t="s">
        <v>4784</v>
      </c>
      <c r="F2751" s="17"/>
      <c r="G2751" s="17"/>
      <c r="H2751" s="353">
        <v>141000852537</v>
      </c>
      <c r="I2751" s="17" t="s">
        <v>5210</v>
      </c>
      <c r="J2751" s="17" t="s">
        <v>5304</v>
      </c>
    </row>
    <row r="2752" spans="1:10" hidden="1">
      <c r="A2752" s="18">
        <f t="shared" si="42"/>
        <v>2748</v>
      </c>
      <c r="B2752" s="25">
        <v>16372</v>
      </c>
      <c r="C2752" s="26" t="s">
        <v>2528</v>
      </c>
      <c r="D2752" s="27">
        <v>32711</v>
      </c>
      <c r="E2752" s="28" t="s">
        <v>4797</v>
      </c>
      <c r="F2752" s="17"/>
      <c r="G2752" s="17"/>
      <c r="H2752" s="353">
        <v>1008401927</v>
      </c>
      <c r="I2752" s="17" t="s">
        <v>5208</v>
      </c>
      <c r="J2752" s="17" t="s">
        <v>5993</v>
      </c>
    </row>
    <row r="2753" spans="1:10" hidden="1">
      <c r="A2753" s="18">
        <f t="shared" si="42"/>
        <v>2749</v>
      </c>
      <c r="B2753" s="21">
        <v>16373</v>
      </c>
      <c r="C2753" s="22" t="s">
        <v>2400</v>
      </c>
      <c r="D2753" s="23">
        <v>32681</v>
      </c>
      <c r="E2753" s="24" t="s">
        <v>4812</v>
      </c>
      <c r="F2753" s="17"/>
      <c r="G2753" s="17"/>
      <c r="H2753" s="353">
        <v>108005705449</v>
      </c>
      <c r="I2753" s="17" t="s">
        <v>5204</v>
      </c>
      <c r="J2753" s="17" t="s">
        <v>5690</v>
      </c>
    </row>
    <row r="2754" spans="1:10" hidden="1">
      <c r="A2754" s="18">
        <f t="shared" si="42"/>
        <v>2750</v>
      </c>
      <c r="B2754" s="25">
        <v>16375</v>
      </c>
      <c r="C2754" s="26" t="s">
        <v>2529</v>
      </c>
      <c r="D2754" s="27">
        <v>32599</v>
      </c>
      <c r="E2754" s="28" t="s">
        <v>4819</v>
      </c>
      <c r="F2754" s="17"/>
      <c r="G2754" s="17"/>
      <c r="H2754" s="353">
        <v>1008401888</v>
      </c>
      <c r="I2754" s="17" t="s">
        <v>5208</v>
      </c>
      <c r="J2754" s="17" t="s">
        <v>5993</v>
      </c>
    </row>
    <row r="2755" spans="1:10" hidden="1">
      <c r="A2755" s="18">
        <f t="shared" si="42"/>
        <v>2751</v>
      </c>
      <c r="B2755" s="21">
        <v>16380</v>
      </c>
      <c r="C2755" s="22" t="s">
        <v>2530</v>
      </c>
      <c r="D2755" s="23">
        <v>32755</v>
      </c>
      <c r="E2755" s="24" t="s">
        <v>4813</v>
      </c>
      <c r="F2755" s="17"/>
      <c r="G2755" s="17"/>
      <c r="H2755" s="353">
        <v>1008391998</v>
      </c>
      <c r="I2755" s="17" t="s">
        <v>5208</v>
      </c>
      <c r="J2755" s="17" t="s">
        <v>5993</v>
      </c>
    </row>
    <row r="2756" spans="1:10" hidden="1">
      <c r="A2756" s="18">
        <f t="shared" si="42"/>
        <v>2752</v>
      </c>
      <c r="B2756" s="25">
        <v>16383</v>
      </c>
      <c r="C2756" s="26" t="s">
        <v>2531</v>
      </c>
      <c r="D2756" s="27">
        <v>31938</v>
      </c>
      <c r="E2756" s="28" t="s">
        <v>4818</v>
      </c>
      <c r="F2756" s="17"/>
      <c r="G2756" s="17"/>
      <c r="H2756" s="353">
        <v>1008400960</v>
      </c>
      <c r="I2756" s="17" t="s">
        <v>5208</v>
      </c>
      <c r="J2756" s="17" t="s">
        <v>5615</v>
      </c>
    </row>
    <row r="2757" spans="1:10" hidden="1">
      <c r="A2757" s="18">
        <f t="shared" si="42"/>
        <v>2753</v>
      </c>
      <c r="B2757" s="21">
        <v>16385</v>
      </c>
      <c r="C2757" s="22" t="s">
        <v>2532</v>
      </c>
      <c r="D2757" s="23">
        <v>30107</v>
      </c>
      <c r="E2757" s="24" t="s">
        <v>4829</v>
      </c>
      <c r="F2757" s="17"/>
      <c r="G2757" s="17"/>
      <c r="H2757" s="353">
        <v>106005749844</v>
      </c>
      <c r="I2757" s="17" t="s">
        <v>5204</v>
      </c>
      <c r="J2757" s="17" t="s">
        <v>5993</v>
      </c>
    </row>
    <row r="2758" spans="1:10" hidden="1">
      <c r="A2758" s="18">
        <f t="shared" ref="A2758:A2821" si="43">ROW()-4</f>
        <v>2754</v>
      </c>
      <c r="B2758" s="42">
        <v>16387</v>
      </c>
      <c r="C2758" s="29" t="s">
        <v>2533</v>
      </c>
      <c r="D2758" s="45">
        <v>32577</v>
      </c>
      <c r="E2758" s="28" t="s">
        <v>4788</v>
      </c>
      <c r="F2758" s="17"/>
      <c r="G2758" s="17"/>
      <c r="H2758" s="353">
        <v>102874280869</v>
      </c>
      <c r="I2758" s="17" t="s">
        <v>5204</v>
      </c>
      <c r="J2758" s="17" t="s">
        <v>5342</v>
      </c>
    </row>
    <row r="2759" spans="1:10" hidden="1">
      <c r="A2759" s="18">
        <f t="shared" si="43"/>
        <v>2755</v>
      </c>
      <c r="B2759" s="21">
        <v>16390</v>
      </c>
      <c r="C2759" s="22" t="s">
        <v>2534</v>
      </c>
      <c r="D2759" s="23">
        <v>32862</v>
      </c>
      <c r="E2759" s="24" t="s">
        <v>4797</v>
      </c>
      <c r="F2759" s="17"/>
      <c r="G2759" s="17"/>
      <c r="H2759" s="353">
        <v>141000860078</v>
      </c>
      <c r="I2759" s="17" t="s">
        <v>5210</v>
      </c>
      <c r="J2759" s="17" t="s">
        <v>5354</v>
      </c>
    </row>
    <row r="2760" spans="1:10" hidden="1">
      <c r="A2760" s="18">
        <f t="shared" si="43"/>
        <v>2756</v>
      </c>
      <c r="B2760" s="25">
        <v>16391</v>
      </c>
      <c r="C2760" s="26" t="s">
        <v>2535</v>
      </c>
      <c r="D2760" s="27">
        <v>32222</v>
      </c>
      <c r="E2760" s="28" t="s">
        <v>4814</v>
      </c>
      <c r="F2760" s="17"/>
      <c r="G2760" s="17"/>
      <c r="H2760" s="353">
        <v>1008403080</v>
      </c>
      <c r="I2760" s="17" t="s">
        <v>5208</v>
      </c>
      <c r="J2760" s="17" t="s">
        <v>6301</v>
      </c>
    </row>
    <row r="2761" spans="1:10" hidden="1">
      <c r="A2761" s="18">
        <f t="shared" si="43"/>
        <v>2757</v>
      </c>
      <c r="B2761" s="21">
        <v>16392</v>
      </c>
      <c r="C2761" s="22" t="s">
        <v>2536</v>
      </c>
      <c r="D2761" s="23">
        <v>28995</v>
      </c>
      <c r="E2761" s="24" t="s">
        <v>4814</v>
      </c>
      <c r="F2761" s="17"/>
      <c r="G2761" s="17"/>
      <c r="H2761" s="353">
        <v>1008403323</v>
      </c>
      <c r="I2761" s="17" t="s">
        <v>5208</v>
      </c>
      <c r="J2761" s="17" t="s">
        <v>5993</v>
      </c>
    </row>
    <row r="2762" spans="1:10" hidden="1">
      <c r="A2762" s="18">
        <f t="shared" si="43"/>
        <v>2758</v>
      </c>
      <c r="B2762" s="25">
        <v>16396</v>
      </c>
      <c r="C2762" s="26" t="s">
        <v>1900</v>
      </c>
      <c r="D2762" s="27">
        <v>32764</v>
      </c>
      <c r="E2762" s="28" t="s">
        <v>4813</v>
      </c>
      <c r="F2762" s="17"/>
      <c r="G2762" s="17"/>
      <c r="H2762" s="353">
        <v>101005740684</v>
      </c>
      <c r="I2762" s="17" t="s">
        <v>5204</v>
      </c>
      <c r="J2762" s="17" t="s">
        <v>5993</v>
      </c>
    </row>
    <row r="2763" spans="1:10" hidden="1">
      <c r="A2763" s="18">
        <f t="shared" si="43"/>
        <v>2759</v>
      </c>
      <c r="B2763" s="21">
        <v>16405</v>
      </c>
      <c r="C2763" s="22" t="s">
        <v>2537</v>
      </c>
      <c r="D2763" s="23">
        <v>32814</v>
      </c>
      <c r="E2763" s="24" t="s">
        <v>4815</v>
      </c>
      <c r="F2763" s="17"/>
      <c r="G2763" s="17"/>
      <c r="H2763" s="353">
        <v>105005714900</v>
      </c>
      <c r="I2763" s="17" t="s">
        <v>5204</v>
      </c>
      <c r="J2763" s="17" t="s">
        <v>5993</v>
      </c>
    </row>
    <row r="2764" spans="1:10" hidden="1">
      <c r="A2764" s="18">
        <f t="shared" si="43"/>
        <v>2760</v>
      </c>
      <c r="B2764" s="25">
        <v>16412</v>
      </c>
      <c r="C2764" s="26" t="s">
        <v>2538</v>
      </c>
      <c r="D2764" s="27">
        <v>32228</v>
      </c>
      <c r="E2764" s="28" t="s">
        <v>4780</v>
      </c>
      <c r="F2764" s="17"/>
      <c r="G2764" s="17"/>
      <c r="H2764" s="353">
        <v>101004745653</v>
      </c>
      <c r="I2764" s="17" t="s">
        <v>5204</v>
      </c>
      <c r="J2764" s="17" t="s">
        <v>5253</v>
      </c>
    </row>
    <row r="2765" spans="1:10" hidden="1">
      <c r="A2765" s="18">
        <f t="shared" si="43"/>
        <v>2761</v>
      </c>
      <c r="B2765" s="21">
        <v>16416</v>
      </c>
      <c r="C2765" s="22" t="s">
        <v>2539</v>
      </c>
      <c r="D2765" s="23">
        <v>32654</v>
      </c>
      <c r="E2765" s="24" t="s">
        <v>4804</v>
      </c>
      <c r="F2765" s="17"/>
      <c r="G2765" s="17"/>
      <c r="H2765" s="353">
        <v>141000860285</v>
      </c>
      <c r="I2765" s="17" t="s">
        <v>5210</v>
      </c>
      <c r="J2765" s="17" t="s">
        <v>5993</v>
      </c>
    </row>
    <row r="2766" spans="1:10" hidden="1">
      <c r="A2766" s="18">
        <f t="shared" si="43"/>
        <v>2762</v>
      </c>
      <c r="B2766" s="25">
        <v>16418</v>
      </c>
      <c r="C2766" s="26" t="s">
        <v>241</v>
      </c>
      <c r="D2766" s="27">
        <v>30102</v>
      </c>
      <c r="E2766" s="28" t="s">
        <v>4790</v>
      </c>
      <c r="F2766" s="17"/>
      <c r="G2766" s="17"/>
      <c r="H2766" s="353">
        <v>107004242101</v>
      </c>
      <c r="I2766" s="17" t="s">
        <v>5204</v>
      </c>
      <c r="J2766" s="17" t="s">
        <v>5406</v>
      </c>
    </row>
    <row r="2767" spans="1:10" hidden="1">
      <c r="A2767" s="18">
        <f t="shared" si="43"/>
        <v>2763</v>
      </c>
      <c r="B2767" s="21">
        <v>16420</v>
      </c>
      <c r="C2767" s="22" t="s">
        <v>2540</v>
      </c>
      <c r="D2767" s="23">
        <v>32787</v>
      </c>
      <c r="E2767" s="24" t="s">
        <v>4779</v>
      </c>
      <c r="F2767" s="17"/>
      <c r="G2767" s="17"/>
      <c r="H2767" s="353">
        <v>101005758496</v>
      </c>
      <c r="I2767" s="17" t="s">
        <v>5204</v>
      </c>
      <c r="J2767" s="17" t="s">
        <v>6405</v>
      </c>
    </row>
    <row r="2768" spans="1:10" hidden="1">
      <c r="A2768" s="18">
        <f t="shared" si="43"/>
        <v>2764</v>
      </c>
      <c r="B2768" s="25">
        <v>16421</v>
      </c>
      <c r="C2768" s="26" t="s">
        <v>2541</v>
      </c>
      <c r="D2768" s="27">
        <v>31107</v>
      </c>
      <c r="E2768" s="28" t="s">
        <v>4805</v>
      </c>
      <c r="F2768" s="17"/>
      <c r="G2768" s="17"/>
      <c r="H2768" s="353">
        <v>103005362324</v>
      </c>
      <c r="I2768" s="17" t="s">
        <v>5204</v>
      </c>
      <c r="J2768" s="17" t="s">
        <v>5993</v>
      </c>
    </row>
    <row r="2769" spans="1:10" hidden="1">
      <c r="A2769" s="18">
        <f t="shared" si="43"/>
        <v>2765</v>
      </c>
      <c r="B2769" s="21">
        <v>16422</v>
      </c>
      <c r="C2769" s="22" t="s">
        <v>2542</v>
      </c>
      <c r="D2769" s="23">
        <v>32834</v>
      </c>
      <c r="E2769" s="24" t="s">
        <v>4815</v>
      </c>
      <c r="F2769" s="17"/>
      <c r="G2769" s="17"/>
      <c r="H2769" s="353">
        <v>101004521794</v>
      </c>
      <c r="I2769" s="17" t="s">
        <v>5204</v>
      </c>
      <c r="J2769" s="17" t="s">
        <v>5462</v>
      </c>
    </row>
    <row r="2770" spans="1:10" hidden="1">
      <c r="A2770" s="18">
        <f t="shared" si="43"/>
        <v>2766</v>
      </c>
      <c r="B2770" s="25">
        <v>16423</v>
      </c>
      <c r="C2770" s="26" t="s">
        <v>2543</v>
      </c>
      <c r="D2770" s="27">
        <v>32654</v>
      </c>
      <c r="E2770" s="28" t="s">
        <v>4780</v>
      </c>
      <c r="F2770" s="17"/>
      <c r="G2770" s="17"/>
      <c r="H2770" s="353">
        <v>102005928401</v>
      </c>
      <c r="I2770" s="17" t="s">
        <v>5204</v>
      </c>
      <c r="J2770" s="17" t="s">
        <v>5993</v>
      </c>
    </row>
    <row r="2771" spans="1:10" hidden="1">
      <c r="A2771" s="18">
        <f t="shared" si="43"/>
        <v>2767</v>
      </c>
      <c r="B2771" s="21">
        <v>16428</v>
      </c>
      <c r="C2771" s="22" t="s">
        <v>2544</v>
      </c>
      <c r="D2771" s="23">
        <v>31450</v>
      </c>
      <c r="E2771" s="24" t="s">
        <v>4802</v>
      </c>
      <c r="F2771" s="17"/>
      <c r="G2771" s="17"/>
      <c r="H2771" s="353">
        <v>1008387245</v>
      </c>
      <c r="I2771" s="17" t="s">
        <v>5208</v>
      </c>
      <c r="J2771" s="17" t="s">
        <v>6009</v>
      </c>
    </row>
    <row r="2772" spans="1:10" hidden="1">
      <c r="A2772" s="18">
        <f t="shared" si="43"/>
        <v>2768</v>
      </c>
      <c r="B2772" s="25">
        <v>16429</v>
      </c>
      <c r="C2772" s="26" t="s">
        <v>2545</v>
      </c>
      <c r="D2772" s="27">
        <v>33183</v>
      </c>
      <c r="E2772" s="28" t="s">
        <v>4802</v>
      </c>
      <c r="F2772" s="17"/>
      <c r="G2772" s="17"/>
      <c r="H2772" s="353">
        <v>1008396346</v>
      </c>
      <c r="I2772" s="17" t="s">
        <v>5208</v>
      </c>
      <c r="J2772" s="17" t="s">
        <v>6406</v>
      </c>
    </row>
    <row r="2773" spans="1:10" hidden="1">
      <c r="A2773" s="18">
        <f t="shared" si="43"/>
        <v>2769</v>
      </c>
      <c r="B2773" s="68">
        <v>16430</v>
      </c>
      <c r="C2773" s="71" t="s">
        <v>2546</v>
      </c>
      <c r="D2773" s="111">
        <v>32468</v>
      </c>
      <c r="E2773" s="71" t="s">
        <v>4792</v>
      </c>
      <c r="F2773" s="17"/>
      <c r="G2773" s="17"/>
      <c r="H2773" s="353">
        <v>1027717353</v>
      </c>
      <c r="I2773" s="17" t="s">
        <v>5210</v>
      </c>
      <c r="J2773" s="17" t="s">
        <v>5708</v>
      </c>
    </row>
    <row r="2774" spans="1:10" hidden="1">
      <c r="A2774" s="18">
        <f t="shared" si="43"/>
        <v>2770</v>
      </c>
      <c r="B2774" s="25">
        <v>16431</v>
      </c>
      <c r="C2774" s="26" t="s">
        <v>2547</v>
      </c>
      <c r="D2774" s="27">
        <v>33273</v>
      </c>
      <c r="E2774" s="28" t="s">
        <v>4792</v>
      </c>
      <c r="F2774" s="17"/>
      <c r="G2774" s="17"/>
      <c r="H2774" s="353">
        <v>1008386712</v>
      </c>
      <c r="I2774" s="17" t="s">
        <v>5208</v>
      </c>
      <c r="J2774" s="17" t="s">
        <v>6407</v>
      </c>
    </row>
    <row r="2775" spans="1:10" hidden="1">
      <c r="A2775" s="18">
        <f t="shared" si="43"/>
        <v>2771</v>
      </c>
      <c r="B2775" s="21">
        <v>16432</v>
      </c>
      <c r="C2775" s="22" t="s">
        <v>885</v>
      </c>
      <c r="D2775" s="23">
        <v>32932</v>
      </c>
      <c r="E2775" s="24" t="s">
        <v>4813</v>
      </c>
      <c r="F2775" s="17"/>
      <c r="G2775" s="17"/>
      <c r="H2775" s="353">
        <v>1008387591</v>
      </c>
      <c r="I2775" s="17" t="s">
        <v>5208</v>
      </c>
      <c r="J2775" s="17" t="s">
        <v>6408</v>
      </c>
    </row>
    <row r="2776" spans="1:10" hidden="1">
      <c r="A2776" s="18">
        <f t="shared" si="43"/>
        <v>2772</v>
      </c>
      <c r="B2776" s="25">
        <v>16433</v>
      </c>
      <c r="C2776" s="26" t="s">
        <v>2548</v>
      </c>
      <c r="D2776" s="27">
        <v>33571</v>
      </c>
      <c r="E2776" s="28" t="s">
        <v>4802</v>
      </c>
      <c r="F2776" s="17"/>
      <c r="G2776" s="17"/>
      <c r="H2776" s="353">
        <v>1008387339</v>
      </c>
      <c r="I2776" s="17" t="s">
        <v>5208</v>
      </c>
      <c r="J2776" s="17" t="s">
        <v>6130</v>
      </c>
    </row>
    <row r="2777" spans="1:10" hidden="1">
      <c r="A2777" s="18">
        <f t="shared" si="43"/>
        <v>2773</v>
      </c>
      <c r="B2777" s="21">
        <v>16434</v>
      </c>
      <c r="C2777" s="22" t="s">
        <v>2549</v>
      </c>
      <c r="D2777" s="23">
        <v>33188</v>
      </c>
      <c r="E2777" s="24" t="s">
        <v>4828</v>
      </c>
      <c r="F2777" s="17"/>
      <c r="G2777" s="17"/>
      <c r="H2777" s="353">
        <v>141000851544</v>
      </c>
      <c r="I2777" s="17" t="s">
        <v>5210</v>
      </c>
      <c r="J2777" s="17">
        <v>0</v>
      </c>
    </row>
    <row r="2778" spans="1:10" hidden="1">
      <c r="A2778" s="18">
        <f t="shared" si="43"/>
        <v>2774</v>
      </c>
      <c r="B2778" s="25">
        <v>16437</v>
      </c>
      <c r="C2778" s="26" t="s">
        <v>2550</v>
      </c>
      <c r="D2778" s="27">
        <v>33200</v>
      </c>
      <c r="E2778" s="28" t="s">
        <v>4798</v>
      </c>
      <c r="F2778" s="17"/>
      <c r="G2778" s="17"/>
      <c r="H2778" s="353">
        <v>1008386961</v>
      </c>
      <c r="I2778" s="17" t="s">
        <v>5208</v>
      </c>
      <c r="J2778" s="17" t="s">
        <v>6130</v>
      </c>
    </row>
    <row r="2779" spans="1:10" hidden="1">
      <c r="A2779" s="18">
        <f t="shared" si="43"/>
        <v>2775</v>
      </c>
      <c r="B2779" s="21">
        <v>16438</v>
      </c>
      <c r="C2779" s="22" t="s">
        <v>2551</v>
      </c>
      <c r="D2779" s="23">
        <v>33289</v>
      </c>
      <c r="E2779" s="24" t="s">
        <v>4798</v>
      </c>
      <c r="F2779" s="17"/>
      <c r="G2779" s="17"/>
      <c r="H2779" s="353">
        <v>1008386945</v>
      </c>
      <c r="I2779" s="17" t="s">
        <v>5208</v>
      </c>
      <c r="J2779" s="17" t="s">
        <v>6409</v>
      </c>
    </row>
    <row r="2780" spans="1:10" hidden="1">
      <c r="A2780" s="18">
        <f t="shared" si="43"/>
        <v>2776</v>
      </c>
      <c r="B2780" s="25">
        <v>16442</v>
      </c>
      <c r="C2780" s="26" t="s">
        <v>2552</v>
      </c>
      <c r="D2780" s="27">
        <v>32556</v>
      </c>
      <c r="E2780" s="28" t="s">
        <v>4824</v>
      </c>
      <c r="F2780" s="17"/>
      <c r="G2780" s="17"/>
      <c r="H2780" s="353">
        <v>101005929811</v>
      </c>
      <c r="I2780" s="17" t="s">
        <v>5204</v>
      </c>
      <c r="J2780" s="17" t="s">
        <v>6130</v>
      </c>
    </row>
    <row r="2781" spans="1:10" hidden="1">
      <c r="A2781" s="18">
        <f t="shared" si="43"/>
        <v>2777</v>
      </c>
      <c r="B2781" s="21">
        <v>16451</v>
      </c>
      <c r="C2781" s="22" t="s">
        <v>2553</v>
      </c>
      <c r="D2781" s="23">
        <v>32379</v>
      </c>
      <c r="E2781" s="24" t="s">
        <v>4805</v>
      </c>
      <c r="F2781" s="17"/>
      <c r="G2781" s="17"/>
      <c r="H2781" s="353">
        <v>103005929819</v>
      </c>
      <c r="I2781" s="17" t="s">
        <v>5204</v>
      </c>
      <c r="J2781" s="17" t="s">
        <v>6130</v>
      </c>
    </row>
    <row r="2782" spans="1:10" hidden="1">
      <c r="A2782" s="18">
        <f t="shared" si="43"/>
        <v>2778</v>
      </c>
      <c r="B2782" s="25">
        <v>16452</v>
      </c>
      <c r="C2782" s="26" t="s">
        <v>1075</v>
      </c>
      <c r="D2782" s="27">
        <v>33513</v>
      </c>
      <c r="E2782" s="28" t="s">
        <v>4826</v>
      </c>
      <c r="F2782" s="17"/>
      <c r="G2782" s="17"/>
      <c r="H2782" s="353">
        <v>108005153291</v>
      </c>
      <c r="I2782" s="17" t="s">
        <v>5204</v>
      </c>
      <c r="J2782" s="17" t="s">
        <v>6130</v>
      </c>
    </row>
    <row r="2783" spans="1:10" hidden="1">
      <c r="A2783" s="18">
        <f t="shared" si="43"/>
        <v>2779</v>
      </c>
      <c r="B2783" s="21">
        <v>16454</v>
      </c>
      <c r="C2783" s="22" t="s">
        <v>2554</v>
      </c>
      <c r="D2783" s="23">
        <v>33134</v>
      </c>
      <c r="E2783" s="24" t="s">
        <v>4821</v>
      </c>
      <c r="F2783" s="17"/>
      <c r="G2783" s="17"/>
      <c r="H2783" s="353">
        <v>108005153289</v>
      </c>
      <c r="I2783" s="17" t="s">
        <v>5204</v>
      </c>
      <c r="J2783" s="17" t="s">
        <v>6121</v>
      </c>
    </row>
    <row r="2784" spans="1:10" hidden="1">
      <c r="A2784" s="18">
        <f t="shared" si="43"/>
        <v>2780</v>
      </c>
      <c r="B2784" s="53">
        <v>16456</v>
      </c>
      <c r="C2784" s="54" t="s">
        <v>2555</v>
      </c>
      <c r="D2784" s="27">
        <v>32491</v>
      </c>
      <c r="E2784" s="28" t="s">
        <v>4803</v>
      </c>
      <c r="F2784" s="17"/>
      <c r="G2784" s="17"/>
      <c r="H2784" s="353">
        <v>141000843056</v>
      </c>
      <c r="I2784" s="17" t="s">
        <v>5210</v>
      </c>
      <c r="J2784" s="17" t="s">
        <v>6130</v>
      </c>
    </row>
    <row r="2785" spans="1:10" hidden="1">
      <c r="A2785" s="18">
        <f t="shared" si="43"/>
        <v>2781</v>
      </c>
      <c r="B2785" s="21">
        <v>16457</v>
      </c>
      <c r="C2785" s="22" t="s">
        <v>2556</v>
      </c>
      <c r="D2785" s="23">
        <v>32020</v>
      </c>
      <c r="E2785" s="24" t="s">
        <v>4806</v>
      </c>
      <c r="F2785" s="17"/>
      <c r="G2785" s="17"/>
      <c r="H2785" s="353">
        <v>101005153286</v>
      </c>
      <c r="I2785" s="17" t="s">
        <v>5204</v>
      </c>
      <c r="J2785" s="17" t="s">
        <v>6265</v>
      </c>
    </row>
    <row r="2786" spans="1:10" hidden="1">
      <c r="A2786" s="18">
        <f t="shared" si="43"/>
        <v>2782</v>
      </c>
      <c r="B2786" s="25">
        <v>16459</v>
      </c>
      <c r="C2786" s="26" t="s">
        <v>2557</v>
      </c>
      <c r="D2786" s="27">
        <v>32914</v>
      </c>
      <c r="E2786" s="28" t="s">
        <v>4826</v>
      </c>
      <c r="F2786" s="17"/>
      <c r="G2786" s="17"/>
      <c r="H2786" s="353">
        <v>1008454217</v>
      </c>
      <c r="I2786" s="17" t="s">
        <v>5208</v>
      </c>
      <c r="J2786" s="17" t="s">
        <v>6265</v>
      </c>
    </row>
    <row r="2787" spans="1:10" hidden="1">
      <c r="A2787" s="18">
        <f t="shared" si="43"/>
        <v>2783</v>
      </c>
      <c r="B2787" s="21">
        <v>16460</v>
      </c>
      <c r="C2787" s="22" t="s">
        <v>2558</v>
      </c>
      <c r="D2787" s="23">
        <v>32706</v>
      </c>
      <c r="E2787" s="24" t="s">
        <v>4780</v>
      </c>
      <c r="F2787" s="17"/>
      <c r="G2787" s="17"/>
      <c r="H2787" s="353">
        <v>101005153298</v>
      </c>
      <c r="I2787" s="17" t="s">
        <v>5204</v>
      </c>
      <c r="J2787" s="17" t="s">
        <v>5384</v>
      </c>
    </row>
    <row r="2788" spans="1:10" hidden="1">
      <c r="A2788" s="18">
        <f t="shared" si="43"/>
        <v>2784</v>
      </c>
      <c r="B2788" s="25">
        <v>16465</v>
      </c>
      <c r="C2788" s="26" t="s">
        <v>2559</v>
      </c>
      <c r="D2788" s="27">
        <v>32428</v>
      </c>
      <c r="E2788" s="28" t="s">
        <v>4803</v>
      </c>
      <c r="F2788" s="17"/>
      <c r="G2788" s="17"/>
      <c r="H2788" s="353">
        <v>1008388309</v>
      </c>
      <c r="I2788" s="17" t="s">
        <v>5208</v>
      </c>
      <c r="J2788" s="17" t="s">
        <v>6406</v>
      </c>
    </row>
    <row r="2789" spans="1:10" hidden="1">
      <c r="A2789" s="18">
        <f t="shared" si="43"/>
        <v>2785</v>
      </c>
      <c r="B2789" s="21">
        <v>16468</v>
      </c>
      <c r="C2789" s="22" t="s">
        <v>2560</v>
      </c>
      <c r="D2789" s="23">
        <v>32779</v>
      </c>
      <c r="E2789" s="24" t="s">
        <v>4813</v>
      </c>
      <c r="F2789" s="17"/>
      <c r="G2789" s="17"/>
      <c r="H2789" s="353">
        <v>102005894156</v>
      </c>
      <c r="I2789" s="17" t="s">
        <v>5204</v>
      </c>
      <c r="J2789" s="17" t="s">
        <v>6130</v>
      </c>
    </row>
    <row r="2790" spans="1:10" hidden="1">
      <c r="A2790" s="18">
        <f t="shared" si="43"/>
        <v>2786</v>
      </c>
      <c r="B2790" s="25">
        <v>16470</v>
      </c>
      <c r="C2790" s="26" t="s">
        <v>2561</v>
      </c>
      <c r="D2790" s="27">
        <v>33188</v>
      </c>
      <c r="E2790" s="28" t="s">
        <v>4789</v>
      </c>
      <c r="F2790" s="17"/>
      <c r="G2790" s="17"/>
      <c r="H2790" s="353">
        <v>109005153290</v>
      </c>
      <c r="I2790" s="17" t="s">
        <v>5204</v>
      </c>
      <c r="J2790" s="17" t="s">
        <v>5234</v>
      </c>
    </row>
    <row r="2791" spans="1:10" hidden="1">
      <c r="A2791" s="18">
        <f t="shared" si="43"/>
        <v>2787</v>
      </c>
      <c r="B2791" s="21">
        <v>16475</v>
      </c>
      <c r="C2791" s="22" t="s">
        <v>2562</v>
      </c>
      <c r="D2791" s="23">
        <v>31816</v>
      </c>
      <c r="E2791" s="24" t="s">
        <v>4825</v>
      </c>
      <c r="F2791" s="17"/>
      <c r="G2791" s="17"/>
      <c r="H2791" s="353">
        <v>107005153292</v>
      </c>
      <c r="I2791" s="17" t="s">
        <v>5204</v>
      </c>
      <c r="J2791" s="17" t="s">
        <v>6130</v>
      </c>
    </row>
    <row r="2792" spans="1:10" hidden="1">
      <c r="A2792" s="18">
        <f t="shared" si="43"/>
        <v>2788</v>
      </c>
      <c r="B2792" s="25">
        <v>16480</v>
      </c>
      <c r="C2792" s="26" t="s">
        <v>2563</v>
      </c>
      <c r="D2792" s="27">
        <v>33911</v>
      </c>
      <c r="E2792" s="28" t="s">
        <v>4792</v>
      </c>
      <c r="F2792" s="17"/>
      <c r="G2792" s="17"/>
      <c r="H2792" s="353">
        <v>102005935870</v>
      </c>
      <c r="I2792" s="17" t="s">
        <v>5204</v>
      </c>
      <c r="J2792" s="17" t="s">
        <v>5751</v>
      </c>
    </row>
    <row r="2793" spans="1:10" hidden="1">
      <c r="A2793" s="18">
        <f t="shared" si="43"/>
        <v>2789</v>
      </c>
      <c r="B2793" s="21">
        <v>16484</v>
      </c>
      <c r="C2793" s="22" t="s">
        <v>2564</v>
      </c>
      <c r="D2793" s="23">
        <v>32713</v>
      </c>
      <c r="E2793" s="24" t="s">
        <v>4789</v>
      </c>
      <c r="F2793" s="17"/>
      <c r="G2793" s="17"/>
      <c r="H2793" s="353">
        <v>100005935872</v>
      </c>
      <c r="I2793" s="17" t="s">
        <v>5204</v>
      </c>
      <c r="J2793" s="17" t="s">
        <v>6130</v>
      </c>
    </row>
    <row r="2794" spans="1:10" hidden="1">
      <c r="A2794" s="18">
        <f t="shared" si="43"/>
        <v>2790</v>
      </c>
      <c r="B2794" s="25">
        <v>16487</v>
      </c>
      <c r="C2794" s="26" t="s">
        <v>2565</v>
      </c>
      <c r="D2794" s="27">
        <v>30995</v>
      </c>
      <c r="E2794" s="28" t="s">
        <v>4780</v>
      </c>
      <c r="F2794" s="17"/>
      <c r="G2794" s="17"/>
      <c r="H2794" s="353">
        <v>141000859678</v>
      </c>
      <c r="I2794" s="17" t="s">
        <v>5210</v>
      </c>
      <c r="J2794" s="17" t="s">
        <v>5580</v>
      </c>
    </row>
    <row r="2795" spans="1:10" hidden="1">
      <c r="A2795" s="18">
        <f t="shared" si="43"/>
        <v>2791</v>
      </c>
      <c r="B2795" s="21">
        <v>16488</v>
      </c>
      <c r="C2795" s="22" t="s">
        <v>2566</v>
      </c>
      <c r="D2795" s="23">
        <v>30931</v>
      </c>
      <c r="E2795" s="24" t="s">
        <v>4827</v>
      </c>
      <c r="F2795" s="17"/>
      <c r="G2795" s="17"/>
      <c r="H2795" s="353">
        <v>105005051562</v>
      </c>
      <c r="I2795" s="17" t="s">
        <v>5204</v>
      </c>
      <c r="J2795" s="17" t="s">
        <v>6410</v>
      </c>
    </row>
    <row r="2796" spans="1:10" hidden="1">
      <c r="A2796" s="18">
        <f t="shared" si="43"/>
        <v>2792</v>
      </c>
      <c r="B2796" s="25">
        <v>16489</v>
      </c>
      <c r="C2796" s="26" t="s">
        <v>2567</v>
      </c>
      <c r="D2796" s="27">
        <v>33093</v>
      </c>
      <c r="E2796" s="28" t="s">
        <v>4789</v>
      </c>
      <c r="F2796" s="17"/>
      <c r="G2796" s="17"/>
      <c r="H2796" s="353">
        <v>100005150022</v>
      </c>
      <c r="I2796" s="17" t="s">
        <v>5204</v>
      </c>
      <c r="J2796" s="17" t="s">
        <v>6130</v>
      </c>
    </row>
    <row r="2797" spans="1:10" hidden="1">
      <c r="A2797" s="18">
        <f t="shared" si="43"/>
        <v>2793</v>
      </c>
      <c r="B2797" s="21">
        <v>16490</v>
      </c>
      <c r="C2797" s="22" t="s">
        <v>642</v>
      </c>
      <c r="D2797" s="23">
        <v>32943</v>
      </c>
      <c r="E2797" s="24" t="s">
        <v>4789</v>
      </c>
      <c r="F2797" s="17"/>
      <c r="G2797" s="17"/>
      <c r="H2797" s="353">
        <v>109005282353</v>
      </c>
      <c r="I2797" s="17" t="s">
        <v>5204</v>
      </c>
      <c r="J2797" s="17" t="s">
        <v>6130</v>
      </c>
    </row>
    <row r="2798" spans="1:10" hidden="1">
      <c r="A2798" s="18">
        <f t="shared" si="43"/>
        <v>2794</v>
      </c>
      <c r="B2798" s="25">
        <v>16494</v>
      </c>
      <c r="C2798" s="26" t="s">
        <v>2568</v>
      </c>
      <c r="D2798" s="27">
        <v>32287</v>
      </c>
      <c r="E2798" s="28" t="s">
        <v>4789</v>
      </c>
      <c r="F2798" s="17"/>
      <c r="G2798" s="17"/>
      <c r="H2798" s="353">
        <v>103005935881</v>
      </c>
      <c r="I2798" s="17" t="s">
        <v>5204</v>
      </c>
      <c r="J2798" s="17" t="s">
        <v>6411</v>
      </c>
    </row>
    <row r="2799" spans="1:10" hidden="1">
      <c r="A2799" s="18">
        <f t="shared" si="43"/>
        <v>2795</v>
      </c>
      <c r="B2799" s="21">
        <v>16495</v>
      </c>
      <c r="C2799" s="22" t="s">
        <v>2569</v>
      </c>
      <c r="D2799" s="23">
        <v>32967</v>
      </c>
      <c r="E2799" s="24" t="s">
        <v>4789</v>
      </c>
      <c r="F2799" s="17"/>
      <c r="G2799" s="17"/>
      <c r="H2799" s="353">
        <v>105005935877</v>
      </c>
      <c r="I2799" s="17" t="s">
        <v>5204</v>
      </c>
      <c r="J2799" s="17" t="s">
        <v>6130</v>
      </c>
    </row>
    <row r="2800" spans="1:10" hidden="1">
      <c r="A2800" s="18">
        <f t="shared" si="43"/>
        <v>2796</v>
      </c>
      <c r="B2800" s="112">
        <v>16496</v>
      </c>
      <c r="C2800" s="85" t="s">
        <v>2570</v>
      </c>
      <c r="D2800" s="47">
        <v>33535</v>
      </c>
      <c r="E2800" s="113" t="s">
        <v>4817</v>
      </c>
      <c r="F2800" s="17"/>
      <c r="G2800" s="17"/>
      <c r="H2800" s="353">
        <v>1015169490</v>
      </c>
      <c r="I2800" s="17" t="s">
        <v>5210</v>
      </c>
      <c r="J2800" s="17" t="s">
        <v>6130</v>
      </c>
    </row>
    <row r="2801" spans="1:10" hidden="1">
      <c r="A2801" s="18">
        <f t="shared" si="43"/>
        <v>2797</v>
      </c>
      <c r="B2801" s="21">
        <v>16504</v>
      </c>
      <c r="C2801" s="22" t="s">
        <v>2571</v>
      </c>
      <c r="D2801" s="23">
        <v>31199</v>
      </c>
      <c r="E2801" s="24" t="s">
        <v>4827</v>
      </c>
      <c r="F2801" s="17"/>
      <c r="G2801" s="17"/>
      <c r="H2801" s="353">
        <v>107003955078</v>
      </c>
      <c r="I2801" s="17" t="s">
        <v>5204</v>
      </c>
      <c r="J2801" s="17" t="s">
        <v>6412</v>
      </c>
    </row>
    <row r="2802" spans="1:10" hidden="1">
      <c r="A2802" s="18">
        <f t="shared" si="43"/>
        <v>2798</v>
      </c>
      <c r="B2802" s="25">
        <v>16505</v>
      </c>
      <c r="C2802" s="26" t="s">
        <v>2572</v>
      </c>
      <c r="D2802" s="27">
        <v>33478</v>
      </c>
      <c r="E2802" s="28" t="s">
        <v>4829</v>
      </c>
      <c r="F2802" s="17"/>
      <c r="G2802" s="17"/>
      <c r="H2802" s="353">
        <v>105005153300</v>
      </c>
      <c r="I2802" s="17" t="s">
        <v>5204</v>
      </c>
      <c r="J2802" s="17" t="s">
        <v>6130</v>
      </c>
    </row>
    <row r="2803" spans="1:10" hidden="1">
      <c r="A2803" s="18">
        <f t="shared" si="43"/>
        <v>2799</v>
      </c>
      <c r="B2803" s="21">
        <v>16506</v>
      </c>
      <c r="C2803" s="22" t="s">
        <v>2573</v>
      </c>
      <c r="D2803" s="23">
        <v>32535</v>
      </c>
      <c r="E2803" s="24" t="s">
        <v>4803</v>
      </c>
      <c r="F2803" s="17"/>
      <c r="G2803" s="17"/>
      <c r="H2803" s="353">
        <v>102005153297</v>
      </c>
      <c r="I2803" s="17" t="s">
        <v>5204</v>
      </c>
      <c r="J2803" s="17" t="s">
        <v>6413</v>
      </c>
    </row>
    <row r="2804" spans="1:10" hidden="1">
      <c r="A2804" s="18">
        <f t="shared" si="43"/>
        <v>2800</v>
      </c>
      <c r="B2804" s="25">
        <v>16510</v>
      </c>
      <c r="C2804" s="26" t="s">
        <v>443</v>
      </c>
      <c r="D2804" s="27">
        <v>31082</v>
      </c>
      <c r="E2804" s="28" t="s">
        <v>4817</v>
      </c>
      <c r="F2804" s="17"/>
      <c r="G2804" s="17"/>
      <c r="H2804" s="353">
        <v>104005929832</v>
      </c>
      <c r="I2804" s="17" t="s">
        <v>5204</v>
      </c>
      <c r="J2804" s="17" t="s">
        <v>6103</v>
      </c>
    </row>
    <row r="2805" spans="1:10" hidden="1">
      <c r="A2805" s="18">
        <f t="shared" si="43"/>
        <v>2801</v>
      </c>
      <c r="B2805" s="21">
        <v>16511</v>
      </c>
      <c r="C2805" s="22" t="s">
        <v>2574</v>
      </c>
      <c r="D2805" s="23">
        <v>33532</v>
      </c>
      <c r="E2805" s="24" t="s">
        <v>4817</v>
      </c>
      <c r="F2805" s="17"/>
      <c r="G2805" s="17"/>
      <c r="H2805" s="353">
        <v>1008401040</v>
      </c>
      <c r="I2805" s="17" t="s">
        <v>5208</v>
      </c>
      <c r="J2805" s="17" t="s">
        <v>5243</v>
      </c>
    </row>
    <row r="2806" spans="1:10" hidden="1">
      <c r="A2806" s="18">
        <f t="shared" si="43"/>
        <v>2802</v>
      </c>
      <c r="B2806" s="25">
        <v>16513</v>
      </c>
      <c r="C2806" s="26" t="s">
        <v>1857</v>
      </c>
      <c r="D2806" s="27">
        <v>32748</v>
      </c>
      <c r="E2806" s="28" t="s">
        <v>4818</v>
      </c>
      <c r="F2806" s="17"/>
      <c r="G2806" s="17"/>
      <c r="H2806" s="353">
        <v>1008395826</v>
      </c>
      <c r="I2806" s="17" t="s">
        <v>5208</v>
      </c>
      <c r="J2806" s="17" t="s">
        <v>6130</v>
      </c>
    </row>
    <row r="2807" spans="1:10" hidden="1">
      <c r="A2807" s="18">
        <f t="shared" si="43"/>
        <v>2803</v>
      </c>
      <c r="B2807" s="21">
        <v>16514</v>
      </c>
      <c r="C2807" s="22" t="s">
        <v>2575</v>
      </c>
      <c r="D2807" s="23">
        <v>32513</v>
      </c>
      <c r="E2807" s="24" t="s">
        <v>4823</v>
      </c>
      <c r="F2807" s="17"/>
      <c r="G2807" s="17"/>
      <c r="H2807" s="353">
        <v>104004419291</v>
      </c>
      <c r="I2807" s="17" t="s">
        <v>5204</v>
      </c>
      <c r="J2807" s="17" t="s">
        <v>5397</v>
      </c>
    </row>
    <row r="2808" spans="1:10" hidden="1">
      <c r="A2808" s="18">
        <f t="shared" si="43"/>
        <v>2804</v>
      </c>
      <c r="B2808" s="25">
        <v>16517</v>
      </c>
      <c r="C2808" s="26" t="s">
        <v>2576</v>
      </c>
      <c r="D2808" s="27">
        <v>32804</v>
      </c>
      <c r="E2808" s="28" t="s">
        <v>4805</v>
      </c>
      <c r="F2808" s="17"/>
      <c r="G2808" s="17"/>
      <c r="H2808" s="353">
        <v>104005929845</v>
      </c>
      <c r="I2808" s="17" t="s">
        <v>5204</v>
      </c>
      <c r="J2808" s="17" t="s">
        <v>6130</v>
      </c>
    </row>
    <row r="2809" spans="1:10" hidden="1">
      <c r="A2809" s="18">
        <f t="shared" si="43"/>
        <v>2805</v>
      </c>
      <c r="B2809" s="21">
        <v>16520</v>
      </c>
      <c r="C2809" s="22" t="s">
        <v>2577</v>
      </c>
      <c r="D2809" s="23">
        <v>33263</v>
      </c>
      <c r="E2809" s="24" t="s">
        <v>4807</v>
      </c>
      <c r="F2809" s="17"/>
      <c r="G2809" s="17"/>
      <c r="H2809" s="353">
        <v>1008402395</v>
      </c>
      <c r="I2809" s="17" t="s">
        <v>5208</v>
      </c>
      <c r="J2809" s="17" t="s">
        <v>6130</v>
      </c>
    </row>
    <row r="2810" spans="1:10" hidden="1">
      <c r="A2810" s="18">
        <f t="shared" si="43"/>
        <v>2806</v>
      </c>
      <c r="B2810" s="42">
        <v>16523</v>
      </c>
      <c r="C2810" s="29" t="s">
        <v>2578</v>
      </c>
      <c r="D2810" s="45">
        <v>32997</v>
      </c>
      <c r="E2810" s="29" t="s">
        <v>4826</v>
      </c>
      <c r="F2810" s="17"/>
      <c r="G2810" s="17"/>
      <c r="H2810" s="353">
        <v>141000851545</v>
      </c>
      <c r="I2810" s="17" t="s">
        <v>5210</v>
      </c>
      <c r="J2810" s="17" t="s">
        <v>6414</v>
      </c>
    </row>
    <row r="2811" spans="1:10" hidden="1">
      <c r="A2811" s="18">
        <f t="shared" si="43"/>
        <v>2807</v>
      </c>
      <c r="B2811" s="38">
        <v>16524</v>
      </c>
      <c r="C2811" s="30" t="s">
        <v>2579</v>
      </c>
      <c r="D2811" s="48">
        <v>32194</v>
      </c>
      <c r="E2811" s="30" t="s">
        <v>4806</v>
      </c>
      <c r="F2811" s="17"/>
      <c r="G2811" s="17"/>
      <c r="H2811" s="353">
        <v>104005889281</v>
      </c>
      <c r="I2811" s="17" t="s">
        <v>5204</v>
      </c>
      <c r="J2811" s="17" t="s">
        <v>6130</v>
      </c>
    </row>
    <row r="2812" spans="1:10" hidden="1">
      <c r="A2812" s="18">
        <f t="shared" si="43"/>
        <v>2808</v>
      </c>
      <c r="B2812" s="25">
        <v>16525</v>
      </c>
      <c r="C2812" s="26" t="s">
        <v>2580</v>
      </c>
      <c r="D2812" s="27">
        <v>32274</v>
      </c>
      <c r="E2812" s="28" t="s">
        <v>4819</v>
      </c>
      <c r="F2812" s="17"/>
      <c r="G2812" s="17"/>
      <c r="H2812" s="353">
        <v>1008402638</v>
      </c>
      <c r="I2812" s="17" t="s">
        <v>5208</v>
      </c>
      <c r="J2812" s="17" t="s">
        <v>6130</v>
      </c>
    </row>
    <row r="2813" spans="1:10" hidden="1">
      <c r="A2813" s="18">
        <f t="shared" si="43"/>
        <v>2809</v>
      </c>
      <c r="B2813" s="21">
        <v>16526</v>
      </c>
      <c r="C2813" s="22" t="s">
        <v>2581</v>
      </c>
      <c r="D2813" s="23">
        <v>31006</v>
      </c>
      <c r="E2813" s="24" t="s">
        <v>4814</v>
      </c>
      <c r="F2813" s="17"/>
      <c r="G2813" s="17"/>
      <c r="H2813" s="353">
        <v>1008398852</v>
      </c>
      <c r="I2813" s="17" t="s">
        <v>5208</v>
      </c>
      <c r="J2813" s="17" t="s">
        <v>6130</v>
      </c>
    </row>
    <row r="2814" spans="1:10" hidden="1">
      <c r="A2814" s="18">
        <f t="shared" si="43"/>
        <v>2810</v>
      </c>
      <c r="B2814" s="21">
        <v>16529</v>
      </c>
      <c r="C2814" s="22" t="s">
        <v>894</v>
      </c>
      <c r="D2814" s="23">
        <v>33277</v>
      </c>
      <c r="E2814" s="24" t="s">
        <v>4789</v>
      </c>
      <c r="F2814" s="17"/>
      <c r="G2814" s="17"/>
      <c r="H2814" s="353">
        <v>1008403051</v>
      </c>
      <c r="I2814" s="17" t="s">
        <v>5208</v>
      </c>
      <c r="J2814" s="17" t="s">
        <v>6238</v>
      </c>
    </row>
    <row r="2815" spans="1:10" hidden="1">
      <c r="A2815" s="18">
        <f t="shared" si="43"/>
        <v>2811</v>
      </c>
      <c r="B2815" s="25">
        <v>16530</v>
      </c>
      <c r="C2815" s="26" t="s">
        <v>2582</v>
      </c>
      <c r="D2815" s="27">
        <v>32749</v>
      </c>
      <c r="E2815" s="28" t="s">
        <v>4814</v>
      </c>
      <c r="F2815" s="17"/>
      <c r="G2815" s="17"/>
      <c r="H2815" s="353">
        <v>1008403307</v>
      </c>
      <c r="I2815" s="17" t="s">
        <v>5208</v>
      </c>
      <c r="J2815" s="17" t="s">
        <v>6415</v>
      </c>
    </row>
    <row r="2816" spans="1:10" hidden="1">
      <c r="A2816" s="18">
        <f t="shared" si="43"/>
        <v>2812</v>
      </c>
      <c r="B2816" s="21">
        <v>16537</v>
      </c>
      <c r="C2816" s="22" t="s">
        <v>2583</v>
      </c>
      <c r="D2816" s="23">
        <v>33592</v>
      </c>
      <c r="E2816" s="24" t="s">
        <v>4789</v>
      </c>
      <c r="F2816" s="17"/>
      <c r="G2816" s="17"/>
      <c r="H2816" s="353">
        <v>100005894160</v>
      </c>
      <c r="I2816" s="17" t="s">
        <v>5204</v>
      </c>
      <c r="J2816" s="17" t="s">
        <v>6130</v>
      </c>
    </row>
    <row r="2817" spans="1:10" hidden="1">
      <c r="A2817" s="18">
        <f t="shared" si="43"/>
        <v>2813</v>
      </c>
      <c r="B2817" s="25">
        <v>16538</v>
      </c>
      <c r="C2817" s="26" t="s">
        <v>2584</v>
      </c>
      <c r="D2817" s="27">
        <v>33000</v>
      </c>
      <c r="E2817" s="28" t="s">
        <v>4805</v>
      </c>
      <c r="F2817" s="17"/>
      <c r="G2817" s="17"/>
      <c r="H2817" s="353">
        <v>1008389340</v>
      </c>
      <c r="I2817" s="17" t="s">
        <v>5208</v>
      </c>
      <c r="J2817" s="17" t="s">
        <v>6287</v>
      </c>
    </row>
    <row r="2818" spans="1:10" hidden="1">
      <c r="A2818" s="18">
        <f t="shared" si="43"/>
        <v>2814</v>
      </c>
      <c r="B2818" s="21">
        <v>16543</v>
      </c>
      <c r="C2818" s="22" t="s">
        <v>2585</v>
      </c>
      <c r="D2818" s="23">
        <v>31997</v>
      </c>
      <c r="E2818" s="24" t="s">
        <v>4805</v>
      </c>
      <c r="F2818" s="17"/>
      <c r="G2818" s="17"/>
      <c r="H2818" s="353">
        <v>1008433005</v>
      </c>
      <c r="I2818" s="17" t="s">
        <v>5208</v>
      </c>
      <c r="J2818" s="17" t="s">
        <v>6130</v>
      </c>
    </row>
    <row r="2819" spans="1:10" hidden="1">
      <c r="A2819" s="18">
        <f t="shared" si="43"/>
        <v>2815</v>
      </c>
      <c r="B2819" s="25">
        <v>16545</v>
      </c>
      <c r="C2819" s="26" t="s">
        <v>2586</v>
      </c>
      <c r="D2819" s="27">
        <v>32601</v>
      </c>
      <c r="E2819" s="28" t="s">
        <v>4829</v>
      </c>
      <c r="F2819" s="17"/>
      <c r="G2819" s="17"/>
      <c r="H2819" s="353">
        <v>104005134068</v>
      </c>
      <c r="I2819" s="17" t="s">
        <v>5204</v>
      </c>
      <c r="J2819" s="17" t="s">
        <v>6130</v>
      </c>
    </row>
    <row r="2820" spans="1:10" hidden="1">
      <c r="A2820" s="18">
        <f t="shared" si="43"/>
        <v>2816</v>
      </c>
      <c r="B2820" s="21">
        <v>16546</v>
      </c>
      <c r="C2820" s="22" t="s">
        <v>2587</v>
      </c>
      <c r="D2820" s="23">
        <v>33562</v>
      </c>
      <c r="E2820" s="24" t="s">
        <v>4826</v>
      </c>
      <c r="F2820" s="17"/>
      <c r="G2820" s="17"/>
      <c r="H2820" s="353">
        <v>106005913822</v>
      </c>
      <c r="I2820" s="17" t="s">
        <v>5204</v>
      </c>
      <c r="J2820" s="17" t="s">
        <v>6238</v>
      </c>
    </row>
    <row r="2821" spans="1:10" hidden="1">
      <c r="A2821" s="18">
        <f t="shared" si="43"/>
        <v>2817</v>
      </c>
      <c r="B2821" s="25">
        <v>16549</v>
      </c>
      <c r="C2821" s="26" t="s">
        <v>2347</v>
      </c>
      <c r="D2821" s="27">
        <v>33500</v>
      </c>
      <c r="E2821" s="28" t="s">
        <v>4826</v>
      </c>
      <c r="F2821" s="17"/>
      <c r="G2821" s="17"/>
      <c r="H2821" s="353">
        <v>103005913825</v>
      </c>
      <c r="I2821" s="17" t="s">
        <v>5204</v>
      </c>
      <c r="J2821" s="17" t="s">
        <v>6416</v>
      </c>
    </row>
    <row r="2822" spans="1:10" hidden="1">
      <c r="A2822" s="18">
        <f t="shared" ref="A2822:A2885" si="44">ROW()-4</f>
        <v>2818</v>
      </c>
      <c r="B2822" s="21">
        <v>16554</v>
      </c>
      <c r="C2822" s="22" t="s">
        <v>2588</v>
      </c>
      <c r="D2822" s="23">
        <v>31084</v>
      </c>
      <c r="E2822" s="24" t="s">
        <v>4807</v>
      </c>
      <c r="F2822" s="17"/>
      <c r="G2822" s="17"/>
      <c r="H2822" s="353">
        <v>102005935882</v>
      </c>
      <c r="I2822" s="17" t="s">
        <v>5204</v>
      </c>
      <c r="J2822" s="17" t="s">
        <v>6417</v>
      </c>
    </row>
    <row r="2823" spans="1:10" hidden="1">
      <c r="A2823" s="18">
        <f t="shared" si="44"/>
        <v>2819</v>
      </c>
      <c r="B2823" s="25">
        <v>16555</v>
      </c>
      <c r="C2823" s="26" t="s">
        <v>2589</v>
      </c>
      <c r="D2823" s="27">
        <v>33288</v>
      </c>
      <c r="E2823" s="28" t="s">
        <v>4823</v>
      </c>
      <c r="F2823" s="17"/>
      <c r="G2823" s="17"/>
      <c r="H2823" s="353">
        <v>107005153280</v>
      </c>
      <c r="I2823" s="17" t="s">
        <v>5204</v>
      </c>
      <c r="J2823" s="17" t="s">
        <v>6130</v>
      </c>
    </row>
    <row r="2824" spans="1:10" hidden="1">
      <c r="A2824" s="18">
        <f t="shared" si="44"/>
        <v>2820</v>
      </c>
      <c r="B2824" s="21">
        <v>16564</v>
      </c>
      <c r="C2824" s="22" t="s">
        <v>1235</v>
      </c>
      <c r="D2824" s="23">
        <v>32297</v>
      </c>
      <c r="E2824" s="24" t="s">
        <v>4822</v>
      </c>
      <c r="F2824" s="17"/>
      <c r="G2824" s="17"/>
      <c r="H2824" s="353">
        <v>106004846832</v>
      </c>
      <c r="I2824" s="17" t="s">
        <v>5204</v>
      </c>
      <c r="J2824" s="17" t="s">
        <v>6268</v>
      </c>
    </row>
    <row r="2825" spans="1:10" hidden="1">
      <c r="A2825" s="18">
        <f t="shared" si="44"/>
        <v>2821</v>
      </c>
      <c r="B2825" s="25">
        <v>16565</v>
      </c>
      <c r="C2825" s="26" t="s">
        <v>1068</v>
      </c>
      <c r="D2825" s="27">
        <v>33502</v>
      </c>
      <c r="E2825" s="28" t="s">
        <v>4822</v>
      </c>
      <c r="F2825" s="17"/>
      <c r="G2825" s="17"/>
      <c r="H2825" s="353">
        <v>104005153283</v>
      </c>
      <c r="I2825" s="17" t="s">
        <v>5204</v>
      </c>
      <c r="J2825" s="17" t="s">
        <v>6270</v>
      </c>
    </row>
    <row r="2826" spans="1:10" hidden="1">
      <c r="A2826" s="18">
        <f t="shared" si="44"/>
        <v>2822</v>
      </c>
      <c r="B2826" s="21">
        <v>16569</v>
      </c>
      <c r="C2826" s="22" t="s">
        <v>176</v>
      </c>
      <c r="D2826" s="23">
        <v>32866</v>
      </c>
      <c r="E2826" s="24" t="s">
        <v>4784</v>
      </c>
      <c r="F2826" s="17"/>
      <c r="G2826" s="17"/>
      <c r="H2826" s="353">
        <v>109004948189</v>
      </c>
      <c r="I2826" s="17" t="s">
        <v>5204</v>
      </c>
      <c r="J2826" s="17" t="s">
        <v>5305</v>
      </c>
    </row>
    <row r="2827" spans="1:10" hidden="1">
      <c r="A2827" s="18">
        <f t="shared" si="44"/>
        <v>2823</v>
      </c>
      <c r="B2827" s="25">
        <v>16571</v>
      </c>
      <c r="C2827" s="26" t="s">
        <v>317</v>
      </c>
      <c r="D2827" s="27">
        <v>30945</v>
      </c>
      <c r="E2827" s="29" t="s">
        <v>4781</v>
      </c>
      <c r="F2827" s="17"/>
      <c r="G2827" s="17"/>
      <c r="H2827" s="353">
        <v>100005081525</v>
      </c>
      <c r="I2827" s="17" t="s">
        <v>5204</v>
      </c>
      <c r="J2827" s="17" t="s">
        <v>6130</v>
      </c>
    </row>
    <row r="2828" spans="1:10" hidden="1">
      <c r="A2828" s="18">
        <f t="shared" si="44"/>
        <v>2824</v>
      </c>
      <c r="B2828" s="21">
        <v>16572</v>
      </c>
      <c r="C2828" s="22" t="s">
        <v>2590</v>
      </c>
      <c r="D2828" s="23">
        <v>31103</v>
      </c>
      <c r="E2828" s="30" t="s">
        <v>4781</v>
      </c>
      <c r="F2828" s="17"/>
      <c r="G2828" s="17"/>
      <c r="H2828" s="353">
        <v>1008403899</v>
      </c>
      <c r="I2828" s="17" t="s">
        <v>5208</v>
      </c>
      <c r="J2828" s="17" t="s">
        <v>5393</v>
      </c>
    </row>
    <row r="2829" spans="1:10" hidden="1">
      <c r="A2829" s="18">
        <f t="shared" si="44"/>
        <v>2825</v>
      </c>
      <c r="B2829" s="25">
        <v>16573</v>
      </c>
      <c r="C2829" s="26" t="s">
        <v>2591</v>
      </c>
      <c r="D2829" s="27">
        <v>30648</v>
      </c>
      <c r="E2829" s="28" t="s">
        <v>4795</v>
      </c>
      <c r="F2829" s="17"/>
      <c r="G2829" s="17"/>
      <c r="H2829" s="353">
        <v>103004884619</v>
      </c>
      <c r="I2829" s="17" t="s">
        <v>5204</v>
      </c>
      <c r="J2829" s="17" t="s">
        <v>6418</v>
      </c>
    </row>
    <row r="2830" spans="1:10" hidden="1">
      <c r="A2830" s="18">
        <f t="shared" si="44"/>
        <v>2826</v>
      </c>
      <c r="B2830" s="21">
        <v>16575</v>
      </c>
      <c r="C2830" s="22" t="s">
        <v>2592</v>
      </c>
      <c r="D2830" s="23">
        <v>31223</v>
      </c>
      <c r="E2830" s="24" t="s">
        <v>4826</v>
      </c>
      <c r="F2830" s="17"/>
      <c r="G2830" s="17"/>
      <c r="H2830" s="353">
        <v>141000861952</v>
      </c>
      <c r="I2830" s="17" t="s">
        <v>5210</v>
      </c>
      <c r="J2830" s="17" t="s">
        <v>6419</v>
      </c>
    </row>
    <row r="2831" spans="1:10" hidden="1">
      <c r="A2831" s="18">
        <f t="shared" si="44"/>
        <v>2827</v>
      </c>
      <c r="B2831" s="25">
        <v>16583</v>
      </c>
      <c r="C2831" s="26" t="s">
        <v>2336</v>
      </c>
      <c r="D2831" s="27">
        <v>33027</v>
      </c>
      <c r="E2831" s="28" t="s">
        <v>4823</v>
      </c>
      <c r="F2831" s="17"/>
      <c r="G2831" s="17"/>
      <c r="H2831" s="353">
        <v>1008387724</v>
      </c>
      <c r="I2831" s="17" t="s">
        <v>5208</v>
      </c>
      <c r="J2831" s="17" t="s">
        <v>6421</v>
      </c>
    </row>
    <row r="2832" spans="1:10" hidden="1">
      <c r="A2832" s="18">
        <f t="shared" si="44"/>
        <v>2828</v>
      </c>
      <c r="B2832" s="21">
        <v>16584</v>
      </c>
      <c r="C2832" s="22" t="s">
        <v>2593</v>
      </c>
      <c r="D2832" s="23">
        <v>31917</v>
      </c>
      <c r="E2832" s="24" t="s">
        <v>4798</v>
      </c>
      <c r="F2832" s="17"/>
      <c r="G2832" s="17"/>
      <c r="H2832" s="353">
        <v>1008397455</v>
      </c>
      <c r="I2832" s="17" t="s">
        <v>5208</v>
      </c>
      <c r="J2832" s="17" t="s">
        <v>6420</v>
      </c>
    </row>
    <row r="2833" spans="1:10" hidden="1">
      <c r="A2833" s="18">
        <f t="shared" si="44"/>
        <v>2829</v>
      </c>
      <c r="B2833" s="25">
        <v>16587</v>
      </c>
      <c r="C2833" s="26" t="s">
        <v>2594</v>
      </c>
      <c r="D2833" s="27">
        <v>33551</v>
      </c>
      <c r="E2833" s="28" t="s">
        <v>4813</v>
      </c>
      <c r="F2833" s="17"/>
      <c r="G2833" s="17"/>
      <c r="H2833" s="353">
        <v>1008392858</v>
      </c>
      <c r="I2833" s="17" t="s">
        <v>5208</v>
      </c>
      <c r="J2833" s="17" t="s">
        <v>6420</v>
      </c>
    </row>
    <row r="2834" spans="1:10" hidden="1">
      <c r="A2834" s="18">
        <f t="shared" si="44"/>
        <v>2830</v>
      </c>
      <c r="B2834" s="21">
        <v>16590</v>
      </c>
      <c r="C2834" s="22" t="s">
        <v>2595</v>
      </c>
      <c r="D2834" s="23">
        <v>31889</v>
      </c>
      <c r="E2834" s="24" t="s">
        <v>4817</v>
      </c>
      <c r="F2834" s="17"/>
      <c r="G2834" s="17"/>
      <c r="H2834" s="353">
        <v>108004296868</v>
      </c>
      <c r="I2834" s="17" t="s">
        <v>5204</v>
      </c>
      <c r="J2834" s="17" t="s">
        <v>5307</v>
      </c>
    </row>
    <row r="2835" spans="1:10" hidden="1">
      <c r="A2835" s="18">
        <f t="shared" si="44"/>
        <v>2831</v>
      </c>
      <c r="B2835" s="25">
        <v>16596</v>
      </c>
      <c r="C2835" s="26" t="s">
        <v>2596</v>
      </c>
      <c r="D2835" s="27">
        <v>30160</v>
      </c>
      <c r="E2835" s="28" t="s">
        <v>4815</v>
      </c>
      <c r="F2835" s="17"/>
      <c r="G2835" s="17"/>
      <c r="H2835" s="353">
        <v>101005990158</v>
      </c>
      <c r="I2835" s="17" t="s">
        <v>5204</v>
      </c>
      <c r="J2835" s="17" t="s">
        <v>6422</v>
      </c>
    </row>
    <row r="2836" spans="1:10" hidden="1">
      <c r="A2836" s="18">
        <f t="shared" si="44"/>
        <v>2832</v>
      </c>
      <c r="B2836" s="21">
        <v>16598</v>
      </c>
      <c r="C2836" s="22" t="s">
        <v>2597</v>
      </c>
      <c r="D2836" s="23">
        <v>33516</v>
      </c>
      <c r="E2836" s="24" t="s">
        <v>4800</v>
      </c>
      <c r="F2836" s="17"/>
      <c r="G2836" s="17"/>
      <c r="H2836" s="353">
        <v>1008388590</v>
      </c>
      <c r="I2836" s="17" t="s">
        <v>5208</v>
      </c>
      <c r="J2836" s="17" t="s">
        <v>6423</v>
      </c>
    </row>
    <row r="2837" spans="1:10" hidden="1">
      <c r="A2837" s="18">
        <f t="shared" si="44"/>
        <v>2833</v>
      </c>
      <c r="B2837" s="25">
        <v>16604</v>
      </c>
      <c r="C2837" s="26" t="s">
        <v>890</v>
      </c>
      <c r="D2837" s="27">
        <v>32114</v>
      </c>
      <c r="E2837" s="28" t="s">
        <v>4820</v>
      </c>
      <c r="F2837" s="17"/>
      <c r="G2837" s="17"/>
      <c r="H2837" s="353">
        <v>1008392793</v>
      </c>
      <c r="I2837" s="17" t="s">
        <v>5208</v>
      </c>
      <c r="J2837" s="17" t="s">
        <v>5340</v>
      </c>
    </row>
    <row r="2838" spans="1:10" hidden="1">
      <c r="A2838" s="18">
        <f t="shared" si="44"/>
        <v>2834</v>
      </c>
      <c r="B2838" s="25">
        <v>16613</v>
      </c>
      <c r="C2838" s="26" t="s">
        <v>2598</v>
      </c>
      <c r="D2838" s="27">
        <v>32226</v>
      </c>
      <c r="E2838" s="28" t="s">
        <v>4814</v>
      </c>
      <c r="F2838" s="17"/>
      <c r="G2838" s="17"/>
      <c r="H2838" s="353">
        <v>1008398881</v>
      </c>
      <c r="I2838" s="17" t="s">
        <v>5208</v>
      </c>
      <c r="J2838" s="17" t="s">
        <v>6424</v>
      </c>
    </row>
    <row r="2839" spans="1:10" hidden="1">
      <c r="A2839" s="18">
        <f t="shared" si="44"/>
        <v>2835</v>
      </c>
      <c r="B2839" s="21">
        <v>16615</v>
      </c>
      <c r="C2839" s="22" t="s">
        <v>2599</v>
      </c>
      <c r="D2839" s="23">
        <v>31722</v>
      </c>
      <c r="E2839" s="24" t="s">
        <v>4820</v>
      </c>
      <c r="F2839" s="17"/>
      <c r="G2839" s="17"/>
      <c r="H2839" s="353">
        <v>103005050865</v>
      </c>
      <c r="I2839" s="17" t="s">
        <v>5204</v>
      </c>
      <c r="J2839" s="17" t="s">
        <v>6420</v>
      </c>
    </row>
    <row r="2840" spans="1:10" hidden="1">
      <c r="A2840" s="18">
        <f t="shared" si="44"/>
        <v>2836</v>
      </c>
      <c r="B2840" s="25">
        <v>16616</v>
      </c>
      <c r="C2840" s="26" t="s">
        <v>2600</v>
      </c>
      <c r="D2840" s="27">
        <v>29788</v>
      </c>
      <c r="E2840" s="28" t="s">
        <v>4822</v>
      </c>
      <c r="F2840" s="17"/>
      <c r="G2840" s="17"/>
      <c r="H2840" s="353">
        <v>102005973302</v>
      </c>
      <c r="I2840" s="17" t="s">
        <v>5204</v>
      </c>
      <c r="J2840" s="17" t="s">
        <v>6238</v>
      </c>
    </row>
    <row r="2841" spans="1:10" hidden="1">
      <c r="A2841" s="18">
        <f t="shared" si="44"/>
        <v>2837</v>
      </c>
      <c r="B2841" s="68">
        <v>16619</v>
      </c>
      <c r="C2841" s="114" t="s">
        <v>211</v>
      </c>
      <c r="D2841" s="115">
        <v>33282</v>
      </c>
      <c r="E2841" s="24" t="s">
        <v>4822</v>
      </c>
      <c r="F2841" s="17"/>
      <c r="G2841" s="17"/>
      <c r="H2841" s="353">
        <v>100005973304</v>
      </c>
      <c r="I2841" s="17" t="s">
        <v>6426</v>
      </c>
      <c r="J2841" s="17" t="s">
        <v>6425</v>
      </c>
    </row>
    <row r="2842" spans="1:10" hidden="1">
      <c r="A2842" s="18">
        <f t="shared" si="44"/>
        <v>2838</v>
      </c>
      <c r="B2842" s="21">
        <v>16623</v>
      </c>
      <c r="C2842" s="22" t="s">
        <v>2601</v>
      </c>
      <c r="D2842" s="23">
        <v>31307</v>
      </c>
      <c r="E2842" s="24" t="s">
        <v>4789</v>
      </c>
      <c r="F2842" s="17"/>
      <c r="G2842" s="17"/>
      <c r="H2842" s="353">
        <v>106005973308</v>
      </c>
      <c r="I2842" s="17" t="s">
        <v>5204</v>
      </c>
      <c r="J2842" s="17" t="s">
        <v>6427</v>
      </c>
    </row>
    <row r="2843" spans="1:10" hidden="1">
      <c r="A2843" s="18">
        <f t="shared" si="44"/>
        <v>2839</v>
      </c>
      <c r="B2843" s="25">
        <v>16624</v>
      </c>
      <c r="C2843" s="26" t="s">
        <v>2602</v>
      </c>
      <c r="D2843" s="27">
        <v>33528</v>
      </c>
      <c r="E2843" s="28" t="s">
        <v>4824</v>
      </c>
      <c r="F2843" s="17"/>
      <c r="G2843" s="17"/>
      <c r="H2843" s="353">
        <v>104005153856</v>
      </c>
      <c r="I2843" s="17" t="s">
        <v>5204</v>
      </c>
      <c r="J2843" s="17" t="s">
        <v>6428</v>
      </c>
    </row>
    <row r="2844" spans="1:10" hidden="1">
      <c r="A2844" s="18">
        <f t="shared" si="44"/>
        <v>2840</v>
      </c>
      <c r="B2844" s="21">
        <v>16625</v>
      </c>
      <c r="C2844" s="22" t="s">
        <v>2603</v>
      </c>
      <c r="D2844" s="23">
        <v>33574</v>
      </c>
      <c r="E2844" s="24" t="s">
        <v>4806</v>
      </c>
      <c r="F2844" s="17"/>
      <c r="G2844" s="17"/>
      <c r="H2844" s="353">
        <v>103005153845</v>
      </c>
      <c r="I2844" s="17" t="s">
        <v>5204</v>
      </c>
      <c r="J2844" s="17" t="s">
        <v>5719</v>
      </c>
    </row>
    <row r="2845" spans="1:10" hidden="1">
      <c r="A2845" s="18">
        <f t="shared" si="44"/>
        <v>2841</v>
      </c>
      <c r="B2845" s="25">
        <v>16627</v>
      </c>
      <c r="C2845" s="26" t="s">
        <v>1875</v>
      </c>
      <c r="D2845" s="27">
        <v>32956</v>
      </c>
      <c r="E2845" s="28" t="s">
        <v>4784</v>
      </c>
      <c r="F2845" s="17"/>
      <c r="G2845" s="17"/>
      <c r="H2845" s="353">
        <v>1008390355</v>
      </c>
      <c r="I2845" s="17" t="s">
        <v>5208</v>
      </c>
      <c r="J2845" s="17" t="s">
        <v>6429</v>
      </c>
    </row>
    <row r="2846" spans="1:10" hidden="1">
      <c r="A2846" s="18">
        <f t="shared" si="44"/>
        <v>2842</v>
      </c>
      <c r="B2846" s="49">
        <v>16628</v>
      </c>
      <c r="C2846" s="50" t="s">
        <v>2604</v>
      </c>
      <c r="D2846" s="51">
        <v>33162</v>
      </c>
      <c r="E2846" s="52" t="s">
        <v>4800</v>
      </c>
      <c r="F2846" s="17"/>
      <c r="G2846" s="17"/>
      <c r="H2846" s="353">
        <v>141000860476</v>
      </c>
      <c r="I2846" s="17" t="s">
        <v>5210</v>
      </c>
      <c r="J2846" s="17" t="s">
        <v>6430</v>
      </c>
    </row>
    <row r="2847" spans="1:10" hidden="1">
      <c r="A2847" s="18">
        <f t="shared" si="44"/>
        <v>2843</v>
      </c>
      <c r="B2847" s="25">
        <v>16631</v>
      </c>
      <c r="C2847" s="26" t="s">
        <v>2605</v>
      </c>
      <c r="D2847" s="27">
        <v>33369</v>
      </c>
      <c r="E2847" s="28" t="s">
        <v>4814</v>
      </c>
      <c r="F2847" s="17"/>
      <c r="G2847" s="17"/>
      <c r="H2847" s="353">
        <v>1008399084</v>
      </c>
      <c r="I2847" s="17" t="s">
        <v>5208</v>
      </c>
      <c r="J2847" s="17" t="s">
        <v>6431</v>
      </c>
    </row>
    <row r="2848" spans="1:10" hidden="1">
      <c r="A2848" s="18">
        <f t="shared" si="44"/>
        <v>2844</v>
      </c>
      <c r="B2848" s="21">
        <v>16634</v>
      </c>
      <c r="C2848" s="22" t="s">
        <v>2606</v>
      </c>
      <c r="D2848" s="23">
        <v>32193</v>
      </c>
      <c r="E2848" s="24" t="s">
        <v>4806</v>
      </c>
      <c r="F2848" s="17"/>
      <c r="G2848" s="17"/>
      <c r="H2848" s="353">
        <v>103005996080</v>
      </c>
      <c r="I2848" s="17" t="s">
        <v>5204</v>
      </c>
      <c r="J2848" s="17" t="s">
        <v>6420</v>
      </c>
    </row>
    <row r="2849" spans="1:10" hidden="1">
      <c r="A2849" s="18">
        <f t="shared" si="44"/>
        <v>2845</v>
      </c>
      <c r="B2849" s="25">
        <v>16635</v>
      </c>
      <c r="C2849" s="26" t="s">
        <v>2607</v>
      </c>
      <c r="D2849" s="27">
        <v>33141</v>
      </c>
      <c r="E2849" s="28" t="s">
        <v>4828</v>
      </c>
      <c r="F2849" s="17"/>
      <c r="G2849" s="17"/>
      <c r="H2849" s="353">
        <v>1008400054</v>
      </c>
      <c r="I2849" s="17" t="s">
        <v>5208</v>
      </c>
      <c r="J2849" s="17" t="s">
        <v>6420</v>
      </c>
    </row>
    <row r="2850" spans="1:10" hidden="1">
      <c r="A2850" s="18">
        <f t="shared" si="44"/>
        <v>2846</v>
      </c>
      <c r="B2850" s="21">
        <v>16639</v>
      </c>
      <c r="C2850" s="22" t="s">
        <v>2608</v>
      </c>
      <c r="D2850" s="23">
        <v>33330</v>
      </c>
      <c r="E2850" s="24" t="s">
        <v>4784</v>
      </c>
      <c r="F2850" s="17"/>
      <c r="G2850" s="17"/>
      <c r="H2850" s="353">
        <v>141000860246</v>
      </c>
      <c r="I2850" s="17" t="s">
        <v>5210</v>
      </c>
      <c r="J2850" s="17" t="s">
        <v>6432</v>
      </c>
    </row>
    <row r="2851" spans="1:10" hidden="1">
      <c r="A2851" s="18">
        <f t="shared" si="44"/>
        <v>2847</v>
      </c>
      <c r="B2851" s="25">
        <v>16642</v>
      </c>
      <c r="C2851" s="26" t="s">
        <v>2609</v>
      </c>
      <c r="D2851" s="27">
        <v>30234</v>
      </c>
      <c r="E2851" s="28" t="s">
        <v>4820</v>
      </c>
      <c r="F2851" s="17"/>
      <c r="G2851" s="17"/>
      <c r="H2851" s="353">
        <v>102005971137</v>
      </c>
      <c r="I2851" s="17" t="s">
        <v>5204</v>
      </c>
      <c r="J2851" s="17" t="s">
        <v>6433</v>
      </c>
    </row>
    <row r="2852" spans="1:10" hidden="1">
      <c r="A2852" s="18">
        <f t="shared" si="44"/>
        <v>2848</v>
      </c>
      <c r="B2852" s="38">
        <v>16643</v>
      </c>
      <c r="C2852" s="50" t="s">
        <v>2610</v>
      </c>
      <c r="D2852" s="41">
        <v>32326</v>
      </c>
      <c r="E2852" s="30" t="s">
        <v>4818</v>
      </c>
      <c r="F2852" s="17"/>
      <c r="G2852" s="17"/>
      <c r="H2852" s="353">
        <v>1016470434</v>
      </c>
      <c r="I2852" s="17" t="s">
        <v>5210</v>
      </c>
      <c r="J2852" s="17" t="s">
        <v>6433</v>
      </c>
    </row>
    <row r="2853" spans="1:10" hidden="1">
      <c r="A2853" s="18">
        <f t="shared" si="44"/>
        <v>2849</v>
      </c>
      <c r="B2853" s="25">
        <v>16644</v>
      </c>
      <c r="C2853" s="26" t="s">
        <v>2611</v>
      </c>
      <c r="D2853" s="27">
        <v>32173</v>
      </c>
      <c r="E2853" s="28" t="s">
        <v>4815</v>
      </c>
      <c r="F2853" s="17"/>
      <c r="G2853" s="17"/>
      <c r="H2853" s="353">
        <v>106005971133</v>
      </c>
      <c r="I2853" s="17" t="s">
        <v>5204</v>
      </c>
      <c r="J2853" s="17" t="s">
        <v>6420</v>
      </c>
    </row>
    <row r="2854" spans="1:10" hidden="1">
      <c r="A2854" s="18">
        <f t="shared" si="44"/>
        <v>2850</v>
      </c>
      <c r="B2854" s="38">
        <v>16645</v>
      </c>
      <c r="C2854" s="30" t="s">
        <v>2612</v>
      </c>
      <c r="D2854" s="48">
        <v>32098</v>
      </c>
      <c r="E2854" s="30" t="s">
        <v>4814</v>
      </c>
      <c r="F2854" s="17"/>
      <c r="G2854" s="17"/>
      <c r="H2854" s="353">
        <v>1016240593</v>
      </c>
      <c r="I2854" s="17" t="s">
        <v>5210</v>
      </c>
      <c r="J2854" s="17" t="s">
        <v>6434</v>
      </c>
    </row>
    <row r="2855" spans="1:10" hidden="1">
      <c r="A2855" s="18">
        <f t="shared" si="44"/>
        <v>2851</v>
      </c>
      <c r="B2855" s="25">
        <v>16646</v>
      </c>
      <c r="C2855" s="26" t="s">
        <v>2613</v>
      </c>
      <c r="D2855" s="27">
        <v>30610</v>
      </c>
      <c r="E2855" s="28" t="s">
        <v>4812</v>
      </c>
      <c r="F2855" s="17"/>
      <c r="G2855" s="17"/>
      <c r="H2855" s="353">
        <v>102006054656</v>
      </c>
      <c r="I2855" s="17" t="s">
        <v>5204</v>
      </c>
      <c r="J2855" s="17" t="s">
        <v>6420</v>
      </c>
    </row>
    <row r="2856" spans="1:10" hidden="1">
      <c r="A2856" s="18">
        <f t="shared" si="44"/>
        <v>2852</v>
      </c>
      <c r="B2856" s="21">
        <v>16647</v>
      </c>
      <c r="C2856" s="22" t="s">
        <v>2614</v>
      </c>
      <c r="D2856" s="23">
        <v>33215</v>
      </c>
      <c r="E2856" s="24" t="s">
        <v>4799</v>
      </c>
      <c r="F2856" s="17"/>
      <c r="G2856" s="17"/>
      <c r="H2856" s="353">
        <v>1008390290</v>
      </c>
      <c r="I2856" s="17" t="s">
        <v>5208</v>
      </c>
      <c r="J2856" s="17" t="s">
        <v>6435</v>
      </c>
    </row>
    <row r="2857" spans="1:10" hidden="1">
      <c r="A2857" s="18">
        <f t="shared" si="44"/>
        <v>2853</v>
      </c>
      <c r="B2857" s="25">
        <v>16648</v>
      </c>
      <c r="C2857" s="26" t="s">
        <v>2615</v>
      </c>
      <c r="D2857" s="27">
        <v>33071</v>
      </c>
      <c r="E2857" s="28" t="s">
        <v>4820</v>
      </c>
      <c r="F2857" s="17"/>
      <c r="G2857" s="17"/>
      <c r="H2857" s="353">
        <v>1008401257</v>
      </c>
      <c r="I2857" s="17" t="s">
        <v>5208</v>
      </c>
      <c r="J2857" s="17" t="s">
        <v>6436</v>
      </c>
    </row>
    <row r="2858" spans="1:10" hidden="1">
      <c r="A2858" s="18">
        <f t="shared" si="44"/>
        <v>2854</v>
      </c>
      <c r="B2858" s="21">
        <v>16653</v>
      </c>
      <c r="C2858" s="22" t="s">
        <v>2616</v>
      </c>
      <c r="D2858" s="23">
        <v>32014</v>
      </c>
      <c r="E2858" s="24" t="s">
        <v>4784</v>
      </c>
      <c r="F2858" s="17"/>
      <c r="G2858" s="17"/>
      <c r="H2858" s="353">
        <v>141000860156</v>
      </c>
      <c r="I2858" s="17" t="s">
        <v>5210</v>
      </c>
      <c r="J2858" s="17" t="s">
        <v>6437</v>
      </c>
    </row>
    <row r="2859" spans="1:10" hidden="1">
      <c r="A2859" s="18">
        <f t="shared" si="44"/>
        <v>2855</v>
      </c>
      <c r="B2859" s="25">
        <v>16654</v>
      </c>
      <c r="C2859" s="26" t="s">
        <v>2617</v>
      </c>
      <c r="D2859" s="27">
        <v>32906</v>
      </c>
      <c r="E2859" s="28" t="s">
        <v>4793</v>
      </c>
      <c r="F2859" s="17"/>
      <c r="G2859" s="17"/>
      <c r="H2859" s="353">
        <v>141000859692</v>
      </c>
      <c r="I2859" s="17" t="s">
        <v>5210</v>
      </c>
      <c r="J2859" s="17" t="s">
        <v>6420</v>
      </c>
    </row>
    <row r="2860" spans="1:10" hidden="1">
      <c r="A2860" s="18">
        <f t="shared" si="44"/>
        <v>2856</v>
      </c>
      <c r="B2860" s="21">
        <v>16655</v>
      </c>
      <c r="C2860" s="22" t="s">
        <v>2618</v>
      </c>
      <c r="D2860" s="23">
        <v>33233</v>
      </c>
      <c r="E2860" s="24" t="s">
        <v>4793</v>
      </c>
      <c r="F2860" s="17"/>
      <c r="G2860" s="17"/>
      <c r="H2860" s="353">
        <v>141000859916</v>
      </c>
      <c r="I2860" s="17" t="s">
        <v>5210</v>
      </c>
      <c r="J2860" s="17" t="s">
        <v>6438</v>
      </c>
    </row>
    <row r="2861" spans="1:10" hidden="1">
      <c r="A2861" s="18">
        <f t="shared" si="44"/>
        <v>2857</v>
      </c>
      <c r="B2861" s="25">
        <v>16656</v>
      </c>
      <c r="C2861" s="26" t="s">
        <v>2619</v>
      </c>
      <c r="D2861" s="27">
        <v>33220</v>
      </c>
      <c r="E2861" s="28" t="s">
        <v>4800</v>
      </c>
      <c r="F2861" s="17"/>
      <c r="G2861" s="17"/>
      <c r="H2861" s="353">
        <v>1008398438</v>
      </c>
      <c r="I2861" s="17" t="s">
        <v>5208</v>
      </c>
      <c r="J2861" s="17" t="s">
        <v>6439</v>
      </c>
    </row>
    <row r="2862" spans="1:10" hidden="1">
      <c r="A2862" s="18">
        <f t="shared" si="44"/>
        <v>2858</v>
      </c>
      <c r="B2862" s="21">
        <v>16658</v>
      </c>
      <c r="C2862" s="22" t="s">
        <v>1137</v>
      </c>
      <c r="D2862" s="23">
        <v>30436</v>
      </c>
      <c r="E2862" s="24" t="s">
        <v>4780</v>
      </c>
      <c r="F2862" s="17"/>
      <c r="G2862" s="17"/>
      <c r="H2862" s="353">
        <v>1008400672</v>
      </c>
      <c r="I2862" s="17" t="s">
        <v>5208</v>
      </c>
      <c r="J2862" s="17" t="s">
        <v>6440</v>
      </c>
    </row>
    <row r="2863" spans="1:10" hidden="1">
      <c r="A2863" s="18">
        <f t="shared" si="44"/>
        <v>2859</v>
      </c>
      <c r="B2863" s="25">
        <v>16659</v>
      </c>
      <c r="C2863" s="26" t="s">
        <v>2620</v>
      </c>
      <c r="D2863" s="27">
        <v>33578</v>
      </c>
      <c r="E2863" s="28" t="s">
        <v>4799</v>
      </c>
      <c r="F2863" s="17"/>
      <c r="G2863" s="17"/>
      <c r="H2863" s="353">
        <v>141000860079</v>
      </c>
      <c r="I2863" s="17" t="s">
        <v>5210</v>
      </c>
      <c r="J2863" s="17" t="s">
        <v>6441</v>
      </c>
    </row>
    <row r="2864" spans="1:10" hidden="1">
      <c r="A2864" s="18">
        <f t="shared" si="44"/>
        <v>2860</v>
      </c>
      <c r="B2864" s="21">
        <v>16663</v>
      </c>
      <c r="C2864" s="22" t="s">
        <v>2621</v>
      </c>
      <c r="D2864" s="23">
        <v>32880</v>
      </c>
      <c r="E2864" s="24" t="s">
        <v>4800</v>
      </c>
      <c r="F2864" s="17"/>
      <c r="G2864" s="17"/>
      <c r="H2864" s="353">
        <v>141000860502</v>
      </c>
      <c r="I2864" s="17" t="s">
        <v>5210</v>
      </c>
      <c r="J2864" s="17" t="s">
        <v>6420</v>
      </c>
    </row>
    <row r="2865" spans="1:10" hidden="1">
      <c r="A2865" s="18">
        <f t="shared" si="44"/>
        <v>2861</v>
      </c>
      <c r="B2865" s="25">
        <v>16664</v>
      </c>
      <c r="C2865" s="26" t="s">
        <v>2622</v>
      </c>
      <c r="D2865" s="27">
        <v>30641</v>
      </c>
      <c r="E2865" s="28" t="s">
        <v>4793</v>
      </c>
      <c r="F2865" s="17"/>
      <c r="G2865" s="17"/>
      <c r="H2865" s="353">
        <v>31000878760</v>
      </c>
      <c r="I2865" s="17" t="s">
        <v>5210</v>
      </c>
      <c r="J2865" s="17" t="s">
        <v>6442</v>
      </c>
    </row>
    <row r="2866" spans="1:10" hidden="1">
      <c r="A2866" s="18">
        <f t="shared" si="44"/>
        <v>2862</v>
      </c>
      <c r="B2866" s="21">
        <v>16667</v>
      </c>
      <c r="C2866" s="22" t="s">
        <v>2623</v>
      </c>
      <c r="D2866" s="23">
        <v>32296</v>
      </c>
      <c r="E2866" s="24" t="s">
        <v>4790</v>
      </c>
      <c r="F2866" s="17"/>
      <c r="G2866" s="17"/>
      <c r="H2866" s="353">
        <v>105005388427</v>
      </c>
      <c r="I2866" s="17" t="s">
        <v>5204</v>
      </c>
      <c r="J2866" s="17" t="s">
        <v>6420</v>
      </c>
    </row>
    <row r="2867" spans="1:10" hidden="1">
      <c r="A2867" s="18">
        <f t="shared" si="44"/>
        <v>2863</v>
      </c>
      <c r="B2867" s="25">
        <v>16668</v>
      </c>
      <c r="C2867" s="26" t="s">
        <v>2624</v>
      </c>
      <c r="D2867" s="27">
        <v>31710</v>
      </c>
      <c r="E2867" s="28" t="s">
        <v>4808</v>
      </c>
      <c r="F2867" s="17"/>
      <c r="G2867" s="17"/>
      <c r="H2867" s="353">
        <v>104004096283</v>
      </c>
      <c r="I2867" s="17" t="s">
        <v>5204</v>
      </c>
      <c r="J2867" s="17" t="s">
        <v>6443</v>
      </c>
    </row>
    <row r="2868" spans="1:10" hidden="1">
      <c r="A2868" s="18">
        <f t="shared" si="44"/>
        <v>2864</v>
      </c>
      <c r="B2868" s="21">
        <v>16669</v>
      </c>
      <c r="C2868" s="22" t="s">
        <v>2625</v>
      </c>
      <c r="D2868" s="23">
        <v>30756</v>
      </c>
      <c r="E2868" s="24" t="s">
        <v>4819</v>
      </c>
      <c r="F2868" s="17"/>
      <c r="G2868" s="17"/>
      <c r="H2868" s="353">
        <v>1008396731</v>
      </c>
      <c r="I2868" s="17" t="s">
        <v>5208</v>
      </c>
      <c r="J2868" s="17" t="s">
        <v>6312</v>
      </c>
    </row>
    <row r="2869" spans="1:10" hidden="1">
      <c r="A2869" s="18">
        <f t="shared" si="44"/>
        <v>2865</v>
      </c>
      <c r="B2869" s="25">
        <v>16670</v>
      </c>
      <c r="C2869" s="26" t="s">
        <v>2626</v>
      </c>
      <c r="D2869" s="27">
        <v>29504</v>
      </c>
      <c r="E2869" s="28" t="s">
        <v>4818</v>
      </c>
      <c r="F2869" s="17"/>
      <c r="G2869" s="17"/>
      <c r="H2869" s="353">
        <v>1008448294</v>
      </c>
      <c r="I2869" s="17" t="s">
        <v>5208</v>
      </c>
      <c r="J2869" s="17" t="s">
        <v>6444</v>
      </c>
    </row>
    <row r="2870" spans="1:10" hidden="1">
      <c r="A2870" s="18">
        <f t="shared" si="44"/>
        <v>2866</v>
      </c>
      <c r="B2870" s="21">
        <v>16671</v>
      </c>
      <c r="C2870" s="22" t="s">
        <v>2627</v>
      </c>
      <c r="D2870" s="23">
        <v>29886</v>
      </c>
      <c r="E2870" s="24" t="s">
        <v>4791</v>
      </c>
      <c r="F2870" s="17"/>
      <c r="G2870" s="17"/>
      <c r="H2870" s="353">
        <v>104006029503</v>
      </c>
      <c r="I2870" s="17" t="s">
        <v>5204</v>
      </c>
      <c r="J2870" s="17">
        <v>0</v>
      </c>
    </row>
    <row r="2871" spans="1:10" hidden="1">
      <c r="A2871" s="18">
        <f t="shared" si="44"/>
        <v>2867</v>
      </c>
      <c r="B2871" s="25">
        <v>16672</v>
      </c>
      <c r="C2871" s="26" t="s">
        <v>2628</v>
      </c>
      <c r="D2871" s="27">
        <v>32724</v>
      </c>
      <c r="E2871" s="28" t="s">
        <v>4793</v>
      </c>
      <c r="F2871" s="17"/>
      <c r="G2871" s="17"/>
      <c r="H2871" s="353">
        <v>141000859993</v>
      </c>
      <c r="I2871" s="17" t="s">
        <v>5210</v>
      </c>
      <c r="J2871" s="17">
        <v>0</v>
      </c>
    </row>
    <row r="2872" spans="1:10" hidden="1">
      <c r="A2872" s="18">
        <f t="shared" si="44"/>
        <v>2868</v>
      </c>
      <c r="B2872" s="21">
        <v>16674</v>
      </c>
      <c r="C2872" s="22" t="s">
        <v>2629</v>
      </c>
      <c r="D2872" s="23">
        <v>33209</v>
      </c>
      <c r="E2872" s="24" t="s">
        <v>4822</v>
      </c>
      <c r="F2872" s="17"/>
      <c r="G2872" s="17"/>
      <c r="H2872" s="353">
        <v>141000860081</v>
      </c>
      <c r="I2872" s="17" t="s">
        <v>5210</v>
      </c>
      <c r="J2872" s="17">
        <v>0</v>
      </c>
    </row>
    <row r="2873" spans="1:10" hidden="1">
      <c r="A2873" s="18">
        <f t="shared" si="44"/>
        <v>2869</v>
      </c>
      <c r="B2873" s="25">
        <v>16675</v>
      </c>
      <c r="C2873" s="26" t="s">
        <v>108</v>
      </c>
      <c r="D2873" s="27">
        <v>32303</v>
      </c>
      <c r="E2873" s="28" t="s">
        <v>4793</v>
      </c>
      <c r="F2873" s="17"/>
      <c r="G2873" s="17"/>
      <c r="H2873" s="353">
        <v>1008386686</v>
      </c>
      <c r="I2873" s="17" t="s">
        <v>5208</v>
      </c>
      <c r="J2873" s="17">
        <v>0</v>
      </c>
    </row>
    <row r="2874" spans="1:10" hidden="1">
      <c r="A2874" s="18">
        <f t="shared" si="44"/>
        <v>2870</v>
      </c>
      <c r="B2874" s="21">
        <v>16683</v>
      </c>
      <c r="C2874" s="22" t="s">
        <v>2630</v>
      </c>
      <c r="D2874" s="23">
        <v>31305</v>
      </c>
      <c r="E2874" s="24" t="s">
        <v>4779</v>
      </c>
      <c r="F2874" s="17"/>
      <c r="G2874" s="17"/>
      <c r="H2874" s="353">
        <v>100004563141</v>
      </c>
      <c r="I2874" s="17" t="s">
        <v>5204</v>
      </c>
      <c r="J2874" s="17">
        <v>0</v>
      </c>
    </row>
    <row r="2875" spans="1:10" hidden="1">
      <c r="A2875" s="18">
        <f t="shared" si="44"/>
        <v>2871</v>
      </c>
      <c r="B2875" s="25">
        <v>16684</v>
      </c>
      <c r="C2875" s="26" t="s">
        <v>2631</v>
      </c>
      <c r="D2875" s="27">
        <v>32317</v>
      </c>
      <c r="E2875" s="28" t="s">
        <v>4821</v>
      </c>
      <c r="F2875" s="17"/>
      <c r="G2875" s="17"/>
      <c r="H2875" s="353">
        <v>101005064892</v>
      </c>
      <c r="I2875" s="17" t="s">
        <v>5204</v>
      </c>
      <c r="J2875" s="17">
        <v>0</v>
      </c>
    </row>
    <row r="2876" spans="1:10" hidden="1">
      <c r="A2876" s="18">
        <f t="shared" si="44"/>
        <v>2872</v>
      </c>
      <c r="B2876" s="21">
        <v>16700</v>
      </c>
      <c r="C2876" s="22" t="s">
        <v>435</v>
      </c>
      <c r="D2876" s="23">
        <v>33406</v>
      </c>
      <c r="E2876" s="24" t="s">
        <v>4819</v>
      </c>
      <c r="F2876" s="17"/>
      <c r="G2876" s="17"/>
      <c r="H2876" s="353">
        <v>1008401972</v>
      </c>
      <c r="I2876" s="17" t="s">
        <v>5208</v>
      </c>
      <c r="J2876" s="17">
        <v>0</v>
      </c>
    </row>
    <row r="2877" spans="1:10" hidden="1">
      <c r="A2877" s="18">
        <f t="shared" si="44"/>
        <v>2873</v>
      </c>
      <c r="B2877" s="25">
        <v>16704</v>
      </c>
      <c r="C2877" s="26" t="s">
        <v>2632</v>
      </c>
      <c r="D2877" s="27">
        <v>32800</v>
      </c>
      <c r="E2877" s="28" t="s">
        <v>4828</v>
      </c>
      <c r="F2877" s="17"/>
      <c r="G2877" s="17"/>
      <c r="H2877" s="353">
        <v>1008399330</v>
      </c>
      <c r="I2877" s="17" t="s">
        <v>5208</v>
      </c>
      <c r="J2877" s="17">
        <v>0</v>
      </c>
    </row>
    <row r="2878" spans="1:10" hidden="1">
      <c r="A2878" s="18">
        <f t="shared" si="44"/>
        <v>2874</v>
      </c>
      <c r="B2878" s="21">
        <v>16708</v>
      </c>
      <c r="C2878" s="22" t="s">
        <v>2633</v>
      </c>
      <c r="D2878" s="23">
        <v>32664</v>
      </c>
      <c r="E2878" s="24" t="s">
        <v>4790</v>
      </c>
      <c r="F2878" s="17"/>
      <c r="G2878" s="17"/>
      <c r="H2878" s="353">
        <v>103005493844</v>
      </c>
      <c r="I2878" s="17" t="s">
        <v>5204</v>
      </c>
      <c r="J2878" s="17">
        <v>0</v>
      </c>
    </row>
    <row r="2879" spans="1:10" hidden="1">
      <c r="A2879" s="18">
        <f t="shared" si="44"/>
        <v>2875</v>
      </c>
      <c r="B2879" s="25">
        <v>16709</v>
      </c>
      <c r="C2879" s="26" t="s">
        <v>2634</v>
      </c>
      <c r="D2879" s="27">
        <v>33333</v>
      </c>
      <c r="E2879" s="28" t="s">
        <v>4793</v>
      </c>
      <c r="F2879" s="17"/>
      <c r="G2879" s="17"/>
      <c r="H2879" s="353">
        <v>141000859693</v>
      </c>
      <c r="I2879" s="17" t="s">
        <v>5210</v>
      </c>
      <c r="J2879" s="17">
        <v>0</v>
      </c>
    </row>
    <row r="2880" spans="1:10" hidden="1">
      <c r="A2880" s="18">
        <f t="shared" si="44"/>
        <v>2876</v>
      </c>
      <c r="B2880" s="21">
        <v>16710</v>
      </c>
      <c r="C2880" s="22" t="s">
        <v>2635</v>
      </c>
      <c r="D2880" s="23">
        <v>32745</v>
      </c>
      <c r="E2880" s="24" t="s">
        <v>4793</v>
      </c>
      <c r="F2880" s="17"/>
      <c r="G2880" s="17"/>
      <c r="H2880" s="353">
        <v>141000859990</v>
      </c>
      <c r="I2880" s="17" t="s">
        <v>5210</v>
      </c>
      <c r="J2880" s="17">
        <v>0</v>
      </c>
    </row>
    <row r="2881" spans="1:10" hidden="1">
      <c r="A2881" s="18">
        <f t="shared" si="44"/>
        <v>2877</v>
      </c>
      <c r="B2881" s="25">
        <v>16715</v>
      </c>
      <c r="C2881" s="26" t="s">
        <v>2636</v>
      </c>
      <c r="D2881" s="27">
        <v>30550</v>
      </c>
      <c r="E2881" s="28" t="s">
        <v>4779</v>
      </c>
      <c r="F2881" s="17"/>
      <c r="G2881" s="17"/>
      <c r="H2881" s="353">
        <v>101004738811</v>
      </c>
      <c r="I2881" s="17" t="s">
        <v>5204</v>
      </c>
      <c r="J2881" s="17" t="s">
        <v>6300</v>
      </c>
    </row>
    <row r="2882" spans="1:10" hidden="1">
      <c r="A2882" s="18">
        <f t="shared" si="44"/>
        <v>2878</v>
      </c>
      <c r="B2882" s="21">
        <v>16716</v>
      </c>
      <c r="C2882" s="22" t="s">
        <v>2637</v>
      </c>
      <c r="D2882" s="23">
        <v>32692</v>
      </c>
      <c r="E2882" s="24" t="s">
        <v>4780</v>
      </c>
      <c r="F2882" s="17"/>
      <c r="G2882" s="17"/>
      <c r="H2882" s="353">
        <v>108004737254</v>
      </c>
      <c r="I2882" s="17" t="s">
        <v>5204</v>
      </c>
      <c r="J2882" s="17" t="s">
        <v>6303</v>
      </c>
    </row>
    <row r="2883" spans="1:10" hidden="1">
      <c r="A2883" s="18">
        <f t="shared" si="44"/>
        <v>2879</v>
      </c>
      <c r="B2883" s="25">
        <v>16717</v>
      </c>
      <c r="C2883" s="26" t="s">
        <v>1529</v>
      </c>
      <c r="D2883" s="27">
        <v>32403</v>
      </c>
      <c r="E2883" s="28" t="s">
        <v>4782</v>
      </c>
      <c r="F2883" s="17" t="s">
        <v>11610</v>
      </c>
      <c r="G2883" s="17" t="s">
        <v>11606</v>
      </c>
      <c r="H2883" s="353">
        <v>108006215615</v>
      </c>
      <c r="I2883" s="17" t="s">
        <v>5204</v>
      </c>
      <c r="J2883" s="17">
        <v>0</v>
      </c>
    </row>
    <row r="2884" spans="1:10" hidden="1">
      <c r="A2884" s="18">
        <f t="shared" si="44"/>
        <v>2880</v>
      </c>
      <c r="B2884" s="21">
        <v>16718</v>
      </c>
      <c r="C2884" s="22" t="s">
        <v>2638</v>
      </c>
      <c r="D2884" s="23">
        <v>33169</v>
      </c>
      <c r="E2884" s="24" t="s">
        <v>4791</v>
      </c>
      <c r="F2884" s="17"/>
      <c r="G2884" s="17"/>
      <c r="H2884" s="353">
        <v>109005149911</v>
      </c>
      <c r="I2884" s="17" t="s">
        <v>5204</v>
      </c>
      <c r="J2884" s="17">
        <v>0</v>
      </c>
    </row>
    <row r="2885" spans="1:10" hidden="1">
      <c r="A2885" s="18">
        <f t="shared" si="44"/>
        <v>2881</v>
      </c>
      <c r="B2885" s="25">
        <v>16719</v>
      </c>
      <c r="C2885" s="26" t="s">
        <v>2639</v>
      </c>
      <c r="D2885" s="27">
        <v>33437</v>
      </c>
      <c r="E2885" s="28" t="s">
        <v>4784</v>
      </c>
      <c r="F2885" s="17"/>
      <c r="G2885" s="17"/>
      <c r="H2885" s="353">
        <v>107006215616</v>
      </c>
      <c r="I2885" s="17" t="s">
        <v>5204</v>
      </c>
      <c r="J2885" s="17">
        <v>0</v>
      </c>
    </row>
    <row r="2886" spans="1:10" hidden="1">
      <c r="A2886" s="18">
        <f t="shared" ref="A2886:A2949" si="45">ROW()-4</f>
        <v>2882</v>
      </c>
      <c r="B2886" s="21">
        <v>16720</v>
      </c>
      <c r="C2886" s="22" t="s">
        <v>2640</v>
      </c>
      <c r="D2886" s="23">
        <v>33036</v>
      </c>
      <c r="E2886" s="24" t="s">
        <v>4784</v>
      </c>
      <c r="F2886" s="17"/>
      <c r="G2886" s="17"/>
      <c r="H2886" s="353">
        <v>107005149882</v>
      </c>
      <c r="I2886" s="17" t="s">
        <v>5204</v>
      </c>
      <c r="J2886" s="17">
        <v>0</v>
      </c>
    </row>
    <row r="2887" spans="1:10" hidden="1">
      <c r="A2887" s="18">
        <f t="shared" si="45"/>
        <v>2883</v>
      </c>
      <c r="B2887" s="25">
        <v>16721</v>
      </c>
      <c r="C2887" s="26" t="s">
        <v>2139</v>
      </c>
      <c r="D2887" s="27">
        <v>31409</v>
      </c>
      <c r="E2887" s="28" t="s">
        <v>4784</v>
      </c>
      <c r="F2887" s="17"/>
      <c r="G2887" s="17"/>
      <c r="H2887" s="353">
        <v>107006194632</v>
      </c>
      <c r="I2887" s="17" t="s">
        <v>5204</v>
      </c>
      <c r="J2887" s="17">
        <v>0</v>
      </c>
    </row>
    <row r="2888" spans="1:10" hidden="1">
      <c r="A2888" s="18">
        <f t="shared" si="45"/>
        <v>2884</v>
      </c>
      <c r="B2888" s="21">
        <v>16722</v>
      </c>
      <c r="C2888" s="22" t="s">
        <v>1939</v>
      </c>
      <c r="D2888" s="23">
        <v>32769</v>
      </c>
      <c r="E2888" s="24" t="s">
        <v>4795</v>
      </c>
      <c r="F2888" s="17"/>
      <c r="G2888" s="17"/>
      <c r="H2888" s="353">
        <v>1008401367</v>
      </c>
      <c r="I2888" s="17" t="s">
        <v>5208</v>
      </c>
      <c r="J2888" s="17">
        <v>0</v>
      </c>
    </row>
    <row r="2889" spans="1:10" hidden="1">
      <c r="A2889" s="18">
        <f t="shared" si="45"/>
        <v>2885</v>
      </c>
      <c r="B2889" s="25">
        <v>16723</v>
      </c>
      <c r="C2889" s="26" t="s">
        <v>2641</v>
      </c>
      <c r="D2889" s="27">
        <v>32445</v>
      </c>
      <c r="E2889" s="28" t="s">
        <v>4788</v>
      </c>
      <c r="F2889" s="17"/>
      <c r="G2889" s="17"/>
      <c r="H2889" s="353">
        <v>103004279376</v>
      </c>
      <c r="I2889" s="17" t="s">
        <v>5204</v>
      </c>
      <c r="J2889" s="17">
        <v>0</v>
      </c>
    </row>
    <row r="2890" spans="1:10" hidden="1">
      <c r="A2890" s="18">
        <f t="shared" si="45"/>
        <v>2886</v>
      </c>
      <c r="B2890" s="21">
        <v>16725</v>
      </c>
      <c r="C2890" s="22" t="s">
        <v>2642</v>
      </c>
      <c r="D2890" s="23">
        <v>32833</v>
      </c>
      <c r="E2890" s="24" t="s">
        <v>4782</v>
      </c>
      <c r="F2890" s="17" t="s">
        <v>8077</v>
      </c>
      <c r="G2890" s="17" t="s">
        <v>8074</v>
      </c>
      <c r="H2890" s="353">
        <v>108006169175</v>
      </c>
      <c r="I2890" s="17" t="s">
        <v>5204</v>
      </c>
      <c r="J2890" s="17">
        <v>0</v>
      </c>
    </row>
    <row r="2891" spans="1:10" hidden="1">
      <c r="A2891" s="18">
        <f t="shared" si="45"/>
        <v>2887</v>
      </c>
      <c r="B2891" s="25">
        <v>16726</v>
      </c>
      <c r="C2891" s="26" t="s">
        <v>2643</v>
      </c>
      <c r="D2891" s="27">
        <v>33472</v>
      </c>
      <c r="E2891" s="28" t="s">
        <v>4794</v>
      </c>
      <c r="F2891" s="17"/>
      <c r="G2891" s="17"/>
      <c r="H2891" s="353">
        <v>109005153102</v>
      </c>
      <c r="I2891" s="17" t="s">
        <v>5204</v>
      </c>
      <c r="J2891" s="17">
        <v>0</v>
      </c>
    </row>
    <row r="2892" spans="1:10" hidden="1">
      <c r="A2892" s="18">
        <f t="shared" si="45"/>
        <v>2888</v>
      </c>
      <c r="B2892" s="21">
        <v>16727</v>
      </c>
      <c r="C2892" s="22" t="s">
        <v>2644</v>
      </c>
      <c r="D2892" s="23">
        <v>33072</v>
      </c>
      <c r="E2892" s="24" t="s">
        <v>4782</v>
      </c>
      <c r="F2892" s="17" t="s">
        <v>8249</v>
      </c>
      <c r="G2892" s="17" t="s">
        <v>8244</v>
      </c>
      <c r="H2892" s="353">
        <v>101004826615</v>
      </c>
      <c r="I2892" s="17" t="s">
        <v>5204</v>
      </c>
      <c r="J2892" s="17">
        <v>0</v>
      </c>
    </row>
    <row r="2893" spans="1:10" hidden="1">
      <c r="A2893" s="18">
        <f t="shared" si="45"/>
        <v>2889</v>
      </c>
      <c r="B2893" s="25">
        <v>16728</v>
      </c>
      <c r="C2893" s="26" t="s">
        <v>2645</v>
      </c>
      <c r="D2893" s="27">
        <v>33194</v>
      </c>
      <c r="E2893" s="28" t="s">
        <v>4782</v>
      </c>
      <c r="F2893" s="17" t="s">
        <v>8059</v>
      </c>
      <c r="G2893" s="17" t="s">
        <v>8054</v>
      </c>
      <c r="H2893" s="353">
        <v>105004667412</v>
      </c>
      <c r="I2893" s="17" t="s">
        <v>5204</v>
      </c>
      <c r="J2893" s="17">
        <v>0</v>
      </c>
    </row>
    <row r="2894" spans="1:10" hidden="1">
      <c r="A2894" s="18">
        <f t="shared" si="45"/>
        <v>2890</v>
      </c>
      <c r="B2894" s="21">
        <v>16729</v>
      </c>
      <c r="C2894" s="22" t="s">
        <v>2646</v>
      </c>
      <c r="D2894" s="23">
        <v>30034</v>
      </c>
      <c r="E2894" s="24" t="s">
        <v>4800</v>
      </c>
      <c r="F2894" s="17"/>
      <c r="G2894" s="17"/>
      <c r="H2894" s="353">
        <v>141000860500</v>
      </c>
      <c r="I2894" s="17" t="s">
        <v>5210</v>
      </c>
      <c r="J2894" s="17">
        <v>0</v>
      </c>
    </row>
    <row r="2895" spans="1:10" hidden="1">
      <c r="A2895" s="18">
        <f t="shared" si="45"/>
        <v>2891</v>
      </c>
      <c r="B2895" s="25">
        <v>16733</v>
      </c>
      <c r="C2895" s="26" t="s">
        <v>2647</v>
      </c>
      <c r="D2895" s="27">
        <v>32165</v>
      </c>
      <c r="E2895" s="28" t="s">
        <v>4794</v>
      </c>
      <c r="F2895" s="17"/>
      <c r="G2895" s="17"/>
      <c r="H2895" s="353">
        <v>102004932489</v>
      </c>
      <c r="I2895" s="17" t="s">
        <v>5204</v>
      </c>
      <c r="J2895" s="17">
        <v>0</v>
      </c>
    </row>
    <row r="2896" spans="1:10" hidden="1">
      <c r="A2896" s="18">
        <f t="shared" si="45"/>
        <v>2892</v>
      </c>
      <c r="B2896" s="21">
        <v>16737</v>
      </c>
      <c r="C2896" s="22" t="s">
        <v>2648</v>
      </c>
      <c r="D2896" s="23">
        <v>29865</v>
      </c>
      <c r="E2896" s="24" t="s">
        <v>4802</v>
      </c>
      <c r="F2896" s="17"/>
      <c r="G2896" s="17"/>
      <c r="H2896" s="353">
        <v>1008387630</v>
      </c>
      <c r="I2896" s="17" t="s">
        <v>5208</v>
      </c>
      <c r="J2896" s="17">
        <v>0</v>
      </c>
    </row>
    <row r="2897" spans="1:10" hidden="1">
      <c r="A2897" s="18">
        <f t="shared" si="45"/>
        <v>2893</v>
      </c>
      <c r="B2897" s="25">
        <v>16739</v>
      </c>
      <c r="C2897" s="26" t="s">
        <v>1514</v>
      </c>
      <c r="D2897" s="27">
        <v>32417</v>
      </c>
      <c r="E2897" s="28" t="s">
        <v>4824</v>
      </c>
      <c r="F2897" s="17"/>
      <c r="G2897" s="17"/>
      <c r="H2897" s="353">
        <v>109005149908</v>
      </c>
      <c r="I2897" s="17" t="s">
        <v>5204</v>
      </c>
      <c r="J2897" s="17">
        <v>0</v>
      </c>
    </row>
    <row r="2898" spans="1:10" hidden="1">
      <c r="A2898" s="18">
        <f t="shared" si="45"/>
        <v>2894</v>
      </c>
      <c r="B2898" s="21">
        <v>16742</v>
      </c>
      <c r="C2898" s="22" t="s">
        <v>2649</v>
      </c>
      <c r="D2898" s="23">
        <v>32973</v>
      </c>
      <c r="E2898" s="24" t="s">
        <v>4816</v>
      </c>
      <c r="F2898" s="17"/>
      <c r="G2898" s="17"/>
      <c r="H2898" s="353">
        <v>141000860279</v>
      </c>
      <c r="I2898" s="17" t="s">
        <v>5210</v>
      </c>
      <c r="J2898" s="17">
        <v>0</v>
      </c>
    </row>
    <row r="2899" spans="1:10" hidden="1">
      <c r="A2899" s="18">
        <f t="shared" si="45"/>
        <v>2895</v>
      </c>
      <c r="B2899" s="25">
        <v>16744</v>
      </c>
      <c r="C2899" s="26" t="s">
        <v>2650</v>
      </c>
      <c r="D2899" s="27">
        <v>30143</v>
      </c>
      <c r="E2899" s="28" t="s">
        <v>4815</v>
      </c>
      <c r="F2899" s="17"/>
      <c r="G2899" s="17"/>
      <c r="H2899" s="353">
        <v>104004590692</v>
      </c>
      <c r="I2899" s="17" t="s">
        <v>5204</v>
      </c>
      <c r="J2899" s="17">
        <v>0</v>
      </c>
    </row>
    <row r="2900" spans="1:10" hidden="1">
      <c r="A2900" s="18">
        <f t="shared" si="45"/>
        <v>2896</v>
      </c>
      <c r="B2900" s="21">
        <v>16746</v>
      </c>
      <c r="C2900" s="24" t="s">
        <v>2651</v>
      </c>
      <c r="D2900" s="55">
        <v>32445</v>
      </c>
      <c r="E2900" s="24" t="s">
        <v>4802</v>
      </c>
      <c r="F2900" s="17"/>
      <c r="G2900" s="17"/>
      <c r="H2900" s="353">
        <v>1015409885</v>
      </c>
      <c r="I2900" s="17" t="s">
        <v>5210</v>
      </c>
      <c r="J2900" s="17">
        <v>0</v>
      </c>
    </row>
    <row r="2901" spans="1:10" hidden="1">
      <c r="A2901" s="18">
        <f t="shared" si="45"/>
        <v>2897</v>
      </c>
      <c r="B2901" s="25">
        <v>16748</v>
      </c>
      <c r="C2901" s="26" t="s">
        <v>2652</v>
      </c>
      <c r="D2901" s="27">
        <v>31869</v>
      </c>
      <c r="E2901" s="28" t="s">
        <v>4808</v>
      </c>
      <c r="F2901" s="17"/>
      <c r="G2901" s="17"/>
      <c r="H2901" s="353">
        <v>1008395677</v>
      </c>
      <c r="I2901" s="17" t="s">
        <v>5208</v>
      </c>
      <c r="J2901" s="17">
        <v>0</v>
      </c>
    </row>
    <row r="2902" spans="1:10" hidden="1">
      <c r="A2902" s="18">
        <f t="shared" si="45"/>
        <v>2898</v>
      </c>
      <c r="B2902" s="21">
        <v>16749</v>
      </c>
      <c r="C2902" s="22" t="s">
        <v>2653</v>
      </c>
      <c r="D2902" s="23">
        <v>27808</v>
      </c>
      <c r="E2902" s="24" t="s">
        <v>4818</v>
      </c>
      <c r="F2902" s="17"/>
      <c r="G2902" s="17"/>
      <c r="H2902" s="353">
        <v>1008395680</v>
      </c>
      <c r="I2902" s="17" t="s">
        <v>5208</v>
      </c>
      <c r="J2902" s="17">
        <v>0</v>
      </c>
    </row>
    <row r="2903" spans="1:10" hidden="1">
      <c r="A2903" s="18">
        <f t="shared" si="45"/>
        <v>2899</v>
      </c>
      <c r="B2903" s="25">
        <v>16751</v>
      </c>
      <c r="C2903" s="26" t="s">
        <v>2654</v>
      </c>
      <c r="D2903" s="27">
        <v>32706</v>
      </c>
      <c r="E2903" s="28" t="s">
        <v>4817</v>
      </c>
      <c r="F2903" s="17"/>
      <c r="G2903" s="17"/>
      <c r="H2903" s="353">
        <v>102005149887</v>
      </c>
      <c r="I2903" s="17" t="s">
        <v>5204</v>
      </c>
      <c r="J2903" s="17">
        <v>0</v>
      </c>
    </row>
    <row r="2904" spans="1:10" hidden="1">
      <c r="A2904" s="18">
        <f t="shared" si="45"/>
        <v>2900</v>
      </c>
      <c r="B2904" s="21">
        <v>16753</v>
      </c>
      <c r="C2904" s="22" t="s">
        <v>2655</v>
      </c>
      <c r="D2904" s="23">
        <v>33177</v>
      </c>
      <c r="E2904" s="24" t="s">
        <v>4797</v>
      </c>
      <c r="F2904" s="17"/>
      <c r="G2904" s="17"/>
      <c r="H2904" s="353">
        <v>141000860083</v>
      </c>
      <c r="I2904" s="17" t="s">
        <v>5210</v>
      </c>
      <c r="J2904" s="17">
        <v>0</v>
      </c>
    </row>
    <row r="2905" spans="1:10" hidden="1">
      <c r="A2905" s="18">
        <f t="shared" si="45"/>
        <v>2901</v>
      </c>
      <c r="B2905" s="25">
        <v>16754</v>
      </c>
      <c r="C2905" s="26" t="s">
        <v>2656</v>
      </c>
      <c r="D2905" s="27">
        <v>33710</v>
      </c>
      <c r="E2905" s="28" t="s">
        <v>4793</v>
      </c>
      <c r="F2905" s="17"/>
      <c r="G2905" s="17"/>
      <c r="H2905" s="353">
        <v>141000859911</v>
      </c>
      <c r="I2905" s="17" t="s">
        <v>5210</v>
      </c>
      <c r="J2905" s="17">
        <v>0</v>
      </c>
    </row>
    <row r="2906" spans="1:10" hidden="1">
      <c r="A2906" s="18">
        <f t="shared" si="45"/>
        <v>2902</v>
      </c>
      <c r="B2906" s="21">
        <v>16755</v>
      </c>
      <c r="C2906" s="22" t="s">
        <v>2657</v>
      </c>
      <c r="D2906" s="23">
        <v>31815</v>
      </c>
      <c r="E2906" s="24" t="s">
        <v>4789</v>
      </c>
      <c r="F2906" s="17"/>
      <c r="G2906" s="17"/>
      <c r="H2906" s="353">
        <v>108006215627</v>
      </c>
      <c r="I2906" s="17" t="s">
        <v>5204</v>
      </c>
      <c r="J2906" s="17">
        <v>0</v>
      </c>
    </row>
    <row r="2907" spans="1:10" hidden="1">
      <c r="A2907" s="18">
        <f t="shared" si="45"/>
        <v>2903</v>
      </c>
      <c r="B2907" s="25">
        <v>16757</v>
      </c>
      <c r="C2907" s="26" t="s">
        <v>2658</v>
      </c>
      <c r="D2907" s="27">
        <v>30924</v>
      </c>
      <c r="E2907" s="28" t="s">
        <v>4815</v>
      </c>
      <c r="F2907" s="17"/>
      <c r="G2907" s="17"/>
      <c r="H2907" s="353">
        <v>109006215626</v>
      </c>
      <c r="I2907" s="17" t="s">
        <v>5204</v>
      </c>
      <c r="J2907" s="17">
        <v>0</v>
      </c>
    </row>
    <row r="2908" spans="1:10" hidden="1">
      <c r="A2908" s="18">
        <f t="shared" si="45"/>
        <v>2904</v>
      </c>
      <c r="B2908" s="21">
        <v>16758</v>
      </c>
      <c r="C2908" s="22" t="s">
        <v>2659</v>
      </c>
      <c r="D2908" s="23">
        <v>30022</v>
      </c>
      <c r="E2908" s="24" t="s">
        <v>4828</v>
      </c>
      <c r="F2908" s="17"/>
      <c r="G2908" s="17"/>
      <c r="H2908" s="353">
        <v>107872225758</v>
      </c>
      <c r="I2908" s="17" t="s">
        <v>5204</v>
      </c>
      <c r="J2908" s="17">
        <v>0</v>
      </c>
    </row>
    <row r="2909" spans="1:10" hidden="1">
      <c r="A2909" s="18">
        <f t="shared" si="45"/>
        <v>2905</v>
      </c>
      <c r="B2909" s="25">
        <v>16759</v>
      </c>
      <c r="C2909" s="26" t="s">
        <v>2660</v>
      </c>
      <c r="D2909" s="27">
        <v>33142</v>
      </c>
      <c r="E2909" s="28" t="s">
        <v>4814</v>
      </c>
      <c r="F2909" s="17"/>
      <c r="G2909" s="17"/>
      <c r="H2909" s="353">
        <v>1008399068</v>
      </c>
      <c r="I2909" s="17" t="s">
        <v>5208</v>
      </c>
      <c r="J2909" s="17">
        <v>0</v>
      </c>
    </row>
    <row r="2910" spans="1:10" hidden="1">
      <c r="A2910" s="18">
        <f t="shared" si="45"/>
        <v>2906</v>
      </c>
      <c r="B2910" s="21">
        <v>16760</v>
      </c>
      <c r="C2910" s="22" t="s">
        <v>1313</v>
      </c>
      <c r="D2910" s="23">
        <v>32911</v>
      </c>
      <c r="E2910" s="24" t="s">
        <v>4819</v>
      </c>
      <c r="F2910" s="17"/>
      <c r="G2910" s="17"/>
      <c r="H2910" s="353">
        <v>1008401969</v>
      </c>
      <c r="I2910" s="17" t="s">
        <v>5208</v>
      </c>
      <c r="J2910" s="17">
        <v>0</v>
      </c>
    </row>
    <row r="2911" spans="1:10" hidden="1">
      <c r="A2911" s="18">
        <f t="shared" si="45"/>
        <v>2907</v>
      </c>
      <c r="B2911" s="25">
        <v>16762</v>
      </c>
      <c r="C2911" s="26" t="s">
        <v>2661</v>
      </c>
      <c r="D2911" s="27">
        <v>33184</v>
      </c>
      <c r="E2911" s="28" t="s">
        <v>4817</v>
      </c>
      <c r="F2911" s="17"/>
      <c r="G2911" s="17"/>
      <c r="H2911" s="353">
        <v>101005149906</v>
      </c>
      <c r="I2911" s="17" t="s">
        <v>5204</v>
      </c>
      <c r="J2911" s="17">
        <v>0</v>
      </c>
    </row>
    <row r="2912" spans="1:10" hidden="1">
      <c r="A2912" s="18">
        <f t="shared" si="45"/>
        <v>2908</v>
      </c>
      <c r="B2912" s="21">
        <v>16766</v>
      </c>
      <c r="C2912" s="22" t="s">
        <v>2662</v>
      </c>
      <c r="D2912" s="23">
        <v>33202</v>
      </c>
      <c r="E2912" s="24" t="s">
        <v>4822</v>
      </c>
      <c r="F2912" s="17"/>
      <c r="G2912" s="17"/>
      <c r="H2912" s="353">
        <v>107006235167</v>
      </c>
      <c r="I2912" s="17" t="s">
        <v>5204</v>
      </c>
      <c r="J2912" s="17">
        <v>0</v>
      </c>
    </row>
    <row r="2913" spans="1:10" hidden="1">
      <c r="A2913" s="18">
        <f t="shared" si="45"/>
        <v>2909</v>
      </c>
      <c r="B2913" s="25">
        <v>16767</v>
      </c>
      <c r="C2913" s="26" t="s">
        <v>2663</v>
      </c>
      <c r="D2913" s="27">
        <v>31088</v>
      </c>
      <c r="E2913" s="28" t="s">
        <v>4822</v>
      </c>
      <c r="F2913" s="17"/>
      <c r="G2913" s="17"/>
      <c r="H2913" s="353">
        <v>100006215640</v>
      </c>
      <c r="I2913" s="17" t="s">
        <v>5204</v>
      </c>
      <c r="J2913" s="17">
        <v>0</v>
      </c>
    </row>
    <row r="2914" spans="1:10" hidden="1">
      <c r="A2914" s="18">
        <f t="shared" si="45"/>
        <v>2910</v>
      </c>
      <c r="B2914" s="21">
        <v>16770</v>
      </c>
      <c r="C2914" s="22" t="s">
        <v>536</v>
      </c>
      <c r="D2914" s="23">
        <v>32703</v>
      </c>
      <c r="E2914" s="24" t="s">
        <v>4794</v>
      </c>
      <c r="F2914" s="17"/>
      <c r="G2914" s="17"/>
      <c r="H2914" s="353">
        <v>108004314520</v>
      </c>
      <c r="I2914" s="17" t="s">
        <v>5204</v>
      </c>
      <c r="J2914" s="17">
        <v>0</v>
      </c>
    </row>
    <row r="2915" spans="1:10" hidden="1">
      <c r="A2915" s="18">
        <f t="shared" si="45"/>
        <v>2911</v>
      </c>
      <c r="B2915" s="25">
        <v>16771</v>
      </c>
      <c r="C2915" s="26" t="s">
        <v>2664</v>
      </c>
      <c r="D2915" s="27">
        <v>33192</v>
      </c>
      <c r="E2915" s="28" t="s">
        <v>4780</v>
      </c>
      <c r="F2915" s="17"/>
      <c r="G2915" s="17"/>
      <c r="H2915" s="353">
        <v>104005288340</v>
      </c>
      <c r="I2915" s="17" t="s">
        <v>5204</v>
      </c>
      <c r="J2915" s="17">
        <v>0</v>
      </c>
    </row>
    <row r="2916" spans="1:10" hidden="1">
      <c r="A2916" s="18">
        <f t="shared" si="45"/>
        <v>2912</v>
      </c>
      <c r="B2916" s="21">
        <v>16772</v>
      </c>
      <c r="C2916" s="22" t="s">
        <v>2665</v>
      </c>
      <c r="D2916" s="23">
        <v>33076</v>
      </c>
      <c r="E2916" s="24" t="s">
        <v>4782</v>
      </c>
      <c r="F2916" s="17" t="s">
        <v>9418</v>
      </c>
      <c r="G2916" s="17" t="s">
        <v>9413</v>
      </c>
      <c r="H2916" s="353">
        <v>106006194563</v>
      </c>
      <c r="I2916" s="17" t="s">
        <v>5204</v>
      </c>
      <c r="J2916" s="17">
        <v>0</v>
      </c>
    </row>
    <row r="2917" spans="1:10" hidden="1">
      <c r="A2917" s="18">
        <f t="shared" si="45"/>
        <v>2913</v>
      </c>
      <c r="B2917" s="25">
        <v>16775</v>
      </c>
      <c r="C2917" s="26" t="s">
        <v>2666</v>
      </c>
      <c r="D2917" s="27">
        <v>32710</v>
      </c>
      <c r="E2917" s="28" t="s">
        <v>4794</v>
      </c>
      <c r="F2917" s="17"/>
      <c r="G2917" s="17"/>
      <c r="H2917" s="353">
        <v>105005288324</v>
      </c>
      <c r="I2917" s="17" t="s">
        <v>5204</v>
      </c>
      <c r="J2917" s="17">
        <v>0</v>
      </c>
    </row>
    <row r="2918" spans="1:10" hidden="1">
      <c r="A2918" s="18">
        <f t="shared" si="45"/>
        <v>2914</v>
      </c>
      <c r="B2918" s="21">
        <v>16776</v>
      </c>
      <c r="C2918" s="22" t="s">
        <v>2667</v>
      </c>
      <c r="D2918" s="23">
        <v>31000</v>
      </c>
      <c r="E2918" s="24" t="s">
        <v>4782</v>
      </c>
      <c r="F2918" s="17" t="s">
        <v>10140</v>
      </c>
      <c r="G2918" s="17" t="s">
        <v>10135</v>
      </c>
      <c r="H2918" s="353">
        <v>104005259187</v>
      </c>
      <c r="I2918" s="17" t="s">
        <v>5204</v>
      </c>
      <c r="J2918" s="17">
        <v>0</v>
      </c>
    </row>
    <row r="2919" spans="1:10" hidden="1">
      <c r="A2919" s="18">
        <f t="shared" si="45"/>
        <v>2915</v>
      </c>
      <c r="B2919" s="25">
        <v>16778</v>
      </c>
      <c r="C2919" s="26" t="s">
        <v>2668</v>
      </c>
      <c r="D2919" s="27">
        <v>33343</v>
      </c>
      <c r="E2919" s="28" t="s">
        <v>4793</v>
      </c>
      <c r="F2919" s="17"/>
      <c r="G2919" s="17"/>
      <c r="H2919" s="353">
        <v>141000859697</v>
      </c>
      <c r="I2919" s="17" t="s">
        <v>5210</v>
      </c>
      <c r="J2919" s="17">
        <v>0</v>
      </c>
    </row>
    <row r="2920" spans="1:10" hidden="1">
      <c r="A2920" s="18">
        <f t="shared" si="45"/>
        <v>2916</v>
      </c>
      <c r="B2920" s="21">
        <v>16781</v>
      </c>
      <c r="C2920" s="22" t="s">
        <v>2669</v>
      </c>
      <c r="D2920" s="23">
        <v>32970</v>
      </c>
      <c r="E2920" s="24" t="s">
        <v>4797</v>
      </c>
      <c r="F2920" s="17"/>
      <c r="G2920" s="17"/>
      <c r="H2920" s="353">
        <v>141000860084</v>
      </c>
      <c r="I2920" s="17" t="s">
        <v>5210</v>
      </c>
      <c r="J2920" s="17">
        <v>0</v>
      </c>
    </row>
    <row r="2921" spans="1:10" hidden="1">
      <c r="A2921" s="18">
        <f t="shared" si="45"/>
        <v>2917</v>
      </c>
      <c r="B2921" s="25">
        <v>16783</v>
      </c>
      <c r="C2921" s="26" t="s">
        <v>2670</v>
      </c>
      <c r="D2921" s="27">
        <v>31859</v>
      </c>
      <c r="E2921" s="28" t="s">
        <v>4812</v>
      </c>
      <c r="F2921" s="17"/>
      <c r="G2921" s="17"/>
      <c r="H2921" s="353">
        <v>108004805844</v>
      </c>
      <c r="I2921" s="17" t="s">
        <v>5204</v>
      </c>
      <c r="J2921" s="17" t="s">
        <v>6130</v>
      </c>
    </row>
    <row r="2922" spans="1:10" hidden="1">
      <c r="A2922" s="18">
        <f t="shared" si="45"/>
        <v>2918</v>
      </c>
      <c r="B2922" s="21">
        <v>16784</v>
      </c>
      <c r="C2922" s="22" t="s">
        <v>2671</v>
      </c>
      <c r="D2922" s="23">
        <v>32919</v>
      </c>
      <c r="E2922" s="24" t="s">
        <v>4791</v>
      </c>
      <c r="F2922" s="17"/>
      <c r="G2922" s="17"/>
      <c r="H2922" s="353">
        <v>104006400953</v>
      </c>
      <c r="I2922" s="17" t="s">
        <v>5204</v>
      </c>
      <c r="J2922" s="17" t="s">
        <v>6446</v>
      </c>
    </row>
    <row r="2923" spans="1:10" hidden="1">
      <c r="A2923" s="18">
        <f t="shared" si="45"/>
        <v>2919</v>
      </c>
      <c r="B2923" s="25">
        <v>16789</v>
      </c>
      <c r="C2923" s="26" t="s">
        <v>2672</v>
      </c>
      <c r="D2923" s="27">
        <v>31913</v>
      </c>
      <c r="E2923" s="28" t="s">
        <v>4802</v>
      </c>
      <c r="F2923" s="17"/>
      <c r="G2923" s="17"/>
      <c r="H2923" s="353">
        <v>1008387737</v>
      </c>
      <c r="I2923" s="17" t="s">
        <v>5208</v>
      </c>
      <c r="J2923" s="17" t="s">
        <v>6447</v>
      </c>
    </row>
    <row r="2924" spans="1:10" hidden="1">
      <c r="A2924" s="18">
        <f t="shared" si="45"/>
        <v>2920</v>
      </c>
      <c r="B2924" s="21">
        <v>16790</v>
      </c>
      <c r="C2924" s="22" t="s">
        <v>2673</v>
      </c>
      <c r="D2924" s="23">
        <v>32424</v>
      </c>
      <c r="E2924" s="24" t="s">
        <v>4800</v>
      </c>
      <c r="F2924" s="17"/>
      <c r="G2924" s="17"/>
      <c r="H2924" s="353">
        <v>102005991117</v>
      </c>
      <c r="I2924" s="17" t="s">
        <v>5204</v>
      </c>
      <c r="J2924" s="17" t="s">
        <v>6448</v>
      </c>
    </row>
    <row r="2925" spans="1:10" hidden="1">
      <c r="A2925" s="18">
        <f t="shared" si="45"/>
        <v>2921</v>
      </c>
      <c r="B2925" s="25">
        <v>16791</v>
      </c>
      <c r="C2925" s="26" t="s">
        <v>2674</v>
      </c>
      <c r="D2925" s="27">
        <v>31174</v>
      </c>
      <c r="E2925" s="28" t="s">
        <v>4779</v>
      </c>
      <c r="F2925" s="17"/>
      <c r="G2925" s="17"/>
      <c r="H2925" s="353">
        <v>109003924356</v>
      </c>
      <c r="I2925" s="17" t="s">
        <v>5204</v>
      </c>
      <c r="J2925" s="17" t="s">
        <v>5656</v>
      </c>
    </row>
    <row r="2926" spans="1:10" hidden="1">
      <c r="A2926" s="18">
        <f t="shared" si="45"/>
        <v>2922</v>
      </c>
      <c r="B2926" s="21">
        <v>16793</v>
      </c>
      <c r="C2926" s="22" t="s">
        <v>2675</v>
      </c>
      <c r="D2926" s="23">
        <v>30639</v>
      </c>
      <c r="E2926" s="24" t="s">
        <v>4809</v>
      </c>
      <c r="F2926" s="17"/>
      <c r="G2926" s="17"/>
      <c r="H2926" s="353">
        <v>100005045859</v>
      </c>
      <c r="I2926" s="17" t="s">
        <v>5204</v>
      </c>
      <c r="J2926" s="17" t="s">
        <v>5460</v>
      </c>
    </row>
    <row r="2927" spans="1:10" hidden="1">
      <c r="A2927" s="18">
        <f t="shared" si="45"/>
        <v>2923</v>
      </c>
      <c r="B2927" s="25">
        <v>16794</v>
      </c>
      <c r="C2927" s="26" t="s">
        <v>2676</v>
      </c>
      <c r="D2927" s="27">
        <v>30540</v>
      </c>
      <c r="E2927" s="29" t="s">
        <v>4781</v>
      </c>
      <c r="F2927" s="17"/>
      <c r="G2927" s="17"/>
      <c r="H2927" s="353">
        <v>106006401010</v>
      </c>
      <c r="I2927" s="17" t="s">
        <v>5204</v>
      </c>
      <c r="J2927" s="17" t="s">
        <v>5775</v>
      </c>
    </row>
    <row r="2928" spans="1:10" hidden="1">
      <c r="A2928" s="18">
        <f t="shared" si="45"/>
        <v>2924</v>
      </c>
      <c r="B2928" s="21">
        <v>16797</v>
      </c>
      <c r="C2928" s="22" t="s">
        <v>2677</v>
      </c>
      <c r="D2928" s="23">
        <v>33486</v>
      </c>
      <c r="E2928" s="24" t="s">
        <v>4826</v>
      </c>
      <c r="F2928" s="17"/>
      <c r="G2928" s="17"/>
      <c r="H2928" s="353">
        <v>106006187692</v>
      </c>
      <c r="I2928" s="17" t="s">
        <v>5204</v>
      </c>
      <c r="J2928" s="17" t="s">
        <v>6130</v>
      </c>
    </row>
    <row r="2929" spans="1:10" hidden="1">
      <c r="A2929" s="18">
        <f t="shared" si="45"/>
        <v>2925</v>
      </c>
      <c r="B2929" s="25">
        <v>16799</v>
      </c>
      <c r="C2929" s="26" t="s">
        <v>2678</v>
      </c>
      <c r="D2929" s="27">
        <v>31417</v>
      </c>
      <c r="E2929" s="28" t="s">
        <v>4791</v>
      </c>
      <c r="F2929" s="17"/>
      <c r="G2929" s="17"/>
      <c r="H2929" s="353">
        <v>103006334651</v>
      </c>
      <c r="I2929" s="17" t="s">
        <v>5204</v>
      </c>
      <c r="J2929" s="17" t="s">
        <v>6449</v>
      </c>
    </row>
    <row r="2930" spans="1:10" hidden="1">
      <c r="A2930" s="18">
        <f t="shared" si="45"/>
        <v>2926</v>
      </c>
      <c r="B2930" s="21">
        <v>16802</v>
      </c>
      <c r="C2930" s="22" t="s">
        <v>2679</v>
      </c>
      <c r="D2930" s="23">
        <v>33870</v>
      </c>
      <c r="E2930" s="24" t="s">
        <v>4812</v>
      </c>
      <c r="F2930" s="17"/>
      <c r="G2930" s="17"/>
      <c r="H2930" s="353">
        <v>106005383503</v>
      </c>
      <c r="I2930" s="17" t="s">
        <v>5204</v>
      </c>
      <c r="J2930" s="17" t="s">
        <v>6450</v>
      </c>
    </row>
    <row r="2931" spans="1:10" hidden="1">
      <c r="A2931" s="18">
        <f t="shared" si="45"/>
        <v>2927</v>
      </c>
      <c r="B2931" s="25">
        <v>16803</v>
      </c>
      <c r="C2931" s="26" t="s">
        <v>2680</v>
      </c>
      <c r="D2931" s="27">
        <v>31882</v>
      </c>
      <c r="E2931" s="28" t="s">
        <v>4812</v>
      </c>
      <c r="F2931" s="17"/>
      <c r="G2931" s="17"/>
      <c r="H2931" s="353">
        <v>107005149173</v>
      </c>
      <c r="I2931" s="17" t="s">
        <v>5204</v>
      </c>
      <c r="J2931" s="17" t="s">
        <v>6130</v>
      </c>
    </row>
    <row r="2932" spans="1:10" hidden="1">
      <c r="A2932" s="18">
        <f t="shared" si="45"/>
        <v>2928</v>
      </c>
      <c r="B2932" s="21">
        <v>16804</v>
      </c>
      <c r="C2932" s="22" t="s">
        <v>2681</v>
      </c>
      <c r="D2932" s="23">
        <v>33646</v>
      </c>
      <c r="E2932" s="24" t="s">
        <v>4824</v>
      </c>
      <c r="F2932" s="17"/>
      <c r="G2932" s="17"/>
      <c r="H2932" s="353">
        <v>103005383506</v>
      </c>
      <c r="I2932" s="17" t="s">
        <v>5204</v>
      </c>
      <c r="J2932" s="17" t="s">
        <v>6451</v>
      </c>
    </row>
    <row r="2933" spans="1:10" hidden="1">
      <c r="A2933" s="18">
        <f t="shared" si="45"/>
        <v>2929</v>
      </c>
      <c r="B2933" s="25">
        <v>16807</v>
      </c>
      <c r="C2933" s="26" t="s">
        <v>2169</v>
      </c>
      <c r="D2933" s="27">
        <v>33317</v>
      </c>
      <c r="E2933" s="28" t="s">
        <v>4812</v>
      </c>
      <c r="F2933" s="17"/>
      <c r="G2933" s="17"/>
      <c r="H2933" s="353">
        <v>102005383522</v>
      </c>
      <c r="I2933" s="17" t="s">
        <v>5204</v>
      </c>
      <c r="J2933" s="17" t="s">
        <v>6452</v>
      </c>
    </row>
    <row r="2934" spans="1:10" hidden="1">
      <c r="A2934" s="18">
        <f t="shared" si="45"/>
        <v>2930</v>
      </c>
      <c r="B2934" s="21">
        <v>16809</v>
      </c>
      <c r="C2934" s="22" t="s">
        <v>2682</v>
      </c>
      <c r="D2934" s="23">
        <v>32819</v>
      </c>
      <c r="E2934" s="24" t="s">
        <v>4807</v>
      </c>
      <c r="F2934" s="17"/>
      <c r="G2934" s="17"/>
      <c r="H2934" s="353">
        <v>101005223631</v>
      </c>
      <c r="I2934" s="17" t="s">
        <v>5204</v>
      </c>
      <c r="J2934" s="17" t="s">
        <v>6453</v>
      </c>
    </row>
    <row r="2935" spans="1:10" hidden="1">
      <c r="A2935" s="18">
        <f t="shared" si="45"/>
        <v>2931</v>
      </c>
      <c r="B2935" s="42">
        <v>16811</v>
      </c>
      <c r="C2935" s="100" t="s">
        <v>2683</v>
      </c>
      <c r="D2935" s="76">
        <v>33420</v>
      </c>
      <c r="E2935" s="29" t="s">
        <v>4812</v>
      </c>
      <c r="F2935" s="17"/>
      <c r="G2935" s="17"/>
      <c r="H2935" s="353">
        <v>100005383512</v>
      </c>
      <c r="I2935" s="17" t="s">
        <v>5204</v>
      </c>
      <c r="J2935" s="17" t="s">
        <v>6454</v>
      </c>
    </row>
    <row r="2936" spans="1:10" hidden="1">
      <c r="A2936" s="18">
        <f t="shared" si="45"/>
        <v>2932</v>
      </c>
      <c r="B2936" s="21">
        <v>16812</v>
      </c>
      <c r="C2936" s="22" t="s">
        <v>2684</v>
      </c>
      <c r="D2936" s="23">
        <v>32945</v>
      </c>
      <c r="E2936" s="24" t="s">
        <v>4824</v>
      </c>
      <c r="F2936" s="17"/>
      <c r="G2936" s="17"/>
      <c r="H2936" s="353">
        <v>109005383525</v>
      </c>
      <c r="I2936" s="17" t="s">
        <v>5204</v>
      </c>
      <c r="J2936" s="17" t="s">
        <v>6455</v>
      </c>
    </row>
    <row r="2937" spans="1:10" hidden="1">
      <c r="A2937" s="18">
        <f t="shared" si="45"/>
        <v>2933</v>
      </c>
      <c r="B2937" s="25">
        <v>16815</v>
      </c>
      <c r="C2937" s="26" t="s">
        <v>2685</v>
      </c>
      <c r="D2937" s="27">
        <v>31374</v>
      </c>
      <c r="E2937" s="28" t="s">
        <v>4812</v>
      </c>
      <c r="F2937" s="17"/>
      <c r="G2937" s="17"/>
      <c r="H2937" s="353">
        <v>103004612363</v>
      </c>
      <c r="I2937" s="17" t="s">
        <v>5204</v>
      </c>
      <c r="J2937" s="17" t="s">
        <v>6130</v>
      </c>
    </row>
    <row r="2938" spans="1:10" hidden="1">
      <c r="A2938" s="18">
        <f t="shared" si="45"/>
        <v>2934</v>
      </c>
      <c r="B2938" s="21">
        <v>16816</v>
      </c>
      <c r="C2938" s="22" t="s">
        <v>2686</v>
      </c>
      <c r="D2938" s="23">
        <v>33829</v>
      </c>
      <c r="E2938" s="24" t="s">
        <v>4812</v>
      </c>
      <c r="F2938" s="17"/>
      <c r="G2938" s="17"/>
      <c r="H2938" s="353">
        <v>103006208568</v>
      </c>
      <c r="I2938" s="17" t="s">
        <v>5204</v>
      </c>
      <c r="J2938" s="17" t="s">
        <v>6416</v>
      </c>
    </row>
    <row r="2939" spans="1:10" hidden="1">
      <c r="A2939" s="18">
        <f t="shared" si="45"/>
        <v>2935</v>
      </c>
      <c r="B2939" s="25">
        <v>16817</v>
      </c>
      <c r="C2939" s="26" t="s">
        <v>955</v>
      </c>
      <c r="D2939" s="27">
        <v>33302</v>
      </c>
      <c r="E2939" s="28" t="s">
        <v>4812</v>
      </c>
      <c r="F2939" s="17"/>
      <c r="G2939" s="17"/>
      <c r="H2939" s="353">
        <v>109005210103</v>
      </c>
      <c r="I2939" s="17" t="s">
        <v>5204</v>
      </c>
      <c r="J2939" s="17" t="s">
        <v>6130</v>
      </c>
    </row>
    <row r="2940" spans="1:10" hidden="1">
      <c r="A2940" s="18">
        <f t="shared" si="45"/>
        <v>2936</v>
      </c>
      <c r="B2940" s="21">
        <v>16818</v>
      </c>
      <c r="C2940" s="22" t="s">
        <v>2687</v>
      </c>
      <c r="D2940" s="23">
        <v>33409</v>
      </c>
      <c r="E2940" s="24" t="s">
        <v>4812</v>
      </c>
      <c r="F2940" s="17"/>
      <c r="G2940" s="17"/>
      <c r="H2940" s="353">
        <v>108005406423</v>
      </c>
      <c r="I2940" s="17" t="s">
        <v>5204</v>
      </c>
      <c r="J2940" s="17" t="s">
        <v>6130</v>
      </c>
    </row>
    <row r="2941" spans="1:10" hidden="1">
      <c r="A2941" s="18">
        <f t="shared" si="45"/>
        <v>2937</v>
      </c>
      <c r="B2941" s="25">
        <v>16823</v>
      </c>
      <c r="C2941" s="26" t="s">
        <v>2688</v>
      </c>
      <c r="D2941" s="27">
        <v>33804</v>
      </c>
      <c r="E2941" s="28" t="s">
        <v>4819</v>
      </c>
      <c r="F2941" s="17"/>
      <c r="G2941" s="17"/>
      <c r="H2941" s="353">
        <v>1008401574</v>
      </c>
      <c r="I2941" s="17" t="s">
        <v>5208</v>
      </c>
      <c r="J2941" s="17" t="s">
        <v>6130</v>
      </c>
    </row>
    <row r="2942" spans="1:10" hidden="1">
      <c r="A2942" s="18">
        <f t="shared" si="45"/>
        <v>2938</v>
      </c>
      <c r="B2942" s="21">
        <v>16831</v>
      </c>
      <c r="C2942" s="22" t="s">
        <v>2689</v>
      </c>
      <c r="D2942" s="23">
        <v>32778</v>
      </c>
      <c r="E2942" s="24" t="s">
        <v>4818</v>
      </c>
      <c r="F2942" s="17"/>
      <c r="G2942" s="17"/>
      <c r="H2942" s="353">
        <v>1008395758</v>
      </c>
      <c r="I2942" s="17" t="s">
        <v>5208</v>
      </c>
      <c r="J2942" s="17" t="s">
        <v>6130</v>
      </c>
    </row>
    <row r="2943" spans="1:10" hidden="1">
      <c r="A2943" s="18">
        <f t="shared" si="45"/>
        <v>2939</v>
      </c>
      <c r="B2943" s="25">
        <v>16833</v>
      </c>
      <c r="C2943" s="26" t="s">
        <v>2690</v>
      </c>
      <c r="D2943" s="27">
        <v>32549</v>
      </c>
      <c r="E2943" s="28" t="s">
        <v>4819</v>
      </c>
      <c r="F2943" s="17"/>
      <c r="G2943" s="17"/>
      <c r="H2943" s="353">
        <v>1008396809</v>
      </c>
      <c r="I2943" s="17" t="s">
        <v>5208</v>
      </c>
      <c r="J2943" s="17" t="s">
        <v>6130</v>
      </c>
    </row>
    <row r="2944" spans="1:10" hidden="1">
      <c r="A2944" s="18">
        <f t="shared" si="45"/>
        <v>2940</v>
      </c>
      <c r="B2944" s="21">
        <v>16835</v>
      </c>
      <c r="C2944" s="22" t="s">
        <v>2691</v>
      </c>
      <c r="D2944" s="23">
        <v>32060</v>
      </c>
      <c r="E2944" s="24" t="s">
        <v>4819</v>
      </c>
      <c r="F2944" s="17"/>
      <c r="G2944" s="17"/>
      <c r="H2944" s="353">
        <v>1008401516</v>
      </c>
      <c r="I2944" s="17" t="s">
        <v>5208</v>
      </c>
      <c r="J2944" s="17" t="s">
        <v>6456</v>
      </c>
    </row>
    <row r="2945" spans="1:10" hidden="1">
      <c r="A2945" s="18">
        <f t="shared" si="45"/>
        <v>2941</v>
      </c>
      <c r="B2945" s="25">
        <v>16836</v>
      </c>
      <c r="C2945" s="26" t="s">
        <v>1814</v>
      </c>
      <c r="D2945" s="27">
        <v>32307</v>
      </c>
      <c r="E2945" s="28" t="s">
        <v>4800</v>
      </c>
      <c r="F2945" s="17"/>
      <c r="G2945" s="17"/>
      <c r="H2945" s="353">
        <v>107005335618</v>
      </c>
      <c r="I2945" s="17" t="s">
        <v>5204</v>
      </c>
      <c r="J2945" s="17" t="s">
        <v>5342</v>
      </c>
    </row>
    <row r="2946" spans="1:10" hidden="1">
      <c r="A2946" s="18">
        <f t="shared" si="45"/>
        <v>2942</v>
      </c>
      <c r="B2946" s="57">
        <v>16837</v>
      </c>
      <c r="C2946" s="58" t="s">
        <v>2692</v>
      </c>
      <c r="D2946" s="59">
        <v>33628</v>
      </c>
      <c r="E2946" s="24" t="s">
        <v>4802</v>
      </c>
      <c r="F2946" s="17"/>
      <c r="G2946" s="17"/>
      <c r="H2946" s="353">
        <v>521000734923</v>
      </c>
      <c r="I2946" s="17" t="s">
        <v>5210</v>
      </c>
      <c r="J2946" s="17">
        <v>0</v>
      </c>
    </row>
    <row r="2947" spans="1:10" hidden="1">
      <c r="A2947" s="18">
        <f t="shared" si="45"/>
        <v>2943</v>
      </c>
      <c r="B2947" s="25">
        <v>16843</v>
      </c>
      <c r="C2947" s="26" t="s">
        <v>2693</v>
      </c>
      <c r="D2947" s="27">
        <v>33119</v>
      </c>
      <c r="E2947" s="28" t="s">
        <v>4788</v>
      </c>
      <c r="F2947" s="17"/>
      <c r="G2947" s="17"/>
      <c r="H2947" s="353">
        <v>1008401891</v>
      </c>
      <c r="I2947" s="17" t="s">
        <v>5208</v>
      </c>
      <c r="J2947" s="17" t="s">
        <v>6130</v>
      </c>
    </row>
    <row r="2948" spans="1:10" hidden="1">
      <c r="A2948" s="18">
        <f t="shared" si="45"/>
        <v>2944</v>
      </c>
      <c r="B2948" s="21">
        <v>16847</v>
      </c>
      <c r="C2948" s="22" t="s">
        <v>2694</v>
      </c>
      <c r="D2948" s="23">
        <v>32371</v>
      </c>
      <c r="E2948" s="24" t="s">
        <v>4815</v>
      </c>
      <c r="F2948" s="17"/>
      <c r="G2948" s="17"/>
      <c r="H2948" s="353">
        <v>1008392230</v>
      </c>
      <c r="I2948" s="17" t="s">
        <v>5208</v>
      </c>
      <c r="J2948" s="17" t="s">
        <v>6457</v>
      </c>
    </row>
    <row r="2949" spans="1:10" hidden="1">
      <c r="A2949" s="18">
        <f t="shared" si="45"/>
        <v>2945</v>
      </c>
      <c r="B2949" s="25">
        <v>16848</v>
      </c>
      <c r="C2949" s="26" t="s">
        <v>2695</v>
      </c>
      <c r="D2949" s="27">
        <v>31629</v>
      </c>
      <c r="E2949" s="28" t="s">
        <v>4829</v>
      </c>
      <c r="F2949" s="17"/>
      <c r="G2949" s="17"/>
      <c r="H2949" s="353">
        <v>1008392353</v>
      </c>
      <c r="I2949" s="17" t="s">
        <v>5208</v>
      </c>
      <c r="J2949" s="17" t="s">
        <v>6130</v>
      </c>
    </row>
    <row r="2950" spans="1:10" hidden="1">
      <c r="A2950" s="18">
        <f t="shared" ref="A2950:A3013" si="46">ROW()-4</f>
        <v>2946</v>
      </c>
      <c r="B2950" s="21">
        <v>16849</v>
      </c>
      <c r="C2950" s="22" t="s">
        <v>2696</v>
      </c>
      <c r="D2950" s="23">
        <v>32467</v>
      </c>
      <c r="E2950" s="24" t="s">
        <v>4793</v>
      </c>
      <c r="F2950" s="17"/>
      <c r="G2950" s="17"/>
      <c r="H2950" s="353">
        <v>141000859977</v>
      </c>
      <c r="I2950" s="17" t="s">
        <v>5210</v>
      </c>
      <c r="J2950" s="17" t="s">
        <v>5899</v>
      </c>
    </row>
    <row r="2951" spans="1:10" hidden="1">
      <c r="A2951" s="18">
        <f t="shared" si="46"/>
        <v>2947</v>
      </c>
      <c r="B2951" s="25">
        <v>16853</v>
      </c>
      <c r="C2951" s="26" t="s">
        <v>2697</v>
      </c>
      <c r="D2951" s="27">
        <v>33291</v>
      </c>
      <c r="E2951" s="28" t="s">
        <v>4794</v>
      </c>
      <c r="F2951" s="17"/>
      <c r="G2951" s="17"/>
      <c r="H2951" s="353">
        <v>368209425</v>
      </c>
      <c r="I2951" s="17" t="s">
        <v>5208</v>
      </c>
      <c r="J2951" s="17">
        <v>0</v>
      </c>
    </row>
    <row r="2952" spans="1:10" hidden="1">
      <c r="A2952" s="18">
        <f t="shared" si="46"/>
        <v>2948</v>
      </c>
      <c r="B2952" s="21">
        <v>16854</v>
      </c>
      <c r="C2952" s="22" t="s">
        <v>2698</v>
      </c>
      <c r="D2952" s="23">
        <v>30517</v>
      </c>
      <c r="E2952" s="24" t="s">
        <v>4794</v>
      </c>
      <c r="F2952" s="17"/>
      <c r="G2952" s="17"/>
      <c r="H2952" s="353">
        <v>105006215620</v>
      </c>
      <c r="I2952" s="17" t="s">
        <v>5204</v>
      </c>
      <c r="J2952" s="17">
        <v>0</v>
      </c>
    </row>
    <row r="2953" spans="1:10" hidden="1">
      <c r="A2953" s="18">
        <f t="shared" si="46"/>
        <v>2949</v>
      </c>
      <c r="B2953" s="25">
        <v>16855</v>
      </c>
      <c r="C2953" s="26" t="s">
        <v>2699</v>
      </c>
      <c r="D2953" s="27">
        <v>32135</v>
      </c>
      <c r="E2953" s="28" t="s">
        <v>4794</v>
      </c>
      <c r="F2953" s="17"/>
      <c r="G2953" s="17"/>
      <c r="H2953" s="353">
        <v>103005149898</v>
      </c>
      <c r="I2953" s="17" t="s">
        <v>5204</v>
      </c>
      <c r="J2953" s="17">
        <v>0</v>
      </c>
    </row>
    <row r="2954" spans="1:10" hidden="1">
      <c r="A2954" s="18">
        <f t="shared" si="46"/>
        <v>2950</v>
      </c>
      <c r="B2954" s="21">
        <v>16856</v>
      </c>
      <c r="C2954" s="22" t="s">
        <v>2700</v>
      </c>
      <c r="D2954" s="23">
        <v>31606</v>
      </c>
      <c r="E2954" s="24" t="s">
        <v>4794</v>
      </c>
      <c r="F2954" s="17"/>
      <c r="G2954" s="17"/>
      <c r="H2954" s="353">
        <v>105006215618</v>
      </c>
      <c r="I2954" s="17" t="s">
        <v>5204</v>
      </c>
      <c r="J2954" s="17">
        <v>0</v>
      </c>
    </row>
    <row r="2955" spans="1:10" hidden="1">
      <c r="A2955" s="18">
        <f t="shared" si="46"/>
        <v>2951</v>
      </c>
      <c r="B2955" s="25">
        <v>16858</v>
      </c>
      <c r="C2955" s="26" t="s">
        <v>1125</v>
      </c>
      <c r="D2955" s="27">
        <v>30052</v>
      </c>
      <c r="E2955" s="28" t="s">
        <v>4794</v>
      </c>
      <c r="F2955" s="17"/>
      <c r="G2955" s="17"/>
      <c r="H2955" s="353">
        <v>104006215619</v>
      </c>
      <c r="I2955" s="17" t="s">
        <v>5204</v>
      </c>
      <c r="J2955" s="17">
        <v>0</v>
      </c>
    </row>
    <row r="2956" spans="1:10" hidden="1">
      <c r="A2956" s="18">
        <f t="shared" si="46"/>
        <v>2952</v>
      </c>
      <c r="B2956" s="21">
        <v>16859</v>
      </c>
      <c r="C2956" s="22" t="s">
        <v>2701</v>
      </c>
      <c r="D2956" s="23">
        <v>30724</v>
      </c>
      <c r="E2956" s="24" t="s">
        <v>4791</v>
      </c>
      <c r="F2956" s="17"/>
      <c r="G2956" s="17"/>
      <c r="H2956" s="353">
        <v>103006194566</v>
      </c>
      <c r="I2956" s="17" t="s">
        <v>5204</v>
      </c>
      <c r="J2956" s="17">
        <v>0</v>
      </c>
    </row>
    <row r="2957" spans="1:10" hidden="1">
      <c r="A2957" s="18">
        <f t="shared" si="46"/>
        <v>2953</v>
      </c>
      <c r="B2957" s="25">
        <v>16860</v>
      </c>
      <c r="C2957" s="26" t="s">
        <v>2702</v>
      </c>
      <c r="D2957" s="27">
        <v>33276</v>
      </c>
      <c r="E2957" s="28" t="s">
        <v>4784</v>
      </c>
      <c r="F2957" s="17"/>
      <c r="G2957" s="17"/>
      <c r="H2957" s="353">
        <v>108005973288</v>
      </c>
      <c r="I2957" s="17" t="s">
        <v>5204</v>
      </c>
      <c r="J2957" s="17">
        <v>0</v>
      </c>
    </row>
    <row r="2958" spans="1:10" hidden="1">
      <c r="A2958" s="18">
        <f t="shared" si="46"/>
        <v>2954</v>
      </c>
      <c r="B2958" s="21">
        <v>16861</v>
      </c>
      <c r="C2958" s="22" t="s">
        <v>2703</v>
      </c>
      <c r="D2958" s="23">
        <v>32771</v>
      </c>
      <c r="E2958" s="24" t="s">
        <v>4784</v>
      </c>
      <c r="F2958" s="17"/>
      <c r="G2958" s="17"/>
      <c r="H2958" s="353">
        <v>104006194635</v>
      </c>
      <c r="I2958" s="17" t="s">
        <v>5204</v>
      </c>
      <c r="J2958" s="17">
        <v>0</v>
      </c>
    </row>
    <row r="2959" spans="1:10" hidden="1">
      <c r="A2959" s="18">
        <f t="shared" si="46"/>
        <v>2955</v>
      </c>
      <c r="B2959" s="25">
        <v>16862</v>
      </c>
      <c r="C2959" s="26" t="s">
        <v>2704</v>
      </c>
      <c r="D2959" s="27">
        <v>33202</v>
      </c>
      <c r="E2959" s="28" t="s">
        <v>4791</v>
      </c>
      <c r="F2959" s="17"/>
      <c r="G2959" s="17"/>
      <c r="H2959" s="353">
        <v>105006194634</v>
      </c>
      <c r="I2959" s="17" t="s">
        <v>5204</v>
      </c>
      <c r="J2959" s="17">
        <v>0</v>
      </c>
    </row>
    <row r="2960" spans="1:10" hidden="1">
      <c r="A2960" s="18">
        <f t="shared" si="46"/>
        <v>2956</v>
      </c>
      <c r="B2960" s="21">
        <v>16863</v>
      </c>
      <c r="C2960" s="22" t="s">
        <v>2705</v>
      </c>
      <c r="D2960" s="23">
        <v>31951</v>
      </c>
      <c r="E2960" s="24" t="s">
        <v>4795</v>
      </c>
      <c r="F2960" s="17"/>
      <c r="G2960" s="17"/>
      <c r="H2960" s="353">
        <v>44310000096937</v>
      </c>
      <c r="I2960" s="17" t="s">
        <v>5221</v>
      </c>
      <c r="J2960" s="17">
        <v>0</v>
      </c>
    </row>
    <row r="2961" spans="1:10" hidden="1">
      <c r="A2961" s="18">
        <f t="shared" si="46"/>
        <v>2957</v>
      </c>
      <c r="B2961" s="25">
        <v>16864</v>
      </c>
      <c r="C2961" s="26" t="s">
        <v>2706</v>
      </c>
      <c r="D2961" s="27">
        <v>31048</v>
      </c>
      <c r="E2961" s="28" t="s">
        <v>4795</v>
      </c>
      <c r="F2961" s="17"/>
      <c r="G2961" s="17"/>
      <c r="H2961" s="353">
        <v>44310000096991</v>
      </c>
      <c r="I2961" s="17" t="s">
        <v>5221</v>
      </c>
      <c r="J2961" s="17">
        <v>0</v>
      </c>
    </row>
    <row r="2962" spans="1:10" hidden="1">
      <c r="A2962" s="18">
        <f t="shared" si="46"/>
        <v>2958</v>
      </c>
      <c r="B2962" s="21">
        <v>16865</v>
      </c>
      <c r="C2962" s="22" t="s">
        <v>2707</v>
      </c>
      <c r="D2962" s="23">
        <v>31331</v>
      </c>
      <c r="E2962" s="24" t="s">
        <v>4795</v>
      </c>
      <c r="F2962" s="17"/>
      <c r="G2962" s="17"/>
      <c r="H2962" s="353">
        <v>44310000096928</v>
      </c>
      <c r="I2962" s="17" t="s">
        <v>5221</v>
      </c>
      <c r="J2962" s="17">
        <v>0</v>
      </c>
    </row>
    <row r="2963" spans="1:10" hidden="1">
      <c r="A2963" s="18">
        <f t="shared" si="46"/>
        <v>2959</v>
      </c>
      <c r="B2963" s="25">
        <v>16866</v>
      </c>
      <c r="C2963" s="26" t="s">
        <v>2708</v>
      </c>
      <c r="D2963" s="27">
        <v>30062</v>
      </c>
      <c r="E2963" s="28" t="s">
        <v>4795</v>
      </c>
      <c r="F2963" s="17"/>
      <c r="G2963" s="17"/>
      <c r="H2963" s="353">
        <v>44310000096973</v>
      </c>
      <c r="I2963" s="17" t="s">
        <v>5221</v>
      </c>
      <c r="J2963" s="17">
        <v>0</v>
      </c>
    </row>
    <row r="2964" spans="1:10" hidden="1">
      <c r="A2964" s="18">
        <f t="shared" si="46"/>
        <v>2960</v>
      </c>
      <c r="B2964" s="21">
        <v>16867</v>
      </c>
      <c r="C2964" s="22" t="s">
        <v>2709</v>
      </c>
      <c r="D2964" s="23">
        <v>31329</v>
      </c>
      <c r="E2964" s="24" t="s">
        <v>4795</v>
      </c>
      <c r="F2964" s="17"/>
      <c r="G2964" s="17"/>
      <c r="H2964" s="353">
        <v>141000858041</v>
      </c>
      <c r="I2964" s="17" t="s">
        <v>5210</v>
      </c>
      <c r="J2964" s="17">
        <v>0</v>
      </c>
    </row>
    <row r="2965" spans="1:10" hidden="1">
      <c r="A2965" s="18">
        <f t="shared" si="46"/>
        <v>2961</v>
      </c>
      <c r="B2965" s="25">
        <v>16868</v>
      </c>
      <c r="C2965" s="26" t="s">
        <v>2710</v>
      </c>
      <c r="D2965" s="27">
        <v>31255</v>
      </c>
      <c r="E2965" s="28" t="s">
        <v>4795</v>
      </c>
      <c r="F2965" s="17"/>
      <c r="G2965" s="17"/>
      <c r="H2965" s="353">
        <v>141000858039</v>
      </c>
      <c r="I2965" s="17" t="s">
        <v>5210</v>
      </c>
      <c r="J2965" s="17">
        <v>0</v>
      </c>
    </row>
    <row r="2966" spans="1:10" hidden="1">
      <c r="A2966" s="18">
        <f t="shared" si="46"/>
        <v>2962</v>
      </c>
      <c r="B2966" s="21">
        <v>16869</v>
      </c>
      <c r="C2966" s="22" t="s">
        <v>1751</v>
      </c>
      <c r="D2966" s="23">
        <v>29188</v>
      </c>
      <c r="E2966" s="24" t="s">
        <v>4780</v>
      </c>
      <c r="F2966" s="17"/>
      <c r="G2966" s="17"/>
      <c r="H2966" s="353">
        <v>141000855025</v>
      </c>
      <c r="I2966" s="17" t="s">
        <v>5210</v>
      </c>
      <c r="J2966" s="17">
        <v>0</v>
      </c>
    </row>
    <row r="2967" spans="1:10" hidden="1">
      <c r="A2967" s="18">
        <f t="shared" si="46"/>
        <v>2963</v>
      </c>
      <c r="B2967" s="25">
        <v>16870</v>
      </c>
      <c r="C2967" s="26" t="s">
        <v>2711</v>
      </c>
      <c r="D2967" s="27">
        <v>32978</v>
      </c>
      <c r="E2967" s="28" t="s">
        <v>4795</v>
      </c>
      <c r="F2967" s="17"/>
      <c r="G2967" s="17"/>
      <c r="H2967" s="353">
        <v>141000858035</v>
      </c>
      <c r="I2967" s="17" t="s">
        <v>5210</v>
      </c>
      <c r="J2967" s="17">
        <v>0</v>
      </c>
    </row>
    <row r="2968" spans="1:10" hidden="1">
      <c r="A2968" s="18">
        <f t="shared" si="46"/>
        <v>2964</v>
      </c>
      <c r="B2968" s="21">
        <v>16871</v>
      </c>
      <c r="C2968" s="22" t="s">
        <v>176</v>
      </c>
      <c r="D2968" s="23">
        <v>30787</v>
      </c>
      <c r="E2968" s="24" t="s">
        <v>4795</v>
      </c>
      <c r="F2968" s="17"/>
      <c r="G2968" s="17"/>
      <c r="H2968" s="353">
        <v>44310000097028</v>
      </c>
      <c r="I2968" s="17" t="s">
        <v>5221</v>
      </c>
      <c r="J2968" s="17">
        <v>0</v>
      </c>
    </row>
    <row r="2969" spans="1:10" hidden="1">
      <c r="A2969" s="18">
        <f t="shared" si="46"/>
        <v>2965</v>
      </c>
      <c r="B2969" s="25">
        <v>16872</v>
      </c>
      <c r="C2969" s="26" t="s">
        <v>2712</v>
      </c>
      <c r="D2969" s="27">
        <v>31023</v>
      </c>
      <c r="E2969" s="28" t="s">
        <v>4779</v>
      </c>
      <c r="F2969" s="17"/>
      <c r="G2969" s="17"/>
      <c r="H2969" s="353">
        <v>141000855022</v>
      </c>
      <c r="I2969" s="17" t="s">
        <v>5210</v>
      </c>
      <c r="J2969" s="17">
        <v>0</v>
      </c>
    </row>
    <row r="2970" spans="1:10" hidden="1">
      <c r="A2970" s="18">
        <f t="shared" si="46"/>
        <v>2966</v>
      </c>
      <c r="B2970" s="21">
        <v>16873</v>
      </c>
      <c r="C2970" s="22" t="s">
        <v>349</v>
      </c>
      <c r="D2970" s="23">
        <v>32706</v>
      </c>
      <c r="E2970" s="24" t="s">
        <v>4795</v>
      </c>
      <c r="F2970" s="17"/>
      <c r="G2970" s="17"/>
      <c r="H2970" s="353">
        <v>141000858038</v>
      </c>
      <c r="I2970" s="17" t="s">
        <v>5210</v>
      </c>
      <c r="J2970" s="17">
        <v>0</v>
      </c>
    </row>
    <row r="2971" spans="1:10" hidden="1">
      <c r="A2971" s="18">
        <f t="shared" si="46"/>
        <v>2967</v>
      </c>
      <c r="B2971" s="25">
        <v>16874</v>
      </c>
      <c r="C2971" s="26" t="s">
        <v>2713</v>
      </c>
      <c r="D2971" s="27">
        <v>32345</v>
      </c>
      <c r="E2971" s="28" t="s">
        <v>4795</v>
      </c>
      <c r="F2971" s="17"/>
      <c r="G2971" s="17"/>
      <c r="H2971" s="353">
        <v>44310000097073</v>
      </c>
      <c r="I2971" s="17" t="s">
        <v>5221</v>
      </c>
      <c r="J2971" s="17">
        <v>0</v>
      </c>
    </row>
    <row r="2972" spans="1:10" hidden="1">
      <c r="A2972" s="18">
        <f t="shared" si="46"/>
        <v>2968</v>
      </c>
      <c r="B2972" s="21">
        <v>16875</v>
      </c>
      <c r="C2972" s="22" t="s">
        <v>271</v>
      </c>
      <c r="D2972" s="23">
        <v>33170</v>
      </c>
      <c r="E2972" s="24" t="s">
        <v>4795</v>
      </c>
      <c r="F2972" s="17"/>
      <c r="G2972" s="17"/>
      <c r="H2972" s="353">
        <v>141000858040</v>
      </c>
      <c r="I2972" s="17" t="s">
        <v>5210</v>
      </c>
      <c r="J2972" s="17">
        <v>0</v>
      </c>
    </row>
    <row r="2973" spans="1:10" hidden="1">
      <c r="A2973" s="18">
        <f t="shared" si="46"/>
        <v>2969</v>
      </c>
      <c r="B2973" s="25">
        <v>16876</v>
      </c>
      <c r="C2973" s="26" t="s">
        <v>2714</v>
      </c>
      <c r="D2973" s="27">
        <v>33160</v>
      </c>
      <c r="E2973" s="28" t="s">
        <v>4785</v>
      </c>
      <c r="F2973" s="17"/>
      <c r="G2973" s="17"/>
      <c r="H2973" s="353">
        <v>108006194586</v>
      </c>
      <c r="I2973" s="17" t="s">
        <v>5204</v>
      </c>
      <c r="J2973" s="17">
        <v>0</v>
      </c>
    </row>
    <row r="2974" spans="1:10" hidden="1">
      <c r="A2974" s="18">
        <f t="shared" si="46"/>
        <v>2970</v>
      </c>
      <c r="B2974" s="21">
        <v>16877</v>
      </c>
      <c r="C2974" s="22" t="s">
        <v>2715</v>
      </c>
      <c r="D2974" s="23">
        <v>32716</v>
      </c>
      <c r="E2974" s="24" t="s">
        <v>4791</v>
      </c>
      <c r="F2974" s="17"/>
      <c r="G2974" s="17"/>
      <c r="H2974" s="353">
        <v>107005153086</v>
      </c>
      <c r="I2974" s="17" t="s">
        <v>5204</v>
      </c>
      <c r="J2974" s="17">
        <v>0</v>
      </c>
    </row>
    <row r="2975" spans="1:10" hidden="1">
      <c r="A2975" s="18">
        <f t="shared" si="46"/>
        <v>2971</v>
      </c>
      <c r="B2975" s="25">
        <v>16878</v>
      </c>
      <c r="C2975" s="26" t="s">
        <v>2716</v>
      </c>
      <c r="D2975" s="27">
        <v>32139</v>
      </c>
      <c r="E2975" s="28" t="s">
        <v>4782</v>
      </c>
      <c r="F2975" s="17" t="s">
        <v>8940</v>
      </c>
      <c r="G2975" s="17" t="s">
        <v>8935</v>
      </c>
      <c r="H2975" s="353">
        <v>101006194583</v>
      </c>
      <c r="I2975" s="17" t="s">
        <v>5204</v>
      </c>
      <c r="J2975" s="17">
        <v>0</v>
      </c>
    </row>
    <row r="2976" spans="1:10" hidden="1">
      <c r="A2976" s="18">
        <f t="shared" si="46"/>
        <v>2972</v>
      </c>
      <c r="B2976" s="21">
        <v>16879</v>
      </c>
      <c r="C2976" s="22" t="s">
        <v>2717</v>
      </c>
      <c r="D2976" s="23">
        <v>31157</v>
      </c>
      <c r="E2976" s="24" t="s">
        <v>4779</v>
      </c>
      <c r="F2976" s="17"/>
      <c r="G2976" s="17"/>
      <c r="H2976" s="353">
        <v>100006194584</v>
      </c>
      <c r="I2976" s="17" t="s">
        <v>5204</v>
      </c>
      <c r="J2976" s="17">
        <v>0</v>
      </c>
    </row>
    <row r="2977" spans="1:10" hidden="1">
      <c r="A2977" s="18">
        <f t="shared" si="46"/>
        <v>2973</v>
      </c>
      <c r="B2977" s="25">
        <v>16880</v>
      </c>
      <c r="C2977" s="26" t="s">
        <v>2718</v>
      </c>
      <c r="D2977" s="27">
        <v>33253</v>
      </c>
      <c r="E2977" s="28" t="s">
        <v>4794</v>
      </c>
      <c r="F2977" s="17"/>
      <c r="G2977" s="17"/>
      <c r="H2977" s="353">
        <v>109006194585</v>
      </c>
      <c r="I2977" s="17" t="s">
        <v>5204</v>
      </c>
      <c r="J2977" s="17">
        <v>0</v>
      </c>
    </row>
    <row r="2978" spans="1:10" hidden="1">
      <c r="A2978" s="18">
        <f t="shared" si="46"/>
        <v>2974</v>
      </c>
      <c r="B2978" s="21">
        <v>16882</v>
      </c>
      <c r="C2978" s="22" t="s">
        <v>2719</v>
      </c>
      <c r="D2978" s="23">
        <v>33623</v>
      </c>
      <c r="E2978" s="24" t="s">
        <v>4825</v>
      </c>
      <c r="F2978" s="17"/>
      <c r="G2978" s="17"/>
      <c r="H2978" s="353">
        <v>105005383517</v>
      </c>
      <c r="I2978" s="17" t="s">
        <v>5204</v>
      </c>
      <c r="J2978" s="17" t="s">
        <v>5446</v>
      </c>
    </row>
    <row r="2979" spans="1:10" hidden="1">
      <c r="A2979" s="18">
        <f t="shared" si="46"/>
        <v>2975</v>
      </c>
      <c r="B2979" s="25">
        <v>16883</v>
      </c>
      <c r="C2979" s="26" t="s">
        <v>2720</v>
      </c>
      <c r="D2979" s="27">
        <v>33873</v>
      </c>
      <c r="E2979" s="28" t="s">
        <v>4825</v>
      </c>
      <c r="F2979" s="17"/>
      <c r="G2979" s="17"/>
      <c r="H2979" s="353">
        <v>109006334628</v>
      </c>
      <c r="I2979" s="17" t="s">
        <v>5204</v>
      </c>
      <c r="J2979" s="17" t="s">
        <v>6458</v>
      </c>
    </row>
    <row r="2980" spans="1:10" hidden="1">
      <c r="A2980" s="18">
        <f t="shared" si="46"/>
        <v>2976</v>
      </c>
      <c r="B2980" s="25">
        <v>16890</v>
      </c>
      <c r="C2980" s="26" t="s">
        <v>2721</v>
      </c>
      <c r="D2980" s="27">
        <v>33817</v>
      </c>
      <c r="E2980" s="28" t="s">
        <v>4829</v>
      </c>
      <c r="F2980" s="17"/>
      <c r="G2980" s="17"/>
      <c r="H2980" s="353">
        <v>104005406415</v>
      </c>
      <c r="I2980" s="17" t="s">
        <v>5204</v>
      </c>
      <c r="J2980" s="17" t="s">
        <v>6130</v>
      </c>
    </row>
    <row r="2981" spans="1:10" hidden="1">
      <c r="A2981" s="18">
        <f t="shared" si="46"/>
        <v>2977</v>
      </c>
      <c r="B2981" s="21">
        <v>16896</v>
      </c>
      <c r="C2981" s="22" t="s">
        <v>2722</v>
      </c>
      <c r="D2981" s="23">
        <v>33656</v>
      </c>
      <c r="E2981" s="24" t="s">
        <v>4789</v>
      </c>
      <c r="F2981" s="17"/>
      <c r="G2981" s="17"/>
      <c r="H2981" s="353">
        <v>100006438886</v>
      </c>
      <c r="I2981" s="17" t="s">
        <v>5204</v>
      </c>
      <c r="J2981" s="17" t="s">
        <v>5340</v>
      </c>
    </row>
    <row r="2982" spans="1:10" hidden="1">
      <c r="A2982" s="18">
        <f t="shared" si="46"/>
        <v>2978</v>
      </c>
      <c r="B2982" s="25">
        <v>16897</v>
      </c>
      <c r="C2982" s="26" t="s">
        <v>2723</v>
      </c>
      <c r="D2982" s="27">
        <v>31992</v>
      </c>
      <c r="E2982" s="56" t="s">
        <v>4789</v>
      </c>
      <c r="F2982" s="17"/>
      <c r="G2982" s="17"/>
      <c r="H2982" s="353">
        <v>141000825090</v>
      </c>
      <c r="I2982" s="17" t="s">
        <v>5210</v>
      </c>
      <c r="J2982" s="17" t="s">
        <v>6103</v>
      </c>
    </row>
    <row r="2983" spans="1:10" hidden="1">
      <c r="A2983" s="18">
        <f t="shared" si="46"/>
        <v>2979</v>
      </c>
      <c r="B2983" s="21">
        <v>16898</v>
      </c>
      <c r="C2983" s="22" t="s">
        <v>280</v>
      </c>
      <c r="D2983" s="23">
        <v>33048</v>
      </c>
      <c r="E2983" s="24" t="s">
        <v>4793</v>
      </c>
      <c r="F2983" s="17"/>
      <c r="G2983" s="17"/>
      <c r="H2983" s="353">
        <v>141000860479</v>
      </c>
      <c r="I2983" s="17" t="s">
        <v>5210</v>
      </c>
      <c r="J2983" s="17" t="s">
        <v>5623</v>
      </c>
    </row>
    <row r="2984" spans="1:10" hidden="1">
      <c r="A2984" s="18">
        <f t="shared" si="46"/>
        <v>2980</v>
      </c>
      <c r="B2984" s="25">
        <v>16901</v>
      </c>
      <c r="C2984" s="26" t="s">
        <v>2724</v>
      </c>
      <c r="D2984" s="27">
        <v>33567</v>
      </c>
      <c r="E2984" s="28" t="s">
        <v>4820</v>
      </c>
      <c r="F2984" s="17"/>
      <c r="G2984" s="17"/>
      <c r="H2984" s="353">
        <v>109005223621</v>
      </c>
      <c r="I2984" s="17" t="s">
        <v>5204</v>
      </c>
      <c r="J2984" s="17" t="s">
        <v>5340</v>
      </c>
    </row>
    <row r="2985" spans="1:10" hidden="1">
      <c r="A2985" s="18">
        <f t="shared" si="46"/>
        <v>2981</v>
      </c>
      <c r="B2985" s="21">
        <v>16908</v>
      </c>
      <c r="C2985" s="22" t="s">
        <v>2725</v>
      </c>
      <c r="D2985" s="23">
        <v>32079</v>
      </c>
      <c r="E2985" s="24" t="s">
        <v>4823</v>
      </c>
      <c r="F2985" s="17"/>
      <c r="G2985" s="17"/>
      <c r="H2985" s="353">
        <v>108006312315</v>
      </c>
      <c r="I2985" s="17" t="s">
        <v>5204</v>
      </c>
      <c r="J2985" s="17" t="s">
        <v>6238</v>
      </c>
    </row>
    <row r="2986" spans="1:10" hidden="1">
      <c r="A2986" s="18">
        <f t="shared" si="46"/>
        <v>2982</v>
      </c>
      <c r="B2986" s="25">
        <v>16913</v>
      </c>
      <c r="C2986" s="26" t="s">
        <v>2726</v>
      </c>
      <c r="D2986" s="27">
        <v>32146</v>
      </c>
      <c r="E2986" s="28" t="s">
        <v>4820</v>
      </c>
      <c r="F2986" s="17"/>
      <c r="G2986" s="17"/>
      <c r="H2986" s="353">
        <v>100006334654</v>
      </c>
      <c r="I2986" s="17" t="s">
        <v>5204</v>
      </c>
      <c r="J2986" s="17" t="s">
        <v>6130</v>
      </c>
    </row>
    <row r="2987" spans="1:10" hidden="1">
      <c r="A2987" s="18">
        <f t="shared" si="46"/>
        <v>2983</v>
      </c>
      <c r="B2987" s="21">
        <v>16916</v>
      </c>
      <c r="C2987" s="22" t="s">
        <v>1529</v>
      </c>
      <c r="D2987" s="23">
        <v>33134</v>
      </c>
      <c r="E2987" s="24" t="s">
        <v>4791</v>
      </c>
      <c r="F2987" s="17"/>
      <c r="G2987" s="17"/>
      <c r="H2987" s="353">
        <v>103006400939</v>
      </c>
      <c r="I2987" s="17" t="s">
        <v>5204</v>
      </c>
      <c r="J2987" s="17" t="s">
        <v>6459</v>
      </c>
    </row>
    <row r="2988" spans="1:10" hidden="1">
      <c r="A2988" s="18">
        <f t="shared" si="46"/>
        <v>2984</v>
      </c>
      <c r="B2988" s="25">
        <v>16917</v>
      </c>
      <c r="C2988" s="26" t="s">
        <v>2727</v>
      </c>
      <c r="D2988" s="27">
        <v>31566</v>
      </c>
      <c r="E2988" s="28" t="s">
        <v>4793</v>
      </c>
      <c r="F2988" s="17"/>
      <c r="G2988" s="17"/>
      <c r="H2988" s="353">
        <v>141000859902</v>
      </c>
      <c r="I2988" s="17" t="s">
        <v>5210</v>
      </c>
      <c r="J2988" s="17" t="s">
        <v>6460</v>
      </c>
    </row>
    <row r="2989" spans="1:10" hidden="1">
      <c r="A2989" s="18">
        <f t="shared" si="46"/>
        <v>2985</v>
      </c>
      <c r="B2989" s="21">
        <v>16918</v>
      </c>
      <c r="C2989" s="22" t="s">
        <v>2728</v>
      </c>
      <c r="D2989" s="23">
        <v>29434</v>
      </c>
      <c r="E2989" s="24" t="s">
        <v>4828</v>
      </c>
      <c r="F2989" s="17"/>
      <c r="G2989" s="17"/>
      <c r="H2989" s="353">
        <v>1008400300</v>
      </c>
      <c r="I2989" s="17" t="s">
        <v>5208</v>
      </c>
      <c r="J2989" s="17" t="s">
        <v>5758</v>
      </c>
    </row>
    <row r="2990" spans="1:10" hidden="1">
      <c r="A2990" s="18">
        <f t="shared" si="46"/>
        <v>2986</v>
      </c>
      <c r="B2990" s="42">
        <v>16919</v>
      </c>
      <c r="C2990" s="29" t="s">
        <v>183</v>
      </c>
      <c r="D2990" s="77">
        <v>31275</v>
      </c>
      <c r="E2990" s="29" t="s">
        <v>4817</v>
      </c>
      <c r="F2990" s="17"/>
      <c r="G2990" s="17"/>
      <c r="H2990" s="353">
        <v>100874213632</v>
      </c>
      <c r="I2990" s="17" t="s">
        <v>5204</v>
      </c>
      <c r="J2990" s="17" t="s">
        <v>6130</v>
      </c>
    </row>
    <row r="2991" spans="1:10" hidden="1">
      <c r="A2991" s="18">
        <f t="shared" si="46"/>
        <v>2987</v>
      </c>
      <c r="B2991" s="21">
        <v>16921</v>
      </c>
      <c r="C2991" s="22" t="s">
        <v>1253</v>
      </c>
      <c r="D2991" s="23">
        <v>30738</v>
      </c>
      <c r="E2991" s="24" t="s">
        <v>4829</v>
      </c>
      <c r="F2991" s="17"/>
      <c r="G2991" s="17"/>
      <c r="H2991" s="353">
        <v>104006354682</v>
      </c>
      <c r="I2991" s="17" t="s">
        <v>5204</v>
      </c>
      <c r="J2991" s="17" t="s">
        <v>5272</v>
      </c>
    </row>
    <row r="2992" spans="1:10" hidden="1">
      <c r="A2992" s="18">
        <f t="shared" si="46"/>
        <v>2988</v>
      </c>
      <c r="B2992" s="25">
        <v>16922</v>
      </c>
      <c r="C2992" s="26" t="s">
        <v>2729</v>
      </c>
      <c r="D2992" s="27">
        <v>29431</v>
      </c>
      <c r="E2992" s="28" t="s">
        <v>4829</v>
      </c>
      <c r="F2992" s="17"/>
      <c r="G2992" s="17"/>
      <c r="H2992" s="353">
        <v>101005654021</v>
      </c>
      <c r="I2992" s="17" t="s">
        <v>5204</v>
      </c>
      <c r="J2992" s="17" t="s">
        <v>6461</v>
      </c>
    </row>
    <row r="2993" spans="1:10" hidden="1">
      <c r="A2993" s="18">
        <f t="shared" si="46"/>
        <v>2989</v>
      </c>
      <c r="B2993" s="21">
        <v>16923</v>
      </c>
      <c r="C2993" s="22" t="s">
        <v>2730</v>
      </c>
      <c r="D2993" s="23">
        <v>31444</v>
      </c>
      <c r="E2993" s="24" t="s">
        <v>4823</v>
      </c>
      <c r="F2993" s="17"/>
      <c r="G2993" s="17"/>
      <c r="H2993" s="353">
        <v>102004907135</v>
      </c>
      <c r="I2993" s="17" t="s">
        <v>5204</v>
      </c>
      <c r="J2993" s="17" t="s">
        <v>6130</v>
      </c>
    </row>
    <row r="2994" spans="1:10" hidden="1">
      <c r="A2994" s="18">
        <f t="shared" si="46"/>
        <v>2990</v>
      </c>
      <c r="B2994" s="25">
        <v>16929</v>
      </c>
      <c r="C2994" s="26" t="s">
        <v>890</v>
      </c>
      <c r="D2994" s="27">
        <v>31471</v>
      </c>
      <c r="E2994" s="28" t="s">
        <v>4806</v>
      </c>
      <c r="F2994" s="17"/>
      <c r="G2994" s="17"/>
      <c r="H2994" s="353">
        <v>103004564529</v>
      </c>
      <c r="I2994" s="17" t="s">
        <v>5204</v>
      </c>
      <c r="J2994" s="17" t="s">
        <v>6462</v>
      </c>
    </row>
    <row r="2995" spans="1:10" hidden="1">
      <c r="A2995" s="18">
        <f t="shared" si="46"/>
        <v>2991</v>
      </c>
      <c r="B2995" s="21">
        <v>16930</v>
      </c>
      <c r="C2995" s="22" t="s">
        <v>2731</v>
      </c>
      <c r="D2995" s="23">
        <v>30984</v>
      </c>
      <c r="E2995" s="24" t="s">
        <v>4791</v>
      </c>
      <c r="F2995" s="17"/>
      <c r="G2995" s="17"/>
      <c r="H2995" s="353">
        <v>109006400946</v>
      </c>
      <c r="I2995" s="17" t="s">
        <v>5204</v>
      </c>
      <c r="J2995" s="17" t="s">
        <v>5446</v>
      </c>
    </row>
    <row r="2996" spans="1:10" hidden="1">
      <c r="A2996" s="18">
        <f t="shared" si="46"/>
        <v>2992</v>
      </c>
      <c r="B2996" s="116">
        <v>16943</v>
      </c>
      <c r="C2996" s="117" t="s">
        <v>2732</v>
      </c>
      <c r="D2996" s="118">
        <v>33439</v>
      </c>
      <c r="E2996" s="119" t="s">
        <v>4819</v>
      </c>
      <c r="F2996" s="17"/>
      <c r="G2996" s="17"/>
      <c r="H2996" s="353">
        <v>1008401493</v>
      </c>
      <c r="I2996" s="17" t="s">
        <v>5208</v>
      </c>
      <c r="J2996" s="17">
        <v>0</v>
      </c>
    </row>
    <row r="2997" spans="1:10" hidden="1">
      <c r="A2997" s="18">
        <f t="shared" si="46"/>
        <v>2993</v>
      </c>
      <c r="B2997" s="120">
        <v>16948</v>
      </c>
      <c r="C2997" s="121" t="s">
        <v>2733</v>
      </c>
      <c r="D2997" s="122">
        <v>33893</v>
      </c>
      <c r="E2997" s="123" t="s">
        <v>4813</v>
      </c>
      <c r="F2997" s="17"/>
      <c r="G2997" s="17"/>
      <c r="H2997" s="353">
        <v>1008392010</v>
      </c>
      <c r="I2997" s="17" t="s">
        <v>5208</v>
      </c>
      <c r="J2997" s="17">
        <v>0</v>
      </c>
    </row>
    <row r="2998" spans="1:10" hidden="1">
      <c r="A2998" s="18">
        <f t="shared" si="46"/>
        <v>2994</v>
      </c>
      <c r="B2998" s="116">
        <v>16950</v>
      </c>
      <c r="C2998" s="117" t="s">
        <v>350</v>
      </c>
      <c r="D2998" s="118">
        <v>32854</v>
      </c>
      <c r="E2998" s="119" t="s">
        <v>4813</v>
      </c>
      <c r="F2998" s="17"/>
      <c r="G2998" s="17"/>
      <c r="H2998" s="353">
        <v>1008392065</v>
      </c>
      <c r="I2998" s="17" t="s">
        <v>5208</v>
      </c>
      <c r="J2998" s="17">
        <v>0</v>
      </c>
    </row>
    <row r="2999" spans="1:10" hidden="1">
      <c r="A2999" s="18">
        <f t="shared" si="46"/>
        <v>2995</v>
      </c>
      <c r="B2999" s="120">
        <v>16952</v>
      </c>
      <c r="C2999" s="121" t="s">
        <v>1678</v>
      </c>
      <c r="D2999" s="122">
        <v>33716</v>
      </c>
      <c r="E2999" s="24" t="s">
        <v>4812</v>
      </c>
      <c r="F2999" s="17"/>
      <c r="G2999" s="17"/>
      <c r="H2999" s="353">
        <v>104005383520</v>
      </c>
      <c r="I2999" s="17" t="s">
        <v>5204</v>
      </c>
      <c r="J2999" s="17">
        <v>0</v>
      </c>
    </row>
    <row r="3000" spans="1:10" hidden="1">
      <c r="A3000" s="18">
        <f t="shared" si="46"/>
        <v>2996</v>
      </c>
      <c r="B3000" s="32">
        <v>16953</v>
      </c>
      <c r="C3000" s="33" t="s">
        <v>2734</v>
      </c>
      <c r="D3000" s="34">
        <v>31872</v>
      </c>
      <c r="E3000" s="64" t="s">
        <v>4827</v>
      </c>
      <c r="F3000" s="17"/>
      <c r="G3000" s="17"/>
      <c r="H3000" s="353">
        <v>141000882165</v>
      </c>
      <c r="I3000" s="17" t="s">
        <v>5210</v>
      </c>
      <c r="J3000" s="17">
        <v>0</v>
      </c>
    </row>
    <row r="3001" spans="1:10" hidden="1">
      <c r="A3001" s="18">
        <f t="shared" si="46"/>
        <v>2997</v>
      </c>
      <c r="B3001" s="116">
        <v>16956</v>
      </c>
      <c r="C3001" s="117" t="s">
        <v>2735</v>
      </c>
      <c r="D3001" s="118">
        <v>33604</v>
      </c>
      <c r="E3001" s="119" t="s">
        <v>4807</v>
      </c>
      <c r="F3001" s="17"/>
      <c r="G3001" s="17"/>
      <c r="H3001" s="353">
        <v>103005463522</v>
      </c>
      <c r="I3001" s="17" t="s">
        <v>5204</v>
      </c>
      <c r="J3001" s="17">
        <v>0</v>
      </c>
    </row>
    <row r="3002" spans="1:10" hidden="1">
      <c r="A3002" s="18">
        <f t="shared" si="46"/>
        <v>2998</v>
      </c>
      <c r="B3002" s="120">
        <v>16957</v>
      </c>
      <c r="C3002" s="121" t="s">
        <v>2736</v>
      </c>
      <c r="D3002" s="122">
        <v>31121</v>
      </c>
      <c r="E3002" s="123" t="s">
        <v>4808</v>
      </c>
      <c r="F3002" s="17"/>
      <c r="G3002" s="17"/>
      <c r="H3002" s="353">
        <v>104005463519</v>
      </c>
      <c r="I3002" s="17" t="s">
        <v>5204</v>
      </c>
      <c r="J3002" s="17">
        <v>0</v>
      </c>
    </row>
    <row r="3003" spans="1:10" hidden="1">
      <c r="A3003" s="18">
        <f t="shared" si="46"/>
        <v>2999</v>
      </c>
      <c r="B3003" s="116">
        <v>16958</v>
      </c>
      <c r="C3003" s="117" t="s">
        <v>2737</v>
      </c>
      <c r="D3003" s="118">
        <v>32116</v>
      </c>
      <c r="E3003" s="28" t="s">
        <v>4791</v>
      </c>
      <c r="F3003" s="17"/>
      <c r="G3003" s="17"/>
      <c r="H3003" s="353">
        <v>109005463526</v>
      </c>
      <c r="I3003" s="17" t="s">
        <v>5204</v>
      </c>
      <c r="J3003" s="17">
        <v>0</v>
      </c>
    </row>
    <row r="3004" spans="1:10" hidden="1">
      <c r="A3004" s="18">
        <f t="shared" si="46"/>
        <v>3000</v>
      </c>
      <c r="B3004" s="120">
        <v>16962</v>
      </c>
      <c r="C3004" s="121" t="s">
        <v>2738</v>
      </c>
      <c r="D3004" s="122">
        <v>33803</v>
      </c>
      <c r="E3004" s="123" t="s">
        <v>4789</v>
      </c>
      <c r="F3004" s="17"/>
      <c r="G3004" s="17"/>
      <c r="H3004" s="353">
        <v>109002039040</v>
      </c>
      <c r="I3004" s="17" t="s">
        <v>5204</v>
      </c>
      <c r="J3004" s="17">
        <v>0</v>
      </c>
    </row>
    <row r="3005" spans="1:10" hidden="1">
      <c r="A3005" s="18">
        <f t="shared" si="46"/>
        <v>3001</v>
      </c>
      <c r="B3005" s="32">
        <v>16964</v>
      </c>
      <c r="C3005" s="33" t="s">
        <v>2739</v>
      </c>
      <c r="D3005" s="34">
        <v>33651</v>
      </c>
      <c r="E3005" s="64" t="s">
        <v>4820</v>
      </c>
      <c r="F3005" s="17"/>
      <c r="G3005" s="17"/>
      <c r="H3005" s="353">
        <v>141000882332</v>
      </c>
      <c r="I3005" s="17" t="s">
        <v>5210</v>
      </c>
      <c r="J3005" s="17">
        <v>0</v>
      </c>
    </row>
    <row r="3006" spans="1:10" hidden="1">
      <c r="A3006" s="18">
        <f t="shared" si="46"/>
        <v>3002</v>
      </c>
      <c r="B3006" s="120">
        <v>16968</v>
      </c>
      <c r="C3006" s="121" t="s">
        <v>2740</v>
      </c>
      <c r="D3006" s="122">
        <v>32384</v>
      </c>
      <c r="E3006" s="30" t="s">
        <v>4781</v>
      </c>
      <c r="F3006" s="17"/>
      <c r="G3006" s="17"/>
      <c r="H3006" s="353">
        <v>105005383504</v>
      </c>
      <c r="I3006" s="17" t="s">
        <v>5204</v>
      </c>
      <c r="J3006" s="17">
        <v>0</v>
      </c>
    </row>
    <row r="3007" spans="1:10" hidden="1">
      <c r="A3007" s="18">
        <f t="shared" si="46"/>
        <v>3003</v>
      </c>
      <c r="B3007" s="116">
        <v>16969</v>
      </c>
      <c r="C3007" s="117" t="s">
        <v>2741</v>
      </c>
      <c r="D3007" s="118">
        <v>33518</v>
      </c>
      <c r="E3007" s="119" t="s">
        <v>4805</v>
      </c>
      <c r="F3007" s="17"/>
      <c r="G3007" s="17"/>
      <c r="H3007" s="353">
        <v>1008389133</v>
      </c>
      <c r="I3007" s="17" t="s">
        <v>5208</v>
      </c>
      <c r="J3007" s="17">
        <v>0</v>
      </c>
    </row>
    <row r="3008" spans="1:10" hidden="1">
      <c r="A3008" s="18">
        <f t="shared" si="46"/>
        <v>3004</v>
      </c>
      <c r="B3008" s="120">
        <v>16970</v>
      </c>
      <c r="C3008" s="121" t="s">
        <v>2742</v>
      </c>
      <c r="D3008" s="122">
        <v>33526</v>
      </c>
      <c r="E3008" s="123" t="s">
        <v>4805</v>
      </c>
      <c r="F3008" s="17"/>
      <c r="G3008" s="17"/>
      <c r="H3008" s="353">
        <v>1008388969</v>
      </c>
      <c r="I3008" s="17" t="s">
        <v>5208</v>
      </c>
      <c r="J3008" s="17">
        <v>0</v>
      </c>
    </row>
    <row r="3009" spans="1:10" hidden="1">
      <c r="A3009" s="18">
        <f t="shared" si="46"/>
        <v>3005</v>
      </c>
      <c r="B3009" s="116">
        <v>16971</v>
      </c>
      <c r="C3009" s="117" t="s">
        <v>2743</v>
      </c>
      <c r="D3009" s="118">
        <v>33912</v>
      </c>
      <c r="E3009" s="119" t="s">
        <v>4828</v>
      </c>
      <c r="F3009" s="17"/>
      <c r="G3009" s="17"/>
      <c r="H3009" s="353">
        <v>1008969333</v>
      </c>
      <c r="I3009" s="17" t="s">
        <v>5208</v>
      </c>
      <c r="J3009" s="17">
        <v>0</v>
      </c>
    </row>
    <row r="3010" spans="1:10" hidden="1">
      <c r="A3010" s="18">
        <f t="shared" si="46"/>
        <v>3006</v>
      </c>
      <c r="B3010" s="120">
        <v>16977</v>
      </c>
      <c r="C3010" s="121" t="s">
        <v>2744</v>
      </c>
      <c r="D3010" s="122">
        <v>29384</v>
      </c>
      <c r="E3010" s="24" t="s">
        <v>4812</v>
      </c>
      <c r="F3010" s="17"/>
      <c r="G3010" s="17"/>
      <c r="H3010" s="353">
        <v>108006415478</v>
      </c>
      <c r="I3010" s="17" t="s">
        <v>5204</v>
      </c>
      <c r="J3010" s="17">
        <v>0</v>
      </c>
    </row>
    <row r="3011" spans="1:10" hidden="1">
      <c r="A3011" s="18">
        <f t="shared" si="46"/>
        <v>3007</v>
      </c>
      <c r="B3011" s="120">
        <v>16982</v>
      </c>
      <c r="C3011" s="121" t="s">
        <v>687</v>
      </c>
      <c r="D3011" s="122">
        <v>29320</v>
      </c>
      <c r="E3011" s="127" t="s">
        <v>4821</v>
      </c>
      <c r="F3011" s="17"/>
      <c r="G3011" s="17"/>
      <c r="H3011" s="353">
        <v>100004907274</v>
      </c>
      <c r="I3011" s="17" t="s">
        <v>5204</v>
      </c>
      <c r="J3011" s="17">
        <v>0</v>
      </c>
    </row>
    <row r="3012" spans="1:10" hidden="1">
      <c r="A3012" s="18">
        <f t="shared" si="46"/>
        <v>3008</v>
      </c>
      <c r="B3012" s="116">
        <v>16990</v>
      </c>
      <c r="C3012" s="117" t="s">
        <v>2745</v>
      </c>
      <c r="D3012" s="118">
        <v>30996</v>
      </c>
      <c r="E3012" s="128" t="s">
        <v>4812</v>
      </c>
      <c r="F3012" s="17"/>
      <c r="G3012" s="17"/>
      <c r="H3012" s="353">
        <v>101004515037</v>
      </c>
      <c r="I3012" s="17" t="s">
        <v>5204</v>
      </c>
      <c r="J3012" s="17">
        <v>0</v>
      </c>
    </row>
    <row r="3013" spans="1:10" hidden="1">
      <c r="A3013" s="18">
        <f t="shared" si="46"/>
        <v>3009</v>
      </c>
      <c r="B3013" s="120">
        <v>16991</v>
      </c>
      <c r="C3013" s="121" t="s">
        <v>465</v>
      </c>
      <c r="D3013" s="122">
        <v>30157</v>
      </c>
      <c r="E3013" s="127" t="s">
        <v>4812</v>
      </c>
      <c r="F3013" s="17"/>
      <c r="G3013" s="17"/>
      <c r="H3013" s="353">
        <v>102005010230</v>
      </c>
      <c r="I3013" s="17" t="s">
        <v>5204</v>
      </c>
      <c r="J3013" s="17">
        <v>0</v>
      </c>
    </row>
    <row r="3014" spans="1:10" hidden="1">
      <c r="A3014" s="18">
        <f t="shared" ref="A3014:A3077" si="47">ROW()-4</f>
        <v>3010</v>
      </c>
      <c r="B3014" s="116">
        <v>16995</v>
      </c>
      <c r="C3014" s="117" t="s">
        <v>126</v>
      </c>
      <c r="D3014" s="118">
        <v>30752</v>
      </c>
      <c r="E3014" s="28" t="s">
        <v>4807</v>
      </c>
      <c r="F3014" s="17"/>
      <c r="G3014" s="17"/>
      <c r="H3014" s="353">
        <v>100006473363</v>
      </c>
      <c r="I3014" s="17" t="s">
        <v>5204</v>
      </c>
      <c r="J3014" s="17">
        <v>0</v>
      </c>
    </row>
    <row r="3015" spans="1:10" hidden="1">
      <c r="A3015" s="18">
        <f t="shared" si="47"/>
        <v>3011</v>
      </c>
      <c r="B3015" s="120">
        <v>16997</v>
      </c>
      <c r="C3015" s="121" t="s">
        <v>2746</v>
      </c>
      <c r="D3015" s="122">
        <v>32234</v>
      </c>
      <c r="E3015" s="24" t="s">
        <v>4806</v>
      </c>
      <c r="F3015" s="17"/>
      <c r="G3015" s="17"/>
      <c r="H3015" s="353">
        <v>109005246059</v>
      </c>
      <c r="I3015" s="17" t="s">
        <v>5204</v>
      </c>
      <c r="J3015" s="17">
        <v>0</v>
      </c>
    </row>
    <row r="3016" spans="1:10" hidden="1">
      <c r="A3016" s="18">
        <f t="shared" si="47"/>
        <v>3012</v>
      </c>
      <c r="B3016" s="116">
        <v>16998</v>
      </c>
      <c r="C3016" s="117" t="s">
        <v>2747</v>
      </c>
      <c r="D3016" s="118">
        <v>30799</v>
      </c>
      <c r="E3016" s="128" t="s">
        <v>4826</v>
      </c>
      <c r="F3016" s="17"/>
      <c r="G3016" s="17"/>
      <c r="H3016" s="353">
        <v>107004879850</v>
      </c>
      <c r="I3016" s="17" t="s">
        <v>5204</v>
      </c>
      <c r="J3016" s="17">
        <v>0</v>
      </c>
    </row>
    <row r="3017" spans="1:10" hidden="1">
      <c r="A3017" s="18">
        <f t="shared" si="47"/>
        <v>3013</v>
      </c>
      <c r="B3017" s="120">
        <v>16999</v>
      </c>
      <c r="C3017" s="121" t="s">
        <v>2748</v>
      </c>
      <c r="D3017" s="122">
        <v>31120</v>
      </c>
      <c r="E3017" s="24" t="s">
        <v>4817</v>
      </c>
      <c r="F3017" s="17"/>
      <c r="G3017" s="17"/>
      <c r="H3017" s="353">
        <v>104006400992</v>
      </c>
      <c r="I3017" s="17" t="s">
        <v>5204</v>
      </c>
      <c r="J3017" s="17">
        <v>0</v>
      </c>
    </row>
    <row r="3018" spans="1:10" hidden="1">
      <c r="A3018" s="18">
        <f t="shared" si="47"/>
        <v>3014</v>
      </c>
      <c r="B3018" s="116">
        <v>17005</v>
      </c>
      <c r="C3018" s="117" t="s">
        <v>2749</v>
      </c>
      <c r="D3018" s="118">
        <v>28337</v>
      </c>
      <c r="E3018" s="28" t="s">
        <v>4793</v>
      </c>
      <c r="F3018" s="17"/>
      <c r="G3018" s="17"/>
      <c r="H3018" s="353">
        <v>141000859928</v>
      </c>
      <c r="I3018" s="17" t="s">
        <v>5210</v>
      </c>
      <c r="J3018" s="17">
        <v>0</v>
      </c>
    </row>
    <row r="3019" spans="1:10" hidden="1">
      <c r="A3019" s="18">
        <f t="shared" si="47"/>
        <v>3015</v>
      </c>
      <c r="B3019" s="120">
        <v>17006</v>
      </c>
      <c r="C3019" s="121" t="s">
        <v>2750</v>
      </c>
      <c r="D3019" s="122">
        <v>29381</v>
      </c>
      <c r="E3019" s="24" t="s">
        <v>4780</v>
      </c>
      <c r="F3019" s="17"/>
      <c r="G3019" s="17"/>
      <c r="H3019" s="353">
        <v>108006502927</v>
      </c>
      <c r="I3019" s="17" t="s">
        <v>5204</v>
      </c>
      <c r="J3019" s="17">
        <v>0</v>
      </c>
    </row>
    <row r="3020" spans="1:10" hidden="1">
      <c r="A3020" s="18">
        <f t="shared" si="47"/>
        <v>3016</v>
      </c>
      <c r="B3020" s="116">
        <v>17007</v>
      </c>
      <c r="C3020" s="117" t="s">
        <v>2751</v>
      </c>
      <c r="D3020" s="118">
        <v>32569</v>
      </c>
      <c r="E3020" s="28" t="s">
        <v>4830</v>
      </c>
      <c r="F3020" s="17"/>
      <c r="G3020" s="17"/>
      <c r="H3020" s="353">
        <v>1008402272</v>
      </c>
      <c r="I3020" s="17" t="s">
        <v>5208</v>
      </c>
      <c r="J3020" s="17" t="s">
        <v>6130</v>
      </c>
    </row>
    <row r="3021" spans="1:10" hidden="1">
      <c r="A3021" s="18">
        <f t="shared" si="47"/>
        <v>3017</v>
      </c>
      <c r="B3021" s="120">
        <v>17010</v>
      </c>
      <c r="C3021" s="121" t="s">
        <v>2752</v>
      </c>
      <c r="D3021" s="122">
        <v>32348</v>
      </c>
      <c r="E3021" s="24" t="s">
        <v>4786</v>
      </c>
      <c r="F3021" s="17"/>
      <c r="G3021" s="17"/>
      <c r="H3021" s="353">
        <v>104005456911</v>
      </c>
      <c r="I3021" s="17" t="s">
        <v>5204</v>
      </c>
      <c r="J3021" s="17" t="s">
        <v>6130</v>
      </c>
    </row>
    <row r="3022" spans="1:10" hidden="1">
      <c r="A3022" s="18">
        <f t="shared" si="47"/>
        <v>3018</v>
      </c>
      <c r="B3022" s="116">
        <v>17011</v>
      </c>
      <c r="C3022" s="117" t="s">
        <v>2753</v>
      </c>
      <c r="D3022" s="118">
        <v>32866</v>
      </c>
      <c r="E3022" s="28" t="s">
        <v>4830</v>
      </c>
      <c r="F3022" s="17"/>
      <c r="G3022" s="17"/>
      <c r="H3022" s="353">
        <v>104005023470</v>
      </c>
      <c r="I3022" s="17" t="s">
        <v>5204</v>
      </c>
      <c r="J3022" s="17" t="s">
        <v>6130</v>
      </c>
    </row>
    <row r="3023" spans="1:10" hidden="1">
      <c r="A3023" s="18">
        <f t="shared" si="47"/>
        <v>3019</v>
      </c>
      <c r="B3023" s="120">
        <v>17013</v>
      </c>
      <c r="C3023" s="121" t="s">
        <v>2754</v>
      </c>
      <c r="D3023" s="122">
        <v>32188</v>
      </c>
      <c r="E3023" s="24" t="s">
        <v>4786</v>
      </c>
      <c r="F3023" s="17"/>
      <c r="G3023" s="17"/>
      <c r="H3023" s="353">
        <v>106004250785</v>
      </c>
      <c r="I3023" s="17" t="s">
        <v>5204</v>
      </c>
      <c r="J3023" s="17" t="s">
        <v>6463</v>
      </c>
    </row>
    <row r="3024" spans="1:10" hidden="1">
      <c r="A3024" s="18">
        <f t="shared" si="47"/>
        <v>3020</v>
      </c>
      <c r="B3024" s="116">
        <v>17014</v>
      </c>
      <c r="C3024" s="117" t="s">
        <v>2755</v>
      </c>
      <c r="D3024" s="118">
        <v>32555</v>
      </c>
      <c r="E3024" s="28" t="s">
        <v>4813</v>
      </c>
      <c r="F3024" s="17"/>
      <c r="G3024" s="17"/>
      <c r="H3024" s="353">
        <v>107004748584</v>
      </c>
      <c r="I3024" s="17" t="s">
        <v>5204</v>
      </c>
      <c r="J3024" s="17" t="s">
        <v>6464</v>
      </c>
    </row>
    <row r="3025" spans="1:10" hidden="1">
      <c r="A3025" s="18">
        <f t="shared" si="47"/>
        <v>3021</v>
      </c>
      <c r="B3025" s="120">
        <v>17015</v>
      </c>
      <c r="C3025" s="121" t="s">
        <v>2756</v>
      </c>
      <c r="D3025" s="122">
        <v>32573</v>
      </c>
      <c r="E3025" s="24" t="s">
        <v>4830</v>
      </c>
      <c r="F3025" s="17"/>
      <c r="G3025" s="17"/>
      <c r="H3025" s="353">
        <v>104005403936</v>
      </c>
      <c r="I3025" s="17" t="s">
        <v>5204</v>
      </c>
      <c r="J3025" s="17" t="s">
        <v>6465</v>
      </c>
    </row>
    <row r="3026" spans="1:10" hidden="1">
      <c r="A3026" s="18">
        <f t="shared" si="47"/>
        <v>3022</v>
      </c>
      <c r="B3026" s="116">
        <v>17016</v>
      </c>
      <c r="C3026" s="117" t="s">
        <v>126</v>
      </c>
      <c r="D3026" s="118">
        <v>32334</v>
      </c>
      <c r="E3026" s="28" t="s">
        <v>4830</v>
      </c>
      <c r="F3026" s="17"/>
      <c r="G3026" s="17"/>
      <c r="H3026" s="353">
        <v>1008387070</v>
      </c>
      <c r="I3026" s="17" t="s">
        <v>5208</v>
      </c>
      <c r="J3026" s="17" t="s">
        <v>6303</v>
      </c>
    </row>
    <row r="3027" spans="1:10" hidden="1">
      <c r="A3027" s="18">
        <f t="shared" si="47"/>
        <v>3023</v>
      </c>
      <c r="B3027" s="120">
        <v>17017</v>
      </c>
      <c r="C3027" s="121" t="s">
        <v>2757</v>
      </c>
      <c r="D3027" s="122">
        <v>32800</v>
      </c>
      <c r="E3027" s="24" t="s">
        <v>4830</v>
      </c>
      <c r="F3027" s="17"/>
      <c r="G3027" s="17"/>
      <c r="H3027" s="353">
        <v>109004960096</v>
      </c>
      <c r="I3027" s="17" t="s">
        <v>5204</v>
      </c>
      <c r="J3027" s="17" t="s">
        <v>6466</v>
      </c>
    </row>
    <row r="3028" spans="1:10" hidden="1">
      <c r="A3028" s="18">
        <f t="shared" si="47"/>
        <v>3024</v>
      </c>
      <c r="B3028" s="116">
        <v>17018</v>
      </c>
      <c r="C3028" s="117" t="s">
        <v>1527</v>
      </c>
      <c r="D3028" s="118">
        <v>32001</v>
      </c>
      <c r="E3028" s="28" t="s">
        <v>4795</v>
      </c>
      <c r="F3028" s="17"/>
      <c r="G3028" s="17"/>
      <c r="H3028" s="353">
        <v>109006647149</v>
      </c>
      <c r="I3028" s="17" t="s">
        <v>5204</v>
      </c>
      <c r="J3028" s="17">
        <v>0</v>
      </c>
    </row>
    <row r="3029" spans="1:10" hidden="1">
      <c r="A3029" s="18">
        <f t="shared" si="47"/>
        <v>3025</v>
      </c>
      <c r="B3029" s="120">
        <v>17020</v>
      </c>
      <c r="C3029" s="121" t="s">
        <v>2758</v>
      </c>
      <c r="D3029" s="122">
        <v>32426</v>
      </c>
      <c r="E3029" s="24" t="s">
        <v>4790</v>
      </c>
      <c r="F3029" s="17"/>
      <c r="G3029" s="17"/>
      <c r="H3029" s="353">
        <v>100006684752</v>
      </c>
      <c r="I3029" s="17" t="s">
        <v>5204</v>
      </c>
      <c r="J3029" s="17">
        <v>0</v>
      </c>
    </row>
    <row r="3030" spans="1:10" hidden="1">
      <c r="A3030" s="18">
        <f t="shared" si="47"/>
        <v>3026</v>
      </c>
      <c r="B3030" s="116">
        <v>17021</v>
      </c>
      <c r="C3030" s="117" t="s">
        <v>2759</v>
      </c>
      <c r="D3030" s="118">
        <v>32421</v>
      </c>
      <c r="E3030" s="28" t="s">
        <v>4790</v>
      </c>
      <c r="F3030" s="17"/>
      <c r="G3030" s="17"/>
      <c r="H3030" s="353">
        <v>109006684753</v>
      </c>
      <c r="I3030" s="17" t="s">
        <v>5204</v>
      </c>
      <c r="J3030" s="17">
        <v>0</v>
      </c>
    </row>
    <row r="3031" spans="1:10" hidden="1">
      <c r="A3031" s="18">
        <f t="shared" si="47"/>
        <v>3027</v>
      </c>
      <c r="B3031" s="120">
        <v>17022</v>
      </c>
      <c r="C3031" s="22" t="s">
        <v>2760</v>
      </c>
      <c r="D3031" s="23">
        <v>33444</v>
      </c>
      <c r="E3031" s="24" t="s">
        <v>4788</v>
      </c>
      <c r="F3031" s="17"/>
      <c r="G3031" s="17"/>
      <c r="H3031" s="353">
        <v>108005383444</v>
      </c>
      <c r="I3031" s="17" t="s">
        <v>5204</v>
      </c>
      <c r="J3031" s="17">
        <v>0</v>
      </c>
    </row>
    <row r="3032" spans="1:10" hidden="1">
      <c r="A3032" s="18">
        <f t="shared" si="47"/>
        <v>3028</v>
      </c>
      <c r="B3032" s="116">
        <v>17027</v>
      </c>
      <c r="C3032" s="26" t="s">
        <v>2126</v>
      </c>
      <c r="D3032" s="27">
        <v>33144</v>
      </c>
      <c r="E3032" s="28" t="s">
        <v>4822</v>
      </c>
      <c r="F3032" s="17"/>
      <c r="G3032" s="17"/>
      <c r="H3032" s="353">
        <v>105005383461</v>
      </c>
      <c r="I3032" s="17" t="s">
        <v>5204</v>
      </c>
      <c r="J3032" s="17">
        <v>0</v>
      </c>
    </row>
    <row r="3033" spans="1:10" hidden="1">
      <c r="A3033" s="18">
        <f t="shared" si="47"/>
        <v>3029</v>
      </c>
      <c r="B3033" s="120">
        <v>17029</v>
      </c>
      <c r="C3033" s="22" t="s">
        <v>2761</v>
      </c>
      <c r="D3033" s="23">
        <v>33469</v>
      </c>
      <c r="E3033" s="24" t="s">
        <v>4815</v>
      </c>
      <c r="F3033" s="17"/>
      <c r="G3033" s="17"/>
      <c r="H3033" s="353">
        <v>1007349297</v>
      </c>
      <c r="I3033" s="17" t="s">
        <v>5208</v>
      </c>
      <c r="J3033" s="17">
        <v>0</v>
      </c>
    </row>
    <row r="3034" spans="1:10" hidden="1">
      <c r="A3034" s="18">
        <f t="shared" si="47"/>
        <v>3030</v>
      </c>
      <c r="B3034" s="116">
        <v>17031</v>
      </c>
      <c r="C3034" s="26" t="s">
        <v>2762</v>
      </c>
      <c r="D3034" s="27">
        <v>33799</v>
      </c>
      <c r="E3034" s="28" t="s">
        <v>4820</v>
      </c>
      <c r="F3034" s="17"/>
      <c r="G3034" s="17"/>
      <c r="H3034" s="353">
        <v>108005383456</v>
      </c>
      <c r="I3034" s="17" t="s">
        <v>5204</v>
      </c>
      <c r="J3034" s="17">
        <v>0</v>
      </c>
    </row>
    <row r="3035" spans="1:10" hidden="1">
      <c r="A3035" s="18">
        <f t="shared" si="47"/>
        <v>3031</v>
      </c>
      <c r="B3035" s="120">
        <v>17032</v>
      </c>
      <c r="C3035" s="22" t="s">
        <v>2763</v>
      </c>
      <c r="D3035" s="23">
        <v>33810</v>
      </c>
      <c r="E3035" s="24" t="s">
        <v>4805</v>
      </c>
      <c r="F3035" s="17"/>
      <c r="G3035" s="17"/>
      <c r="H3035" s="353">
        <v>1008389641</v>
      </c>
      <c r="I3035" s="17" t="s">
        <v>5208</v>
      </c>
      <c r="J3035" s="17">
        <v>0</v>
      </c>
    </row>
    <row r="3036" spans="1:10" hidden="1">
      <c r="A3036" s="18">
        <f t="shared" si="47"/>
        <v>3032</v>
      </c>
      <c r="B3036" s="42">
        <v>17033</v>
      </c>
      <c r="C3036" s="46" t="s">
        <v>536</v>
      </c>
      <c r="D3036" s="47">
        <v>33447</v>
      </c>
      <c r="E3036" s="28" t="s">
        <v>4800</v>
      </c>
      <c r="F3036" s="17"/>
      <c r="G3036" s="17"/>
      <c r="H3036" s="353">
        <v>107005383445</v>
      </c>
      <c r="I3036" s="17" t="s">
        <v>5204</v>
      </c>
      <c r="J3036" s="17">
        <v>0</v>
      </c>
    </row>
    <row r="3037" spans="1:10" hidden="1">
      <c r="A3037" s="18">
        <f t="shared" si="47"/>
        <v>3033</v>
      </c>
      <c r="B3037" s="120">
        <v>17035</v>
      </c>
      <c r="C3037" s="22" t="s">
        <v>2764</v>
      </c>
      <c r="D3037" s="23">
        <v>32549</v>
      </c>
      <c r="E3037" s="24" t="s">
        <v>4815</v>
      </c>
      <c r="F3037" s="17"/>
      <c r="G3037" s="17"/>
      <c r="H3037" s="353">
        <v>105004601620</v>
      </c>
      <c r="I3037" s="17" t="s">
        <v>5204</v>
      </c>
      <c r="J3037" s="17">
        <v>0</v>
      </c>
    </row>
    <row r="3038" spans="1:10" hidden="1">
      <c r="A3038" s="18">
        <f t="shared" si="47"/>
        <v>3034</v>
      </c>
      <c r="B3038" s="116">
        <v>17036</v>
      </c>
      <c r="C3038" s="26" t="s">
        <v>2765</v>
      </c>
      <c r="D3038" s="27">
        <v>31923</v>
      </c>
      <c r="E3038" s="28" t="s">
        <v>4800</v>
      </c>
      <c r="F3038" s="17"/>
      <c r="G3038" s="17"/>
      <c r="H3038" s="353">
        <v>101004885167</v>
      </c>
      <c r="I3038" s="17" t="s">
        <v>5204</v>
      </c>
      <c r="J3038" s="17">
        <v>0</v>
      </c>
    </row>
    <row r="3039" spans="1:10" hidden="1">
      <c r="A3039" s="18">
        <f t="shared" si="47"/>
        <v>3035</v>
      </c>
      <c r="B3039" s="120">
        <v>17038</v>
      </c>
      <c r="C3039" s="22" t="s">
        <v>564</v>
      </c>
      <c r="D3039" s="23">
        <v>32546</v>
      </c>
      <c r="E3039" s="24" t="s">
        <v>4827</v>
      </c>
      <c r="F3039" s="17"/>
      <c r="G3039" s="17"/>
      <c r="H3039" s="353">
        <v>1008402735</v>
      </c>
      <c r="I3039" s="17" t="s">
        <v>5208</v>
      </c>
      <c r="J3039" s="17">
        <v>0</v>
      </c>
    </row>
    <row r="3040" spans="1:10" hidden="1">
      <c r="A3040" s="18">
        <f t="shared" si="47"/>
        <v>3036</v>
      </c>
      <c r="B3040" s="116">
        <v>17039</v>
      </c>
      <c r="C3040" s="26" t="s">
        <v>2766</v>
      </c>
      <c r="D3040" s="27">
        <v>33095</v>
      </c>
      <c r="E3040" s="28" t="s">
        <v>4792</v>
      </c>
      <c r="F3040" s="17"/>
      <c r="G3040" s="17"/>
      <c r="H3040" s="353">
        <v>1008402764</v>
      </c>
      <c r="I3040" s="17" t="s">
        <v>5208</v>
      </c>
      <c r="J3040" s="17">
        <v>0</v>
      </c>
    </row>
    <row r="3041" spans="1:10" hidden="1">
      <c r="A3041" s="18">
        <f t="shared" si="47"/>
        <v>3037</v>
      </c>
      <c r="B3041" s="120">
        <v>17041</v>
      </c>
      <c r="C3041" s="22" t="s">
        <v>2656</v>
      </c>
      <c r="D3041" s="23">
        <v>33820</v>
      </c>
      <c r="E3041" s="24" t="s">
        <v>4792</v>
      </c>
      <c r="F3041" s="17"/>
      <c r="G3041" s="17"/>
      <c r="H3041" s="353">
        <v>1008402667</v>
      </c>
      <c r="I3041" s="17" t="s">
        <v>5208</v>
      </c>
      <c r="J3041" s="17">
        <v>0</v>
      </c>
    </row>
    <row r="3042" spans="1:10" hidden="1">
      <c r="A3042" s="18">
        <f t="shared" si="47"/>
        <v>3038</v>
      </c>
      <c r="B3042" s="116">
        <v>17042</v>
      </c>
      <c r="C3042" s="26" t="s">
        <v>1875</v>
      </c>
      <c r="D3042" s="27">
        <v>33487</v>
      </c>
      <c r="E3042" s="28" t="s">
        <v>4780</v>
      </c>
      <c r="F3042" s="17"/>
      <c r="G3042" s="17"/>
      <c r="H3042" s="353">
        <v>1008402586</v>
      </c>
      <c r="I3042" s="17" t="s">
        <v>5208</v>
      </c>
      <c r="J3042" s="17">
        <v>0</v>
      </c>
    </row>
    <row r="3043" spans="1:10" hidden="1">
      <c r="A3043" s="18">
        <f t="shared" si="47"/>
        <v>3039</v>
      </c>
      <c r="B3043" s="120">
        <v>17043</v>
      </c>
      <c r="C3043" s="22" t="s">
        <v>2767</v>
      </c>
      <c r="D3043" s="23">
        <v>33287</v>
      </c>
      <c r="E3043" s="24" t="s">
        <v>4802</v>
      </c>
      <c r="F3043" s="17"/>
      <c r="G3043" s="17"/>
      <c r="H3043" s="353">
        <v>1006472372</v>
      </c>
      <c r="I3043" s="17" t="s">
        <v>5208</v>
      </c>
      <c r="J3043" s="17">
        <v>0</v>
      </c>
    </row>
    <row r="3044" spans="1:10" hidden="1">
      <c r="A3044" s="18">
        <f t="shared" si="47"/>
        <v>3040</v>
      </c>
      <c r="B3044" s="116">
        <v>17044</v>
      </c>
      <c r="C3044" s="26" t="s">
        <v>1075</v>
      </c>
      <c r="D3044" s="27">
        <v>33969</v>
      </c>
      <c r="E3044" s="28" t="s">
        <v>4791</v>
      </c>
      <c r="F3044" s="17"/>
      <c r="G3044" s="17"/>
      <c r="H3044" s="353">
        <v>141000860086</v>
      </c>
      <c r="I3044" s="17" t="s">
        <v>5210</v>
      </c>
      <c r="J3044" s="17">
        <v>0</v>
      </c>
    </row>
    <row r="3045" spans="1:10" hidden="1">
      <c r="A3045" s="18">
        <f t="shared" si="47"/>
        <v>3041</v>
      </c>
      <c r="B3045" s="120">
        <v>17045</v>
      </c>
      <c r="C3045" s="22" t="s">
        <v>2768</v>
      </c>
      <c r="D3045" s="23">
        <v>33867</v>
      </c>
      <c r="E3045" s="24" t="s">
        <v>4814</v>
      </c>
      <c r="F3045" s="17"/>
      <c r="G3045" s="17"/>
      <c r="H3045" s="353">
        <v>1008399107</v>
      </c>
      <c r="I3045" s="17" t="s">
        <v>5208</v>
      </c>
      <c r="J3045" s="17">
        <v>0</v>
      </c>
    </row>
    <row r="3046" spans="1:10" hidden="1">
      <c r="A3046" s="18">
        <f t="shared" si="47"/>
        <v>3042</v>
      </c>
      <c r="B3046" s="116">
        <v>17046</v>
      </c>
      <c r="C3046" s="26" t="s">
        <v>2769</v>
      </c>
      <c r="D3046" s="27">
        <v>33079</v>
      </c>
      <c r="E3046" s="28" t="s">
        <v>4821</v>
      </c>
      <c r="F3046" s="17"/>
      <c r="G3046" s="17"/>
      <c r="H3046" s="353">
        <v>100005383454</v>
      </c>
      <c r="I3046" s="17" t="s">
        <v>5204</v>
      </c>
      <c r="J3046" s="17">
        <v>0</v>
      </c>
    </row>
    <row r="3047" spans="1:10" hidden="1">
      <c r="A3047" s="18">
        <f t="shared" si="47"/>
        <v>3043</v>
      </c>
      <c r="B3047" s="120">
        <v>17047</v>
      </c>
      <c r="C3047" s="22" t="s">
        <v>2770</v>
      </c>
      <c r="D3047" s="23">
        <v>32141</v>
      </c>
      <c r="E3047" s="24" t="s">
        <v>4789</v>
      </c>
      <c r="F3047" s="17"/>
      <c r="G3047" s="17"/>
      <c r="H3047" s="353">
        <v>104005383448</v>
      </c>
      <c r="I3047" s="17" t="s">
        <v>5204</v>
      </c>
      <c r="J3047" s="17">
        <v>0</v>
      </c>
    </row>
    <row r="3048" spans="1:10" hidden="1">
      <c r="A3048" s="18">
        <f t="shared" si="47"/>
        <v>3044</v>
      </c>
      <c r="B3048" s="116">
        <v>17048</v>
      </c>
      <c r="C3048" s="26" t="s">
        <v>2771</v>
      </c>
      <c r="D3048" s="27">
        <v>33498</v>
      </c>
      <c r="E3048" s="28" t="s">
        <v>4807</v>
      </c>
      <c r="F3048" s="17"/>
      <c r="G3048" s="17"/>
      <c r="H3048" s="353">
        <v>1008754302</v>
      </c>
      <c r="I3048" s="17" t="s">
        <v>5208</v>
      </c>
      <c r="J3048" s="17">
        <v>0</v>
      </c>
    </row>
    <row r="3049" spans="1:10" hidden="1">
      <c r="A3049" s="18">
        <f t="shared" si="47"/>
        <v>3045</v>
      </c>
      <c r="B3049" s="120">
        <v>17049</v>
      </c>
      <c r="C3049" s="22" t="s">
        <v>2772</v>
      </c>
      <c r="D3049" s="23">
        <v>32831</v>
      </c>
      <c r="E3049" s="24" t="s">
        <v>4797</v>
      </c>
      <c r="F3049" s="17"/>
      <c r="G3049" s="17"/>
      <c r="H3049" s="353">
        <v>1008399356</v>
      </c>
      <c r="I3049" s="17" t="s">
        <v>5208</v>
      </c>
      <c r="J3049" s="17">
        <v>0</v>
      </c>
    </row>
    <row r="3050" spans="1:10" hidden="1">
      <c r="A3050" s="18">
        <f t="shared" si="47"/>
        <v>3046</v>
      </c>
      <c r="B3050" s="116">
        <v>17050</v>
      </c>
      <c r="C3050" s="26" t="s">
        <v>2773</v>
      </c>
      <c r="D3050" s="27">
        <v>33262</v>
      </c>
      <c r="E3050" s="28" t="s">
        <v>4797</v>
      </c>
      <c r="F3050" s="17"/>
      <c r="G3050" s="17"/>
      <c r="H3050" s="353">
        <v>141000859921</v>
      </c>
      <c r="I3050" s="17" t="s">
        <v>5210</v>
      </c>
      <c r="J3050" s="17">
        <v>0</v>
      </c>
    </row>
    <row r="3051" spans="1:10" hidden="1">
      <c r="A3051" s="18">
        <f t="shared" si="47"/>
        <v>3047</v>
      </c>
      <c r="B3051" s="120">
        <v>17051</v>
      </c>
      <c r="C3051" s="22" t="s">
        <v>2774</v>
      </c>
      <c r="D3051" s="23">
        <v>33104</v>
      </c>
      <c r="E3051" s="24" t="s">
        <v>4793</v>
      </c>
      <c r="F3051" s="17"/>
      <c r="G3051" s="17"/>
      <c r="H3051" s="353">
        <v>141000859938</v>
      </c>
      <c r="I3051" s="17" t="s">
        <v>5210</v>
      </c>
      <c r="J3051" s="17">
        <v>0</v>
      </c>
    </row>
    <row r="3052" spans="1:10" hidden="1">
      <c r="A3052" s="18">
        <f t="shared" si="47"/>
        <v>3048</v>
      </c>
      <c r="B3052" s="116">
        <v>17052</v>
      </c>
      <c r="C3052" s="26" t="s">
        <v>2775</v>
      </c>
      <c r="D3052" s="27">
        <v>32779</v>
      </c>
      <c r="E3052" s="28" t="s">
        <v>4826</v>
      </c>
      <c r="F3052" s="17"/>
      <c r="G3052" s="17"/>
      <c r="H3052" s="353">
        <v>104005383450</v>
      </c>
      <c r="I3052" s="17" t="s">
        <v>5204</v>
      </c>
      <c r="J3052" s="17">
        <v>0</v>
      </c>
    </row>
    <row r="3053" spans="1:10" hidden="1">
      <c r="A3053" s="18">
        <f t="shared" si="47"/>
        <v>3049</v>
      </c>
      <c r="B3053" s="120">
        <v>17057</v>
      </c>
      <c r="C3053" s="22" t="s">
        <v>2776</v>
      </c>
      <c r="D3053" s="23">
        <v>33474</v>
      </c>
      <c r="E3053" s="24" t="s">
        <v>4815</v>
      </c>
      <c r="F3053" s="17"/>
      <c r="G3053" s="17"/>
      <c r="H3053" s="353">
        <v>109005383443</v>
      </c>
      <c r="I3053" s="17" t="s">
        <v>5204</v>
      </c>
      <c r="J3053" s="17">
        <v>0</v>
      </c>
    </row>
    <row r="3054" spans="1:10" hidden="1">
      <c r="A3054" s="18">
        <f t="shared" si="47"/>
        <v>3050</v>
      </c>
      <c r="B3054" s="116">
        <v>17058</v>
      </c>
      <c r="C3054" s="26" t="s">
        <v>2777</v>
      </c>
      <c r="D3054" s="27">
        <v>33100</v>
      </c>
      <c r="E3054" s="28" t="s">
        <v>4793</v>
      </c>
      <c r="F3054" s="17"/>
      <c r="G3054" s="17"/>
      <c r="H3054" s="353">
        <v>141000859957</v>
      </c>
      <c r="I3054" s="17" t="s">
        <v>5210</v>
      </c>
      <c r="J3054" s="17">
        <v>0</v>
      </c>
    </row>
    <row r="3055" spans="1:10" hidden="1">
      <c r="A3055" s="18">
        <f t="shared" si="47"/>
        <v>3051</v>
      </c>
      <c r="B3055" s="120">
        <v>17059</v>
      </c>
      <c r="C3055" s="22" t="s">
        <v>2778</v>
      </c>
      <c r="D3055" s="23">
        <v>33909</v>
      </c>
      <c r="E3055" s="24" t="s">
        <v>4823</v>
      </c>
      <c r="F3055" s="17"/>
      <c r="G3055" s="17"/>
      <c r="H3055" s="353">
        <v>1008397879</v>
      </c>
      <c r="I3055" s="17" t="s">
        <v>5208</v>
      </c>
      <c r="J3055" s="17">
        <v>0</v>
      </c>
    </row>
    <row r="3056" spans="1:10" hidden="1">
      <c r="A3056" s="18">
        <f t="shared" si="47"/>
        <v>3052</v>
      </c>
      <c r="B3056" s="116">
        <v>17062</v>
      </c>
      <c r="C3056" s="26" t="s">
        <v>2779</v>
      </c>
      <c r="D3056" s="27">
        <v>32611</v>
      </c>
      <c r="E3056" s="28" t="s">
        <v>4820</v>
      </c>
      <c r="F3056" s="17"/>
      <c r="G3056" s="17"/>
      <c r="H3056" s="353">
        <v>1008398629</v>
      </c>
      <c r="I3056" s="17" t="s">
        <v>5208</v>
      </c>
      <c r="J3056" s="17">
        <v>0</v>
      </c>
    </row>
    <row r="3057" spans="1:10" hidden="1">
      <c r="A3057" s="18">
        <f t="shared" si="47"/>
        <v>3053</v>
      </c>
      <c r="B3057" s="120">
        <v>17065</v>
      </c>
      <c r="C3057" s="22" t="s">
        <v>1372</v>
      </c>
      <c r="D3057" s="23">
        <v>33958</v>
      </c>
      <c r="E3057" s="24" t="s">
        <v>4797</v>
      </c>
      <c r="F3057" s="17"/>
      <c r="G3057" s="17"/>
      <c r="H3057" s="353">
        <v>141000860087</v>
      </c>
      <c r="I3057" s="17" t="s">
        <v>5210</v>
      </c>
      <c r="J3057" s="17">
        <v>0</v>
      </c>
    </row>
    <row r="3058" spans="1:10" hidden="1">
      <c r="A3058" s="18">
        <f t="shared" si="47"/>
        <v>3054</v>
      </c>
      <c r="B3058" s="116">
        <v>17067</v>
      </c>
      <c r="C3058" s="26" t="s">
        <v>2780</v>
      </c>
      <c r="D3058" s="27">
        <v>33452</v>
      </c>
      <c r="E3058" s="28" t="s">
        <v>4797</v>
      </c>
      <c r="F3058" s="17"/>
      <c r="G3058" s="17"/>
      <c r="H3058" s="353">
        <v>141000860090</v>
      </c>
      <c r="I3058" s="17" t="s">
        <v>5210</v>
      </c>
      <c r="J3058" s="17">
        <v>0</v>
      </c>
    </row>
    <row r="3059" spans="1:10" hidden="1">
      <c r="A3059" s="18">
        <f t="shared" si="47"/>
        <v>3055</v>
      </c>
      <c r="B3059" s="120">
        <v>17070</v>
      </c>
      <c r="C3059" s="22" t="s">
        <v>955</v>
      </c>
      <c r="D3059" s="23">
        <v>32881</v>
      </c>
      <c r="E3059" s="24" t="s">
        <v>4827</v>
      </c>
      <c r="F3059" s="17"/>
      <c r="G3059" s="17"/>
      <c r="H3059" s="353">
        <v>101005383511</v>
      </c>
      <c r="I3059" s="17" t="s">
        <v>5204</v>
      </c>
      <c r="J3059" s="17">
        <v>0</v>
      </c>
    </row>
    <row r="3060" spans="1:10" hidden="1">
      <c r="A3060" s="18">
        <f t="shared" si="47"/>
        <v>3056</v>
      </c>
      <c r="B3060" s="116">
        <v>17072</v>
      </c>
      <c r="C3060" s="26" t="s">
        <v>2781</v>
      </c>
      <c r="D3060" s="27">
        <v>32344</v>
      </c>
      <c r="E3060" s="28" t="s">
        <v>4801</v>
      </c>
      <c r="F3060" s="17"/>
      <c r="G3060" s="17"/>
      <c r="H3060" s="353">
        <v>44310000194947</v>
      </c>
      <c r="I3060" s="17" t="s">
        <v>5221</v>
      </c>
      <c r="J3060" s="17">
        <v>0</v>
      </c>
    </row>
    <row r="3061" spans="1:10" hidden="1">
      <c r="A3061" s="18">
        <f t="shared" si="47"/>
        <v>3057</v>
      </c>
      <c r="B3061" s="120">
        <v>17074</v>
      </c>
      <c r="C3061" s="22" t="s">
        <v>2782</v>
      </c>
      <c r="D3061" s="23">
        <v>33777</v>
      </c>
      <c r="E3061" s="24" t="s">
        <v>4798</v>
      </c>
      <c r="F3061" s="17"/>
      <c r="G3061" s="17"/>
      <c r="H3061" s="353">
        <v>1008397086</v>
      </c>
      <c r="I3061" s="17" t="s">
        <v>5208</v>
      </c>
      <c r="J3061" s="17" t="s">
        <v>6467</v>
      </c>
    </row>
    <row r="3062" spans="1:10" hidden="1">
      <c r="A3062" s="18">
        <f t="shared" si="47"/>
        <v>3058</v>
      </c>
      <c r="B3062" s="116">
        <v>17080</v>
      </c>
      <c r="C3062" s="26" t="s">
        <v>495</v>
      </c>
      <c r="D3062" s="27">
        <v>32981</v>
      </c>
      <c r="E3062" s="28" t="s">
        <v>4793</v>
      </c>
      <c r="F3062" s="17"/>
      <c r="G3062" s="17"/>
      <c r="H3062" s="353">
        <v>1008394571</v>
      </c>
      <c r="I3062" s="17" t="s">
        <v>5208</v>
      </c>
      <c r="J3062" s="17" t="s">
        <v>6468</v>
      </c>
    </row>
    <row r="3063" spans="1:10" hidden="1">
      <c r="A3063" s="18">
        <f t="shared" si="47"/>
        <v>3059</v>
      </c>
      <c r="B3063" s="38">
        <v>17083</v>
      </c>
      <c r="C3063" s="30" t="s">
        <v>2783</v>
      </c>
      <c r="D3063" s="48">
        <v>33055</v>
      </c>
      <c r="E3063" s="30" t="s">
        <v>4818</v>
      </c>
      <c r="F3063" s="17"/>
      <c r="G3063" s="17"/>
      <c r="H3063" s="353">
        <v>100006919858</v>
      </c>
      <c r="I3063" s="17" t="s">
        <v>5204</v>
      </c>
      <c r="J3063" s="17" t="s">
        <v>6469</v>
      </c>
    </row>
    <row r="3064" spans="1:10" hidden="1">
      <c r="A3064" s="18">
        <f t="shared" si="47"/>
        <v>3060</v>
      </c>
      <c r="B3064" s="116">
        <v>17085</v>
      </c>
      <c r="C3064" s="26" t="s">
        <v>946</v>
      </c>
      <c r="D3064" s="27">
        <v>32416</v>
      </c>
      <c r="E3064" s="28" t="s">
        <v>4827</v>
      </c>
      <c r="F3064" s="17"/>
      <c r="G3064" s="17"/>
      <c r="H3064" s="353">
        <v>1008387436</v>
      </c>
      <c r="I3064" s="17" t="s">
        <v>5208</v>
      </c>
      <c r="J3064" s="17" t="s">
        <v>6470</v>
      </c>
    </row>
    <row r="3065" spans="1:10" hidden="1">
      <c r="A3065" s="18">
        <f t="shared" si="47"/>
        <v>3061</v>
      </c>
      <c r="B3065" s="120">
        <v>17087</v>
      </c>
      <c r="C3065" s="22" t="s">
        <v>2784</v>
      </c>
      <c r="D3065" s="23">
        <v>33893</v>
      </c>
      <c r="E3065" s="24" t="s">
        <v>4821</v>
      </c>
      <c r="F3065" s="17"/>
      <c r="G3065" s="17"/>
      <c r="H3065" s="353">
        <v>1008403145</v>
      </c>
      <c r="I3065" s="17" t="s">
        <v>5208</v>
      </c>
      <c r="J3065" s="17" t="s">
        <v>6471</v>
      </c>
    </row>
    <row r="3066" spans="1:10" hidden="1">
      <c r="A3066" s="18">
        <f t="shared" si="47"/>
        <v>3062</v>
      </c>
      <c r="B3066" s="120">
        <v>17089</v>
      </c>
      <c r="C3066" s="22" t="s">
        <v>1875</v>
      </c>
      <c r="D3066" s="23">
        <v>33646</v>
      </c>
      <c r="E3066" s="24" t="s">
        <v>4821</v>
      </c>
      <c r="F3066" s="17"/>
      <c r="G3066" s="17"/>
      <c r="H3066" s="353">
        <v>100006101100</v>
      </c>
      <c r="I3066" s="17" t="s">
        <v>5204</v>
      </c>
      <c r="J3066" s="17" t="s">
        <v>6472</v>
      </c>
    </row>
    <row r="3067" spans="1:10" hidden="1">
      <c r="A3067" s="18">
        <f t="shared" si="47"/>
        <v>3063</v>
      </c>
      <c r="B3067" s="116">
        <v>17090</v>
      </c>
      <c r="C3067" s="26" t="s">
        <v>2785</v>
      </c>
      <c r="D3067" s="27">
        <v>33582</v>
      </c>
      <c r="E3067" s="28" t="s">
        <v>4821</v>
      </c>
      <c r="F3067" s="17"/>
      <c r="G3067" s="17"/>
      <c r="H3067" s="353">
        <v>107006040459</v>
      </c>
      <c r="I3067" s="17" t="s">
        <v>5204</v>
      </c>
      <c r="J3067" s="17" t="s">
        <v>6472</v>
      </c>
    </row>
    <row r="3068" spans="1:10" hidden="1">
      <c r="A3068" s="18">
        <f t="shared" si="47"/>
        <v>3064</v>
      </c>
      <c r="B3068" s="78">
        <v>17096</v>
      </c>
      <c r="C3068" s="79" t="s">
        <v>2786</v>
      </c>
      <c r="D3068" s="80">
        <v>33027</v>
      </c>
      <c r="E3068" s="71" t="s">
        <v>4806</v>
      </c>
      <c r="F3068" s="17"/>
      <c r="G3068" s="17"/>
      <c r="H3068" s="353">
        <v>105006040463</v>
      </c>
      <c r="I3068" s="17" t="s">
        <v>5204</v>
      </c>
      <c r="J3068" s="17" t="s">
        <v>6473</v>
      </c>
    </row>
    <row r="3069" spans="1:10" hidden="1">
      <c r="A3069" s="18">
        <f t="shared" si="47"/>
        <v>3065</v>
      </c>
      <c r="B3069" s="129">
        <v>17103</v>
      </c>
      <c r="C3069" s="130" t="s">
        <v>2787</v>
      </c>
      <c r="D3069" s="131">
        <v>33653</v>
      </c>
      <c r="E3069" s="132" t="s">
        <v>4824</v>
      </c>
      <c r="F3069" s="17"/>
      <c r="G3069" s="17"/>
      <c r="H3069" s="353">
        <v>1014380223</v>
      </c>
      <c r="I3069" s="17" t="s">
        <v>5210</v>
      </c>
      <c r="J3069" s="17" t="s">
        <v>6474</v>
      </c>
    </row>
    <row r="3070" spans="1:10" hidden="1">
      <c r="A3070" s="18">
        <f t="shared" si="47"/>
        <v>3066</v>
      </c>
      <c r="B3070" s="120">
        <v>17104</v>
      </c>
      <c r="C3070" s="22" t="s">
        <v>2788</v>
      </c>
      <c r="D3070" s="23">
        <v>34224</v>
      </c>
      <c r="E3070" s="24" t="s">
        <v>4813</v>
      </c>
      <c r="F3070" s="17"/>
      <c r="G3070" s="17"/>
      <c r="H3070" s="353">
        <v>1008392243</v>
      </c>
      <c r="I3070" s="17" t="s">
        <v>5208</v>
      </c>
      <c r="J3070" s="17" t="s">
        <v>6475</v>
      </c>
    </row>
    <row r="3071" spans="1:10" hidden="1">
      <c r="A3071" s="18">
        <f t="shared" si="47"/>
        <v>3067</v>
      </c>
      <c r="B3071" s="116">
        <v>17109</v>
      </c>
      <c r="C3071" s="26" t="s">
        <v>2789</v>
      </c>
      <c r="D3071" s="27">
        <v>32859</v>
      </c>
      <c r="E3071" s="28" t="s">
        <v>4823</v>
      </c>
      <c r="F3071" s="17"/>
      <c r="G3071" s="17"/>
      <c r="H3071" s="353">
        <v>104006972689</v>
      </c>
      <c r="I3071" s="17" t="s">
        <v>5204</v>
      </c>
      <c r="J3071" s="17" t="s">
        <v>6476</v>
      </c>
    </row>
    <row r="3072" spans="1:10" hidden="1">
      <c r="A3072" s="18">
        <f t="shared" si="47"/>
        <v>3068</v>
      </c>
      <c r="B3072" s="120">
        <v>17111</v>
      </c>
      <c r="C3072" s="22" t="s">
        <v>2790</v>
      </c>
      <c r="D3072" s="23">
        <v>32705</v>
      </c>
      <c r="E3072" s="24" t="s">
        <v>4817</v>
      </c>
      <c r="F3072" s="17"/>
      <c r="G3072" s="17"/>
      <c r="H3072" s="353">
        <v>103006972692</v>
      </c>
      <c r="I3072" s="17" t="s">
        <v>5204</v>
      </c>
      <c r="J3072" s="17" t="s">
        <v>6477</v>
      </c>
    </row>
    <row r="3073" spans="1:10" hidden="1">
      <c r="A3073" s="18">
        <f t="shared" si="47"/>
        <v>3069</v>
      </c>
      <c r="B3073" s="116">
        <v>17113</v>
      </c>
      <c r="C3073" s="26" t="s">
        <v>2791</v>
      </c>
      <c r="D3073" s="27">
        <v>33451</v>
      </c>
      <c r="E3073" s="28" t="s">
        <v>4823</v>
      </c>
      <c r="F3073" s="17"/>
      <c r="G3073" s="17"/>
      <c r="H3073" s="353">
        <v>109006972714</v>
      </c>
      <c r="I3073" s="17" t="s">
        <v>5204</v>
      </c>
      <c r="J3073" s="17" t="s">
        <v>6478</v>
      </c>
    </row>
    <row r="3074" spans="1:10" hidden="1">
      <c r="A3074" s="18">
        <f t="shared" si="47"/>
        <v>3070</v>
      </c>
      <c r="B3074" s="120">
        <v>17115</v>
      </c>
      <c r="C3074" s="22" t="s">
        <v>2792</v>
      </c>
      <c r="D3074" s="23">
        <v>32394</v>
      </c>
      <c r="E3074" s="24" t="s">
        <v>4823</v>
      </c>
      <c r="F3074" s="17"/>
      <c r="G3074" s="17"/>
      <c r="H3074" s="353">
        <v>103004612349</v>
      </c>
      <c r="I3074" s="17" t="s">
        <v>5204</v>
      </c>
      <c r="J3074" s="17" t="s">
        <v>6479</v>
      </c>
    </row>
    <row r="3075" spans="1:10" hidden="1">
      <c r="A3075" s="18">
        <f t="shared" si="47"/>
        <v>3071</v>
      </c>
      <c r="B3075" s="116">
        <v>17123</v>
      </c>
      <c r="C3075" s="26" t="s">
        <v>2793</v>
      </c>
      <c r="D3075" s="27">
        <v>33681</v>
      </c>
      <c r="E3075" s="28" t="s">
        <v>4825</v>
      </c>
      <c r="F3075" s="17"/>
      <c r="G3075" s="17"/>
      <c r="H3075" s="353">
        <v>101006040467</v>
      </c>
      <c r="I3075" s="17" t="s">
        <v>5204</v>
      </c>
      <c r="J3075" s="17" t="s">
        <v>6481</v>
      </c>
    </row>
    <row r="3076" spans="1:10" hidden="1">
      <c r="A3076" s="18">
        <f t="shared" si="47"/>
        <v>3072</v>
      </c>
      <c r="B3076" s="120">
        <v>17128</v>
      </c>
      <c r="C3076" s="22" t="s">
        <v>2794</v>
      </c>
      <c r="D3076" s="23">
        <v>33529</v>
      </c>
      <c r="E3076" s="24" t="s">
        <v>4800</v>
      </c>
      <c r="F3076" s="17"/>
      <c r="G3076" s="17"/>
      <c r="H3076" s="353">
        <v>141000860492</v>
      </c>
      <c r="I3076" s="17" t="s">
        <v>5210</v>
      </c>
      <c r="J3076" s="17" t="s">
        <v>6482</v>
      </c>
    </row>
    <row r="3077" spans="1:10" hidden="1">
      <c r="A3077" s="18">
        <f t="shared" si="47"/>
        <v>3073</v>
      </c>
      <c r="B3077" s="116">
        <v>17130</v>
      </c>
      <c r="C3077" s="26" t="s">
        <v>2795</v>
      </c>
      <c r="D3077" s="27">
        <v>32843</v>
      </c>
      <c r="E3077" s="28" t="s">
        <v>4815</v>
      </c>
      <c r="F3077" s="17"/>
      <c r="G3077" s="17"/>
      <c r="H3077" s="353">
        <v>100006962378</v>
      </c>
      <c r="I3077" s="17" t="s">
        <v>5204</v>
      </c>
      <c r="J3077" s="17" t="s">
        <v>6470</v>
      </c>
    </row>
    <row r="3078" spans="1:10" hidden="1">
      <c r="A3078" s="18">
        <f t="shared" ref="A3078:A3141" si="48">ROW()-4</f>
        <v>3074</v>
      </c>
      <c r="B3078" s="120">
        <v>17132</v>
      </c>
      <c r="C3078" s="22" t="s">
        <v>2169</v>
      </c>
      <c r="D3078" s="23">
        <v>33192</v>
      </c>
      <c r="E3078" s="24" t="s">
        <v>4808</v>
      </c>
      <c r="F3078" s="17"/>
      <c r="G3078" s="17"/>
      <c r="H3078" s="353">
        <v>103006962387</v>
      </c>
      <c r="I3078" s="17" t="s">
        <v>5204</v>
      </c>
      <c r="J3078" s="17" t="s">
        <v>6483</v>
      </c>
    </row>
    <row r="3079" spans="1:10" hidden="1">
      <c r="A3079" s="18">
        <f t="shared" si="48"/>
        <v>3075</v>
      </c>
      <c r="B3079" s="116">
        <v>17133</v>
      </c>
      <c r="C3079" s="26" t="s">
        <v>2796</v>
      </c>
      <c r="D3079" s="27">
        <v>32518</v>
      </c>
      <c r="E3079" s="28" t="s">
        <v>4820</v>
      </c>
      <c r="F3079" s="17"/>
      <c r="G3079" s="17"/>
      <c r="H3079" s="353">
        <v>1008398933</v>
      </c>
      <c r="I3079" s="17" t="s">
        <v>5208</v>
      </c>
      <c r="J3079" s="17" t="s">
        <v>6484</v>
      </c>
    </row>
    <row r="3080" spans="1:10" hidden="1">
      <c r="A3080" s="18">
        <f t="shared" si="48"/>
        <v>3076</v>
      </c>
      <c r="B3080" s="120">
        <v>17136</v>
      </c>
      <c r="C3080" s="22" t="s">
        <v>2797</v>
      </c>
      <c r="D3080" s="23">
        <v>32786</v>
      </c>
      <c r="E3080" s="24" t="s">
        <v>4789</v>
      </c>
      <c r="F3080" s="17"/>
      <c r="G3080" s="17"/>
      <c r="H3080" s="353">
        <v>109006962423</v>
      </c>
      <c r="I3080" s="17" t="s">
        <v>5204</v>
      </c>
      <c r="J3080" s="17" t="s">
        <v>6485</v>
      </c>
    </row>
    <row r="3081" spans="1:10" hidden="1">
      <c r="A3081" s="18">
        <f t="shared" si="48"/>
        <v>3077</v>
      </c>
      <c r="B3081" s="116">
        <v>17138</v>
      </c>
      <c r="C3081" s="26" t="s">
        <v>2798</v>
      </c>
      <c r="D3081" s="27">
        <v>34259</v>
      </c>
      <c r="E3081" s="28" t="s">
        <v>4828</v>
      </c>
      <c r="F3081" s="17"/>
      <c r="G3081" s="17"/>
      <c r="H3081" s="353">
        <v>103005797167</v>
      </c>
      <c r="I3081" s="17" t="s">
        <v>5204</v>
      </c>
      <c r="J3081" s="17" t="s">
        <v>6486</v>
      </c>
    </row>
    <row r="3082" spans="1:10" hidden="1">
      <c r="A3082" s="18">
        <f t="shared" si="48"/>
        <v>3078</v>
      </c>
      <c r="B3082" s="120">
        <v>17141</v>
      </c>
      <c r="C3082" s="22" t="s">
        <v>2799</v>
      </c>
      <c r="D3082" s="23">
        <v>33298</v>
      </c>
      <c r="E3082" s="24" t="s">
        <v>4789</v>
      </c>
      <c r="F3082" s="17"/>
      <c r="G3082" s="17"/>
      <c r="H3082" s="353">
        <v>104005383518</v>
      </c>
      <c r="I3082" s="17" t="s">
        <v>5204</v>
      </c>
      <c r="J3082" s="17" t="s">
        <v>6487</v>
      </c>
    </row>
    <row r="3083" spans="1:10" hidden="1">
      <c r="A3083" s="18">
        <f t="shared" si="48"/>
        <v>3079</v>
      </c>
      <c r="B3083" s="116">
        <v>17142</v>
      </c>
      <c r="C3083" s="26" t="s">
        <v>1745</v>
      </c>
      <c r="D3083" s="27">
        <v>33097</v>
      </c>
      <c r="E3083" s="28" t="s">
        <v>4825</v>
      </c>
      <c r="F3083" s="17"/>
      <c r="G3083" s="17"/>
      <c r="H3083" s="353">
        <v>102005463511</v>
      </c>
      <c r="I3083" s="17" t="s">
        <v>5204</v>
      </c>
      <c r="J3083" s="17" t="s">
        <v>6488</v>
      </c>
    </row>
    <row r="3084" spans="1:10" hidden="1">
      <c r="A3084" s="18">
        <f t="shared" si="48"/>
        <v>3080</v>
      </c>
      <c r="B3084" s="120">
        <v>17143</v>
      </c>
      <c r="C3084" s="22" t="s">
        <v>2800</v>
      </c>
      <c r="D3084" s="23">
        <v>31574</v>
      </c>
      <c r="E3084" s="24" t="s">
        <v>4827</v>
      </c>
      <c r="F3084" s="17"/>
      <c r="G3084" s="17"/>
      <c r="H3084" s="353">
        <v>106004178340</v>
      </c>
      <c r="I3084" s="17" t="s">
        <v>5204</v>
      </c>
      <c r="J3084" s="17" t="s">
        <v>6489</v>
      </c>
    </row>
    <row r="3085" spans="1:10" hidden="1">
      <c r="A3085" s="18">
        <f t="shared" si="48"/>
        <v>3081</v>
      </c>
      <c r="B3085" s="116">
        <v>17149</v>
      </c>
      <c r="C3085" s="26" t="s">
        <v>2801</v>
      </c>
      <c r="D3085" s="27">
        <v>32669</v>
      </c>
      <c r="E3085" s="28" t="s">
        <v>4828</v>
      </c>
      <c r="F3085" s="17"/>
      <c r="G3085" s="17"/>
      <c r="H3085" s="353">
        <v>1008399518</v>
      </c>
      <c r="I3085" s="17" t="s">
        <v>5208</v>
      </c>
      <c r="J3085" s="17" t="s">
        <v>6490</v>
      </c>
    </row>
    <row r="3086" spans="1:10" hidden="1">
      <c r="A3086" s="18">
        <f t="shared" si="48"/>
        <v>3082</v>
      </c>
      <c r="B3086" s="25">
        <v>17157</v>
      </c>
      <c r="C3086" s="26" t="s">
        <v>2802</v>
      </c>
      <c r="D3086" s="27">
        <v>34269</v>
      </c>
      <c r="E3086" s="28" t="s">
        <v>4798</v>
      </c>
      <c r="F3086" s="17"/>
      <c r="G3086" s="17"/>
      <c r="H3086" s="353">
        <v>1008386796</v>
      </c>
      <c r="I3086" s="17" t="s">
        <v>5208</v>
      </c>
      <c r="J3086" s="17" t="s">
        <v>6491</v>
      </c>
    </row>
    <row r="3087" spans="1:10" hidden="1">
      <c r="A3087" s="18">
        <f t="shared" si="48"/>
        <v>3083</v>
      </c>
      <c r="B3087" s="57">
        <v>17159</v>
      </c>
      <c r="C3087" s="58" t="s">
        <v>2803</v>
      </c>
      <c r="D3087" s="59">
        <v>32891</v>
      </c>
      <c r="E3087" s="84" t="s">
        <v>4798</v>
      </c>
      <c r="F3087" s="17"/>
      <c r="G3087" s="17"/>
      <c r="H3087" s="353">
        <v>1008397361</v>
      </c>
      <c r="I3087" s="17" t="s">
        <v>5208</v>
      </c>
      <c r="J3087" s="17" t="s">
        <v>6492</v>
      </c>
    </row>
    <row r="3088" spans="1:10" hidden="1">
      <c r="A3088" s="18">
        <f t="shared" si="48"/>
        <v>3084</v>
      </c>
      <c r="B3088" s="25">
        <v>17162</v>
      </c>
      <c r="C3088" s="26" t="s">
        <v>2804</v>
      </c>
      <c r="D3088" s="27">
        <v>32779</v>
      </c>
      <c r="E3088" s="28" t="s">
        <v>4798</v>
      </c>
      <c r="F3088" s="17"/>
      <c r="G3088" s="17"/>
      <c r="H3088" s="353">
        <v>1008397154</v>
      </c>
      <c r="I3088" s="17" t="s">
        <v>5208</v>
      </c>
      <c r="J3088" s="17" t="s">
        <v>6493</v>
      </c>
    </row>
    <row r="3089" spans="1:10" hidden="1">
      <c r="A3089" s="18">
        <f t="shared" si="48"/>
        <v>3085</v>
      </c>
      <c r="B3089" s="21">
        <v>17167</v>
      </c>
      <c r="C3089" s="24" t="s">
        <v>2805</v>
      </c>
      <c r="D3089" s="55">
        <v>33187</v>
      </c>
      <c r="E3089" s="24" t="s">
        <v>4825</v>
      </c>
      <c r="F3089" s="17"/>
      <c r="G3089" s="17"/>
      <c r="H3089" s="353">
        <v>1042385197</v>
      </c>
      <c r="I3089" s="17" t="s">
        <v>5210</v>
      </c>
      <c r="J3089" s="17" t="s">
        <v>6494</v>
      </c>
    </row>
    <row r="3090" spans="1:10" hidden="1">
      <c r="A3090" s="18">
        <f t="shared" si="48"/>
        <v>3086</v>
      </c>
      <c r="B3090" s="25">
        <v>17173</v>
      </c>
      <c r="C3090" s="26" t="s">
        <v>2806</v>
      </c>
      <c r="D3090" s="27">
        <v>33446</v>
      </c>
      <c r="E3090" s="28" t="s">
        <v>4815</v>
      </c>
      <c r="F3090" s="17"/>
      <c r="G3090" s="17"/>
      <c r="H3090" s="353">
        <v>101007014192</v>
      </c>
      <c r="I3090" s="17" t="s">
        <v>5204</v>
      </c>
      <c r="J3090" s="17" t="s">
        <v>6495</v>
      </c>
    </row>
    <row r="3091" spans="1:10" hidden="1">
      <c r="A3091" s="18">
        <f t="shared" si="48"/>
        <v>3087</v>
      </c>
      <c r="B3091" s="38">
        <v>17175</v>
      </c>
      <c r="C3091" s="69" t="s">
        <v>2807</v>
      </c>
      <c r="D3091" s="70">
        <v>34022</v>
      </c>
      <c r="E3091" s="30" t="s">
        <v>4807</v>
      </c>
      <c r="F3091" s="17"/>
      <c r="G3091" s="17"/>
      <c r="H3091" s="353">
        <v>102871072494</v>
      </c>
      <c r="I3091" s="17" t="s">
        <v>5204</v>
      </c>
      <c r="J3091" s="17" t="s">
        <v>6496</v>
      </c>
    </row>
    <row r="3092" spans="1:10" hidden="1">
      <c r="A3092" s="18">
        <f t="shared" si="48"/>
        <v>3088</v>
      </c>
      <c r="B3092" s="25">
        <v>17177</v>
      </c>
      <c r="C3092" s="26" t="s">
        <v>2808</v>
      </c>
      <c r="D3092" s="27">
        <v>34244</v>
      </c>
      <c r="E3092" s="28" t="s">
        <v>4821</v>
      </c>
      <c r="F3092" s="17"/>
      <c r="G3092" s="17"/>
      <c r="H3092" s="353">
        <v>109005868803</v>
      </c>
      <c r="I3092" s="17" t="s">
        <v>5204</v>
      </c>
      <c r="J3092" s="17" t="s">
        <v>6497</v>
      </c>
    </row>
    <row r="3093" spans="1:10" hidden="1">
      <c r="A3093" s="18">
        <f t="shared" si="48"/>
        <v>3089</v>
      </c>
      <c r="B3093" s="21">
        <v>17179</v>
      </c>
      <c r="C3093" s="22" t="s">
        <v>1448</v>
      </c>
      <c r="D3093" s="23">
        <v>31469</v>
      </c>
      <c r="E3093" s="24" t="s">
        <v>4812</v>
      </c>
      <c r="F3093" s="17"/>
      <c r="G3093" s="17"/>
      <c r="H3093" s="353">
        <v>107007019207</v>
      </c>
      <c r="I3093" s="17" t="s">
        <v>5204</v>
      </c>
      <c r="J3093" s="17" t="s">
        <v>6498</v>
      </c>
    </row>
    <row r="3094" spans="1:10" hidden="1">
      <c r="A3094" s="18">
        <f t="shared" si="48"/>
        <v>3090</v>
      </c>
      <c r="B3094" s="25">
        <v>17180</v>
      </c>
      <c r="C3094" s="26" t="s">
        <v>2809</v>
      </c>
      <c r="D3094" s="27">
        <v>32695</v>
      </c>
      <c r="E3094" s="28" t="s">
        <v>4793</v>
      </c>
      <c r="F3094" s="17"/>
      <c r="G3094" s="17"/>
      <c r="H3094" s="353">
        <v>141000859978</v>
      </c>
      <c r="I3094" s="17" t="s">
        <v>5210</v>
      </c>
      <c r="J3094" s="17" t="s">
        <v>6499</v>
      </c>
    </row>
    <row r="3095" spans="1:10" hidden="1">
      <c r="A3095" s="18">
        <f t="shared" si="48"/>
        <v>3091</v>
      </c>
      <c r="B3095" s="21">
        <v>17182</v>
      </c>
      <c r="C3095" s="22" t="s">
        <v>2659</v>
      </c>
      <c r="D3095" s="23">
        <v>32032</v>
      </c>
      <c r="E3095" s="24" t="s">
        <v>4827</v>
      </c>
      <c r="F3095" s="17"/>
      <c r="G3095" s="17"/>
      <c r="H3095" s="353">
        <v>104007019361</v>
      </c>
      <c r="I3095" s="17" t="s">
        <v>5204</v>
      </c>
      <c r="J3095" s="17" t="s">
        <v>6500</v>
      </c>
    </row>
    <row r="3096" spans="1:10" hidden="1">
      <c r="A3096" s="18">
        <f t="shared" si="48"/>
        <v>3092</v>
      </c>
      <c r="B3096" s="25">
        <v>17186</v>
      </c>
      <c r="C3096" s="26" t="s">
        <v>2810</v>
      </c>
      <c r="D3096" s="27">
        <v>33124</v>
      </c>
      <c r="E3096" s="28" t="s">
        <v>4780</v>
      </c>
      <c r="F3096" s="17"/>
      <c r="G3096" s="17"/>
      <c r="H3096" s="353">
        <v>109005769080</v>
      </c>
      <c r="I3096" s="17" t="s">
        <v>5204</v>
      </c>
      <c r="J3096" s="17" t="s">
        <v>6501</v>
      </c>
    </row>
    <row r="3097" spans="1:10" hidden="1">
      <c r="A3097" s="18">
        <f t="shared" si="48"/>
        <v>3093</v>
      </c>
      <c r="B3097" s="21">
        <v>17189</v>
      </c>
      <c r="C3097" s="22" t="s">
        <v>1189</v>
      </c>
      <c r="D3097" s="23">
        <v>33637</v>
      </c>
      <c r="E3097" s="24" t="s">
        <v>4792</v>
      </c>
      <c r="F3097" s="17"/>
      <c r="G3097" s="17"/>
      <c r="H3097" s="353">
        <v>1008440467</v>
      </c>
      <c r="I3097" s="17" t="s">
        <v>5208</v>
      </c>
      <c r="J3097" s="17" t="s">
        <v>6502</v>
      </c>
    </row>
    <row r="3098" spans="1:10" hidden="1">
      <c r="A3098" s="18">
        <f t="shared" si="48"/>
        <v>3094</v>
      </c>
      <c r="B3098" s="60">
        <v>17190</v>
      </c>
      <c r="C3098" s="85" t="s">
        <v>2811</v>
      </c>
      <c r="D3098" s="86">
        <v>33087</v>
      </c>
      <c r="E3098" s="63" t="s">
        <v>4807</v>
      </c>
      <c r="F3098" s="17"/>
      <c r="G3098" s="17"/>
      <c r="H3098" s="353">
        <v>141000865081</v>
      </c>
      <c r="I3098" s="17" t="s">
        <v>5210</v>
      </c>
      <c r="J3098" s="17" t="s">
        <v>6503</v>
      </c>
    </row>
    <row r="3099" spans="1:10" hidden="1">
      <c r="A3099" s="18">
        <f t="shared" si="48"/>
        <v>3095</v>
      </c>
      <c r="B3099" s="21">
        <v>17191</v>
      </c>
      <c r="C3099" s="22" t="s">
        <v>2812</v>
      </c>
      <c r="D3099" s="23">
        <v>33805</v>
      </c>
      <c r="E3099" s="24" t="s">
        <v>4823</v>
      </c>
      <c r="F3099" s="17"/>
      <c r="G3099" s="17"/>
      <c r="H3099" s="353">
        <v>102007019312</v>
      </c>
      <c r="I3099" s="17" t="s">
        <v>5204</v>
      </c>
      <c r="J3099" s="17" t="s">
        <v>6504</v>
      </c>
    </row>
    <row r="3100" spans="1:10" hidden="1">
      <c r="A3100" s="18">
        <f t="shared" si="48"/>
        <v>3096</v>
      </c>
      <c r="B3100" s="25">
        <v>17194</v>
      </c>
      <c r="C3100" s="26" t="s">
        <v>2813</v>
      </c>
      <c r="D3100" s="27">
        <v>33147</v>
      </c>
      <c r="E3100" s="28" t="s">
        <v>4818</v>
      </c>
      <c r="F3100" s="17"/>
      <c r="G3100" s="17"/>
      <c r="H3100" s="353">
        <v>141000859695</v>
      </c>
      <c r="I3100" s="17" t="s">
        <v>5210</v>
      </c>
      <c r="J3100" s="17" t="s">
        <v>6505</v>
      </c>
    </row>
    <row r="3101" spans="1:10" hidden="1">
      <c r="A3101" s="18">
        <f t="shared" si="48"/>
        <v>3097</v>
      </c>
      <c r="B3101" s="21">
        <v>17197</v>
      </c>
      <c r="C3101" s="22" t="s">
        <v>2814</v>
      </c>
      <c r="D3101" s="23">
        <v>31519</v>
      </c>
      <c r="E3101" s="24" t="s">
        <v>4817</v>
      </c>
      <c r="F3101" s="17"/>
      <c r="G3101" s="17"/>
      <c r="H3101" s="353">
        <v>109003976752</v>
      </c>
      <c r="I3101" s="17" t="s">
        <v>5204</v>
      </c>
      <c r="J3101" s="17" t="s">
        <v>6507</v>
      </c>
    </row>
    <row r="3102" spans="1:10" hidden="1">
      <c r="A3102" s="18">
        <f t="shared" si="48"/>
        <v>3098</v>
      </c>
      <c r="B3102" s="25">
        <v>17198</v>
      </c>
      <c r="C3102" s="26" t="s">
        <v>2815</v>
      </c>
      <c r="D3102" s="27">
        <v>31572</v>
      </c>
      <c r="E3102" s="28" t="s">
        <v>4780</v>
      </c>
      <c r="F3102" s="17"/>
      <c r="G3102" s="17"/>
      <c r="H3102" s="353">
        <v>109001325083</v>
      </c>
      <c r="I3102" s="17" t="s">
        <v>5204</v>
      </c>
      <c r="J3102" s="17">
        <v>0</v>
      </c>
    </row>
    <row r="3103" spans="1:10" hidden="1">
      <c r="A3103" s="18">
        <f t="shared" si="48"/>
        <v>3099</v>
      </c>
      <c r="B3103" s="21">
        <v>17201</v>
      </c>
      <c r="C3103" s="22" t="s">
        <v>2816</v>
      </c>
      <c r="D3103" s="23">
        <v>33098</v>
      </c>
      <c r="E3103" s="30" t="s">
        <v>4781</v>
      </c>
      <c r="F3103" s="17"/>
      <c r="G3103" s="17"/>
      <c r="H3103" s="353">
        <v>104004646295</v>
      </c>
      <c r="I3103" s="17" t="s">
        <v>5204</v>
      </c>
      <c r="J3103" s="17">
        <v>0</v>
      </c>
    </row>
    <row r="3104" spans="1:10" hidden="1">
      <c r="A3104" s="18">
        <f t="shared" si="48"/>
        <v>3100</v>
      </c>
      <c r="B3104" s="25">
        <v>17204</v>
      </c>
      <c r="C3104" s="26" t="s">
        <v>2817</v>
      </c>
      <c r="D3104" s="27">
        <v>33193</v>
      </c>
      <c r="E3104" s="28" t="s">
        <v>4792</v>
      </c>
      <c r="F3104" s="17"/>
      <c r="G3104" s="17"/>
      <c r="H3104" s="353">
        <v>100005150801</v>
      </c>
      <c r="I3104" s="17" t="s">
        <v>5204</v>
      </c>
      <c r="J3104" s="17">
        <v>0</v>
      </c>
    </row>
    <row r="3105" spans="1:10" hidden="1">
      <c r="A3105" s="18">
        <f t="shared" si="48"/>
        <v>3101</v>
      </c>
      <c r="B3105" s="21">
        <v>17210</v>
      </c>
      <c r="C3105" s="22" t="s">
        <v>2818</v>
      </c>
      <c r="D3105" s="23">
        <v>33856</v>
      </c>
      <c r="E3105" s="24" t="s">
        <v>4789</v>
      </c>
      <c r="F3105" s="17"/>
      <c r="G3105" s="17"/>
      <c r="H3105" s="353">
        <v>100005223618</v>
      </c>
      <c r="I3105" s="17" t="s">
        <v>5204</v>
      </c>
      <c r="J3105" s="17">
        <v>0</v>
      </c>
    </row>
    <row r="3106" spans="1:10" hidden="1">
      <c r="A3106" s="18">
        <f t="shared" si="48"/>
        <v>3102</v>
      </c>
      <c r="B3106" s="25">
        <v>17213</v>
      </c>
      <c r="C3106" s="26" t="s">
        <v>2819</v>
      </c>
      <c r="D3106" s="27">
        <v>33240</v>
      </c>
      <c r="E3106" s="28" t="s">
        <v>4784</v>
      </c>
      <c r="F3106" s="17"/>
      <c r="G3106" s="17"/>
      <c r="H3106" s="353">
        <v>141000860153</v>
      </c>
      <c r="I3106" s="17" t="s">
        <v>5210</v>
      </c>
      <c r="J3106" s="17">
        <v>0</v>
      </c>
    </row>
    <row r="3107" spans="1:10" hidden="1">
      <c r="A3107" s="18">
        <f t="shared" si="48"/>
        <v>3103</v>
      </c>
      <c r="B3107" s="21">
        <v>17214</v>
      </c>
      <c r="C3107" s="22" t="s">
        <v>2820</v>
      </c>
      <c r="D3107" s="23">
        <v>32756</v>
      </c>
      <c r="E3107" s="24" t="s">
        <v>4799</v>
      </c>
      <c r="F3107" s="17"/>
      <c r="G3107" s="17"/>
      <c r="H3107" s="353">
        <v>102001081336</v>
      </c>
      <c r="I3107" s="17" t="s">
        <v>5204</v>
      </c>
      <c r="J3107" s="17">
        <v>0</v>
      </c>
    </row>
    <row r="3108" spans="1:10" hidden="1">
      <c r="A3108" s="18">
        <f t="shared" si="48"/>
        <v>3104</v>
      </c>
      <c r="B3108" s="25">
        <v>17215</v>
      </c>
      <c r="C3108" s="26" t="s">
        <v>2821</v>
      </c>
      <c r="D3108" s="27">
        <v>34635</v>
      </c>
      <c r="E3108" s="28" t="s">
        <v>4800</v>
      </c>
      <c r="F3108" s="17"/>
      <c r="G3108" s="17"/>
      <c r="H3108" s="353">
        <v>141000860415</v>
      </c>
      <c r="I3108" s="17" t="s">
        <v>5210</v>
      </c>
      <c r="J3108" s="17">
        <v>0</v>
      </c>
    </row>
    <row r="3109" spans="1:10" hidden="1">
      <c r="A3109" s="18">
        <f t="shared" si="48"/>
        <v>3105</v>
      </c>
      <c r="B3109" s="21">
        <v>17216</v>
      </c>
      <c r="C3109" s="22" t="s">
        <v>2822</v>
      </c>
      <c r="D3109" s="23">
        <v>33288</v>
      </c>
      <c r="E3109" s="24" t="s">
        <v>4800</v>
      </c>
      <c r="F3109" s="17"/>
      <c r="G3109" s="17"/>
      <c r="H3109" s="353">
        <v>141000860410</v>
      </c>
      <c r="I3109" s="17" t="s">
        <v>5210</v>
      </c>
      <c r="J3109" s="17">
        <v>0</v>
      </c>
    </row>
    <row r="3110" spans="1:10" hidden="1">
      <c r="A3110" s="18">
        <f t="shared" si="48"/>
        <v>3106</v>
      </c>
      <c r="B3110" s="25">
        <v>17218</v>
      </c>
      <c r="C3110" s="26" t="s">
        <v>622</v>
      </c>
      <c r="D3110" s="27">
        <v>33584</v>
      </c>
      <c r="E3110" s="28" t="s">
        <v>4800</v>
      </c>
      <c r="F3110" s="17"/>
      <c r="G3110" s="17"/>
      <c r="H3110" s="353">
        <v>141000860408</v>
      </c>
      <c r="I3110" s="17" t="s">
        <v>5210</v>
      </c>
      <c r="J3110" s="17">
        <v>0</v>
      </c>
    </row>
    <row r="3111" spans="1:10" hidden="1">
      <c r="A3111" s="18">
        <f t="shared" si="48"/>
        <v>3107</v>
      </c>
      <c r="B3111" s="25">
        <v>17220</v>
      </c>
      <c r="C3111" s="26" t="s">
        <v>2823</v>
      </c>
      <c r="D3111" s="27">
        <v>33368</v>
      </c>
      <c r="E3111" s="28" t="s">
        <v>4800</v>
      </c>
      <c r="F3111" s="17"/>
      <c r="G3111" s="17"/>
      <c r="H3111" s="353">
        <v>1008398441</v>
      </c>
      <c r="I3111" s="17" t="s">
        <v>5208</v>
      </c>
      <c r="J3111" s="17">
        <v>0</v>
      </c>
    </row>
    <row r="3112" spans="1:10" hidden="1">
      <c r="A3112" s="18">
        <f t="shared" si="48"/>
        <v>3108</v>
      </c>
      <c r="B3112" s="21">
        <v>17221</v>
      </c>
      <c r="C3112" s="22" t="s">
        <v>1611</v>
      </c>
      <c r="D3112" s="23">
        <v>33333</v>
      </c>
      <c r="E3112" s="24" t="s">
        <v>4800</v>
      </c>
      <c r="F3112" s="17"/>
      <c r="G3112" s="17"/>
      <c r="H3112" s="353">
        <v>1008397866</v>
      </c>
      <c r="I3112" s="17" t="s">
        <v>5208</v>
      </c>
      <c r="J3112" s="17">
        <v>0</v>
      </c>
    </row>
    <row r="3113" spans="1:10" hidden="1">
      <c r="A3113" s="18">
        <f t="shared" si="48"/>
        <v>3109</v>
      </c>
      <c r="B3113" s="25">
        <v>17222</v>
      </c>
      <c r="C3113" s="26" t="s">
        <v>2824</v>
      </c>
      <c r="D3113" s="27">
        <v>33584</v>
      </c>
      <c r="E3113" s="28" t="s">
        <v>4816</v>
      </c>
      <c r="F3113" s="17"/>
      <c r="G3113" s="17"/>
      <c r="H3113" s="353">
        <v>141000860466</v>
      </c>
      <c r="I3113" s="17" t="s">
        <v>5210</v>
      </c>
      <c r="J3113" s="17">
        <v>0</v>
      </c>
    </row>
    <row r="3114" spans="1:10" hidden="1">
      <c r="A3114" s="18">
        <f t="shared" si="48"/>
        <v>3110</v>
      </c>
      <c r="B3114" s="21">
        <v>17225</v>
      </c>
      <c r="C3114" s="22" t="s">
        <v>2825</v>
      </c>
      <c r="D3114" s="23">
        <v>33107</v>
      </c>
      <c r="E3114" s="24" t="s">
        <v>4797</v>
      </c>
      <c r="F3114" s="17"/>
      <c r="G3114" s="17"/>
      <c r="H3114" s="353">
        <v>141000860089</v>
      </c>
      <c r="I3114" s="17" t="s">
        <v>5210</v>
      </c>
      <c r="J3114" s="17">
        <v>0</v>
      </c>
    </row>
    <row r="3115" spans="1:10" hidden="1">
      <c r="A3115" s="18">
        <f t="shared" si="48"/>
        <v>3111</v>
      </c>
      <c r="B3115" s="25">
        <v>17226</v>
      </c>
      <c r="C3115" s="26" t="s">
        <v>2826</v>
      </c>
      <c r="D3115" s="27">
        <v>33267</v>
      </c>
      <c r="E3115" s="28" t="s">
        <v>4797</v>
      </c>
      <c r="F3115" s="17"/>
      <c r="G3115" s="17"/>
      <c r="H3115" s="353">
        <v>141000860091</v>
      </c>
      <c r="I3115" s="17" t="s">
        <v>5210</v>
      </c>
      <c r="J3115" s="17">
        <v>0</v>
      </c>
    </row>
    <row r="3116" spans="1:10" hidden="1">
      <c r="A3116" s="18">
        <f t="shared" si="48"/>
        <v>3112</v>
      </c>
      <c r="B3116" s="25">
        <v>17228</v>
      </c>
      <c r="C3116" s="26" t="s">
        <v>2827</v>
      </c>
      <c r="D3116" s="27">
        <v>33546</v>
      </c>
      <c r="E3116" s="28" t="s">
        <v>4797</v>
      </c>
      <c r="F3116" s="17"/>
      <c r="G3116" s="17"/>
      <c r="H3116" s="353">
        <v>141000860093</v>
      </c>
      <c r="I3116" s="17" t="s">
        <v>5210</v>
      </c>
      <c r="J3116" s="17">
        <v>0</v>
      </c>
    </row>
    <row r="3117" spans="1:10" hidden="1">
      <c r="A3117" s="18">
        <f t="shared" si="48"/>
        <v>3113</v>
      </c>
      <c r="B3117" s="21">
        <v>17229</v>
      </c>
      <c r="C3117" s="22" t="s">
        <v>2828</v>
      </c>
      <c r="D3117" s="23">
        <v>33319</v>
      </c>
      <c r="E3117" s="24" t="s">
        <v>4797</v>
      </c>
      <c r="F3117" s="17"/>
      <c r="G3117" s="17"/>
      <c r="H3117" s="353">
        <v>141000860094</v>
      </c>
      <c r="I3117" s="17" t="s">
        <v>5210</v>
      </c>
      <c r="J3117" s="17">
        <v>0</v>
      </c>
    </row>
    <row r="3118" spans="1:10" hidden="1">
      <c r="A3118" s="18">
        <f t="shared" si="48"/>
        <v>3114</v>
      </c>
      <c r="B3118" s="25">
        <v>17230</v>
      </c>
      <c r="C3118" s="26" t="s">
        <v>2829</v>
      </c>
      <c r="D3118" s="27">
        <v>33320</v>
      </c>
      <c r="E3118" s="28" t="s">
        <v>4797</v>
      </c>
      <c r="F3118" s="17"/>
      <c r="G3118" s="17"/>
      <c r="H3118" s="353">
        <v>141000855040</v>
      </c>
      <c r="I3118" s="17" t="s">
        <v>5210</v>
      </c>
      <c r="J3118" s="17">
        <v>0</v>
      </c>
    </row>
    <row r="3119" spans="1:10" hidden="1">
      <c r="A3119" s="18">
        <f t="shared" si="48"/>
        <v>3115</v>
      </c>
      <c r="B3119" s="21">
        <v>17231</v>
      </c>
      <c r="C3119" s="22" t="s">
        <v>424</v>
      </c>
      <c r="D3119" s="23">
        <v>33545</v>
      </c>
      <c r="E3119" s="30" t="s">
        <v>4781</v>
      </c>
      <c r="F3119" s="17"/>
      <c r="G3119" s="17"/>
      <c r="H3119" s="353">
        <v>1008399822</v>
      </c>
      <c r="I3119" s="17" t="s">
        <v>5208</v>
      </c>
      <c r="J3119" s="17">
        <v>0</v>
      </c>
    </row>
    <row r="3120" spans="1:10" hidden="1">
      <c r="A3120" s="18">
        <f t="shared" si="48"/>
        <v>3116</v>
      </c>
      <c r="B3120" s="25">
        <v>17233</v>
      </c>
      <c r="C3120" s="26" t="s">
        <v>2830</v>
      </c>
      <c r="D3120" s="27">
        <v>32836</v>
      </c>
      <c r="E3120" s="29" t="s">
        <v>4781</v>
      </c>
      <c r="F3120" s="17"/>
      <c r="G3120" s="17"/>
      <c r="H3120" s="353">
        <v>1008403938</v>
      </c>
      <c r="I3120" s="17" t="s">
        <v>5208</v>
      </c>
      <c r="J3120" s="17">
        <v>0</v>
      </c>
    </row>
    <row r="3121" spans="1:10" hidden="1">
      <c r="A3121" s="18">
        <f t="shared" si="48"/>
        <v>3117</v>
      </c>
      <c r="B3121" s="21">
        <v>17238</v>
      </c>
      <c r="C3121" s="22" t="s">
        <v>2831</v>
      </c>
      <c r="D3121" s="23">
        <v>29725</v>
      </c>
      <c r="E3121" s="24" t="s">
        <v>4784</v>
      </c>
      <c r="F3121" s="17"/>
      <c r="G3121" s="17"/>
      <c r="H3121" s="353">
        <v>102003988938</v>
      </c>
      <c r="I3121" s="17" t="s">
        <v>5204</v>
      </c>
      <c r="J3121" s="17">
        <v>0</v>
      </c>
    </row>
    <row r="3122" spans="1:10" hidden="1">
      <c r="A3122" s="18">
        <f t="shared" si="48"/>
        <v>3118</v>
      </c>
      <c r="B3122" s="25">
        <v>17239</v>
      </c>
      <c r="C3122" s="26" t="s">
        <v>858</v>
      </c>
      <c r="D3122" s="27">
        <v>33497</v>
      </c>
      <c r="E3122" s="28" t="s">
        <v>4811</v>
      </c>
      <c r="F3122" s="17"/>
      <c r="G3122" s="17"/>
      <c r="H3122" s="353">
        <v>107001141596</v>
      </c>
      <c r="I3122" s="17" t="s">
        <v>5204</v>
      </c>
      <c r="J3122" s="17">
        <v>0</v>
      </c>
    </row>
    <row r="3123" spans="1:10" hidden="1">
      <c r="A3123" s="18">
        <f t="shared" si="48"/>
        <v>3119</v>
      </c>
      <c r="B3123" s="21">
        <v>17240</v>
      </c>
      <c r="C3123" s="22" t="s">
        <v>2832</v>
      </c>
      <c r="D3123" s="23">
        <v>30449</v>
      </c>
      <c r="E3123" s="30" t="s">
        <v>4781</v>
      </c>
      <c r="F3123" s="17"/>
      <c r="G3123" s="17"/>
      <c r="H3123" s="353">
        <v>109004008093</v>
      </c>
      <c r="I3123" s="17" t="s">
        <v>5204</v>
      </c>
      <c r="J3123" s="17">
        <v>0</v>
      </c>
    </row>
    <row r="3124" spans="1:10" hidden="1">
      <c r="A3124" s="18">
        <f t="shared" si="48"/>
        <v>3120</v>
      </c>
      <c r="B3124" s="25">
        <v>17241</v>
      </c>
      <c r="C3124" s="26" t="s">
        <v>2833</v>
      </c>
      <c r="D3124" s="27">
        <v>33925</v>
      </c>
      <c r="E3124" s="28" t="s">
        <v>4780</v>
      </c>
      <c r="F3124" s="17"/>
      <c r="G3124" s="17"/>
      <c r="H3124" s="353">
        <v>108005155808</v>
      </c>
      <c r="I3124" s="17" t="s">
        <v>5204</v>
      </c>
      <c r="J3124" s="17">
        <v>0</v>
      </c>
    </row>
    <row r="3125" spans="1:10" hidden="1">
      <c r="A3125" s="18">
        <f t="shared" si="48"/>
        <v>3121</v>
      </c>
      <c r="B3125" s="21">
        <v>17242</v>
      </c>
      <c r="C3125" s="22" t="s">
        <v>2834</v>
      </c>
      <c r="D3125" s="23">
        <v>34028</v>
      </c>
      <c r="E3125" s="24" t="s">
        <v>4793</v>
      </c>
      <c r="F3125" s="17"/>
      <c r="G3125" s="17"/>
      <c r="H3125" s="353">
        <v>141000859698</v>
      </c>
      <c r="I3125" s="17" t="s">
        <v>5210</v>
      </c>
      <c r="J3125" s="17">
        <v>0</v>
      </c>
    </row>
    <row r="3126" spans="1:10" hidden="1">
      <c r="A3126" s="18">
        <f t="shared" si="48"/>
        <v>3122</v>
      </c>
      <c r="B3126" s="25">
        <v>17244</v>
      </c>
      <c r="C3126" s="26" t="s">
        <v>2835</v>
      </c>
      <c r="D3126" s="27">
        <v>33980</v>
      </c>
      <c r="E3126" s="56" t="s">
        <v>4818</v>
      </c>
      <c r="F3126" s="17"/>
      <c r="G3126" s="17"/>
      <c r="H3126" s="353">
        <v>109005769078</v>
      </c>
      <c r="I3126" s="17" t="s">
        <v>5204</v>
      </c>
      <c r="J3126" s="17">
        <v>0</v>
      </c>
    </row>
    <row r="3127" spans="1:10" hidden="1">
      <c r="A3127" s="18">
        <f t="shared" si="48"/>
        <v>3123</v>
      </c>
      <c r="B3127" s="21">
        <v>17246</v>
      </c>
      <c r="C3127" s="22" t="s">
        <v>2836</v>
      </c>
      <c r="D3127" s="23">
        <v>31473</v>
      </c>
      <c r="E3127" s="24" t="s">
        <v>4803</v>
      </c>
      <c r="F3127" s="17"/>
      <c r="G3127" s="17"/>
      <c r="H3127" s="353">
        <v>100004031851</v>
      </c>
      <c r="I3127" s="17" t="s">
        <v>5204</v>
      </c>
      <c r="J3127" s="17">
        <v>0</v>
      </c>
    </row>
    <row r="3128" spans="1:10" hidden="1">
      <c r="A3128" s="18">
        <f t="shared" si="48"/>
        <v>3124</v>
      </c>
      <c r="B3128" s="25">
        <v>17247</v>
      </c>
      <c r="C3128" s="26" t="s">
        <v>2837</v>
      </c>
      <c r="D3128" s="27">
        <v>34112</v>
      </c>
      <c r="E3128" s="28" t="s">
        <v>4780</v>
      </c>
      <c r="F3128" s="17"/>
      <c r="G3128" s="17"/>
      <c r="H3128" s="353">
        <v>107001220068</v>
      </c>
      <c r="I3128" s="17" t="s">
        <v>5204</v>
      </c>
      <c r="J3128" s="17">
        <v>0</v>
      </c>
    </row>
    <row r="3129" spans="1:10" hidden="1">
      <c r="A3129" s="18">
        <f t="shared" si="48"/>
        <v>3125</v>
      </c>
      <c r="B3129" s="21">
        <v>17251</v>
      </c>
      <c r="C3129" s="22" t="s">
        <v>2838</v>
      </c>
      <c r="D3129" s="23">
        <v>32339</v>
      </c>
      <c r="E3129" s="24" t="s">
        <v>4821</v>
      </c>
      <c r="F3129" s="17"/>
      <c r="G3129" s="17"/>
      <c r="H3129" s="353">
        <v>107005282246</v>
      </c>
      <c r="I3129" s="17" t="s">
        <v>5204</v>
      </c>
      <c r="J3129" s="17">
        <v>0</v>
      </c>
    </row>
    <row r="3130" spans="1:10" hidden="1">
      <c r="A3130" s="18">
        <f t="shared" si="48"/>
        <v>3126</v>
      </c>
      <c r="B3130" s="25">
        <v>17252</v>
      </c>
      <c r="C3130" s="26" t="s">
        <v>2839</v>
      </c>
      <c r="D3130" s="27">
        <v>33934</v>
      </c>
      <c r="E3130" s="56" t="s">
        <v>4821</v>
      </c>
      <c r="F3130" s="17"/>
      <c r="G3130" s="17"/>
      <c r="H3130" s="353">
        <v>100006040471</v>
      </c>
      <c r="I3130" s="17" t="s">
        <v>5204</v>
      </c>
      <c r="J3130" s="17">
        <v>0</v>
      </c>
    </row>
    <row r="3131" spans="1:10" hidden="1">
      <c r="A3131" s="18">
        <f t="shared" si="48"/>
        <v>3127</v>
      </c>
      <c r="B3131" s="21">
        <v>17258</v>
      </c>
      <c r="C3131" s="22" t="s">
        <v>1293</v>
      </c>
      <c r="D3131" s="23">
        <v>30873</v>
      </c>
      <c r="E3131" s="55" t="s">
        <v>4792</v>
      </c>
      <c r="F3131" s="17"/>
      <c r="G3131" s="17"/>
      <c r="H3131" s="353">
        <v>105004035910</v>
      </c>
      <c r="I3131" s="17" t="s">
        <v>5204</v>
      </c>
      <c r="J3131" s="17">
        <v>0</v>
      </c>
    </row>
    <row r="3132" spans="1:10" hidden="1">
      <c r="A3132" s="18">
        <f t="shared" si="48"/>
        <v>3128</v>
      </c>
      <c r="B3132" s="25">
        <v>17259</v>
      </c>
      <c r="C3132" s="26" t="s">
        <v>2840</v>
      </c>
      <c r="D3132" s="27">
        <v>30919</v>
      </c>
      <c r="E3132" s="56" t="s">
        <v>4805</v>
      </c>
      <c r="F3132" s="17"/>
      <c r="G3132" s="17"/>
      <c r="H3132" s="353">
        <v>1008389146</v>
      </c>
      <c r="I3132" s="17" t="s">
        <v>5208</v>
      </c>
      <c r="J3132" s="17">
        <v>0</v>
      </c>
    </row>
    <row r="3133" spans="1:10" hidden="1">
      <c r="A3133" s="18">
        <f t="shared" si="48"/>
        <v>3129</v>
      </c>
      <c r="B3133" s="21">
        <v>17260</v>
      </c>
      <c r="C3133" s="22" t="s">
        <v>1857</v>
      </c>
      <c r="D3133" s="23">
        <v>31207</v>
      </c>
      <c r="E3133" s="24" t="s">
        <v>4803</v>
      </c>
      <c r="F3133" s="17"/>
      <c r="G3133" s="17"/>
      <c r="H3133" s="353">
        <v>1008387957</v>
      </c>
      <c r="I3133" s="17" t="s">
        <v>5208</v>
      </c>
      <c r="J3133" s="17">
        <v>0</v>
      </c>
    </row>
    <row r="3134" spans="1:10" hidden="1">
      <c r="A3134" s="18">
        <f t="shared" si="48"/>
        <v>3130</v>
      </c>
      <c r="B3134" s="25">
        <v>17262</v>
      </c>
      <c r="C3134" s="26" t="s">
        <v>1337</v>
      </c>
      <c r="D3134" s="27">
        <v>31822</v>
      </c>
      <c r="E3134" s="28" t="s">
        <v>4803</v>
      </c>
      <c r="F3134" s="17"/>
      <c r="G3134" s="17"/>
      <c r="H3134" s="353">
        <v>1008388257</v>
      </c>
      <c r="I3134" s="17" t="s">
        <v>5208</v>
      </c>
      <c r="J3134" s="17">
        <v>0</v>
      </c>
    </row>
    <row r="3135" spans="1:10" hidden="1">
      <c r="A3135" s="18">
        <f t="shared" si="48"/>
        <v>3131</v>
      </c>
      <c r="B3135" s="21">
        <v>17263</v>
      </c>
      <c r="C3135" s="22" t="s">
        <v>1364</v>
      </c>
      <c r="D3135" s="23">
        <v>30343</v>
      </c>
      <c r="E3135" s="24" t="s">
        <v>4803</v>
      </c>
      <c r="F3135" s="17"/>
      <c r="G3135" s="17"/>
      <c r="H3135" s="353">
        <v>1008387986</v>
      </c>
      <c r="I3135" s="17" t="s">
        <v>5208</v>
      </c>
      <c r="J3135" s="17">
        <v>0</v>
      </c>
    </row>
    <row r="3136" spans="1:10" hidden="1">
      <c r="A3136" s="18">
        <f t="shared" si="48"/>
        <v>3132</v>
      </c>
      <c r="B3136" s="25">
        <v>17265</v>
      </c>
      <c r="C3136" s="26" t="s">
        <v>2841</v>
      </c>
      <c r="D3136" s="27">
        <v>32048</v>
      </c>
      <c r="E3136" s="28" t="s">
        <v>4791</v>
      </c>
      <c r="F3136" s="17"/>
      <c r="G3136" s="17"/>
      <c r="H3136" s="353">
        <v>105001170108</v>
      </c>
      <c r="I3136" s="17" t="s">
        <v>5204</v>
      </c>
      <c r="J3136" s="17">
        <v>0</v>
      </c>
    </row>
    <row r="3137" spans="1:10" hidden="1">
      <c r="A3137" s="18">
        <f t="shared" si="48"/>
        <v>3133</v>
      </c>
      <c r="B3137" s="21">
        <v>17266</v>
      </c>
      <c r="C3137" s="22" t="s">
        <v>2842</v>
      </c>
      <c r="D3137" s="23">
        <v>31963</v>
      </c>
      <c r="E3137" s="24" t="s">
        <v>4815</v>
      </c>
      <c r="F3137" s="17"/>
      <c r="G3137" s="17"/>
      <c r="H3137" s="353">
        <v>107005032361</v>
      </c>
      <c r="I3137" s="17" t="s">
        <v>5204</v>
      </c>
      <c r="J3137" s="17">
        <v>0</v>
      </c>
    </row>
    <row r="3138" spans="1:10" hidden="1">
      <c r="A3138" s="18">
        <f t="shared" si="48"/>
        <v>3134</v>
      </c>
      <c r="B3138" s="25">
        <v>17268</v>
      </c>
      <c r="C3138" s="26" t="s">
        <v>2843</v>
      </c>
      <c r="D3138" s="27">
        <v>30464</v>
      </c>
      <c r="E3138" s="28" t="s">
        <v>4806</v>
      </c>
      <c r="F3138" s="17"/>
      <c r="G3138" s="17"/>
      <c r="H3138" s="353">
        <v>109006775238</v>
      </c>
      <c r="I3138" s="17" t="s">
        <v>5204</v>
      </c>
      <c r="J3138" s="17">
        <v>0</v>
      </c>
    </row>
    <row r="3139" spans="1:10" hidden="1">
      <c r="A3139" s="18">
        <f t="shared" si="48"/>
        <v>3135</v>
      </c>
      <c r="B3139" s="21">
        <v>17269</v>
      </c>
      <c r="C3139" s="22" t="s">
        <v>2844</v>
      </c>
      <c r="D3139" s="23">
        <v>31276</v>
      </c>
      <c r="E3139" s="55" t="s">
        <v>4808</v>
      </c>
      <c r="F3139" s="17"/>
      <c r="G3139" s="17"/>
      <c r="H3139" s="353">
        <v>107001188489</v>
      </c>
      <c r="I3139" s="17" t="s">
        <v>5204</v>
      </c>
      <c r="J3139" s="17">
        <v>0</v>
      </c>
    </row>
    <row r="3140" spans="1:10" hidden="1">
      <c r="A3140" s="18">
        <f t="shared" si="48"/>
        <v>3136</v>
      </c>
      <c r="B3140" s="25">
        <v>17270</v>
      </c>
      <c r="C3140" s="26" t="s">
        <v>2845</v>
      </c>
      <c r="D3140" s="27">
        <v>30715</v>
      </c>
      <c r="E3140" s="56" t="s">
        <v>4818</v>
      </c>
      <c r="F3140" s="17"/>
      <c r="G3140" s="17"/>
      <c r="H3140" s="353">
        <v>1008401011</v>
      </c>
      <c r="I3140" s="17" t="s">
        <v>5208</v>
      </c>
      <c r="J3140" s="17">
        <v>0</v>
      </c>
    </row>
    <row r="3141" spans="1:10" hidden="1">
      <c r="A3141" s="18">
        <f t="shared" si="48"/>
        <v>3137</v>
      </c>
      <c r="B3141" s="21">
        <v>17273</v>
      </c>
      <c r="C3141" s="22" t="s">
        <v>2176</v>
      </c>
      <c r="D3141" s="23">
        <v>33591</v>
      </c>
      <c r="E3141" s="55" t="s">
        <v>4817</v>
      </c>
      <c r="F3141" s="17"/>
      <c r="G3141" s="17"/>
      <c r="H3141" s="353">
        <v>103001240070</v>
      </c>
      <c r="I3141" s="17" t="s">
        <v>5204</v>
      </c>
      <c r="J3141" s="17">
        <v>0</v>
      </c>
    </row>
    <row r="3142" spans="1:10" hidden="1">
      <c r="A3142" s="18">
        <f t="shared" ref="A3142:A3205" si="49">ROW()-4</f>
        <v>3138</v>
      </c>
      <c r="B3142" s="25">
        <v>17275</v>
      </c>
      <c r="C3142" s="26" t="s">
        <v>2846</v>
      </c>
      <c r="D3142" s="27">
        <v>30620</v>
      </c>
      <c r="E3142" s="56" t="s">
        <v>4817</v>
      </c>
      <c r="F3142" s="17"/>
      <c r="G3142" s="17"/>
      <c r="H3142" s="353">
        <v>100004154753</v>
      </c>
      <c r="I3142" s="17" t="s">
        <v>5204</v>
      </c>
      <c r="J3142" s="17">
        <v>0</v>
      </c>
    </row>
    <row r="3143" spans="1:10" hidden="1">
      <c r="A3143" s="18">
        <f t="shared" si="49"/>
        <v>3139</v>
      </c>
      <c r="B3143" s="21">
        <v>17278</v>
      </c>
      <c r="C3143" s="22" t="s">
        <v>2847</v>
      </c>
      <c r="D3143" s="23">
        <v>30425</v>
      </c>
      <c r="E3143" s="24" t="s">
        <v>4785</v>
      </c>
      <c r="F3143" s="17"/>
      <c r="G3143" s="17"/>
      <c r="H3143" s="353">
        <v>100511438888</v>
      </c>
      <c r="I3143" s="17" t="s">
        <v>5204</v>
      </c>
      <c r="J3143" s="17">
        <v>0</v>
      </c>
    </row>
    <row r="3144" spans="1:10" hidden="1">
      <c r="A3144" s="18">
        <f t="shared" si="49"/>
        <v>3140</v>
      </c>
      <c r="B3144" s="25">
        <v>17279</v>
      </c>
      <c r="C3144" s="26" t="s">
        <v>2848</v>
      </c>
      <c r="D3144" s="27">
        <v>32284</v>
      </c>
      <c r="E3144" s="28" t="s">
        <v>4828</v>
      </c>
      <c r="F3144" s="17"/>
      <c r="G3144" s="17"/>
      <c r="H3144" s="353">
        <v>1008399466</v>
      </c>
      <c r="I3144" s="17" t="s">
        <v>5208</v>
      </c>
      <c r="J3144" s="17">
        <v>0</v>
      </c>
    </row>
    <row r="3145" spans="1:10" hidden="1">
      <c r="A3145" s="18">
        <f t="shared" si="49"/>
        <v>3141</v>
      </c>
      <c r="B3145" s="21">
        <v>17280</v>
      </c>
      <c r="C3145" s="22" t="s">
        <v>2849</v>
      </c>
      <c r="D3145" s="23">
        <v>33499</v>
      </c>
      <c r="E3145" s="24" t="s">
        <v>4829</v>
      </c>
      <c r="F3145" s="17"/>
      <c r="G3145" s="17"/>
      <c r="H3145" s="353">
        <v>1008388985</v>
      </c>
      <c r="I3145" s="17" t="s">
        <v>5208</v>
      </c>
      <c r="J3145" s="17">
        <v>0</v>
      </c>
    </row>
    <row r="3146" spans="1:10" hidden="1">
      <c r="A3146" s="18">
        <f t="shared" si="49"/>
        <v>3142</v>
      </c>
      <c r="B3146" s="25">
        <v>17281</v>
      </c>
      <c r="C3146" s="26" t="s">
        <v>2850</v>
      </c>
      <c r="D3146" s="27">
        <v>30559</v>
      </c>
      <c r="E3146" s="28" t="s">
        <v>4820</v>
      </c>
      <c r="F3146" s="17"/>
      <c r="G3146" s="17"/>
      <c r="H3146" s="353">
        <v>1008389308</v>
      </c>
      <c r="I3146" s="17" t="s">
        <v>5208</v>
      </c>
      <c r="J3146" s="17">
        <v>0</v>
      </c>
    </row>
    <row r="3147" spans="1:10" hidden="1">
      <c r="A3147" s="18">
        <f t="shared" si="49"/>
        <v>3143</v>
      </c>
      <c r="B3147" s="38">
        <v>17283</v>
      </c>
      <c r="C3147" s="30" t="s">
        <v>294</v>
      </c>
      <c r="D3147" s="48">
        <v>32454</v>
      </c>
      <c r="E3147" s="30" t="s">
        <v>4800</v>
      </c>
      <c r="F3147" s="17"/>
      <c r="G3147" s="17"/>
      <c r="H3147" s="353">
        <v>1031549640</v>
      </c>
      <c r="I3147" s="17" t="s">
        <v>5210</v>
      </c>
      <c r="J3147" s="17" t="s">
        <v>5922</v>
      </c>
    </row>
    <row r="3148" spans="1:10" hidden="1">
      <c r="A3148" s="18">
        <f t="shared" si="49"/>
        <v>3144</v>
      </c>
      <c r="B3148" s="25">
        <v>17284</v>
      </c>
      <c r="C3148" s="26" t="s">
        <v>2851</v>
      </c>
      <c r="D3148" s="27">
        <v>31294</v>
      </c>
      <c r="E3148" s="28" t="s">
        <v>4802</v>
      </c>
      <c r="F3148" s="17"/>
      <c r="G3148" s="17"/>
      <c r="H3148" s="353">
        <v>1008387481</v>
      </c>
      <c r="I3148" s="17" t="s">
        <v>5208</v>
      </c>
      <c r="J3148" s="17">
        <v>0</v>
      </c>
    </row>
    <row r="3149" spans="1:10" hidden="1">
      <c r="A3149" s="18">
        <f t="shared" si="49"/>
        <v>3145</v>
      </c>
      <c r="B3149" s="21">
        <v>17285</v>
      </c>
      <c r="C3149" s="22" t="s">
        <v>1452</v>
      </c>
      <c r="D3149" s="23">
        <v>31015</v>
      </c>
      <c r="E3149" s="55" t="s">
        <v>4822</v>
      </c>
      <c r="F3149" s="17"/>
      <c r="G3149" s="17"/>
      <c r="H3149" s="353">
        <v>100001231136</v>
      </c>
      <c r="I3149" s="17" t="s">
        <v>5204</v>
      </c>
      <c r="J3149" s="17">
        <v>0</v>
      </c>
    </row>
    <row r="3150" spans="1:10" hidden="1">
      <c r="A3150" s="18">
        <f t="shared" si="49"/>
        <v>3146</v>
      </c>
      <c r="B3150" s="25">
        <v>17286</v>
      </c>
      <c r="C3150" s="26" t="s">
        <v>2852</v>
      </c>
      <c r="D3150" s="27">
        <v>33012</v>
      </c>
      <c r="E3150" s="28" t="s">
        <v>4800</v>
      </c>
      <c r="F3150" s="17"/>
      <c r="G3150" s="17"/>
      <c r="H3150" s="353">
        <v>141000860496</v>
      </c>
      <c r="I3150" s="17" t="s">
        <v>5210</v>
      </c>
      <c r="J3150" s="17">
        <v>0</v>
      </c>
    </row>
    <row r="3151" spans="1:10" hidden="1">
      <c r="A3151" s="18">
        <f t="shared" si="49"/>
        <v>3147</v>
      </c>
      <c r="B3151" s="21">
        <v>17289</v>
      </c>
      <c r="C3151" s="22" t="s">
        <v>2853</v>
      </c>
      <c r="D3151" s="23">
        <v>32602</v>
      </c>
      <c r="E3151" s="24" t="s">
        <v>4794</v>
      </c>
      <c r="F3151" s="17"/>
      <c r="G3151" s="17"/>
      <c r="H3151" s="353">
        <v>105005823106</v>
      </c>
      <c r="I3151" s="17" t="s">
        <v>5204</v>
      </c>
      <c r="J3151" s="17">
        <v>0</v>
      </c>
    </row>
    <row r="3152" spans="1:10" hidden="1">
      <c r="A3152" s="18">
        <f t="shared" si="49"/>
        <v>3148</v>
      </c>
      <c r="B3152" s="25">
        <v>17293</v>
      </c>
      <c r="C3152" s="26" t="s">
        <v>2854</v>
      </c>
      <c r="D3152" s="27">
        <v>31915</v>
      </c>
      <c r="E3152" s="56" t="s">
        <v>4789</v>
      </c>
      <c r="F3152" s="17"/>
      <c r="G3152" s="17"/>
      <c r="H3152" s="353">
        <v>102004768107</v>
      </c>
      <c r="I3152" s="17" t="s">
        <v>5204</v>
      </c>
      <c r="J3152" s="17">
        <v>0</v>
      </c>
    </row>
    <row r="3153" spans="1:10" hidden="1">
      <c r="A3153" s="18">
        <f t="shared" si="49"/>
        <v>3149</v>
      </c>
      <c r="B3153" s="21">
        <v>17295</v>
      </c>
      <c r="C3153" s="22" t="s">
        <v>2855</v>
      </c>
      <c r="D3153" s="23">
        <v>32942</v>
      </c>
      <c r="E3153" s="30" t="s">
        <v>4781</v>
      </c>
      <c r="F3153" s="17"/>
      <c r="G3153" s="17"/>
      <c r="H3153" s="353">
        <v>1008403598</v>
      </c>
      <c r="I3153" s="17" t="s">
        <v>5208</v>
      </c>
      <c r="J3153" s="17">
        <v>0</v>
      </c>
    </row>
    <row r="3154" spans="1:10" hidden="1">
      <c r="A3154" s="18">
        <f t="shared" si="49"/>
        <v>3150</v>
      </c>
      <c r="B3154" s="25">
        <v>17296</v>
      </c>
      <c r="C3154" s="26" t="s">
        <v>1617</v>
      </c>
      <c r="D3154" s="27">
        <v>30442</v>
      </c>
      <c r="E3154" s="28" t="s">
        <v>4813</v>
      </c>
      <c r="F3154" s="17"/>
      <c r="G3154" s="17"/>
      <c r="H3154" s="353">
        <v>141000860441</v>
      </c>
      <c r="I3154" s="17" t="s">
        <v>5210</v>
      </c>
      <c r="J3154" s="17">
        <v>0</v>
      </c>
    </row>
    <row r="3155" spans="1:10" hidden="1">
      <c r="A3155" s="18">
        <f t="shared" si="49"/>
        <v>3151</v>
      </c>
      <c r="B3155" s="21">
        <v>17297</v>
      </c>
      <c r="C3155" s="22" t="s">
        <v>2856</v>
      </c>
      <c r="D3155" s="23">
        <v>32796</v>
      </c>
      <c r="E3155" s="24" t="s">
        <v>4800</v>
      </c>
      <c r="F3155" s="17"/>
      <c r="G3155" s="17"/>
      <c r="H3155" s="353">
        <v>141000860416</v>
      </c>
      <c r="I3155" s="17" t="s">
        <v>5210</v>
      </c>
      <c r="J3155" s="17">
        <v>0</v>
      </c>
    </row>
    <row r="3156" spans="1:10" hidden="1">
      <c r="A3156" s="18">
        <f t="shared" si="49"/>
        <v>3152</v>
      </c>
      <c r="B3156" s="25">
        <v>17298</v>
      </c>
      <c r="C3156" s="26" t="s">
        <v>2857</v>
      </c>
      <c r="D3156" s="27">
        <v>33516</v>
      </c>
      <c r="E3156" s="28" t="s">
        <v>4817</v>
      </c>
      <c r="F3156" s="17"/>
      <c r="G3156" s="17"/>
      <c r="H3156" s="353">
        <v>107001188491</v>
      </c>
      <c r="I3156" s="17" t="s">
        <v>5204</v>
      </c>
      <c r="J3156" s="17">
        <v>0</v>
      </c>
    </row>
    <row r="3157" spans="1:10" hidden="1">
      <c r="A3157" s="18">
        <f t="shared" si="49"/>
        <v>3153</v>
      </c>
      <c r="B3157" s="21">
        <v>17304</v>
      </c>
      <c r="C3157" s="22" t="s">
        <v>2858</v>
      </c>
      <c r="D3157" s="23">
        <v>33429</v>
      </c>
      <c r="E3157" s="24" t="s">
        <v>4821</v>
      </c>
      <c r="F3157" s="17"/>
      <c r="G3157" s="17"/>
      <c r="H3157" s="353">
        <v>1008399165</v>
      </c>
      <c r="I3157" s="17" t="s">
        <v>5208</v>
      </c>
      <c r="J3157" s="17">
        <v>0</v>
      </c>
    </row>
    <row r="3158" spans="1:10" hidden="1">
      <c r="A3158" s="18">
        <f t="shared" si="49"/>
        <v>3154</v>
      </c>
      <c r="B3158" s="25">
        <v>17305</v>
      </c>
      <c r="C3158" s="26" t="s">
        <v>2859</v>
      </c>
      <c r="D3158" s="27">
        <v>33100</v>
      </c>
      <c r="E3158" s="28" t="s">
        <v>4799</v>
      </c>
      <c r="F3158" s="17"/>
      <c r="G3158" s="17"/>
      <c r="H3158" s="353">
        <v>108001351525</v>
      </c>
      <c r="I3158" s="17" t="s">
        <v>5204</v>
      </c>
      <c r="J3158" s="17">
        <v>0</v>
      </c>
    </row>
    <row r="3159" spans="1:10" hidden="1">
      <c r="A3159" s="18">
        <f t="shared" si="49"/>
        <v>3155</v>
      </c>
      <c r="B3159" s="21">
        <v>17306</v>
      </c>
      <c r="C3159" s="22" t="s">
        <v>2860</v>
      </c>
      <c r="D3159" s="23">
        <v>33224</v>
      </c>
      <c r="E3159" s="24" t="s">
        <v>4788</v>
      </c>
      <c r="F3159" s="17"/>
      <c r="G3159" s="17"/>
      <c r="H3159" s="353">
        <v>100001351492</v>
      </c>
      <c r="I3159" s="17" t="s">
        <v>5204</v>
      </c>
      <c r="J3159" s="17">
        <v>0</v>
      </c>
    </row>
    <row r="3160" spans="1:10" hidden="1">
      <c r="A3160" s="18">
        <f t="shared" si="49"/>
        <v>3156</v>
      </c>
      <c r="B3160" s="25">
        <v>17308</v>
      </c>
      <c r="C3160" s="26" t="s">
        <v>2861</v>
      </c>
      <c r="D3160" s="27">
        <v>32916</v>
      </c>
      <c r="E3160" s="28" t="s">
        <v>4827</v>
      </c>
      <c r="F3160" s="17"/>
      <c r="G3160" s="17"/>
      <c r="H3160" s="353">
        <v>109001289308</v>
      </c>
      <c r="I3160" s="17" t="s">
        <v>5204</v>
      </c>
      <c r="J3160" s="17">
        <v>0</v>
      </c>
    </row>
    <row r="3161" spans="1:10" hidden="1">
      <c r="A3161" s="18">
        <f t="shared" si="49"/>
        <v>3157</v>
      </c>
      <c r="B3161" s="21">
        <v>17312</v>
      </c>
      <c r="C3161" s="22" t="s">
        <v>2862</v>
      </c>
      <c r="D3161" s="23">
        <v>32999</v>
      </c>
      <c r="E3161" s="24" t="s">
        <v>4792</v>
      </c>
      <c r="F3161" s="17"/>
      <c r="G3161" s="17"/>
      <c r="H3161" s="353">
        <v>105001119120</v>
      </c>
      <c r="I3161" s="17" t="s">
        <v>5204</v>
      </c>
      <c r="J3161" s="17">
        <v>0</v>
      </c>
    </row>
    <row r="3162" spans="1:10" hidden="1">
      <c r="A3162" s="18">
        <f t="shared" si="49"/>
        <v>3158</v>
      </c>
      <c r="B3162" s="75">
        <v>17314</v>
      </c>
      <c r="C3162" s="43" t="s">
        <v>2863</v>
      </c>
      <c r="D3162" s="76">
        <v>31169</v>
      </c>
      <c r="E3162" s="43" t="s">
        <v>4808</v>
      </c>
      <c r="F3162" s="17"/>
      <c r="G3162" s="17"/>
      <c r="H3162" s="353">
        <v>1017154733</v>
      </c>
      <c r="I3162" s="17" t="s">
        <v>5210</v>
      </c>
      <c r="J3162" s="17">
        <v>0</v>
      </c>
    </row>
    <row r="3163" spans="1:10" hidden="1">
      <c r="A3163" s="18">
        <f t="shared" si="49"/>
        <v>3159</v>
      </c>
      <c r="B3163" s="21">
        <v>17315</v>
      </c>
      <c r="C3163" s="22" t="s">
        <v>2864</v>
      </c>
      <c r="D3163" s="23">
        <v>33769</v>
      </c>
      <c r="E3163" s="24" t="s">
        <v>4820</v>
      </c>
      <c r="F3163" s="17"/>
      <c r="G3163" s="17"/>
      <c r="H3163" s="353">
        <v>102005284102</v>
      </c>
      <c r="I3163" s="17" t="s">
        <v>5204</v>
      </c>
      <c r="J3163" s="17">
        <v>0</v>
      </c>
    </row>
    <row r="3164" spans="1:10" hidden="1">
      <c r="A3164" s="18">
        <f t="shared" si="49"/>
        <v>3160</v>
      </c>
      <c r="B3164" s="25">
        <v>17318</v>
      </c>
      <c r="C3164" s="26" t="s">
        <v>2865</v>
      </c>
      <c r="D3164" s="27">
        <v>33783</v>
      </c>
      <c r="E3164" s="28" t="s">
        <v>4813</v>
      </c>
      <c r="F3164" s="17"/>
      <c r="G3164" s="17"/>
      <c r="H3164" s="353">
        <v>1008392379</v>
      </c>
      <c r="I3164" s="17" t="s">
        <v>5208</v>
      </c>
      <c r="J3164" s="17">
        <v>0</v>
      </c>
    </row>
    <row r="3165" spans="1:10" hidden="1">
      <c r="A3165" s="18">
        <f t="shared" si="49"/>
        <v>3161</v>
      </c>
      <c r="B3165" s="21">
        <v>17319</v>
      </c>
      <c r="C3165" s="22" t="s">
        <v>2866</v>
      </c>
      <c r="D3165" s="23">
        <v>32925</v>
      </c>
      <c r="E3165" s="24" t="s">
        <v>4830</v>
      </c>
      <c r="F3165" s="17"/>
      <c r="G3165" s="17"/>
      <c r="H3165" s="353">
        <v>103005313864</v>
      </c>
      <c r="I3165" s="17" t="s">
        <v>5204</v>
      </c>
      <c r="J3165" s="17">
        <v>0</v>
      </c>
    </row>
    <row r="3166" spans="1:10" hidden="1">
      <c r="A3166" s="18">
        <f t="shared" si="49"/>
        <v>3162</v>
      </c>
      <c r="B3166" s="25">
        <v>17324</v>
      </c>
      <c r="C3166" s="26" t="s">
        <v>2867</v>
      </c>
      <c r="D3166" s="27">
        <v>32938</v>
      </c>
      <c r="E3166" s="28" t="s">
        <v>4830</v>
      </c>
      <c r="F3166" s="17"/>
      <c r="G3166" s="17"/>
      <c r="H3166" s="353">
        <v>1008403420</v>
      </c>
      <c r="I3166" s="17" t="s">
        <v>5208</v>
      </c>
      <c r="J3166" s="17">
        <v>0</v>
      </c>
    </row>
    <row r="3167" spans="1:10" hidden="1">
      <c r="A3167" s="18">
        <f t="shared" si="49"/>
        <v>3163</v>
      </c>
      <c r="B3167" s="21">
        <v>17330</v>
      </c>
      <c r="C3167" s="22" t="s">
        <v>2868</v>
      </c>
      <c r="D3167" s="23">
        <v>32642</v>
      </c>
      <c r="E3167" s="24" t="s">
        <v>4817</v>
      </c>
      <c r="F3167" s="17"/>
      <c r="G3167" s="17"/>
      <c r="H3167" s="353">
        <v>106001240013</v>
      </c>
      <c r="I3167" s="17" t="s">
        <v>5204</v>
      </c>
      <c r="J3167" s="17">
        <v>0</v>
      </c>
    </row>
    <row r="3168" spans="1:10" hidden="1">
      <c r="A3168" s="18">
        <f t="shared" si="49"/>
        <v>3164</v>
      </c>
      <c r="B3168" s="25">
        <v>17331</v>
      </c>
      <c r="C3168" s="26" t="s">
        <v>2869</v>
      </c>
      <c r="D3168" s="27">
        <v>33095</v>
      </c>
      <c r="E3168" s="28" t="s">
        <v>4817</v>
      </c>
      <c r="F3168" s="17"/>
      <c r="G3168" s="17"/>
      <c r="H3168" s="353">
        <v>104001239980</v>
      </c>
      <c r="I3168" s="17" t="s">
        <v>5204</v>
      </c>
      <c r="J3168" s="17">
        <v>0</v>
      </c>
    </row>
    <row r="3169" spans="1:10" hidden="1">
      <c r="A3169" s="18">
        <f t="shared" si="49"/>
        <v>3165</v>
      </c>
      <c r="B3169" s="21">
        <v>17335</v>
      </c>
      <c r="C3169" s="22" t="s">
        <v>2870</v>
      </c>
      <c r="D3169" s="23">
        <v>33539</v>
      </c>
      <c r="E3169" s="24" t="s">
        <v>4789</v>
      </c>
      <c r="F3169" s="17"/>
      <c r="G3169" s="17"/>
      <c r="H3169" s="353">
        <v>104005134017</v>
      </c>
      <c r="I3169" s="17" t="s">
        <v>5204</v>
      </c>
      <c r="J3169" s="17">
        <v>0</v>
      </c>
    </row>
    <row r="3170" spans="1:10" hidden="1">
      <c r="A3170" s="18">
        <f t="shared" si="49"/>
        <v>3166</v>
      </c>
      <c r="B3170" s="42">
        <v>17336</v>
      </c>
      <c r="C3170" s="29" t="s">
        <v>756</v>
      </c>
      <c r="D3170" s="45">
        <v>33348</v>
      </c>
      <c r="E3170" s="29" t="s">
        <v>4829</v>
      </c>
      <c r="F3170" s="17"/>
      <c r="G3170" s="17"/>
      <c r="H3170" s="353">
        <v>109005521826</v>
      </c>
      <c r="I3170" s="17" t="s">
        <v>5204</v>
      </c>
      <c r="J3170" s="17" t="s">
        <v>6509</v>
      </c>
    </row>
    <row r="3171" spans="1:10" hidden="1">
      <c r="A3171" s="18">
        <f t="shared" si="49"/>
        <v>3167</v>
      </c>
      <c r="B3171" s="21">
        <v>17337</v>
      </c>
      <c r="C3171" s="22" t="s">
        <v>2871</v>
      </c>
      <c r="D3171" s="23">
        <v>34477</v>
      </c>
      <c r="E3171" s="24" t="s">
        <v>4789</v>
      </c>
      <c r="F3171" s="17"/>
      <c r="G3171" s="17"/>
      <c r="H3171" s="353">
        <v>109001239673</v>
      </c>
      <c r="I3171" s="17" t="s">
        <v>5204</v>
      </c>
      <c r="J3171" s="17">
        <v>0</v>
      </c>
    </row>
    <row r="3172" spans="1:10" hidden="1">
      <c r="A3172" s="18">
        <f t="shared" si="49"/>
        <v>3168</v>
      </c>
      <c r="B3172" s="25">
        <v>17342</v>
      </c>
      <c r="C3172" s="26" t="s">
        <v>254</v>
      </c>
      <c r="D3172" s="27">
        <v>32798</v>
      </c>
      <c r="E3172" s="28" t="s">
        <v>4805</v>
      </c>
      <c r="F3172" s="17"/>
      <c r="G3172" s="17"/>
      <c r="H3172" s="353">
        <v>1008389324</v>
      </c>
      <c r="I3172" s="17" t="s">
        <v>5208</v>
      </c>
      <c r="J3172" s="17">
        <v>0</v>
      </c>
    </row>
    <row r="3173" spans="1:10" hidden="1">
      <c r="A3173" s="18">
        <f t="shared" si="49"/>
        <v>3169</v>
      </c>
      <c r="B3173" s="21">
        <v>17343</v>
      </c>
      <c r="C3173" s="22" t="s">
        <v>658</v>
      </c>
      <c r="D3173" s="23">
        <v>33359</v>
      </c>
      <c r="E3173" s="24" t="s">
        <v>4820</v>
      </c>
      <c r="F3173" s="17"/>
      <c r="G3173" s="17"/>
      <c r="H3173" s="353">
        <v>1008435540</v>
      </c>
      <c r="I3173" s="17" t="s">
        <v>5208</v>
      </c>
      <c r="J3173" s="17">
        <v>0</v>
      </c>
    </row>
    <row r="3174" spans="1:10" hidden="1">
      <c r="A3174" s="18">
        <f t="shared" si="49"/>
        <v>3170</v>
      </c>
      <c r="B3174" s="25">
        <v>17344</v>
      </c>
      <c r="C3174" s="26" t="s">
        <v>1508</v>
      </c>
      <c r="D3174" s="27">
        <v>33140</v>
      </c>
      <c r="E3174" s="28" t="s">
        <v>4813</v>
      </c>
      <c r="F3174" s="17"/>
      <c r="G3174" s="17"/>
      <c r="H3174" s="353">
        <v>101005002290</v>
      </c>
      <c r="I3174" s="17" t="s">
        <v>5204</v>
      </c>
      <c r="J3174" s="17">
        <v>0</v>
      </c>
    </row>
    <row r="3175" spans="1:10" hidden="1">
      <c r="A3175" s="18">
        <f t="shared" si="49"/>
        <v>3171</v>
      </c>
      <c r="B3175" s="21">
        <v>17345</v>
      </c>
      <c r="C3175" s="22" t="s">
        <v>2872</v>
      </c>
      <c r="D3175" s="23">
        <v>33946</v>
      </c>
      <c r="E3175" s="24" t="s">
        <v>4826</v>
      </c>
      <c r="F3175" s="17"/>
      <c r="G3175" s="17"/>
      <c r="H3175" s="353">
        <v>106001286094</v>
      </c>
      <c r="I3175" s="17" t="s">
        <v>5204</v>
      </c>
      <c r="J3175" s="17">
        <v>0</v>
      </c>
    </row>
    <row r="3176" spans="1:10" hidden="1">
      <c r="A3176" s="18">
        <f t="shared" si="49"/>
        <v>3172</v>
      </c>
      <c r="B3176" s="25">
        <v>17349</v>
      </c>
      <c r="C3176" s="26" t="s">
        <v>1242</v>
      </c>
      <c r="D3176" s="27">
        <v>32200</v>
      </c>
      <c r="E3176" s="28" t="s">
        <v>4797</v>
      </c>
      <c r="F3176" s="17"/>
      <c r="G3176" s="17"/>
      <c r="H3176" s="353">
        <v>141000860095</v>
      </c>
      <c r="I3176" s="17" t="s">
        <v>5210</v>
      </c>
      <c r="J3176" s="17">
        <v>0</v>
      </c>
    </row>
    <row r="3177" spans="1:10" hidden="1">
      <c r="A3177" s="18">
        <f t="shared" si="49"/>
        <v>3173</v>
      </c>
      <c r="B3177" s="21">
        <v>17352</v>
      </c>
      <c r="C3177" s="22" t="s">
        <v>2873</v>
      </c>
      <c r="D3177" s="23">
        <v>33893</v>
      </c>
      <c r="E3177" s="24" t="s">
        <v>4812</v>
      </c>
      <c r="F3177" s="17"/>
      <c r="G3177" s="17"/>
      <c r="H3177" s="353">
        <v>141000860098</v>
      </c>
      <c r="I3177" s="17" t="s">
        <v>5210</v>
      </c>
      <c r="J3177" s="17">
        <v>0</v>
      </c>
    </row>
    <row r="3178" spans="1:10" hidden="1">
      <c r="A3178" s="18">
        <f t="shared" si="49"/>
        <v>3174</v>
      </c>
      <c r="B3178" s="25">
        <v>17353</v>
      </c>
      <c r="C3178" s="26" t="s">
        <v>2874</v>
      </c>
      <c r="D3178" s="27">
        <v>32853</v>
      </c>
      <c r="E3178" s="28" t="s">
        <v>4789</v>
      </c>
      <c r="F3178" s="17"/>
      <c r="G3178" s="17"/>
      <c r="H3178" s="353">
        <v>103004671777</v>
      </c>
      <c r="I3178" s="17" t="s">
        <v>5204</v>
      </c>
      <c r="J3178" s="17">
        <v>0</v>
      </c>
    </row>
    <row r="3179" spans="1:10" hidden="1">
      <c r="A3179" s="18">
        <f t="shared" si="49"/>
        <v>3175</v>
      </c>
      <c r="B3179" s="133">
        <v>17354</v>
      </c>
      <c r="C3179" s="134" t="s">
        <v>143</v>
      </c>
      <c r="D3179" s="23">
        <v>34247</v>
      </c>
      <c r="E3179" s="24" t="s">
        <v>4793</v>
      </c>
      <c r="F3179" s="17"/>
      <c r="G3179" s="17"/>
      <c r="H3179" s="353">
        <v>141000859992</v>
      </c>
      <c r="I3179" s="17" t="s">
        <v>5210</v>
      </c>
      <c r="J3179" s="17">
        <v>0</v>
      </c>
    </row>
    <row r="3180" spans="1:10" hidden="1">
      <c r="A3180" s="18">
        <f t="shared" si="49"/>
        <v>3176</v>
      </c>
      <c r="B3180" s="135">
        <v>17359</v>
      </c>
      <c r="C3180" s="136" t="s">
        <v>2875</v>
      </c>
      <c r="D3180" s="27">
        <v>34036</v>
      </c>
      <c r="E3180" s="28" t="s">
        <v>4815</v>
      </c>
      <c r="F3180" s="17"/>
      <c r="G3180" s="17"/>
      <c r="H3180" s="353">
        <v>108005786134</v>
      </c>
      <c r="I3180" s="17" t="s">
        <v>5204</v>
      </c>
      <c r="J3180" s="17">
        <v>0</v>
      </c>
    </row>
    <row r="3181" spans="1:10" hidden="1">
      <c r="A3181" s="18">
        <f t="shared" si="49"/>
        <v>3177</v>
      </c>
      <c r="B3181" s="133">
        <v>17361</v>
      </c>
      <c r="C3181" s="134" t="s">
        <v>2247</v>
      </c>
      <c r="D3181" s="137">
        <v>33405</v>
      </c>
      <c r="E3181" s="138" t="s">
        <v>4821</v>
      </c>
      <c r="F3181" s="17"/>
      <c r="G3181" s="17"/>
      <c r="H3181" s="353">
        <v>109006505308</v>
      </c>
      <c r="I3181" s="17" t="s">
        <v>5204</v>
      </c>
      <c r="J3181" s="17">
        <v>0</v>
      </c>
    </row>
    <row r="3182" spans="1:10" hidden="1">
      <c r="A3182" s="18">
        <f t="shared" si="49"/>
        <v>3178</v>
      </c>
      <c r="B3182" s="135">
        <v>17363</v>
      </c>
      <c r="C3182" s="136" t="s">
        <v>2876</v>
      </c>
      <c r="D3182" s="139">
        <v>33206</v>
      </c>
      <c r="E3182" s="140" t="s">
        <v>4812</v>
      </c>
      <c r="F3182" s="17"/>
      <c r="G3182" s="17"/>
      <c r="H3182" s="353">
        <v>108001289351</v>
      </c>
      <c r="I3182" s="17" t="s">
        <v>5204</v>
      </c>
      <c r="J3182" s="17">
        <v>0</v>
      </c>
    </row>
    <row r="3183" spans="1:10" hidden="1">
      <c r="A3183" s="18">
        <f t="shared" si="49"/>
        <v>3179</v>
      </c>
      <c r="B3183" s="133">
        <v>17365</v>
      </c>
      <c r="C3183" s="134" t="s">
        <v>2877</v>
      </c>
      <c r="D3183" s="23">
        <v>33404</v>
      </c>
      <c r="E3183" s="24" t="s">
        <v>4793</v>
      </c>
      <c r="F3183" s="17"/>
      <c r="G3183" s="17"/>
      <c r="H3183" s="353">
        <v>141000859925</v>
      </c>
      <c r="I3183" s="17" t="s">
        <v>5210</v>
      </c>
      <c r="J3183" s="17">
        <v>0</v>
      </c>
    </row>
    <row r="3184" spans="1:10" hidden="1">
      <c r="A3184" s="18">
        <f t="shared" si="49"/>
        <v>3180</v>
      </c>
      <c r="B3184" s="135">
        <v>17367</v>
      </c>
      <c r="C3184" s="136" t="s">
        <v>2878</v>
      </c>
      <c r="D3184" s="139">
        <v>33413</v>
      </c>
      <c r="E3184" s="28" t="s">
        <v>4789</v>
      </c>
      <c r="F3184" s="17"/>
      <c r="G3184" s="17"/>
      <c r="H3184" s="353">
        <v>104001288847</v>
      </c>
      <c r="I3184" s="17" t="s">
        <v>5204</v>
      </c>
      <c r="J3184" s="17">
        <v>0</v>
      </c>
    </row>
    <row r="3185" spans="1:10" hidden="1">
      <c r="A3185" s="18">
        <f t="shared" si="49"/>
        <v>3181</v>
      </c>
      <c r="B3185" s="133">
        <v>17369</v>
      </c>
      <c r="C3185" s="134" t="s">
        <v>2879</v>
      </c>
      <c r="D3185" s="137">
        <v>33726</v>
      </c>
      <c r="E3185" s="24" t="s">
        <v>4823</v>
      </c>
      <c r="F3185" s="17"/>
      <c r="G3185" s="17"/>
      <c r="H3185" s="353">
        <v>102005435793</v>
      </c>
      <c r="I3185" s="17" t="s">
        <v>5204</v>
      </c>
      <c r="J3185" s="17">
        <v>0</v>
      </c>
    </row>
    <row r="3186" spans="1:10" hidden="1">
      <c r="A3186" s="18">
        <f t="shared" si="49"/>
        <v>3182</v>
      </c>
      <c r="B3186" s="135">
        <v>17370</v>
      </c>
      <c r="C3186" s="136" t="s">
        <v>1022</v>
      </c>
      <c r="D3186" s="139">
        <v>33467</v>
      </c>
      <c r="E3186" s="28" t="s">
        <v>4818</v>
      </c>
      <c r="F3186" s="17"/>
      <c r="G3186" s="17"/>
      <c r="H3186" s="353">
        <v>102001288851</v>
      </c>
      <c r="I3186" s="17" t="s">
        <v>5204</v>
      </c>
      <c r="J3186" s="17">
        <v>0</v>
      </c>
    </row>
    <row r="3187" spans="1:10" hidden="1">
      <c r="A3187" s="18">
        <f t="shared" si="49"/>
        <v>3183</v>
      </c>
      <c r="B3187" s="133">
        <v>17371</v>
      </c>
      <c r="C3187" s="134" t="s">
        <v>2880</v>
      </c>
      <c r="D3187" s="137">
        <v>34194</v>
      </c>
      <c r="E3187" s="24" t="s">
        <v>4823</v>
      </c>
      <c r="F3187" s="17"/>
      <c r="G3187" s="17"/>
      <c r="H3187" s="353">
        <v>105006505315</v>
      </c>
      <c r="I3187" s="17" t="s">
        <v>5204</v>
      </c>
      <c r="J3187" s="17">
        <v>0</v>
      </c>
    </row>
    <row r="3188" spans="1:10" hidden="1">
      <c r="A3188" s="18">
        <f t="shared" si="49"/>
        <v>3184</v>
      </c>
      <c r="B3188" s="133">
        <v>17376</v>
      </c>
      <c r="C3188" s="134" t="s">
        <v>2881</v>
      </c>
      <c r="D3188" s="23">
        <v>34289</v>
      </c>
      <c r="E3188" s="24" t="s">
        <v>4800</v>
      </c>
      <c r="F3188" s="17"/>
      <c r="G3188" s="17"/>
      <c r="H3188" s="353">
        <v>104005769046</v>
      </c>
      <c r="I3188" s="17" t="s">
        <v>5204</v>
      </c>
      <c r="J3188" s="17">
        <v>0</v>
      </c>
    </row>
    <row r="3189" spans="1:10" hidden="1">
      <c r="A3189" s="18">
        <f t="shared" si="49"/>
        <v>3185</v>
      </c>
      <c r="B3189" s="135">
        <v>17382</v>
      </c>
      <c r="C3189" s="136" t="s">
        <v>2882</v>
      </c>
      <c r="D3189" s="27">
        <v>33864</v>
      </c>
      <c r="E3189" s="28" t="s">
        <v>4792</v>
      </c>
      <c r="F3189" s="17"/>
      <c r="G3189" s="17"/>
      <c r="H3189" s="353">
        <v>103005274476</v>
      </c>
      <c r="I3189" s="17" t="s">
        <v>5204</v>
      </c>
      <c r="J3189" s="17">
        <v>0</v>
      </c>
    </row>
    <row r="3190" spans="1:10" hidden="1">
      <c r="A3190" s="18">
        <f t="shared" si="49"/>
        <v>3186</v>
      </c>
      <c r="B3190" s="133">
        <v>17389</v>
      </c>
      <c r="C3190" s="134" t="s">
        <v>2883</v>
      </c>
      <c r="D3190" s="23">
        <v>34194</v>
      </c>
      <c r="E3190" s="138" t="s">
        <v>4818</v>
      </c>
      <c r="F3190" s="17"/>
      <c r="G3190" s="17"/>
      <c r="H3190" s="353">
        <v>1008391697</v>
      </c>
      <c r="I3190" s="17" t="s">
        <v>5208</v>
      </c>
      <c r="J3190" s="17">
        <v>0</v>
      </c>
    </row>
    <row r="3191" spans="1:10" hidden="1">
      <c r="A3191" s="18">
        <f t="shared" si="49"/>
        <v>3187</v>
      </c>
      <c r="B3191" s="135">
        <v>17391</v>
      </c>
      <c r="C3191" s="136" t="s">
        <v>2218</v>
      </c>
      <c r="D3191" s="27">
        <v>33437</v>
      </c>
      <c r="E3191" s="29" t="s">
        <v>4807</v>
      </c>
      <c r="F3191" s="17"/>
      <c r="G3191" s="17"/>
      <c r="H3191" s="353">
        <v>1008398373</v>
      </c>
      <c r="I3191" s="17" t="s">
        <v>5208</v>
      </c>
      <c r="J3191" s="17">
        <v>0</v>
      </c>
    </row>
    <row r="3192" spans="1:10" hidden="1">
      <c r="A3192" s="18">
        <f t="shared" si="49"/>
        <v>3188</v>
      </c>
      <c r="B3192" s="133">
        <v>17392</v>
      </c>
      <c r="C3192" s="134" t="s">
        <v>2884</v>
      </c>
      <c r="D3192" s="23">
        <v>34276</v>
      </c>
      <c r="E3192" s="138" t="s">
        <v>4817</v>
      </c>
      <c r="F3192" s="17"/>
      <c r="G3192" s="17"/>
      <c r="H3192" s="353">
        <v>104006245476</v>
      </c>
      <c r="I3192" s="17" t="s">
        <v>5204</v>
      </c>
      <c r="J3192" s="17">
        <v>0</v>
      </c>
    </row>
    <row r="3193" spans="1:10" hidden="1">
      <c r="A3193" s="18">
        <f t="shared" si="49"/>
        <v>3189</v>
      </c>
      <c r="B3193" s="135">
        <v>17394</v>
      </c>
      <c r="C3193" s="136" t="s">
        <v>2885</v>
      </c>
      <c r="D3193" s="27">
        <v>34070</v>
      </c>
      <c r="E3193" s="28" t="s">
        <v>4800</v>
      </c>
      <c r="F3193" s="17"/>
      <c r="G3193" s="17"/>
      <c r="H3193" s="353">
        <v>141000860426</v>
      </c>
      <c r="I3193" s="17" t="s">
        <v>5210</v>
      </c>
      <c r="J3193" s="17">
        <v>0</v>
      </c>
    </row>
    <row r="3194" spans="1:10" hidden="1">
      <c r="A3194" s="18">
        <f t="shared" si="49"/>
        <v>3190</v>
      </c>
      <c r="B3194" s="133">
        <v>17397</v>
      </c>
      <c r="C3194" s="134" t="s">
        <v>2886</v>
      </c>
      <c r="D3194" s="23">
        <v>34286</v>
      </c>
      <c r="E3194" s="138" t="s">
        <v>4823</v>
      </c>
      <c r="F3194" s="17"/>
      <c r="G3194" s="17"/>
      <c r="H3194" s="353">
        <v>105005608361</v>
      </c>
      <c r="I3194" s="17" t="s">
        <v>5204</v>
      </c>
      <c r="J3194" s="17">
        <v>0</v>
      </c>
    </row>
    <row r="3195" spans="1:10" hidden="1">
      <c r="A3195" s="18">
        <f t="shared" si="49"/>
        <v>3191</v>
      </c>
      <c r="B3195" s="135">
        <v>17398</v>
      </c>
      <c r="C3195" s="136" t="s">
        <v>2887</v>
      </c>
      <c r="D3195" s="27">
        <v>34182</v>
      </c>
      <c r="E3195" s="140" t="s">
        <v>4823</v>
      </c>
      <c r="F3195" s="17"/>
      <c r="G3195" s="17"/>
      <c r="H3195" s="353">
        <v>108005720488</v>
      </c>
      <c r="I3195" s="17" t="s">
        <v>5204</v>
      </c>
      <c r="J3195" s="17">
        <v>0</v>
      </c>
    </row>
    <row r="3196" spans="1:10" hidden="1">
      <c r="A3196" s="18">
        <f t="shared" si="49"/>
        <v>3192</v>
      </c>
      <c r="B3196" s="38">
        <v>17402</v>
      </c>
      <c r="C3196" s="141" t="s">
        <v>2888</v>
      </c>
      <c r="D3196" s="40">
        <v>32407</v>
      </c>
      <c r="E3196" s="30" t="s">
        <v>4808</v>
      </c>
      <c r="F3196" s="17"/>
      <c r="G3196" s="17"/>
      <c r="H3196" s="353">
        <v>521000734491</v>
      </c>
      <c r="I3196" s="17" t="s">
        <v>5210</v>
      </c>
      <c r="J3196" s="17">
        <v>0</v>
      </c>
    </row>
    <row r="3197" spans="1:10" hidden="1">
      <c r="A3197" s="18">
        <f t="shared" si="49"/>
        <v>3193</v>
      </c>
      <c r="B3197" s="135">
        <v>17403</v>
      </c>
      <c r="C3197" s="136" t="s">
        <v>2889</v>
      </c>
      <c r="D3197" s="27">
        <v>33974</v>
      </c>
      <c r="E3197" s="28" t="s">
        <v>4821</v>
      </c>
      <c r="F3197" s="17"/>
      <c r="G3197" s="17"/>
      <c r="H3197" s="353">
        <v>1008402748</v>
      </c>
      <c r="I3197" s="17" t="s">
        <v>5208</v>
      </c>
      <c r="J3197" s="17">
        <v>0</v>
      </c>
    </row>
    <row r="3198" spans="1:10" hidden="1">
      <c r="A3198" s="18">
        <f t="shared" si="49"/>
        <v>3194</v>
      </c>
      <c r="B3198" s="38">
        <v>17405</v>
      </c>
      <c r="C3198" s="30" t="s">
        <v>2890</v>
      </c>
      <c r="D3198" s="48">
        <v>34281</v>
      </c>
      <c r="E3198" s="30" t="s">
        <v>4800</v>
      </c>
      <c r="F3198" s="17"/>
      <c r="G3198" s="17"/>
      <c r="H3198" s="353">
        <v>9965699405</v>
      </c>
      <c r="I3198" s="17" t="s">
        <v>5210</v>
      </c>
      <c r="J3198" s="17">
        <v>0</v>
      </c>
    </row>
    <row r="3199" spans="1:10" hidden="1">
      <c r="A3199" s="18">
        <f t="shared" si="49"/>
        <v>3195</v>
      </c>
      <c r="B3199" s="135">
        <v>17410</v>
      </c>
      <c r="C3199" s="136" t="s">
        <v>1244</v>
      </c>
      <c r="D3199" s="139">
        <v>33189</v>
      </c>
      <c r="E3199" s="140" t="s">
        <v>4805</v>
      </c>
      <c r="F3199" s="17"/>
      <c r="G3199" s="17"/>
      <c r="H3199" s="353">
        <v>1008388914</v>
      </c>
      <c r="I3199" s="17" t="s">
        <v>5208</v>
      </c>
      <c r="J3199" s="17">
        <v>0</v>
      </c>
    </row>
    <row r="3200" spans="1:10" hidden="1">
      <c r="A3200" s="18">
        <f t="shared" si="49"/>
        <v>3196</v>
      </c>
      <c r="B3200" s="133">
        <v>17411</v>
      </c>
      <c r="C3200" s="134" t="s">
        <v>2891</v>
      </c>
      <c r="D3200" s="137">
        <v>32723</v>
      </c>
      <c r="E3200" s="138" t="s">
        <v>4817</v>
      </c>
      <c r="F3200" s="17"/>
      <c r="G3200" s="17"/>
      <c r="H3200" s="353">
        <v>103001297404</v>
      </c>
      <c r="I3200" s="17" t="s">
        <v>5204</v>
      </c>
      <c r="J3200" s="17">
        <v>0</v>
      </c>
    </row>
    <row r="3201" spans="1:10" hidden="1">
      <c r="A3201" s="18">
        <f t="shared" si="49"/>
        <v>3197</v>
      </c>
      <c r="B3201" s="135">
        <v>17413</v>
      </c>
      <c r="C3201" s="136" t="s">
        <v>2892</v>
      </c>
      <c r="D3201" s="139">
        <v>32831</v>
      </c>
      <c r="E3201" s="140" t="s">
        <v>4828</v>
      </c>
      <c r="F3201" s="17"/>
      <c r="G3201" s="17"/>
      <c r="H3201" s="353">
        <v>44310000370260</v>
      </c>
      <c r="I3201" s="17" t="s">
        <v>5273</v>
      </c>
      <c r="J3201" s="17">
        <v>0</v>
      </c>
    </row>
    <row r="3202" spans="1:10" hidden="1">
      <c r="A3202" s="18">
        <f t="shared" si="49"/>
        <v>3198</v>
      </c>
      <c r="B3202" s="133">
        <v>17414</v>
      </c>
      <c r="C3202" s="134" t="s">
        <v>2893</v>
      </c>
      <c r="D3202" s="137">
        <v>33358</v>
      </c>
      <c r="E3202" s="138" t="s">
        <v>4788</v>
      </c>
      <c r="F3202" s="17"/>
      <c r="G3202" s="17"/>
      <c r="H3202" s="353">
        <v>1008400177</v>
      </c>
      <c r="I3202" s="17" t="s">
        <v>5208</v>
      </c>
      <c r="J3202" s="17">
        <v>0</v>
      </c>
    </row>
    <row r="3203" spans="1:10" hidden="1">
      <c r="A3203" s="18">
        <f t="shared" si="49"/>
        <v>3199</v>
      </c>
      <c r="B3203" s="135">
        <v>17416</v>
      </c>
      <c r="C3203" s="136" t="s">
        <v>2894</v>
      </c>
      <c r="D3203" s="27">
        <v>32208</v>
      </c>
      <c r="E3203" s="28" t="s">
        <v>4820</v>
      </c>
      <c r="F3203" s="17"/>
      <c r="G3203" s="17"/>
      <c r="H3203" s="353">
        <v>1008393941</v>
      </c>
      <c r="I3203" s="17" t="s">
        <v>5208</v>
      </c>
      <c r="J3203" s="17">
        <v>0</v>
      </c>
    </row>
    <row r="3204" spans="1:10" hidden="1">
      <c r="A3204" s="18">
        <f t="shared" si="49"/>
        <v>3200</v>
      </c>
      <c r="B3204" s="133">
        <v>17418</v>
      </c>
      <c r="C3204" s="134" t="s">
        <v>257</v>
      </c>
      <c r="D3204" s="23">
        <v>32932</v>
      </c>
      <c r="E3204" s="138" t="s">
        <v>4828</v>
      </c>
      <c r="F3204" s="17"/>
      <c r="G3204" s="17"/>
      <c r="H3204" s="353">
        <v>1008399372</v>
      </c>
      <c r="I3204" s="17" t="s">
        <v>5208</v>
      </c>
      <c r="J3204" s="17">
        <v>0</v>
      </c>
    </row>
    <row r="3205" spans="1:10" hidden="1">
      <c r="A3205" s="18">
        <f t="shared" si="49"/>
        <v>3201</v>
      </c>
      <c r="B3205" s="135">
        <v>17419</v>
      </c>
      <c r="C3205" s="136" t="s">
        <v>2895</v>
      </c>
      <c r="D3205" s="27">
        <v>34144</v>
      </c>
      <c r="E3205" s="140" t="s">
        <v>4828</v>
      </c>
      <c r="F3205" s="17"/>
      <c r="G3205" s="17"/>
      <c r="H3205" s="353">
        <v>1008399385</v>
      </c>
      <c r="I3205" s="17" t="s">
        <v>5208</v>
      </c>
      <c r="J3205" s="17">
        <v>0</v>
      </c>
    </row>
    <row r="3206" spans="1:10" hidden="1">
      <c r="A3206" s="18">
        <f t="shared" ref="A3206:A3269" si="50">ROW()-4</f>
        <v>3202</v>
      </c>
      <c r="B3206" s="133">
        <v>17420</v>
      </c>
      <c r="C3206" s="134" t="s">
        <v>2896</v>
      </c>
      <c r="D3206" s="137">
        <v>32555</v>
      </c>
      <c r="E3206" s="138" t="s">
        <v>4826</v>
      </c>
      <c r="F3206" s="17"/>
      <c r="G3206" s="17"/>
      <c r="H3206" s="353">
        <v>105006505302</v>
      </c>
      <c r="I3206" s="17" t="s">
        <v>5204</v>
      </c>
      <c r="J3206" s="17">
        <v>0</v>
      </c>
    </row>
    <row r="3207" spans="1:10" hidden="1">
      <c r="A3207" s="18">
        <f t="shared" si="50"/>
        <v>3203</v>
      </c>
      <c r="B3207" s="135">
        <v>17421</v>
      </c>
      <c r="C3207" s="136" t="s">
        <v>2897</v>
      </c>
      <c r="D3207" s="27">
        <v>34155</v>
      </c>
      <c r="E3207" s="28" t="s">
        <v>4803</v>
      </c>
      <c r="F3207" s="17"/>
      <c r="G3207" s="17"/>
      <c r="H3207" s="353">
        <v>108005768968</v>
      </c>
      <c r="I3207" s="17" t="s">
        <v>5204</v>
      </c>
      <c r="J3207" s="17">
        <v>0</v>
      </c>
    </row>
    <row r="3208" spans="1:10" hidden="1">
      <c r="A3208" s="18">
        <f t="shared" si="50"/>
        <v>3204</v>
      </c>
      <c r="B3208" s="133">
        <v>17423</v>
      </c>
      <c r="C3208" s="134" t="s">
        <v>2898</v>
      </c>
      <c r="D3208" s="23">
        <v>33386</v>
      </c>
      <c r="E3208" s="24" t="s">
        <v>4820</v>
      </c>
      <c r="F3208" s="17"/>
      <c r="G3208" s="17"/>
      <c r="H3208" s="353">
        <v>1008398700</v>
      </c>
      <c r="I3208" s="17" t="s">
        <v>5208</v>
      </c>
      <c r="J3208" s="17">
        <v>0</v>
      </c>
    </row>
    <row r="3209" spans="1:10" hidden="1">
      <c r="A3209" s="18">
        <f t="shared" si="50"/>
        <v>3205</v>
      </c>
      <c r="B3209" s="135">
        <v>17424</v>
      </c>
      <c r="C3209" s="136" t="s">
        <v>2629</v>
      </c>
      <c r="D3209" s="27">
        <v>34092</v>
      </c>
      <c r="E3209" s="140" t="s">
        <v>4819</v>
      </c>
      <c r="F3209" s="17"/>
      <c r="G3209" s="17"/>
      <c r="H3209" s="353">
        <v>101001297377</v>
      </c>
      <c r="I3209" s="17" t="s">
        <v>5204</v>
      </c>
      <c r="J3209" s="17">
        <v>0</v>
      </c>
    </row>
    <row r="3210" spans="1:10" hidden="1">
      <c r="A3210" s="18">
        <f t="shared" si="50"/>
        <v>3206</v>
      </c>
      <c r="B3210" s="38">
        <v>17426</v>
      </c>
      <c r="C3210" s="30" t="s">
        <v>2391</v>
      </c>
      <c r="D3210" s="41">
        <v>32741</v>
      </c>
      <c r="E3210" s="30" t="s">
        <v>4818</v>
      </c>
      <c r="F3210" s="17"/>
      <c r="G3210" s="17"/>
      <c r="H3210" s="353">
        <v>1016470468</v>
      </c>
      <c r="I3210" s="17" t="s">
        <v>5210</v>
      </c>
      <c r="J3210" s="17">
        <v>0</v>
      </c>
    </row>
    <row r="3211" spans="1:10" hidden="1">
      <c r="A3211" s="18">
        <f t="shared" si="50"/>
        <v>3207</v>
      </c>
      <c r="B3211" s="135">
        <v>17428</v>
      </c>
      <c r="C3211" s="136" t="s">
        <v>2899</v>
      </c>
      <c r="D3211" s="27">
        <v>33604</v>
      </c>
      <c r="E3211" s="140" t="s">
        <v>4815</v>
      </c>
      <c r="F3211" s="17"/>
      <c r="G3211" s="17"/>
      <c r="H3211" s="353">
        <v>107001286124</v>
      </c>
      <c r="I3211" s="17" t="s">
        <v>5204</v>
      </c>
      <c r="J3211" s="17">
        <v>0</v>
      </c>
    </row>
    <row r="3212" spans="1:10" hidden="1">
      <c r="A3212" s="18">
        <f t="shared" si="50"/>
        <v>3208</v>
      </c>
      <c r="B3212" s="133">
        <v>17433</v>
      </c>
      <c r="C3212" s="134" t="s">
        <v>2900</v>
      </c>
      <c r="D3212" s="23">
        <v>34119</v>
      </c>
      <c r="E3212" s="24" t="s">
        <v>4793</v>
      </c>
      <c r="F3212" s="17"/>
      <c r="G3212" s="17"/>
      <c r="H3212" s="353">
        <v>1008393268</v>
      </c>
      <c r="I3212" s="17" t="s">
        <v>5208</v>
      </c>
      <c r="J3212" s="17">
        <v>0</v>
      </c>
    </row>
    <row r="3213" spans="1:10" hidden="1">
      <c r="A3213" s="18">
        <f t="shared" si="50"/>
        <v>3209</v>
      </c>
      <c r="B3213" s="135">
        <v>17434</v>
      </c>
      <c r="C3213" s="136" t="s">
        <v>2901</v>
      </c>
      <c r="D3213" s="27">
        <v>34168</v>
      </c>
      <c r="E3213" s="28" t="s">
        <v>4800</v>
      </c>
      <c r="F3213" s="17"/>
      <c r="G3213" s="17"/>
      <c r="H3213" s="353">
        <v>141000860543</v>
      </c>
      <c r="I3213" s="17" t="s">
        <v>5210</v>
      </c>
      <c r="J3213" s="17">
        <v>0</v>
      </c>
    </row>
    <row r="3214" spans="1:10" hidden="1">
      <c r="A3214" s="18">
        <f t="shared" si="50"/>
        <v>3210</v>
      </c>
      <c r="B3214" s="133">
        <v>17437</v>
      </c>
      <c r="C3214" s="134" t="s">
        <v>2902</v>
      </c>
      <c r="D3214" s="23">
        <v>34289</v>
      </c>
      <c r="E3214" s="24" t="s">
        <v>4793</v>
      </c>
      <c r="F3214" s="17"/>
      <c r="G3214" s="17"/>
      <c r="H3214" s="353">
        <v>141000859945</v>
      </c>
      <c r="I3214" s="17" t="s">
        <v>5210</v>
      </c>
      <c r="J3214" s="17">
        <v>0</v>
      </c>
    </row>
    <row r="3215" spans="1:10" hidden="1">
      <c r="A3215" s="18">
        <f t="shared" si="50"/>
        <v>3211</v>
      </c>
      <c r="B3215" s="135">
        <v>17438</v>
      </c>
      <c r="C3215" s="136" t="s">
        <v>2903</v>
      </c>
      <c r="D3215" s="27">
        <v>33178</v>
      </c>
      <c r="E3215" s="28" t="s">
        <v>4793</v>
      </c>
      <c r="F3215" s="17"/>
      <c r="G3215" s="17"/>
      <c r="H3215" s="353">
        <v>141000859931</v>
      </c>
      <c r="I3215" s="17" t="s">
        <v>5210</v>
      </c>
      <c r="J3215" s="17">
        <v>0</v>
      </c>
    </row>
    <row r="3216" spans="1:10" hidden="1">
      <c r="A3216" s="18">
        <f t="shared" si="50"/>
        <v>3212</v>
      </c>
      <c r="B3216" s="133">
        <v>17439</v>
      </c>
      <c r="C3216" s="134" t="s">
        <v>2904</v>
      </c>
      <c r="D3216" s="23">
        <v>34016</v>
      </c>
      <c r="E3216" s="24" t="s">
        <v>4793</v>
      </c>
      <c r="F3216" s="17"/>
      <c r="G3216" s="17"/>
      <c r="H3216" s="353">
        <v>141000859889</v>
      </c>
      <c r="I3216" s="17" t="s">
        <v>5210</v>
      </c>
      <c r="J3216" s="17">
        <v>0</v>
      </c>
    </row>
    <row r="3217" spans="1:10" hidden="1">
      <c r="A3217" s="18">
        <f t="shared" si="50"/>
        <v>3213</v>
      </c>
      <c r="B3217" s="135">
        <v>17440</v>
      </c>
      <c r="C3217" s="136" t="s">
        <v>2905</v>
      </c>
      <c r="D3217" s="27">
        <v>34332</v>
      </c>
      <c r="E3217" s="140" t="s">
        <v>4824</v>
      </c>
      <c r="F3217" s="17"/>
      <c r="G3217" s="17"/>
      <c r="H3217" s="353">
        <v>109005747706</v>
      </c>
      <c r="I3217" s="17" t="s">
        <v>5204</v>
      </c>
      <c r="J3217" s="17">
        <v>0</v>
      </c>
    </row>
    <row r="3218" spans="1:10" hidden="1">
      <c r="A3218" s="18">
        <f t="shared" si="50"/>
        <v>3214</v>
      </c>
      <c r="B3218" s="133">
        <v>17443</v>
      </c>
      <c r="C3218" s="134" t="s">
        <v>2906</v>
      </c>
      <c r="D3218" s="23">
        <v>33604</v>
      </c>
      <c r="E3218" s="30" t="s">
        <v>4781</v>
      </c>
      <c r="F3218" s="17"/>
      <c r="G3218" s="17"/>
      <c r="H3218" s="353">
        <v>106001337608</v>
      </c>
      <c r="I3218" s="17" t="s">
        <v>5204</v>
      </c>
      <c r="J3218" s="17">
        <v>0</v>
      </c>
    </row>
    <row r="3219" spans="1:10" hidden="1">
      <c r="A3219" s="18">
        <f t="shared" si="50"/>
        <v>3215</v>
      </c>
      <c r="B3219" s="135">
        <v>17444</v>
      </c>
      <c r="C3219" s="136" t="s">
        <v>2907</v>
      </c>
      <c r="D3219" s="27">
        <v>34158</v>
      </c>
      <c r="E3219" s="28" t="s">
        <v>4784</v>
      </c>
      <c r="F3219" s="17"/>
      <c r="G3219" s="17"/>
      <c r="H3219" s="353">
        <v>108005836212</v>
      </c>
      <c r="I3219" s="17" t="s">
        <v>5204</v>
      </c>
      <c r="J3219" s="17">
        <v>0</v>
      </c>
    </row>
    <row r="3220" spans="1:10" hidden="1">
      <c r="A3220" s="18">
        <f t="shared" si="50"/>
        <v>3216</v>
      </c>
      <c r="B3220" s="133">
        <v>17445</v>
      </c>
      <c r="C3220" s="134" t="s">
        <v>1119</v>
      </c>
      <c r="D3220" s="23">
        <v>31965</v>
      </c>
      <c r="E3220" s="24" t="s">
        <v>4791</v>
      </c>
      <c r="F3220" s="17"/>
      <c r="G3220" s="17"/>
      <c r="H3220" s="353">
        <v>108001337606</v>
      </c>
      <c r="I3220" s="17" t="s">
        <v>5204</v>
      </c>
      <c r="J3220" s="17" t="s">
        <v>6303</v>
      </c>
    </row>
    <row r="3221" spans="1:10" hidden="1">
      <c r="A3221" s="18">
        <f t="shared" si="50"/>
        <v>3217</v>
      </c>
      <c r="B3221" s="135">
        <v>17446</v>
      </c>
      <c r="C3221" s="136" t="s">
        <v>2908</v>
      </c>
      <c r="D3221" s="27" t="s">
        <v>4710</v>
      </c>
      <c r="E3221" s="28" t="s">
        <v>4794</v>
      </c>
      <c r="F3221" s="17"/>
      <c r="G3221" s="17"/>
      <c r="H3221" s="353">
        <v>105001337609</v>
      </c>
      <c r="I3221" s="17" t="s">
        <v>5204</v>
      </c>
      <c r="J3221" s="17" t="s">
        <v>6510</v>
      </c>
    </row>
    <row r="3222" spans="1:10" hidden="1">
      <c r="A3222" s="18">
        <f t="shared" si="50"/>
        <v>3218</v>
      </c>
      <c r="B3222" s="21">
        <v>17447</v>
      </c>
      <c r="C3222" s="142" t="s">
        <v>2553</v>
      </c>
      <c r="D3222" s="23" t="s">
        <v>4711</v>
      </c>
      <c r="E3222" s="24" t="s">
        <v>4792</v>
      </c>
      <c r="F3222" s="17"/>
      <c r="G3222" s="17"/>
      <c r="H3222" s="353">
        <v>106006396156</v>
      </c>
      <c r="I3222" s="17" t="s">
        <v>5204</v>
      </c>
      <c r="J3222" s="17">
        <v>0</v>
      </c>
    </row>
    <row r="3223" spans="1:10" hidden="1">
      <c r="A3223" s="18">
        <f t="shared" si="50"/>
        <v>3219</v>
      </c>
      <c r="B3223" s="25">
        <v>17449</v>
      </c>
      <c r="C3223" s="143" t="s">
        <v>2909</v>
      </c>
      <c r="D3223" s="27" t="s">
        <v>4712</v>
      </c>
      <c r="E3223" s="28" t="s">
        <v>4813</v>
      </c>
      <c r="F3223" s="17"/>
      <c r="G3223" s="17"/>
      <c r="H3223" s="353">
        <v>1008392638</v>
      </c>
      <c r="I3223" s="17" t="s">
        <v>5208</v>
      </c>
      <c r="J3223" s="17">
        <v>0</v>
      </c>
    </row>
    <row r="3224" spans="1:10" hidden="1">
      <c r="A3224" s="18">
        <f t="shared" si="50"/>
        <v>3220</v>
      </c>
      <c r="B3224" s="21">
        <v>17450</v>
      </c>
      <c r="C3224" s="142" t="s">
        <v>2910</v>
      </c>
      <c r="D3224" s="23" t="s">
        <v>4713</v>
      </c>
      <c r="E3224" s="24" t="s">
        <v>4819</v>
      </c>
      <c r="F3224" s="17"/>
      <c r="G3224" s="17"/>
      <c r="H3224" s="353">
        <v>1008400368</v>
      </c>
      <c r="I3224" s="17" t="s">
        <v>5208</v>
      </c>
      <c r="J3224" s="17">
        <v>0</v>
      </c>
    </row>
    <row r="3225" spans="1:10" hidden="1">
      <c r="A3225" s="18">
        <f t="shared" si="50"/>
        <v>3221</v>
      </c>
      <c r="B3225" s="25">
        <v>17451</v>
      </c>
      <c r="C3225" s="143" t="s">
        <v>2911</v>
      </c>
      <c r="D3225" s="144" t="s">
        <v>4714</v>
      </c>
      <c r="E3225" s="28" t="s">
        <v>4804</v>
      </c>
      <c r="F3225" s="17"/>
      <c r="G3225" s="17"/>
      <c r="H3225" s="353">
        <v>100005267377</v>
      </c>
      <c r="I3225" s="17" t="s">
        <v>5204</v>
      </c>
      <c r="J3225" s="17">
        <v>0</v>
      </c>
    </row>
    <row r="3226" spans="1:10" hidden="1">
      <c r="A3226" s="18">
        <f t="shared" si="50"/>
        <v>3222</v>
      </c>
      <c r="B3226" s="38">
        <v>17452</v>
      </c>
      <c r="C3226" s="50" t="s">
        <v>2912</v>
      </c>
      <c r="D3226" s="145">
        <v>31422</v>
      </c>
      <c r="E3226" s="30" t="s">
        <v>4806</v>
      </c>
      <c r="F3226" s="17"/>
      <c r="G3226" s="17"/>
      <c r="H3226" s="353">
        <v>108005267408</v>
      </c>
      <c r="I3226" s="17" t="s">
        <v>5204</v>
      </c>
      <c r="J3226" s="17" t="s">
        <v>4873</v>
      </c>
    </row>
    <row r="3227" spans="1:10" hidden="1">
      <c r="A3227" s="18">
        <f t="shared" si="50"/>
        <v>3223</v>
      </c>
      <c r="B3227" s="75">
        <v>17453</v>
      </c>
      <c r="C3227" s="100" t="s">
        <v>2913</v>
      </c>
      <c r="D3227" s="76">
        <v>33038</v>
      </c>
      <c r="E3227" s="28" t="s">
        <v>4800</v>
      </c>
      <c r="F3227" s="17"/>
      <c r="G3227" s="17"/>
      <c r="H3227" s="353">
        <v>107004620105</v>
      </c>
      <c r="I3227" s="17" t="s">
        <v>5204</v>
      </c>
      <c r="J3227" s="17" t="s">
        <v>6511</v>
      </c>
    </row>
    <row r="3228" spans="1:10" hidden="1">
      <c r="A3228" s="18">
        <f t="shared" si="50"/>
        <v>3224</v>
      </c>
      <c r="B3228" s="21">
        <v>17455</v>
      </c>
      <c r="C3228" s="22" t="s">
        <v>2914</v>
      </c>
      <c r="D3228" s="23" t="s">
        <v>4715</v>
      </c>
      <c r="E3228" s="24" t="s">
        <v>4780</v>
      </c>
      <c r="F3228" s="17"/>
      <c r="G3228" s="17"/>
      <c r="H3228" s="353">
        <v>141000860097</v>
      </c>
      <c r="I3228" s="17" t="s">
        <v>5210</v>
      </c>
      <c r="J3228" s="17" t="s">
        <v>4864</v>
      </c>
    </row>
    <row r="3229" spans="1:10" hidden="1">
      <c r="A3229" s="18">
        <f t="shared" si="50"/>
        <v>3225</v>
      </c>
      <c r="B3229" s="25">
        <v>17456</v>
      </c>
      <c r="C3229" s="26" t="s">
        <v>2915</v>
      </c>
      <c r="D3229" s="27" t="s">
        <v>4716</v>
      </c>
      <c r="E3229" s="28" t="s">
        <v>4793</v>
      </c>
      <c r="F3229" s="17"/>
      <c r="G3229" s="17"/>
      <c r="H3229" s="353">
        <v>141000859707</v>
      </c>
      <c r="I3229" s="17" t="s">
        <v>5210</v>
      </c>
      <c r="J3229" s="17" t="s">
        <v>4864</v>
      </c>
    </row>
    <row r="3230" spans="1:10" hidden="1">
      <c r="A3230" s="18">
        <f t="shared" si="50"/>
        <v>3226</v>
      </c>
      <c r="B3230" s="21">
        <v>17457</v>
      </c>
      <c r="C3230" s="22" t="s">
        <v>2916</v>
      </c>
      <c r="D3230" s="23" t="s">
        <v>4716</v>
      </c>
      <c r="E3230" s="24" t="s">
        <v>4824</v>
      </c>
      <c r="F3230" s="17"/>
      <c r="G3230" s="17"/>
      <c r="H3230" s="353">
        <v>109001432697</v>
      </c>
      <c r="I3230" s="17" t="s">
        <v>5204</v>
      </c>
      <c r="J3230" s="17" t="s">
        <v>4864</v>
      </c>
    </row>
    <row r="3231" spans="1:10" hidden="1">
      <c r="A3231" s="18">
        <f t="shared" si="50"/>
        <v>3227</v>
      </c>
      <c r="B3231" s="25">
        <v>17458</v>
      </c>
      <c r="C3231" s="26" t="s">
        <v>1983</v>
      </c>
      <c r="D3231" s="27" t="s">
        <v>4717</v>
      </c>
      <c r="E3231" s="28" t="s">
        <v>4821</v>
      </c>
      <c r="F3231" s="17"/>
      <c r="G3231" s="17"/>
      <c r="H3231" s="353">
        <v>105005493827</v>
      </c>
      <c r="I3231" s="17" t="s">
        <v>5204</v>
      </c>
      <c r="J3231" s="17">
        <v>0</v>
      </c>
    </row>
    <row r="3232" spans="1:10" hidden="1">
      <c r="A3232" s="18">
        <f t="shared" si="50"/>
        <v>3228</v>
      </c>
      <c r="B3232" s="21">
        <v>17459</v>
      </c>
      <c r="C3232" s="22" t="s">
        <v>2917</v>
      </c>
      <c r="D3232" s="23" t="s">
        <v>4718</v>
      </c>
      <c r="E3232" s="24" t="s">
        <v>4821</v>
      </c>
      <c r="F3232" s="17"/>
      <c r="G3232" s="17"/>
      <c r="H3232" s="353">
        <v>109004796558</v>
      </c>
      <c r="I3232" s="17" t="s">
        <v>5204</v>
      </c>
      <c r="J3232" s="17">
        <v>0</v>
      </c>
    </row>
    <row r="3233" spans="1:10" hidden="1">
      <c r="A3233" s="18">
        <f t="shared" si="50"/>
        <v>3229</v>
      </c>
      <c r="B3233" s="25">
        <v>17460</v>
      </c>
      <c r="C3233" s="26" t="s">
        <v>2918</v>
      </c>
      <c r="D3233" s="27" t="s">
        <v>4719</v>
      </c>
      <c r="E3233" s="28" t="s">
        <v>4821</v>
      </c>
      <c r="F3233" s="17"/>
      <c r="G3233" s="17"/>
      <c r="H3233" s="353">
        <v>101005267472</v>
      </c>
      <c r="I3233" s="17" t="s">
        <v>5204</v>
      </c>
      <c r="J3233" s="17">
        <v>0</v>
      </c>
    </row>
    <row r="3234" spans="1:10" hidden="1">
      <c r="A3234" s="18">
        <f t="shared" si="50"/>
        <v>3230</v>
      </c>
      <c r="B3234" s="21">
        <v>17463</v>
      </c>
      <c r="C3234" s="142" t="s">
        <v>1448</v>
      </c>
      <c r="D3234" s="23" t="s">
        <v>4720</v>
      </c>
      <c r="E3234" s="146" t="s">
        <v>4812</v>
      </c>
      <c r="F3234" s="17"/>
      <c r="G3234" s="17"/>
      <c r="H3234" s="353">
        <v>101001432668</v>
      </c>
      <c r="I3234" s="17" t="s">
        <v>5204</v>
      </c>
      <c r="J3234" s="17">
        <v>0</v>
      </c>
    </row>
    <row r="3235" spans="1:10" hidden="1">
      <c r="A3235" s="18">
        <f t="shared" si="50"/>
        <v>3231</v>
      </c>
      <c r="B3235" s="25">
        <v>17467</v>
      </c>
      <c r="C3235" s="143" t="s">
        <v>2919</v>
      </c>
      <c r="D3235" s="27" t="s">
        <v>4721</v>
      </c>
      <c r="E3235" s="28" t="s">
        <v>4806</v>
      </c>
      <c r="F3235" s="17"/>
      <c r="G3235" s="17"/>
      <c r="H3235" s="353">
        <v>103001509414</v>
      </c>
      <c r="I3235" s="17" t="s">
        <v>5204</v>
      </c>
      <c r="J3235" s="17" t="s">
        <v>6512</v>
      </c>
    </row>
    <row r="3236" spans="1:10" hidden="1">
      <c r="A3236" s="18">
        <f t="shared" si="50"/>
        <v>3232</v>
      </c>
      <c r="B3236" s="21">
        <v>17471</v>
      </c>
      <c r="C3236" s="22" t="s">
        <v>2828</v>
      </c>
      <c r="D3236" s="23" t="s">
        <v>4722</v>
      </c>
      <c r="E3236" s="24" t="s">
        <v>4802</v>
      </c>
      <c r="F3236" s="17"/>
      <c r="G3236" s="17"/>
      <c r="H3236" s="353">
        <v>1008392829</v>
      </c>
      <c r="I3236" s="17" t="s">
        <v>5208</v>
      </c>
      <c r="J3236" s="17">
        <v>0</v>
      </c>
    </row>
    <row r="3237" spans="1:10" hidden="1">
      <c r="A3237" s="18">
        <f t="shared" si="50"/>
        <v>3233</v>
      </c>
      <c r="B3237" s="25">
        <v>17473</v>
      </c>
      <c r="C3237" s="26" t="s">
        <v>2920</v>
      </c>
      <c r="D3237" s="27" t="s">
        <v>4723</v>
      </c>
      <c r="E3237" s="28" t="s">
        <v>4798</v>
      </c>
      <c r="F3237" s="17"/>
      <c r="G3237" s="17"/>
      <c r="H3237" s="353">
        <v>100004668359</v>
      </c>
      <c r="I3237" s="17" t="s">
        <v>5204</v>
      </c>
      <c r="J3237" s="17" t="s">
        <v>6513</v>
      </c>
    </row>
    <row r="3238" spans="1:10" hidden="1">
      <c r="A3238" s="18">
        <f t="shared" si="50"/>
        <v>3234</v>
      </c>
      <c r="B3238" s="21">
        <v>17474</v>
      </c>
      <c r="C3238" s="22" t="s">
        <v>806</v>
      </c>
      <c r="D3238" s="23" t="s">
        <v>4724</v>
      </c>
      <c r="E3238" s="24" t="s">
        <v>4791</v>
      </c>
      <c r="F3238" s="17"/>
      <c r="G3238" s="17"/>
      <c r="H3238" s="353">
        <v>101004685070</v>
      </c>
      <c r="I3238" s="17" t="s">
        <v>5204</v>
      </c>
      <c r="J3238" s="17" t="s">
        <v>6514</v>
      </c>
    </row>
    <row r="3239" spans="1:10" hidden="1">
      <c r="A3239" s="18">
        <f t="shared" si="50"/>
        <v>3235</v>
      </c>
      <c r="B3239" s="25">
        <v>17476</v>
      </c>
      <c r="C3239" s="26" t="s">
        <v>2921</v>
      </c>
      <c r="D3239" s="27" t="s">
        <v>4725</v>
      </c>
      <c r="E3239" s="28" t="s">
        <v>4827</v>
      </c>
      <c r="F3239" s="17"/>
      <c r="G3239" s="17"/>
      <c r="H3239" s="353">
        <v>107001439938</v>
      </c>
      <c r="I3239" s="17" t="s">
        <v>5204</v>
      </c>
      <c r="J3239" s="17" t="s">
        <v>6515</v>
      </c>
    </row>
    <row r="3240" spans="1:10" hidden="1">
      <c r="A3240" s="18">
        <f t="shared" si="50"/>
        <v>3236</v>
      </c>
      <c r="B3240" s="21">
        <v>17479</v>
      </c>
      <c r="C3240" s="22" t="s">
        <v>2922</v>
      </c>
      <c r="D3240" s="23" t="s">
        <v>4726</v>
      </c>
      <c r="E3240" s="24" t="s">
        <v>4797</v>
      </c>
      <c r="F3240" s="17"/>
      <c r="G3240" s="17"/>
      <c r="H3240" s="353">
        <v>141000861968</v>
      </c>
      <c r="I3240" s="17" t="s">
        <v>5210</v>
      </c>
      <c r="J3240" s="17" t="s">
        <v>6516</v>
      </c>
    </row>
    <row r="3241" spans="1:10" hidden="1">
      <c r="A3241" s="18">
        <f t="shared" si="50"/>
        <v>3237</v>
      </c>
      <c r="B3241" s="25">
        <v>17480</v>
      </c>
      <c r="C3241" s="26" t="s">
        <v>2039</v>
      </c>
      <c r="D3241" s="27" t="s">
        <v>4727</v>
      </c>
      <c r="E3241" s="28" t="s">
        <v>4797</v>
      </c>
      <c r="F3241" s="17"/>
      <c r="G3241" s="17"/>
      <c r="H3241" s="353">
        <v>1008389599</v>
      </c>
      <c r="I3241" s="17" t="s">
        <v>5208</v>
      </c>
      <c r="J3241" s="17" t="s">
        <v>4864</v>
      </c>
    </row>
    <row r="3242" spans="1:10" hidden="1">
      <c r="A3242" s="18">
        <f t="shared" si="50"/>
        <v>3238</v>
      </c>
      <c r="B3242" s="21">
        <v>17481</v>
      </c>
      <c r="C3242" s="22" t="s">
        <v>2923</v>
      </c>
      <c r="D3242" s="23" t="s">
        <v>4728</v>
      </c>
      <c r="E3242" s="24" t="s">
        <v>4812</v>
      </c>
      <c r="F3242" s="17"/>
      <c r="G3242" s="17"/>
      <c r="H3242" s="353">
        <v>109001439949</v>
      </c>
      <c r="I3242" s="17" t="s">
        <v>5204</v>
      </c>
      <c r="J3242" s="17" t="s">
        <v>6517</v>
      </c>
    </row>
    <row r="3243" spans="1:10" hidden="1">
      <c r="A3243" s="18">
        <f t="shared" si="50"/>
        <v>3239</v>
      </c>
      <c r="B3243" s="129">
        <v>17482</v>
      </c>
      <c r="C3243" s="130" t="s">
        <v>2924</v>
      </c>
      <c r="D3243" s="131">
        <v>33599</v>
      </c>
      <c r="E3243" s="132" t="s">
        <v>4812</v>
      </c>
      <c r="F3243" s="17"/>
      <c r="G3243" s="17"/>
      <c r="H3243" s="353">
        <v>108001432698</v>
      </c>
      <c r="I3243" s="17" t="s">
        <v>5204</v>
      </c>
      <c r="J3243" s="17">
        <v>0</v>
      </c>
    </row>
    <row r="3244" spans="1:10" hidden="1">
      <c r="A3244" s="18">
        <f t="shared" si="50"/>
        <v>3240</v>
      </c>
      <c r="B3244" s="124">
        <v>17484</v>
      </c>
      <c r="C3244" s="125" t="s">
        <v>2925</v>
      </c>
      <c r="D3244" s="126">
        <v>34405</v>
      </c>
      <c r="E3244" s="147" t="s">
        <v>4825</v>
      </c>
      <c r="F3244" s="17"/>
      <c r="G3244" s="17"/>
      <c r="H3244" s="353">
        <v>1014380922</v>
      </c>
      <c r="I3244" s="17" t="s">
        <v>5210</v>
      </c>
      <c r="J3244" s="17">
        <v>0</v>
      </c>
    </row>
    <row r="3245" spans="1:10" hidden="1">
      <c r="A3245" s="18">
        <f t="shared" si="50"/>
        <v>3241</v>
      </c>
      <c r="B3245" s="25">
        <v>17485</v>
      </c>
      <c r="C3245" s="143" t="s">
        <v>2615</v>
      </c>
      <c r="D3245" s="144" t="s">
        <v>4729</v>
      </c>
      <c r="E3245" s="148" t="s">
        <v>4808</v>
      </c>
      <c r="F3245" s="17"/>
      <c r="G3245" s="17"/>
      <c r="H3245" s="353">
        <v>108001432703</v>
      </c>
      <c r="I3245" s="17" t="s">
        <v>5204</v>
      </c>
      <c r="J3245" s="17">
        <v>0</v>
      </c>
    </row>
    <row r="3246" spans="1:10" hidden="1">
      <c r="A3246" s="18">
        <f t="shared" si="50"/>
        <v>3242</v>
      </c>
      <c r="B3246" s="81">
        <v>17486</v>
      </c>
      <c r="C3246" s="82" t="s">
        <v>2926</v>
      </c>
      <c r="D3246" s="83">
        <v>34289</v>
      </c>
      <c r="E3246" s="110" t="s">
        <v>4819</v>
      </c>
      <c r="F3246" s="17"/>
      <c r="G3246" s="17"/>
      <c r="H3246" s="353">
        <v>103866971458</v>
      </c>
      <c r="I3246" s="17" t="s">
        <v>5204</v>
      </c>
      <c r="J3246" s="17">
        <v>0</v>
      </c>
    </row>
    <row r="3247" spans="1:10" hidden="1">
      <c r="A3247" s="18">
        <f t="shared" si="50"/>
        <v>3243</v>
      </c>
      <c r="B3247" s="25">
        <v>17487</v>
      </c>
      <c r="C3247" s="143" t="s">
        <v>2927</v>
      </c>
      <c r="D3247" s="27" t="s">
        <v>4730</v>
      </c>
      <c r="E3247" s="28" t="s">
        <v>4826</v>
      </c>
      <c r="F3247" s="17"/>
      <c r="G3247" s="17"/>
      <c r="H3247" s="353">
        <v>107006396167</v>
      </c>
      <c r="I3247" s="17" t="s">
        <v>5204</v>
      </c>
      <c r="J3247" s="17" t="s">
        <v>6518</v>
      </c>
    </row>
    <row r="3248" spans="1:10" hidden="1">
      <c r="A3248" s="18">
        <f t="shared" si="50"/>
        <v>3244</v>
      </c>
      <c r="B3248" s="21">
        <v>17490</v>
      </c>
      <c r="C3248" s="22" t="s">
        <v>2928</v>
      </c>
      <c r="D3248" s="23" t="s">
        <v>4731</v>
      </c>
      <c r="E3248" s="24" t="s">
        <v>4825</v>
      </c>
      <c r="F3248" s="17"/>
      <c r="G3248" s="17"/>
      <c r="H3248" s="353">
        <v>106005769017</v>
      </c>
      <c r="I3248" s="17" t="s">
        <v>5204</v>
      </c>
      <c r="J3248" s="17" t="s">
        <v>4864</v>
      </c>
    </row>
    <row r="3249" spans="1:10" hidden="1">
      <c r="A3249" s="18">
        <f t="shared" si="50"/>
        <v>3245</v>
      </c>
      <c r="B3249" s="21">
        <v>17494</v>
      </c>
      <c r="C3249" s="22" t="s">
        <v>2929</v>
      </c>
      <c r="D3249" s="23" t="s">
        <v>4732</v>
      </c>
      <c r="E3249" s="24" t="s">
        <v>4821</v>
      </c>
      <c r="F3249" s="17"/>
      <c r="G3249" s="17"/>
      <c r="H3249" s="353">
        <v>100001439923</v>
      </c>
      <c r="I3249" s="17" t="s">
        <v>5204</v>
      </c>
      <c r="J3249" s="17">
        <v>0</v>
      </c>
    </row>
    <row r="3250" spans="1:10" hidden="1">
      <c r="A3250" s="18">
        <f t="shared" si="50"/>
        <v>3246</v>
      </c>
      <c r="B3250" s="25">
        <v>17498</v>
      </c>
      <c r="C3250" s="143" t="s">
        <v>2930</v>
      </c>
      <c r="D3250" s="27" t="s">
        <v>4733</v>
      </c>
      <c r="E3250" s="148" t="s">
        <v>4818</v>
      </c>
      <c r="F3250" s="17"/>
      <c r="G3250" s="17"/>
      <c r="H3250" s="353">
        <v>103001432654</v>
      </c>
      <c r="I3250" s="17" t="s">
        <v>5204</v>
      </c>
      <c r="J3250" s="17">
        <v>0</v>
      </c>
    </row>
    <row r="3251" spans="1:10" hidden="1">
      <c r="A3251" s="18">
        <f t="shared" si="50"/>
        <v>3247</v>
      </c>
      <c r="B3251" s="21">
        <v>17500</v>
      </c>
      <c r="C3251" s="22" t="s">
        <v>2931</v>
      </c>
      <c r="D3251" s="23" t="s">
        <v>4734</v>
      </c>
      <c r="E3251" s="24" t="s">
        <v>4806</v>
      </c>
      <c r="F3251" s="17"/>
      <c r="G3251" s="17"/>
      <c r="H3251" s="353">
        <v>100004549587</v>
      </c>
      <c r="I3251" s="17" t="s">
        <v>5204</v>
      </c>
      <c r="J3251" s="17">
        <v>0</v>
      </c>
    </row>
    <row r="3252" spans="1:10" hidden="1">
      <c r="A3252" s="18">
        <f t="shared" si="50"/>
        <v>3248</v>
      </c>
      <c r="B3252" s="25">
        <v>17502</v>
      </c>
      <c r="C3252" s="26" t="s">
        <v>2932</v>
      </c>
      <c r="D3252" s="27" t="s">
        <v>4735</v>
      </c>
      <c r="E3252" s="28" t="s">
        <v>4784</v>
      </c>
      <c r="F3252" s="17"/>
      <c r="G3252" s="17"/>
      <c r="H3252" s="353">
        <v>141000860167</v>
      </c>
      <c r="I3252" s="17" t="s">
        <v>5210</v>
      </c>
      <c r="J3252" s="17" t="s">
        <v>4876</v>
      </c>
    </row>
    <row r="3253" spans="1:10" hidden="1">
      <c r="A3253" s="18">
        <f t="shared" si="50"/>
        <v>3249</v>
      </c>
      <c r="B3253" s="21">
        <v>17506</v>
      </c>
      <c r="C3253" s="142" t="s">
        <v>1892</v>
      </c>
      <c r="D3253" s="149" t="s">
        <v>4736</v>
      </c>
      <c r="E3253" s="24" t="s">
        <v>4797</v>
      </c>
      <c r="F3253" s="17"/>
      <c r="G3253" s="17"/>
      <c r="H3253" s="353">
        <v>141000860100</v>
      </c>
      <c r="I3253" s="17" t="s">
        <v>5210</v>
      </c>
      <c r="J3253" s="17">
        <v>0</v>
      </c>
    </row>
    <row r="3254" spans="1:10" hidden="1">
      <c r="A3254" s="18">
        <f t="shared" si="50"/>
        <v>3250</v>
      </c>
      <c r="B3254" s="42">
        <v>17507</v>
      </c>
      <c r="C3254" s="29" t="s">
        <v>2933</v>
      </c>
      <c r="D3254" s="45">
        <v>33559</v>
      </c>
      <c r="E3254" s="29" t="s">
        <v>4820</v>
      </c>
      <c r="F3254" s="17"/>
      <c r="G3254" s="17"/>
      <c r="H3254" s="353">
        <v>9862666882</v>
      </c>
      <c r="I3254" s="17" t="s">
        <v>5210</v>
      </c>
      <c r="J3254" s="17" t="s">
        <v>6518</v>
      </c>
    </row>
    <row r="3255" spans="1:10" hidden="1">
      <c r="A3255" s="18">
        <f t="shared" si="50"/>
        <v>3251</v>
      </c>
      <c r="B3255" s="21">
        <v>17508</v>
      </c>
      <c r="C3255" s="22" t="s">
        <v>2934</v>
      </c>
      <c r="D3255" s="23" t="s">
        <v>4737</v>
      </c>
      <c r="E3255" s="24" t="s">
        <v>4816</v>
      </c>
      <c r="F3255" s="17"/>
      <c r="G3255" s="17"/>
      <c r="H3255" s="353">
        <v>100005153875</v>
      </c>
      <c r="I3255" s="17" t="s">
        <v>5204</v>
      </c>
      <c r="J3255" s="17" t="s">
        <v>4864</v>
      </c>
    </row>
    <row r="3256" spans="1:10" hidden="1">
      <c r="A3256" s="18">
        <f t="shared" si="50"/>
        <v>3252</v>
      </c>
      <c r="B3256" s="25">
        <v>17510</v>
      </c>
      <c r="C3256" s="26" t="s">
        <v>2935</v>
      </c>
      <c r="D3256" s="27" t="s">
        <v>4738</v>
      </c>
      <c r="E3256" s="28" t="s">
        <v>4823</v>
      </c>
      <c r="F3256" s="17"/>
      <c r="G3256" s="17"/>
      <c r="H3256" s="353">
        <v>103001473804</v>
      </c>
      <c r="I3256" s="17" t="s">
        <v>5204</v>
      </c>
      <c r="J3256" s="17" t="s">
        <v>6518</v>
      </c>
    </row>
    <row r="3257" spans="1:10" hidden="1">
      <c r="A3257" s="18">
        <f t="shared" si="50"/>
        <v>3253</v>
      </c>
      <c r="B3257" s="21">
        <v>17511</v>
      </c>
      <c r="C3257" s="142" t="s">
        <v>857</v>
      </c>
      <c r="D3257" s="149" t="s">
        <v>4739</v>
      </c>
      <c r="E3257" s="24" t="s">
        <v>4830</v>
      </c>
      <c r="F3257" s="17"/>
      <c r="G3257" s="17"/>
      <c r="H3257" s="353">
        <v>102001473805</v>
      </c>
      <c r="I3257" s="17" t="s">
        <v>5204</v>
      </c>
      <c r="J3257" s="17" t="s">
        <v>6519</v>
      </c>
    </row>
    <row r="3258" spans="1:10" hidden="1">
      <c r="A3258" s="18">
        <f t="shared" si="50"/>
        <v>3254</v>
      </c>
      <c r="B3258" s="25">
        <v>17517</v>
      </c>
      <c r="C3258" s="26" t="s">
        <v>2936</v>
      </c>
      <c r="D3258" s="27" t="s">
        <v>4740</v>
      </c>
      <c r="E3258" s="28" t="s">
        <v>4806</v>
      </c>
      <c r="F3258" s="17"/>
      <c r="G3258" s="17"/>
      <c r="H3258" s="353">
        <v>109001473862</v>
      </c>
      <c r="I3258" s="17" t="s">
        <v>5204</v>
      </c>
      <c r="J3258" s="17">
        <v>0</v>
      </c>
    </row>
    <row r="3259" spans="1:10" hidden="1">
      <c r="A3259" s="18">
        <f t="shared" si="50"/>
        <v>3255</v>
      </c>
      <c r="B3259" s="21">
        <v>17518</v>
      </c>
      <c r="C3259" s="22" t="s">
        <v>2937</v>
      </c>
      <c r="D3259" s="23" t="s">
        <v>4741</v>
      </c>
      <c r="E3259" s="24" t="s">
        <v>4822</v>
      </c>
      <c r="F3259" s="17"/>
      <c r="G3259" s="17"/>
      <c r="H3259" s="353">
        <v>1008402201</v>
      </c>
      <c r="I3259" s="17" t="s">
        <v>5208</v>
      </c>
      <c r="J3259" s="17">
        <v>0</v>
      </c>
    </row>
    <row r="3260" spans="1:10" hidden="1">
      <c r="A3260" s="18">
        <f t="shared" si="50"/>
        <v>3256</v>
      </c>
      <c r="B3260" s="25">
        <v>17522</v>
      </c>
      <c r="C3260" s="26" t="s">
        <v>647</v>
      </c>
      <c r="D3260" s="27" t="s">
        <v>4742</v>
      </c>
      <c r="E3260" s="28" t="s">
        <v>4806</v>
      </c>
      <c r="F3260" s="17"/>
      <c r="G3260" s="17"/>
      <c r="H3260" s="353">
        <v>102001439888</v>
      </c>
      <c r="I3260" s="17" t="s">
        <v>5204</v>
      </c>
      <c r="J3260" s="17" t="s">
        <v>4873</v>
      </c>
    </row>
    <row r="3261" spans="1:10" hidden="1">
      <c r="A3261" s="18">
        <f t="shared" si="50"/>
        <v>3257</v>
      </c>
      <c r="B3261" s="21">
        <v>17524</v>
      </c>
      <c r="C3261" s="142" t="s">
        <v>2938</v>
      </c>
      <c r="D3261" s="23" t="s">
        <v>4743</v>
      </c>
      <c r="E3261" s="146" t="s">
        <v>4814</v>
      </c>
      <c r="F3261" s="17"/>
      <c r="G3261" s="17"/>
      <c r="H3261" s="353">
        <v>1008403093</v>
      </c>
      <c r="I3261" s="17" t="s">
        <v>5208</v>
      </c>
      <c r="J3261" s="17" t="s">
        <v>6520</v>
      </c>
    </row>
    <row r="3262" spans="1:10" hidden="1">
      <c r="A3262" s="18">
        <f t="shared" si="50"/>
        <v>3258</v>
      </c>
      <c r="B3262" s="25">
        <v>17525</v>
      </c>
      <c r="C3262" s="143" t="s">
        <v>2939</v>
      </c>
      <c r="D3262" s="144" t="s">
        <v>4744</v>
      </c>
      <c r="E3262" s="28" t="s">
        <v>4830</v>
      </c>
      <c r="F3262" s="17"/>
      <c r="G3262" s="17"/>
      <c r="H3262" s="353">
        <v>141000853593</v>
      </c>
      <c r="I3262" s="17" t="s">
        <v>5210</v>
      </c>
      <c r="J3262" s="17" t="s">
        <v>6521</v>
      </c>
    </row>
    <row r="3263" spans="1:10" hidden="1">
      <c r="A3263" s="18">
        <f t="shared" si="50"/>
        <v>3259</v>
      </c>
      <c r="B3263" s="21">
        <v>17526</v>
      </c>
      <c r="C3263" s="22" t="s">
        <v>2940</v>
      </c>
      <c r="D3263" s="23" t="s">
        <v>4745</v>
      </c>
      <c r="E3263" s="24" t="s">
        <v>4820</v>
      </c>
      <c r="F3263" s="17"/>
      <c r="G3263" s="17"/>
      <c r="H3263" s="353">
        <v>1008389366</v>
      </c>
      <c r="I3263" s="17" t="s">
        <v>5208</v>
      </c>
      <c r="J3263" s="17">
        <v>0</v>
      </c>
    </row>
    <row r="3264" spans="1:10" hidden="1">
      <c r="A3264" s="18">
        <f t="shared" si="50"/>
        <v>3260</v>
      </c>
      <c r="B3264" s="25">
        <v>17530</v>
      </c>
      <c r="C3264" s="26" t="s">
        <v>2941</v>
      </c>
      <c r="D3264" s="27" t="s">
        <v>4746</v>
      </c>
      <c r="E3264" s="28" t="s">
        <v>4805</v>
      </c>
      <c r="F3264" s="17"/>
      <c r="G3264" s="17"/>
      <c r="H3264" s="353">
        <v>1008389353</v>
      </c>
      <c r="I3264" s="17" t="s">
        <v>5208</v>
      </c>
      <c r="J3264" s="17">
        <v>0</v>
      </c>
    </row>
    <row r="3265" spans="1:10" hidden="1">
      <c r="A3265" s="18">
        <f t="shared" si="50"/>
        <v>3261</v>
      </c>
      <c r="B3265" s="21">
        <v>17531</v>
      </c>
      <c r="C3265" s="22" t="s">
        <v>2942</v>
      </c>
      <c r="D3265" s="23" t="s">
        <v>4747</v>
      </c>
      <c r="E3265" s="24" t="s">
        <v>4805</v>
      </c>
      <c r="F3265" s="17"/>
      <c r="G3265" s="17"/>
      <c r="H3265" s="353">
        <v>1008389175</v>
      </c>
      <c r="I3265" s="17" t="s">
        <v>5208</v>
      </c>
      <c r="J3265" s="17">
        <v>0</v>
      </c>
    </row>
    <row r="3266" spans="1:10" hidden="1">
      <c r="A3266" s="18">
        <f t="shared" si="50"/>
        <v>3262</v>
      </c>
      <c r="B3266" s="25">
        <v>17533</v>
      </c>
      <c r="C3266" s="26" t="s">
        <v>2943</v>
      </c>
      <c r="D3266" s="27" t="s">
        <v>4748</v>
      </c>
      <c r="E3266" s="29" t="s">
        <v>4781</v>
      </c>
      <c r="F3266" s="17"/>
      <c r="G3266" s="17"/>
      <c r="H3266" s="353">
        <v>1008400180</v>
      </c>
      <c r="I3266" s="17" t="s">
        <v>5208</v>
      </c>
      <c r="J3266" s="17">
        <v>0</v>
      </c>
    </row>
    <row r="3267" spans="1:10" hidden="1">
      <c r="A3267" s="18">
        <f t="shared" si="50"/>
        <v>3263</v>
      </c>
      <c r="B3267" s="21">
        <v>17534</v>
      </c>
      <c r="C3267" s="22" t="s">
        <v>2944</v>
      </c>
      <c r="D3267" s="23" t="s">
        <v>4749</v>
      </c>
      <c r="E3267" s="24" t="s">
        <v>4828</v>
      </c>
      <c r="F3267" s="17"/>
      <c r="G3267" s="17"/>
      <c r="H3267" s="353">
        <v>1008399217</v>
      </c>
      <c r="I3267" s="17" t="s">
        <v>5208</v>
      </c>
      <c r="J3267" s="17">
        <v>0</v>
      </c>
    </row>
    <row r="3268" spans="1:10" hidden="1">
      <c r="A3268" s="18">
        <f t="shared" si="50"/>
        <v>3264</v>
      </c>
      <c r="B3268" s="25">
        <v>17535</v>
      </c>
      <c r="C3268" s="26" t="s">
        <v>2945</v>
      </c>
      <c r="D3268" s="27" t="s">
        <v>4750</v>
      </c>
      <c r="E3268" s="28" t="s">
        <v>4826</v>
      </c>
      <c r="F3268" s="17"/>
      <c r="G3268" s="17"/>
      <c r="H3268" s="353">
        <v>105004381522</v>
      </c>
      <c r="I3268" s="17" t="s">
        <v>5204</v>
      </c>
      <c r="J3268" s="17" t="s">
        <v>6522</v>
      </c>
    </row>
    <row r="3269" spans="1:10" hidden="1">
      <c r="A3269" s="18">
        <f t="shared" si="50"/>
        <v>3265</v>
      </c>
      <c r="B3269" s="21">
        <v>17536</v>
      </c>
      <c r="C3269" s="142" t="s">
        <v>2946</v>
      </c>
      <c r="D3269" s="149">
        <v>33295</v>
      </c>
      <c r="E3269" s="146" t="s">
        <v>4826</v>
      </c>
      <c r="F3269" s="17"/>
      <c r="G3269" s="17"/>
      <c r="H3269" s="353">
        <v>105001473827</v>
      </c>
      <c r="I3269" s="17" t="s">
        <v>5204</v>
      </c>
      <c r="J3269" s="17" t="s">
        <v>6523</v>
      </c>
    </row>
    <row r="3270" spans="1:10" hidden="1">
      <c r="A3270" s="18">
        <f t="shared" ref="A3270:A3333" si="51">ROW()-4</f>
        <v>3266</v>
      </c>
      <c r="B3270" s="25">
        <v>17537</v>
      </c>
      <c r="C3270" s="143" t="s">
        <v>2947</v>
      </c>
      <c r="D3270" s="144">
        <v>32673</v>
      </c>
      <c r="E3270" s="28" t="s">
        <v>4831</v>
      </c>
      <c r="F3270" s="17"/>
      <c r="G3270" s="17"/>
      <c r="H3270" s="353">
        <v>109004616924</v>
      </c>
      <c r="I3270" s="17" t="s">
        <v>5204</v>
      </c>
      <c r="J3270" s="17" t="s">
        <v>4864</v>
      </c>
    </row>
    <row r="3271" spans="1:10" hidden="1">
      <c r="A3271" s="18">
        <f t="shared" si="51"/>
        <v>3267</v>
      </c>
      <c r="B3271" s="21">
        <v>17538</v>
      </c>
      <c r="C3271" s="22" t="s">
        <v>2948</v>
      </c>
      <c r="D3271" s="23" t="s">
        <v>4751</v>
      </c>
      <c r="E3271" s="24" t="s">
        <v>4815</v>
      </c>
      <c r="F3271" s="17"/>
      <c r="G3271" s="17"/>
      <c r="H3271" s="353">
        <v>107005267533</v>
      </c>
      <c r="I3271" s="17" t="s">
        <v>5204</v>
      </c>
      <c r="J3271" s="17">
        <v>0</v>
      </c>
    </row>
    <row r="3272" spans="1:10" hidden="1">
      <c r="A3272" s="18">
        <f t="shared" si="51"/>
        <v>3268</v>
      </c>
      <c r="B3272" s="25">
        <v>17539</v>
      </c>
      <c r="C3272" s="26" t="s">
        <v>2949</v>
      </c>
      <c r="D3272" s="27" t="s">
        <v>4752</v>
      </c>
      <c r="E3272" s="28" t="s">
        <v>4820</v>
      </c>
      <c r="F3272" s="17"/>
      <c r="G3272" s="17"/>
      <c r="H3272" s="353">
        <v>101005629165</v>
      </c>
      <c r="I3272" s="17" t="s">
        <v>5204</v>
      </c>
      <c r="J3272" s="17">
        <v>0</v>
      </c>
    </row>
    <row r="3273" spans="1:10" hidden="1">
      <c r="A3273" s="18">
        <f t="shared" si="51"/>
        <v>3269</v>
      </c>
      <c r="B3273" s="21">
        <v>17540</v>
      </c>
      <c r="C3273" s="22" t="s">
        <v>654</v>
      </c>
      <c r="D3273" s="23" t="s">
        <v>4753</v>
      </c>
      <c r="E3273" s="24" t="s">
        <v>4807</v>
      </c>
      <c r="F3273" s="17"/>
      <c r="G3273" s="17"/>
      <c r="H3273" s="353">
        <v>107004611890</v>
      </c>
      <c r="I3273" s="17" t="s">
        <v>5204</v>
      </c>
      <c r="J3273" s="17">
        <v>0</v>
      </c>
    </row>
    <row r="3274" spans="1:10" hidden="1">
      <c r="A3274" s="18">
        <f t="shared" si="51"/>
        <v>3270</v>
      </c>
      <c r="B3274" s="25">
        <v>17543</v>
      </c>
      <c r="C3274" s="143" t="s">
        <v>1406</v>
      </c>
      <c r="D3274" s="144" t="s">
        <v>4754</v>
      </c>
      <c r="E3274" s="148" t="s">
        <v>4807</v>
      </c>
      <c r="F3274" s="17"/>
      <c r="G3274" s="17"/>
      <c r="H3274" s="353">
        <v>109001432481</v>
      </c>
      <c r="I3274" s="17" t="s">
        <v>5204</v>
      </c>
      <c r="J3274" s="17">
        <v>0</v>
      </c>
    </row>
    <row r="3275" spans="1:10" hidden="1">
      <c r="A3275" s="18">
        <f t="shared" si="51"/>
        <v>3271</v>
      </c>
      <c r="B3275" s="21">
        <v>17545</v>
      </c>
      <c r="C3275" s="22" t="s">
        <v>2950</v>
      </c>
      <c r="D3275" s="23" t="s">
        <v>4755</v>
      </c>
      <c r="E3275" s="24" t="s">
        <v>4793</v>
      </c>
      <c r="F3275" s="17"/>
      <c r="G3275" s="17"/>
      <c r="H3275" s="353">
        <v>141000859701</v>
      </c>
      <c r="I3275" s="17" t="s">
        <v>5210</v>
      </c>
      <c r="J3275" s="17">
        <v>0</v>
      </c>
    </row>
    <row r="3276" spans="1:10" hidden="1">
      <c r="A3276" s="18">
        <f t="shared" si="51"/>
        <v>3272</v>
      </c>
      <c r="B3276" s="21">
        <v>17547</v>
      </c>
      <c r="C3276" s="22" t="s">
        <v>2951</v>
      </c>
      <c r="D3276" s="23" t="s">
        <v>4756</v>
      </c>
      <c r="E3276" s="24" t="s">
        <v>4817</v>
      </c>
      <c r="F3276" s="17"/>
      <c r="G3276" s="17"/>
      <c r="H3276" s="353">
        <v>141000860546</v>
      </c>
      <c r="I3276" s="17" t="s">
        <v>5210</v>
      </c>
      <c r="J3276" s="17">
        <v>0</v>
      </c>
    </row>
    <row r="3277" spans="1:10" hidden="1">
      <c r="A3277" s="18">
        <f t="shared" si="51"/>
        <v>3273</v>
      </c>
      <c r="B3277" s="25">
        <v>17550</v>
      </c>
      <c r="C3277" s="26" t="s">
        <v>2952</v>
      </c>
      <c r="D3277" s="27" t="s">
        <v>4757</v>
      </c>
      <c r="E3277" s="28" t="s">
        <v>4782</v>
      </c>
      <c r="F3277" s="17" t="s">
        <v>8100</v>
      </c>
      <c r="G3277" s="17" t="s">
        <v>8094</v>
      </c>
      <c r="H3277" s="353">
        <v>104001432707</v>
      </c>
      <c r="I3277" s="17" t="s">
        <v>5204</v>
      </c>
      <c r="J3277" s="17">
        <v>0</v>
      </c>
    </row>
    <row r="3278" spans="1:10" hidden="1">
      <c r="A3278" s="18">
        <f t="shared" si="51"/>
        <v>3274</v>
      </c>
      <c r="B3278" s="21">
        <v>17551</v>
      </c>
      <c r="C3278" s="22" t="s">
        <v>1446</v>
      </c>
      <c r="D3278" s="23" t="s">
        <v>4758</v>
      </c>
      <c r="E3278" s="24" t="s">
        <v>4782</v>
      </c>
      <c r="F3278" s="17" t="s">
        <v>11097</v>
      </c>
      <c r="G3278" s="17" t="s">
        <v>11093</v>
      </c>
      <c r="H3278" s="353">
        <v>101001432713</v>
      </c>
      <c r="I3278" s="17" t="s">
        <v>5204</v>
      </c>
      <c r="J3278" s="17">
        <v>0</v>
      </c>
    </row>
    <row r="3279" spans="1:10" hidden="1">
      <c r="A3279" s="18">
        <f t="shared" si="51"/>
        <v>3275</v>
      </c>
      <c r="B3279" s="25">
        <v>17552</v>
      </c>
      <c r="C3279" s="26" t="s">
        <v>2953</v>
      </c>
      <c r="D3279" s="27" t="s">
        <v>4759</v>
      </c>
      <c r="E3279" s="28" t="s">
        <v>4794</v>
      </c>
      <c r="F3279" s="17"/>
      <c r="G3279" s="17"/>
      <c r="H3279" s="353">
        <v>100001432714</v>
      </c>
      <c r="I3279" s="17" t="s">
        <v>5204</v>
      </c>
      <c r="J3279" s="17">
        <v>0</v>
      </c>
    </row>
    <row r="3280" spans="1:10" hidden="1">
      <c r="A3280" s="18">
        <f t="shared" si="51"/>
        <v>3276</v>
      </c>
      <c r="B3280" s="21">
        <v>17553</v>
      </c>
      <c r="C3280" s="22" t="s">
        <v>2954</v>
      </c>
      <c r="D3280" s="23" t="s">
        <v>4760</v>
      </c>
      <c r="E3280" s="24" t="s">
        <v>4780</v>
      </c>
      <c r="F3280" s="17"/>
      <c r="G3280" s="17"/>
      <c r="H3280" s="353">
        <v>100006031898</v>
      </c>
      <c r="I3280" s="17" t="s">
        <v>5204</v>
      </c>
      <c r="J3280" s="17">
        <v>0</v>
      </c>
    </row>
    <row r="3281" spans="1:10" hidden="1">
      <c r="A3281" s="18">
        <f t="shared" si="51"/>
        <v>3277</v>
      </c>
      <c r="B3281" s="25">
        <v>17554</v>
      </c>
      <c r="C3281" s="26" t="s">
        <v>2955</v>
      </c>
      <c r="D3281" s="27">
        <v>31181</v>
      </c>
      <c r="E3281" s="28" t="s">
        <v>4788</v>
      </c>
      <c r="F3281" s="17"/>
      <c r="G3281" s="17"/>
      <c r="H3281" s="353">
        <v>100004222591</v>
      </c>
      <c r="I3281" s="17" t="s">
        <v>5204</v>
      </c>
      <c r="J3281" s="17">
        <v>0</v>
      </c>
    </row>
    <row r="3282" spans="1:10" hidden="1">
      <c r="A3282" s="18">
        <f t="shared" si="51"/>
        <v>3278</v>
      </c>
      <c r="B3282" s="21">
        <v>17555</v>
      </c>
      <c r="C3282" s="22" t="s">
        <v>2956</v>
      </c>
      <c r="D3282" s="23">
        <v>32794</v>
      </c>
      <c r="E3282" s="24" t="s">
        <v>4808</v>
      </c>
      <c r="F3282" s="17"/>
      <c r="G3282" s="17"/>
      <c r="H3282" s="353">
        <v>100005193317</v>
      </c>
      <c r="I3282" s="17" t="s">
        <v>5204</v>
      </c>
      <c r="J3282" s="17">
        <v>0</v>
      </c>
    </row>
    <row r="3283" spans="1:10" hidden="1">
      <c r="A3283" s="18">
        <f t="shared" si="51"/>
        <v>3279</v>
      </c>
      <c r="B3283" s="25">
        <v>17556</v>
      </c>
      <c r="C3283" s="26" t="s">
        <v>2665</v>
      </c>
      <c r="D3283" s="27">
        <v>33597</v>
      </c>
      <c r="E3283" s="28" t="s">
        <v>4790</v>
      </c>
      <c r="F3283" s="17"/>
      <c r="G3283" s="17"/>
      <c r="H3283" s="353">
        <v>107005098426</v>
      </c>
      <c r="I3283" s="17" t="s">
        <v>5204</v>
      </c>
      <c r="J3283" s="17">
        <v>0</v>
      </c>
    </row>
    <row r="3284" spans="1:10" hidden="1">
      <c r="A3284" s="18">
        <f t="shared" si="51"/>
        <v>3280</v>
      </c>
      <c r="B3284" s="21">
        <v>17557</v>
      </c>
      <c r="C3284" s="22" t="s">
        <v>2957</v>
      </c>
      <c r="D3284" s="23">
        <v>33252</v>
      </c>
      <c r="E3284" s="24" t="s">
        <v>4782</v>
      </c>
      <c r="F3284" s="17" t="s">
        <v>11629</v>
      </c>
      <c r="G3284" s="17" t="s">
        <v>11625</v>
      </c>
      <c r="H3284" s="353">
        <v>104005257631</v>
      </c>
      <c r="I3284" s="17" t="s">
        <v>5204</v>
      </c>
      <c r="J3284" s="17" t="s">
        <v>6524</v>
      </c>
    </row>
    <row r="3285" spans="1:10" hidden="1">
      <c r="A3285" s="18">
        <f t="shared" si="51"/>
        <v>3281</v>
      </c>
      <c r="B3285" s="25">
        <v>17558</v>
      </c>
      <c r="C3285" s="26" t="s">
        <v>2958</v>
      </c>
      <c r="D3285" s="27">
        <v>34206</v>
      </c>
      <c r="E3285" s="28" t="s">
        <v>4782</v>
      </c>
      <c r="F3285" s="17" t="s">
        <v>10661</v>
      </c>
      <c r="G3285" s="17" t="s">
        <v>10657</v>
      </c>
      <c r="H3285" s="353">
        <v>105005836202</v>
      </c>
      <c r="I3285" s="17" t="s">
        <v>5204</v>
      </c>
      <c r="J3285" s="17" t="s">
        <v>11806</v>
      </c>
    </row>
    <row r="3286" spans="1:10" hidden="1">
      <c r="A3286" s="18">
        <f t="shared" si="51"/>
        <v>3282</v>
      </c>
      <c r="B3286" s="21">
        <v>17559</v>
      </c>
      <c r="C3286" s="22" t="s">
        <v>280</v>
      </c>
      <c r="D3286" s="23">
        <v>33373</v>
      </c>
      <c r="E3286" s="24" t="s">
        <v>4794</v>
      </c>
      <c r="F3286" s="17"/>
      <c r="G3286" s="17"/>
      <c r="H3286" s="353">
        <v>104001567503</v>
      </c>
      <c r="I3286" s="17" t="s">
        <v>5204</v>
      </c>
      <c r="J3286" s="17" t="s">
        <v>6525</v>
      </c>
    </row>
    <row r="3287" spans="1:10" hidden="1">
      <c r="A3287" s="18">
        <f t="shared" si="51"/>
        <v>3283</v>
      </c>
      <c r="B3287" s="25">
        <v>17560</v>
      </c>
      <c r="C3287" s="26" t="s">
        <v>2959</v>
      </c>
      <c r="D3287" s="27">
        <v>34008</v>
      </c>
      <c r="E3287" s="28" t="s">
        <v>4794</v>
      </c>
      <c r="F3287" s="17"/>
      <c r="G3287" s="17"/>
      <c r="H3287" s="353">
        <v>106005769068</v>
      </c>
      <c r="I3287" s="17" t="s">
        <v>5204</v>
      </c>
      <c r="J3287" s="17" t="s">
        <v>6526</v>
      </c>
    </row>
    <row r="3288" spans="1:10" hidden="1">
      <c r="A3288" s="18">
        <f t="shared" si="51"/>
        <v>3284</v>
      </c>
      <c r="B3288" s="21">
        <v>17561</v>
      </c>
      <c r="C3288" s="22" t="s">
        <v>265</v>
      </c>
      <c r="D3288" s="23">
        <v>27925</v>
      </c>
      <c r="E3288" s="24" t="s">
        <v>4820</v>
      </c>
      <c r="F3288" s="17"/>
      <c r="G3288" s="17"/>
      <c r="H3288" s="353">
        <v>1008387847</v>
      </c>
      <c r="I3288" s="17" t="s">
        <v>5208</v>
      </c>
      <c r="J3288" s="17" t="s">
        <v>6527</v>
      </c>
    </row>
    <row r="3289" spans="1:10" hidden="1">
      <c r="A3289" s="18">
        <f t="shared" si="51"/>
        <v>3285</v>
      </c>
      <c r="B3289" s="25">
        <v>17562</v>
      </c>
      <c r="C3289" s="26" t="s">
        <v>266</v>
      </c>
      <c r="D3289" s="27">
        <v>29799</v>
      </c>
      <c r="E3289" s="28" t="s">
        <v>4791</v>
      </c>
      <c r="F3289" s="17"/>
      <c r="G3289" s="17"/>
      <c r="H3289" s="353">
        <v>103001479972</v>
      </c>
      <c r="I3289" s="17" t="s">
        <v>5204</v>
      </c>
      <c r="J3289" s="17" t="s">
        <v>6528</v>
      </c>
    </row>
    <row r="3290" spans="1:10" hidden="1">
      <c r="A3290" s="18">
        <f t="shared" si="51"/>
        <v>3286</v>
      </c>
      <c r="B3290" s="21">
        <v>17563</v>
      </c>
      <c r="C3290" s="22" t="s">
        <v>2960</v>
      </c>
      <c r="D3290" s="23">
        <v>32770</v>
      </c>
      <c r="E3290" s="24" t="s">
        <v>4794</v>
      </c>
      <c r="F3290" s="17"/>
      <c r="G3290" s="17"/>
      <c r="H3290" s="353">
        <v>100001479950</v>
      </c>
      <c r="I3290" s="17" t="s">
        <v>5204</v>
      </c>
      <c r="J3290" s="17" t="s">
        <v>6529</v>
      </c>
    </row>
    <row r="3291" spans="1:10" hidden="1">
      <c r="A3291" s="18">
        <f t="shared" si="51"/>
        <v>3287</v>
      </c>
      <c r="B3291" s="25">
        <v>17564</v>
      </c>
      <c r="C3291" s="26" t="s">
        <v>2961</v>
      </c>
      <c r="D3291" s="27">
        <v>33563</v>
      </c>
      <c r="E3291" s="28" t="s">
        <v>4784</v>
      </c>
      <c r="F3291" s="17"/>
      <c r="G3291" s="17"/>
      <c r="H3291" s="353">
        <v>101005153668</v>
      </c>
      <c r="I3291" s="17" t="s">
        <v>5204</v>
      </c>
      <c r="J3291" s="17" t="s">
        <v>6530</v>
      </c>
    </row>
    <row r="3292" spans="1:10" hidden="1">
      <c r="A3292" s="18">
        <f t="shared" si="51"/>
        <v>3288</v>
      </c>
      <c r="B3292" s="21">
        <v>17565</v>
      </c>
      <c r="C3292" s="22" t="s">
        <v>2962</v>
      </c>
      <c r="D3292" s="23">
        <v>33235</v>
      </c>
      <c r="E3292" s="24" t="s">
        <v>4810</v>
      </c>
      <c r="F3292" s="17"/>
      <c r="G3292" s="17"/>
      <c r="H3292" s="353">
        <v>104004775178</v>
      </c>
      <c r="I3292" s="17" t="s">
        <v>5204</v>
      </c>
      <c r="J3292" s="17" t="s">
        <v>6531</v>
      </c>
    </row>
    <row r="3293" spans="1:10" hidden="1">
      <c r="A3293" s="18">
        <f t="shared" si="51"/>
        <v>3289</v>
      </c>
      <c r="B3293" s="25">
        <v>17566</v>
      </c>
      <c r="C3293" s="26" t="s">
        <v>2963</v>
      </c>
      <c r="D3293" s="27">
        <v>33488</v>
      </c>
      <c r="E3293" s="28" t="s">
        <v>4778</v>
      </c>
      <c r="F3293" s="17"/>
      <c r="G3293" s="17"/>
      <c r="H3293" s="353">
        <v>106001522261</v>
      </c>
      <c r="I3293" s="17" t="s">
        <v>5204</v>
      </c>
      <c r="J3293" s="17" t="s">
        <v>6532</v>
      </c>
    </row>
    <row r="3294" spans="1:10" hidden="1">
      <c r="A3294" s="18">
        <f t="shared" si="51"/>
        <v>3290</v>
      </c>
      <c r="B3294" s="21">
        <v>17567</v>
      </c>
      <c r="C3294" s="22" t="s">
        <v>368</v>
      </c>
      <c r="D3294" s="23">
        <v>32296</v>
      </c>
      <c r="E3294" s="24" t="s">
        <v>4795</v>
      </c>
      <c r="F3294" s="17"/>
      <c r="G3294" s="17"/>
      <c r="H3294" s="353">
        <v>109005570571</v>
      </c>
      <c r="I3294" s="17" t="s">
        <v>5204</v>
      </c>
      <c r="J3294" s="17" t="s">
        <v>6533</v>
      </c>
    </row>
    <row r="3295" spans="1:10" hidden="1">
      <c r="A3295" s="18">
        <f t="shared" si="51"/>
        <v>3291</v>
      </c>
      <c r="B3295" s="25">
        <v>17568</v>
      </c>
      <c r="C3295" s="26" t="s">
        <v>2964</v>
      </c>
      <c r="D3295" s="27">
        <v>33131</v>
      </c>
      <c r="E3295" s="28" t="s">
        <v>4795</v>
      </c>
      <c r="F3295" s="17"/>
      <c r="G3295" s="17"/>
      <c r="H3295" s="353">
        <v>104001522263</v>
      </c>
      <c r="I3295" s="17" t="s">
        <v>5204</v>
      </c>
      <c r="J3295" s="17" t="s">
        <v>6534</v>
      </c>
    </row>
    <row r="3296" spans="1:10" hidden="1">
      <c r="A3296" s="18">
        <f t="shared" si="51"/>
        <v>3292</v>
      </c>
      <c r="B3296" s="21">
        <v>17569</v>
      </c>
      <c r="C3296" s="22" t="s">
        <v>2965</v>
      </c>
      <c r="D3296" s="23">
        <v>32413</v>
      </c>
      <c r="E3296" s="24" t="s">
        <v>4795</v>
      </c>
      <c r="F3296" s="17"/>
      <c r="G3296" s="17"/>
      <c r="H3296" s="353">
        <v>103001567504</v>
      </c>
      <c r="I3296" s="17" t="s">
        <v>5204</v>
      </c>
      <c r="J3296" s="17" t="s">
        <v>6535</v>
      </c>
    </row>
    <row r="3297" spans="1:10" hidden="1">
      <c r="A3297" s="18">
        <f t="shared" si="51"/>
        <v>3293</v>
      </c>
      <c r="B3297" s="25">
        <v>17570</v>
      </c>
      <c r="C3297" s="26" t="s">
        <v>2966</v>
      </c>
      <c r="D3297" s="27">
        <v>32327</v>
      </c>
      <c r="E3297" s="28" t="s">
        <v>4795</v>
      </c>
      <c r="F3297" s="17"/>
      <c r="G3297" s="17"/>
      <c r="H3297" s="353">
        <v>104001289736</v>
      </c>
      <c r="I3297" s="17" t="s">
        <v>5204</v>
      </c>
      <c r="J3297" s="17" t="s">
        <v>6536</v>
      </c>
    </row>
    <row r="3298" spans="1:10" hidden="1">
      <c r="A3298" s="18">
        <f t="shared" si="51"/>
        <v>3294</v>
      </c>
      <c r="B3298" s="21">
        <v>17571</v>
      </c>
      <c r="C3298" s="22" t="s">
        <v>1945</v>
      </c>
      <c r="D3298" s="23">
        <v>34167</v>
      </c>
      <c r="E3298" s="24" t="s">
        <v>4797</v>
      </c>
      <c r="F3298" s="17"/>
      <c r="G3298" s="17"/>
      <c r="H3298" s="353">
        <v>141000860101</v>
      </c>
      <c r="I3298" s="17" t="s">
        <v>5210</v>
      </c>
      <c r="J3298" s="17">
        <v>0</v>
      </c>
    </row>
    <row r="3299" spans="1:10" hidden="1">
      <c r="A3299" s="18">
        <f t="shared" si="51"/>
        <v>3295</v>
      </c>
      <c r="B3299" s="25">
        <v>17573</v>
      </c>
      <c r="C3299" s="26" t="s">
        <v>2967</v>
      </c>
      <c r="D3299" s="27">
        <v>29869</v>
      </c>
      <c r="E3299" s="28" t="s">
        <v>4806</v>
      </c>
      <c r="F3299" s="17"/>
      <c r="G3299" s="17"/>
      <c r="H3299" s="353">
        <v>107001509410</v>
      </c>
      <c r="I3299" s="17" t="s">
        <v>5204</v>
      </c>
      <c r="J3299" s="17">
        <v>0</v>
      </c>
    </row>
    <row r="3300" spans="1:10" hidden="1">
      <c r="A3300" s="18">
        <f t="shared" si="51"/>
        <v>3296</v>
      </c>
      <c r="B3300" s="21">
        <v>17575</v>
      </c>
      <c r="C3300" s="22" t="s">
        <v>2968</v>
      </c>
      <c r="D3300" s="23">
        <v>33970</v>
      </c>
      <c r="E3300" s="24" t="s">
        <v>4791</v>
      </c>
      <c r="F3300" s="17"/>
      <c r="G3300" s="17"/>
      <c r="H3300" s="353">
        <v>107001522260</v>
      </c>
      <c r="I3300" s="17" t="s">
        <v>5204</v>
      </c>
      <c r="J3300" s="17" t="s">
        <v>6537</v>
      </c>
    </row>
    <row r="3301" spans="1:10" hidden="1">
      <c r="A3301" s="18">
        <f t="shared" si="51"/>
        <v>3297</v>
      </c>
      <c r="B3301" s="25">
        <v>17576</v>
      </c>
      <c r="C3301" s="26" t="s">
        <v>2969</v>
      </c>
      <c r="D3301" s="27">
        <v>33544</v>
      </c>
      <c r="E3301" s="28" t="s">
        <v>4811</v>
      </c>
      <c r="F3301" s="17"/>
      <c r="G3301" s="17"/>
      <c r="H3301" s="353">
        <v>105001508807</v>
      </c>
      <c r="I3301" s="17" t="s">
        <v>5204</v>
      </c>
      <c r="J3301" s="17" t="s">
        <v>6538</v>
      </c>
    </row>
    <row r="3302" spans="1:10" hidden="1">
      <c r="A3302" s="18">
        <f t="shared" si="51"/>
        <v>3298</v>
      </c>
      <c r="B3302" s="21">
        <v>17577</v>
      </c>
      <c r="C3302" s="22" t="s">
        <v>1013</v>
      </c>
      <c r="D3302" s="23">
        <v>33828</v>
      </c>
      <c r="E3302" s="24" t="s">
        <v>4794</v>
      </c>
      <c r="F3302" s="17"/>
      <c r="G3302" s="17"/>
      <c r="H3302" s="353">
        <v>103001476308</v>
      </c>
      <c r="I3302" s="17" t="s">
        <v>5204</v>
      </c>
      <c r="J3302" s="17">
        <v>0</v>
      </c>
    </row>
    <row r="3303" spans="1:10" hidden="1">
      <c r="A3303" s="18">
        <f t="shared" si="51"/>
        <v>3299</v>
      </c>
      <c r="B3303" s="25">
        <v>17578</v>
      </c>
      <c r="C3303" s="26" t="s">
        <v>2970</v>
      </c>
      <c r="D3303" s="27">
        <v>34273</v>
      </c>
      <c r="E3303" s="28" t="s">
        <v>4794</v>
      </c>
      <c r="F3303" s="17"/>
      <c r="G3303" s="17"/>
      <c r="H3303" s="353">
        <v>109005769065</v>
      </c>
      <c r="I3303" s="17" t="s">
        <v>5204</v>
      </c>
      <c r="J3303" s="17">
        <v>0</v>
      </c>
    </row>
    <row r="3304" spans="1:10" hidden="1">
      <c r="A3304" s="18">
        <f t="shared" si="51"/>
        <v>3300</v>
      </c>
      <c r="B3304" s="21">
        <v>17579</v>
      </c>
      <c r="C3304" s="22" t="s">
        <v>2971</v>
      </c>
      <c r="D3304" s="23">
        <v>34312</v>
      </c>
      <c r="E3304" s="24" t="s">
        <v>4794</v>
      </c>
      <c r="F3304" s="17"/>
      <c r="G3304" s="17"/>
      <c r="H3304" s="353">
        <v>102005768991</v>
      </c>
      <c r="I3304" s="17" t="s">
        <v>5204</v>
      </c>
      <c r="J3304" s="17">
        <v>0</v>
      </c>
    </row>
    <row r="3305" spans="1:10" hidden="1">
      <c r="A3305" s="18">
        <f t="shared" si="51"/>
        <v>3301</v>
      </c>
      <c r="B3305" s="25">
        <v>17580</v>
      </c>
      <c r="C3305" s="26" t="s">
        <v>2972</v>
      </c>
      <c r="D3305" s="27">
        <v>34220</v>
      </c>
      <c r="E3305" s="28" t="s">
        <v>4779</v>
      </c>
      <c r="F3305" s="17"/>
      <c r="G3305" s="17"/>
      <c r="H3305" s="353">
        <v>101005769088</v>
      </c>
      <c r="I3305" s="17" t="s">
        <v>5204</v>
      </c>
      <c r="J3305" s="17">
        <v>0</v>
      </c>
    </row>
    <row r="3306" spans="1:10" hidden="1">
      <c r="A3306" s="18">
        <f t="shared" si="51"/>
        <v>3302</v>
      </c>
      <c r="B3306" s="21">
        <v>17581</v>
      </c>
      <c r="C3306" s="22" t="s">
        <v>2973</v>
      </c>
      <c r="D3306" s="23">
        <v>33555</v>
      </c>
      <c r="E3306" s="24" t="s">
        <v>4782</v>
      </c>
      <c r="F3306" s="17" t="s">
        <v>11052</v>
      </c>
      <c r="G3306" s="17" t="s">
        <v>11047</v>
      </c>
      <c r="H3306" s="353">
        <v>109005383552</v>
      </c>
      <c r="I3306" s="17" t="s">
        <v>5204</v>
      </c>
      <c r="J3306" s="17">
        <v>0</v>
      </c>
    </row>
    <row r="3307" spans="1:10" hidden="1">
      <c r="A3307" s="18">
        <f t="shared" si="51"/>
        <v>3303</v>
      </c>
      <c r="B3307" s="25">
        <v>17582</v>
      </c>
      <c r="C3307" s="26" t="s">
        <v>2974</v>
      </c>
      <c r="D3307" s="27">
        <v>30791</v>
      </c>
      <c r="E3307" s="28" t="s">
        <v>4791</v>
      </c>
      <c r="F3307" s="17"/>
      <c r="G3307" s="17"/>
      <c r="H3307" s="353">
        <v>108005149976</v>
      </c>
      <c r="I3307" s="17" t="s">
        <v>5204</v>
      </c>
      <c r="J3307" s="17">
        <v>0</v>
      </c>
    </row>
    <row r="3308" spans="1:10" hidden="1">
      <c r="A3308" s="18">
        <f t="shared" si="51"/>
        <v>3304</v>
      </c>
      <c r="B3308" s="21">
        <v>17583</v>
      </c>
      <c r="C3308" s="22" t="s">
        <v>2975</v>
      </c>
      <c r="D3308" s="23">
        <v>32374</v>
      </c>
      <c r="E3308" s="24" t="s">
        <v>4782</v>
      </c>
      <c r="F3308" s="17" t="s">
        <v>11222</v>
      </c>
      <c r="G3308" s="17" t="s">
        <v>11219</v>
      </c>
      <c r="H3308" s="353">
        <v>102001476312</v>
      </c>
      <c r="I3308" s="17" t="s">
        <v>5204</v>
      </c>
      <c r="J3308" s="17">
        <v>0</v>
      </c>
    </row>
    <row r="3309" spans="1:10" hidden="1">
      <c r="A3309" s="18">
        <f t="shared" si="51"/>
        <v>3305</v>
      </c>
      <c r="B3309" s="25">
        <v>17584</v>
      </c>
      <c r="C3309" s="26" t="s">
        <v>2976</v>
      </c>
      <c r="D3309" s="27">
        <v>30428</v>
      </c>
      <c r="E3309" s="28" t="s">
        <v>4779</v>
      </c>
      <c r="F3309" s="17"/>
      <c r="G3309" s="17"/>
      <c r="H3309" s="353">
        <v>106001476318</v>
      </c>
      <c r="I3309" s="17" t="s">
        <v>5204</v>
      </c>
      <c r="J3309" s="17">
        <v>0</v>
      </c>
    </row>
    <row r="3310" spans="1:10" hidden="1">
      <c r="A3310" s="18">
        <f t="shared" si="51"/>
        <v>3306</v>
      </c>
      <c r="B3310" s="21">
        <v>17585</v>
      </c>
      <c r="C3310" s="22" t="s">
        <v>1763</v>
      </c>
      <c r="D3310" s="23">
        <v>33678</v>
      </c>
      <c r="E3310" s="24" t="s">
        <v>4791</v>
      </c>
      <c r="F3310" s="17"/>
      <c r="G3310" s="17"/>
      <c r="H3310" s="353">
        <v>107005223578</v>
      </c>
      <c r="I3310" s="17" t="s">
        <v>5204</v>
      </c>
      <c r="J3310" s="17">
        <v>0</v>
      </c>
    </row>
    <row r="3311" spans="1:10" hidden="1">
      <c r="A3311" s="18">
        <f t="shared" si="51"/>
        <v>3307</v>
      </c>
      <c r="B3311" s="25">
        <v>17586</v>
      </c>
      <c r="C3311" s="26" t="s">
        <v>788</v>
      </c>
      <c r="D3311" s="27">
        <v>33805</v>
      </c>
      <c r="E3311" s="28" t="s">
        <v>4791</v>
      </c>
      <c r="F3311" s="17"/>
      <c r="G3311" s="17"/>
      <c r="H3311" s="353">
        <v>108005223607</v>
      </c>
      <c r="I3311" s="17" t="s">
        <v>5204</v>
      </c>
      <c r="J3311" s="17">
        <v>0</v>
      </c>
    </row>
    <row r="3312" spans="1:10" hidden="1">
      <c r="A3312" s="18">
        <f t="shared" si="51"/>
        <v>3308</v>
      </c>
      <c r="B3312" s="21">
        <v>17587</v>
      </c>
      <c r="C3312" s="22" t="s">
        <v>2977</v>
      </c>
      <c r="D3312" s="23">
        <v>32648</v>
      </c>
      <c r="E3312" s="24" t="s">
        <v>4810</v>
      </c>
      <c r="F3312" s="17"/>
      <c r="G3312" s="17"/>
      <c r="H3312" s="353">
        <v>106004280213</v>
      </c>
      <c r="I3312" s="17" t="s">
        <v>5204</v>
      </c>
      <c r="J3312" s="17">
        <v>0</v>
      </c>
    </row>
    <row r="3313" spans="1:10" hidden="1">
      <c r="A3313" s="18">
        <f t="shared" si="51"/>
        <v>3309</v>
      </c>
      <c r="B3313" s="25">
        <v>17588</v>
      </c>
      <c r="C3313" s="26" t="s">
        <v>2978</v>
      </c>
      <c r="D3313" s="27">
        <v>33473</v>
      </c>
      <c r="E3313" s="28" t="s">
        <v>4794</v>
      </c>
      <c r="F3313" s="17"/>
      <c r="G3313" s="17"/>
      <c r="H3313" s="353">
        <v>108001476303</v>
      </c>
      <c r="I3313" s="17" t="s">
        <v>5204</v>
      </c>
      <c r="J3313" s="17">
        <v>0</v>
      </c>
    </row>
    <row r="3314" spans="1:10" hidden="1">
      <c r="A3314" s="18">
        <f t="shared" si="51"/>
        <v>3310</v>
      </c>
      <c r="B3314" s="21">
        <v>17590</v>
      </c>
      <c r="C3314" s="22" t="s">
        <v>2979</v>
      </c>
      <c r="D3314" s="23">
        <v>33581</v>
      </c>
      <c r="E3314" s="24" t="s">
        <v>4785</v>
      </c>
      <c r="F3314" s="17"/>
      <c r="G3314" s="17"/>
      <c r="H3314" s="353">
        <v>108001476316</v>
      </c>
      <c r="I3314" s="17" t="s">
        <v>5204</v>
      </c>
      <c r="J3314" s="17">
        <v>0</v>
      </c>
    </row>
    <row r="3315" spans="1:10" hidden="1">
      <c r="A3315" s="18">
        <f t="shared" si="51"/>
        <v>3311</v>
      </c>
      <c r="B3315" s="25">
        <v>17591</v>
      </c>
      <c r="C3315" s="26" t="s">
        <v>931</v>
      </c>
      <c r="D3315" s="27">
        <v>33647</v>
      </c>
      <c r="E3315" s="28" t="s">
        <v>4782</v>
      </c>
      <c r="F3315" s="17" t="s">
        <v>8979</v>
      </c>
      <c r="G3315" s="17" t="s">
        <v>8975</v>
      </c>
      <c r="H3315" s="353">
        <v>105005223567</v>
      </c>
      <c r="I3315" s="17" t="s">
        <v>5204</v>
      </c>
      <c r="J3315" s="17">
        <v>0</v>
      </c>
    </row>
    <row r="3316" spans="1:10" hidden="1">
      <c r="A3316" s="18">
        <f t="shared" si="51"/>
        <v>3312</v>
      </c>
      <c r="B3316" s="21">
        <v>17592</v>
      </c>
      <c r="C3316" s="22" t="s">
        <v>2980</v>
      </c>
      <c r="D3316" s="23">
        <v>33393</v>
      </c>
      <c r="E3316" s="24" t="s">
        <v>4785</v>
      </c>
      <c r="F3316" s="17"/>
      <c r="G3316" s="17"/>
      <c r="H3316" s="353">
        <v>102001476309</v>
      </c>
      <c r="I3316" s="17" t="s">
        <v>5204</v>
      </c>
      <c r="J3316" s="17">
        <v>0</v>
      </c>
    </row>
    <row r="3317" spans="1:10" hidden="1">
      <c r="A3317" s="18">
        <f t="shared" si="51"/>
        <v>3313</v>
      </c>
      <c r="B3317" s="25">
        <v>17593</v>
      </c>
      <c r="C3317" s="26" t="s">
        <v>617</v>
      </c>
      <c r="D3317" s="27">
        <v>32897</v>
      </c>
      <c r="E3317" s="28" t="s">
        <v>4785</v>
      </c>
      <c r="F3317" s="17"/>
      <c r="G3317" s="17"/>
      <c r="H3317" s="353">
        <v>105001476306</v>
      </c>
      <c r="I3317" s="17" t="s">
        <v>5204</v>
      </c>
      <c r="J3317" s="17">
        <v>0</v>
      </c>
    </row>
    <row r="3318" spans="1:10" hidden="1">
      <c r="A3318" s="18">
        <f t="shared" si="51"/>
        <v>3314</v>
      </c>
      <c r="B3318" s="21">
        <v>17595</v>
      </c>
      <c r="C3318" s="22" t="s">
        <v>2981</v>
      </c>
      <c r="D3318" s="23">
        <v>33847</v>
      </c>
      <c r="E3318" s="24" t="s">
        <v>4785</v>
      </c>
      <c r="F3318" s="17"/>
      <c r="G3318" s="17"/>
      <c r="H3318" s="353">
        <v>106005793729</v>
      </c>
      <c r="I3318" s="17" t="s">
        <v>5204</v>
      </c>
      <c r="J3318" s="17">
        <v>0</v>
      </c>
    </row>
    <row r="3319" spans="1:10" hidden="1">
      <c r="A3319" s="18">
        <f t="shared" si="51"/>
        <v>3315</v>
      </c>
      <c r="B3319" s="25">
        <v>17597</v>
      </c>
      <c r="C3319" s="26" t="s">
        <v>2982</v>
      </c>
      <c r="D3319" s="27">
        <v>32593</v>
      </c>
      <c r="E3319" s="26" t="s">
        <v>4779</v>
      </c>
      <c r="F3319" s="17"/>
      <c r="G3319" s="17"/>
      <c r="H3319" s="353">
        <v>101004408350</v>
      </c>
      <c r="I3319" s="17" t="s">
        <v>5204</v>
      </c>
      <c r="J3319" s="17">
        <v>0</v>
      </c>
    </row>
    <row r="3320" spans="1:10" hidden="1">
      <c r="A3320" s="18">
        <f t="shared" si="51"/>
        <v>3316</v>
      </c>
      <c r="B3320" s="21">
        <v>17598</v>
      </c>
      <c r="C3320" s="22" t="s">
        <v>2983</v>
      </c>
      <c r="D3320" s="23">
        <v>33381</v>
      </c>
      <c r="E3320" s="24" t="s">
        <v>4782</v>
      </c>
      <c r="F3320" s="17" t="s">
        <v>10974</v>
      </c>
      <c r="G3320" s="17" t="s">
        <v>10971</v>
      </c>
      <c r="H3320" s="353">
        <v>105005257451</v>
      </c>
      <c r="I3320" s="17" t="s">
        <v>5204</v>
      </c>
      <c r="J3320" s="17">
        <v>0</v>
      </c>
    </row>
    <row r="3321" spans="1:10" hidden="1">
      <c r="A3321" s="18">
        <f t="shared" si="51"/>
        <v>3317</v>
      </c>
      <c r="B3321" s="97">
        <v>17599</v>
      </c>
      <c r="C3321" s="98" t="s">
        <v>1074</v>
      </c>
      <c r="D3321" s="99">
        <v>33837</v>
      </c>
      <c r="E3321" s="28" t="s">
        <v>4794</v>
      </c>
      <c r="F3321" s="17"/>
      <c r="G3321" s="17"/>
      <c r="H3321" s="353">
        <v>104001476310</v>
      </c>
      <c r="I3321" s="17" t="s">
        <v>5204</v>
      </c>
      <c r="J3321" s="17">
        <v>0</v>
      </c>
    </row>
    <row r="3322" spans="1:10" hidden="1">
      <c r="A3322" s="18">
        <f t="shared" si="51"/>
        <v>3318</v>
      </c>
      <c r="B3322" s="21">
        <v>17600</v>
      </c>
      <c r="C3322" s="22" t="s">
        <v>2984</v>
      </c>
      <c r="D3322" s="23">
        <v>32967</v>
      </c>
      <c r="E3322" s="24" t="s">
        <v>4785</v>
      </c>
      <c r="F3322" s="17"/>
      <c r="G3322" s="17"/>
      <c r="H3322" s="353">
        <v>107001476304</v>
      </c>
      <c r="I3322" s="17" t="s">
        <v>5204</v>
      </c>
      <c r="J3322" s="17">
        <v>0</v>
      </c>
    </row>
    <row r="3323" spans="1:10" hidden="1">
      <c r="A3323" s="18">
        <f t="shared" si="51"/>
        <v>3319</v>
      </c>
      <c r="B3323" s="25">
        <v>17601</v>
      </c>
      <c r="C3323" s="26" t="s">
        <v>2985</v>
      </c>
      <c r="D3323" s="27">
        <v>33371</v>
      </c>
      <c r="E3323" s="28" t="s">
        <v>4797</v>
      </c>
      <c r="F3323" s="17"/>
      <c r="G3323" s="17"/>
      <c r="H3323" s="353">
        <v>101001476313</v>
      </c>
      <c r="I3323" s="17" t="s">
        <v>5204</v>
      </c>
      <c r="J3323" s="17">
        <v>0</v>
      </c>
    </row>
    <row r="3324" spans="1:10" hidden="1">
      <c r="A3324" s="18">
        <f t="shared" si="51"/>
        <v>3320</v>
      </c>
      <c r="B3324" s="21">
        <v>17602</v>
      </c>
      <c r="C3324" s="22" t="s">
        <v>2986</v>
      </c>
      <c r="D3324" s="23">
        <v>33734</v>
      </c>
      <c r="E3324" s="24" t="s">
        <v>4782</v>
      </c>
      <c r="F3324" s="17" t="s">
        <v>10954</v>
      </c>
      <c r="G3324" s="17" t="s">
        <v>10950</v>
      </c>
      <c r="H3324" s="353">
        <v>103005223602</v>
      </c>
      <c r="I3324" s="17" t="s">
        <v>5204</v>
      </c>
      <c r="J3324" s="17">
        <v>0</v>
      </c>
    </row>
    <row r="3325" spans="1:10" hidden="1">
      <c r="A3325" s="18">
        <f t="shared" si="51"/>
        <v>3321</v>
      </c>
      <c r="B3325" s="25">
        <v>17603</v>
      </c>
      <c r="C3325" s="26" t="s">
        <v>2987</v>
      </c>
      <c r="D3325" s="27">
        <v>33659</v>
      </c>
      <c r="E3325" s="28" t="s">
        <v>4782</v>
      </c>
      <c r="F3325" s="17" t="s">
        <v>10373</v>
      </c>
      <c r="G3325" s="17" t="s">
        <v>10368</v>
      </c>
      <c r="H3325" s="353">
        <v>106005280849</v>
      </c>
      <c r="I3325" s="17" t="s">
        <v>5204</v>
      </c>
      <c r="J3325" s="17">
        <v>0</v>
      </c>
    </row>
    <row r="3326" spans="1:10" hidden="1">
      <c r="A3326" s="18">
        <f t="shared" si="51"/>
        <v>3322</v>
      </c>
      <c r="B3326" s="150">
        <v>17606</v>
      </c>
      <c r="C3326" s="151" t="s">
        <v>2988</v>
      </c>
      <c r="D3326" s="83">
        <v>33677</v>
      </c>
      <c r="E3326" s="24" t="s">
        <v>4794</v>
      </c>
      <c r="F3326" s="17"/>
      <c r="G3326" s="17"/>
      <c r="H3326" s="353">
        <v>141000872314</v>
      </c>
      <c r="I3326" s="17" t="s">
        <v>5210</v>
      </c>
      <c r="J3326" s="17">
        <v>0</v>
      </c>
    </row>
    <row r="3327" spans="1:10" hidden="1">
      <c r="A3327" s="18">
        <f t="shared" si="51"/>
        <v>3323</v>
      </c>
      <c r="B3327" s="152">
        <v>17607</v>
      </c>
      <c r="C3327" s="143" t="s">
        <v>2989</v>
      </c>
      <c r="D3327" s="144">
        <v>34547</v>
      </c>
      <c r="E3327" s="28" t="s">
        <v>4802</v>
      </c>
      <c r="F3327" s="17"/>
      <c r="G3327" s="17"/>
      <c r="H3327" s="353">
        <v>1008387494</v>
      </c>
      <c r="I3327" s="17" t="s">
        <v>5208</v>
      </c>
      <c r="J3327" s="17" t="s">
        <v>6539</v>
      </c>
    </row>
    <row r="3328" spans="1:10" hidden="1">
      <c r="A3328" s="18">
        <f t="shared" si="51"/>
        <v>3324</v>
      </c>
      <c r="B3328" s="153">
        <v>17609</v>
      </c>
      <c r="C3328" s="142" t="s">
        <v>2678</v>
      </c>
      <c r="D3328" s="149">
        <v>34568</v>
      </c>
      <c r="E3328" s="24" t="s">
        <v>4819</v>
      </c>
      <c r="F3328" s="17"/>
      <c r="G3328" s="17"/>
      <c r="H3328" s="353">
        <v>1008396951</v>
      </c>
      <c r="I3328" s="17" t="s">
        <v>5208</v>
      </c>
      <c r="J3328" s="17">
        <v>0</v>
      </c>
    </row>
    <row r="3329" spans="1:10" hidden="1">
      <c r="A3329" s="18">
        <f t="shared" si="51"/>
        <v>3325</v>
      </c>
      <c r="B3329" s="25">
        <v>17612</v>
      </c>
      <c r="C3329" s="26" t="s">
        <v>2990</v>
      </c>
      <c r="D3329" s="27">
        <v>31084</v>
      </c>
      <c r="E3329" s="28" t="s">
        <v>4813</v>
      </c>
      <c r="F3329" s="17"/>
      <c r="G3329" s="17"/>
      <c r="H3329" s="353">
        <v>100007005411</v>
      </c>
      <c r="I3329" s="17" t="s">
        <v>5204</v>
      </c>
      <c r="J3329" s="17">
        <v>0</v>
      </c>
    </row>
    <row r="3330" spans="1:10" hidden="1">
      <c r="A3330" s="18">
        <f t="shared" si="51"/>
        <v>3326</v>
      </c>
      <c r="B3330" s="153">
        <v>17615</v>
      </c>
      <c r="C3330" s="142" t="s">
        <v>2991</v>
      </c>
      <c r="D3330" s="149">
        <v>34156</v>
      </c>
      <c r="E3330" s="146" t="s">
        <v>4812</v>
      </c>
      <c r="F3330" s="17"/>
      <c r="G3330" s="17"/>
      <c r="H3330" s="353">
        <v>101001508962</v>
      </c>
      <c r="I3330" s="17" t="s">
        <v>5204</v>
      </c>
      <c r="J3330" s="17">
        <v>0</v>
      </c>
    </row>
    <row r="3331" spans="1:10" hidden="1">
      <c r="A3331" s="18">
        <f t="shared" si="51"/>
        <v>3327</v>
      </c>
      <c r="B3331" s="153">
        <v>17621</v>
      </c>
      <c r="C3331" s="142" t="s">
        <v>2992</v>
      </c>
      <c r="D3331" s="149">
        <v>34402</v>
      </c>
      <c r="E3331" s="24" t="s">
        <v>4820</v>
      </c>
      <c r="F3331" s="17"/>
      <c r="G3331" s="17"/>
      <c r="H3331" s="353">
        <v>101001508731</v>
      </c>
      <c r="I3331" s="17" t="s">
        <v>5204</v>
      </c>
      <c r="J3331" s="17" t="s">
        <v>6540</v>
      </c>
    </row>
    <row r="3332" spans="1:10" hidden="1">
      <c r="A3332" s="18">
        <f t="shared" si="51"/>
        <v>3328</v>
      </c>
      <c r="B3332" s="152">
        <v>17623</v>
      </c>
      <c r="C3332" s="26" t="s">
        <v>2993</v>
      </c>
      <c r="D3332" s="27">
        <v>33207</v>
      </c>
      <c r="E3332" s="28" t="s">
        <v>4790</v>
      </c>
      <c r="F3332" s="17"/>
      <c r="G3332" s="17"/>
      <c r="H3332" s="353">
        <v>102001509069</v>
      </c>
      <c r="I3332" s="17" t="s">
        <v>5204</v>
      </c>
      <c r="J3332" s="17" t="s">
        <v>6541</v>
      </c>
    </row>
    <row r="3333" spans="1:10" hidden="1">
      <c r="A3333" s="18">
        <f t="shared" si="51"/>
        <v>3329</v>
      </c>
      <c r="B3333" s="153">
        <v>17626</v>
      </c>
      <c r="C3333" s="22" t="s">
        <v>2994</v>
      </c>
      <c r="D3333" s="23">
        <v>33276</v>
      </c>
      <c r="E3333" s="24" t="s">
        <v>4785</v>
      </c>
      <c r="F3333" s="17"/>
      <c r="G3333" s="17"/>
      <c r="H3333" s="353">
        <v>105001059159</v>
      </c>
      <c r="I3333" s="17" t="s">
        <v>5204</v>
      </c>
      <c r="J3333" s="17">
        <v>0</v>
      </c>
    </row>
    <row r="3334" spans="1:10" hidden="1">
      <c r="A3334" s="18">
        <f t="shared" ref="A3334:A3397" si="52">ROW()-4</f>
        <v>3330</v>
      </c>
      <c r="B3334" s="152">
        <v>17627</v>
      </c>
      <c r="C3334" s="143" t="s">
        <v>2995</v>
      </c>
      <c r="D3334" s="144">
        <v>33734</v>
      </c>
      <c r="E3334" s="148" t="s">
        <v>4818</v>
      </c>
      <c r="F3334" s="17"/>
      <c r="G3334" s="17"/>
      <c r="H3334" s="353">
        <v>1008395761</v>
      </c>
      <c r="I3334" s="17" t="s">
        <v>5208</v>
      </c>
      <c r="J3334" s="17">
        <v>0</v>
      </c>
    </row>
    <row r="3335" spans="1:10" hidden="1">
      <c r="A3335" s="18">
        <f t="shared" si="52"/>
        <v>3331</v>
      </c>
      <c r="B3335" s="153">
        <v>17628</v>
      </c>
      <c r="C3335" s="22" t="s">
        <v>2996</v>
      </c>
      <c r="D3335" s="23">
        <v>30368</v>
      </c>
      <c r="E3335" s="24" t="s">
        <v>4818</v>
      </c>
      <c r="F3335" s="17"/>
      <c r="G3335" s="17"/>
      <c r="H3335" s="353">
        <v>107001567500</v>
      </c>
      <c r="I3335" s="17" t="s">
        <v>5204</v>
      </c>
      <c r="J3335" s="17" t="s">
        <v>6542</v>
      </c>
    </row>
    <row r="3336" spans="1:10" hidden="1">
      <c r="A3336" s="18">
        <f t="shared" si="52"/>
        <v>3332</v>
      </c>
      <c r="B3336" s="152">
        <v>17630</v>
      </c>
      <c r="C3336" s="143" t="s">
        <v>2997</v>
      </c>
      <c r="D3336" s="144">
        <v>31729</v>
      </c>
      <c r="E3336" s="28" t="s">
        <v>4785</v>
      </c>
      <c r="F3336" s="17"/>
      <c r="G3336" s="17"/>
      <c r="H3336" s="353">
        <v>105001509412</v>
      </c>
      <c r="I3336" s="17" t="s">
        <v>5204</v>
      </c>
      <c r="J3336" s="17">
        <v>0</v>
      </c>
    </row>
    <row r="3337" spans="1:10" hidden="1">
      <c r="A3337" s="18">
        <f t="shared" si="52"/>
        <v>3333</v>
      </c>
      <c r="B3337" s="153">
        <v>17631</v>
      </c>
      <c r="C3337" s="22" t="s">
        <v>2998</v>
      </c>
      <c r="D3337" s="23">
        <v>31518</v>
      </c>
      <c r="E3337" s="24" t="s">
        <v>4805</v>
      </c>
      <c r="F3337" s="17"/>
      <c r="G3337" s="17"/>
      <c r="H3337" s="353">
        <v>1008388930</v>
      </c>
      <c r="I3337" s="17" t="s">
        <v>5208</v>
      </c>
      <c r="J3337" s="17" t="s">
        <v>6543</v>
      </c>
    </row>
    <row r="3338" spans="1:10" hidden="1">
      <c r="A3338" s="18">
        <f t="shared" si="52"/>
        <v>3334</v>
      </c>
      <c r="B3338" s="152">
        <v>17632</v>
      </c>
      <c r="C3338" s="26" t="s">
        <v>371</v>
      </c>
      <c r="D3338" s="27">
        <v>30714</v>
      </c>
      <c r="E3338" s="28" t="s">
        <v>4805</v>
      </c>
      <c r="F3338" s="17"/>
      <c r="G3338" s="17"/>
      <c r="H3338" s="353">
        <v>1008389382</v>
      </c>
      <c r="I3338" s="17" t="s">
        <v>5208</v>
      </c>
      <c r="J3338" s="17" t="s">
        <v>6544</v>
      </c>
    </row>
    <row r="3339" spans="1:10" hidden="1">
      <c r="A3339" s="18">
        <f t="shared" si="52"/>
        <v>3335</v>
      </c>
      <c r="B3339" s="21">
        <v>17636</v>
      </c>
      <c r="C3339" s="22" t="s">
        <v>2999</v>
      </c>
      <c r="D3339" s="23">
        <v>33249</v>
      </c>
      <c r="E3339" s="24" t="s">
        <v>4780</v>
      </c>
      <c r="F3339" s="17"/>
      <c r="G3339" s="17"/>
      <c r="H3339" s="353">
        <v>1008389560</v>
      </c>
      <c r="I3339" s="17" t="s">
        <v>5208</v>
      </c>
      <c r="J3339" s="17" t="s">
        <v>6545</v>
      </c>
    </row>
    <row r="3340" spans="1:10" hidden="1">
      <c r="A3340" s="18">
        <f t="shared" si="52"/>
        <v>3336</v>
      </c>
      <c r="B3340" s="25">
        <v>17637</v>
      </c>
      <c r="C3340" s="26" t="s">
        <v>3000</v>
      </c>
      <c r="D3340" s="27">
        <v>33440</v>
      </c>
      <c r="E3340" s="28" t="s">
        <v>4805</v>
      </c>
      <c r="F3340" s="17"/>
      <c r="G3340" s="17"/>
      <c r="H3340" s="353">
        <v>1008388956</v>
      </c>
      <c r="I3340" s="17" t="s">
        <v>5208</v>
      </c>
      <c r="J3340" s="17" t="s">
        <v>6546</v>
      </c>
    </row>
    <row r="3341" spans="1:10" hidden="1">
      <c r="A3341" s="18">
        <f t="shared" si="52"/>
        <v>3337</v>
      </c>
      <c r="B3341" s="153">
        <v>17639</v>
      </c>
      <c r="C3341" s="142" t="s">
        <v>3001</v>
      </c>
      <c r="D3341" s="149">
        <v>33432</v>
      </c>
      <c r="E3341" s="24" t="s">
        <v>4779</v>
      </c>
      <c r="F3341" s="17"/>
      <c r="G3341" s="17"/>
      <c r="H3341" s="353">
        <v>103001567498</v>
      </c>
      <c r="I3341" s="17" t="s">
        <v>5204</v>
      </c>
      <c r="J3341" s="17">
        <v>0</v>
      </c>
    </row>
    <row r="3342" spans="1:10" hidden="1">
      <c r="A3342" s="18">
        <f t="shared" si="52"/>
        <v>3338</v>
      </c>
      <c r="B3342" s="152">
        <v>17640</v>
      </c>
      <c r="C3342" s="143" t="s">
        <v>3002</v>
      </c>
      <c r="D3342" s="144">
        <v>34180</v>
      </c>
      <c r="E3342" s="148" t="s">
        <v>4789</v>
      </c>
      <c r="F3342" s="17"/>
      <c r="G3342" s="17"/>
      <c r="H3342" s="353">
        <v>104005833521</v>
      </c>
      <c r="I3342" s="17" t="s">
        <v>5204</v>
      </c>
      <c r="J3342" s="17" t="s">
        <v>6547</v>
      </c>
    </row>
    <row r="3343" spans="1:10" hidden="1">
      <c r="A3343" s="18">
        <f t="shared" si="52"/>
        <v>3339</v>
      </c>
      <c r="B3343" s="153">
        <v>17641</v>
      </c>
      <c r="C3343" s="142" t="s">
        <v>3003</v>
      </c>
      <c r="D3343" s="149">
        <v>34162</v>
      </c>
      <c r="E3343" s="30" t="s">
        <v>4781</v>
      </c>
      <c r="F3343" s="17"/>
      <c r="G3343" s="17"/>
      <c r="H3343" s="353">
        <v>106001522259</v>
      </c>
      <c r="I3343" s="17" t="s">
        <v>5204</v>
      </c>
      <c r="J3343" s="17" t="s">
        <v>6548</v>
      </c>
    </row>
    <row r="3344" spans="1:10" hidden="1">
      <c r="A3344" s="18">
        <f t="shared" si="52"/>
        <v>3340</v>
      </c>
      <c r="B3344" s="152">
        <v>17643</v>
      </c>
      <c r="C3344" s="143" t="s">
        <v>3004</v>
      </c>
      <c r="D3344" s="144">
        <v>34454</v>
      </c>
      <c r="E3344" s="148" t="s">
        <v>4822</v>
      </c>
      <c r="F3344" s="17"/>
      <c r="G3344" s="17"/>
      <c r="H3344" s="353">
        <v>104001508887</v>
      </c>
      <c r="I3344" s="17" t="s">
        <v>5204</v>
      </c>
      <c r="J3344" s="17" t="s">
        <v>6549</v>
      </c>
    </row>
    <row r="3345" spans="1:10" hidden="1">
      <c r="A3345" s="18">
        <f t="shared" si="52"/>
        <v>3341</v>
      </c>
      <c r="B3345" s="153">
        <v>17645</v>
      </c>
      <c r="C3345" s="22" t="s">
        <v>3005</v>
      </c>
      <c r="D3345" s="23">
        <v>33885</v>
      </c>
      <c r="E3345" s="24" t="s">
        <v>4779</v>
      </c>
      <c r="F3345" s="17"/>
      <c r="G3345" s="17"/>
      <c r="H3345" s="353">
        <v>100006466994</v>
      </c>
      <c r="I3345" s="17" t="s">
        <v>5204</v>
      </c>
      <c r="J3345" s="17" t="s">
        <v>6550</v>
      </c>
    </row>
    <row r="3346" spans="1:10" hidden="1">
      <c r="A3346" s="18">
        <f t="shared" si="52"/>
        <v>3342</v>
      </c>
      <c r="B3346" s="152">
        <v>17648</v>
      </c>
      <c r="C3346" s="26" t="s">
        <v>3006</v>
      </c>
      <c r="D3346" s="27">
        <v>33201</v>
      </c>
      <c r="E3346" s="28" t="s">
        <v>4795</v>
      </c>
      <c r="F3346" s="17"/>
      <c r="G3346" s="17"/>
      <c r="H3346" s="353">
        <v>101001522266</v>
      </c>
      <c r="I3346" s="17" t="s">
        <v>5204</v>
      </c>
      <c r="J3346" s="17" t="s">
        <v>6551</v>
      </c>
    </row>
    <row r="3347" spans="1:10" hidden="1">
      <c r="A3347" s="18">
        <f t="shared" si="52"/>
        <v>3343</v>
      </c>
      <c r="B3347" s="153">
        <v>17650</v>
      </c>
      <c r="C3347" s="22" t="s">
        <v>3007</v>
      </c>
      <c r="D3347" s="23">
        <v>31724</v>
      </c>
      <c r="E3347" s="24" t="s">
        <v>4795</v>
      </c>
      <c r="F3347" s="17"/>
      <c r="G3347" s="17"/>
      <c r="H3347" s="353">
        <v>108004191196</v>
      </c>
      <c r="I3347" s="17" t="s">
        <v>5204</v>
      </c>
      <c r="J3347" s="17" t="s">
        <v>6552</v>
      </c>
    </row>
    <row r="3348" spans="1:10" hidden="1">
      <c r="A3348" s="18">
        <f t="shared" si="52"/>
        <v>3344</v>
      </c>
      <c r="B3348" s="152">
        <v>17651</v>
      </c>
      <c r="C3348" s="26" t="s">
        <v>3008</v>
      </c>
      <c r="D3348" s="27">
        <v>33072</v>
      </c>
      <c r="E3348" s="28" t="s">
        <v>4795</v>
      </c>
      <c r="F3348" s="17"/>
      <c r="G3348" s="17"/>
      <c r="H3348" s="353">
        <v>102001522265</v>
      </c>
      <c r="I3348" s="17" t="s">
        <v>5204</v>
      </c>
      <c r="J3348" s="17" t="s">
        <v>6553</v>
      </c>
    </row>
    <row r="3349" spans="1:10" hidden="1">
      <c r="A3349" s="18">
        <f t="shared" si="52"/>
        <v>3345</v>
      </c>
      <c r="B3349" s="153">
        <v>17652</v>
      </c>
      <c r="C3349" s="22" t="s">
        <v>3009</v>
      </c>
      <c r="D3349" s="23">
        <v>31415</v>
      </c>
      <c r="E3349" s="24" t="s">
        <v>4795</v>
      </c>
      <c r="F3349" s="17"/>
      <c r="G3349" s="17"/>
      <c r="H3349" s="353">
        <v>103001522264</v>
      </c>
      <c r="I3349" s="17" t="s">
        <v>5204</v>
      </c>
      <c r="J3349" s="17" t="s">
        <v>6554</v>
      </c>
    </row>
    <row r="3350" spans="1:10" hidden="1">
      <c r="A3350" s="18">
        <f t="shared" si="52"/>
        <v>3346</v>
      </c>
      <c r="B3350" s="152">
        <v>17653</v>
      </c>
      <c r="C3350" s="26" t="s">
        <v>3010</v>
      </c>
      <c r="D3350" s="27">
        <v>30465</v>
      </c>
      <c r="E3350" s="28" t="s">
        <v>4820</v>
      </c>
      <c r="F3350" s="17"/>
      <c r="G3350" s="17"/>
      <c r="H3350" s="353">
        <v>104004233234</v>
      </c>
      <c r="I3350" s="17" t="s">
        <v>5204</v>
      </c>
      <c r="J3350" s="17" t="s">
        <v>6555</v>
      </c>
    </row>
    <row r="3351" spans="1:10" hidden="1">
      <c r="A3351" s="18">
        <f t="shared" si="52"/>
        <v>3347</v>
      </c>
      <c r="B3351" s="153">
        <v>17654</v>
      </c>
      <c r="C3351" s="22" t="s">
        <v>1408</v>
      </c>
      <c r="D3351" s="23">
        <v>31026</v>
      </c>
      <c r="E3351" s="24" t="s">
        <v>4815</v>
      </c>
      <c r="F3351" s="17"/>
      <c r="G3351" s="17"/>
      <c r="H3351" s="353">
        <v>107005084591</v>
      </c>
      <c r="I3351" s="17" t="s">
        <v>5204</v>
      </c>
      <c r="J3351" s="17" t="s">
        <v>6556</v>
      </c>
    </row>
    <row r="3352" spans="1:10" hidden="1">
      <c r="A3352" s="18">
        <f t="shared" si="52"/>
        <v>3348</v>
      </c>
      <c r="B3352" s="25">
        <v>17657</v>
      </c>
      <c r="C3352" s="26" t="s">
        <v>2408</v>
      </c>
      <c r="D3352" s="27">
        <v>30576</v>
      </c>
      <c r="E3352" s="28" t="s">
        <v>4823</v>
      </c>
      <c r="F3352" s="17"/>
      <c r="G3352" s="17"/>
      <c r="H3352" s="353">
        <v>108004814071</v>
      </c>
      <c r="I3352" s="17" t="s">
        <v>5204</v>
      </c>
      <c r="J3352" s="17">
        <v>0</v>
      </c>
    </row>
    <row r="3353" spans="1:10" hidden="1">
      <c r="A3353" s="18">
        <f t="shared" si="52"/>
        <v>3349</v>
      </c>
      <c r="B3353" s="21">
        <v>17658</v>
      </c>
      <c r="C3353" s="22" t="s">
        <v>3011</v>
      </c>
      <c r="D3353" s="23">
        <v>29871</v>
      </c>
      <c r="E3353" s="24" t="s">
        <v>4815</v>
      </c>
      <c r="F3353" s="17"/>
      <c r="G3353" s="17"/>
      <c r="H3353" s="353">
        <v>108005358358</v>
      </c>
      <c r="I3353" s="17" t="s">
        <v>5204</v>
      </c>
      <c r="J3353" s="17">
        <v>0</v>
      </c>
    </row>
    <row r="3354" spans="1:10" hidden="1">
      <c r="A3354" s="18">
        <f t="shared" si="52"/>
        <v>3350</v>
      </c>
      <c r="B3354" s="25">
        <v>17659</v>
      </c>
      <c r="C3354" s="26" t="s">
        <v>3012</v>
      </c>
      <c r="D3354" s="27">
        <v>33031</v>
      </c>
      <c r="E3354" s="28" t="s">
        <v>4806</v>
      </c>
      <c r="F3354" s="17"/>
      <c r="G3354" s="17"/>
      <c r="H3354" s="353">
        <v>101001533677</v>
      </c>
      <c r="I3354" s="17" t="s">
        <v>5204</v>
      </c>
      <c r="J3354" s="17">
        <v>0</v>
      </c>
    </row>
    <row r="3355" spans="1:10" hidden="1">
      <c r="A3355" s="18">
        <f t="shared" si="52"/>
        <v>3351</v>
      </c>
      <c r="B3355" s="21">
        <v>17661</v>
      </c>
      <c r="C3355" s="22" t="s">
        <v>3013</v>
      </c>
      <c r="D3355" s="23">
        <v>30842</v>
      </c>
      <c r="E3355" s="24" t="s">
        <v>4789</v>
      </c>
      <c r="F3355" s="17"/>
      <c r="G3355" s="17"/>
      <c r="H3355" s="353">
        <v>1008434745</v>
      </c>
      <c r="I3355" s="17" t="s">
        <v>5208</v>
      </c>
      <c r="J3355" s="17" t="s">
        <v>6557</v>
      </c>
    </row>
    <row r="3356" spans="1:10" hidden="1">
      <c r="A3356" s="18">
        <f t="shared" si="52"/>
        <v>3352</v>
      </c>
      <c r="B3356" s="25">
        <v>17662</v>
      </c>
      <c r="C3356" s="26" t="s">
        <v>3014</v>
      </c>
      <c r="D3356" s="27">
        <v>31312</v>
      </c>
      <c r="E3356" s="28" t="s">
        <v>4820</v>
      </c>
      <c r="F3356" s="17"/>
      <c r="G3356" s="17"/>
      <c r="H3356" s="353">
        <v>102001567499</v>
      </c>
      <c r="I3356" s="17" t="s">
        <v>5204</v>
      </c>
      <c r="J3356" s="17">
        <v>0</v>
      </c>
    </row>
    <row r="3357" spans="1:10" hidden="1">
      <c r="A3357" s="18">
        <f t="shared" si="52"/>
        <v>3353</v>
      </c>
      <c r="B3357" s="21">
        <v>17664</v>
      </c>
      <c r="C3357" s="22" t="s">
        <v>3015</v>
      </c>
      <c r="D3357" s="23">
        <v>30799</v>
      </c>
      <c r="E3357" s="24" t="s">
        <v>4815</v>
      </c>
      <c r="F3357" s="17"/>
      <c r="G3357" s="17"/>
      <c r="H3357" s="353">
        <v>105004830933</v>
      </c>
      <c r="I3357" s="17" t="s">
        <v>5204</v>
      </c>
      <c r="J3357" s="17">
        <v>0</v>
      </c>
    </row>
    <row r="3358" spans="1:10" hidden="1">
      <c r="A3358" s="18">
        <f t="shared" si="52"/>
        <v>3354</v>
      </c>
      <c r="B3358" s="25">
        <v>17665</v>
      </c>
      <c r="C3358" s="26" t="s">
        <v>3016</v>
      </c>
      <c r="D3358" s="27">
        <v>32772</v>
      </c>
      <c r="E3358" s="28" t="s">
        <v>4780</v>
      </c>
      <c r="F3358" s="17"/>
      <c r="G3358" s="17"/>
      <c r="H3358" s="353">
        <v>103005145948</v>
      </c>
      <c r="I3358" s="17" t="s">
        <v>5204</v>
      </c>
      <c r="J3358" s="17">
        <v>0</v>
      </c>
    </row>
    <row r="3359" spans="1:10" hidden="1">
      <c r="A3359" s="18">
        <f t="shared" si="52"/>
        <v>3355</v>
      </c>
      <c r="B3359" s="21">
        <v>17667</v>
      </c>
      <c r="C3359" s="22" t="s">
        <v>3017</v>
      </c>
      <c r="D3359" s="23">
        <v>33039</v>
      </c>
      <c r="E3359" s="24" t="s">
        <v>4780</v>
      </c>
      <c r="F3359" s="17"/>
      <c r="G3359" s="17"/>
      <c r="H3359" s="353">
        <v>103001655880</v>
      </c>
      <c r="I3359" s="17" t="s">
        <v>5204</v>
      </c>
      <c r="J3359" s="17">
        <v>0</v>
      </c>
    </row>
    <row r="3360" spans="1:10" hidden="1">
      <c r="A3360" s="18">
        <f t="shared" si="52"/>
        <v>3356</v>
      </c>
      <c r="B3360" s="25">
        <v>17669</v>
      </c>
      <c r="C3360" s="26" t="s">
        <v>3018</v>
      </c>
      <c r="D3360" s="27">
        <v>33827</v>
      </c>
      <c r="E3360" s="28" t="s">
        <v>4780</v>
      </c>
      <c r="F3360" s="17"/>
      <c r="G3360" s="17"/>
      <c r="H3360" s="353">
        <v>100001655871</v>
      </c>
      <c r="I3360" s="17" t="s">
        <v>5204</v>
      </c>
      <c r="J3360" s="17">
        <v>0</v>
      </c>
    </row>
    <row r="3361" spans="1:10" hidden="1">
      <c r="A3361" s="18">
        <f t="shared" si="52"/>
        <v>3357</v>
      </c>
      <c r="B3361" s="21">
        <v>17670</v>
      </c>
      <c r="C3361" s="22" t="s">
        <v>970</v>
      </c>
      <c r="D3361" s="23">
        <v>33823</v>
      </c>
      <c r="E3361" s="24" t="s">
        <v>4780</v>
      </c>
      <c r="F3361" s="17"/>
      <c r="G3361" s="17"/>
      <c r="H3361" s="353">
        <v>108001642489</v>
      </c>
      <c r="I3361" s="17" t="s">
        <v>5204</v>
      </c>
      <c r="J3361" s="17">
        <v>0</v>
      </c>
    </row>
    <row r="3362" spans="1:10" hidden="1">
      <c r="A3362" s="18">
        <f t="shared" si="52"/>
        <v>3358</v>
      </c>
      <c r="B3362" s="25">
        <v>17673</v>
      </c>
      <c r="C3362" s="26" t="s">
        <v>3019</v>
      </c>
      <c r="D3362" s="27">
        <v>33575</v>
      </c>
      <c r="E3362" s="28" t="s">
        <v>4801</v>
      </c>
      <c r="F3362" s="17"/>
      <c r="G3362" s="17"/>
      <c r="H3362" s="353">
        <v>100001733210</v>
      </c>
      <c r="I3362" s="17" t="s">
        <v>5204</v>
      </c>
      <c r="J3362" s="17">
        <v>0</v>
      </c>
    </row>
    <row r="3363" spans="1:10" hidden="1">
      <c r="A3363" s="18">
        <f t="shared" si="52"/>
        <v>3359</v>
      </c>
      <c r="B3363" s="21">
        <v>17678</v>
      </c>
      <c r="C3363" s="22" t="s">
        <v>3020</v>
      </c>
      <c r="D3363" s="23">
        <v>33134</v>
      </c>
      <c r="E3363" s="24" t="s">
        <v>4787</v>
      </c>
      <c r="F3363" s="17"/>
      <c r="G3363" s="17"/>
      <c r="H3363" s="353">
        <v>141000856596</v>
      </c>
      <c r="I3363" s="17" t="s">
        <v>5210</v>
      </c>
      <c r="J3363" s="17">
        <v>0</v>
      </c>
    </row>
    <row r="3364" spans="1:10" hidden="1">
      <c r="A3364" s="18">
        <f t="shared" si="52"/>
        <v>3360</v>
      </c>
      <c r="B3364" s="42">
        <v>17686</v>
      </c>
      <c r="C3364" s="29" t="s">
        <v>3021</v>
      </c>
      <c r="D3364" s="45">
        <v>33976</v>
      </c>
      <c r="E3364" s="29" t="s">
        <v>4819</v>
      </c>
      <c r="F3364" s="17"/>
      <c r="G3364" s="17"/>
      <c r="H3364" s="353">
        <v>100006219781</v>
      </c>
      <c r="I3364" s="17" t="s">
        <v>5204</v>
      </c>
      <c r="J3364" s="17" t="s">
        <v>6558</v>
      </c>
    </row>
    <row r="3365" spans="1:10" hidden="1">
      <c r="A3365" s="18">
        <f t="shared" si="52"/>
        <v>3361</v>
      </c>
      <c r="B3365" s="21">
        <v>17687</v>
      </c>
      <c r="C3365" s="142" t="s">
        <v>1068</v>
      </c>
      <c r="D3365" s="149">
        <v>34618</v>
      </c>
      <c r="E3365" s="24" t="s">
        <v>4825</v>
      </c>
      <c r="F3365" s="17"/>
      <c r="G3365" s="17"/>
      <c r="H3365" s="353">
        <v>105006599266</v>
      </c>
      <c r="I3365" s="17" t="s">
        <v>5204</v>
      </c>
      <c r="J3365" s="17">
        <v>0</v>
      </c>
    </row>
    <row r="3366" spans="1:10" hidden="1">
      <c r="A3366" s="18">
        <f t="shared" si="52"/>
        <v>3362</v>
      </c>
      <c r="B3366" s="42">
        <v>17689</v>
      </c>
      <c r="C3366" s="29" t="s">
        <v>3022</v>
      </c>
      <c r="D3366" s="45">
        <v>34497</v>
      </c>
      <c r="E3366" s="29" t="s">
        <v>4829</v>
      </c>
      <c r="F3366" s="17"/>
      <c r="G3366" s="17"/>
      <c r="H3366" s="353">
        <v>1035969831</v>
      </c>
      <c r="I3366" s="17" t="s">
        <v>5210</v>
      </c>
      <c r="J3366" s="17">
        <v>0</v>
      </c>
    </row>
    <row r="3367" spans="1:10" hidden="1">
      <c r="A3367" s="18">
        <f t="shared" si="52"/>
        <v>3363</v>
      </c>
      <c r="B3367" s="21">
        <v>17691</v>
      </c>
      <c r="C3367" s="142" t="s">
        <v>3023</v>
      </c>
      <c r="D3367" s="149">
        <v>33778</v>
      </c>
      <c r="E3367" s="24" t="s">
        <v>4819</v>
      </c>
      <c r="F3367" s="17"/>
      <c r="G3367" s="17"/>
      <c r="H3367" s="353">
        <v>1008396980</v>
      </c>
      <c r="I3367" s="17" t="s">
        <v>5208</v>
      </c>
      <c r="J3367" s="17">
        <v>0</v>
      </c>
    </row>
    <row r="3368" spans="1:10" hidden="1">
      <c r="A3368" s="18">
        <f t="shared" si="52"/>
        <v>3364</v>
      </c>
      <c r="B3368" s="25">
        <v>17693</v>
      </c>
      <c r="C3368" s="26" t="s">
        <v>3024</v>
      </c>
      <c r="D3368" s="27">
        <v>31663</v>
      </c>
      <c r="E3368" s="28" t="s">
        <v>4815</v>
      </c>
      <c r="F3368" s="17"/>
      <c r="G3368" s="17"/>
      <c r="H3368" s="353">
        <v>101005245416</v>
      </c>
      <c r="I3368" s="17" t="s">
        <v>5204</v>
      </c>
      <c r="J3368" s="17">
        <v>0</v>
      </c>
    </row>
    <row r="3369" spans="1:10" hidden="1">
      <c r="A3369" s="18">
        <f t="shared" si="52"/>
        <v>3365</v>
      </c>
      <c r="B3369" s="21">
        <v>17699</v>
      </c>
      <c r="C3369" s="22" t="s">
        <v>3025</v>
      </c>
      <c r="D3369" s="23">
        <v>33241</v>
      </c>
      <c r="E3369" s="24" t="s">
        <v>4830</v>
      </c>
      <c r="F3369" s="17"/>
      <c r="G3369" s="17"/>
      <c r="H3369" s="353">
        <v>104001594076</v>
      </c>
      <c r="I3369" s="17" t="s">
        <v>5204</v>
      </c>
      <c r="J3369" s="17">
        <v>0</v>
      </c>
    </row>
    <row r="3370" spans="1:10" hidden="1">
      <c r="A3370" s="18">
        <f t="shared" si="52"/>
        <v>3366</v>
      </c>
      <c r="B3370" s="25">
        <v>17700</v>
      </c>
      <c r="C3370" s="26" t="s">
        <v>2227</v>
      </c>
      <c r="D3370" s="27">
        <v>33153</v>
      </c>
      <c r="E3370" s="28" t="s">
        <v>4830</v>
      </c>
      <c r="F3370" s="17"/>
      <c r="G3370" s="17"/>
      <c r="H3370" s="353">
        <v>107005002352</v>
      </c>
      <c r="I3370" s="17" t="s">
        <v>5204</v>
      </c>
      <c r="J3370" s="17">
        <v>0</v>
      </c>
    </row>
    <row r="3371" spans="1:10" hidden="1">
      <c r="A3371" s="18">
        <f t="shared" si="52"/>
        <v>3367</v>
      </c>
      <c r="B3371" s="21">
        <v>17701</v>
      </c>
      <c r="C3371" s="142" t="s">
        <v>3026</v>
      </c>
      <c r="D3371" s="149">
        <v>33205</v>
      </c>
      <c r="E3371" s="146" t="s">
        <v>4824</v>
      </c>
      <c r="F3371" s="17"/>
      <c r="G3371" s="17"/>
      <c r="H3371" s="353">
        <v>108006206129</v>
      </c>
      <c r="I3371" s="17" t="s">
        <v>5204</v>
      </c>
      <c r="J3371" s="17">
        <v>0</v>
      </c>
    </row>
    <row r="3372" spans="1:10" hidden="1">
      <c r="A3372" s="18">
        <f t="shared" si="52"/>
        <v>3368</v>
      </c>
      <c r="B3372" s="25">
        <v>17702</v>
      </c>
      <c r="C3372" s="26" t="s">
        <v>1680</v>
      </c>
      <c r="D3372" s="27">
        <v>30702</v>
      </c>
      <c r="E3372" s="28" t="s">
        <v>4797</v>
      </c>
      <c r="F3372" s="17"/>
      <c r="G3372" s="17"/>
      <c r="H3372" s="353">
        <v>141000860102</v>
      </c>
      <c r="I3372" s="17" t="s">
        <v>5210</v>
      </c>
      <c r="J3372" s="17">
        <v>0</v>
      </c>
    </row>
    <row r="3373" spans="1:10" hidden="1">
      <c r="A3373" s="18">
        <f t="shared" si="52"/>
        <v>3369</v>
      </c>
      <c r="B3373" s="21">
        <v>17703</v>
      </c>
      <c r="C3373" s="22" t="s">
        <v>3027</v>
      </c>
      <c r="D3373" s="23">
        <v>31230</v>
      </c>
      <c r="E3373" s="24" t="s">
        <v>4818</v>
      </c>
      <c r="F3373" s="17"/>
      <c r="G3373" s="17"/>
      <c r="H3373" s="353">
        <v>100005267406</v>
      </c>
      <c r="I3373" s="17" t="s">
        <v>5204</v>
      </c>
      <c r="J3373" s="17">
        <v>0</v>
      </c>
    </row>
    <row r="3374" spans="1:10" hidden="1">
      <c r="A3374" s="18">
        <f t="shared" si="52"/>
        <v>3370</v>
      </c>
      <c r="B3374" s="25">
        <v>17704</v>
      </c>
      <c r="C3374" s="26" t="s">
        <v>3028</v>
      </c>
      <c r="D3374" s="27">
        <v>33866</v>
      </c>
      <c r="E3374" s="28" t="s">
        <v>4821</v>
      </c>
      <c r="F3374" s="17"/>
      <c r="G3374" s="17"/>
      <c r="H3374" s="353">
        <v>100006046557</v>
      </c>
      <c r="I3374" s="17" t="s">
        <v>5204</v>
      </c>
      <c r="J3374" s="17">
        <v>0</v>
      </c>
    </row>
    <row r="3375" spans="1:10" hidden="1">
      <c r="A3375" s="18">
        <f t="shared" si="52"/>
        <v>3371</v>
      </c>
      <c r="B3375" s="21">
        <v>17705</v>
      </c>
      <c r="C3375" s="142" t="s">
        <v>890</v>
      </c>
      <c r="D3375" s="149" t="s">
        <v>4761</v>
      </c>
      <c r="E3375" s="146" t="s">
        <v>4821</v>
      </c>
      <c r="F3375" s="17"/>
      <c r="G3375" s="17"/>
      <c r="H3375" s="353">
        <v>108001598845</v>
      </c>
      <c r="I3375" s="17" t="s">
        <v>5204</v>
      </c>
      <c r="J3375" s="17">
        <v>0</v>
      </c>
    </row>
    <row r="3376" spans="1:10" hidden="1">
      <c r="A3376" s="18">
        <f t="shared" si="52"/>
        <v>3372</v>
      </c>
      <c r="B3376" s="21">
        <v>17710</v>
      </c>
      <c r="C3376" s="142" t="s">
        <v>3030</v>
      </c>
      <c r="D3376" s="149">
        <v>34151</v>
      </c>
      <c r="E3376" s="24" t="s">
        <v>4797</v>
      </c>
      <c r="F3376" s="17"/>
      <c r="G3376" s="17"/>
      <c r="H3376" s="353">
        <v>141000860103</v>
      </c>
      <c r="I3376" s="17" t="s">
        <v>5210</v>
      </c>
      <c r="J3376" s="17">
        <v>0</v>
      </c>
    </row>
    <row r="3377" spans="1:10" hidden="1">
      <c r="A3377" s="18">
        <f t="shared" si="52"/>
        <v>3373</v>
      </c>
      <c r="B3377" s="25">
        <v>17713</v>
      </c>
      <c r="C3377" s="26" t="s">
        <v>3031</v>
      </c>
      <c r="D3377" s="27">
        <v>34138</v>
      </c>
      <c r="E3377" s="28" t="s">
        <v>4792</v>
      </c>
      <c r="F3377" s="17"/>
      <c r="G3377" s="17"/>
      <c r="H3377" s="353">
        <v>109005887906</v>
      </c>
      <c r="I3377" s="17" t="s">
        <v>5204</v>
      </c>
      <c r="J3377" s="17">
        <v>0</v>
      </c>
    </row>
    <row r="3378" spans="1:10" hidden="1">
      <c r="A3378" s="18">
        <f t="shared" si="52"/>
        <v>3374</v>
      </c>
      <c r="B3378" s="21">
        <v>17714</v>
      </c>
      <c r="C3378" s="22" t="s">
        <v>3032</v>
      </c>
      <c r="D3378" s="23">
        <v>33533</v>
      </c>
      <c r="E3378" s="24" t="s">
        <v>4823</v>
      </c>
      <c r="F3378" s="17"/>
      <c r="G3378" s="17"/>
      <c r="H3378" s="353">
        <v>108001699171</v>
      </c>
      <c r="I3378" s="17" t="s">
        <v>5204</v>
      </c>
      <c r="J3378" s="17">
        <v>0</v>
      </c>
    </row>
    <row r="3379" spans="1:10" hidden="1">
      <c r="A3379" s="18">
        <f t="shared" si="52"/>
        <v>3375</v>
      </c>
      <c r="B3379" s="25">
        <v>17717</v>
      </c>
      <c r="C3379" s="143" t="s">
        <v>3033</v>
      </c>
      <c r="D3379" s="144">
        <v>34111</v>
      </c>
      <c r="E3379" s="28" t="s">
        <v>4820</v>
      </c>
      <c r="F3379" s="17"/>
      <c r="G3379" s="17"/>
      <c r="H3379" s="353">
        <v>1008449280</v>
      </c>
      <c r="I3379" s="17" t="s">
        <v>5208</v>
      </c>
      <c r="J3379" s="17">
        <v>0</v>
      </c>
    </row>
    <row r="3380" spans="1:10" hidden="1">
      <c r="A3380" s="18">
        <f t="shared" si="52"/>
        <v>3376</v>
      </c>
      <c r="B3380" s="21">
        <v>17720</v>
      </c>
      <c r="C3380" s="22" t="s">
        <v>3034</v>
      </c>
      <c r="D3380" s="23">
        <v>32304</v>
      </c>
      <c r="E3380" s="24" t="s">
        <v>4819</v>
      </c>
      <c r="F3380" s="17"/>
      <c r="G3380" s="17"/>
      <c r="H3380" s="353">
        <v>1008396715</v>
      </c>
      <c r="I3380" s="17" t="s">
        <v>5208</v>
      </c>
      <c r="J3380" s="17" t="s">
        <v>6559</v>
      </c>
    </row>
    <row r="3381" spans="1:10" hidden="1">
      <c r="A3381" s="18">
        <f t="shared" si="52"/>
        <v>3377</v>
      </c>
      <c r="B3381" s="25">
        <v>17723</v>
      </c>
      <c r="C3381" s="143" t="s">
        <v>3035</v>
      </c>
      <c r="D3381" s="144">
        <v>33570</v>
      </c>
      <c r="E3381" s="28" t="s">
        <v>4803</v>
      </c>
      <c r="F3381" s="17"/>
      <c r="G3381" s="17"/>
      <c r="H3381" s="353">
        <v>1008388008</v>
      </c>
      <c r="I3381" s="17" t="s">
        <v>5208</v>
      </c>
      <c r="J3381" s="17">
        <v>0</v>
      </c>
    </row>
    <row r="3382" spans="1:10" hidden="1">
      <c r="A3382" s="18">
        <f t="shared" si="52"/>
        <v>3378</v>
      </c>
      <c r="B3382" s="21">
        <v>17725</v>
      </c>
      <c r="C3382" s="22" t="s">
        <v>3036</v>
      </c>
      <c r="D3382" s="23">
        <v>31642</v>
      </c>
      <c r="E3382" s="24" t="s">
        <v>4813</v>
      </c>
      <c r="F3382" s="17"/>
      <c r="G3382" s="17"/>
      <c r="H3382" s="353">
        <v>1008392434</v>
      </c>
      <c r="I3382" s="17" t="s">
        <v>5208</v>
      </c>
      <c r="J3382" s="17">
        <v>0</v>
      </c>
    </row>
    <row r="3383" spans="1:10" hidden="1">
      <c r="A3383" s="18">
        <f t="shared" si="52"/>
        <v>3379</v>
      </c>
      <c r="B3383" s="25">
        <v>17728</v>
      </c>
      <c r="C3383" s="143" t="s">
        <v>3037</v>
      </c>
      <c r="D3383" s="144">
        <v>34698</v>
      </c>
      <c r="E3383" s="148" t="s">
        <v>4813</v>
      </c>
      <c r="F3383" s="17"/>
      <c r="G3383" s="17"/>
      <c r="H3383" s="353">
        <v>1008392463</v>
      </c>
      <c r="I3383" s="17" t="s">
        <v>5208</v>
      </c>
      <c r="J3383" s="17">
        <v>0</v>
      </c>
    </row>
    <row r="3384" spans="1:10" hidden="1">
      <c r="A3384" s="18">
        <f t="shared" si="52"/>
        <v>3380</v>
      </c>
      <c r="B3384" s="21">
        <v>17729</v>
      </c>
      <c r="C3384" s="142" t="s">
        <v>851</v>
      </c>
      <c r="D3384" s="149">
        <v>33501</v>
      </c>
      <c r="E3384" s="146" t="s">
        <v>4813</v>
      </c>
      <c r="F3384" s="17"/>
      <c r="G3384" s="17"/>
      <c r="H3384" s="353">
        <v>1008392476</v>
      </c>
      <c r="I3384" s="17" t="s">
        <v>5208</v>
      </c>
      <c r="J3384" s="17">
        <v>0</v>
      </c>
    </row>
    <row r="3385" spans="1:10" hidden="1">
      <c r="A3385" s="18">
        <f t="shared" si="52"/>
        <v>3381</v>
      </c>
      <c r="B3385" s="25">
        <v>17730</v>
      </c>
      <c r="C3385" s="143" t="s">
        <v>3038</v>
      </c>
      <c r="D3385" s="144">
        <v>32927</v>
      </c>
      <c r="E3385" s="28" t="s">
        <v>4791</v>
      </c>
      <c r="F3385" s="17"/>
      <c r="G3385" s="17"/>
      <c r="H3385" s="353">
        <v>1008392489</v>
      </c>
      <c r="I3385" s="17" t="s">
        <v>5208</v>
      </c>
      <c r="J3385" s="17">
        <v>0</v>
      </c>
    </row>
    <row r="3386" spans="1:10" hidden="1">
      <c r="A3386" s="18">
        <f t="shared" si="52"/>
        <v>3382</v>
      </c>
      <c r="B3386" s="21">
        <v>17736</v>
      </c>
      <c r="C3386" s="142" t="s">
        <v>2781</v>
      </c>
      <c r="D3386" s="149">
        <v>34416</v>
      </c>
      <c r="E3386" s="146" t="s">
        <v>4825</v>
      </c>
      <c r="F3386" s="17"/>
      <c r="G3386" s="17"/>
      <c r="H3386" s="353">
        <v>109001598710</v>
      </c>
      <c r="I3386" s="17" t="s">
        <v>5204</v>
      </c>
      <c r="J3386" s="17">
        <v>0</v>
      </c>
    </row>
    <row r="3387" spans="1:10" hidden="1">
      <c r="A3387" s="18">
        <f t="shared" si="52"/>
        <v>3383</v>
      </c>
      <c r="B3387" s="25">
        <v>17739</v>
      </c>
      <c r="C3387" s="143" t="s">
        <v>3039</v>
      </c>
      <c r="D3387" s="144">
        <v>33890</v>
      </c>
      <c r="E3387" s="28" t="s">
        <v>4820</v>
      </c>
      <c r="F3387" s="17"/>
      <c r="G3387" s="17"/>
      <c r="H3387" s="353">
        <v>103006599256</v>
      </c>
      <c r="I3387" s="17" t="s">
        <v>5204</v>
      </c>
      <c r="J3387" s="17">
        <v>0</v>
      </c>
    </row>
    <row r="3388" spans="1:10" hidden="1">
      <c r="A3388" s="18">
        <f t="shared" si="52"/>
        <v>3384</v>
      </c>
      <c r="B3388" s="21">
        <v>17740</v>
      </c>
      <c r="C3388" s="142" t="s">
        <v>3040</v>
      </c>
      <c r="D3388" s="149">
        <v>34344</v>
      </c>
      <c r="E3388" s="146" t="s">
        <v>4825</v>
      </c>
      <c r="F3388" s="17"/>
      <c r="G3388" s="17"/>
      <c r="H3388" s="353">
        <v>109006396153</v>
      </c>
      <c r="I3388" s="17" t="s">
        <v>5204</v>
      </c>
      <c r="J3388" s="17">
        <v>0</v>
      </c>
    </row>
    <row r="3389" spans="1:10" hidden="1">
      <c r="A3389" s="18">
        <f t="shared" si="52"/>
        <v>3385</v>
      </c>
      <c r="B3389" s="25">
        <v>17742</v>
      </c>
      <c r="C3389" s="143" t="s">
        <v>3041</v>
      </c>
      <c r="D3389" s="144">
        <v>34475</v>
      </c>
      <c r="E3389" s="28" t="s">
        <v>4829</v>
      </c>
      <c r="F3389" s="17"/>
      <c r="G3389" s="17"/>
      <c r="H3389" s="353">
        <v>101006351062</v>
      </c>
      <c r="I3389" s="17" t="s">
        <v>5204</v>
      </c>
      <c r="J3389" s="17">
        <v>0</v>
      </c>
    </row>
    <row r="3390" spans="1:10" hidden="1">
      <c r="A3390" s="18">
        <f t="shared" si="52"/>
        <v>3386</v>
      </c>
      <c r="B3390" s="21">
        <v>17744</v>
      </c>
      <c r="C3390" s="142" t="s">
        <v>3042</v>
      </c>
      <c r="D3390" s="149">
        <v>34529</v>
      </c>
      <c r="E3390" s="24" t="s">
        <v>4820</v>
      </c>
      <c r="F3390" s="17"/>
      <c r="G3390" s="17"/>
      <c r="H3390" s="353">
        <v>920138869999</v>
      </c>
      <c r="I3390" s="17" t="s">
        <v>6036</v>
      </c>
      <c r="J3390" s="17">
        <v>0</v>
      </c>
    </row>
    <row r="3391" spans="1:10" hidden="1">
      <c r="A3391" s="18">
        <f t="shared" si="52"/>
        <v>3387</v>
      </c>
      <c r="B3391" s="25">
        <v>17747</v>
      </c>
      <c r="C3391" s="26" t="s">
        <v>3043</v>
      </c>
      <c r="D3391" s="27">
        <v>32487</v>
      </c>
      <c r="E3391" s="28" t="s">
        <v>4806</v>
      </c>
      <c r="F3391" s="17"/>
      <c r="G3391" s="17"/>
      <c r="H3391" s="353">
        <v>103006549228</v>
      </c>
      <c r="I3391" s="17" t="s">
        <v>5204</v>
      </c>
      <c r="J3391" s="17">
        <v>0</v>
      </c>
    </row>
    <row r="3392" spans="1:10" hidden="1">
      <c r="A3392" s="18">
        <f t="shared" si="52"/>
        <v>3388</v>
      </c>
      <c r="B3392" s="21">
        <v>17751</v>
      </c>
      <c r="C3392" s="142" t="s">
        <v>517</v>
      </c>
      <c r="D3392" s="149">
        <v>34125</v>
      </c>
      <c r="E3392" s="24" t="s">
        <v>4818</v>
      </c>
      <c r="F3392" s="17"/>
      <c r="G3392" s="17"/>
      <c r="H3392" s="353">
        <v>100006599259</v>
      </c>
      <c r="I3392" s="17" t="s">
        <v>5204</v>
      </c>
      <c r="J3392" s="17">
        <v>0</v>
      </c>
    </row>
    <row r="3393" spans="1:10" hidden="1">
      <c r="A3393" s="18">
        <f t="shared" si="52"/>
        <v>3389</v>
      </c>
      <c r="B3393" s="25">
        <v>17753</v>
      </c>
      <c r="C3393" s="143" t="s">
        <v>3044</v>
      </c>
      <c r="D3393" s="144">
        <v>33914</v>
      </c>
      <c r="E3393" s="28" t="s">
        <v>4822</v>
      </c>
      <c r="F3393" s="17"/>
      <c r="G3393" s="17"/>
      <c r="H3393" s="353">
        <v>1008402227</v>
      </c>
      <c r="I3393" s="17" t="s">
        <v>5208</v>
      </c>
      <c r="J3393" s="17">
        <v>0</v>
      </c>
    </row>
    <row r="3394" spans="1:10" hidden="1">
      <c r="A3394" s="18">
        <f t="shared" si="52"/>
        <v>3390</v>
      </c>
      <c r="B3394" s="21">
        <v>17756</v>
      </c>
      <c r="C3394" s="22" t="s">
        <v>3045</v>
      </c>
      <c r="D3394" s="23">
        <v>34082</v>
      </c>
      <c r="E3394" s="24" t="s">
        <v>4816</v>
      </c>
      <c r="F3394" s="17"/>
      <c r="G3394" s="17"/>
      <c r="H3394" s="353">
        <v>141000860222</v>
      </c>
      <c r="I3394" s="17" t="s">
        <v>5210</v>
      </c>
      <c r="J3394" s="17" t="s">
        <v>4864</v>
      </c>
    </row>
    <row r="3395" spans="1:10" hidden="1">
      <c r="A3395" s="18">
        <f t="shared" si="52"/>
        <v>3391</v>
      </c>
      <c r="B3395" s="25">
        <v>17757</v>
      </c>
      <c r="C3395" s="143" t="s">
        <v>3046</v>
      </c>
      <c r="D3395" s="144">
        <v>32793</v>
      </c>
      <c r="E3395" s="148" t="s">
        <v>4814</v>
      </c>
      <c r="F3395" s="17"/>
      <c r="G3395" s="17"/>
      <c r="H3395" s="353">
        <v>1008403116</v>
      </c>
      <c r="I3395" s="17" t="s">
        <v>5208</v>
      </c>
      <c r="J3395" s="17" t="s">
        <v>6560</v>
      </c>
    </row>
    <row r="3396" spans="1:10" hidden="1">
      <c r="A3396" s="18">
        <f t="shared" si="52"/>
        <v>3392</v>
      </c>
      <c r="B3396" s="21">
        <v>17759</v>
      </c>
      <c r="C3396" s="22" t="s">
        <v>2130</v>
      </c>
      <c r="D3396" s="23">
        <v>34152</v>
      </c>
      <c r="E3396" s="24" t="s">
        <v>4792</v>
      </c>
      <c r="F3396" s="17"/>
      <c r="G3396" s="17"/>
      <c r="H3396" s="353">
        <v>1008447994</v>
      </c>
      <c r="I3396" s="17" t="s">
        <v>5208</v>
      </c>
      <c r="J3396" s="17">
        <v>0</v>
      </c>
    </row>
    <row r="3397" spans="1:10" hidden="1">
      <c r="A3397" s="18">
        <f t="shared" si="52"/>
        <v>3393</v>
      </c>
      <c r="B3397" s="25">
        <v>17762</v>
      </c>
      <c r="C3397" s="143" t="s">
        <v>1163</v>
      </c>
      <c r="D3397" s="144">
        <v>33950</v>
      </c>
      <c r="E3397" s="148" t="s">
        <v>4822</v>
      </c>
      <c r="F3397" s="17"/>
      <c r="G3397" s="17"/>
      <c r="H3397" s="353">
        <v>108005219566</v>
      </c>
      <c r="I3397" s="17" t="s">
        <v>5204</v>
      </c>
      <c r="J3397" s="17">
        <v>0</v>
      </c>
    </row>
    <row r="3398" spans="1:10" hidden="1">
      <c r="A3398" s="18">
        <f t="shared" ref="A3398:A3461" si="53">ROW()-4</f>
        <v>3394</v>
      </c>
      <c r="B3398" s="21">
        <v>17764</v>
      </c>
      <c r="C3398" s="22" t="s">
        <v>3047</v>
      </c>
      <c r="D3398" s="23">
        <v>29990</v>
      </c>
      <c r="E3398" s="24" t="s">
        <v>4793</v>
      </c>
      <c r="F3398" s="17"/>
      <c r="G3398" s="17"/>
      <c r="H3398" s="353">
        <v>141000859709</v>
      </c>
      <c r="I3398" s="17" t="s">
        <v>5210</v>
      </c>
      <c r="J3398" s="17">
        <v>0</v>
      </c>
    </row>
    <row r="3399" spans="1:10" hidden="1">
      <c r="A3399" s="18">
        <f t="shared" si="53"/>
        <v>3395</v>
      </c>
      <c r="B3399" s="25">
        <v>17766</v>
      </c>
      <c r="C3399" s="26" t="s">
        <v>3048</v>
      </c>
      <c r="D3399" s="27">
        <v>33641</v>
      </c>
      <c r="E3399" s="28" t="s">
        <v>4793</v>
      </c>
      <c r="F3399" s="17"/>
      <c r="G3399" s="17"/>
      <c r="H3399" s="353">
        <v>141000859699</v>
      </c>
      <c r="I3399" s="17" t="s">
        <v>5210</v>
      </c>
      <c r="J3399" s="17">
        <v>0</v>
      </c>
    </row>
    <row r="3400" spans="1:10" hidden="1">
      <c r="A3400" s="18">
        <f t="shared" si="53"/>
        <v>3396</v>
      </c>
      <c r="B3400" s="21">
        <v>17769</v>
      </c>
      <c r="C3400" s="22" t="s">
        <v>3049</v>
      </c>
      <c r="D3400" s="23">
        <v>34974</v>
      </c>
      <c r="E3400" s="24" t="s">
        <v>4793</v>
      </c>
      <c r="F3400" s="17"/>
      <c r="G3400" s="17"/>
      <c r="H3400" s="353">
        <v>141000859917</v>
      </c>
      <c r="I3400" s="17" t="s">
        <v>5210</v>
      </c>
      <c r="J3400" s="17">
        <v>0</v>
      </c>
    </row>
    <row r="3401" spans="1:10" hidden="1">
      <c r="A3401" s="18">
        <f t="shared" si="53"/>
        <v>3397</v>
      </c>
      <c r="B3401" s="25">
        <v>17771</v>
      </c>
      <c r="C3401" s="26" t="s">
        <v>1092</v>
      </c>
      <c r="D3401" s="27">
        <v>31788</v>
      </c>
      <c r="E3401" s="28" t="s">
        <v>4816</v>
      </c>
      <c r="F3401" s="17"/>
      <c r="G3401" s="17"/>
      <c r="H3401" s="353">
        <v>141000860413</v>
      </c>
      <c r="I3401" s="17" t="s">
        <v>5210</v>
      </c>
      <c r="J3401" s="17">
        <v>0</v>
      </c>
    </row>
    <row r="3402" spans="1:10" hidden="1">
      <c r="A3402" s="18">
        <f t="shared" si="53"/>
        <v>3398</v>
      </c>
      <c r="B3402" s="21">
        <v>17774</v>
      </c>
      <c r="C3402" s="22" t="s">
        <v>523</v>
      </c>
      <c r="D3402" s="23">
        <v>33994</v>
      </c>
      <c r="E3402" s="24" t="s">
        <v>4803</v>
      </c>
      <c r="F3402" s="17"/>
      <c r="G3402" s="17"/>
      <c r="H3402" s="353">
        <v>141000824804</v>
      </c>
      <c r="I3402" s="17" t="s">
        <v>5210</v>
      </c>
      <c r="J3402" s="17">
        <v>0</v>
      </c>
    </row>
    <row r="3403" spans="1:10" hidden="1">
      <c r="A3403" s="18">
        <f t="shared" si="53"/>
        <v>3399</v>
      </c>
      <c r="B3403" s="25">
        <v>17776</v>
      </c>
      <c r="C3403" s="26" t="s">
        <v>3050</v>
      </c>
      <c r="D3403" s="27">
        <v>34195</v>
      </c>
      <c r="E3403" s="28" t="s">
        <v>4797</v>
      </c>
      <c r="F3403" s="17"/>
      <c r="G3403" s="17"/>
      <c r="H3403" s="353">
        <v>141000860104</v>
      </c>
      <c r="I3403" s="17" t="s">
        <v>5210</v>
      </c>
      <c r="J3403" s="17">
        <v>0</v>
      </c>
    </row>
    <row r="3404" spans="1:10" hidden="1">
      <c r="A3404" s="18">
        <f t="shared" si="53"/>
        <v>3400</v>
      </c>
      <c r="B3404" s="21">
        <v>17777</v>
      </c>
      <c r="C3404" s="22" t="s">
        <v>268</v>
      </c>
      <c r="D3404" s="23">
        <v>32130</v>
      </c>
      <c r="E3404" s="24" t="s">
        <v>4819</v>
      </c>
      <c r="F3404" s="17"/>
      <c r="G3404" s="17"/>
      <c r="H3404" s="353">
        <v>141000855030</v>
      </c>
      <c r="I3404" s="17" t="s">
        <v>5210</v>
      </c>
      <c r="J3404" s="17">
        <v>0</v>
      </c>
    </row>
    <row r="3405" spans="1:10" hidden="1">
      <c r="A3405" s="18">
        <f t="shared" si="53"/>
        <v>3401</v>
      </c>
      <c r="B3405" s="25">
        <v>17780</v>
      </c>
      <c r="C3405" s="26" t="s">
        <v>3051</v>
      </c>
      <c r="D3405" s="27">
        <v>29230</v>
      </c>
      <c r="E3405" s="28" t="s">
        <v>4784</v>
      </c>
      <c r="F3405" s="17"/>
      <c r="G3405" s="17"/>
      <c r="H3405" s="353">
        <v>104001633371</v>
      </c>
      <c r="I3405" s="17" t="s">
        <v>5204</v>
      </c>
      <c r="J3405" s="17">
        <v>0</v>
      </c>
    </row>
    <row r="3406" spans="1:10" hidden="1">
      <c r="A3406" s="18">
        <f t="shared" si="53"/>
        <v>3402</v>
      </c>
      <c r="B3406" s="21">
        <v>17781</v>
      </c>
      <c r="C3406" s="22" t="s">
        <v>3052</v>
      </c>
      <c r="D3406" s="23">
        <v>34379</v>
      </c>
      <c r="E3406" s="24" t="s">
        <v>4784</v>
      </c>
      <c r="F3406" s="17"/>
      <c r="G3406" s="17"/>
      <c r="H3406" s="353">
        <v>100001633375</v>
      </c>
      <c r="I3406" s="17" t="s">
        <v>5204</v>
      </c>
      <c r="J3406" s="17">
        <v>0</v>
      </c>
    </row>
    <row r="3407" spans="1:10" hidden="1">
      <c r="A3407" s="18">
        <f t="shared" si="53"/>
        <v>3403</v>
      </c>
      <c r="B3407" s="25">
        <v>17783</v>
      </c>
      <c r="C3407" s="26" t="s">
        <v>3053</v>
      </c>
      <c r="D3407" s="27">
        <v>33463</v>
      </c>
      <c r="E3407" s="29" t="s">
        <v>4781</v>
      </c>
      <c r="F3407" s="17"/>
      <c r="G3407" s="17"/>
      <c r="H3407" s="353">
        <v>1008399806</v>
      </c>
      <c r="I3407" s="17" t="s">
        <v>5208</v>
      </c>
      <c r="J3407" s="17">
        <v>0</v>
      </c>
    </row>
    <row r="3408" spans="1:10" hidden="1">
      <c r="A3408" s="18">
        <f t="shared" si="53"/>
        <v>3404</v>
      </c>
      <c r="B3408" s="21">
        <v>17785</v>
      </c>
      <c r="C3408" s="142" t="s">
        <v>1187</v>
      </c>
      <c r="D3408" s="149">
        <v>31969</v>
      </c>
      <c r="E3408" s="24" t="s">
        <v>4780</v>
      </c>
      <c r="F3408" s="17"/>
      <c r="G3408" s="17"/>
      <c r="H3408" s="353">
        <v>103001655878</v>
      </c>
      <c r="I3408" s="17" t="s">
        <v>5204</v>
      </c>
      <c r="J3408" s="17">
        <v>0</v>
      </c>
    </row>
    <row r="3409" spans="1:10" hidden="1">
      <c r="A3409" s="18">
        <f t="shared" si="53"/>
        <v>3405</v>
      </c>
      <c r="B3409" s="25">
        <v>17786</v>
      </c>
      <c r="C3409" s="143" t="s">
        <v>3054</v>
      </c>
      <c r="D3409" s="144">
        <v>33820</v>
      </c>
      <c r="E3409" s="28" t="s">
        <v>4780</v>
      </c>
      <c r="F3409" s="17"/>
      <c r="G3409" s="17"/>
      <c r="H3409" s="353">
        <v>100005892505</v>
      </c>
      <c r="I3409" s="17" t="s">
        <v>5204</v>
      </c>
      <c r="J3409" s="17">
        <v>0</v>
      </c>
    </row>
    <row r="3410" spans="1:10" hidden="1">
      <c r="A3410" s="18">
        <f t="shared" si="53"/>
        <v>3406</v>
      </c>
      <c r="B3410" s="21">
        <v>17787</v>
      </c>
      <c r="C3410" s="22" t="s">
        <v>3055</v>
      </c>
      <c r="D3410" s="23">
        <v>34291</v>
      </c>
      <c r="E3410" s="24" t="s">
        <v>4788</v>
      </c>
      <c r="F3410" s="17"/>
      <c r="G3410" s="17"/>
      <c r="H3410" s="353">
        <v>100006156938</v>
      </c>
      <c r="I3410" s="17" t="s">
        <v>5204</v>
      </c>
      <c r="J3410" s="17" t="s">
        <v>6561</v>
      </c>
    </row>
    <row r="3411" spans="1:10" hidden="1">
      <c r="A3411" s="18">
        <f t="shared" si="53"/>
        <v>3407</v>
      </c>
      <c r="B3411" s="25">
        <v>17789</v>
      </c>
      <c r="C3411" s="26" t="s">
        <v>3056</v>
      </c>
      <c r="D3411" s="27">
        <v>33958</v>
      </c>
      <c r="E3411" s="28" t="s">
        <v>4788</v>
      </c>
      <c r="F3411" s="17"/>
      <c r="G3411" s="17"/>
      <c r="H3411" s="353">
        <v>100001755877</v>
      </c>
      <c r="I3411" s="17" t="s">
        <v>5204</v>
      </c>
      <c r="J3411" s="17" t="s">
        <v>6562</v>
      </c>
    </row>
    <row r="3412" spans="1:10" hidden="1">
      <c r="A3412" s="18">
        <f t="shared" si="53"/>
        <v>3408</v>
      </c>
      <c r="B3412" s="21">
        <v>17792</v>
      </c>
      <c r="C3412" s="22" t="s">
        <v>3057</v>
      </c>
      <c r="D3412" s="23">
        <v>32710</v>
      </c>
      <c r="E3412" s="24" t="s">
        <v>4788</v>
      </c>
      <c r="F3412" s="17"/>
      <c r="G3412" s="17"/>
      <c r="H3412" s="353">
        <v>103001755898</v>
      </c>
      <c r="I3412" s="17" t="s">
        <v>5204</v>
      </c>
      <c r="J3412" s="17" t="s">
        <v>6525</v>
      </c>
    </row>
    <row r="3413" spans="1:10" hidden="1">
      <c r="A3413" s="18">
        <f t="shared" si="53"/>
        <v>3409</v>
      </c>
      <c r="B3413" s="25">
        <v>17793</v>
      </c>
      <c r="C3413" s="26" t="s">
        <v>3058</v>
      </c>
      <c r="D3413" s="27">
        <v>34223</v>
      </c>
      <c r="E3413" s="28" t="s">
        <v>4788</v>
      </c>
      <c r="F3413" s="17"/>
      <c r="G3413" s="17"/>
      <c r="H3413" s="353">
        <v>107006156944</v>
      </c>
      <c r="I3413" s="17" t="s">
        <v>5204</v>
      </c>
      <c r="J3413" s="17" t="s">
        <v>6525</v>
      </c>
    </row>
    <row r="3414" spans="1:10" hidden="1">
      <c r="A3414" s="18">
        <f t="shared" si="53"/>
        <v>3410</v>
      </c>
      <c r="B3414" s="21">
        <v>17794</v>
      </c>
      <c r="C3414" s="22" t="s">
        <v>3059</v>
      </c>
      <c r="D3414" s="23">
        <v>32348</v>
      </c>
      <c r="E3414" s="24" t="s">
        <v>4810</v>
      </c>
      <c r="F3414" s="17"/>
      <c r="G3414" s="17"/>
      <c r="H3414" s="353">
        <v>101005136524</v>
      </c>
      <c r="I3414" s="17" t="s">
        <v>5204</v>
      </c>
      <c r="J3414" s="17" t="s">
        <v>6563</v>
      </c>
    </row>
    <row r="3415" spans="1:10" hidden="1">
      <c r="A3415" s="18">
        <f t="shared" si="53"/>
        <v>3411</v>
      </c>
      <c r="B3415" s="25">
        <v>17795</v>
      </c>
      <c r="C3415" s="26" t="s">
        <v>2488</v>
      </c>
      <c r="D3415" s="27">
        <v>32512</v>
      </c>
      <c r="E3415" s="28" t="s">
        <v>4788</v>
      </c>
      <c r="F3415" s="17"/>
      <c r="G3415" s="17"/>
      <c r="H3415" s="353">
        <v>107005136516</v>
      </c>
      <c r="I3415" s="17" t="s">
        <v>5204</v>
      </c>
      <c r="J3415" s="17" t="s">
        <v>6564</v>
      </c>
    </row>
    <row r="3416" spans="1:10" hidden="1">
      <c r="A3416" s="18">
        <f t="shared" si="53"/>
        <v>3412</v>
      </c>
      <c r="B3416" s="21">
        <v>17797</v>
      </c>
      <c r="C3416" s="22" t="s">
        <v>3060</v>
      </c>
      <c r="D3416" s="23">
        <v>32379</v>
      </c>
      <c r="E3416" s="24" t="s">
        <v>4785</v>
      </c>
      <c r="F3416" s="17"/>
      <c r="G3416" s="17"/>
      <c r="H3416" s="353">
        <v>106001755895</v>
      </c>
      <c r="I3416" s="17" t="s">
        <v>5204</v>
      </c>
      <c r="J3416" s="17" t="s">
        <v>6565</v>
      </c>
    </row>
    <row r="3417" spans="1:10" hidden="1">
      <c r="A3417" s="18">
        <f t="shared" si="53"/>
        <v>3413</v>
      </c>
      <c r="B3417" s="25">
        <v>17798</v>
      </c>
      <c r="C3417" s="26" t="s">
        <v>3061</v>
      </c>
      <c r="D3417" s="27">
        <v>34248</v>
      </c>
      <c r="E3417" s="28" t="s">
        <v>4784</v>
      </c>
      <c r="F3417" s="17"/>
      <c r="G3417" s="17"/>
      <c r="H3417" s="353">
        <v>108006143713</v>
      </c>
      <c r="I3417" s="17" t="s">
        <v>5204</v>
      </c>
      <c r="J3417" s="17" t="s">
        <v>6566</v>
      </c>
    </row>
    <row r="3418" spans="1:10" hidden="1">
      <c r="A3418" s="18">
        <f t="shared" si="53"/>
        <v>3414</v>
      </c>
      <c r="B3418" s="21">
        <v>17799</v>
      </c>
      <c r="C3418" s="22" t="s">
        <v>3062</v>
      </c>
      <c r="D3418" s="23">
        <v>33193</v>
      </c>
      <c r="E3418" s="24" t="s">
        <v>4784</v>
      </c>
      <c r="F3418" s="17"/>
      <c r="G3418" s="17"/>
      <c r="H3418" s="353">
        <v>103005115283</v>
      </c>
      <c r="I3418" s="17" t="s">
        <v>5204</v>
      </c>
      <c r="J3418" s="17" t="s">
        <v>6567</v>
      </c>
    </row>
    <row r="3419" spans="1:10" hidden="1">
      <c r="A3419" s="18">
        <f t="shared" si="53"/>
        <v>3415</v>
      </c>
      <c r="B3419" s="25">
        <v>17800</v>
      </c>
      <c r="C3419" s="26" t="s">
        <v>3063</v>
      </c>
      <c r="D3419" s="27">
        <v>33799</v>
      </c>
      <c r="E3419" s="28" t="s">
        <v>4795</v>
      </c>
      <c r="F3419" s="17"/>
      <c r="G3419" s="17"/>
      <c r="H3419" s="353">
        <v>103001747389</v>
      </c>
      <c r="I3419" s="17" t="s">
        <v>5204</v>
      </c>
      <c r="J3419" s="17" t="s">
        <v>6568</v>
      </c>
    </row>
    <row r="3420" spans="1:10" hidden="1">
      <c r="A3420" s="18">
        <f t="shared" si="53"/>
        <v>3416</v>
      </c>
      <c r="B3420" s="21">
        <v>17801</v>
      </c>
      <c r="C3420" s="22" t="s">
        <v>3064</v>
      </c>
      <c r="D3420" s="23">
        <v>34130</v>
      </c>
      <c r="E3420" s="24" t="s">
        <v>4824</v>
      </c>
      <c r="F3420" s="17"/>
      <c r="G3420" s="17"/>
      <c r="H3420" s="353">
        <v>102006397965</v>
      </c>
      <c r="I3420" s="17" t="s">
        <v>5204</v>
      </c>
      <c r="J3420" s="17" t="s">
        <v>6569</v>
      </c>
    </row>
    <row r="3421" spans="1:10" hidden="1">
      <c r="A3421" s="18">
        <f t="shared" si="53"/>
        <v>3417</v>
      </c>
      <c r="B3421" s="25">
        <v>17805</v>
      </c>
      <c r="C3421" s="26" t="s">
        <v>3065</v>
      </c>
      <c r="D3421" s="27">
        <v>33043</v>
      </c>
      <c r="E3421" s="28" t="s">
        <v>4797</v>
      </c>
      <c r="F3421" s="17"/>
      <c r="G3421" s="17"/>
      <c r="H3421" s="353">
        <v>141000860105</v>
      </c>
      <c r="I3421" s="17" t="s">
        <v>5210</v>
      </c>
      <c r="J3421" s="17" t="s">
        <v>6570</v>
      </c>
    </row>
    <row r="3422" spans="1:10" hidden="1">
      <c r="A3422" s="18">
        <f t="shared" si="53"/>
        <v>3418</v>
      </c>
      <c r="B3422" s="21">
        <v>17806</v>
      </c>
      <c r="C3422" s="22" t="s">
        <v>3066</v>
      </c>
      <c r="D3422" s="23">
        <v>32908</v>
      </c>
      <c r="E3422" s="24" t="s">
        <v>4819</v>
      </c>
      <c r="F3422" s="17"/>
      <c r="G3422" s="17"/>
      <c r="H3422" s="353">
        <v>1006052912</v>
      </c>
      <c r="I3422" s="17" t="s">
        <v>5208</v>
      </c>
      <c r="J3422" s="17" t="s">
        <v>6571</v>
      </c>
    </row>
    <row r="3423" spans="1:10" hidden="1">
      <c r="A3423" s="18">
        <f t="shared" si="53"/>
        <v>3419</v>
      </c>
      <c r="B3423" s="25">
        <v>17808</v>
      </c>
      <c r="C3423" s="26" t="s">
        <v>1323</v>
      </c>
      <c r="D3423" s="27">
        <v>33798</v>
      </c>
      <c r="E3423" s="28" t="s">
        <v>4793</v>
      </c>
      <c r="F3423" s="17"/>
      <c r="G3423" s="17"/>
      <c r="H3423" s="353">
        <v>141000859950</v>
      </c>
      <c r="I3423" s="17" t="s">
        <v>5210</v>
      </c>
      <c r="J3423" s="17" t="s">
        <v>6572</v>
      </c>
    </row>
    <row r="3424" spans="1:10" hidden="1">
      <c r="A3424" s="18">
        <f t="shared" si="53"/>
        <v>3420</v>
      </c>
      <c r="B3424" s="21">
        <v>17809</v>
      </c>
      <c r="C3424" s="22" t="s">
        <v>3067</v>
      </c>
      <c r="D3424" s="23">
        <v>33597</v>
      </c>
      <c r="E3424" s="24" t="s">
        <v>4813</v>
      </c>
      <c r="F3424" s="17"/>
      <c r="G3424" s="17"/>
      <c r="H3424" s="353">
        <v>1008392832</v>
      </c>
      <c r="I3424" s="17" t="s">
        <v>5208</v>
      </c>
      <c r="J3424" s="17" t="s">
        <v>6573</v>
      </c>
    </row>
    <row r="3425" spans="1:10" hidden="1">
      <c r="A3425" s="18">
        <f t="shared" si="53"/>
        <v>3421</v>
      </c>
      <c r="B3425" s="25">
        <v>17811</v>
      </c>
      <c r="C3425" s="26" t="s">
        <v>3068</v>
      </c>
      <c r="D3425" s="27">
        <v>33837</v>
      </c>
      <c r="E3425" s="28" t="s">
        <v>4793</v>
      </c>
      <c r="F3425" s="17"/>
      <c r="G3425" s="17"/>
      <c r="H3425" s="353">
        <v>1008393556</v>
      </c>
      <c r="I3425" s="17" t="s">
        <v>5208</v>
      </c>
      <c r="J3425" s="17" t="s">
        <v>6574</v>
      </c>
    </row>
    <row r="3426" spans="1:10" hidden="1">
      <c r="A3426" s="18">
        <f t="shared" si="53"/>
        <v>3422</v>
      </c>
      <c r="B3426" s="21">
        <v>17813</v>
      </c>
      <c r="C3426" s="22" t="s">
        <v>3069</v>
      </c>
      <c r="D3426" s="23">
        <v>32763</v>
      </c>
      <c r="E3426" s="24" t="s">
        <v>4793</v>
      </c>
      <c r="F3426" s="17"/>
      <c r="G3426" s="17"/>
      <c r="H3426" s="353">
        <v>141000859670</v>
      </c>
      <c r="I3426" s="17" t="s">
        <v>5210</v>
      </c>
      <c r="J3426" s="17" t="s">
        <v>6575</v>
      </c>
    </row>
    <row r="3427" spans="1:10" hidden="1">
      <c r="A3427" s="18">
        <f t="shared" si="53"/>
        <v>3423</v>
      </c>
      <c r="B3427" s="25">
        <v>17814</v>
      </c>
      <c r="C3427" s="26" t="s">
        <v>3070</v>
      </c>
      <c r="D3427" s="27">
        <v>33466</v>
      </c>
      <c r="E3427" s="28" t="s">
        <v>4805</v>
      </c>
      <c r="F3427" s="17"/>
      <c r="G3427" s="17"/>
      <c r="H3427" s="353">
        <v>1008389638</v>
      </c>
      <c r="I3427" s="17" t="s">
        <v>5208</v>
      </c>
      <c r="J3427" s="17" t="s">
        <v>6576</v>
      </c>
    </row>
    <row r="3428" spans="1:10" hidden="1">
      <c r="A3428" s="18">
        <f t="shared" si="53"/>
        <v>3424</v>
      </c>
      <c r="B3428" s="21">
        <v>17816</v>
      </c>
      <c r="C3428" s="22" t="s">
        <v>3071</v>
      </c>
      <c r="D3428" s="23">
        <v>33946</v>
      </c>
      <c r="E3428" s="24" t="s">
        <v>4791</v>
      </c>
      <c r="F3428" s="17"/>
      <c r="G3428" s="17"/>
      <c r="H3428" s="353">
        <v>107005383502</v>
      </c>
      <c r="I3428" s="17" t="s">
        <v>5204</v>
      </c>
      <c r="J3428" s="17" t="s">
        <v>6506</v>
      </c>
    </row>
    <row r="3429" spans="1:10" hidden="1">
      <c r="A3429" s="18">
        <f t="shared" si="53"/>
        <v>3425</v>
      </c>
      <c r="B3429" s="21">
        <v>17821</v>
      </c>
      <c r="C3429" s="22" t="s">
        <v>3073</v>
      </c>
      <c r="D3429" s="23">
        <v>34613</v>
      </c>
      <c r="E3429" s="24" t="s">
        <v>4807</v>
      </c>
      <c r="F3429" s="17"/>
      <c r="G3429" s="17"/>
      <c r="H3429" s="353">
        <v>103006728227</v>
      </c>
      <c r="I3429" s="17" t="s">
        <v>5204</v>
      </c>
      <c r="J3429" s="17" t="s">
        <v>6578</v>
      </c>
    </row>
    <row r="3430" spans="1:10" hidden="1">
      <c r="A3430" s="18">
        <f t="shared" si="53"/>
        <v>3426</v>
      </c>
      <c r="B3430" s="25">
        <v>17822</v>
      </c>
      <c r="C3430" s="26" t="s">
        <v>3074</v>
      </c>
      <c r="D3430" s="27">
        <v>33617</v>
      </c>
      <c r="E3430" s="28" t="s">
        <v>4797</v>
      </c>
      <c r="F3430" s="17"/>
      <c r="G3430" s="17"/>
      <c r="H3430" s="353">
        <v>141000860106</v>
      </c>
      <c r="I3430" s="17" t="s">
        <v>5210</v>
      </c>
      <c r="J3430" s="17" t="s">
        <v>6579</v>
      </c>
    </row>
    <row r="3431" spans="1:10" hidden="1">
      <c r="A3431" s="18">
        <f t="shared" si="53"/>
        <v>3427</v>
      </c>
      <c r="B3431" s="21">
        <v>17824</v>
      </c>
      <c r="C3431" s="22" t="s">
        <v>3075</v>
      </c>
      <c r="D3431" s="23">
        <v>33527</v>
      </c>
      <c r="E3431" s="24" t="s">
        <v>4791</v>
      </c>
      <c r="F3431" s="17"/>
      <c r="G3431" s="17"/>
      <c r="H3431" s="353">
        <v>141000858073</v>
      </c>
      <c r="I3431" s="17" t="s">
        <v>5210</v>
      </c>
      <c r="J3431" s="17" t="s">
        <v>6580</v>
      </c>
    </row>
    <row r="3432" spans="1:10" hidden="1">
      <c r="A3432" s="18">
        <f t="shared" si="53"/>
        <v>3428</v>
      </c>
      <c r="B3432" s="25">
        <v>17825</v>
      </c>
      <c r="C3432" s="28" t="s">
        <v>3076</v>
      </c>
      <c r="D3432" s="56">
        <v>34923</v>
      </c>
      <c r="E3432" s="28" t="s">
        <v>4784</v>
      </c>
      <c r="F3432" s="17"/>
      <c r="G3432" s="17"/>
      <c r="H3432" s="353">
        <v>100001699236</v>
      </c>
      <c r="I3432" s="17" t="s">
        <v>5204</v>
      </c>
      <c r="J3432" s="17" t="s">
        <v>6581</v>
      </c>
    </row>
    <row r="3433" spans="1:10" hidden="1">
      <c r="A3433" s="18">
        <f t="shared" si="53"/>
        <v>3429</v>
      </c>
      <c r="B3433" s="21">
        <v>17826</v>
      </c>
      <c r="C3433" s="22" t="s">
        <v>3077</v>
      </c>
      <c r="D3433" s="23">
        <v>33348</v>
      </c>
      <c r="E3433" s="24" t="s">
        <v>4800</v>
      </c>
      <c r="F3433" s="17"/>
      <c r="G3433" s="17"/>
      <c r="H3433" s="353">
        <v>141000860477</v>
      </c>
      <c r="I3433" s="17" t="s">
        <v>5210</v>
      </c>
      <c r="J3433" s="17" t="s">
        <v>6582</v>
      </c>
    </row>
    <row r="3434" spans="1:10" hidden="1">
      <c r="A3434" s="18">
        <f t="shared" si="53"/>
        <v>3430</v>
      </c>
      <c r="B3434" s="25">
        <v>17827</v>
      </c>
      <c r="C3434" s="26" t="s">
        <v>3078</v>
      </c>
      <c r="D3434" s="27">
        <v>34270</v>
      </c>
      <c r="E3434" s="28" t="s">
        <v>4800</v>
      </c>
      <c r="F3434" s="17"/>
      <c r="G3434" s="17"/>
      <c r="H3434" s="353">
        <v>101006143722</v>
      </c>
      <c r="I3434" s="17" t="s">
        <v>5204</v>
      </c>
      <c r="J3434" s="17" t="s">
        <v>6583</v>
      </c>
    </row>
    <row r="3435" spans="1:10" hidden="1">
      <c r="A3435" s="18">
        <f t="shared" si="53"/>
        <v>3431</v>
      </c>
      <c r="B3435" s="21">
        <v>17828</v>
      </c>
      <c r="C3435" s="22" t="s">
        <v>3079</v>
      </c>
      <c r="D3435" s="23">
        <v>31041</v>
      </c>
      <c r="E3435" s="24" t="s">
        <v>4800</v>
      </c>
      <c r="F3435" s="17"/>
      <c r="G3435" s="17"/>
      <c r="H3435" s="353">
        <v>1008398690</v>
      </c>
      <c r="I3435" s="17" t="s">
        <v>5208</v>
      </c>
      <c r="J3435" s="17" t="s">
        <v>6584</v>
      </c>
    </row>
    <row r="3436" spans="1:10" hidden="1">
      <c r="A3436" s="18">
        <f t="shared" si="53"/>
        <v>3432</v>
      </c>
      <c r="B3436" s="75">
        <v>17829</v>
      </c>
      <c r="C3436" s="100" t="s">
        <v>3080</v>
      </c>
      <c r="D3436" s="76">
        <v>34549</v>
      </c>
      <c r="E3436" s="28" t="s">
        <v>4793</v>
      </c>
      <c r="F3436" s="17"/>
      <c r="G3436" s="17"/>
      <c r="H3436" s="353">
        <v>1015946248</v>
      </c>
      <c r="I3436" s="17" t="s">
        <v>5210</v>
      </c>
      <c r="J3436" s="17" t="s">
        <v>6585</v>
      </c>
    </row>
    <row r="3437" spans="1:10" hidden="1">
      <c r="A3437" s="18">
        <f t="shared" si="53"/>
        <v>3433</v>
      </c>
      <c r="B3437" s="21">
        <v>17833</v>
      </c>
      <c r="C3437" s="22" t="s">
        <v>3081</v>
      </c>
      <c r="D3437" s="23">
        <v>33627</v>
      </c>
      <c r="E3437" s="24" t="s">
        <v>4793</v>
      </c>
      <c r="F3437" s="17"/>
      <c r="G3437" s="17"/>
      <c r="H3437" s="353">
        <v>141000859710</v>
      </c>
      <c r="I3437" s="17" t="s">
        <v>5210</v>
      </c>
      <c r="J3437" s="17" t="s">
        <v>6586</v>
      </c>
    </row>
    <row r="3438" spans="1:10" hidden="1">
      <c r="A3438" s="18">
        <f t="shared" si="53"/>
        <v>3434</v>
      </c>
      <c r="B3438" s="25">
        <v>17835</v>
      </c>
      <c r="C3438" s="26" t="s">
        <v>2865</v>
      </c>
      <c r="D3438" s="27">
        <v>32824</v>
      </c>
      <c r="E3438" s="28" t="s">
        <v>4788</v>
      </c>
      <c r="F3438" s="17"/>
      <c r="G3438" s="17"/>
      <c r="H3438" s="353">
        <v>102001755887</v>
      </c>
      <c r="I3438" s="17" t="s">
        <v>5204</v>
      </c>
      <c r="J3438" s="17" t="s">
        <v>4876</v>
      </c>
    </row>
    <row r="3439" spans="1:10" hidden="1">
      <c r="A3439" s="18">
        <f t="shared" si="53"/>
        <v>3435</v>
      </c>
      <c r="B3439" s="21">
        <v>17836</v>
      </c>
      <c r="C3439" s="22" t="s">
        <v>3082</v>
      </c>
      <c r="D3439" s="23">
        <v>32697</v>
      </c>
      <c r="E3439" s="24" t="s">
        <v>4794</v>
      </c>
      <c r="F3439" s="17"/>
      <c r="G3439" s="17"/>
      <c r="H3439" s="353">
        <v>104001755885</v>
      </c>
      <c r="I3439" s="17" t="s">
        <v>5204</v>
      </c>
      <c r="J3439" s="17">
        <v>0</v>
      </c>
    </row>
    <row r="3440" spans="1:10" hidden="1">
      <c r="A3440" s="18">
        <f t="shared" si="53"/>
        <v>3436</v>
      </c>
      <c r="B3440" s="25">
        <v>17838</v>
      </c>
      <c r="C3440" s="28" t="s">
        <v>3083</v>
      </c>
      <c r="D3440" s="56">
        <v>31726</v>
      </c>
      <c r="E3440" s="28" t="s">
        <v>4781</v>
      </c>
      <c r="F3440" s="17"/>
      <c r="G3440" s="17"/>
      <c r="H3440" s="353">
        <v>109880458445</v>
      </c>
      <c r="I3440" s="17" t="s">
        <v>5204</v>
      </c>
      <c r="J3440" s="17" t="s">
        <v>6587</v>
      </c>
    </row>
    <row r="3441" spans="1:10" hidden="1">
      <c r="A3441" s="18">
        <f t="shared" si="53"/>
        <v>3437</v>
      </c>
      <c r="B3441" s="21">
        <v>17840</v>
      </c>
      <c r="C3441" s="22" t="s">
        <v>2075</v>
      </c>
      <c r="D3441" s="23">
        <v>34029</v>
      </c>
      <c r="E3441" s="24" t="s">
        <v>4798</v>
      </c>
      <c r="F3441" s="17"/>
      <c r="G3441" s="17"/>
      <c r="H3441" s="353">
        <v>1008433128</v>
      </c>
      <c r="I3441" s="17" t="s">
        <v>5208</v>
      </c>
      <c r="J3441" s="17">
        <v>0</v>
      </c>
    </row>
    <row r="3442" spans="1:10" hidden="1">
      <c r="A3442" s="18">
        <f t="shared" si="53"/>
        <v>3438</v>
      </c>
      <c r="B3442" s="32">
        <v>17841</v>
      </c>
      <c r="C3442" s="33" t="s">
        <v>3084</v>
      </c>
      <c r="D3442" s="34">
        <v>34570</v>
      </c>
      <c r="E3442" s="28" t="s">
        <v>4816</v>
      </c>
      <c r="F3442" s="17"/>
      <c r="G3442" s="17"/>
      <c r="H3442" s="353">
        <v>109006351037</v>
      </c>
      <c r="I3442" s="17" t="s">
        <v>5204</v>
      </c>
      <c r="J3442" s="17" t="s">
        <v>6588</v>
      </c>
    </row>
    <row r="3443" spans="1:10" hidden="1">
      <c r="A3443" s="18">
        <f t="shared" si="53"/>
        <v>3439</v>
      </c>
      <c r="B3443" s="21">
        <v>17846</v>
      </c>
      <c r="C3443" s="22" t="s">
        <v>455</v>
      </c>
      <c r="D3443" s="23">
        <v>34230</v>
      </c>
      <c r="E3443" s="24" t="s">
        <v>4821</v>
      </c>
      <c r="F3443" s="17"/>
      <c r="G3443" s="17"/>
      <c r="H3443" s="353">
        <v>108005480225</v>
      </c>
      <c r="I3443" s="17" t="s">
        <v>5204</v>
      </c>
      <c r="J3443" s="17">
        <v>0</v>
      </c>
    </row>
    <row r="3444" spans="1:10" hidden="1">
      <c r="A3444" s="18">
        <f t="shared" si="53"/>
        <v>3440</v>
      </c>
      <c r="B3444" s="25">
        <v>17847</v>
      </c>
      <c r="C3444" s="26" t="s">
        <v>3085</v>
      </c>
      <c r="D3444" s="27">
        <v>33368</v>
      </c>
      <c r="E3444" s="28" t="s">
        <v>4830</v>
      </c>
      <c r="F3444" s="17"/>
      <c r="G3444" s="17"/>
      <c r="H3444" s="353">
        <v>101001779455</v>
      </c>
      <c r="I3444" s="17" t="s">
        <v>5204</v>
      </c>
      <c r="J3444" s="17">
        <v>0</v>
      </c>
    </row>
    <row r="3445" spans="1:10" hidden="1">
      <c r="A3445" s="18">
        <f t="shared" si="53"/>
        <v>3441</v>
      </c>
      <c r="B3445" s="154">
        <v>17848</v>
      </c>
      <c r="C3445" s="155" t="s">
        <v>3086</v>
      </c>
      <c r="D3445" s="156">
        <v>34723</v>
      </c>
      <c r="E3445" s="24" t="s">
        <v>4793</v>
      </c>
      <c r="F3445" s="17"/>
      <c r="G3445" s="17"/>
      <c r="H3445" s="353">
        <v>1008394982</v>
      </c>
      <c r="I3445" s="17" t="s">
        <v>5208</v>
      </c>
      <c r="J3445" s="17">
        <v>0</v>
      </c>
    </row>
    <row r="3446" spans="1:10" hidden="1">
      <c r="A3446" s="18">
        <f t="shared" si="53"/>
        <v>3442</v>
      </c>
      <c r="B3446" s="25">
        <v>17849</v>
      </c>
      <c r="C3446" s="26" t="s">
        <v>3087</v>
      </c>
      <c r="D3446" s="27">
        <v>34289</v>
      </c>
      <c r="E3446" s="28" t="s">
        <v>4800</v>
      </c>
      <c r="F3446" s="17"/>
      <c r="G3446" s="17"/>
      <c r="H3446" s="353">
        <v>141000860407</v>
      </c>
      <c r="I3446" s="17" t="s">
        <v>5210</v>
      </c>
      <c r="J3446" s="17">
        <v>0</v>
      </c>
    </row>
    <row r="3447" spans="1:10" hidden="1">
      <c r="A3447" s="18">
        <f t="shared" si="53"/>
        <v>3443</v>
      </c>
      <c r="B3447" s="21">
        <v>17850</v>
      </c>
      <c r="C3447" s="22" t="s">
        <v>1448</v>
      </c>
      <c r="D3447" s="23">
        <v>31243</v>
      </c>
      <c r="E3447" s="24" t="s">
        <v>4821</v>
      </c>
      <c r="F3447" s="17"/>
      <c r="G3447" s="17"/>
      <c r="H3447" s="353">
        <v>109001779457</v>
      </c>
      <c r="I3447" s="17" t="s">
        <v>5204</v>
      </c>
      <c r="J3447" s="17">
        <v>0</v>
      </c>
    </row>
    <row r="3448" spans="1:10" hidden="1">
      <c r="A3448" s="18">
        <f t="shared" si="53"/>
        <v>3444</v>
      </c>
      <c r="B3448" s="25">
        <v>17851</v>
      </c>
      <c r="C3448" s="26" t="s">
        <v>3088</v>
      </c>
      <c r="D3448" s="27">
        <v>30108</v>
      </c>
      <c r="E3448" s="28" t="s">
        <v>4821</v>
      </c>
      <c r="F3448" s="17"/>
      <c r="G3448" s="17"/>
      <c r="H3448" s="353">
        <v>108001779458</v>
      </c>
      <c r="I3448" s="17" t="s">
        <v>5204</v>
      </c>
      <c r="J3448" s="17">
        <v>0</v>
      </c>
    </row>
    <row r="3449" spans="1:10" hidden="1">
      <c r="A3449" s="18">
        <f t="shared" si="53"/>
        <v>3445</v>
      </c>
      <c r="B3449" s="21">
        <v>17852</v>
      </c>
      <c r="C3449" s="22" t="s">
        <v>435</v>
      </c>
      <c r="D3449" s="23">
        <v>33066</v>
      </c>
      <c r="E3449" s="24" t="s">
        <v>4816</v>
      </c>
      <c r="F3449" s="17"/>
      <c r="G3449" s="17"/>
      <c r="H3449" s="353">
        <v>141000860191</v>
      </c>
      <c r="I3449" s="17" t="s">
        <v>5210</v>
      </c>
      <c r="J3449" s="17">
        <v>0</v>
      </c>
    </row>
    <row r="3450" spans="1:10" hidden="1">
      <c r="A3450" s="18">
        <f t="shared" si="53"/>
        <v>3446</v>
      </c>
      <c r="B3450" s="25">
        <v>17853</v>
      </c>
      <c r="C3450" s="26" t="s">
        <v>3089</v>
      </c>
      <c r="D3450" s="27">
        <v>33492</v>
      </c>
      <c r="E3450" s="28" t="s">
        <v>4819</v>
      </c>
      <c r="F3450" s="17"/>
      <c r="G3450" s="17"/>
      <c r="H3450" s="353">
        <v>107001779459</v>
      </c>
      <c r="I3450" s="17" t="s">
        <v>5204</v>
      </c>
      <c r="J3450" s="17" t="s">
        <v>6589</v>
      </c>
    </row>
    <row r="3451" spans="1:10" hidden="1">
      <c r="A3451" s="18">
        <f t="shared" si="53"/>
        <v>3447</v>
      </c>
      <c r="B3451" s="21">
        <v>17857</v>
      </c>
      <c r="C3451" s="22" t="s">
        <v>3090</v>
      </c>
      <c r="D3451" s="23">
        <v>31923</v>
      </c>
      <c r="E3451" s="24" t="s">
        <v>4812</v>
      </c>
      <c r="F3451" s="17"/>
      <c r="G3451" s="17"/>
      <c r="H3451" s="353">
        <v>102001779479</v>
      </c>
      <c r="I3451" s="17" t="s">
        <v>5204</v>
      </c>
      <c r="J3451" s="17">
        <v>0</v>
      </c>
    </row>
    <row r="3452" spans="1:10" hidden="1">
      <c r="A3452" s="18">
        <f t="shared" si="53"/>
        <v>3448</v>
      </c>
      <c r="B3452" s="25">
        <v>17860</v>
      </c>
      <c r="C3452" s="26" t="s">
        <v>3091</v>
      </c>
      <c r="D3452" s="27">
        <v>31368</v>
      </c>
      <c r="E3452" s="28" t="s">
        <v>4792</v>
      </c>
      <c r="F3452" s="17"/>
      <c r="G3452" s="17"/>
      <c r="H3452" s="353">
        <v>1008453726</v>
      </c>
      <c r="I3452" s="17" t="s">
        <v>5208</v>
      </c>
      <c r="J3452" s="17">
        <v>0</v>
      </c>
    </row>
    <row r="3453" spans="1:10" hidden="1">
      <c r="A3453" s="18">
        <f t="shared" si="53"/>
        <v>3449</v>
      </c>
      <c r="B3453" s="21">
        <v>17866</v>
      </c>
      <c r="C3453" s="22" t="s">
        <v>3092</v>
      </c>
      <c r="D3453" s="23">
        <v>31734</v>
      </c>
      <c r="E3453" s="24" t="s">
        <v>4819</v>
      </c>
      <c r="F3453" s="17"/>
      <c r="G3453" s="17"/>
      <c r="H3453" s="353">
        <v>1008401532</v>
      </c>
      <c r="I3453" s="17" t="s">
        <v>5208</v>
      </c>
      <c r="J3453" s="17" t="s">
        <v>6592</v>
      </c>
    </row>
    <row r="3454" spans="1:10" hidden="1">
      <c r="A3454" s="18">
        <f t="shared" si="53"/>
        <v>3450</v>
      </c>
      <c r="B3454" s="25">
        <v>17868</v>
      </c>
      <c r="C3454" s="26" t="s">
        <v>3093</v>
      </c>
      <c r="D3454" s="27">
        <v>33566</v>
      </c>
      <c r="E3454" s="28" t="s">
        <v>4827</v>
      </c>
      <c r="F3454" s="17"/>
      <c r="G3454" s="17"/>
      <c r="H3454" s="353">
        <v>1008401956</v>
      </c>
      <c r="I3454" s="17" t="s">
        <v>5208</v>
      </c>
      <c r="J3454" s="17">
        <v>0</v>
      </c>
    </row>
    <row r="3455" spans="1:10" hidden="1">
      <c r="A3455" s="18">
        <f t="shared" si="53"/>
        <v>3451</v>
      </c>
      <c r="B3455" s="21">
        <v>17869</v>
      </c>
      <c r="C3455" s="22" t="s">
        <v>2347</v>
      </c>
      <c r="D3455" s="23">
        <v>33979</v>
      </c>
      <c r="E3455" s="24" t="s">
        <v>4803</v>
      </c>
      <c r="F3455" s="17"/>
      <c r="G3455" s="17"/>
      <c r="H3455" s="353">
        <v>104006728253</v>
      </c>
      <c r="I3455" s="17" t="s">
        <v>5204</v>
      </c>
      <c r="J3455" s="17" t="s">
        <v>6588</v>
      </c>
    </row>
    <row r="3456" spans="1:10" hidden="1">
      <c r="A3456" s="18">
        <f t="shared" si="53"/>
        <v>3452</v>
      </c>
      <c r="B3456" s="25">
        <v>17870</v>
      </c>
      <c r="C3456" s="26" t="s">
        <v>1216</v>
      </c>
      <c r="D3456" s="27">
        <v>30872</v>
      </c>
      <c r="E3456" s="28" t="s">
        <v>4822</v>
      </c>
      <c r="F3456" s="17"/>
      <c r="G3456" s="17"/>
      <c r="H3456" s="353">
        <v>1008392492</v>
      </c>
      <c r="I3456" s="17" t="s">
        <v>5208</v>
      </c>
      <c r="J3456" s="17" t="s">
        <v>6525</v>
      </c>
    </row>
    <row r="3457" spans="1:10" hidden="1">
      <c r="A3457" s="18">
        <f t="shared" si="53"/>
        <v>3453</v>
      </c>
      <c r="B3457" s="21">
        <v>17872</v>
      </c>
      <c r="C3457" s="22" t="s">
        <v>3094</v>
      </c>
      <c r="D3457" s="23">
        <v>30031</v>
      </c>
      <c r="E3457" s="24" t="s">
        <v>4829</v>
      </c>
      <c r="F3457" s="17"/>
      <c r="G3457" s="17"/>
      <c r="H3457" s="353">
        <v>1008392515</v>
      </c>
      <c r="I3457" s="17" t="s">
        <v>5208</v>
      </c>
      <c r="J3457" s="17">
        <v>0</v>
      </c>
    </row>
    <row r="3458" spans="1:10" hidden="1">
      <c r="A3458" s="18">
        <f t="shared" si="53"/>
        <v>3454</v>
      </c>
      <c r="B3458" s="25">
        <v>17874</v>
      </c>
      <c r="C3458" s="26" t="s">
        <v>3095</v>
      </c>
      <c r="D3458" s="27">
        <v>34388</v>
      </c>
      <c r="E3458" s="28" t="s">
        <v>4797</v>
      </c>
      <c r="F3458" s="17"/>
      <c r="G3458" s="17"/>
      <c r="H3458" s="353">
        <v>141000860108</v>
      </c>
      <c r="I3458" s="17" t="s">
        <v>5210</v>
      </c>
      <c r="J3458" s="17" t="s">
        <v>6593</v>
      </c>
    </row>
    <row r="3459" spans="1:10" hidden="1">
      <c r="A3459" s="18">
        <f t="shared" si="53"/>
        <v>3455</v>
      </c>
      <c r="B3459" s="21">
        <v>17881</v>
      </c>
      <c r="C3459" s="22" t="s">
        <v>1671</v>
      </c>
      <c r="D3459" s="23">
        <v>34339</v>
      </c>
      <c r="E3459" s="24" t="s">
        <v>4780</v>
      </c>
      <c r="F3459" s="17"/>
      <c r="G3459" s="17"/>
      <c r="H3459" s="353">
        <v>1011008715</v>
      </c>
      <c r="I3459" s="17" t="s">
        <v>5208</v>
      </c>
      <c r="J3459" s="17" t="s">
        <v>6596</v>
      </c>
    </row>
    <row r="3460" spans="1:10" hidden="1">
      <c r="A3460" s="18">
        <f t="shared" si="53"/>
        <v>3456</v>
      </c>
      <c r="B3460" s="25">
        <v>17882</v>
      </c>
      <c r="C3460" s="26" t="s">
        <v>3096</v>
      </c>
      <c r="D3460" s="27">
        <v>34318</v>
      </c>
      <c r="E3460" s="28" t="s">
        <v>4800</v>
      </c>
      <c r="F3460" s="17"/>
      <c r="G3460" s="17"/>
      <c r="H3460" s="353">
        <v>103005604451</v>
      </c>
      <c r="I3460" s="17" t="s">
        <v>5204</v>
      </c>
      <c r="J3460" s="17">
        <v>0</v>
      </c>
    </row>
    <row r="3461" spans="1:10" hidden="1">
      <c r="A3461" s="18">
        <f t="shared" si="53"/>
        <v>3457</v>
      </c>
      <c r="B3461" s="21">
        <v>17883</v>
      </c>
      <c r="C3461" s="22" t="s">
        <v>3097</v>
      </c>
      <c r="D3461" s="23">
        <v>32938</v>
      </c>
      <c r="E3461" s="24" t="s">
        <v>4812</v>
      </c>
      <c r="F3461" s="17"/>
      <c r="G3461" s="17"/>
      <c r="H3461" s="353">
        <v>105006728240</v>
      </c>
      <c r="I3461" s="17" t="s">
        <v>5204</v>
      </c>
      <c r="J3461" s="17" t="s">
        <v>6597</v>
      </c>
    </row>
    <row r="3462" spans="1:10" hidden="1">
      <c r="A3462" s="18">
        <f t="shared" ref="A3462:A3525" si="54">ROW()-4</f>
        <v>3458</v>
      </c>
      <c r="B3462" s="25">
        <v>17884</v>
      </c>
      <c r="C3462" s="26" t="s">
        <v>3098</v>
      </c>
      <c r="D3462" s="27">
        <v>34492</v>
      </c>
      <c r="E3462" s="28" t="s">
        <v>4823</v>
      </c>
      <c r="F3462" s="17"/>
      <c r="G3462" s="17"/>
      <c r="H3462" s="353">
        <v>101006351035</v>
      </c>
      <c r="I3462" s="17" t="s">
        <v>5204</v>
      </c>
      <c r="J3462" s="17" t="s">
        <v>6598</v>
      </c>
    </row>
    <row r="3463" spans="1:10" hidden="1">
      <c r="A3463" s="18">
        <f t="shared" si="54"/>
        <v>3459</v>
      </c>
      <c r="B3463" s="21">
        <v>17885</v>
      </c>
      <c r="C3463" s="22" t="s">
        <v>3099</v>
      </c>
      <c r="D3463" s="23">
        <v>34051</v>
      </c>
      <c r="E3463" s="24" t="s">
        <v>4808</v>
      </c>
      <c r="F3463" s="17"/>
      <c r="G3463" s="17"/>
      <c r="H3463" s="353">
        <v>103006728239</v>
      </c>
      <c r="I3463" s="17" t="s">
        <v>5204</v>
      </c>
      <c r="J3463" s="17" t="s">
        <v>6591</v>
      </c>
    </row>
    <row r="3464" spans="1:10" hidden="1">
      <c r="A3464" s="18">
        <f t="shared" si="54"/>
        <v>3460</v>
      </c>
      <c r="B3464" s="25">
        <v>17890</v>
      </c>
      <c r="C3464" s="26" t="s">
        <v>3100</v>
      </c>
      <c r="D3464" s="27">
        <v>31332</v>
      </c>
      <c r="E3464" s="28" t="s">
        <v>4820</v>
      </c>
      <c r="F3464" s="17"/>
      <c r="G3464" s="17"/>
      <c r="H3464" s="353">
        <v>1008396919</v>
      </c>
      <c r="I3464" s="17" t="s">
        <v>5208</v>
      </c>
      <c r="J3464" s="17">
        <v>0</v>
      </c>
    </row>
    <row r="3465" spans="1:10" hidden="1">
      <c r="A3465" s="18">
        <f t="shared" si="54"/>
        <v>3461</v>
      </c>
      <c r="B3465" s="21">
        <v>17893</v>
      </c>
      <c r="C3465" s="22" t="s">
        <v>3101</v>
      </c>
      <c r="D3465" s="23">
        <v>34442</v>
      </c>
      <c r="E3465" s="24" t="s">
        <v>4800</v>
      </c>
      <c r="F3465" s="17"/>
      <c r="G3465" s="17"/>
      <c r="H3465" s="353">
        <v>1008388613</v>
      </c>
      <c r="I3465" s="17" t="s">
        <v>5208</v>
      </c>
      <c r="J3465" s="17" t="s">
        <v>6599</v>
      </c>
    </row>
    <row r="3466" spans="1:10" hidden="1">
      <c r="A3466" s="18">
        <f t="shared" si="54"/>
        <v>3462</v>
      </c>
      <c r="B3466" s="25">
        <v>17898</v>
      </c>
      <c r="C3466" s="26" t="s">
        <v>3102</v>
      </c>
      <c r="D3466" s="27">
        <v>33447</v>
      </c>
      <c r="E3466" s="28" t="s">
        <v>4829</v>
      </c>
      <c r="F3466" s="17"/>
      <c r="G3466" s="17"/>
      <c r="H3466" s="353">
        <v>106005357772</v>
      </c>
      <c r="I3466" s="17" t="s">
        <v>5204</v>
      </c>
      <c r="J3466" s="17" t="s">
        <v>6601</v>
      </c>
    </row>
    <row r="3467" spans="1:10" hidden="1">
      <c r="A3467" s="18">
        <f t="shared" si="54"/>
        <v>3463</v>
      </c>
      <c r="B3467" s="21">
        <v>17902</v>
      </c>
      <c r="C3467" s="22" t="s">
        <v>3103</v>
      </c>
      <c r="D3467" s="23">
        <v>33615</v>
      </c>
      <c r="E3467" s="24" t="s">
        <v>4803</v>
      </c>
      <c r="F3467" s="17"/>
      <c r="G3467" s="17"/>
      <c r="H3467" s="353">
        <v>108001779473</v>
      </c>
      <c r="I3467" s="17" t="s">
        <v>5204</v>
      </c>
      <c r="J3467" s="17" t="s">
        <v>6602</v>
      </c>
    </row>
    <row r="3468" spans="1:10" hidden="1">
      <c r="A3468" s="18">
        <f t="shared" si="54"/>
        <v>3464</v>
      </c>
      <c r="B3468" s="42">
        <v>17904</v>
      </c>
      <c r="C3468" s="29" t="s">
        <v>2037</v>
      </c>
      <c r="D3468" s="45">
        <v>33714</v>
      </c>
      <c r="E3468" s="29" t="s">
        <v>4800</v>
      </c>
      <c r="F3468" s="17"/>
      <c r="G3468" s="17"/>
      <c r="H3468" s="353">
        <v>1029915296</v>
      </c>
      <c r="I3468" s="17" t="s">
        <v>5210</v>
      </c>
      <c r="J3468" s="17" t="s">
        <v>6603</v>
      </c>
    </row>
    <row r="3469" spans="1:10" hidden="1">
      <c r="A3469" s="18">
        <f t="shared" si="54"/>
        <v>3465</v>
      </c>
      <c r="B3469" s="38">
        <v>17905</v>
      </c>
      <c r="C3469" s="30" t="s">
        <v>3104</v>
      </c>
      <c r="D3469" s="48">
        <v>33304</v>
      </c>
      <c r="E3469" s="30" t="s">
        <v>4815</v>
      </c>
      <c r="F3469" s="17"/>
      <c r="G3469" s="17"/>
      <c r="H3469" s="353">
        <v>105001779476</v>
      </c>
      <c r="I3469" s="17" t="s">
        <v>5204</v>
      </c>
      <c r="J3469" s="17" t="s">
        <v>6604</v>
      </c>
    </row>
    <row r="3470" spans="1:10" hidden="1">
      <c r="A3470" s="18">
        <f t="shared" si="54"/>
        <v>3466</v>
      </c>
      <c r="B3470" s="25">
        <v>17906</v>
      </c>
      <c r="C3470" s="26" t="s">
        <v>3105</v>
      </c>
      <c r="D3470" s="27">
        <v>30812</v>
      </c>
      <c r="E3470" s="28" t="s">
        <v>4788</v>
      </c>
      <c r="F3470" s="17"/>
      <c r="G3470" s="17"/>
      <c r="H3470" s="353">
        <v>105006892193</v>
      </c>
      <c r="I3470" s="17" t="s">
        <v>5204</v>
      </c>
      <c r="J3470" s="17" t="s">
        <v>6605</v>
      </c>
    </row>
    <row r="3471" spans="1:10" hidden="1">
      <c r="A3471" s="18">
        <f t="shared" si="54"/>
        <v>3467</v>
      </c>
      <c r="B3471" s="21">
        <v>17908</v>
      </c>
      <c r="C3471" s="22" t="s">
        <v>3106</v>
      </c>
      <c r="D3471" s="23">
        <v>32018</v>
      </c>
      <c r="E3471" s="24" t="s">
        <v>4814</v>
      </c>
      <c r="F3471" s="17"/>
      <c r="G3471" s="17"/>
      <c r="H3471" s="353">
        <v>103004307486</v>
      </c>
      <c r="I3471" s="17" t="s">
        <v>5204</v>
      </c>
      <c r="J3471" s="17" t="s">
        <v>6594</v>
      </c>
    </row>
    <row r="3472" spans="1:10" hidden="1">
      <c r="A3472" s="18">
        <f t="shared" si="54"/>
        <v>3468</v>
      </c>
      <c r="B3472" s="25">
        <v>17912</v>
      </c>
      <c r="C3472" s="26" t="s">
        <v>3107</v>
      </c>
      <c r="D3472" s="27">
        <v>31999</v>
      </c>
      <c r="E3472" s="28" t="s">
        <v>4823</v>
      </c>
      <c r="F3472" s="17"/>
      <c r="G3472" s="17"/>
      <c r="H3472" s="353">
        <v>104001803594</v>
      </c>
      <c r="I3472" s="17" t="s">
        <v>5204</v>
      </c>
      <c r="J3472" s="17">
        <v>0</v>
      </c>
    </row>
    <row r="3473" spans="1:10" hidden="1">
      <c r="A3473" s="18">
        <f t="shared" si="54"/>
        <v>3469</v>
      </c>
      <c r="B3473" s="21">
        <v>17914</v>
      </c>
      <c r="C3473" s="22" t="s">
        <v>3108</v>
      </c>
      <c r="D3473" s="23">
        <v>34203</v>
      </c>
      <c r="E3473" s="24" t="s">
        <v>4823</v>
      </c>
      <c r="F3473" s="17"/>
      <c r="G3473" s="17"/>
      <c r="H3473" s="353">
        <v>108001803590</v>
      </c>
      <c r="I3473" s="17" t="s">
        <v>5204</v>
      </c>
      <c r="J3473" s="17" t="s">
        <v>6606</v>
      </c>
    </row>
    <row r="3474" spans="1:10" hidden="1">
      <c r="A3474" s="18">
        <f t="shared" si="54"/>
        <v>3470</v>
      </c>
      <c r="B3474" s="25">
        <v>17918</v>
      </c>
      <c r="C3474" s="26" t="s">
        <v>3109</v>
      </c>
      <c r="D3474" s="27">
        <v>31690</v>
      </c>
      <c r="E3474" s="28" t="s">
        <v>4806</v>
      </c>
      <c r="F3474" s="17"/>
      <c r="G3474" s="17"/>
      <c r="H3474" s="353">
        <v>105001779463</v>
      </c>
      <c r="I3474" s="17" t="s">
        <v>5204</v>
      </c>
      <c r="J3474" s="17" t="s">
        <v>6607</v>
      </c>
    </row>
    <row r="3475" spans="1:10" hidden="1">
      <c r="A3475" s="18">
        <f t="shared" si="54"/>
        <v>3471</v>
      </c>
      <c r="B3475" s="38">
        <v>17922</v>
      </c>
      <c r="C3475" s="30" t="s">
        <v>3110</v>
      </c>
      <c r="D3475" s="41">
        <v>32710</v>
      </c>
      <c r="E3475" s="24" t="s">
        <v>4793</v>
      </c>
      <c r="F3475" s="17"/>
      <c r="G3475" s="17"/>
      <c r="H3475" s="353">
        <v>141000859910</v>
      </c>
      <c r="I3475" s="17" t="s">
        <v>5210</v>
      </c>
      <c r="J3475" s="17">
        <v>0</v>
      </c>
    </row>
    <row r="3476" spans="1:10" hidden="1">
      <c r="A3476" s="18">
        <f t="shared" si="54"/>
        <v>3472</v>
      </c>
      <c r="B3476" s="25">
        <v>17923</v>
      </c>
      <c r="C3476" s="26" t="s">
        <v>3111</v>
      </c>
      <c r="D3476" s="27">
        <v>34712</v>
      </c>
      <c r="E3476" s="28" t="s">
        <v>4828</v>
      </c>
      <c r="F3476" s="17"/>
      <c r="G3476" s="17"/>
      <c r="H3476" s="353">
        <v>1008969388</v>
      </c>
      <c r="I3476" s="17" t="s">
        <v>5208</v>
      </c>
      <c r="J3476" s="17">
        <v>0</v>
      </c>
    </row>
    <row r="3477" spans="1:10" hidden="1">
      <c r="A3477" s="18">
        <f t="shared" si="54"/>
        <v>3473</v>
      </c>
      <c r="B3477" s="21">
        <v>17928</v>
      </c>
      <c r="C3477" s="22" t="s">
        <v>3112</v>
      </c>
      <c r="D3477" s="23">
        <v>34220</v>
      </c>
      <c r="E3477" s="24" t="s">
        <v>4797</v>
      </c>
      <c r="F3477" s="17"/>
      <c r="G3477" s="17"/>
      <c r="H3477" s="353">
        <v>141000860109</v>
      </c>
      <c r="I3477" s="17" t="s">
        <v>5210</v>
      </c>
      <c r="J3477" s="17" t="s">
        <v>6608</v>
      </c>
    </row>
    <row r="3478" spans="1:10" hidden="1">
      <c r="A3478" s="18">
        <f t="shared" si="54"/>
        <v>3474</v>
      </c>
      <c r="B3478" s="25">
        <v>17930</v>
      </c>
      <c r="C3478" s="26" t="s">
        <v>3113</v>
      </c>
      <c r="D3478" s="27">
        <v>33827</v>
      </c>
      <c r="E3478" s="28" t="s">
        <v>4789</v>
      </c>
      <c r="F3478" s="17"/>
      <c r="G3478" s="17"/>
      <c r="H3478" s="353">
        <v>103006728242</v>
      </c>
      <c r="I3478" s="17" t="s">
        <v>5204</v>
      </c>
      <c r="J3478" s="17" t="s">
        <v>6609</v>
      </c>
    </row>
    <row r="3479" spans="1:10" hidden="1">
      <c r="A3479" s="18">
        <f t="shared" si="54"/>
        <v>3475</v>
      </c>
      <c r="B3479" s="21">
        <v>17931</v>
      </c>
      <c r="C3479" s="22" t="s">
        <v>3114</v>
      </c>
      <c r="D3479" s="23">
        <v>33392</v>
      </c>
      <c r="E3479" s="24" t="s">
        <v>4815</v>
      </c>
      <c r="F3479" s="17"/>
      <c r="G3479" s="17"/>
      <c r="H3479" s="353">
        <v>100001811281</v>
      </c>
      <c r="I3479" s="17" t="s">
        <v>5204</v>
      </c>
      <c r="J3479" s="17">
        <v>0</v>
      </c>
    </row>
    <row r="3480" spans="1:10" hidden="1">
      <c r="A3480" s="18">
        <f t="shared" si="54"/>
        <v>3476</v>
      </c>
      <c r="B3480" s="25">
        <v>17932</v>
      </c>
      <c r="C3480" s="26" t="s">
        <v>3115</v>
      </c>
      <c r="D3480" s="27">
        <v>33946</v>
      </c>
      <c r="E3480" s="28" t="s">
        <v>4800</v>
      </c>
      <c r="F3480" s="17"/>
      <c r="G3480" s="17"/>
      <c r="H3480" s="353">
        <v>102005223616</v>
      </c>
      <c r="I3480" s="17" t="s">
        <v>5204</v>
      </c>
      <c r="J3480" s="17" t="s">
        <v>6610</v>
      </c>
    </row>
    <row r="3481" spans="1:10" hidden="1">
      <c r="A3481" s="18">
        <f t="shared" si="54"/>
        <v>3477</v>
      </c>
      <c r="B3481" s="21">
        <v>17933</v>
      </c>
      <c r="C3481" s="22" t="s">
        <v>3116</v>
      </c>
      <c r="D3481" s="23">
        <v>32522</v>
      </c>
      <c r="E3481" s="24" t="s">
        <v>4793</v>
      </c>
      <c r="F3481" s="17"/>
      <c r="G3481" s="17"/>
      <c r="H3481" s="353">
        <v>141000859948</v>
      </c>
      <c r="I3481" s="17" t="s">
        <v>5210</v>
      </c>
      <c r="J3481" s="17" t="s">
        <v>6611</v>
      </c>
    </row>
    <row r="3482" spans="1:10" hidden="1">
      <c r="A3482" s="18">
        <f t="shared" si="54"/>
        <v>3478</v>
      </c>
      <c r="B3482" s="25">
        <v>17935</v>
      </c>
      <c r="C3482" s="26" t="s">
        <v>435</v>
      </c>
      <c r="D3482" s="27">
        <v>34601</v>
      </c>
      <c r="E3482" s="28" t="s">
        <v>4800</v>
      </c>
      <c r="F3482" s="17"/>
      <c r="G3482" s="17"/>
      <c r="H3482" s="353">
        <v>141000860418</v>
      </c>
      <c r="I3482" s="17" t="s">
        <v>5210</v>
      </c>
      <c r="J3482" s="17" t="s">
        <v>6590</v>
      </c>
    </row>
    <row r="3483" spans="1:10" hidden="1">
      <c r="A3483" s="18">
        <f t="shared" si="54"/>
        <v>3479</v>
      </c>
      <c r="B3483" s="21">
        <v>17936</v>
      </c>
      <c r="C3483" s="22" t="s">
        <v>3117</v>
      </c>
      <c r="D3483" s="23">
        <v>33695</v>
      </c>
      <c r="E3483" s="24" t="s">
        <v>4800</v>
      </c>
      <c r="F3483" s="17"/>
      <c r="G3483" s="17"/>
      <c r="H3483" s="353">
        <v>1008398467</v>
      </c>
      <c r="I3483" s="17" t="s">
        <v>5208</v>
      </c>
      <c r="J3483" s="17" t="s">
        <v>6612</v>
      </c>
    </row>
    <row r="3484" spans="1:10" hidden="1">
      <c r="A3484" s="18">
        <f t="shared" si="54"/>
        <v>3480</v>
      </c>
      <c r="B3484" s="25">
        <v>17938</v>
      </c>
      <c r="C3484" s="26" t="s">
        <v>3118</v>
      </c>
      <c r="D3484" s="27">
        <v>34561</v>
      </c>
      <c r="E3484" s="28" t="s">
        <v>4780</v>
      </c>
      <c r="F3484" s="17"/>
      <c r="G3484" s="17"/>
      <c r="H3484" s="353">
        <v>141000850020</v>
      </c>
      <c r="I3484" s="17" t="s">
        <v>5210</v>
      </c>
      <c r="J3484" s="17" t="s">
        <v>6613</v>
      </c>
    </row>
    <row r="3485" spans="1:10" hidden="1">
      <c r="A3485" s="18">
        <f t="shared" si="54"/>
        <v>3481</v>
      </c>
      <c r="B3485" s="21">
        <v>17939</v>
      </c>
      <c r="C3485" s="22" t="s">
        <v>3119</v>
      </c>
      <c r="D3485" s="23">
        <v>34558</v>
      </c>
      <c r="E3485" s="30" t="s">
        <v>4781</v>
      </c>
      <c r="F3485" s="17"/>
      <c r="G3485" s="17"/>
      <c r="H3485" s="353">
        <v>102006351061</v>
      </c>
      <c r="I3485" s="17" t="s">
        <v>5204</v>
      </c>
      <c r="J3485" s="17" t="s">
        <v>6614</v>
      </c>
    </row>
    <row r="3486" spans="1:10" hidden="1">
      <c r="A3486" s="18">
        <f t="shared" si="54"/>
        <v>3482</v>
      </c>
      <c r="B3486" s="25">
        <v>17940</v>
      </c>
      <c r="C3486" s="26" t="s">
        <v>2951</v>
      </c>
      <c r="D3486" s="27">
        <v>33252</v>
      </c>
      <c r="E3486" s="28" t="s">
        <v>4782</v>
      </c>
      <c r="F3486" s="17" t="s">
        <v>10193</v>
      </c>
      <c r="G3486" s="17" t="s">
        <v>10188</v>
      </c>
      <c r="H3486" s="353">
        <v>104006397936</v>
      </c>
      <c r="I3486" s="17" t="s">
        <v>5204</v>
      </c>
      <c r="J3486" s="17" t="s">
        <v>7047</v>
      </c>
    </row>
    <row r="3487" spans="1:10" hidden="1">
      <c r="A3487" s="18">
        <f t="shared" si="54"/>
        <v>3483</v>
      </c>
      <c r="B3487" s="25">
        <v>17943</v>
      </c>
      <c r="C3487" s="26" t="s">
        <v>3120</v>
      </c>
      <c r="D3487" s="27">
        <v>33688</v>
      </c>
      <c r="E3487" s="28" t="s">
        <v>4810</v>
      </c>
      <c r="F3487" s="17"/>
      <c r="G3487" s="17"/>
      <c r="H3487" s="353">
        <v>103005286081</v>
      </c>
      <c r="I3487" s="17" t="s">
        <v>5204</v>
      </c>
      <c r="J3487" s="17">
        <v>0</v>
      </c>
    </row>
    <row r="3488" spans="1:10" hidden="1">
      <c r="A3488" s="18">
        <f t="shared" si="54"/>
        <v>3484</v>
      </c>
      <c r="B3488" s="21">
        <v>17944</v>
      </c>
      <c r="C3488" s="22" t="s">
        <v>3121</v>
      </c>
      <c r="D3488" s="23">
        <v>33512</v>
      </c>
      <c r="E3488" s="24" t="s">
        <v>4785</v>
      </c>
      <c r="F3488" s="17"/>
      <c r="G3488" s="17"/>
      <c r="H3488" s="353">
        <v>105004982616</v>
      </c>
      <c r="I3488" s="17" t="s">
        <v>5204</v>
      </c>
      <c r="J3488" s="17" t="s">
        <v>6615</v>
      </c>
    </row>
    <row r="3489" spans="1:10" hidden="1">
      <c r="A3489" s="18">
        <f t="shared" si="54"/>
        <v>3485</v>
      </c>
      <c r="B3489" s="25">
        <v>17945</v>
      </c>
      <c r="C3489" s="26" t="s">
        <v>3122</v>
      </c>
      <c r="D3489" s="27">
        <v>34281</v>
      </c>
      <c r="E3489" s="28" t="s">
        <v>4784</v>
      </c>
      <c r="F3489" s="17"/>
      <c r="G3489" s="17"/>
      <c r="H3489" s="353">
        <v>100006143799</v>
      </c>
      <c r="I3489" s="17" t="s">
        <v>5204</v>
      </c>
      <c r="J3489" s="17" t="s">
        <v>6616</v>
      </c>
    </row>
    <row r="3490" spans="1:10" hidden="1">
      <c r="A3490" s="18">
        <f t="shared" si="54"/>
        <v>3486</v>
      </c>
      <c r="B3490" s="21">
        <v>17946</v>
      </c>
      <c r="C3490" s="22" t="s">
        <v>3123</v>
      </c>
      <c r="D3490" s="23">
        <v>33621</v>
      </c>
      <c r="E3490" s="24" t="s">
        <v>4780</v>
      </c>
      <c r="F3490" s="17"/>
      <c r="G3490" s="17"/>
      <c r="H3490" s="353">
        <v>101005523874</v>
      </c>
      <c r="I3490" s="17" t="s">
        <v>5204</v>
      </c>
      <c r="J3490" s="17" t="s">
        <v>6617</v>
      </c>
    </row>
    <row r="3491" spans="1:10" hidden="1">
      <c r="A3491" s="18">
        <f t="shared" si="54"/>
        <v>3487</v>
      </c>
      <c r="B3491" s="25">
        <v>17947</v>
      </c>
      <c r="C3491" s="26" t="s">
        <v>3124</v>
      </c>
      <c r="D3491" s="27">
        <v>33763</v>
      </c>
      <c r="E3491" s="28" t="s">
        <v>4780</v>
      </c>
      <c r="F3491" s="17"/>
      <c r="G3491" s="17"/>
      <c r="H3491" s="353">
        <v>101005250547</v>
      </c>
      <c r="I3491" s="17" t="s">
        <v>5204</v>
      </c>
      <c r="J3491" s="17" t="s">
        <v>6618</v>
      </c>
    </row>
    <row r="3492" spans="1:10" hidden="1">
      <c r="A3492" s="18">
        <f t="shared" si="54"/>
        <v>3488</v>
      </c>
      <c r="B3492" s="21">
        <v>17952</v>
      </c>
      <c r="C3492" s="22" t="s">
        <v>2118</v>
      </c>
      <c r="D3492" s="23">
        <v>34365</v>
      </c>
      <c r="E3492" s="24" t="s">
        <v>4820</v>
      </c>
      <c r="F3492" s="17"/>
      <c r="G3492" s="17"/>
      <c r="H3492" s="353">
        <v>1008387423</v>
      </c>
      <c r="I3492" s="17" t="s">
        <v>5208</v>
      </c>
      <c r="J3492" s="17">
        <v>0</v>
      </c>
    </row>
    <row r="3493" spans="1:10" hidden="1">
      <c r="A3493" s="18">
        <f t="shared" si="54"/>
        <v>3489</v>
      </c>
      <c r="B3493" s="25">
        <v>17953</v>
      </c>
      <c r="C3493" s="26" t="s">
        <v>353</v>
      </c>
      <c r="D3493" s="27">
        <v>33842</v>
      </c>
      <c r="E3493" s="28" t="s">
        <v>4786</v>
      </c>
      <c r="F3493" s="17"/>
      <c r="G3493" s="17"/>
      <c r="H3493" s="353">
        <v>105001844699</v>
      </c>
      <c r="I3493" s="17" t="s">
        <v>5204</v>
      </c>
      <c r="J3493" s="17" t="s">
        <v>6619</v>
      </c>
    </row>
    <row r="3494" spans="1:10" hidden="1">
      <c r="A3494" s="18">
        <f t="shared" si="54"/>
        <v>3490</v>
      </c>
      <c r="B3494" s="21">
        <v>17955</v>
      </c>
      <c r="C3494" s="22" t="s">
        <v>3125</v>
      </c>
      <c r="D3494" s="23">
        <v>33317</v>
      </c>
      <c r="E3494" s="24" t="s">
        <v>4821</v>
      </c>
      <c r="F3494" s="17"/>
      <c r="G3494" s="17"/>
      <c r="H3494" s="353">
        <v>102001811310</v>
      </c>
      <c r="I3494" s="17" t="s">
        <v>5204</v>
      </c>
      <c r="J3494" s="17">
        <v>0</v>
      </c>
    </row>
    <row r="3495" spans="1:10" hidden="1">
      <c r="A3495" s="18">
        <f t="shared" si="54"/>
        <v>3491</v>
      </c>
      <c r="B3495" s="25">
        <v>17956</v>
      </c>
      <c r="C3495" s="26" t="s">
        <v>3126</v>
      </c>
      <c r="D3495" s="27">
        <v>33421</v>
      </c>
      <c r="E3495" s="28" t="s">
        <v>4821</v>
      </c>
      <c r="F3495" s="17"/>
      <c r="G3495" s="17"/>
      <c r="H3495" s="353">
        <v>109001119095</v>
      </c>
      <c r="I3495" s="17" t="s">
        <v>5204</v>
      </c>
      <c r="J3495" s="17">
        <v>0</v>
      </c>
    </row>
    <row r="3496" spans="1:10" hidden="1">
      <c r="A3496" s="18">
        <f t="shared" si="54"/>
        <v>3492</v>
      </c>
      <c r="B3496" s="21">
        <v>17958</v>
      </c>
      <c r="C3496" s="22" t="s">
        <v>3127</v>
      </c>
      <c r="D3496" s="23">
        <v>30922</v>
      </c>
      <c r="E3496" s="24" t="s">
        <v>4828</v>
      </c>
      <c r="F3496" s="17"/>
      <c r="G3496" s="17"/>
      <c r="H3496" s="353">
        <v>104007093000</v>
      </c>
      <c r="I3496" s="17" t="s">
        <v>5204</v>
      </c>
      <c r="J3496" s="17">
        <v>0</v>
      </c>
    </row>
    <row r="3497" spans="1:10" hidden="1">
      <c r="A3497" s="18">
        <f t="shared" si="54"/>
        <v>3493</v>
      </c>
      <c r="B3497" s="25">
        <v>17959</v>
      </c>
      <c r="C3497" s="26" t="s">
        <v>930</v>
      </c>
      <c r="D3497" s="27">
        <v>30675</v>
      </c>
      <c r="E3497" s="28" t="s">
        <v>4792</v>
      </c>
      <c r="F3497" s="17"/>
      <c r="G3497" s="17"/>
      <c r="H3497" s="353">
        <v>1007598572</v>
      </c>
      <c r="I3497" s="17" t="s">
        <v>5208</v>
      </c>
      <c r="J3497" s="17">
        <v>0</v>
      </c>
    </row>
    <row r="3498" spans="1:10" hidden="1">
      <c r="A3498" s="18">
        <f t="shared" si="54"/>
        <v>3494</v>
      </c>
      <c r="B3498" s="25">
        <v>17963</v>
      </c>
      <c r="C3498" s="26" t="s">
        <v>3128</v>
      </c>
      <c r="D3498" s="27">
        <v>33141</v>
      </c>
      <c r="E3498" s="28" t="s">
        <v>4813</v>
      </c>
      <c r="F3498" s="17"/>
      <c r="G3498" s="17"/>
      <c r="H3498" s="353">
        <v>1008392528</v>
      </c>
      <c r="I3498" s="17" t="s">
        <v>5208</v>
      </c>
      <c r="J3498" s="17">
        <v>0</v>
      </c>
    </row>
    <row r="3499" spans="1:10" hidden="1">
      <c r="A3499" s="18">
        <f t="shared" si="54"/>
        <v>3495</v>
      </c>
      <c r="B3499" s="21">
        <v>17966</v>
      </c>
      <c r="C3499" s="22" t="s">
        <v>682</v>
      </c>
      <c r="D3499" s="23">
        <v>32889</v>
      </c>
      <c r="E3499" s="24" t="s">
        <v>4808</v>
      </c>
      <c r="F3499" s="17"/>
      <c r="G3499" s="17"/>
      <c r="H3499" s="353">
        <v>107001811296</v>
      </c>
      <c r="I3499" s="17" t="s">
        <v>5204</v>
      </c>
      <c r="J3499" s="17" t="s">
        <v>6620</v>
      </c>
    </row>
    <row r="3500" spans="1:10" hidden="1">
      <c r="A3500" s="18">
        <f t="shared" si="54"/>
        <v>3496</v>
      </c>
      <c r="B3500" s="25">
        <v>17967</v>
      </c>
      <c r="C3500" s="26" t="s">
        <v>1068</v>
      </c>
      <c r="D3500" s="27">
        <v>34574</v>
      </c>
      <c r="E3500" s="28" t="s">
        <v>4808</v>
      </c>
      <c r="F3500" s="17"/>
      <c r="G3500" s="17"/>
      <c r="H3500" s="353">
        <v>100001811293</v>
      </c>
      <c r="I3500" s="17" t="s">
        <v>5204</v>
      </c>
      <c r="J3500" s="17" t="s">
        <v>6621</v>
      </c>
    </row>
    <row r="3501" spans="1:10" hidden="1">
      <c r="A3501" s="18">
        <f t="shared" si="54"/>
        <v>3497</v>
      </c>
      <c r="B3501" s="21">
        <v>17969</v>
      </c>
      <c r="C3501" s="22" t="s">
        <v>3129</v>
      </c>
      <c r="D3501" s="23">
        <v>30322</v>
      </c>
      <c r="E3501" s="24" t="s">
        <v>4807</v>
      </c>
      <c r="F3501" s="17"/>
      <c r="G3501" s="17"/>
      <c r="H3501" s="353">
        <v>103001844706</v>
      </c>
      <c r="I3501" s="17" t="s">
        <v>5204</v>
      </c>
      <c r="J3501" s="17" t="s">
        <v>6622</v>
      </c>
    </row>
    <row r="3502" spans="1:10" hidden="1">
      <c r="A3502" s="18">
        <f t="shared" si="54"/>
        <v>3498</v>
      </c>
      <c r="B3502" s="25">
        <v>17970</v>
      </c>
      <c r="C3502" s="26" t="s">
        <v>3130</v>
      </c>
      <c r="D3502" s="27">
        <v>33922</v>
      </c>
      <c r="E3502" s="28" t="s">
        <v>4807</v>
      </c>
      <c r="F3502" s="17"/>
      <c r="G3502" s="17"/>
      <c r="H3502" s="353">
        <v>101005463493</v>
      </c>
      <c r="I3502" s="17" t="s">
        <v>5204</v>
      </c>
      <c r="J3502" s="17" t="s">
        <v>6623</v>
      </c>
    </row>
    <row r="3503" spans="1:10" hidden="1">
      <c r="A3503" s="18">
        <f t="shared" si="54"/>
        <v>3499</v>
      </c>
      <c r="B3503" s="21">
        <v>17974</v>
      </c>
      <c r="C3503" s="22" t="s">
        <v>3131</v>
      </c>
      <c r="D3503" s="23">
        <v>34048</v>
      </c>
      <c r="E3503" s="24" t="s">
        <v>4820</v>
      </c>
      <c r="F3503" s="17"/>
      <c r="G3503" s="17"/>
      <c r="H3503" s="353">
        <v>104005815213</v>
      </c>
      <c r="I3503" s="17" t="s">
        <v>5204</v>
      </c>
      <c r="J3503" s="17">
        <v>0</v>
      </c>
    </row>
    <row r="3504" spans="1:10" hidden="1">
      <c r="A3504" s="18">
        <f t="shared" si="54"/>
        <v>3500</v>
      </c>
      <c r="B3504" s="25">
        <v>17976</v>
      </c>
      <c r="C3504" s="26" t="s">
        <v>934</v>
      </c>
      <c r="D3504" s="27">
        <v>33049</v>
      </c>
      <c r="E3504" s="28" t="s">
        <v>4828</v>
      </c>
      <c r="F3504" s="17"/>
      <c r="G3504" s="17"/>
      <c r="H3504" s="353">
        <v>109001844695</v>
      </c>
      <c r="I3504" s="17" t="s">
        <v>5204</v>
      </c>
      <c r="J3504" s="17">
        <v>0</v>
      </c>
    </row>
    <row r="3505" spans="1:10" hidden="1">
      <c r="A3505" s="18">
        <f t="shared" si="54"/>
        <v>3501</v>
      </c>
      <c r="B3505" s="21">
        <v>17978</v>
      </c>
      <c r="C3505" s="22" t="s">
        <v>3132</v>
      </c>
      <c r="D3505" s="23">
        <v>33631</v>
      </c>
      <c r="E3505" s="24" t="s">
        <v>4817</v>
      </c>
      <c r="F3505" s="17"/>
      <c r="G3505" s="17"/>
      <c r="H3505" s="353">
        <v>108005222375</v>
      </c>
      <c r="I3505" s="17" t="s">
        <v>5204</v>
      </c>
      <c r="J3505" s="17">
        <v>0</v>
      </c>
    </row>
    <row r="3506" spans="1:10" hidden="1">
      <c r="A3506" s="18">
        <f t="shared" si="54"/>
        <v>3502</v>
      </c>
      <c r="B3506" s="25">
        <v>17982</v>
      </c>
      <c r="C3506" s="26" t="s">
        <v>3133</v>
      </c>
      <c r="D3506" s="27">
        <v>31973</v>
      </c>
      <c r="E3506" s="28" t="s">
        <v>4797</v>
      </c>
      <c r="F3506" s="17"/>
      <c r="G3506" s="17"/>
      <c r="H3506" s="353">
        <v>141000860110</v>
      </c>
      <c r="I3506" s="17" t="s">
        <v>5210</v>
      </c>
      <c r="J3506" s="17">
        <v>0</v>
      </c>
    </row>
    <row r="3507" spans="1:10" hidden="1">
      <c r="A3507" s="18">
        <f t="shared" si="54"/>
        <v>3503</v>
      </c>
      <c r="B3507" s="21">
        <v>17984</v>
      </c>
      <c r="C3507" s="22" t="s">
        <v>3134</v>
      </c>
      <c r="D3507" s="23">
        <v>30845</v>
      </c>
      <c r="E3507" s="24" t="s">
        <v>4806</v>
      </c>
      <c r="F3507" s="17"/>
      <c r="G3507" s="17"/>
      <c r="H3507" s="353">
        <v>1008402421</v>
      </c>
      <c r="I3507" s="17" t="s">
        <v>5208</v>
      </c>
      <c r="J3507" s="17">
        <v>0</v>
      </c>
    </row>
    <row r="3508" spans="1:10" hidden="1">
      <c r="A3508" s="18">
        <f t="shared" si="54"/>
        <v>3504</v>
      </c>
      <c r="B3508" s="21">
        <v>17986</v>
      </c>
      <c r="C3508" s="22" t="s">
        <v>3135</v>
      </c>
      <c r="D3508" s="23">
        <v>32489</v>
      </c>
      <c r="E3508" s="24" t="s">
        <v>4815</v>
      </c>
      <c r="F3508" s="17"/>
      <c r="G3508" s="17"/>
      <c r="H3508" s="353">
        <v>1008402612</v>
      </c>
      <c r="I3508" s="17" t="s">
        <v>5208</v>
      </c>
      <c r="J3508" s="17" t="s">
        <v>6624</v>
      </c>
    </row>
    <row r="3509" spans="1:10" hidden="1">
      <c r="A3509" s="18">
        <f t="shared" si="54"/>
        <v>3505</v>
      </c>
      <c r="B3509" s="25">
        <v>17987</v>
      </c>
      <c r="C3509" s="26" t="s">
        <v>3136</v>
      </c>
      <c r="D3509" s="27">
        <v>31907</v>
      </c>
      <c r="E3509" s="28" t="s">
        <v>4814</v>
      </c>
      <c r="F3509" s="17"/>
      <c r="G3509" s="17"/>
      <c r="H3509" s="353">
        <v>1008402625</v>
      </c>
      <c r="I3509" s="17" t="s">
        <v>5208</v>
      </c>
      <c r="J3509" s="17" t="s">
        <v>6625</v>
      </c>
    </row>
    <row r="3510" spans="1:10" hidden="1">
      <c r="A3510" s="18">
        <f t="shared" si="54"/>
        <v>3506</v>
      </c>
      <c r="B3510" s="21">
        <v>17988</v>
      </c>
      <c r="C3510" s="22" t="s">
        <v>3137</v>
      </c>
      <c r="D3510" s="23">
        <v>33981</v>
      </c>
      <c r="E3510" s="24" t="s">
        <v>4814</v>
      </c>
      <c r="F3510" s="17"/>
      <c r="G3510" s="17"/>
      <c r="H3510" s="353">
        <v>1008403381</v>
      </c>
      <c r="I3510" s="17" t="s">
        <v>5208</v>
      </c>
      <c r="J3510" s="17">
        <v>0</v>
      </c>
    </row>
    <row r="3511" spans="1:10" hidden="1">
      <c r="A3511" s="18">
        <f t="shared" si="54"/>
        <v>3507</v>
      </c>
      <c r="B3511" s="42">
        <v>17989</v>
      </c>
      <c r="C3511" s="29" t="s">
        <v>3138</v>
      </c>
      <c r="D3511" s="45">
        <v>32919</v>
      </c>
      <c r="E3511" s="29" t="s">
        <v>4828</v>
      </c>
      <c r="F3511" s="17"/>
      <c r="G3511" s="17"/>
      <c r="H3511" s="353">
        <v>101879467515</v>
      </c>
      <c r="I3511" s="17" t="s">
        <v>5204</v>
      </c>
      <c r="J3511" s="17" t="s">
        <v>6626</v>
      </c>
    </row>
    <row r="3512" spans="1:10" hidden="1">
      <c r="A3512" s="18">
        <f t="shared" si="54"/>
        <v>3508</v>
      </c>
      <c r="B3512" s="21">
        <v>17990</v>
      </c>
      <c r="C3512" s="22" t="s">
        <v>3139</v>
      </c>
      <c r="D3512" s="23">
        <v>32371</v>
      </c>
      <c r="E3512" s="24" t="s">
        <v>4828</v>
      </c>
      <c r="F3512" s="17"/>
      <c r="G3512" s="17"/>
      <c r="H3512" s="353">
        <v>1008403129</v>
      </c>
      <c r="I3512" s="17" t="s">
        <v>5208</v>
      </c>
      <c r="J3512" s="17">
        <v>0</v>
      </c>
    </row>
    <row r="3513" spans="1:10" hidden="1">
      <c r="A3513" s="18">
        <f t="shared" si="54"/>
        <v>3509</v>
      </c>
      <c r="B3513" s="25">
        <v>17992</v>
      </c>
      <c r="C3513" s="26" t="s">
        <v>3140</v>
      </c>
      <c r="D3513" s="27">
        <v>31357</v>
      </c>
      <c r="E3513" s="28" t="s">
        <v>4827</v>
      </c>
      <c r="F3513" s="17"/>
      <c r="G3513" s="17"/>
      <c r="H3513" s="353">
        <v>141000855904</v>
      </c>
      <c r="I3513" s="17" t="s">
        <v>5210</v>
      </c>
      <c r="J3513" s="17">
        <v>0</v>
      </c>
    </row>
    <row r="3514" spans="1:10" hidden="1">
      <c r="A3514" s="18">
        <f t="shared" si="54"/>
        <v>3510</v>
      </c>
      <c r="B3514" s="21">
        <v>17993</v>
      </c>
      <c r="C3514" s="22" t="s">
        <v>3141</v>
      </c>
      <c r="D3514" s="23">
        <v>33446</v>
      </c>
      <c r="E3514" s="24" t="s">
        <v>4822</v>
      </c>
      <c r="F3514" s="17"/>
      <c r="G3514" s="17"/>
      <c r="H3514" s="353">
        <v>103005702868</v>
      </c>
      <c r="I3514" s="17" t="s">
        <v>5204</v>
      </c>
      <c r="J3514" s="17">
        <v>0</v>
      </c>
    </row>
    <row r="3515" spans="1:10" hidden="1">
      <c r="A3515" s="18">
        <f t="shared" si="54"/>
        <v>3511</v>
      </c>
      <c r="B3515" s="25">
        <v>17995</v>
      </c>
      <c r="C3515" s="26" t="s">
        <v>3142</v>
      </c>
      <c r="D3515" s="27">
        <v>34708</v>
      </c>
      <c r="E3515" s="28" t="s">
        <v>4779</v>
      </c>
      <c r="F3515" s="17"/>
      <c r="G3515" s="17"/>
      <c r="H3515" s="353">
        <v>101001850731</v>
      </c>
      <c r="I3515" s="17" t="s">
        <v>5204</v>
      </c>
      <c r="J3515" s="17" t="s">
        <v>6627</v>
      </c>
    </row>
    <row r="3516" spans="1:10" hidden="1">
      <c r="A3516" s="18">
        <f t="shared" si="54"/>
        <v>3512</v>
      </c>
      <c r="B3516" s="21">
        <v>17996</v>
      </c>
      <c r="C3516" s="22" t="s">
        <v>2778</v>
      </c>
      <c r="D3516" s="23">
        <v>33984</v>
      </c>
      <c r="E3516" s="24" t="s">
        <v>4779</v>
      </c>
      <c r="F3516" s="17"/>
      <c r="G3516" s="17"/>
      <c r="H3516" s="353">
        <v>107005769067</v>
      </c>
      <c r="I3516" s="17" t="s">
        <v>5204</v>
      </c>
      <c r="J3516" s="17" t="s">
        <v>6628</v>
      </c>
    </row>
    <row r="3517" spans="1:10" hidden="1">
      <c r="A3517" s="18">
        <f t="shared" si="54"/>
        <v>3513</v>
      </c>
      <c r="B3517" s="25">
        <v>17997</v>
      </c>
      <c r="C3517" s="26" t="s">
        <v>3143</v>
      </c>
      <c r="D3517" s="27">
        <v>34921</v>
      </c>
      <c r="E3517" s="28" t="s">
        <v>4779</v>
      </c>
      <c r="F3517" s="17"/>
      <c r="G3517" s="17"/>
      <c r="H3517" s="353">
        <v>100006949640</v>
      </c>
      <c r="I3517" s="17" t="s">
        <v>5204</v>
      </c>
      <c r="J3517" s="17" t="s">
        <v>6629</v>
      </c>
    </row>
    <row r="3518" spans="1:10" hidden="1">
      <c r="A3518" s="18">
        <f t="shared" si="54"/>
        <v>3514</v>
      </c>
      <c r="B3518" s="21">
        <v>17998</v>
      </c>
      <c r="C3518" s="22" t="s">
        <v>946</v>
      </c>
      <c r="D3518" s="23">
        <v>34031</v>
      </c>
      <c r="E3518" s="24" t="s">
        <v>4779</v>
      </c>
      <c r="F3518" s="17"/>
      <c r="G3518" s="17"/>
      <c r="H3518" s="353">
        <v>106005769029</v>
      </c>
      <c r="I3518" s="17" t="s">
        <v>5204</v>
      </c>
      <c r="J3518" s="17" t="s">
        <v>6630</v>
      </c>
    </row>
    <row r="3519" spans="1:10" hidden="1">
      <c r="A3519" s="18">
        <f t="shared" si="54"/>
        <v>3515</v>
      </c>
      <c r="B3519" s="25">
        <v>17999</v>
      </c>
      <c r="C3519" s="26" t="s">
        <v>3144</v>
      </c>
      <c r="D3519" s="27">
        <v>32474</v>
      </c>
      <c r="E3519" s="28" t="s">
        <v>4779</v>
      </c>
      <c r="F3519" s="17"/>
      <c r="G3519" s="17"/>
      <c r="H3519" s="353">
        <v>101001850729</v>
      </c>
      <c r="I3519" s="17" t="s">
        <v>5204</v>
      </c>
      <c r="J3519" s="17" t="s">
        <v>6631</v>
      </c>
    </row>
    <row r="3520" spans="1:10" hidden="1">
      <c r="A3520" s="18">
        <f t="shared" si="54"/>
        <v>3516</v>
      </c>
      <c r="B3520" s="150">
        <v>18000</v>
      </c>
      <c r="C3520" s="157" t="s">
        <v>3145</v>
      </c>
      <c r="D3520" s="40">
        <v>31649</v>
      </c>
      <c r="E3520" s="158" t="s">
        <v>4788</v>
      </c>
      <c r="F3520" s="17"/>
      <c r="G3520" s="17"/>
      <c r="H3520" s="353">
        <v>1015780812</v>
      </c>
      <c r="I3520" s="17" t="s">
        <v>5210</v>
      </c>
      <c r="J3520" s="17">
        <v>0</v>
      </c>
    </row>
    <row r="3521" spans="1:10" hidden="1">
      <c r="A3521" s="18">
        <f t="shared" si="54"/>
        <v>3517</v>
      </c>
      <c r="B3521" s="25">
        <v>18001</v>
      </c>
      <c r="C3521" s="26" t="s">
        <v>3146</v>
      </c>
      <c r="D3521" s="27">
        <v>33479</v>
      </c>
      <c r="E3521" s="28" t="s">
        <v>4797</v>
      </c>
      <c r="F3521" s="17"/>
      <c r="G3521" s="17"/>
      <c r="H3521" s="353">
        <v>141000860111</v>
      </c>
      <c r="I3521" s="17" t="s">
        <v>5210</v>
      </c>
      <c r="J3521" s="17" t="s">
        <v>6632</v>
      </c>
    </row>
    <row r="3522" spans="1:10" hidden="1">
      <c r="A3522" s="18">
        <f t="shared" si="54"/>
        <v>3518</v>
      </c>
      <c r="B3522" s="21">
        <v>18002</v>
      </c>
      <c r="C3522" s="22" t="s">
        <v>219</v>
      </c>
      <c r="D3522" s="23">
        <v>31635</v>
      </c>
      <c r="E3522" s="24" t="s">
        <v>4794</v>
      </c>
      <c r="F3522" s="17"/>
      <c r="G3522" s="17"/>
      <c r="H3522" s="353">
        <v>102001844707</v>
      </c>
      <c r="I3522" s="17" t="s">
        <v>5204</v>
      </c>
      <c r="J3522" s="17" t="s">
        <v>6633</v>
      </c>
    </row>
    <row r="3523" spans="1:10" hidden="1">
      <c r="A3523" s="18">
        <f t="shared" si="54"/>
        <v>3519</v>
      </c>
      <c r="B3523" s="25">
        <v>18003</v>
      </c>
      <c r="C3523" s="26" t="s">
        <v>488</v>
      </c>
      <c r="D3523" s="27">
        <v>28359</v>
      </c>
      <c r="E3523" s="28" t="s">
        <v>4779</v>
      </c>
      <c r="F3523" s="17"/>
      <c r="G3523" s="17"/>
      <c r="H3523" s="353">
        <v>100001844709</v>
      </c>
      <c r="I3523" s="17" t="s">
        <v>5204</v>
      </c>
      <c r="J3523" s="17" t="s">
        <v>6634</v>
      </c>
    </row>
    <row r="3524" spans="1:10" hidden="1">
      <c r="A3524" s="18">
        <f t="shared" si="54"/>
        <v>3520</v>
      </c>
      <c r="B3524" s="21">
        <v>18004</v>
      </c>
      <c r="C3524" s="22" t="s">
        <v>3147</v>
      </c>
      <c r="D3524" s="23">
        <v>30857</v>
      </c>
      <c r="E3524" s="24" t="s">
        <v>4811</v>
      </c>
      <c r="F3524" s="17"/>
      <c r="G3524" s="17"/>
      <c r="H3524" s="353">
        <v>105003063910</v>
      </c>
      <c r="I3524" s="17" t="s">
        <v>5204</v>
      </c>
      <c r="J3524" s="17" t="s">
        <v>6635</v>
      </c>
    </row>
    <row r="3525" spans="1:10" hidden="1">
      <c r="A3525" s="18">
        <f t="shared" si="54"/>
        <v>3521</v>
      </c>
      <c r="B3525" s="25">
        <v>18005</v>
      </c>
      <c r="C3525" s="26" t="s">
        <v>3148</v>
      </c>
      <c r="D3525" s="27">
        <v>33543</v>
      </c>
      <c r="E3525" s="28" t="s">
        <v>4779</v>
      </c>
      <c r="F3525" s="17"/>
      <c r="G3525" s="17"/>
      <c r="H3525" s="353">
        <v>100001923779</v>
      </c>
      <c r="I3525" s="17" t="s">
        <v>5204</v>
      </c>
      <c r="J3525" s="17" t="s">
        <v>6636</v>
      </c>
    </row>
    <row r="3526" spans="1:10" hidden="1">
      <c r="A3526" s="18">
        <f t="shared" ref="A3526:A3589" si="55">ROW()-4</f>
        <v>3522</v>
      </c>
      <c r="B3526" s="21">
        <v>18010</v>
      </c>
      <c r="C3526" s="22" t="s">
        <v>3149</v>
      </c>
      <c r="D3526" s="23">
        <v>30567</v>
      </c>
      <c r="E3526" s="24" t="s">
        <v>4806</v>
      </c>
      <c r="F3526" s="17"/>
      <c r="G3526" s="17"/>
      <c r="H3526" s="353">
        <v>1008386903</v>
      </c>
      <c r="I3526" s="17" t="s">
        <v>5208</v>
      </c>
      <c r="J3526" s="17">
        <v>0</v>
      </c>
    </row>
    <row r="3527" spans="1:10" hidden="1">
      <c r="A3527" s="18">
        <f t="shared" si="55"/>
        <v>3523</v>
      </c>
      <c r="B3527" s="25">
        <v>18011</v>
      </c>
      <c r="C3527" s="26" t="s">
        <v>3150</v>
      </c>
      <c r="D3527" s="27">
        <v>32273</v>
      </c>
      <c r="E3527" s="28" t="s">
        <v>4798</v>
      </c>
      <c r="F3527" s="17"/>
      <c r="G3527" s="17"/>
      <c r="H3527" s="353">
        <v>44310000137322</v>
      </c>
      <c r="I3527" s="17" t="s">
        <v>5221</v>
      </c>
      <c r="J3527" s="17">
        <v>0</v>
      </c>
    </row>
    <row r="3528" spans="1:10" hidden="1">
      <c r="A3528" s="18">
        <f t="shared" si="55"/>
        <v>3524</v>
      </c>
      <c r="B3528" s="21">
        <v>18014</v>
      </c>
      <c r="C3528" s="22" t="s">
        <v>3151</v>
      </c>
      <c r="D3528" s="23">
        <v>32015</v>
      </c>
      <c r="E3528" s="24" t="s">
        <v>4814</v>
      </c>
      <c r="F3528" s="17"/>
      <c r="G3528" s="17"/>
      <c r="H3528" s="353">
        <v>1005826673</v>
      </c>
      <c r="I3528" s="17" t="s">
        <v>5208</v>
      </c>
      <c r="J3528" s="17">
        <v>0</v>
      </c>
    </row>
    <row r="3529" spans="1:10" hidden="1">
      <c r="A3529" s="18">
        <f t="shared" si="55"/>
        <v>3525</v>
      </c>
      <c r="B3529" s="25">
        <v>18020</v>
      </c>
      <c r="C3529" s="26" t="s">
        <v>3152</v>
      </c>
      <c r="D3529" s="27">
        <v>32158</v>
      </c>
      <c r="E3529" s="28" t="s">
        <v>4824</v>
      </c>
      <c r="F3529" s="17"/>
      <c r="G3529" s="17"/>
      <c r="H3529" s="353">
        <v>1005828817</v>
      </c>
      <c r="I3529" s="17" t="s">
        <v>5208</v>
      </c>
      <c r="J3529" s="17">
        <v>0</v>
      </c>
    </row>
    <row r="3530" spans="1:10" hidden="1">
      <c r="A3530" s="18">
        <f t="shared" si="55"/>
        <v>3526</v>
      </c>
      <c r="B3530" s="21">
        <v>18024</v>
      </c>
      <c r="C3530" s="22" t="s">
        <v>585</v>
      </c>
      <c r="D3530" s="23">
        <v>34222</v>
      </c>
      <c r="E3530" s="24" t="s">
        <v>4800</v>
      </c>
      <c r="F3530" s="17"/>
      <c r="G3530" s="17"/>
      <c r="H3530" s="353">
        <v>44310000137313</v>
      </c>
      <c r="I3530" s="17" t="s">
        <v>5221</v>
      </c>
      <c r="J3530" s="17">
        <v>0</v>
      </c>
    </row>
    <row r="3531" spans="1:10" hidden="1">
      <c r="A3531" s="18">
        <f t="shared" si="55"/>
        <v>3527</v>
      </c>
      <c r="B3531" s="21">
        <v>18031</v>
      </c>
      <c r="C3531" s="22" t="s">
        <v>3044</v>
      </c>
      <c r="D3531" s="23">
        <v>32024</v>
      </c>
      <c r="E3531" s="24" t="s">
        <v>4793</v>
      </c>
      <c r="F3531" s="17"/>
      <c r="G3531" s="17"/>
      <c r="H3531" s="353">
        <v>1005828493</v>
      </c>
      <c r="I3531" s="17" t="s">
        <v>5208</v>
      </c>
      <c r="J3531" s="17">
        <v>0</v>
      </c>
    </row>
    <row r="3532" spans="1:10" hidden="1">
      <c r="A3532" s="18">
        <f t="shared" si="55"/>
        <v>3528</v>
      </c>
      <c r="B3532" s="21">
        <v>18034</v>
      </c>
      <c r="C3532" s="22" t="s">
        <v>3153</v>
      </c>
      <c r="D3532" s="23">
        <v>33789</v>
      </c>
      <c r="E3532" s="24" t="s">
        <v>4817</v>
      </c>
      <c r="F3532" s="17"/>
      <c r="G3532" s="17"/>
      <c r="H3532" s="353">
        <v>44310000136912</v>
      </c>
      <c r="I3532" s="17" t="s">
        <v>5221</v>
      </c>
      <c r="J3532" s="17">
        <v>0</v>
      </c>
    </row>
    <row r="3533" spans="1:10" hidden="1">
      <c r="A3533" s="18">
        <f t="shared" si="55"/>
        <v>3529</v>
      </c>
      <c r="B3533" s="25">
        <v>18037</v>
      </c>
      <c r="C3533" s="26" t="s">
        <v>3154</v>
      </c>
      <c r="D3533" s="27">
        <v>34424</v>
      </c>
      <c r="E3533" s="28" t="s">
        <v>4780</v>
      </c>
      <c r="F3533" s="17"/>
      <c r="G3533" s="17"/>
      <c r="H3533" s="353">
        <v>1005828228</v>
      </c>
      <c r="I3533" s="17" t="s">
        <v>5208</v>
      </c>
      <c r="J3533" s="17">
        <v>0</v>
      </c>
    </row>
    <row r="3534" spans="1:10" hidden="1">
      <c r="A3534" s="18">
        <f t="shared" si="55"/>
        <v>3530</v>
      </c>
      <c r="B3534" s="21">
        <v>18039</v>
      </c>
      <c r="C3534" s="22" t="s">
        <v>3155</v>
      </c>
      <c r="D3534" s="23">
        <v>32442</v>
      </c>
      <c r="E3534" s="24" t="s">
        <v>4813</v>
      </c>
      <c r="F3534" s="17"/>
      <c r="G3534" s="17"/>
      <c r="H3534" s="353">
        <v>1008392544</v>
      </c>
      <c r="I3534" s="17" t="s">
        <v>5208</v>
      </c>
      <c r="J3534" s="17">
        <v>0</v>
      </c>
    </row>
    <row r="3535" spans="1:10" hidden="1">
      <c r="A3535" s="18">
        <f t="shared" si="55"/>
        <v>3531</v>
      </c>
      <c r="B3535" s="25">
        <v>18041</v>
      </c>
      <c r="C3535" s="26" t="s">
        <v>3156</v>
      </c>
      <c r="D3535" s="27">
        <v>32030</v>
      </c>
      <c r="E3535" s="28" t="s">
        <v>4802</v>
      </c>
      <c r="F3535" s="17"/>
      <c r="G3535" s="17"/>
      <c r="H3535" s="353">
        <v>1008392586</v>
      </c>
      <c r="I3535" s="17" t="s">
        <v>5208</v>
      </c>
      <c r="J3535" s="17">
        <v>0</v>
      </c>
    </row>
    <row r="3536" spans="1:10" hidden="1">
      <c r="A3536" s="18">
        <f t="shared" si="55"/>
        <v>3532</v>
      </c>
      <c r="B3536" s="21">
        <v>18043</v>
      </c>
      <c r="C3536" s="22" t="s">
        <v>3157</v>
      </c>
      <c r="D3536" s="23">
        <v>34336</v>
      </c>
      <c r="E3536" s="24" t="s">
        <v>4813</v>
      </c>
      <c r="F3536" s="17"/>
      <c r="G3536" s="17"/>
      <c r="H3536" s="353">
        <v>1008392609</v>
      </c>
      <c r="I3536" s="17" t="s">
        <v>5208</v>
      </c>
      <c r="J3536" s="17">
        <v>0</v>
      </c>
    </row>
    <row r="3537" spans="1:10" hidden="1">
      <c r="A3537" s="18">
        <f t="shared" si="55"/>
        <v>3533</v>
      </c>
      <c r="B3537" s="60">
        <v>18045</v>
      </c>
      <c r="C3537" s="159" t="s">
        <v>3158</v>
      </c>
      <c r="D3537" s="160">
        <v>32840</v>
      </c>
      <c r="E3537" s="63" t="s">
        <v>4800</v>
      </c>
      <c r="F3537" s="17"/>
      <c r="G3537" s="17"/>
      <c r="H3537" s="353">
        <v>141000860480</v>
      </c>
      <c r="I3537" s="17" t="s">
        <v>5210</v>
      </c>
      <c r="J3537" s="17">
        <v>0</v>
      </c>
    </row>
    <row r="3538" spans="1:10" hidden="1">
      <c r="A3538" s="18">
        <f t="shared" si="55"/>
        <v>3534</v>
      </c>
      <c r="B3538" s="21">
        <v>18048</v>
      </c>
      <c r="C3538" s="22" t="s">
        <v>3159</v>
      </c>
      <c r="D3538" s="23">
        <v>34194</v>
      </c>
      <c r="E3538" s="24" t="s">
        <v>4825</v>
      </c>
      <c r="F3538" s="17"/>
      <c r="G3538" s="17"/>
      <c r="H3538" s="353">
        <v>1005824413</v>
      </c>
      <c r="I3538" s="17" t="s">
        <v>5208</v>
      </c>
      <c r="J3538" s="17">
        <v>0</v>
      </c>
    </row>
    <row r="3539" spans="1:10" hidden="1">
      <c r="A3539" s="18">
        <f t="shared" si="55"/>
        <v>3535</v>
      </c>
      <c r="B3539" s="25">
        <v>18055</v>
      </c>
      <c r="C3539" s="26" t="s">
        <v>3160</v>
      </c>
      <c r="D3539" s="27">
        <v>32843</v>
      </c>
      <c r="E3539" s="28" t="s">
        <v>4800</v>
      </c>
      <c r="F3539" s="17"/>
      <c r="G3539" s="17"/>
      <c r="H3539" s="353">
        <v>141000860446</v>
      </c>
      <c r="I3539" s="17" t="s">
        <v>5210</v>
      </c>
      <c r="J3539" s="17">
        <v>0</v>
      </c>
    </row>
    <row r="3540" spans="1:10" hidden="1">
      <c r="A3540" s="18">
        <f t="shared" si="55"/>
        <v>3536</v>
      </c>
      <c r="B3540" s="21">
        <v>18057</v>
      </c>
      <c r="C3540" s="22" t="s">
        <v>3161</v>
      </c>
      <c r="D3540" s="23">
        <v>34822</v>
      </c>
      <c r="E3540" s="24" t="s">
        <v>4818</v>
      </c>
      <c r="F3540" s="17"/>
      <c r="G3540" s="17"/>
      <c r="H3540" s="353">
        <v>103868839955</v>
      </c>
      <c r="I3540" s="17" t="s">
        <v>5204</v>
      </c>
      <c r="J3540" s="17">
        <v>0</v>
      </c>
    </row>
    <row r="3541" spans="1:10" hidden="1">
      <c r="A3541" s="18">
        <f t="shared" si="55"/>
        <v>3537</v>
      </c>
      <c r="B3541" s="25">
        <v>18059</v>
      </c>
      <c r="C3541" s="26" t="s">
        <v>3162</v>
      </c>
      <c r="D3541" s="27">
        <v>34223</v>
      </c>
      <c r="E3541" s="28" t="s">
        <v>4817</v>
      </c>
      <c r="F3541" s="17"/>
      <c r="G3541" s="17"/>
      <c r="H3541" s="353">
        <v>1005828053</v>
      </c>
      <c r="I3541" s="17" t="s">
        <v>5208</v>
      </c>
      <c r="J3541" s="17">
        <v>0</v>
      </c>
    </row>
    <row r="3542" spans="1:10" hidden="1">
      <c r="A3542" s="18">
        <f t="shared" si="55"/>
        <v>3538</v>
      </c>
      <c r="B3542" s="21">
        <v>18070</v>
      </c>
      <c r="C3542" s="22" t="s">
        <v>331</v>
      </c>
      <c r="D3542" s="23">
        <v>34331</v>
      </c>
      <c r="E3542" s="24" t="s">
        <v>4823</v>
      </c>
      <c r="F3542" s="17"/>
      <c r="G3542" s="17"/>
      <c r="H3542" s="353">
        <v>1005829612</v>
      </c>
      <c r="I3542" s="17" t="s">
        <v>5208</v>
      </c>
      <c r="J3542" s="17">
        <v>0</v>
      </c>
    </row>
    <row r="3543" spans="1:10" hidden="1">
      <c r="A3543" s="18">
        <f t="shared" si="55"/>
        <v>3539</v>
      </c>
      <c r="B3543" s="25">
        <v>18071</v>
      </c>
      <c r="C3543" s="26" t="s">
        <v>3163</v>
      </c>
      <c r="D3543" s="27">
        <v>34325</v>
      </c>
      <c r="E3543" s="28" t="s">
        <v>4793</v>
      </c>
      <c r="F3543" s="17"/>
      <c r="G3543" s="17"/>
      <c r="H3543" s="353">
        <v>141000859942</v>
      </c>
      <c r="I3543" s="17" t="s">
        <v>5210</v>
      </c>
      <c r="J3543" s="17">
        <v>0</v>
      </c>
    </row>
    <row r="3544" spans="1:10" hidden="1">
      <c r="A3544" s="18">
        <f t="shared" si="55"/>
        <v>3540</v>
      </c>
      <c r="B3544" s="21">
        <v>18072</v>
      </c>
      <c r="C3544" s="22" t="s">
        <v>2876</v>
      </c>
      <c r="D3544" s="23">
        <v>33691</v>
      </c>
      <c r="E3544" s="24" t="s">
        <v>4823</v>
      </c>
      <c r="F3544" s="17"/>
      <c r="G3544" s="17"/>
      <c r="H3544" s="353">
        <v>1005829816</v>
      </c>
      <c r="I3544" s="17" t="s">
        <v>5208</v>
      </c>
      <c r="J3544" s="17">
        <v>0</v>
      </c>
    </row>
    <row r="3545" spans="1:10" hidden="1">
      <c r="A3545" s="18">
        <f t="shared" si="55"/>
        <v>3541</v>
      </c>
      <c r="B3545" s="25">
        <v>18073</v>
      </c>
      <c r="C3545" s="26" t="s">
        <v>3164</v>
      </c>
      <c r="D3545" s="27">
        <v>30784</v>
      </c>
      <c r="E3545" s="28" t="s">
        <v>4827</v>
      </c>
      <c r="F3545" s="17"/>
      <c r="G3545" s="17"/>
      <c r="H3545" s="353">
        <v>105004025165</v>
      </c>
      <c r="I3545" s="17" t="s">
        <v>5204</v>
      </c>
      <c r="J3545" s="17">
        <v>0</v>
      </c>
    </row>
    <row r="3546" spans="1:10" hidden="1">
      <c r="A3546" s="18">
        <f t="shared" si="55"/>
        <v>3542</v>
      </c>
      <c r="B3546" s="25">
        <v>18077</v>
      </c>
      <c r="C3546" s="26" t="s">
        <v>2753</v>
      </c>
      <c r="D3546" s="27">
        <v>30934</v>
      </c>
      <c r="E3546" s="28" t="s">
        <v>4827</v>
      </c>
      <c r="F3546" s="17"/>
      <c r="G3546" s="17"/>
      <c r="H3546" s="353">
        <v>1005831215</v>
      </c>
      <c r="I3546" s="17" t="s">
        <v>5208</v>
      </c>
      <c r="J3546" s="17">
        <v>0</v>
      </c>
    </row>
    <row r="3547" spans="1:10" hidden="1">
      <c r="A3547" s="18">
        <f t="shared" si="55"/>
        <v>3543</v>
      </c>
      <c r="B3547" s="21">
        <v>18079</v>
      </c>
      <c r="C3547" s="22" t="s">
        <v>1092</v>
      </c>
      <c r="D3547" s="23">
        <v>33504</v>
      </c>
      <c r="E3547" s="24" t="s">
        <v>4814</v>
      </c>
      <c r="F3547" s="17"/>
      <c r="G3547" s="17"/>
      <c r="H3547" s="353">
        <v>1005831189</v>
      </c>
      <c r="I3547" s="17" t="s">
        <v>5208</v>
      </c>
      <c r="J3547" s="17">
        <v>0</v>
      </c>
    </row>
    <row r="3548" spans="1:10" hidden="1">
      <c r="A3548" s="18">
        <f t="shared" si="55"/>
        <v>3544</v>
      </c>
      <c r="B3548" s="25">
        <v>18080</v>
      </c>
      <c r="C3548" s="26" t="s">
        <v>2804</v>
      </c>
      <c r="D3548" s="27">
        <v>34503</v>
      </c>
      <c r="E3548" s="28" t="s">
        <v>4827</v>
      </c>
      <c r="F3548" s="17"/>
      <c r="G3548" s="17"/>
      <c r="H3548" s="353">
        <v>1005831176</v>
      </c>
      <c r="I3548" s="17" t="s">
        <v>5208</v>
      </c>
      <c r="J3548" s="17">
        <v>0</v>
      </c>
    </row>
    <row r="3549" spans="1:10" hidden="1">
      <c r="A3549" s="18">
        <f t="shared" si="55"/>
        <v>3545</v>
      </c>
      <c r="B3549" s="21">
        <v>18081</v>
      </c>
      <c r="C3549" s="22" t="s">
        <v>3165</v>
      </c>
      <c r="D3549" s="23">
        <v>31077</v>
      </c>
      <c r="E3549" s="24" t="s">
        <v>4794</v>
      </c>
      <c r="F3549" s="17"/>
      <c r="G3549" s="17"/>
      <c r="H3549" s="353">
        <v>1005831163</v>
      </c>
      <c r="I3549" s="17" t="s">
        <v>5208</v>
      </c>
      <c r="J3549" s="17">
        <v>0</v>
      </c>
    </row>
    <row r="3550" spans="1:10" hidden="1">
      <c r="A3550" s="18">
        <f t="shared" si="55"/>
        <v>3546</v>
      </c>
      <c r="B3550" s="25">
        <v>18082</v>
      </c>
      <c r="C3550" s="26" t="s">
        <v>3166</v>
      </c>
      <c r="D3550" s="27">
        <v>30926</v>
      </c>
      <c r="E3550" s="28" t="s">
        <v>4827</v>
      </c>
      <c r="F3550" s="17"/>
      <c r="G3550" s="17"/>
      <c r="H3550" s="353">
        <v>1005831134</v>
      </c>
      <c r="I3550" s="17" t="s">
        <v>5208</v>
      </c>
      <c r="J3550" s="17">
        <v>0</v>
      </c>
    </row>
    <row r="3551" spans="1:10" hidden="1">
      <c r="A3551" s="18">
        <f t="shared" si="55"/>
        <v>3547</v>
      </c>
      <c r="B3551" s="21">
        <v>18083</v>
      </c>
      <c r="C3551" s="22" t="s">
        <v>3167</v>
      </c>
      <c r="D3551" s="23">
        <v>31934</v>
      </c>
      <c r="E3551" s="24" t="s">
        <v>4827</v>
      </c>
      <c r="F3551" s="17"/>
      <c r="G3551" s="17"/>
      <c r="H3551" s="353">
        <v>1005831121</v>
      </c>
      <c r="I3551" s="17" t="s">
        <v>5208</v>
      </c>
      <c r="J3551" s="17">
        <v>0</v>
      </c>
    </row>
    <row r="3552" spans="1:10" hidden="1">
      <c r="A3552" s="18">
        <f t="shared" si="55"/>
        <v>3548</v>
      </c>
      <c r="B3552" s="25">
        <v>18084</v>
      </c>
      <c r="C3552" s="26" t="s">
        <v>3168</v>
      </c>
      <c r="D3552" s="27">
        <v>34812</v>
      </c>
      <c r="E3552" s="28" t="s">
        <v>4827</v>
      </c>
      <c r="F3552" s="17"/>
      <c r="G3552" s="17"/>
      <c r="H3552" s="353">
        <v>1005831105</v>
      </c>
      <c r="I3552" s="17" t="s">
        <v>5208</v>
      </c>
      <c r="J3552" s="17">
        <v>0</v>
      </c>
    </row>
    <row r="3553" spans="1:10" hidden="1">
      <c r="A3553" s="18">
        <f t="shared" si="55"/>
        <v>3549</v>
      </c>
      <c r="B3553" s="25">
        <v>18086</v>
      </c>
      <c r="C3553" s="26" t="s">
        <v>3169</v>
      </c>
      <c r="D3553" s="27">
        <v>33912</v>
      </c>
      <c r="E3553" s="28" t="s">
        <v>4805</v>
      </c>
      <c r="F3553" s="17"/>
      <c r="G3553" s="17"/>
      <c r="H3553" s="353">
        <v>1005830368</v>
      </c>
      <c r="I3553" s="17" t="s">
        <v>5208</v>
      </c>
      <c r="J3553" s="17">
        <v>0</v>
      </c>
    </row>
    <row r="3554" spans="1:10" hidden="1">
      <c r="A3554" s="18">
        <f t="shared" si="55"/>
        <v>3550</v>
      </c>
      <c r="B3554" s="21">
        <v>18091</v>
      </c>
      <c r="C3554" s="22" t="s">
        <v>1250</v>
      </c>
      <c r="D3554" s="23">
        <v>34183</v>
      </c>
      <c r="E3554" s="24" t="s">
        <v>4814</v>
      </c>
      <c r="F3554" s="17"/>
      <c r="G3554" s="17"/>
      <c r="H3554" s="353">
        <v>44310000136815</v>
      </c>
      <c r="I3554" s="17" t="s">
        <v>5221</v>
      </c>
      <c r="J3554" s="17">
        <v>0</v>
      </c>
    </row>
    <row r="3555" spans="1:10" hidden="1">
      <c r="A3555" s="18">
        <f t="shared" si="55"/>
        <v>3551</v>
      </c>
      <c r="B3555" s="25">
        <v>18094</v>
      </c>
      <c r="C3555" s="26" t="s">
        <v>1696</v>
      </c>
      <c r="D3555" s="27">
        <v>34259</v>
      </c>
      <c r="E3555" s="28" t="s">
        <v>4828</v>
      </c>
      <c r="F3555" s="17"/>
      <c r="G3555" s="17"/>
      <c r="H3555" s="353">
        <v>44310000136824</v>
      </c>
      <c r="I3555" s="17" t="s">
        <v>5221</v>
      </c>
      <c r="J3555" s="17">
        <v>0</v>
      </c>
    </row>
    <row r="3556" spans="1:10" hidden="1">
      <c r="A3556" s="18">
        <f t="shared" si="55"/>
        <v>3552</v>
      </c>
      <c r="B3556" s="21">
        <v>18095</v>
      </c>
      <c r="C3556" s="22" t="s">
        <v>3170</v>
      </c>
      <c r="D3556" s="23">
        <v>30118</v>
      </c>
      <c r="E3556" s="24" t="s">
        <v>4829</v>
      </c>
      <c r="F3556" s="17"/>
      <c r="G3556" s="17"/>
      <c r="H3556" s="353">
        <v>1008400216</v>
      </c>
      <c r="I3556" s="17" t="s">
        <v>5208</v>
      </c>
      <c r="J3556" s="17">
        <v>0</v>
      </c>
    </row>
    <row r="3557" spans="1:10" hidden="1">
      <c r="A3557" s="18">
        <f t="shared" si="55"/>
        <v>3553</v>
      </c>
      <c r="B3557" s="42">
        <v>18098</v>
      </c>
      <c r="C3557" s="29" t="s">
        <v>3171</v>
      </c>
      <c r="D3557" s="45">
        <v>34851</v>
      </c>
      <c r="E3557" s="29" t="s">
        <v>4825</v>
      </c>
      <c r="F3557" s="17"/>
      <c r="G3557" s="17"/>
      <c r="H3557" s="353">
        <v>106877785258</v>
      </c>
      <c r="I3557" s="17" t="s">
        <v>5204</v>
      </c>
      <c r="J3557" s="17">
        <v>0</v>
      </c>
    </row>
    <row r="3558" spans="1:10" hidden="1">
      <c r="A3558" s="18">
        <f t="shared" si="55"/>
        <v>3554</v>
      </c>
      <c r="B3558" s="21">
        <v>18102</v>
      </c>
      <c r="C3558" s="22" t="s">
        <v>3172</v>
      </c>
      <c r="D3558" s="23">
        <v>33873</v>
      </c>
      <c r="E3558" s="24" t="s">
        <v>4815</v>
      </c>
      <c r="F3558" s="17"/>
      <c r="G3558" s="17"/>
      <c r="H3558" s="353">
        <v>44310000137216</v>
      </c>
      <c r="I3558" s="17" t="s">
        <v>5221</v>
      </c>
      <c r="J3558" s="17">
        <v>0</v>
      </c>
    </row>
    <row r="3559" spans="1:10" hidden="1">
      <c r="A3559" s="18">
        <f t="shared" si="55"/>
        <v>3555</v>
      </c>
      <c r="B3559" s="25">
        <v>18103</v>
      </c>
      <c r="C3559" s="26" t="s">
        <v>3173</v>
      </c>
      <c r="D3559" s="27">
        <v>31180</v>
      </c>
      <c r="E3559" s="28" t="s">
        <v>4829</v>
      </c>
      <c r="F3559" s="17"/>
      <c r="G3559" s="17"/>
      <c r="H3559" s="353">
        <v>44310000137225</v>
      </c>
      <c r="I3559" s="17" t="s">
        <v>5221</v>
      </c>
      <c r="J3559" s="17">
        <v>0</v>
      </c>
    </row>
    <row r="3560" spans="1:10" hidden="1">
      <c r="A3560" s="18">
        <f t="shared" si="55"/>
        <v>3556</v>
      </c>
      <c r="B3560" s="21">
        <v>18104</v>
      </c>
      <c r="C3560" s="22" t="s">
        <v>632</v>
      </c>
      <c r="D3560" s="23">
        <v>31962</v>
      </c>
      <c r="E3560" s="24" t="s">
        <v>4815</v>
      </c>
      <c r="F3560" s="17"/>
      <c r="G3560" s="17"/>
      <c r="H3560" s="353">
        <v>44310000137243</v>
      </c>
      <c r="I3560" s="17" t="s">
        <v>5221</v>
      </c>
      <c r="J3560" s="17">
        <v>0</v>
      </c>
    </row>
    <row r="3561" spans="1:10" hidden="1">
      <c r="A3561" s="18">
        <f t="shared" si="55"/>
        <v>3557</v>
      </c>
      <c r="B3561" s="25">
        <v>18107</v>
      </c>
      <c r="C3561" s="26" t="s">
        <v>435</v>
      </c>
      <c r="D3561" s="27">
        <v>34121</v>
      </c>
      <c r="E3561" s="28" t="s">
        <v>4807</v>
      </c>
      <c r="F3561" s="17"/>
      <c r="G3561" s="17"/>
      <c r="H3561" s="353">
        <v>1005828600</v>
      </c>
      <c r="I3561" s="17" t="s">
        <v>5208</v>
      </c>
      <c r="J3561" s="17">
        <v>0</v>
      </c>
    </row>
    <row r="3562" spans="1:10" hidden="1">
      <c r="A3562" s="18">
        <f t="shared" si="55"/>
        <v>3558</v>
      </c>
      <c r="B3562" s="21">
        <v>18108</v>
      </c>
      <c r="C3562" s="22" t="s">
        <v>3174</v>
      </c>
      <c r="D3562" s="23">
        <v>33510</v>
      </c>
      <c r="E3562" s="24" t="s">
        <v>4807</v>
      </c>
      <c r="F3562" s="17"/>
      <c r="G3562" s="17"/>
      <c r="H3562" s="353">
        <v>1005828671</v>
      </c>
      <c r="I3562" s="17" t="s">
        <v>5208</v>
      </c>
      <c r="J3562" s="17">
        <v>0</v>
      </c>
    </row>
    <row r="3563" spans="1:10" hidden="1">
      <c r="A3563" s="18">
        <f t="shared" si="55"/>
        <v>3559</v>
      </c>
      <c r="B3563" s="25">
        <v>18110</v>
      </c>
      <c r="C3563" s="26" t="s">
        <v>3175</v>
      </c>
      <c r="D3563" s="27">
        <v>32532</v>
      </c>
      <c r="E3563" s="28" t="s">
        <v>4785</v>
      </c>
      <c r="F3563" s="17"/>
      <c r="G3563" s="17"/>
      <c r="H3563" s="353">
        <v>141000859939</v>
      </c>
      <c r="I3563" s="17" t="s">
        <v>5210</v>
      </c>
      <c r="J3563" s="17">
        <v>0</v>
      </c>
    </row>
    <row r="3564" spans="1:10" hidden="1">
      <c r="A3564" s="18">
        <f t="shared" si="55"/>
        <v>3560</v>
      </c>
      <c r="B3564" s="21">
        <v>18111</v>
      </c>
      <c r="C3564" s="22" t="s">
        <v>3176</v>
      </c>
      <c r="D3564" s="23">
        <v>32944</v>
      </c>
      <c r="E3564" s="24" t="s">
        <v>4791</v>
      </c>
      <c r="F3564" s="17"/>
      <c r="G3564" s="17"/>
      <c r="H3564" s="353">
        <v>141000860134</v>
      </c>
      <c r="I3564" s="17" t="s">
        <v>5210</v>
      </c>
      <c r="J3564" s="17">
        <v>0</v>
      </c>
    </row>
    <row r="3565" spans="1:10" hidden="1">
      <c r="A3565" s="18">
        <f t="shared" si="55"/>
        <v>3561</v>
      </c>
      <c r="B3565" s="25">
        <v>18112</v>
      </c>
      <c r="C3565" s="26" t="s">
        <v>3177</v>
      </c>
      <c r="D3565" s="27">
        <v>33932</v>
      </c>
      <c r="E3565" s="28" t="s">
        <v>4800</v>
      </c>
      <c r="F3565" s="17"/>
      <c r="G3565" s="17"/>
      <c r="H3565" s="353">
        <v>141000860115</v>
      </c>
      <c r="I3565" s="17" t="s">
        <v>5210</v>
      </c>
      <c r="J3565" s="17">
        <v>0</v>
      </c>
    </row>
    <row r="3566" spans="1:10" hidden="1">
      <c r="A3566" s="18">
        <f t="shared" si="55"/>
        <v>3562</v>
      </c>
      <c r="B3566" s="21">
        <v>18113</v>
      </c>
      <c r="C3566" s="22" t="s">
        <v>3178</v>
      </c>
      <c r="D3566" s="23">
        <v>34198</v>
      </c>
      <c r="E3566" s="24" t="s">
        <v>4800</v>
      </c>
      <c r="F3566" s="17"/>
      <c r="G3566" s="17"/>
      <c r="H3566" s="353">
        <v>141000860549</v>
      </c>
      <c r="I3566" s="17" t="s">
        <v>5210</v>
      </c>
      <c r="J3566" s="17">
        <v>0</v>
      </c>
    </row>
    <row r="3567" spans="1:10" hidden="1">
      <c r="A3567" s="18">
        <f t="shared" si="55"/>
        <v>3563</v>
      </c>
      <c r="B3567" s="25">
        <v>18114</v>
      </c>
      <c r="C3567" s="26" t="s">
        <v>3179</v>
      </c>
      <c r="D3567" s="27">
        <v>34138</v>
      </c>
      <c r="E3567" s="28" t="s">
        <v>4813</v>
      </c>
      <c r="F3567" s="17"/>
      <c r="G3567" s="17"/>
      <c r="H3567" s="353">
        <v>1005829434</v>
      </c>
      <c r="I3567" s="17" t="s">
        <v>5208</v>
      </c>
      <c r="J3567" s="17">
        <v>0</v>
      </c>
    </row>
    <row r="3568" spans="1:10" hidden="1">
      <c r="A3568" s="18">
        <f t="shared" si="55"/>
        <v>3564</v>
      </c>
      <c r="B3568" s="21">
        <v>18115</v>
      </c>
      <c r="C3568" s="22" t="s">
        <v>3180</v>
      </c>
      <c r="D3568" s="23">
        <v>33966</v>
      </c>
      <c r="E3568" s="24" t="s">
        <v>4797</v>
      </c>
      <c r="F3568" s="17"/>
      <c r="G3568" s="17"/>
      <c r="H3568" s="353">
        <v>141000860114</v>
      </c>
      <c r="I3568" s="17" t="s">
        <v>5210</v>
      </c>
      <c r="J3568" s="17">
        <v>0</v>
      </c>
    </row>
    <row r="3569" spans="1:10" hidden="1">
      <c r="A3569" s="18">
        <f t="shared" si="55"/>
        <v>3565</v>
      </c>
      <c r="B3569" s="25">
        <v>18116</v>
      </c>
      <c r="C3569" s="26" t="s">
        <v>3181</v>
      </c>
      <c r="D3569" s="27">
        <v>35169</v>
      </c>
      <c r="E3569" s="28" t="s">
        <v>4797</v>
      </c>
      <c r="F3569" s="17"/>
      <c r="G3569" s="17"/>
      <c r="H3569" s="353">
        <v>141000860116</v>
      </c>
      <c r="I3569" s="17" t="s">
        <v>5210</v>
      </c>
      <c r="J3569" s="17">
        <v>0</v>
      </c>
    </row>
    <row r="3570" spans="1:10" hidden="1">
      <c r="A3570" s="18">
        <f t="shared" si="55"/>
        <v>3566</v>
      </c>
      <c r="B3570" s="21">
        <v>18117</v>
      </c>
      <c r="C3570" s="22" t="s">
        <v>3182</v>
      </c>
      <c r="D3570" s="23">
        <v>33899</v>
      </c>
      <c r="E3570" s="24" t="s">
        <v>4829</v>
      </c>
      <c r="F3570" s="17"/>
      <c r="G3570" s="17"/>
      <c r="H3570" s="353">
        <v>141000860117</v>
      </c>
      <c r="I3570" s="17" t="s">
        <v>5210</v>
      </c>
      <c r="J3570" s="17">
        <v>0</v>
      </c>
    </row>
    <row r="3571" spans="1:10" hidden="1">
      <c r="A3571" s="18">
        <f t="shared" si="55"/>
        <v>3567</v>
      </c>
      <c r="B3571" s="25">
        <v>18118</v>
      </c>
      <c r="C3571" s="26" t="s">
        <v>3183</v>
      </c>
      <c r="D3571" s="27">
        <v>34164</v>
      </c>
      <c r="E3571" s="28" t="s">
        <v>4797</v>
      </c>
      <c r="F3571" s="17"/>
      <c r="G3571" s="17"/>
      <c r="H3571" s="353">
        <v>1005830070</v>
      </c>
      <c r="I3571" s="17" t="s">
        <v>5208</v>
      </c>
      <c r="J3571" s="17">
        <v>0</v>
      </c>
    </row>
    <row r="3572" spans="1:10" hidden="1">
      <c r="A3572" s="18">
        <f t="shared" si="55"/>
        <v>3568</v>
      </c>
      <c r="B3572" s="21">
        <v>18119</v>
      </c>
      <c r="C3572" s="22" t="s">
        <v>3184</v>
      </c>
      <c r="D3572" s="23">
        <v>33778</v>
      </c>
      <c r="E3572" s="24" t="s">
        <v>4797</v>
      </c>
      <c r="F3572" s="17"/>
      <c r="G3572" s="17"/>
      <c r="H3572" s="353">
        <v>141000860119</v>
      </c>
      <c r="I3572" s="17" t="s">
        <v>5210</v>
      </c>
      <c r="J3572" s="17">
        <v>0</v>
      </c>
    </row>
    <row r="3573" spans="1:10" hidden="1">
      <c r="A3573" s="18">
        <f t="shared" si="55"/>
        <v>3569</v>
      </c>
      <c r="B3573" s="25">
        <v>18120</v>
      </c>
      <c r="C3573" s="26" t="s">
        <v>255</v>
      </c>
      <c r="D3573" s="27">
        <v>34240</v>
      </c>
      <c r="E3573" s="28" t="s">
        <v>4797</v>
      </c>
      <c r="F3573" s="17"/>
      <c r="G3573" s="17"/>
      <c r="H3573" s="353">
        <v>141000860120</v>
      </c>
      <c r="I3573" s="17" t="s">
        <v>5210</v>
      </c>
      <c r="J3573" s="17">
        <v>0</v>
      </c>
    </row>
    <row r="3574" spans="1:10" hidden="1">
      <c r="A3574" s="18">
        <f t="shared" si="55"/>
        <v>3570</v>
      </c>
      <c r="B3574" s="21">
        <v>18121</v>
      </c>
      <c r="C3574" s="22" t="s">
        <v>2488</v>
      </c>
      <c r="D3574" s="23">
        <v>34035</v>
      </c>
      <c r="E3574" s="24" t="s">
        <v>4816</v>
      </c>
      <c r="F3574" s="17"/>
      <c r="G3574" s="17"/>
      <c r="H3574" s="353">
        <v>1005829191</v>
      </c>
      <c r="I3574" s="17" t="s">
        <v>5208</v>
      </c>
      <c r="J3574" s="17">
        <v>0</v>
      </c>
    </row>
    <row r="3575" spans="1:10" hidden="1">
      <c r="A3575" s="18">
        <f t="shared" si="55"/>
        <v>3571</v>
      </c>
      <c r="B3575" s="25">
        <v>18124</v>
      </c>
      <c r="C3575" s="26" t="s">
        <v>1786</v>
      </c>
      <c r="D3575" s="27">
        <v>34650</v>
      </c>
      <c r="E3575" s="28" t="s">
        <v>4797</v>
      </c>
      <c r="F3575" s="17"/>
      <c r="G3575" s="17"/>
      <c r="H3575" s="353">
        <v>141000860122</v>
      </c>
      <c r="I3575" s="17" t="s">
        <v>5210</v>
      </c>
      <c r="J3575" s="17">
        <v>0</v>
      </c>
    </row>
    <row r="3576" spans="1:10" hidden="1">
      <c r="A3576" s="18">
        <f t="shared" si="55"/>
        <v>3572</v>
      </c>
      <c r="B3576" s="21">
        <v>18125</v>
      </c>
      <c r="C3576" s="22" t="s">
        <v>3185</v>
      </c>
      <c r="D3576" s="23">
        <v>33445</v>
      </c>
      <c r="E3576" s="24" t="s">
        <v>4794</v>
      </c>
      <c r="F3576" s="17"/>
      <c r="G3576" s="17"/>
      <c r="H3576" s="353">
        <v>1005945279</v>
      </c>
      <c r="I3576" s="17" t="s">
        <v>5208</v>
      </c>
      <c r="J3576" s="17">
        <v>0</v>
      </c>
    </row>
    <row r="3577" spans="1:10" hidden="1">
      <c r="A3577" s="18">
        <f t="shared" si="55"/>
        <v>3573</v>
      </c>
      <c r="B3577" s="25">
        <v>18126</v>
      </c>
      <c r="C3577" s="26" t="s">
        <v>3186</v>
      </c>
      <c r="D3577" s="27">
        <v>30738</v>
      </c>
      <c r="E3577" s="28" t="s">
        <v>4794</v>
      </c>
      <c r="F3577" s="17"/>
      <c r="G3577" s="17"/>
      <c r="H3577" s="353">
        <v>1005945321</v>
      </c>
      <c r="I3577" s="17" t="s">
        <v>5208</v>
      </c>
      <c r="J3577" s="17">
        <v>0</v>
      </c>
    </row>
    <row r="3578" spans="1:10" hidden="1">
      <c r="A3578" s="18">
        <f t="shared" si="55"/>
        <v>3574</v>
      </c>
      <c r="B3578" s="21">
        <v>18127</v>
      </c>
      <c r="C3578" s="22" t="s">
        <v>3187</v>
      </c>
      <c r="D3578" s="23">
        <v>31242</v>
      </c>
      <c r="E3578" s="24" t="s">
        <v>4794</v>
      </c>
      <c r="F3578" s="17"/>
      <c r="G3578" s="17"/>
      <c r="H3578" s="353">
        <v>1005945376</v>
      </c>
      <c r="I3578" s="17" t="s">
        <v>5208</v>
      </c>
      <c r="J3578" s="17">
        <v>0</v>
      </c>
    </row>
    <row r="3579" spans="1:10" hidden="1">
      <c r="A3579" s="18">
        <f t="shared" si="55"/>
        <v>3575</v>
      </c>
      <c r="B3579" s="25">
        <v>18129</v>
      </c>
      <c r="C3579" s="26" t="s">
        <v>2039</v>
      </c>
      <c r="D3579" s="27">
        <v>32449</v>
      </c>
      <c r="E3579" s="28" t="s">
        <v>4785</v>
      </c>
      <c r="F3579" s="17"/>
      <c r="G3579" s="17"/>
      <c r="H3579" s="353">
        <v>1005945596</v>
      </c>
      <c r="I3579" s="17" t="s">
        <v>5208</v>
      </c>
      <c r="J3579" s="17">
        <v>0</v>
      </c>
    </row>
    <row r="3580" spans="1:10" hidden="1">
      <c r="A3580" s="18">
        <f t="shared" si="55"/>
        <v>3576</v>
      </c>
      <c r="B3580" s="21">
        <v>18130</v>
      </c>
      <c r="C3580" s="22" t="s">
        <v>3188</v>
      </c>
      <c r="D3580" s="23">
        <v>32603</v>
      </c>
      <c r="E3580" s="24" t="s">
        <v>4816</v>
      </c>
      <c r="F3580" s="17"/>
      <c r="G3580" s="17"/>
      <c r="H3580" s="353">
        <v>44310000137128</v>
      </c>
      <c r="I3580" s="17" t="s">
        <v>5221</v>
      </c>
      <c r="J3580" s="17">
        <v>0</v>
      </c>
    </row>
    <row r="3581" spans="1:10" hidden="1">
      <c r="A3581" s="18">
        <f t="shared" si="55"/>
        <v>3577</v>
      </c>
      <c r="B3581" s="25">
        <v>18131</v>
      </c>
      <c r="C3581" s="26" t="s">
        <v>2038</v>
      </c>
      <c r="D3581" s="27">
        <v>34117</v>
      </c>
      <c r="E3581" s="28" t="s">
        <v>4788</v>
      </c>
      <c r="F3581" s="17"/>
      <c r="G3581" s="17"/>
      <c r="H3581" s="353">
        <v>1005933168</v>
      </c>
      <c r="I3581" s="17" t="s">
        <v>5208</v>
      </c>
      <c r="J3581" s="17">
        <v>0</v>
      </c>
    </row>
    <row r="3582" spans="1:10" hidden="1">
      <c r="A3582" s="18">
        <f t="shared" si="55"/>
        <v>3578</v>
      </c>
      <c r="B3582" s="21">
        <v>18132</v>
      </c>
      <c r="C3582" s="22" t="s">
        <v>1504</v>
      </c>
      <c r="D3582" s="23">
        <v>33925</v>
      </c>
      <c r="E3582" s="24" t="s">
        <v>4784</v>
      </c>
      <c r="F3582" s="17"/>
      <c r="G3582" s="17"/>
      <c r="H3582" s="353">
        <v>44310000136967</v>
      </c>
      <c r="I3582" s="17" t="s">
        <v>5221</v>
      </c>
      <c r="J3582" s="17">
        <v>0</v>
      </c>
    </row>
    <row r="3583" spans="1:10" hidden="1">
      <c r="A3583" s="18">
        <f t="shared" si="55"/>
        <v>3579</v>
      </c>
      <c r="B3583" s="25">
        <v>18133</v>
      </c>
      <c r="C3583" s="26" t="s">
        <v>3189</v>
      </c>
      <c r="D3583" s="27">
        <v>33658</v>
      </c>
      <c r="E3583" s="28" t="s">
        <v>4782</v>
      </c>
      <c r="F3583" s="17" t="s">
        <v>9998</v>
      </c>
      <c r="G3583" s="17" t="s">
        <v>9994</v>
      </c>
      <c r="H3583" s="353">
        <v>44310000137137</v>
      </c>
      <c r="I3583" s="17" t="s">
        <v>5221</v>
      </c>
      <c r="J3583" s="17">
        <v>0</v>
      </c>
    </row>
    <row r="3584" spans="1:10" hidden="1">
      <c r="A3584" s="18">
        <f t="shared" si="55"/>
        <v>3580</v>
      </c>
      <c r="B3584" s="21">
        <v>18134</v>
      </c>
      <c r="C3584" s="22" t="s">
        <v>3190</v>
      </c>
      <c r="D3584" s="23">
        <v>32802</v>
      </c>
      <c r="E3584" s="24" t="s">
        <v>4785</v>
      </c>
      <c r="F3584" s="17"/>
      <c r="G3584" s="17"/>
      <c r="H3584" s="353">
        <v>104001288510</v>
      </c>
      <c r="I3584" s="17" t="s">
        <v>5204</v>
      </c>
      <c r="J3584" s="17">
        <v>0</v>
      </c>
    </row>
    <row r="3585" spans="1:10" hidden="1">
      <c r="A3585" s="18">
        <f t="shared" si="55"/>
        <v>3581</v>
      </c>
      <c r="B3585" s="25">
        <v>18135</v>
      </c>
      <c r="C3585" s="26" t="s">
        <v>3191</v>
      </c>
      <c r="D3585" s="27">
        <v>33826</v>
      </c>
      <c r="E3585" s="28" t="s">
        <v>4785</v>
      </c>
      <c r="F3585" s="17"/>
      <c r="G3585" s="17"/>
      <c r="H3585" s="353">
        <v>44310000137155</v>
      </c>
      <c r="I3585" s="17" t="s">
        <v>5221</v>
      </c>
      <c r="J3585" s="17">
        <v>0</v>
      </c>
    </row>
    <row r="3586" spans="1:10" hidden="1">
      <c r="A3586" s="18">
        <f t="shared" si="55"/>
        <v>3582</v>
      </c>
      <c r="B3586" s="21">
        <v>18136</v>
      </c>
      <c r="C3586" s="22" t="s">
        <v>3192</v>
      </c>
      <c r="D3586" s="23">
        <v>33131</v>
      </c>
      <c r="E3586" s="24" t="s">
        <v>4782</v>
      </c>
      <c r="F3586" s="17" t="s">
        <v>10010</v>
      </c>
      <c r="G3586" s="17" t="s">
        <v>10007</v>
      </c>
      <c r="H3586" s="353">
        <v>44310000088147</v>
      </c>
      <c r="I3586" s="17" t="s">
        <v>5221</v>
      </c>
      <c r="J3586" s="17">
        <v>0</v>
      </c>
    </row>
    <row r="3587" spans="1:10" hidden="1">
      <c r="A3587" s="18">
        <f t="shared" si="55"/>
        <v>3583</v>
      </c>
      <c r="B3587" s="25">
        <v>18138</v>
      </c>
      <c r="C3587" s="26" t="s">
        <v>3193</v>
      </c>
      <c r="D3587" s="27">
        <v>33577</v>
      </c>
      <c r="E3587" s="28" t="s">
        <v>4779</v>
      </c>
      <c r="F3587" s="17"/>
      <c r="G3587" s="17"/>
      <c r="H3587" s="353">
        <v>44310000137119</v>
      </c>
      <c r="I3587" s="17" t="s">
        <v>5221</v>
      </c>
      <c r="J3587" s="17">
        <v>0</v>
      </c>
    </row>
    <row r="3588" spans="1:10" hidden="1">
      <c r="A3588" s="18">
        <f t="shared" si="55"/>
        <v>3584</v>
      </c>
      <c r="B3588" s="21">
        <v>18139</v>
      </c>
      <c r="C3588" s="22" t="s">
        <v>3194</v>
      </c>
      <c r="D3588" s="23">
        <v>33379</v>
      </c>
      <c r="E3588" s="24" t="s">
        <v>4794</v>
      </c>
      <c r="F3588" s="17"/>
      <c r="G3588" s="17"/>
      <c r="H3588" s="353">
        <v>44310000137359</v>
      </c>
      <c r="I3588" s="17" t="s">
        <v>5221</v>
      </c>
      <c r="J3588" s="17">
        <v>0</v>
      </c>
    </row>
    <row r="3589" spans="1:10" hidden="1">
      <c r="A3589" s="18">
        <f t="shared" si="55"/>
        <v>3585</v>
      </c>
      <c r="B3589" s="25">
        <v>18140</v>
      </c>
      <c r="C3589" s="26" t="s">
        <v>3195</v>
      </c>
      <c r="D3589" s="27">
        <v>33269</v>
      </c>
      <c r="E3589" s="28" t="s">
        <v>4793</v>
      </c>
      <c r="F3589" s="17"/>
      <c r="G3589" s="17"/>
      <c r="H3589" s="353">
        <v>44310000137146</v>
      </c>
      <c r="I3589" s="17" t="s">
        <v>5221</v>
      </c>
      <c r="J3589" s="17">
        <v>0</v>
      </c>
    </row>
    <row r="3590" spans="1:10" hidden="1">
      <c r="A3590" s="18">
        <f t="shared" ref="A3590:A3653" si="56">ROW()-4</f>
        <v>3586</v>
      </c>
      <c r="B3590" s="21">
        <v>18141</v>
      </c>
      <c r="C3590" s="22" t="s">
        <v>2242</v>
      </c>
      <c r="D3590" s="23">
        <v>33889</v>
      </c>
      <c r="E3590" s="24" t="s">
        <v>4782</v>
      </c>
      <c r="F3590" s="17" t="s">
        <v>7893</v>
      </c>
      <c r="G3590" s="17" t="s">
        <v>7888</v>
      </c>
      <c r="H3590" s="353">
        <v>44310000137085</v>
      </c>
      <c r="I3590" s="17" t="s">
        <v>5221</v>
      </c>
      <c r="J3590" s="17">
        <v>0</v>
      </c>
    </row>
    <row r="3591" spans="1:10" hidden="1">
      <c r="A3591" s="18">
        <f t="shared" si="56"/>
        <v>3587</v>
      </c>
      <c r="B3591" s="25">
        <v>18142</v>
      </c>
      <c r="C3591" s="26" t="s">
        <v>3196</v>
      </c>
      <c r="D3591" s="27">
        <v>30747</v>
      </c>
      <c r="E3591" s="28" t="s">
        <v>4782</v>
      </c>
      <c r="F3591" s="17" t="s">
        <v>8259</v>
      </c>
      <c r="G3591" s="17" t="s">
        <v>8255</v>
      </c>
      <c r="H3591" s="353">
        <v>108005153085</v>
      </c>
      <c r="I3591" s="17" t="s">
        <v>5204</v>
      </c>
      <c r="J3591" s="17">
        <v>0</v>
      </c>
    </row>
    <row r="3592" spans="1:10" hidden="1">
      <c r="A3592" s="18">
        <f t="shared" si="56"/>
        <v>3588</v>
      </c>
      <c r="B3592" s="21">
        <v>18143</v>
      </c>
      <c r="C3592" s="22" t="s">
        <v>3197</v>
      </c>
      <c r="D3592" s="23">
        <v>33938</v>
      </c>
      <c r="E3592" s="24" t="s">
        <v>4793</v>
      </c>
      <c r="F3592" s="17"/>
      <c r="G3592" s="17"/>
      <c r="H3592" s="353">
        <v>102005250603</v>
      </c>
      <c r="I3592" s="17" t="s">
        <v>5204</v>
      </c>
      <c r="J3592" s="17">
        <v>0</v>
      </c>
    </row>
    <row r="3593" spans="1:10" hidden="1">
      <c r="A3593" s="18">
        <f t="shared" si="56"/>
        <v>3589</v>
      </c>
      <c r="B3593" s="103">
        <v>18145</v>
      </c>
      <c r="C3593" s="104" t="s">
        <v>2661</v>
      </c>
      <c r="D3593" s="105">
        <v>32012</v>
      </c>
      <c r="E3593" s="28" t="s">
        <v>4802</v>
      </c>
      <c r="F3593" s="17"/>
      <c r="G3593" s="17"/>
      <c r="H3593" s="353">
        <v>1005950358</v>
      </c>
      <c r="I3593" s="17" t="s">
        <v>5208</v>
      </c>
      <c r="J3593" s="17">
        <v>0</v>
      </c>
    </row>
    <row r="3594" spans="1:10" hidden="1">
      <c r="A3594" s="18">
        <f t="shared" si="56"/>
        <v>3590</v>
      </c>
      <c r="B3594" s="90">
        <v>18146</v>
      </c>
      <c r="C3594" s="91" t="s">
        <v>3198</v>
      </c>
      <c r="D3594" s="92">
        <v>30180</v>
      </c>
      <c r="E3594" s="24" t="s">
        <v>4802</v>
      </c>
      <c r="F3594" s="17"/>
      <c r="G3594" s="17"/>
      <c r="H3594" s="353">
        <v>1005950989</v>
      </c>
      <c r="I3594" s="17" t="s">
        <v>5208</v>
      </c>
      <c r="J3594" s="17">
        <v>0</v>
      </c>
    </row>
    <row r="3595" spans="1:10" hidden="1">
      <c r="A3595" s="18">
        <f t="shared" si="56"/>
        <v>3591</v>
      </c>
      <c r="B3595" s="103">
        <v>18149</v>
      </c>
      <c r="C3595" s="104" t="s">
        <v>3199</v>
      </c>
      <c r="D3595" s="105">
        <v>34060</v>
      </c>
      <c r="E3595" s="28" t="s">
        <v>4827</v>
      </c>
      <c r="F3595" s="17"/>
      <c r="G3595" s="17"/>
      <c r="H3595" s="353">
        <v>1005951441</v>
      </c>
      <c r="I3595" s="17" t="s">
        <v>5208</v>
      </c>
      <c r="J3595" s="17">
        <v>0</v>
      </c>
    </row>
    <row r="3596" spans="1:10" hidden="1">
      <c r="A3596" s="18">
        <f t="shared" si="56"/>
        <v>3592</v>
      </c>
      <c r="B3596" s="90">
        <v>18154</v>
      </c>
      <c r="C3596" s="91" t="s">
        <v>3200</v>
      </c>
      <c r="D3596" s="92">
        <v>31667</v>
      </c>
      <c r="E3596" s="24" t="s">
        <v>4802</v>
      </c>
      <c r="F3596" s="17"/>
      <c r="G3596" s="17"/>
      <c r="H3596" s="353">
        <v>1005952000</v>
      </c>
      <c r="I3596" s="17" t="s">
        <v>5208</v>
      </c>
      <c r="J3596" s="17">
        <v>0</v>
      </c>
    </row>
    <row r="3597" spans="1:10" hidden="1">
      <c r="A3597" s="18">
        <f t="shared" si="56"/>
        <v>3593</v>
      </c>
      <c r="B3597" s="103">
        <v>18156</v>
      </c>
      <c r="C3597" s="104" t="s">
        <v>202</v>
      </c>
      <c r="D3597" s="105">
        <v>30094</v>
      </c>
      <c r="E3597" s="28" t="s">
        <v>4828</v>
      </c>
      <c r="F3597" s="17"/>
      <c r="G3597" s="17"/>
      <c r="H3597" s="353">
        <v>1005952233</v>
      </c>
      <c r="I3597" s="17" t="s">
        <v>5208</v>
      </c>
      <c r="J3597" s="17">
        <v>0</v>
      </c>
    </row>
    <row r="3598" spans="1:10" hidden="1">
      <c r="A3598" s="18">
        <f t="shared" si="56"/>
        <v>3594</v>
      </c>
      <c r="B3598" s="90">
        <v>18158</v>
      </c>
      <c r="C3598" s="91" t="s">
        <v>3201</v>
      </c>
      <c r="D3598" s="92">
        <v>32794</v>
      </c>
      <c r="E3598" s="24" t="s">
        <v>4817</v>
      </c>
      <c r="F3598" s="17"/>
      <c r="G3598" s="17"/>
      <c r="H3598" s="353">
        <v>1005952987</v>
      </c>
      <c r="I3598" s="17" t="s">
        <v>5208</v>
      </c>
      <c r="J3598" s="17">
        <v>0</v>
      </c>
    </row>
    <row r="3599" spans="1:10" hidden="1">
      <c r="A3599" s="18">
        <f t="shared" si="56"/>
        <v>3595</v>
      </c>
      <c r="B3599" s="32">
        <v>18159</v>
      </c>
      <c r="C3599" s="33" t="s">
        <v>3202</v>
      </c>
      <c r="D3599" s="34">
        <v>34578</v>
      </c>
      <c r="E3599" s="28" t="s">
        <v>4806</v>
      </c>
      <c r="F3599" s="17"/>
      <c r="G3599" s="17"/>
      <c r="H3599" s="353">
        <v>141000884409</v>
      </c>
      <c r="I3599" s="17" t="s">
        <v>5210</v>
      </c>
      <c r="J3599" s="17">
        <v>0</v>
      </c>
    </row>
    <row r="3600" spans="1:10" hidden="1">
      <c r="A3600" s="18">
        <f t="shared" si="56"/>
        <v>3596</v>
      </c>
      <c r="B3600" s="103">
        <v>18164</v>
      </c>
      <c r="C3600" s="104" t="s">
        <v>3203</v>
      </c>
      <c r="D3600" s="105">
        <v>33312</v>
      </c>
      <c r="E3600" s="28" t="s">
        <v>4802</v>
      </c>
      <c r="F3600" s="17"/>
      <c r="G3600" s="17"/>
      <c r="H3600" s="353">
        <v>1005953339</v>
      </c>
      <c r="I3600" s="17" t="s">
        <v>5208</v>
      </c>
      <c r="J3600" s="17">
        <v>0</v>
      </c>
    </row>
    <row r="3601" spans="1:10" hidden="1">
      <c r="A3601" s="18">
        <f t="shared" si="56"/>
        <v>3597</v>
      </c>
      <c r="B3601" s="90">
        <v>18166</v>
      </c>
      <c r="C3601" s="91" t="s">
        <v>3204</v>
      </c>
      <c r="D3601" s="92">
        <v>31201</v>
      </c>
      <c r="E3601" s="24" t="s">
        <v>4826</v>
      </c>
      <c r="F3601" s="17"/>
      <c r="G3601" s="17"/>
      <c r="H3601" s="353">
        <v>141000861939</v>
      </c>
      <c r="I3601" s="17" t="s">
        <v>5210</v>
      </c>
      <c r="J3601" s="17">
        <v>0</v>
      </c>
    </row>
    <row r="3602" spans="1:10" hidden="1">
      <c r="A3602" s="18">
        <f t="shared" si="56"/>
        <v>3598</v>
      </c>
      <c r="B3602" s="42">
        <v>18167</v>
      </c>
      <c r="C3602" s="29" t="s">
        <v>3205</v>
      </c>
      <c r="D3602" s="77">
        <v>32627</v>
      </c>
      <c r="E3602" s="29" t="s">
        <v>4813</v>
      </c>
      <c r="F3602" s="17"/>
      <c r="G3602" s="17"/>
      <c r="H3602" s="353">
        <v>1037071910</v>
      </c>
      <c r="I3602" s="17" t="s">
        <v>5210</v>
      </c>
      <c r="J3602" s="17">
        <v>0</v>
      </c>
    </row>
    <row r="3603" spans="1:10" hidden="1">
      <c r="A3603" s="18">
        <f t="shared" si="56"/>
        <v>3599</v>
      </c>
      <c r="B3603" s="90">
        <v>18168</v>
      </c>
      <c r="C3603" s="91" t="s">
        <v>3206</v>
      </c>
      <c r="D3603" s="92">
        <v>31177</v>
      </c>
      <c r="E3603" s="24" t="s">
        <v>4826</v>
      </c>
      <c r="F3603" s="17"/>
      <c r="G3603" s="17"/>
      <c r="H3603" s="353">
        <v>141000862981</v>
      </c>
      <c r="I3603" s="17" t="s">
        <v>5210</v>
      </c>
      <c r="J3603" s="17">
        <v>0</v>
      </c>
    </row>
    <row r="3604" spans="1:10" hidden="1">
      <c r="A3604" s="18">
        <f t="shared" si="56"/>
        <v>3600</v>
      </c>
      <c r="B3604" s="42">
        <v>18169</v>
      </c>
      <c r="C3604" s="29" t="s">
        <v>3207</v>
      </c>
      <c r="D3604" s="77">
        <v>32379</v>
      </c>
      <c r="E3604" s="29" t="s">
        <v>4806</v>
      </c>
      <c r="F3604" s="17"/>
      <c r="G3604" s="17"/>
      <c r="H3604" s="353">
        <v>107878332621</v>
      </c>
      <c r="I3604" s="17" t="s">
        <v>5204</v>
      </c>
      <c r="J3604" s="17">
        <v>0</v>
      </c>
    </row>
    <row r="3605" spans="1:10" hidden="1">
      <c r="A3605" s="18">
        <f t="shared" si="56"/>
        <v>3601</v>
      </c>
      <c r="B3605" s="90">
        <v>18170</v>
      </c>
      <c r="C3605" s="91" t="s">
        <v>2954</v>
      </c>
      <c r="D3605" s="92">
        <v>30128</v>
      </c>
      <c r="E3605" s="24" t="s">
        <v>4816</v>
      </c>
      <c r="F3605" s="17"/>
      <c r="G3605" s="17"/>
      <c r="H3605" s="353">
        <v>1002272602</v>
      </c>
      <c r="I3605" s="17" t="s">
        <v>5208</v>
      </c>
      <c r="J3605" s="17">
        <v>0</v>
      </c>
    </row>
    <row r="3606" spans="1:10" hidden="1">
      <c r="A3606" s="18">
        <f t="shared" si="56"/>
        <v>3602</v>
      </c>
      <c r="B3606" s="103">
        <v>18171</v>
      </c>
      <c r="C3606" s="161" t="s">
        <v>1217</v>
      </c>
      <c r="D3606" s="162">
        <v>35059</v>
      </c>
      <c r="E3606" s="28" t="s">
        <v>4818</v>
      </c>
      <c r="F3606" s="17"/>
      <c r="G3606" s="17"/>
      <c r="H3606" s="353">
        <v>141000874756</v>
      </c>
      <c r="I3606" s="17" t="s">
        <v>5210</v>
      </c>
      <c r="J3606" s="17">
        <v>0</v>
      </c>
    </row>
    <row r="3607" spans="1:10" hidden="1">
      <c r="A3607" s="18">
        <f t="shared" si="56"/>
        <v>3603</v>
      </c>
      <c r="B3607" s="90">
        <v>18174</v>
      </c>
      <c r="C3607" s="163" t="s">
        <v>3208</v>
      </c>
      <c r="D3607" s="164">
        <v>34159</v>
      </c>
      <c r="E3607" s="165" t="s">
        <v>4798</v>
      </c>
      <c r="F3607" s="17"/>
      <c r="G3607" s="17"/>
      <c r="H3607" s="353">
        <v>1005969271</v>
      </c>
      <c r="I3607" s="17" t="s">
        <v>5208</v>
      </c>
      <c r="J3607" s="17">
        <v>0</v>
      </c>
    </row>
    <row r="3608" spans="1:10" hidden="1">
      <c r="A3608" s="18">
        <f t="shared" si="56"/>
        <v>3604</v>
      </c>
      <c r="B3608" s="103">
        <v>18176</v>
      </c>
      <c r="C3608" s="161" t="s">
        <v>2101</v>
      </c>
      <c r="D3608" s="162">
        <v>35759</v>
      </c>
      <c r="E3608" s="28" t="s">
        <v>4829</v>
      </c>
      <c r="F3608" s="17"/>
      <c r="G3608" s="17"/>
      <c r="H3608" s="353">
        <v>1005952246</v>
      </c>
      <c r="I3608" s="17" t="s">
        <v>5208</v>
      </c>
      <c r="J3608" s="17">
        <v>0</v>
      </c>
    </row>
    <row r="3609" spans="1:10" hidden="1">
      <c r="A3609" s="18">
        <f t="shared" si="56"/>
        <v>3605</v>
      </c>
      <c r="B3609" s="90">
        <v>18177</v>
      </c>
      <c r="C3609" s="163" t="s">
        <v>3209</v>
      </c>
      <c r="D3609" s="164">
        <v>32843</v>
      </c>
      <c r="E3609" s="165" t="s">
        <v>4798</v>
      </c>
      <c r="F3609" s="17"/>
      <c r="G3609" s="17"/>
      <c r="H3609" s="353">
        <v>1005952288</v>
      </c>
      <c r="I3609" s="17" t="s">
        <v>5208</v>
      </c>
      <c r="J3609" s="17">
        <v>0</v>
      </c>
    </row>
    <row r="3610" spans="1:10" hidden="1">
      <c r="A3610" s="18">
        <f t="shared" si="56"/>
        <v>3606</v>
      </c>
      <c r="B3610" s="103">
        <v>18179</v>
      </c>
      <c r="C3610" s="161" t="s">
        <v>334</v>
      </c>
      <c r="D3610" s="162">
        <v>35051</v>
      </c>
      <c r="E3610" s="166" t="s">
        <v>4798</v>
      </c>
      <c r="F3610" s="17"/>
      <c r="G3610" s="17"/>
      <c r="H3610" s="353">
        <v>1005952547</v>
      </c>
      <c r="I3610" s="17" t="s">
        <v>5208</v>
      </c>
      <c r="J3610" s="17">
        <v>0</v>
      </c>
    </row>
    <row r="3611" spans="1:10" hidden="1">
      <c r="A3611" s="18">
        <f t="shared" si="56"/>
        <v>3607</v>
      </c>
      <c r="B3611" s="90">
        <v>18182</v>
      </c>
      <c r="C3611" s="167" t="s">
        <v>3210</v>
      </c>
      <c r="D3611" s="168">
        <v>34530</v>
      </c>
      <c r="E3611" s="30" t="s">
        <v>4781</v>
      </c>
      <c r="F3611" s="17"/>
      <c r="G3611" s="17"/>
      <c r="H3611" s="353">
        <v>1005953407</v>
      </c>
      <c r="I3611" s="17" t="s">
        <v>5208</v>
      </c>
      <c r="J3611" s="17">
        <v>0</v>
      </c>
    </row>
    <row r="3612" spans="1:10" hidden="1">
      <c r="A3612" s="18">
        <f t="shared" si="56"/>
        <v>3608</v>
      </c>
      <c r="B3612" s="103">
        <v>18183</v>
      </c>
      <c r="C3612" s="169" t="s">
        <v>3211</v>
      </c>
      <c r="D3612" s="170">
        <v>33623</v>
      </c>
      <c r="E3612" s="28" t="s">
        <v>4829</v>
      </c>
      <c r="F3612" s="17"/>
      <c r="G3612" s="17"/>
      <c r="H3612" s="353">
        <v>1005953481</v>
      </c>
      <c r="I3612" s="17" t="s">
        <v>5208</v>
      </c>
      <c r="J3612" s="17">
        <v>0</v>
      </c>
    </row>
    <row r="3613" spans="1:10" hidden="1">
      <c r="A3613" s="18">
        <f t="shared" si="56"/>
        <v>3609</v>
      </c>
      <c r="B3613" s="90">
        <v>18190</v>
      </c>
      <c r="C3613" s="91" t="s">
        <v>3212</v>
      </c>
      <c r="D3613" s="92">
        <v>31647</v>
      </c>
      <c r="E3613" s="24" t="s">
        <v>4820</v>
      </c>
      <c r="F3613" s="17"/>
      <c r="G3613" s="17"/>
      <c r="H3613" s="353">
        <v>1005954367</v>
      </c>
      <c r="I3613" s="17" t="s">
        <v>5208</v>
      </c>
      <c r="J3613" s="17">
        <v>0</v>
      </c>
    </row>
    <row r="3614" spans="1:10" hidden="1">
      <c r="A3614" s="18">
        <f t="shared" si="56"/>
        <v>3610</v>
      </c>
      <c r="B3614" s="103">
        <v>18193</v>
      </c>
      <c r="C3614" s="104" t="s">
        <v>1879</v>
      </c>
      <c r="D3614" s="105">
        <v>31813</v>
      </c>
      <c r="E3614" s="28" t="s">
        <v>4814</v>
      </c>
      <c r="F3614" s="17"/>
      <c r="G3614" s="17"/>
      <c r="H3614" s="353">
        <v>1005933362</v>
      </c>
      <c r="I3614" s="17" t="s">
        <v>5208</v>
      </c>
      <c r="J3614" s="17">
        <v>0</v>
      </c>
    </row>
    <row r="3615" spans="1:10" hidden="1">
      <c r="A3615" s="18">
        <f t="shared" si="56"/>
        <v>3611</v>
      </c>
      <c r="B3615" s="90">
        <v>18194</v>
      </c>
      <c r="C3615" s="91" t="s">
        <v>3213</v>
      </c>
      <c r="D3615" s="92">
        <v>30894</v>
      </c>
      <c r="E3615" s="165" t="s">
        <v>4824</v>
      </c>
      <c r="F3615" s="17"/>
      <c r="G3615" s="17"/>
      <c r="H3615" s="353">
        <v>104005027712</v>
      </c>
      <c r="I3615" s="17" t="s">
        <v>5204</v>
      </c>
      <c r="J3615" s="17">
        <v>0</v>
      </c>
    </row>
    <row r="3616" spans="1:10" hidden="1">
      <c r="A3616" s="18">
        <f t="shared" si="56"/>
        <v>3612</v>
      </c>
      <c r="B3616" s="103">
        <v>18195</v>
      </c>
      <c r="C3616" s="104" t="s">
        <v>3214</v>
      </c>
      <c r="D3616" s="105">
        <v>31224</v>
      </c>
      <c r="E3616" s="28" t="s">
        <v>4793</v>
      </c>
      <c r="F3616" s="17"/>
      <c r="G3616" s="17"/>
      <c r="H3616" s="353">
        <v>141000859967</v>
      </c>
      <c r="I3616" s="17" t="s">
        <v>5210</v>
      </c>
      <c r="J3616" s="17">
        <v>0</v>
      </c>
    </row>
    <row r="3617" spans="1:10" hidden="1">
      <c r="A3617" s="18">
        <f t="shared" si="56"/>
        <v>3613</v>
      </c>
      <c r="B3617" s="90">
        <v>18196</v>
      </c>
      <c r="C3617" s="91" t="s">
        <v>3215</v>
      </c>
      <c r="D3617" s="92">
        <v>31180</v>
      </c>
      <c r="E3617" s="24" t="s">
        <v>4780</v>
      </c>
      <c r="F3617" s="17"/>
      <c r="G3617" s="17"/>
      <c r="H3617" s="353">
        <v>1005933508</v>
      </c>
      <c r="I3617" s="17" t="s">
        <v>5208</v>
      </c>
      <c r="J3617" s="17">
        <v>0</v>
      </c>
    </row>
    <row r="3618" spans="1:10" hidden="1">
      <c r="A3618" s="18">
        <f t="shared" si="56"/>
        <v>3614</v>
      </c>
      <c r="B3618" s="103">
        <v>18197</v>
      </c>
      <c r="C3618" s="104" t="s">
        <v>280</v>
      </c>
      <c r="D3618" s="105">
        <v>31985</v>
      </c>
      <c r="E3618" s="166" t="s">
        <v>4824</v>
      </c>
      <c r="F3618" s="17"/>
      <c r="G3618" s="17"/>
      <c r="H3618" s="353">
        <v>1003557944</v>
      </c>
      <c r="I3618" s="17" t="s">
        <v>5208</v>
      </c>
      <c r="J3618" s="17">
        <v>0</v>
      </c>
    </row>
    <row r="3619" spans="1:10" hidden="1">
      <c r="A3619" s="18">
        <f t="shared" si="56"/>
        <v>3615</v>
      </c>
      <c r="B3619" s="38">
        <v>18199</v>
      </c>
      <c r="C3619" s="30" t="s">
        <v>3216</v>
      </c>
      <c r="D3619" s="48">
        <v>33087</v>
      </c>
      <c r="E3619" s="30" t="s">
        <v>4820</v>
      </c>
      <c r="F3619" s="17"/>
      <c r="G3619" s="17"/>
      <c r="H3619" s="353">
        <v>141000860203</v>
      </c>
      <c r="I3619" s="17" t="s">
        <v>5210</v>
      </c>
      <c r="J3619" s="17">
        <v>0</v>
      </c>
    </row>
    <row r="3620" spans="1:10" hidden="1">
      <c r="A3620" s="18">
        <f t="shared" si="56"/>
        <v>3616</v>
      </c>
      <c r="B3620" s="103">
        <v>18202</v>
      </c>
      <c r="C3620" s="26" t="s">
        <v>1118</v>
      </c>
      <c r="D3620" s="27">
        <v>31545</v>
      </c>
      <c r="E3620" s="56" t="s">
        <v>4824</v>
      </c>
      <c r="F3620" s="17"/>
      <c r="G3620" s="17"/>
      <c r="H3620" s="353">
        <v>1005933498</v>
      </c>
      <c r="I3620" s="17" t="s">
        <v>5208</v>
      </c>
      <c r="J3620" s="17">
        <v>0</v>
      </c>
    </row>
    <row r="3621" spans="1:10" hidden="1">
      <c r="A3621" s="18">
        <f t="shared" si="56"/>
        <v>3617</v>
      </c>
      <c r="B3621" s="38">
        <v>18204</v>
      </c>
      <c r="C3621" s="30" t="s">
        <v>1461</v>
      </c>
      <c r="D3621" s="41">
        <v>33060</v>
      </c>
      <c r="E3621" s="30" t="s">
        <v>4822</v>
      </c>
      <c r="F3621" s="17"/>
      <c r="G3621" s="17"/>
      <c r="H3621" s="353">
        <v>1036179909</v>
      </c>
      <c r="I3621" s="17" t="s">
        <v>5210</v>
      </c>
      <c r="J3621" s="17">
        <v>0</v>
      </c>
    </row>
    <row r="3622" spans="1:10" hidden="1">
      <c r="A3622" s="18">
        <f t="shared" si="56"/>
        <v>3618</v>
      </c>
      <c r="B3622" s="129">
        <v>18205</v>
      </c>
      <c r="C3622" s="130" t="s">
        <v>3217</v>
      </c>
      <c r="D3622" s="131">
        <v>33953</v>
      </c>
      <c r="E3622" s="132" t="s">
        <v>4826</v>
      </c>
      <c r="F3622" s="17"/>
      <c r="G3622" s="17"/>
      <c r="H3622" s="353">
        <v>521000719623</v>
      </c>
      <c r="I3622" s="17" t="s">
        <v>5210</v>
      </c>
      <c r="J3622" s="17">
        <v>0</v>
      </c>
    </row>
    <row r="3623" spans="1:10" hidden="1">
      <c r="A3623" s="18">
        <f t="shared" si="56"/>
        <v>3619</v>
      </c>
      <c r="B3623" s="90">
        <v>18207</v>
      </c>
      <c r="C3623" s="91" t="s">
        <v>1002</v>
      </c>
      <c r="D3623" s="92">
        <v>35232</v>
      </c>
      <c r="E3623" s="24" t="s">
        <v>4814</v>
      </c>
      <c r="F3623" s="17"/>
      <c r="G3623" s="17"/>
      <c r="H3623" s="353">
        <v>1005936372</v>
      </c>
      <c r="I3623" s="17" t="s">
        <v>5208</v>
      </c>
      <c r="J3623" s="17">
        <v>0</v>
      </c>
    </row>
    <row r="3624" spans="1:10" hidden="1">
      <c r="A3624" s="18">
        <f t="shared" si="56"/>
        <v>3620</v>
      </c>
      <c r="B3624" s="103">
        <v>18208</v>
      </c>
      <c r="C3624" s="104" t="s">
        <v>3218</v>
      </c>
      <c r="D3624" s="105">
        <v>32078</v>
      </c>
      <c r="E3624" s="166" t="s">
        <v>4824</v>
      </c>
      <c r="F3624" s="17"/>
      <c r="G3624" s="17"/>
      <c r="H3624" s="353">
        <v>1005936408</v>
      </c>
      <c r="I3624" s="17" t="s">
        <v>5208</v>
      </c>
      <c r="J3624" s="17">
        <v>0</v>
      </c>
    </row>
    <row r="3625" spans="1:10" hidden="1">
      <c r="A3625" s="18">
        <f t="shared" si="56"/>
        <v>3621</v>
      </c>
      <c r="B3625" s="90">
        <v>18209</v>
      </c>
      <c r="C3625" s="91" t="s">
        <v>1323</v>
      </c>
      <c r="D3625" s="92">
        <v>32782</v>
      </c>
      <c r="E3625" s="24" t="s">
        <v>4785</v>
      </c>
      <c r="F3625" s="17"/>
      <c r="G3625" s="17"/>
      <c r="H3625" s="353">
        <v>1005945619</v>
      </c>
      <c r="I3625" s="17" t="s">
        <v>5208</v>
      </c>
      <c r="J3625" s="17">
        <v>0</v>
      </c>
    </row>
    <row r="3626" spans="1:10" hidden="1">
      <c r="A3626" s="18">
        <f t="shared" si="56"/>
        <v>3622</v>
      </c>
      <c r="B3626" s="103">
        <v>18213</v>
      </c>
      <c r="C3626" s="161" t="s">
        <v>2952</v>
      </c>
      <c r="D3626" s="170">
        <v>34281</v>
      </c>
      <c r="E3626" s="171" t="s">
        <v>4819</v>
      </c>
      <c r="F3626" s="17"/>
      <c r="G3626" s="17"/>
      <c r="H3626" s="353">
        <v>1006302659</v>
      </c>
      <c r="I3626" s="17" t="s">
        <v>5208</v>
      </c>
      <c r="J3626" s="17">
        <v>0</v>
      </c>
    </row>
    <row r="3627" spans="1:10" hidden="1">
      <c r="A3627" s="18">
        <f t="shared" si="56"/>
        <v>3623</v>
      </c>
      <c r="B3627" s="49">
        <v>18215</v>
      </c>
      <c r="C3627" s="157" t="s">
        <v>3219</v>
      </c>
      <c r="D3627" s="172">
        <v>31233</v>
      </c>
      <c r="E3627" s="52" t="s">
        <v>4815</v>
      </c>
      <c r="F3627" s="17"/>
      <c r="G3627" s="17"/>
      <c r="H3627" s="353">
        <v>44010000893836</v>
      </c>
      <c r="I3627" s="17" t="s">
        <v>5273</v>
      </c>
      <c r="J3627" s="17">
        <v>0</v>
      </c>
    </row>
    <row r="3628" spans="1:10" hidden="1">
      <c r="A3628" s="18">
        <f t="shared" si="56"/>
        <v>3624</v>
      </c>
      <c r="B3628" s="103">
        <v>18216</v>
      </c>
      <c r="C3628" s="26" t="s">
        <v>3220</v>
      </c>
      <c r="D3628" s="27">
        <v>31104</v>
      </c>
      <c r="E3628" s="56" t="s">
        <v>4813</v>
      </c>
      <c r="F3628" s="17"/>
      <c r="G3628" s="17"/>
      <c r="H3628" s="353">
        <v>1005930352</v>
      </c>
      <c r="I3628" s="17" t="s">
        <v>5208</v>
      </c>
      <c r="J3628" s="17">
        <v>0</v>
      </c>
    </row>
    <row r="3629" spans="1:10" hidden="1">
      <c r="A3629" s="18">
        <f t="shared" si="56"/>
        <v>3625</v>
      </c>
      <c r="B3629" s="90">
        <v>18218</v>
      </c>
      <c r="C3629" s="91" t="s">
        <v>3221</v>
      </c>
      <c r="D3629" s="92">
        <v>33706</v>
      </c>
      <c r="E3629" s="24" t="s">
        <v>4808</v>
      </c>
      <c r="F3629" s="17"/>
      <c r="G3629" s="17"/>
      <c r="H3629" s="353">
        <v>1006015247</v>
      </c>
      <c r="I3629" s="17" t="s">
        <v>5208</v>
      </c>
      <c r="J3629" s="17">
        <v>0</v>
      </c>
    </row>
    <row r="3630" spans="1:10" hidden="1">
      <c r="A3630" s="18">
        <f t="shared" si="56"/>
        <v>3626</v>
      </c>
      <c r="B3630" s="103">
        <v>18219</v>
      </c>
      <c r="C3630" s="104" t="s">
        <v>3222</v>
      </c>
      <c r="D3630" s="105">
        <v>30300</v>
      </c>
      <c r="E3630" s="28" t="s">
        <v>4808</v>
      </c>
      <c r="F3630" s="17"/>
      <c r="G3630" s="17"/>
      <c r="H3630" s="353">
        <v>1006011319</v>
      </c>
      <c r="I3630" s="17" t="s">
        <v>5208</v>
      </c>
      <c r="J3630" s="17">
        <v>0</v>
      </c>
    </row>
    <row r="3631" spans="1:10" hidden="1">
      <c r="A3631" s="18">
        <f t="shared" si="56"/>
        <v>3627</v>
      </c>
      <c r="B3631" s="90">
        <v>18221</v>
      </c>
      <c r="C3631" s="167" t="s">
        <v>3223</v>
      </c>
      <c r="D3631" s="168">
        <v>31628</v>
      </c>
      <c r="E3631" s="173" t="s">
        <v>4807</v>
      </c>
      <c r="F3631" s="17"/>
      <c r="G3631" s="17"/>
      <c r="H3631" s="353">
        <v>1006053144</v>
      </c>
      <c r="I3631" s="17" t="s">
        <v>5208</v>
      </c>
      <c r="J3631" s="17">
        <v>0</v>
      </c>
    </row>
    <row r="3632" spans="1:10" hidden="1">
      <c r="A3632" s="18">
        <f t="shared" si="56"/>
        <v>3628</v>
      </c>
      <c r="B3632" s="103">
        <v>18222</v>
      </c>
      <c r="C3632" s="104" t="s">
        <v>3224</v>
      </c>
      <c r="D3632" s="105">
        <v>33433</v>
      </c>
      <c r="E3632" s="28" t="s">
        <v>4793</v>
      </c>
      <c r="F3632" s="17"/>
      <c r="G3632" s="17"/>
      <c r="H3632" s="353">
        <v>141000859706</v>
      </c>
      <c r="I3632" s="17" t="s">
        <v>5210</v>
      </c>
      <c r="J3632" s="17">
        <v>0</v>
      </c>
    </row>
    <row r="3633" spans="1:10" hidden="1">
      <c r="A3633" s="18">
        <f t="shared" si="56"/>
        <v>3629</v>
      </c>
      <c r="B3633" s="90">
        <v>18224</v>
      </c>
      <c r="C3633" s="91" t="s">
        <v>3225</v>
      </c>
      <c r="D3633" s="92">
        <v>33897</v>
      </c>
      <c r="E3633" s="24" t="s">
        <v>4793</v>
      </c>
      <c r="F3633" s="17"/>
      <c r="G3633" s="17"/>
      <c r="H3633" s="353">
        <v>141000859941</v>
      </c>
      <c r="I3633" s="17" t="s">
        <v>5210</v>
      </c>
      <c r="J3633" s="17">
        <v>0</v>
      </c>
    </row>
    <row r="3634" spans="1:10" hidden="1">
      <c r="A3634" s="18">
        <f t="shared" si="56"/>
        <v>3630</v>
      </c>
      <c r="B3634" s="103">
        <v>18226</v>
      </c>
      <c r="C3634" s="104" t="s">
        <v>3226</v>
      </c>
      <c r="D3634" s="105">
        <v>31471</v>
      </c>
      <c r="E3634" s="28" t="s">
        <v>4793</v>
      </c>
      <c r="F3634" s="17"/>
      <c r="G3634" s="17"/>
      <c r="H3634" s="353">
        <v>141000859932</v>
      </c>
      <c r="I3634" s="17" t="s">
        <v>5210</v>
      </c>
      <c r="J3634" s="17">
        <v>0</v>
      </c>
    </row>
    <row r="3635" spans="1:10" hidden="1">
      <c r="A3635" s="18">
        <f t="shared" si="56"/>
        <v>3631</v>
      </c>
      <c r="B3635" s="90">
        <v>18227</v>
      </c>
      <c r="C3635" s="91" t="s">
        <v>3227</v>
      </c>
      <c r="D3635" s="92">
        <v>34044</v>
      </c>
      <c r="E3635" s="24" t="s">
        <v>4800</v>
      </c>
      <c r="F3635" s="17"/>
      <c r="G3635" s="17"/>
      <c r="H3635" s="353">
        <v>141000860548</v>
      </c>
      <c r="I3635" s="17" t="s">
        <v>5210</v>
      </c>
      <c r="J3635" s="17">
        <v>0</v>
      </c>
    </row>
    <row r="3636" spans="1:10" hidden="1">
      <c r="A3636" s="18">
        <f t="shared" si="56"/>
        <v>3632</v>
      </c>
      <c r="B3636" s="25">
        <v>18230</v>
      </c>
      <c r="C3636" s="104" t="s">
        <v>3228</v>
      </c>
      <c r="D3636" s="105">
        <v>33164</v>
      </c>
      <c r="E3636" s="28" t="s">
        <v>4788</v>
      </c>
      <c r="F3636" s="17"/>
      <c r="G3636" s="17"/>
      <c r="H3636" s="353">
        <v>1005933090</v>
      </c>
      <c r="I3636" s="17" t="s">
        <v>5208</v>
      </c>
      <c r="J3636" s="17">
        <v>0</v>
      </c>
    </row>
    <row r="3637" spans="1:10" hidden="1">
      <c r="A3637" s="18">
        <f t="shared" si="56"/>
        <v>3633</v>
      </c>
      <c r="B3637" s="21">
        <v>18231</v>
      </c>
      <c r="C3637" s="91" t="s">
        <v>3229</v>
      </c>
      <c r="D3637" s="92">
        <v>31696</v>
      </c>
      <c r="E3637" s="24" t="s">
        <v>4788</v>
      </c>
      <c r="F3637" s="17"/>
      <c r="G3637" s="17"/>
      <c r="H3637" s="353">
        <v>1005932978</v>
      </c>
      <c r="I3637" s="17" t="s">
        <v>5208</v>
      </c>
      <c r="J3637" s="17">
        <v>0</v>
      </c>
    </row>
    <row r="3638" spans="1:10" hidden="1">
      <c r="A3638" s="18">
        <f t="shared" si="56"/>
        <v>3634</v>
      </c>
      <c r="B3638" s="25">
        <v>18233</v>
      </c>
      <c r="C3638" s="104" t="s">
        <v>3230</v>
      </c>
      <c r="D3638" s="105">
        <v>31206</v>
      </c>
      <c r="E3638" s="28" t="s">
        <v>4784</v>
      </c>
      <c r="F3638" s="17"/>
      <c r="G3638" s="17"/>
      <c r="H3638" s="353">
        <v>1005925749</v>
      </c>
      <c r="I3638" s="17" t="s">
        <v>5208</v>
      </c>
      <c r="J3638" s="17">
        <v>0</v>
      </c>
    </row>
    <row r="3639" spans="1:10" hidden="1">
      <c r="A3639" s="18">
        <f t="shared" si="56"/>
        <v>3635</v>
      </c>
      <c r="B3639" s="21">
        <v>18234</v>
      </c>
      <c r="C3639" s="91" t="s">
        <v>3231</v>
      </c>
      <c r="D3639" s="92">
        <v>33526</v>
      </c>
      <c r="E3639" s="24" t="s">
        <v>4794</v>
      </c>
      <c r="F3639" s="17"/>
      <c r="G3639" s="17"/>
      <c r="H3639" s="353">
        <v>9090112369999</v>
      </c>
      <c r="I3639" s="17" t="s">
        <v>6036</v>
      </c>
      <c r="J3639" s="17">
        <v>0</v>
      </c>
    </row>
    <row r="3640" spans="1:10" hidden="1">
      <c r="A3640" s="18">
        <f t="shared" si="56"/>
        <v>3636</v>
      </c>
      <c r="B3640" s="25">
        <v>18235</v>
      </c>
      <c r="C3640" s="104" t="s">
        <v>3232</v>
      </c>
      <c r="D3640" s="105">
        <v>30911</v>
      </c>
      <c r="E3640" s="28" t="s">
        <v>4784</v>
      </c>
      <c r="F3640" s="17"/>
      <c r="G3640" s="17"/>
      <c r="H3640" s="353">
        <v>1005925862</v>
      </c>
      <c r="I3640" s="17" t="s">
        <v>5208</v>
      </c>
      <c r="J3640" s="17">
        <v>0</v>
      </c>
    </row>
    <row r="3641" spans="1:10" hidden="1">
      <c r="A3641" s="18">
        <f t="shared" si="56"/>
        <v>3637</v>
      </c>
      <c r="B3641" s="21">
        <v>18236</v>
      </c>
      <c r="C3641" s="91" t="s">
        <v>3233</v>
      </c>
      <c r="D3641" s="92">
        <v>33609</v>
      </c>
      <c r="E3641" s="24" t="s">
        <v>4791</v>
      </c>
      <c r="F3641" s="17"/>
      <c r="G3641" s="17"/>
      <c r="H3641" s="353">
        <v>1005927844</v>
      </c>
      <c r="I3641" s="17" t="s">
        <v>5208</v>
      </c>
      <c r="J3641" s="17">
        <v>0</v>
      </c>
    </row>
    <row r="3642" spans="1:10" hidden="1">
      <c r="A3642" s="18">
        <f t="shared" si="56"/>
        <v>3638</v>
      </c>
      <c r="B3642" s="25">
        <v>18237</v>
      </c>
      <c r="C3642" s="104" t="s">
        <v>3234</v>
      </c>
      <c r="D3642" s="105">
        <v>32616</v>
      </c>
      <c r="E3642" s="29" t="s">
        <v>4781</v>
      </c>
      <c r="F3642" s="17"/>
      <c r="G3642" s="17"/>
      <c r="H3642" s="353">
        <v>1006173257</v>
      </c>
      <c r="I3642" s="17" t="s">
        <v>5208</v>
      </c>
      <c r="J3642" s="17">
        <v>0</v>
      </c>
    </row>
    <row r="3643" spans="1:10" hidden="1">
      <c r="A3643" s="18">
        <f t="shared" si="56"/>
        <v>3639</v>
      </c>
      <c r="B3643" s="174">
        <v>18239</v>
      </c>
      <c r="C3643" s="50" t="s">
        <v>3235</v>
      </c>
      <c r="D3643" s="145">
        <v>33698</v>
      </c>
      <c r="E3643" s="30" t="s">
        <v>4806</v>
      </c>
      <c r="F3643" s="17"/>
      <c r="G3643" s="17"/>
      <c r="H3643" s="353">
        <v>1014788151</v>
      </c>
      <c r="I3643" s="17" t="s">
        <v>5210</v>
      </c>
      <c r="J3643" s="17">
        <v>0</v>
      </c>
    </row>
    <row r="3644" spans="1:10" hidden="1">
      <c r="A3644" s="18">
        <f t="shared" si="56"/>
        <v>3640</v>
      </c>
      <c r="B3644" s="25">
        <v>18248</v>
      </c>
      <c r="C3644" s="104" t="s">
        <v>3236</v>
      </c>
      <c r="D3644" s="105">
        <v>31962</v>
      </c>
      <c r="E3644" s="29" t="s">
        <v>4781</v>
      </c>
      <c r="F3644" s="17"/>
      <c r="G3644" s="17"/>
      <c r="H3644" s="353">
        <v>1006015483</v>
      </c>
      <c r="I3644" s="17" t="s">
        <v>5208</v>
      </c>
      <c r="J3644" s="17">
        <v>0</v>
      </c>
    </row>
    <row r="3645" spans="1:10" hidden="1">
      <c r="A3645" s="18">
        <f t="shared" si="56"/>
        <v>3641</v>
      </c>
      <c r="B3645" s="21">
        <v>18249</v>
      </c>
      <c r="C3645" s="91" t="s">
        <v>3237</v>
      </c>
      <c r="D3645" s="92">
        <v>33627</v>
      </c>
      <c r="E3645" s="30" t="s">
        <v>4781</v>
      </c>
      <c r="F3645" s="17"/>
      <c r="G3645" s="17"/>
      <c r="H3645" s="353">
        <v>1006015629</v>
      </c>
      <c r="I3645" s="17" t="s">
        <v>5208</v>
      </c>
      <c r="J3645" s="17">
        <v>0</v>
      </c>
    </row>
    <row r="3646" spans="1:10" hidden="1">
      <c r="A3646" s="18">
        <f t="shared" si="56"/>
        <v>3642</v>
      </c>
      <c r="B3646" s="25">
        <v>18251</v>
      </c>
      <c r="C3646" s="104" t="s">
        <v>2883</v>
      </c>
      <c r="D3646" s="105">
        <v>27136</v>
      </c>
      <c r="E3646" s="29" t="s">
        <v>4781</v>
      </c>
      <c r="F3646" s="17"/>
      <c r="G3646" s="17"/>
      <c r="H3646" s="353">
        <v>1006015823</v>
      </c>
      <c r="I3646" s="17" t="s">
        <v>5208</v>
      </c>
      <c r="J3646" s="17">
        <v>0</v>
      </c>
    </row>
    <row r="3647" spans="1:10" hidden="1">
      <c r="A3647" s="18">
        <f t="shared" si="56"/>
        <v>3643</v>
      </c>
      <c r="B3647" s="21">
        <v>18252</v>
      </c>
      <c r="C3647" s="91" t="s">
        <v>3226</v>
      </c>
      <c r="D3647" s="92">
        <v>31950</v>
      </c>
      <c r="E3647" s="30" t="s">
        <v>4781</v>
      </c>
      <c r="F3647" s="17"/>
      <c r="G3647" s="17"/>
      <c r="H3647" s="353">
        <v>1006015878</v>
      </c>
      <c r="I3647" s="17" t="s">
        <v>5208</v>
      </c>
      <c r="J3647" s="17">
        <v>0</v>
      </c>
    </row>
    <row r="3648" spans="1:10" hidden="1">
      <c r="A3648" s="18">
        <f t="shared" si="56"/>
        <v>3644</v>
      </c>
      <c r="B3648" s="25">
        <v>18253</v>
      </c>
      <c r="C3648" s="104" t="s">
        <v>3238</v>
      </c>
      <c r="D3648" s="105">
        <v>33035</v>
      </c>
      <c r="E3648" s="28" t="s">
        <v>4795</v>
      </c>
      <c r="F3648" s="17"/>
      <c r="G3648" s="17"/>
      <c r="H3648" s="353">
        <v>1006015988</v>
      </c>
      <c r="I3648" s="17" t="s">
        <v>5208</v>
      </c>
      <c r="J3648" s="17">
        <v>0</v>
      </c>
    </row>
    <row r="3649" spans="1:10" hidden="1">
      <c r="A3649" s="18">
        <f t="shared" si="56"/>
        <v>3645</v>
      </c>
      <c r="B3649" s="21">
        <v>18256</v>
      </c>
      <c r="C3649" s="91" t="s">
        <v>3239</v>
      </c>
      <c r="D3649" s="92">
        <v>31978</v>
      </c>
      <c r="E3649" s="24" t="s">
        <v>4782</v>
      </c>
      <c r="F3649" s="17" t="s">
        <v>10557</v>
      </c>
      <c r="G3649" s="17" t="s">
        <v>10552</v>
      </c>
      <c r="H3649" s="353">
        <v>1005944801</v>
      </c>
      <c r="I3649" s="17" t="s">
        <v>5208</v>
      </c>
      <c r="J3649" s="17">
        <v>0</v>
      </c>
    </row>
    <row r="3650" spans="1:10" hidden="1">
      <c r="A3650" s="18">
        <f t="shared" si="56"/>
        <v>3646</v>
      </c>
      <c r="B3650" s="97">
        <v>18257</v>
      </c>
      <c r="C3650" s="98" t="s">
        <v>3240</v>
      </c>
      <c r="D3650" s="99">
        <v>32795</v>
      </c>
      <c r="E3650" s="29" t="s">
        <v>4788</v>
      </c>
      <c r="F3650" s="17"/>
      <c r="G3650" s="17"/>
      <c r="H3650" s="353">
        <v>106868757855</v>
      </c>
      <c r="I3650" s="17" t="s">
        <v>5204</v>
      </c>
      <c r="J3650" s="17">
        <v>0</v>
      </c>
    </row>
    <row r="3651" spans="1:10" hidden="1">
      <c r="A3651" s="18">
        <f t="shared" si="56"/>
        <v>3647</v>
      </c>
      <c r="B3651" s="21">
        <v>18259</v>
      </c>
      <c r="C3651" s="91" t="s">
        <v>851</v>
      </c>
      <c r="D3651" s="92">
        <v>32584</v>
      </c>
      <c r="E3651" s="24" t="s">
        <v>4782</v>
      </c>
      <c r="F3651" s="17" t="s">
        <v>10213</v>
      </c>
      <c r="G3651" s="17" t="s">
        <v>10210</v>
      </c>
      <c r="H3651" s="353">
        <v>1005945020</v>
      </c>
      <c r="I3651" s="17" t="s">
        <v>5208</v>
      </c>
      <c r="J3651" s="17">
        <v>0</v>
      </c>
    </row>
    <row r="3652" spans="1:10" hidden="1">
      <c r="A3652" s="18">
        <f t="shared" si="56"/>
        <v>3648</v>
      </c>
      <c r="B3652" s="25">
        <v>18260</v>
      </c>
      <c r="C3652" s="104" t="s">
        <v>3241</v>
      </c>
      <c r="D3652" s="105">
        <v>31918</v>
      </c>
      <c r="E3652" s="28" t="s">
        <v>4782</v>
      </c>
      <c r="F3652" s="17" t="s">
        <v>10230</v>
      </c>
      <c r="G3652" s="17" t="s">
        <v>10226</v>
      </c>
      <c r="H3652" s="353">
        <v>1005945075</v>
      </c>
      <c r="I3652" s="17" t="s">
        <v>5208</v>
      </c>
      <c r="J3652" s="17">
        <v>0</v>
      </c>
    </row>
    <row r="3653" spans="1:10" hidden="1">
      <c r="A3653" s="18">
        <f t="shared" si="56"/>
        <v>3649</v>
      </c>
      <c r="B3653" s="21">
        <v>18261</v>
      </c>
      <c r="C3653" s="91" t="s">
        <v>3242</v>
      </c>
      <c r="D3653" s="92">
        <v>32796</v>
      </c>
      <c r="E3653" s="24" t="s">
        <v>4782</v>
      </c>
      <c r="F3653" s="17" t="s">
        <v>10030</v>
      </c>
      <c r="G3653" s="17" t="s">
        <v>10024</v>
      </c>
      <c r="H3653" s="353">
        <v>1005945127</v>
      </c>
      <c r="I3653" s="17" t="s">
        <v>5208</v>
      </c>
      <c r="J3653" s="17">
        <v>0</v>
      </c>
    </row>
    <row r="3654" spans="1:10" hidden="1">
      <c r="A3654" s="18">
        <f t="shared" ref="A3654:A3717" si="57">ROW()-4</f>
        <v>3650</v>
      </c>
      <c r="B3654" s="25">
        <v>18262</v>
      </c>
      <c r="C3654" s="104" t="s">
        <v>3243</v>
      </c>
      <c r="D3654" s="105">
        <v>32264</v>
      </c>
      <c r="E3654" s="28" t="s">
        <v>4795</v>
      </c>
      <c r="F3654" s="17"/>
      <c r="G3654" s="17"/>
      <c r="H3654" s="353">
        <v>1005961596</v>
      </c>
      <c r="I3654" s="17" t="s">
        <v>5208</v>
      </c>
      <c r="J3654" s="17">
        <v>0</v>
      </c>
    </row>
    <row r="3655" spans="1:10" hidden="1">
      <c r="A3655" s="18">
        <f t="shared" si="57"/>
        <v>3651</v>
      </c>
      <c r="B3655" s="21">
        <v>18263</v>
      </c>
      <c r="C3655" s="91" t="s">
        <v>3244</v>
      </c>
      <c r="D3655" s="92">
        <v>34192</v>
      </c>
      <c r="E3655" s="24" t="s">
        <v>4795</v>
      </c>
      <c r="F3655" s="17"/>
      <c r="G3655" s="17"/>
      <c r="H3655" s="353">
        <v>1005961473</v>
      </c>
      <c r="I3655" s="17" t="s">
        <v>5208</v>
      </c>
      <c r="J3655" s="17">
        <v>0</v>
      </c>
    </row>
    <row r="3656" spans="1:10" hidden="1">
      <c r="A3656" s="18">
        <f t="shared" si="57"/>
        <v>3652</v>
      </c>
      <c r="B3656" s="25">
        <v>18264</v>
      </c>
      <c r="C3656" s="104" t="s">
        <v>845</v>
      </c>
      <c r="D3656" s="105">
        <v>31577</v>
      </c>
      <c r="E3656" s="28" t="s">
        <v>4795</v>
      </c>
      <c r="F3656" s="17"/>
      <c r="G3656" s="17"/>
      <c r="H3656" s="353">
        <v>1005961512</v>
      </c>
      <c r="I3656" s="17" t="s">
        <v>5208</v>
      </c>
      <c r="J3656" s="17">
        <v>0</v>
      </c>
    </row>
    <row r="3657" spans="1:10" hidden="1">
      <c r="A3657" s="18">
        <f t="shared" si="57"/>
        <v>3653</v>
      </c>
      <c r="B3657" s="21">
        <v>18265</v>
      </c>
      <c r="C3657" s="91" t="s">
        <v>897</v>
      </c>
      <c r="D3657" s="92">
        <v>34627</v>
      </c>
      <c r="E3657" s="24" t="s">
        <v>4795</v>
      </c>
      <c r="F3657" s="17"/>
      <c r="G3657" s="17"/>
      <c r="H3657" s="353">
        <v>1005961431</v>
      </c>
      <c r="I3657" s="17" t="s">
        <v>5208</v>
      </c>
      <c r="J3657" s="17">
        <v>0</v>
      </c>
    </row>
    <row r="3658" spans="1:10" hidden="1">
      <c r="A3658" s="18">
        <f t="shared" si="57"/>
        <v>3654</v>
      </c>
      <c r="B3658" s="25">
        <v>18266</v>
      </c>
      <c r="C3658" s="104" t="s">
        <v>3245</v>
      </c>
      <c r="D3658" s="105">
        <v>33930</v>
      </c>
      <c r="E3658" s="28" t="s">
        <v>4795</v>
      </c>
      <c r="F3658" s="17"/>
      <c r="G3658" s="17"/>
      <c r="H3658" s="353">
        <v>1005961651</v>
      </c>
      <c r="I3658" s="17" t="s">
        <v>5208</v>
      </c>
      <c r="J3658" s="17">
        <v>0</v>
      </c>
    </row>
    <row r="3659" spans="1:10" hidden="1">
      <c r="A3659" s="18">
        <f t="shared" si="57"/>
        <v>3655</v>
      </c>
      <c r="B3659" s="21">
        <v>18267</v>
      </c>
      <c r="C3659" s="91" t="s">
        <v>769</v>
      </c>
      <c r="D3659" s="92">
        <v>33283</v>
      </c>
      <c r="E3659" s="24" t="s">
        <v>4779</v>
      </c>
      <c r="F3659" s="17"/>
      <c r="G3659" s="17"/>
      <c r="H3659" s="353">
        <v>1005961415</v>
      </c>
      <c r="I3659" s="17" t="s">
        <v>5208</v>
      </c>
      <c r="J3659" s="17">
        <v>0</v>
      </c>
    </row>
    <row r="3660" spans="1:10" hidden="1">
      <c r="A3660" s="18">
        <f t="shared" si="57"/>
        <v>3656</v>
      </c>
      <c r="B3660" s="25">
        <v>18268</v>
      </c>
      <c r="C3660" s="26" t="s">
        <v>3246</v>
      </c>
      <c r="D3660" s="27">
        <v>34319</v>
      </c>
      <c r="E3660" s="28" t="s">
        <v>4785</v>
      </c>
      <c r="F3660" s="17"/>
      <c r="G3660" s="17"/>
      <c r="H3660" s="353">
        <v>1006299241</v>
      </c>
      <c r="I3660" s="17" t="s">
        <v>5208</v>
      </c>
      <c r="J3660" s="17">
        <v>0</v>
      </c>
    </row>
    <row r="3661" spans="1:10" hidden="1">
      <c r="A3661" s="18">
        <f t="shared" si="57"/>
        <v>3657</v>
      </c>
      <c r="B3661" s="21">
        <v>18269</v>
      </c>
      <c r="C3661" s="22" t="s">
        <v>3247</v>
      </c>
      <c r="D3661" s="23">
        <v>34018</v>
      </c>
      <c r="E3661" s="24" t="s">
        <v>4782</v>
      </c>
      <c r="F3661" s="17" t="s">
        <v>8509</v>
      </c>
      <c r="G3661" s="17" t="s">
        <v>11124</v>
      </c>
      <c r="H3661" s="353">
        <v>108881693525</v>
      </c>
      <c r="I3661" s="17" t="s">
        <v>5204</v>
      </c>
      <c r="J3661" s="17">
        <v>0</v>
      </c>
    </row>
    <row r="3662" spans="1:10" hidden="1">
      <c r="A3662" s="18">
        <f t="shared" si="57"/>
        <v>3658</v>
      </c>
      <c r="B3662" s="25">
        <v>18271</v>
      </c>
      <c r="C3662" s="26" t="s">
        <v>3248</v>
      </c>
      <c r="D3662" s="27">
        <v>28825</v>
      </c>
      <c r="E3662" s="28" t="s">
        <v>4818</v>
      </c>
      <c r="F3662" s="17"/>
      <c r="G3662" s="17"/>
      <c r="H3662" s="353">
        <v>1008395800</v>
      </c>
      <c r="I3662" s="17" t="s">
        <v>5208</v>
      </c>
      <c r="J3662" s="17">
        <v>0</v>
      </c>
    </row>
    <row r="3663" spans="1:10" hidden="1">
      <c r="A3663" s="18">
        <f t="shared" si="57"/>
        <v>3659</v>
      </c>
      <c r="B3663" s="175">
        <v>18273</v>
      </c>
      <c r="C3663" s="167" t="s">
        <v>3249</v>
      </c>
      <c r="D3663" s="168">
        <v>34864</v>
      </c>
      <c r="E3663" s="176" t="s">
        <v>4788</v>
      </c>
      <c r="F3663" s="17"/>
      <c r="G3663" s="17"/>
      <c r="H3663" s="353">
        <v>1007048284</v>
      </c>
      <c r="I3663" s="17" t="s">
        <v>5208</v>
      </c>
      <c r="J3663" s="17">
        <v>0</v>
      </c>
    </row>
    <row r="3664" spans="1:10" hidden="1">
      <c r="A3664" s="18">
        <f t="shared" si="57"/>
        <v>3660</v>
      </c>
      <c r="B3664" s="177">
        <v>18274</v>
      </c>
      <c r="C3664" s="178" t="s">
        <v>3250</v>
      </c>
      <c r="D3664" s="179">
        <v>34551</v>
      </c>
      <c r="E3664" s="178" t="s">
        <v>4827</v>
      </c>
      <c r="F3664" s="17"/>
      <c r="G3664" s="17"/>
      <c r="H3664" s="353">
        <v>1007047939</v>
      </c>
      <c r="I3664" s="17" t="s">
        <v>5208</v>
      </c>
      <c r="J3664" s="17">
        <v>0</v>
      </c>
    </row>
    <row r="3665" spans="1:10" hidden="1">
      <c r="A3665" s="18">
        <f t="shared" si="57"/>
        <v>3661</v>
      </c>
      <c r="B3665" s="175">
        <v>18275</v>
      </c>
      <c r="C3665" s="167" t="s">
        <v>3251</v>
      </c>
      <c r="D3665" s="168">
        <v>33696</v>
      </c>
      <c r="E3665" s="176" t="s">
        <v>4788</v>
      </c>
      <c r="F3665" s="17"/>
      <c r="G3665" s="17"/>
      <c r="H3665" s="353">
        <v>1007048352</v>
      </c>
      <c r="I3665" s="17" t="s">
        <v>5208</v>
      </c>
      <c r="J3665" s="17">
        <v>0</v>
      </c>
    </row>
    <row r="3666" spans="1:10" hidden="1">
      <c r="A3666" s="18">
        <f t="shared" si="57"/>
        <v>3662</v>
      </c>
      <c r="B3666" s="180">
        <v>18276</v>
      </c>
      <c r="C3666" s="169" t="s">
        <v>3252</v>
      </c>
      <c r="D3666" s="170">
        <v>34902</v>
      </c>
      <c r="E3666" s="181" t="s">
        <v>4788</v>
      </c>
      <c r="F3666" s="17"/>
      <c r="G3666" s="17"/>
      <c r="H3666" s="353">
        <v>1007052568</v>
      </c>
      <c r="I3666" s="17" t="s">
        <v>5208</v>
      </c>
      <c r="J3666" s="17">
        <v>0</v>
      </c>
    </row>
    <row r="3667" spans="1:10" hidden="1">
      <c r="A3667" s="18">
        <f t="shared" si="57"/>
        <v>3663</v>
      </c>
      <c r="B3667" s="175">
        <v>18277</v>
      </c>
      <c r="C3667" s="167" t="s">
        <v>2795</v>
      </c>
      <c r="D3667" s="168">
        <v>34904</v>
      </c>
      <c r="E3667" s="24" t="s">
        <v>4800</v>
      </c>
      <c r="F3667" s="17"/>
      <c r="G3667" s="17"/>
      <c r="H3667" s="353">
        <v>141000860435</v>
      </c>
      <c r="I3667" s="17" t="s">
        <v>5210</v>
      </c>
      <c r="J3667" s="17">
        <v>0</v>
      </c>
    </row>
    <row r="3668" spans="1:10" hidden="1">
      <c r="A3668" s="18">
        <f t="shared" si="57"/>
        <v>3664</v>
      </c>
      <c r="B3668" s="42">
        <v>18278</v>
      </c>
      <c r="C3668" s="100" t="s">
        <v>3253</v>
      </c>
      <c r="D3668" s="76">
        <v>34023</v>
      </c>
      <c r="E3668" s="29" t="s">
        <v>4788</v>
      </c>
      <c r="F3668" s="17"/>
      <c r="G3668" s="17"/>
      <c r="H3668" s="353">
        <v>44310000297952</v>
      </c>
      <c r="I3668" s="17" t="s">
        <v>5273</v>
      </c>
      <c r="J3668" s="17" t="s">
        <v>6637</v>
      </c>
    </row>
    <row r="3669" spans="1:10" hidden="1">
      <c r="A3669" s="18">
        <f t="shared" si="57"/>
        <v>3665</v>
      </c>
      <c r="B3669" s="175">
        <v>18279</v>
      </c>
      <c r="C3669" s="167" t="s">
        <v>3254</v>
      </c>
      <c r="D3669" s="168">
        <v>33926</v>
      </c>
      <c r="E3669" s="176" t="s">
        <v>4788</v>
      </c>
      <c r="F3669" s="17"/>
      <c r="G3669" s="17"/>
      <c r="H3669" s="353">
        <v>1007048006</v>
      </c>
      <c r="I3669" s="17" t="s">
        <v>5208</v>
      </c>
      <c r="J3669" s="17">
        <v>0</v>
      </c>
    </row>
    <row r="3670" spans="1:10" hidden="1">
      <c r="A3670" s="18">
        <f t="shared" si="57"/>
        <v>3666</v>
      </c>
      <c r="B3670" s="60">
        <v>18283</v>
      </c>
      <c r="C3670" s="85" t="s">
        <v>1108</v>
      </c>
      <c r="D3670" s="86">
        <v>33366</v>
      </c>
      <c r="E3670" s="63" t="s">
        <v>4792</v>
      </c>
      <c r="F3670" s="17"/>
      <c r="G3670" s="17"/>
      <c r="H3670" s="353">
        <v>102869450637</v>
      </c>
      <c r="I3670" s="17" t="s">
        <v>5204</v>
      </c>
      <c r="J3670" s="17">
        <v>0</v>
      </c>
    </row>
    <row r="3671" spans="1:10" hidden="1">
      <c r="A3671" s="18">
        <f t="shared" si="57"/>
        <v>3667</v>
      </c>
      <c r="B3671" s="175">
        <v>18285</v>
      </c>
      <c r="C3671" s="167" t="s">
        <v>3255</v>
      </c>
      <c r="D3671" s="168">
        <v>34255</v>
      </c>
      <c r="E3671" s="176" t="s">
        <v>4788</v>
      </c>
      <c r="F3671" s="17"/>
      <c r="G3671" s="17"/>
      <c r="H3671" s="353">
        <v>1007048103</v>
      </c>
      <c r="I3671" s="17" t="s">
        <v>5208</v>
      </c>
      <c r="J3671" s="17">
        <v>0</v>
      </c>
    </row>
    <row r="3672" spans="1:10" hidden="1">
      <c r="A3672" s="18">
        <f t="shared" si="57"/>
        <v>3668</v>
      </c>
      <c r="B3672" s="180">
        <v>18286</v>
      </c>
      <c r="C3672" s="169" t="s">
        <v>3256</v>
      </c>
      <c r="D3672" s="170">
        <v>31442</v>
      </c>
      <c r="E3672" s="28" t="s">
        <v>4802</v>
      </c>
      <c r="F3672" s="17"/>
      <c r="G3672" s="17"/>
      <c r="H3672" s="353">
        <v>1006652969</v>
      </c>
      <c r="I3672" s="17" t="s">
        <v>5208</v>
      </c>
      <c r="J3672" s="17">
        <v>0</v>
      </c>
    </row>
    <row r="3673" spans="1:10" hidden="1">
      <c r="A3673" s="18">
        <f t="shared" si="57"/>
        <v>3669</v>
      </c>
      <c r="B3673" s="175">
        <v>18290</v>
      </c>
      <c r="C3673" s="167" t="s">
        <v>3257</v>
      </c>
      <c r="D3673" s="168">
        <v>34829</v>
      </c>
      <c r="E3673" s="176" t="s">
        <v>4798</v>
      </c>
      <c r="F3673" s="17"/>
      <c r="G3673" s="17"/>
      <c r="H3673" s="353">
        <v>1006688056</v>
      </c>
      <c r="I3673" s="17" t="s">
        <v>5208</v>
      </c>
      <c r="J3673" s="17">
        <v>0</v>
      </c>
    </row>
    <row r="3674" spans="1:10" hidden="1">
      <c r="A3674" s="18">
        <f t="shared" si="57"/>
        <v>3670</v>
      </c>
      <c r="B3674" s="180">
        <v>18291</v>
      </c>
      <c r="C3674" s="169" t="s">
        <v>1235</v>
      </c>
      <c r="D3674" s="170">
        <v>32353</v>
      </c>
      <c r="E3674" s="181" t="s">
        <v>4798</v>
      </c>
      <c r="F3674" s="17"/>
      <c r="G3674" s="17"/>
      <c r="H3674" s="353">
        <v>1006688108</v>
      </c>
      <c r="I3674" s="17" t="s">
        <v>5208</v>
      </c>
      <c r="J3674" s="17">
        <v>0</v>
      </c>
    </row>
    <row r="3675" spans="1:10" hidden="1">
      <c r="A3675" s="18">
        <f t="shared" si="57"/>
        <v>3671</v>
      </c>
      <c r="B3675" s="175">
        <v>18295</v>
      </c>
      <c r="C3675" s="167" t="s">
        <v>3258</v>
      </c>
      <c r="D3675" s="168">
        <v>33098</v>
      </c>
      <c r="E3675" s="24" t="s">
        <v>4816</v>
      </c>
      <c r="F3675" s="17"/>
      <c r="G3675" s="17"/>
      <c r="H3675" s="353">
        <v>1007031466</v>
      </c>
      <c r="I3675" s="17" t="s">
        <v>5208</v>
      </c>
      <c r="J3675" s="17">
        <v>0</v>
      </c>
    </row>
    <row r="3676" spans="1:10" hidden="1">
      <c r="A3676" s="18">
        <f t="shared" si="57"/>
        <v>3672</v>
      </c>
      <c r="B3676" s="93">
        <v>18301</v>
      </c>
      <c r="C3676" s="94" t="s">
        <v>3259</v>
      </c>
      <c r="D3676" s="95">
        <v>35031</v>
      </c>
      <c r="E3676" s="94" t="s">
        <v>4792</v>
      </c>
      <c r="F3676" s="17"/>
      <c r="G3676" s="17"/>
      <c r="H3676" s="353">
        <v>100878168088</v>
      </c>
      <c r="I3676" s="17" t="s">
        <v>5204</v>
      </c>
      <c r="J3676" s="17">
        <v>0</v>
      </c>
    </row>
    <row r="3677" spans="1:10" hidden="1">
      <c r="A3677" s="18">
        <f t="shared" si="57"/>
        <v>3673</v>
      </c>
      <c r="B3677" s="180">
        <v>18302</v>
      </c>
      <c r="C3677" s="26" t="s">
        <v>3260</v>
      </c>
      <c r="D3677" s="27">
        <v>34073</v>
      </c>
      <c r="E3677" s="181" t="s">
        <v>4821</v>
      </c>
      <c r="F3677" s="17"/>
      <c r="G3677" s="17"/>
      <c r="H3677" s="353">
        <v>1006652480</v>
      </c>
      <c r="I3677" s="17" t="s">
        <v>5208</v>
      </c>
      <c r="J3677" s="17">
        <v>0</v>
      </c>
    </row>
    <row r="3678" spans="1:10" hidden="1">
      <c r="A3678" s="18">
        <f t="shared" si="57"/>
        <v>3674</v>
      </c>
      <c r="B3678" s="93">
        <v>18303</v>
      </c>
      <c r="C3678" s="94" t="s">
        <v>3261</v>
      </c>
      <c r="D3678" s="95">
        <v>33782</v>
      </c>
      <c r="E3678" s="94" t="s">
        <v>4823</v>
      </c>
      <c r="F3678" s="17"/>
      <c r="G3678" s="17"/>
      <c r="H3678" s="353">
        <v>102879154050</v>
      </c>
      <c r="I3678" s="17" t="s">
        <v>5204</v>
      </c>
      <c r="J3678" s="17">
        <v>0</v>
      </c>
    </row>
    <row r="3679" spans="1:10" hidden="1">
      <c r="A3679" s="18">
        <f t="shared" si="57"/>
        <v>3675</v>
      </c>
      <c r="B3679" s="180">
        <v>18304</v>
      </c>
      <c r="C3679" s="169" t="s">
        <v>3262</v>
      </c>
      <c r="D3679" s="170">
        <v>33858</v>
      </c>
      <c r="E3679" s="28" t="s">
        <v>4806</v>
      </c>
      <c r="F3679" s="17"/>
      <c r="G3679" s="17"/>
      <c r="H3679" s="353">
        <v>1006669428</v>
      </c>
      <c r="I3679" s="17" t="s">
        <v>5208</v>
      </c>
      <c r="J3679" s="17">
        <v>0</v>
      </c>
    </row>
    <row r="3680" spans="1:10" hidden="1">
      <c r="A3680" s="18">
        <f t="shared" si="57"/>
        <v>3676</v>
      </c>
      <c r="B3680" s="175">
        <v>18305</v>
      </c>
      <c r="C3680" s="167" t="s">
        <v>2546</v>
      </c>
      <c r="D3680" s="168">
        <v>33358</v>
      </c>
      <c r="E3680" s="176" t="s">
        <v>4812</v>
      </c>
      <c r="F3680" s="17"/>
      <c r="G3680" s="17"/>
      <c r="H3680" s="353">
        <v>1006669729</v>
      </c>
      <c r="I3680" s="17" t="s">
        <v>5208</v>
      </c>
      <c r="J3680" s="17">
        <v>0</v>
      </c>
    </row>
    <row r="3681" spans="1:10" hidden="1">
      <c r="A3681" s="18">
        <f t="shared" si="57"/>
        <v>3677</v>
      </c>
      <c r="B3681" s="180">
        <v>18312</v>
      </c>
      <c r="C3681" s="169" t="s">
        <v>3263</v>
      </c>
      <c r="D3681" s="170">
        <v>32925</v>
      </c>
      <c r="E3681" s="181" t="s">
        <v>4792</v>
      </c>
      <c r="F3681" s="17"/>
      <c r="G3681" s="17"/>
      <c r="H3681" s="353">
        <v>1007181853</v>
      </c>
      <c r="I3681" s="17" t="s">
        <v>5208</v>
      </c>
      <c r="J3681" s="17">
        <v>0</v>
      </c>
    </row>
    <row r="3682" spans="1:10" hidden="1">
      <c r="A3682" s="18">
        <f t="shared" si="57"/>
        <v>3678</v>
      </c>
      <c r="B3682" s="175">
        <v>18313</v>
      </c>
      <c r="C3682" s="167" t="s">
        <v>3264</v>
      </c>
      <c r="D3682" s="168">
        <v>31779</v>
      </c>
      <c r="E3682" s="24" t="s">
        <v>4822</v>
      </c>
      <c r="F3682" s="17"/>
      <c r="G3682" s="17"/>
      <c r="H3682" s="353">
        <v>1007181976</v>
      </c>
      <c r="I3682" s="17" t="s">
        <v>5208</v>
      </c>
      <c r="J3682" s="17">
        <v>0</v>
      </c>
    </row>
    <row r="3683" spans="1:10" hidden="1">
      <c r="A3683" s="18">
        <f t="shared" si="57"/>
        <v>3679</v>
      </c>
      <c r="B3683" s="180">
        <v>18314</v>
      </c>
      <c r="C3683" s="169" t="s">
        <v>3265</v>
      </c>
      <c r="D3683" s="170">
        <v>34412</v>
      </c>
      <c r="E3683" s="28" t="s">
        <v>4791</v>
      </c>
      <c r="F3683" s="17"/>
      <c r="G3683" s="17"/>
      <c r="H3683" s="353">
        <v>1007181824</v>
      </c>
      <c r="I3683" s="17" t="s">
        <v>5208</v>
      </c>
      <c r="J3683" s="17">
        <v>0</v>
      </c>
    </row>
    <row r="3684" spans="1:10" hidden="1">
      <c r="A3684" s="18">
        <f t="shared" si="57"/>
        <v>3680</v>
      </c>
      <c r="B3684" s="175">
        <v>18315</v>
      </c>
      <c r="C3684" s="167" t="s">
        <v>3266</v>
      </c>
      <c r="D3684" s="168">
        <v>32986</v>
      </c>
      <c r="E3684" s="24" t="s">
        <v>4791</v>
      </c>
      <c r="F3684" s="17"/>
      <c r="G3684" s="17"/>
      <c r="H3684" s="353">
        <v>141000860493</v>
      </c>
      <c r="I3684" s="17" t="s">
        <v>5210</v>
      </c>
      <c r="J3684" s="17">
        <v>0</v>
      </c>
    </row>
    <row r="3685" spans="1:10" hidden="1">
      <c r="A3685" s="18">
        <f t="shared" si="57"/>
        <v>3681</v>
      </c>
      <c r="B3685" s="180">
        <v>18316</v>
      </c>
      <c r="C3685" s="169" t="s">
        <v>3267</v>
      </c>
      <c r="D3685" s="170">
        <v>32428</v>
      </c>
      <c r="E3685" s="28" t="s">
        <v>4803</v>
      </c>
      <c r="F3685" s="17"/>
      <c r="G3685" s="17"/>
      <c r="H3685" s="353">
        <v>1006695816</v>
      </c>
      <c r="I3685" s="17" t="s">
        <v>5208</v>
      </c>
      <c r="J3685" s="17">
        <v>0</v>
      </c>
    </row>
    <row r="3686" spans="1:10" hidden="1">
      <c r="A3686" s="18">
        <f t="shared" si="57"/>
        <v>3682</v>
      </c>
      <c r="B3686" s="175">
        <v>18317</v>
      </c>
      <c r="C3686" s="167" t="s">
        <v>3268</v>
      </c>
      <c r="D3686" s="168">
        <v>33292</v>
      </c>
      <c r="E3686" s="24" t="s">
        <v>4820</v>
      </c>
      <c r="F3686" s="17"/>
      <c r="G3686" s="17"/>
      <c r="H3686" s="353">
        <v>1006695748</v>
      </c>
      <c r="I3686" s="17" t="s">
        <v>5208</v>
      </c>
      <c r="J3686" s="17">
        <v>0</v>
      </c>
    </row>
    <row r="3687" spans="1:10" hidden="1">
      <c r="A3687" s="18">
        <f t="shared" si="57"/>
        <v>3683</v>
      </c>
      <c r="B3687" s="42">
        <v>18318</v>
      </c>
      <c r="C3687" s="29" t="s">
        <v>3269</v>
      </c>
      <c r="D3687" s="45">
        <v>34941</v>
      </c>
      <c r="E3687" s="29" t="s">
        <v>4813</v>
      </c>
      <c r="F3687" s="17"/>
      <c r="G3687" s="17"/>
      <c r="H3687" s="353">
        <v>141000860474</v>
      </c>
      <c r="I3687" s="17" t="s">
        <v>5210</v>
      </c>
      <c r="J3687" s="17">
        <v>0</v>
      </c>
    </row>
    <row r="3688" spans="1:10" hidden="1">
      <c r="A3688" s="18">
        <f t="shared" si="57"/>
        <v>3684</v>
      </c>
      <c r="B3688" s="175">
        <v>18319</v>
      </c>
      <c r="C3688" s="167" t="s">
        <v>136</v>
      </c>
      <c r="D3688" s="168">
        <v>32088</v>
      </c>
      <c r="E3688" s="24" t="s">
        <v>4829</v>
      </c>
      <c r="F3688" s="17"/>
      <c r="G3688" s="17"/>
      <c r="H3688" s="353">
        <v>1006683750</v>
      </c>
      <c r="I3688" s="17" t="s">
        <v>5208</v>
      </c>
      <c r="J3688" s="17">
        <v>0</v>
      </c>
    </row>
    <row r="3689" spans="1:10" hidden="1">
      <c r="A3689" s="18">
        <f t="shared" si="57"/>
        <v>3685</v>
      </c>
      <c r="B3689" s="180">
        <v>18321</v>
      </c>
      <c r="C3689" s="169" t="s">
        <v>1092</v>
      </c>
      <c r="D3689" s="170">
        <v>33913</v>
      </c>
      <c r="E3689" s="28" t="s">
        <v>4803</v>
      </c>
      <c r="F3689" s="17"/>
      <c r="G3689" s="17"/>
      <c r="H3689" s="353">
        <v>1006684131</v>
      </c>
      <c r="I3689" s="17" t="s">
        <v>5208</v>
      </c>
      <c r="J3689" s="17">
        <v>0</v>
      </c>
    </row>
    <row r="3690" spans="1:10" hidden="1">
      <c r="A3690" s="18">
        <f t="shared" si="57"/>
        <v>3686</v>
      </c>
      <c r="B3690" s="68">
        <v>18322</v>
      </c>
      <c r="C3690" s="69" t="s">
        <v>3270</v>
      </c>
      <c r="D3690" s="70">
        <v>35071</v>
      </c>
      <c r="E3690" s="71" t="s">
        <v>4803</v>
      </c>
      <c r="F3690" s="17"/>
      <c r="G3690" s="17"/>
      <c r="H3690" s="353">
        <v>1006683860</v>
      </c>
      <c r="I3690" s="17" t="s">
        <v>5208</v>
      </c>
      <c r="J3690" s="17" t="s">
        <v>6639</v>
      </c>
    </row>
    <row r="3691" spans="1:10" hidden="1">
      <c r="A3691" s="18">
        <f t="shared" si="57"/>
        <v>3687</v>
      </c>
      <c r="B3691" s="180">
        <v>18323</v>
      </c>
      <c r="C3691" s="169" t="s">
        <v>242</v>
      </c>
      <c r="D3691" s="170">
        <v>34858</v>
      </c>
      <c r="E3691" s="28" t="s">
        <v>4803</v>
      </c>
      <c r="F3691" s="17"/>
      <c r="G3691" s="17"/>
      <c r="H3691" s="353">
        <v>1006683909</v>
      </c>
      <c r="I3691" s="17" t="s">
        <v>5208</v>
      </c>
      <c r="J3691" s="17">
        <v>0</v>
      </c>
    </row>
    <row r="3692" spans="1:10" hidden="1">
      <c r="A3692" s="18">
        <f t="shared" si="57"/>
        <v>3688</v>
      </c>
      <c r="B3692" s="175">
        <v>18328</v>
      </c>
      <c r="C3692" s="167" t="s">
        <v>135</v>
      </c>
      <c r="D3692" s="168">
        <v>33515</v>
      </c>
      <c r="E3692" s="24" t="s">
        <v>4827</v>
      </c>
      <c r="F3692" s="17"/>
      <c r="G3692" s="17"/>
      <c r="H3692" s="353">
        <v>1007184850</v>
      </c>
      <c r="I3692" s="17" t="s">
        <v>5208</v>
      </c>
      <c r="J3692" s="17">
        <v>0</v>
      </c>
    </row>
    <row r="3693" spans="1:10" hidden="1">
      <c r="A3693" s="18">
        <f t="shared" si="57"/>
        <v>3689</v>
      </c>
      <c r="B3693" s="180">
        <v>18331</v>
      </c>
      <c r="C3693" s="169" t="s">
        <v>1857</v>
      </c>
      <c r="D3693" s="170">
        <v>33202</v>
      </c>
      <c r="E3693" s="28" t="s">
        <v>4806</v>
      </c>
      <c r="F3693" s="17"/>
      <c r="G3693" s="17"/>
      <c r="H3693" s="353">
        <v>1007184672</v>
      </c>
      <c r="I3693" s="17" t="s">
        <v>5208</v>
      </c>
      <c r="J3693" s="17">
        <v>0</v>
      </c>
    </row>
    <row r="3694" spans="1:10" hidden="1">
      <c r="A3694" s="18">
        <f t="shared" si="57"/>
        <v>3690</v>
      </c>
      <c r="B3694" s="175">
        <v>18332</v>
      </c>
      <c r="C3694" s="167" t="s">
        <v>164</v>
      </c>
      <c r="D3694" s="168">
        <v>35122</v>
      </c>
      <c r="E3694" s="24" t="s">
        <v>4818</v>
      </c>
      <c r="F3694" s="17"/>
      <c r="G3694" s="17"/>
      <c r="H3694" s="353">
        <v>1012440417</v>
      </c>
      <c r="I3694" s="17" t="s">
        <v>5210</v>
      </c>
      <c r="J3694" s="17">
        <v>0</v>
      </c>
    </row>
    <row r="3695" spans="1:10" hidden="1">
      <c r="A3695" s="18">
        <f t="shared" si="57"/>
        <v>3691</v>
      </c>
      <c r="B3695" s="180">
        <v>18333</v>
      </c>
      <c r="C3695" s="169" t="s">
        <v>3271</v>
      </c>
      <c r="D3695" s="170">
        <v>32801</v>
      </c>
      <c r="E3695" s="28" t="s">
        <v>4822</v>
      </c>
      <c r="F3695" s="17"/>
      <c r="G3695" s="17"/>
      <c r="H3695" s="353">
        <v>1007184766</v>
      </c>
      <c r="I3695" s="17" t="s">
        <v>5208</v>
      </c>
      <c r="J3695" s="17">
        <v>0</v>
      </c>
    </row>
    <row r="3696" spans="1:10" hidden="1">
      <c r="A3696" s="18">
        <f t="shared" si="57"/>
        <v>3692</v>
      </c>
      <c r="B3696" s="175">
        <v>18334</v>
      </c>
      <c r="C3696" s="167" t="s">
        <v>3272</v>
      </c>
      <c r="D3696" s="168">
        <v>32648</v>
      </c>
      <c r="E3696" s="24" t="s">
        <v>4807</v>
      </c>
      <c r="F3696" s="17"/>
      <c r="G3696" s="17"/>
      <c r="H3696" s="353">
        <v>1007184818</v>
      </c>
      <c r="I3696" s="17" t="s">
        <v>5208</v>
      </c>
      <c r="J3696" s="17">
        <v>0</v>
      </c>
    </row>
    <row r="3697" spans="1:10" hidden="1">
      <c r="A3697" s="18">
        <f t="shared" si="57"/>
        <v>3693</v>
      </c>
      <c r="B3697" s="42">
        <v>18335</v>
      </c>
      <c r="C3697" s="29" t="s">
        <v>3273</v>
      </c>
      <c r="D3697" s="45">
        <v>34751</v>
      </c>
      <c r="E3697" s="29" t="s">
        <v>4820</v>
      </c>
      <c r="F3697" s="17"/>
      <c r="G3697" s="17"/>
      <c r="H3697" s="353">
        <v>1024145846</v>
      </c>
      <c r="I3697" s="17" t="s">
        <v>5210</v>
      </c>
      <c r="J3697" s="17">
        <v>0</v>
      </c>
    </row>
    <row r="3698" spans="1:10" hidden="1">
      <c r="A3698" s="18">
        <f t="shared" si="57"/>
        <v>3694</v>
      </c>
      <c r="B3698" s="175">
        <v>18339</v>
      </c>
      <c r="C3698" s="22" t="s">
        <v>3274</v>
      </c>
      <c r="D3698" s="23">
        <v>34343</v>
      </c>
      <c r="E3698" s="176" t="s">
        <v>4825</v>
      </c>
      <c r="F3698" s="17"/>
      <c r="G3698" s="17"/>
      <c r="H3698" s="353">
        <v>1006655490</v>
      </c>
      <c r="I3698" s="17" t="s">
        <v>5208</v>
      </c>
      <c r="J3698" s="17">
        <v>0</v>
      </c>
    </row>
    <row r="3699" spans="1:10" hidden="1">
      <c r="A3699" s="18">
        <f t="shared" si="57"/>
        <v>3695</v>
      </c>
      <c r="B3699" s="180">
        <v>18342</v>
      </c>
      <c r="C3699" s="169" t="s">
        <v>3275</v>
      </c>
      <c r="D3699" s="170">
        <v>34711</v>
      </c>
      <c r="E3699" s="181" t="s">
        <v>4789</v>
      </c>
      <c r="F3699" s="17"/>
      <c r="G3699" s="17"/>
      <c r="H3699" s="353">
        <v>1006652561</v>
      </c>
      <c r="I3699" s="17" t="s">
        <v>5208</v>
      </c>
      <c r="J3699" s="17">
        <v>0</v>
      </c>
    </row>
    <row r="3700" spans="1:10" hidden="1">
      <c r="A3700" s="18">
        <f t="shared" si="57"/>
        <v>3696</v>
      </c>
      <c r="B3700" s="175">
        <v>18343</v>
      </c>
      <c r="C3700" s="167" t="s">
        <v>1031</v>
      </c>
      <c r="D3700" s="168">
        <v>34604</v>
      </c>
      <c r="E3700" s="176" t="s">
        <v>4789</v>
      </c>
      <c r="F3700" s="17"/>
      <c r="G3700" s="17"/>
      <c r="H3700" s="353">
        <v>1006652590</v>
      </c>
      <c r="I3700" s="17" t="s">
        <v>5208</v>
      </c>
      <c r="J3700" s="17">
        <v>0</v>
      </c>
    </row>
    <row r="3701" spans="1:10" hidden="1">
      <c r="A3701" s="18">
        <f t="shared" si="57"/>
        <v>3697</v>
      </c>
      <c r="B3701" s="180">
        <v>18344</v>
      </c>
      <c r="C3701" s="169" t="s">
        <v>3276</v>
      </c>
      <c r="D3701" s="170">
        <v>33281</v>
      </c>
      <c r="E3701" s="181" t="s">
        <v>4789</v>
      </c>
      <c r="F3701" s="17"/>
      <c r="G3701" s="17"/>
      <c r="H3701" s="353">
        <v>1006652642</v>
      </c>
      <c r="I3701" s="17" t="s">
        <v>5208</v>
      </c>
      <c r="J3701" s="17">
        <v>0</v>
      </c>
    </row>
    <row r="3702" spans="1:10" hidden="1">
      <c r="A3702" s="18">
        <f t="shared" si="57"/>
        <v>3698</v>
      </c>
      <c r="B3702" s="180">
        <v>18347</v>
      </c>
      <c r="C3702" s="169" t="s">
        <v>2048</v>
      </c>
      <c r="D3702" s="170">
        <v>34033</v>
      </c>
      <c r="E3702" s="181" t="s">
        <v>4814</v>
      </c>
      <c r="F3702" s="17"/>
      <c r="G3702" s="17"/>
      <c r="H3702" s="353">
        <v>1006652354</v>
      </c>
      <c r="I3702" s="17" t="s">
        <v>5208</v>
      </c>
      <c r="J3702" s="17">
        <v>0</v>
      </c>
    </row>
    <row r="3703" spans="1:10" hidden="1">
      <c r="A3703" s="18">
        <f t="shared" si="57"/>
        <v>3699</v>
      </c>
      <c r="B3703" s="175">
        <v>18348</v>
      </c>
      <c r="C3703" s="167" t="s">
        <v>3277</v>
      </c>
      <c r="D3703" s="168">
        <v>33096</v>
      </c>
      <c r="E3703" s="176" t="s">
        <v>4814</v>
      </c>
      <c r="F3703" s="17"/>
      <c r="G3703" s="17"/>
      <c r="H3703" s="353">
        <v>1006652286</v>
      </c>
      <c r="I3703" s="17" t="s">
        <v>5208</v>
      </c>
      <c r="J3703" s="17">
        <v>0</v>
      </c>
    </row>
    <row r="3704" spans="1:10" hidden="1">
      <c r="A3704" s="18">
        <f t="shared" si="57"/>
        <v>3700</v>
      </c>
      <c r="B3704" s="180">
        <v>18349</v>
      </c>
      <c r="C3704" s="169" t="s">
        <v>3278</v>
      </c>
      <c r="D3704" s="170">
        <v>33131</v>
      </c>
      <c r="E3704" s="181" t="s">
        <v>4823</v>
      </c>
      <c r="F3704" s="17"/>
      <c r="G3704" s="17"/>
      <c r="H3704" s="353">
        <v>1006703135</v>
      </c>
      <c r="I3704" s="17" t="s">
        <v>5208</v>
      </c>
      <c r="J3704" s="17">
        <v>0</v>
      </c>
    </row>
    <row r="3705" spans="1:10" hidden="1">
      <c r="A3705" s="18">
        <f t="shared" si="57"/>
        <v>3701</v>
      </c>
      <c r="B3705" s="175">
        <v>18353</v>
      </c>
      <c r="C3705" s="167" t="s">
        <v>3279</v>
      </c>
      <c r="D3705" s="168">
        <v>34706</v>
      </c>
      <c r="E3705" s="176" t="s">
        <v>4827</v>
      </c>
      <c r="F3705" s="17"/>
      <c r="G3705" s="17"/>
      <c r="H3705" s="353">
        <v>1006657540</v>
      </c>
      <c r="I3705" s="17" t="s">
        <v>5208</v>
      </c>
      <c r="J3705" s="17">
        <v>0</v>
      </c>
    </row>
    <row r="3706" spans="1:10" hidden="1">
      <c r="A3706" s="18">
        <f t="shared" si="57"/>
        <v>3702</v>
      </c>
      <c r="B3706" s="180">
        <v>18354</v>
      </c>
      <c r="C3706" s="169" t="s">
        <v>1796</v>
      </c>
      <c r="D3706" s="170">
        <v>34763</v>
      </c>
      <c r="E3706" s="28" t="s">
        <v>4829</v>
      </c>
      <c r="F3706" s="17"/>
      <c r="G3706" s="17"/>
      <c r="H3706" s="353">
        <v>1006656334</v>
      </c>
      <c r="I3706" s="17" t="s">
        <v>5208</v>
      </c>
      <c r="J3706" s="17">
        <v>0</v>
      </c>
    </row>
    <row r="3707" spans="1:10" hidden="1">
      <c r="A3707" s="18">
        <f t="shared" si="57"/>
        <v>3703</v>
      </c>
      <c r="B3707" s="175">
        <v>18357</v>
      </c>
      <c r="C3707" s="167" t="s">
        <v>207</v>
      </c>
      <c r="D3707" s="168">
        <v>33616</v>
      </c>
      <c r="E3707" s="176" t="s">
        <v>4805</v>
      </c>
      <c r="F3707" s="17"/>
      <c r="G3707" s="17"/>
      <c r="H3707" s="353">
        <v>1006651588</v>
      </c>
      <c r="I3707" s="17" t="s">
        <v>5208</v>
      </c>
      <c r="J3707" s="17">
        <v>0</v>
      </c>
    </row>
    <row r="3708" spans="1:10" hidden="1">
      <c r="A3708" s="18">
        <f t="shared" si="57"/>
        <v>3704</v>
      </c>
      <c r="B3708" s="180">
        <v>18358</v>
      </c>
      <c r="C3708" s="169" t="s">
        <v>955</v>
      </c>
      <c r="D3708" s="170">
        <v>34769</v>
      </c>
      <c r="E3708" s="28" t="s">
        <v>4800</v>
      </c>
      <c r="F3708" s="17"/>
      <c r="G3708" s="17"/>
      <c r="H3708" s="353">
        <v>141000860434</v>
      </c>
      <c r="I3708" s="17" t="s">
        <v>5210</v>
      </c>
      <c r="J3708" s="17">
        <v>0</v>
      </c>
    </row>
    <row r="3709" spans="1:10" hidden="1">
      <c r="A3709" s="18">
        <f t="shared" si="57"/>
        <v>3705</v>
      </c>
      <c r="B3709" s="175">
        <v>18359</v>
      </c>
      <c r="C3709" s="167" t="s">
        <v>3280</v>
      </c>
      <c r="D3709" s="168">
        <v>32760</v>
      </c>
      <c r="E3709" s="176" t="s">
        <v>4805</v>
      </c>
      <c r="F3709" s="17"/>
      <c r="G3709" s="17"/>
      <c r="H3709" s="353">
        <v>1006651533</v>
      </c>
      <c r="I3709" s="17" t="s">
        <v>5208</v>
      </c>
      <c r="J3709" s="17">
        <v>0</v>
      </c>
    </row>
    <row r="3710" spans="1:10" hidden="1">
      <c r="A3710" s="18">
        <f t="shared" si="57"/>
        <v>3706</v>
      </c>
      <c r="B3710" s="180">
        <v>18363</v>
      </c>
      <c r="C3710" s="169" t="s">
        <v>1724</v>
      </c>
      <c r="D3710" s="170">
        <v>34304</v>
      </c>
      <c r="E3710" s="28" t="s">
        <v>4815</v>
      </c>
      <c r="F3710" s="17"/>
      <c r="G3710" s="17"/>
      <c r="H3710" s="353">
        <v>141000861944</v>
      </c>
      <c r="I3710" s="17" t="s">
        <v>5210</v>
      </c>
      <c r="J3710" s="17">
        <v>0</v>
      </c>
    </row>
    <row r="3711" spans="1:10" hidden="1">
      <c r="A3711" s="18">
        <f t="shared" si="57"/>
        <v>3707</v>
      </c>
      <c r="B3711" s="175">
        <v>18364</v>
      </c>
      <c r="C3711" s="167" t="s">
        <v>3281</v>
      </c>
      <c r="D3711" s="168">
        <v>32983</v>
      </c>
      <c r="E3711" s="176" t="s">
        <v>4807</v>
      </c>
      <c r="F3711" s="17"/>
      <c r="G3711" s="17"/>
      <c r="H3711" s="353">
        <v>1006651902</v>
      </c>
      <c r="I3711" s="17" t="s">
        <v>5208</v>
      </c>
      <c r="J3711" s="17">
        <v>0</v>
      </c>
    </row>
    <row r="3712" spans="1:10" hidden="1">
      <c r="A3712" s="18">
        <f t="shared" si="57"/>
        <v>3708</v>
      </c>
      <c r="B3712" s="180">
        <v>18365</v>
      </c>
      <c r="C3712" s="169" t="s">
        <v>3282</v>
      </c>
      <c r="D3712" s="170">
        <v>32958</v>
      </c>
      <c r="E3712" s="181" t="s">
        <v>4807</v>
      </c>
      <c r="F3712" s="17"/>
      <c r="G3712" s="17"/>
      <c r="H3712" s="353">
        <v>1006652095</v>
      </c>
      <c r="I3712" s="17" t="s">
        <v>5208</v>
      </c>
      <c r="J3712" s="17">
        <v>0</v>
      </c>
    </row>
    <row r="3713" spans="1:10" hidden="1">
      <c r="A3713" s="18">
        <f t="shared" si="57"/>
        <v>3709</v>
      </c>
      <c r="B3713" s="175">
        <v>18368</v>
      </c>
      <c r="C3713" s="167" t="s">
        <v>3283</v>
      </c>
      <c r="D3713" s="168">
        <v>33840</v>
      </c>
      <c r="E3713" s="176" t="s">
        <v>4822</v>
      </c>
      <c r="F3713" s="17"/>
      <c r="G3713" s="17"/>
      <c r="H3713" s="353">
        <v>1007031314</v>
      </c>
      <c r="I3713" s="17" t="s">
        <v>5208</v>
      </c>
      <c r="J3713" s="17">
        <v>0</v>
      </c>
    </row>
    <row r="3714" spans="1:10" hidden="1">
      <c r="A3714" s="18">
        <f t="shared" si="57"/>
        <v>3710</v>
      </c>
      <c r="B3714" s="180">
        <v>18369</v>
      </c>
      <c r="C3714" s="169" t="s">
        <v>3284</v>
      </c>
      <c r="D3714" s="170">
        <v>34665</v>
      </c>
      <c r="E3714" s="28" t="s">
        <v>4800</v>
      </c>
      <c r="F3714" s="17"/>
      <c r="G3714" s="17"/>
      <c r="H3714" s="353">
        <v>1007031385</v>
      </c>
      <c r="I3714" s="17" t="s">
        <v>5208</v>
      </c>
      <c r="J3714" s="17">
        <v>0</v>
      </c>
    </row>
    <row r="3715" spans="1:10" hidden="1">
      <c r="A3715" s="18">
        <f t="shared" si="57"/>
        <v>3711</v>
      </c>
      <c r="B3715" s="175">
        <v>18370</v>
      </c>
      <c r="C3715" s="167" t="s">
        <v>3285</v>
      </c>
      <c r="D3715" s="168">
        <v>34537</v>
      </c>
      <c r="E3715" s="24" t="s">
        <v>4800</v>
      </c>
      <c r="F3715" s="17"/>
      <c r="G3715" s="17"/>
      <c r="H3715" s="353">
        <v>141000860427</v>
      </c>
      <c r="I3715" s="17" t="s">
        <v>5210</v>
      </c>
      <c r="J3715" s="17">
        <v>0</v>
      </c>
    </row>
    <row r="3716" spans="1:10" hidden="1">
      <c r="A3716" s="18">
        <f t="shared" si="57"/>
        <v>3712</v>
      </c>
      <c r="B3716" s="180">
        <v>18371</v>
      </c>
      <c r="C3716" s="169" t="s">
        <v>3286</v>
      </c>
      <c r="D3716" s="170">
        <v>34786</v>
      </c>
      <c r="E3716" s="181" t="s">
        <v>4822</v>
      </c>
      <c r="F3716" s="17"/>
      <c r="G3716" s="17"/>
      <c r="H3716" s="353">
        <v>1007031796</v>
      </c>
      <c r="I3716" s="17" t="s">
        <v>5208</v>
      </c>
      <c r="J3716" s="17">
        <v>0</v>
      </c>
    </row>
    <row r="3717" spans="1:10" hidden="1">
      <c r="A3717" s="18">
        <f t="shared" si="57"/>
        <v>3713</v>
      </c>
      <c r="B3717" s="175">
        <v>18372</v>
      </c>
      <c r="C3717" s="167" t="s">
        <v>3287</v>
      </c>
      <c r="D3717" s="168">
        <v>34590</v>
      </c>
      <c r="E3717" s="24" t="s">
        <v>4800</v>
      </c>
      <c r="F3717" s="17"/>
      <c r="G3717" s="17"/>
      <c r="H3717" s="353">
        <v>1006828434</v>
      </c>
      <c r="I3717" s="17" t="s">
        <v>5208</v>
      </c>
      <c r="J3717" s="17">
        <v>0</v>
      </c>
    </row>
    <row r="3718" spans="1:10" hidden="1">
      <c r="A3718" s="18">
        <f t="shared" ref="A3718:A3781" si="58">ROW()-4</f>
        <v>3714</v>
      </c>
      <c r="B3718" s="180">
        <v>18375</v>
      </c>
      <c r="C3718" s="169" t="s">
        <v>2348</v>
      </c>
      <c r="D3718" s="170">
        <v>34279</v>
      </c>
      <c r="E3718" s="28" t="s">
        <v>4800</v>
      </c>
      <c r="F3718" s="17"/>
      <c r="G3718" s="17"/>
      <c r="H3718" s="353">
        <v>141000860430</v>
      </c>
      <c r="I3718" s="17" t="s">
        <v>5210</v>
      </c>
      <c r="J3718" s="17">
        <v>0</v>
      </c>
    </row>
    <row r="3719" spans="1:10" hidden="1">
      <c r="A3719" s="18">
        <f t="shared" si="58"/>
        <v>3715</v>
      </c>
      <c r="B3719" s="175">
        <v>18376</v>
      </c>
      <c r="C3719" s="167" t="s">
        <v>3288</v>
      </c>
      <c r="D3719" s="168">
        <v>34999</v>
      </c>
      <c r="E3719" s="24" t="s">
        <v>4827</v>
      </c>
      <c r="F3719" s="17"/>
      <c r="G3719" s="17"/>
      <c r="H3719" s="353">
        <v>141000860550</v>
      </c>
      <c r="I3719" s="17" t="s">
        <v>5210</v>
      </c>
      <c r="J3719" s="17">
        <v>0</v>
      </c>
    </row>
    <row r="3720" spans="1:10" hidden="1">
      <c r="A3720" s="18">
        <f t="shared" si="58"/>
        <v>3716</v>
      </c>
      <c r="B3720" s="180">
        <v>18377</v>
      </c>
      <c r="C3720" s="169" t="s">
        <v>342</v>
      </c>
      <c r="D3720" s="170">
        <v>34077</v>
      </c>
      <c r="E3720" s="28" t="s">
        <v>4789</v>
      </c>
      <c r="F3720" s="17"/>
      <c r="G3720" s="17"/>
      <c r="H3720" s="353">
        <v>1013052762</v>
      </c>
      <c r="I3720" s="17" t="s">
        <v>5210</v>
      </c>
      <c r="J3720" s="17">
        <v>0</v>
      </c>
    </row>
    <row r="3721" spans="1:10" hidden="1">
      <c r="A3721" s="18">
        <f t="shared" si="58"/>
        <v>3717</v>
      </c>
      <c r="B3721" s="38">
        <v>18379</v>
      </c>
      <c r="C3721" s="141" t="s">
        <v>1514</v>
      </c>
      <c r="D3721" s="40">
        <v>34488</v>
      </c>
      <c r="E3721" s="24" t="s">
        <v>4802</v>
      </c>
      <c r="F3721" s="17"/>
      <c r="G3721" s="17"/>
      <c r="H3721" s="353">
        <v>141000862747</v>
      </c>
      <c r="I3721" s="17" t="s">
        <v>5210</v>
      </c>
      <c r="J3721" s="17">
        <v>0</v>
      </c>
    </row>
    <row r="3722" spans="1:10" hidden="1">
      <c r="A3722" s="18">
        <f t="shared" si="58"/>
        <v>3718</v>
      </c>
      <c r="B3722" s="180">
        <v>18381</v>
      </c>
      <c r="C3722" s="169" t="s">
        <v>3289</v>
      </c>
      <c r="D3722" s="170">
        <v>34671</v>
      </c>
      <c r="E3722" s="28" t="s">
        <v>4800</v>
      </c>
      <c r="F3722" s="17"/>
      <c r="G3722" s="17"/>
      <c r="H3722" s="353">
        <v>141000860468</v>
      </c>
      <c r="I3722" s="17" t="s">
        <v>5210</v>
      </c>
      <c r="J3722" s="17">
        <v>0</v>
      </c>
    </row>
    <row r="3723" spans="1:10" hidden="1">
      <c r="A3723" s="18">
        <f t="shared" si="58"/>
        <v>3719</v>
      </c>
      <c r="B3723" s="175">
        <v>18383</v>
      </c>
      <c r="C3723" s="167" t="s">
        <v>815</v>
      </c>
      <c r="D3723" s="168">
        <v>34201</v>
      </c>
      <c r="E3723" s="24" t="s">
        <v>4821</v>
      </c>
      <c r="F3723" s="17"/>
      <c r="G3723" s="17"/>
      <c r="H3723" s="353">
        <v>141000860554</v>
      </c>
      <c r="I3723" s="17" t="s">
        <v>5210</v>
      </c>
      <c r="J3723" s="17">
        <v>0</v>
      </c>
    </row>
    <row r="3724" spans="1:10" hidden="1">
      <c r="A3724" s="18">
        <f t="shared" si="58"/>
        <v>3720</v>
      </c>
      <c r="B3724" s="180">
        <v>18384</v>
      </c>
      <c r="C3724" s="169" t="s">
        <v>3290</v>
      </c>
      <c r="D3724" s="170">
        <v>32802</v>
      </c>
      <c r="E3724" s="28" t="s">
        <v>4800</v>
      </c>
      <c r="F3724" s="17"/>
      <c r="G3724" s="17"/>
      <c r="H3724" s="353">
        <v>141000860469</v>
      </c>
      <c r="I3724" s="17" t="s">
        <v>5210</v>
      </c>
      <c r="J3724" s="17">
        <v>0</v>
      </c>
    </row>
    <row r="3725" spans="1:10" hidden="1">
      <c r="A3725" s="18">
        <f t="shared" si="58"/>
        <v>3721</v>
      </c>
      <c r="B3725" s="175">
        <v>18386</v>
      </c>
      <c r="C3725" s="167" t="s">
        <v>3291</v>
      </c>
      <c r="D3725" s="168">
        <v>32758</v>
      </c>
      <c r="E3725" s="24" t="s">
        <v>4800</v>
      </c>
      <c r="F3725" s="17"/>
      <c r="G3725" s="17"/>
      <c r="H3725" s="353">
        <v>1006827134</v>
      </c>
      <c r="I3725" s="17" t="s">
        <v>5208</v>
      </c>
      <c r="J3725" s="17">
        <v>0</v>
      </c>
    </row>
    <row r="3726" spans="1:10" hidden="1">
      <c r="A3726" s="18">
        <f t="shared" si="58"/>
        <v>3722</v>
      </c>
      <c r="B3726" s="180">
        <v>18388</v>
      </c>
      <c r="C3726" s="169" t="s">
        <v>3292</v>
      </c>
      <c r="D3726" s="170">
        <v>35056</v>
      </c>
      <c r="E3726" s="28" t="s">
        <v>4800</v>
      </c>
      <c r="F3726" s="17"/>
      <c r="G3726" s="17"/>
      <c r="H3726" s="353">
        <v>141000860406</v>
      </c>
      <c r="I3726" s="17" t="s">
        <v>5210</v>
      </c>
      <c r="J3726" s="17">
        <v>0</v>
      </c>
    </row>
    <row r="3727" spans="1:10" hidden="1">
      <c r="A3727" s="18">
        <f t="shared" si="58"/>
        <v>3723</v>
      </c>
      <c r="B3727" s="175">
        <v>18389</v>
      </c>
      <c r="C3727" s="167" t="s">
        <v>3293</v>
      </c>
      <c r="D3727" s="168">
        <v>33687</v>
      </c>
      <c r="E3727" s="24" t="s">
        <v>4800</v>
      </c>
      <c r="F3727" s="17"/>
      <c r="G3727" s="17"/>
      <c r="H3727" s="353">
        <v>141000860445</v>
      </c>
      <c r="I3727" s="17" t="s">
        <v>5210</v>
      </c>
      <c r="J3727" s="17">
        <v>0</v>
      </c>
    </row>
    <row r="3728" spans="1:10" hidden="1">
      <c r="A3728" s="18">
        <f t="shared" si="58"/>
        <v>3724</v>
      </c>
      <c r="B3728" s="180">
        <v>18391</v>
      </c>
      <c r="C3728" s="169" t="s">
        <v>3294</v>
      </c>
      <c r="D3728" s="170">
        <v>34386</v>
      </c>
      <c r="E3728" s="28" t="s">
        <v>4800</v>
      </c>
      <c r="F3728" s="17"/>
      <c r="G3728" s="17"/>
      <c r="H3728" s="353">
        <v>141000860444</v>
      </c>
      <c r="I3728" s="17" t="s">
        <v>5210</v>
      </c>
      <c r="J3728" s="17">
        <v>0</v>
      </c>
    </row>
    <row r="3729" spans="1:10" hidden="1">
      <c r="A3729" s="18">
        <f t="shared" si="58"/>
        <v>3725</v>
      </c>
      <c r="B3729" s="175">
        <v>18392</v>
      </c>
      <c r="C3729" s="167" t="s">
        <v>3295</v>
      </c>
      <c r="D3729" s="168">
        <v>34560</v>
      </c>
      <c r="E3729" s="24" t="s">
        <v>4822</v>
      </c>
      <c r="F3729" s="17"/>
      <c r="G3729" s="17"/>
      <c r="H3729" s="353">
        <v>1012717042</v>
      </c>
      <c r="I3729" s="17" t="s">
        <v>5210</v>
      </c>
      <c r="J3729" s="17">
        <v>0</v>
      </c>
    </row>
    <row r="3730" spans="1:10" hidden="1">
      <c r="A3730" s="18">
        <f t="shared" si="58"/>
        <v>3726</v>
      </c>
      <c r="B3730" s="180">
        <v>18393</v>
      </c>
      <c r="C3730" s="169" t="s">
        <v>3296</v>
      </c>
      <c r="D3730" s="170">
        <v>33242</v>
      </c>
      <c r="E3730" s="28" t="s">
        <v>4780</v>
      </c>
      <c r="F3730" s="17"/>
      <c r="G3730" s="17"/>
      <c r="H3730" s="353">
        <v>141000860464</v>
      </c>
      <c r="I3730" s="17" t="s">
        <v>5210</v>
      </c>
      <c r="J3730" s="17">
        <v>0</v>
      </c>
    </row>
    <row r="3731" spans="1:10" hidden="1">
      <c r="A3731" s="18">
        <f t="shared" si="58"/>
        <v>3727</v>
      </c>
      <c r="B3731" s="175">
        <v>18394</v>
      </c>
      <c r="C3731" s="167" t="s">
        <v>3297</v>
      </c>
      <c r="D3731" s="168">
        <v>34584</v>
      </c>
      <c r="E3731" s="24" t="s">
        <v>4800</v>
      </c>
      <c r="F3731" s="17"/>
      <c r="G3731" s="17"/>
      <c r="H3731" s="353">
        <v>1006791862</v>
      </c>
      <c r="I3731" s="17" t="s">
        <v>5208</v>
      </c>
      <c r="J3731" s="17">
        <v>0</v>
      </c>
    </row>
    <row r="3732" spans="1:10" hidden="1">
      <c r="A3732" s="18">
        <f t="shared" si="58"/>
        <v>3728</v>
      </c>
      <c r="B3732" s="112">
        <v>18395</v>
      </c>
      <c r="C3732" s="85" t="s">
        <v>3298</v>
      </c>
      <c r="D3732" s="47">
        <v>35058</v>
      </c>
      <c r="E3732" s="28" t="s">
        <v>4793</v>
      </c>
      <c r="F3732" s="17"/>
      <c r="G3732" s="17"/>
      <c r="H3732" s="353">
        <v>1015190616</v>
      </c>
      <c r="I3732" s="17" t="s">
        <v>5210</v>
      </c>
      <c r="J3732" s="17">
        <v>0</v>
      </c>
    </row>
    <row r="3733" spans="1:10" hidden="1">
      <c r="A3733" s="18">
        <f t="shared" si="58"/>
        <v>3729</v>
      </c>
      <c r="B3733" s="175">
        <v>18396</v>
      </c>
      <c r="C3733" s="167" t="s">
        <v>3299</v>
      </c>
      <c r="D3733" s="168">
        <v>33533</v>
      </c>
      <c r="E3733" s="24" t="s">
        <v>4800</v>
      </c>
      <c r="F3733" s="17"/>
      <c r="G3733" s="17"/>
      <c r="H3733" s="353">
        <v>141000860443</v>
      </c>
      <c r="I3733" s="17" t="s">
        <v>5210</v>
      </c>
      <c r="J3733" s="17">
        <v>0</v>
      </c>
    </row>
    <row r="3734" spans="1:10" hidden="1">
      <c r="A3734" s="18">
        <f t="shared" si="58"/>
        <v>3730</v>
      </c>
      <c r="B3734" s="180">
        <v>18398</v>
      </c>
      <c r="C3734" s="169" t="s">
        <v>3300</v>
      </c>
      <c r="D3734" s="170">
        <v>34618</v>
      </c>
      <c r="E3734" s="28" t="s">
        <v>4829</v>
      </c>
      <c r="F3734" s="17"/>
      <c r="G3734" s="17"/>
      <c r="H3734" s="353">
        <v>1007048129</v>
      </c>
      <c r="I3734" s="17" t="s">
        <v>5208</v>
      </c>
      <c r="J3734" s="17">
        <v>0</v>
      </c>
    </row>
    <row r="3735" spans="1:10" hidden="1">
      <c r="A3735" s="18">
        <f t="shared" si="58"/>
        <v>3731</v>
      </c>
      <c r="B3735" s="175">
        <v>18399</v>
      </c>
      <c r="C3735" s="167" t="s">
        <v>3301</v>
      </c>
      <c r="D3735" s="168">
        <v>34983</v>
      </c>
      <c r="E3735" s="176" t="s">
        <v>4788</v>
      </c>
      <c r="F3735" s="17"/>
      <c r="G3735" s="17"/>
      <c r="H3735" s="353">
        <v>1007052720</v>
      </c>
      <c r="I3735" s="17" t="s">
        <v>5208</v>
      </c>
      <c r="J3735" s="17">
        <v>0</v>
      </c>
    </row>
    <row r="3736" spans="1:10" hidden="1">
      <c r="A3736" s="18">
        <f t="shared" si="58"/>
        <v>3732</v>
      </c>
      <c r="B3736" s="25">
        <v>18400</v>
      </c>
      <c r="C3736" s="26" t="s">
        <v>3302</v>
      </c>
      <c r="D3736" s="27">
        <v>34367</v>
      </c>
      <c r="E3736" s="28" t="s">
        <v>4785</v>
      </c>
      <c r="F3736" s="17"/>
      <c r="G3736" s="17"/>
      <c r="H3736" s="353">
        <v>1007181303</v>
      </c>
      <c r="I3736" s="17" t="s">
        <v>5208</v>
      </c>
      <c r="J3736" s="17">
        <v>0</v>
      </c>
    </row>
    <row r="3737" spans="1:10" hidden="1">
      <c r="A3737" s="18">
        <f t="shared" si="58"/>
        <v>3733</v>
      </c>
      <c r="B3737" s="21">
        <v>18401</v>
      </c>
      <c r="C3737" s="22" t="s">
        <v>3303</v>
      </c>
      <c r="D3737" s="23">
        <v>34157</v>
      </c>
      <c r="E3737" s="24" t="s">
        <v>4779</v>
      </c>
      <c r="F3737" s="17"/>
      <c r="G3737" s="17"/>
      <c r="H3737" s="353">
        <v>100005769000</v>
      </c>
      <c r="I3737" s="17" t="s">
        <v>5204</v>
      </c>
      <c r="J3737" s="17">
        <v>0</v>
      </c>
    </row>
    <row r="3738" spans="1:10" hidden="1">
      <c r="A3738" s="18">
        <f t="shared" si="58"/>
        <v>3734</v>
      </c>
      <c r="B3738" s="25">
        <v>18402</v>
      </c>
      <c r="C3738" s="26" t="s">
        <v>3304</v>
      </c>
      <c r="D3738" s="27">
        <v>27795</v>
      </c>
      <c r="E3738" s="28" t="s">
        <v>4791</v>
      </c>
      <c r="F3738" s="17"/>
      <c r="G3738" s="17"/>
      <c r="H3738" s="353">
        <v>1007047900</v>
      </c>
      <c r="I3738" s="17" t="s">
        <v>5208</v>
      </c>
      <c r="J3738" s="17">
        <v>0</v>
      </c>
    </row>
    <row r="3739" spans="1:10" hidden="1">
      <c r="A3739" s="18">
        <f t="shared" si="58"/>
        <v>3735</v>
      </c>
      <c r="B3739" s="90">
        <v>18404</v>
      </c>
      <c r="C3739" s="91" t="s">
        <v>3305</v>
      </c>
      <c r="D3739" s="92">
        <v>34831</v>
      </c>
      <c r="E3739" s="24" t="s">
        <v>4820</v>
      </c>
      <c r="F3739" s="17"/>
      <c r="G3739" s="17"/>
      <c r="H3739" s="353">
        <v>1007032643</v>
      </c>
      <c r="I3739" s="17" t="s">
        <v>5208</v>
      </c>
      <c r="J3739" s="17">
        <v>0</v>
      </c>
    </row>
    <row r="3740" spans="1:10" hidden="1">
      <c r="A3740" s="18">
        <f t="shared" si="58"/>
        <v>3736</v>
      </c>
      <c r="B3740" s="103">
        <v>18405</v>
      </c>
      <c r="C3740" s="104" t="s">
        <v>342</v>
      </c>
      <c r="D3740" s="105">
        <v>33044</v>
      </c>
      <c r="E3740" s="28" t="s">
        <v>4806</v>
      </c>
      <c r="F3740" s="17"/>
      <c r="G3740" s="17"/>
      <c r="H3740" s="353">
        <v>1007183408</v>
      </c>
      <c r="I3740" s="17" t="s">
        <v>5208</v>
      </c>
      <c r="J3740" s="17">
        <v>0</v>
      </c>
    </row>
    <row r="3741" spans="1:10" hidden="1">
      <c r="A3741" s="18">
        <f t="shared" si="58"/>
        <v>3737</v>
      </c>
      <c r="B3741" s="90">
        <v>18406</v>
      </c>
      <c r="C3741" s="91" t="s">
        <v>1040</v>
      </c>
      <c r="D3741" s="92">
        <v>29261</v>
      </c>
      <c r="E3741" s="24" t="s">
        <v>4817</v>
      </c>
      <c r="F3741" s="17"/>
      <c r="G3741" s="17"/>
      <c r="H3741" s="353">
        <v>1007031945</v>
      </c>
      <c r="I3741" s="17" t="s">
        <v>5208</v>
      </c>
      <c r="J3741" s="17">
        <v>0</v>
      </c>
    </row>
    <row r="3742" spans="1:10" hidden="1">
      <c r="A3742" s="18">
        <f t="shared" si="58"/>
        <v>3738</v>
      </c>
      <c r="B3742" s="103">
        <v>18408</v>
      </c>
      <c r="C3742" s="104" t="s">
        <v>3306</v>
      </c>
      <c r="D3742" s="105">
        <v>33854</v>
      </c>
      <c r="E3742" s="28" t="s">
        <v>4830</v>
      </c>
      <c r="F3742" s="17"/>
      <c r="G3742" s="17"/>
      <c r="H3742" s="353">
        <v>1007031262</v>
      </c>
      <c r="I3742" s="17" t="s">
        <v>5208</v>
      </c>
      <c r="J3742" s="17">
        <v>0</v>
      </c>
    </row>
    <row r="3743" spans="1:10" hidden="1">
      <c r="A3743" s="18">
        <f t="shared" si="58"/>
        <v>3739</v>
      </c>
      <c r="B3743" s="90">
        <v>18409</v>
      </c>
      <c r="C3743" s="91" t="s">
        <v>3307</v>
      </c>
      <c r="D3743" s="92">
        <v>33811</v>
      </c>
      <c r="E3743" s="24" t="s">
        <v>4784</v>
      </c>
      <c r="F3743" s="17"/>
      <c r="G3743" s="17"/>
      <c r="H3743" s="353">
        <v>1007042361</v>
      </c>
      <c r="I3743" s="17" t="s">
        <v>5208</v>
      </c>
      <c r="J3743" s="17">
        <v>0</v>
      </c>
    </row>
    <row r="3744" spans="1:10" hidden="1">
      <c r="A3744" s="18">
        <f t="shared" si="58"/>
        <v>3740</v>
      </c>
      <c r="B3744" s="103">
        <v>18410</v>
      </c>
      <c r="C3744" s="104" t="s">
        <v>3308</v>
      </c>
      <c r="D3744" s="105">
        <v>34437</v>
      </c>
      <c r="E3744" s="28" t="s">
        <v>4801</v>
      </c>
      <c r="F3744" s="17"/>
      <c r="G3744" s="17"/>
      <c r="H3744" s="353">
        <v>1007181769</v>
      </c>
      <c r="I3744" s="17" t="s">
        <v>5208</v>
      </c>
      <c r="J3744" s="17">
        <v>0</v>
      </c>
    </row>
    <row r="3745" spans="1:10" hidden="1">
      <c r="A3745" s="18">
        <f t="shared" si="58"/>
        <v>3741</v>
      </c>
      <c r="B3745" s="90">
        <v>18412</v>
      </c>
      <c r="C3745" s="91" t="s">
        <v>3309</v>
      </c>
      <c r="D3745" s="92">
        <v>34172</v>
      </c>
      <c r="E3745" s="24" t="s">
        <v>4816</v>
      </c>
      <c r="F3745" s="17"/>
      <c r="G3745" s="17"/>
      <c r="H3745" s="353">
        <v>141000860232</v>
      </c>
      <c r="I3745" s="17" t="s">
        <v>5210</v>
      </c>
      <c r="J3745" s="17">
        <v>0</v>
      </c>
    </row>
    <row r="3746" spans="1:10" hidden="1">
      <c r="A3746" s="18">
        <f t="shared" si="58"/>
        <v>3742</v>
      </c>
      <c r="B3746" s="103">
        <v>18413</v>
      </c>
      <c r="C3746" s="104" t="s">
        <v>3310</v>
      </c>
      <c r="D3746" s="105">
        <v>34191</v>
      </c>
      <c r="E3746" s="28" t="s">
        <v>4785</v>
      </c>
      <c r="F3746" s="17"/>
      <c r="G3746" s="17"/>
      <c r="H3746" s="353">
        <v>1007043179</v>
      </c>
      <c r="I3746" s="17" t="s">
        <v>5208</v>
      </c>
      <c r="J3746" s="17">
        <v>0</v>
      </c>
    </row>
    <row r="3747" spans="1:10" hidden="1">
      <c r="A3747" s="18">
        <f t="shared" si="58"/>
        <v>3743</v>
      </c>
      <c r="B3747" s="90">
        <v>18414</v>
      </c>
      <c r="C3747" s="91" t="s">
        <v>3311</v>
      </c>
      <c r="D3747" s="92">
        <v>30711</v>
      </c>
      <c r="E3747" s="24" t="s">
        <v>4782</v>
      </c>
      <c r="F3747" s="17" t="s">
        <v>11264</v>
      </c>
      <c r="G3747" s="17" t="s">
        <v>11258</v>
      </c>
      <c r="H3747" s="353">
        <v>1007043072</v>
      </c>
      <c r="I3747" s="17" t="s">
        <v>5208</v>
      </c>
      <c r="J3747" s="17">
        <v>0</v>
      </c>
    </row>
    <row r="3748" spans="1:10" hidden="1">
      <c r="A3748" s="18">
        <f t="shared" si="58"/>
        <v>3744</v>
      </c>
      <c r="B3748" s="103">
        <v>18415</v>
      </c>
      <c r="C3748" s="104" t="s">
        <v>3312</v>
      </c>
      <c r="D3748" s="105">
        <v>34088</v>
      </c>
      <c r="E3748" s="28" t="s">
        <v>4785</v>
      </c>
      <c r="F3748" s="17"/>
      <c r="G3748" s="17"/>
      <c r="H3748" s="353">
        <v>1007043001</v>
      </c>
      <c r="I3748" s="17" t="s">
        <v>5208</v>
      </c>
      <c r="J3748" s="17">
        <v>0</v>
      </c>
    </row>
    <row r="3749" spans="1:10" hidden="1">
      <c r="A3749" s="18">
        <f t="shared" si="58"/>
        <v>3745</v>
      </c>
      <c r="B3749" s="90">
        <v>18416</v>
      </c>
      <c r="C3749" s="91" t="s">
        <v>3313</v>
      </c>
      <c r="D3749" s="92">
        <v>30936</v>
      </c>
      <c r="E3749" s="24" t="s">
        <v>4814</v>
      </c>
      <c r="F3749" s="17"/>
      <c r="G3749" s="17"/>
      <c r="H3749" s="353">
        <v>1007032876</v>
      </c>
      <c r="I3749" s="17" t="s">
        <v>5208</v>
      </c>
      <c r="J3749" s="17">
        <v>0</v>
      </c>
    </row>
    <row r="3750" spans="1:10" hidden="1">
      <c r="A3750" s="18">
        <f t="shared" si="58"/>
        <v>3746</v>
      </c>
      <c r="B3750" s="103">
        <v>18417</v>
      </c>
      <c r="C3750" s="104" t="s">
        <v>3314</v>
      </c>
      <c r="D3750" s="105">
        <v>32105</v>
      </c>
      <c r="E3750" s="182" t="s">
        <v>4795</v>
      </c>
      <c r="F3750" s="17"/>
      <c r="G3750" s="17"/>
      <c r="H3750" s="353">
        <v>1007032805</v>
      </c>
      <c r="I3750" s="17" t="s">
        <v>5208</v>
      </c>
      <c r="J3750" s="17">
        <v>0</v>
      </c>
    </row>
    <row r="3751" spans="1:10" hidden="1">
      <c r="A3751" s="18">
        <f t="shared" si="58"/>
        <v>3747</v>
      </c>
      <c r="B3751" s="25">
        <v>18420</v>
      </c>
      <c r="C3751" s="26" t="s">
        <v>3315</v>
      </c>
      <c r="D3751" s="27">
        <v>31475</v>
      </c>
      <c r="E3751" s="28" t="s">
        <v>4782</v>
      </c>
      <c r="F3751" s="17" t="s">
        <v>11559</v>
      </c>
      <c r="G3751" s="17" t="s">
        <v>11556</v>
      </c>
      <c r="H3751" s="353">
        <v>1007356950</v>
      </c>
      <c r="I3751" s="17" t="s">
        <v>5208</v>
      </c>
      <c r="J3751" s="17">
        <v>0</v>
      </c>
    </row>
    <row r="3752" spans="1:10" hidden="1">
      <c r="A3752" s="18">
        <f t="shared" si="58"/>
        <v>3748</v>
      </c>
      <c r="B3752" s="21">
        <v>18421</v>
      </c>
      <c r="C3752" s="22" t="s">
        <v>3316</v>
      </c>
      <c r="D3752" s="23">
        <v>29900</v>
      </c>
      <c r="E3752" s="24" t="s">
        <v>4790</v>
      </c>
      <c r="F3752" s="17"/>
      <c r="G3752" s="17"/>
      <c r="H3752" s="353">
        <v>44110000612320</v>
      </c>
      <c r="I3752" s="17" t="s">
        <v>5221</v>
      </c>
      <c r="J3752" s="17">
        <v>0</v>
      </c>
    </row>
    <row r="3753" spans="1:10" hidden="1">
      <c r="A3753" s="18">
        <f t="shared" si="58"/>
        <v>3749</v>
      </c>
      <c r="B3753" s="25">
        <v>18422</v>
      </c>
      <c r="C3753" s="26" t="s">
        <v>3317</v>
      </c>
      <c r="D3753" s="27">
        <v>34298</v>
      </c>
      <c r="E3753" s="28" t="s">
        <v>4785</v>
      </c>
      <c r="F3753" s="17"/>
      <c r="G3753" s="17"/>
      <c r="H3753" s="353">
        <v>101863262222</v>
      </c>
      <c r="I3753" s="17" t="s">
        <v>5204</v>
      </c>
      <c r="J3753" s="17">
        <v>0</v>
      </c>
    </row>
    <row r="3754" spans="1:10" hidden="1">
      <c r="A3754" s="18">
        <f t="shared" si="58"/>
        <v>3750</v>
      </c>
      <c r="B3754" s="21">
        <v>18423</v>
      </c>
      <c r="C3754" s="22" t="s">
        <v>3318</v>
      </c>
      <c r="D3754" s="23">
        <v>28267</v>
      </c>
      <c r="E3754" s="24" t="s">
        <v>4782</v>
      </c>
      <c r="F3754" s="17" t="s">
        <v>9004</v>
      </c>
      <c r="G3754" s="17" t="s">
        <v>8998</v>
      </c>
      <c r="H3754" s="353">
        <v>1007042947</v>
      </c>
      <c r="I3754" s="17" t="s">
        <v>5208</v>
      </c>
      <c r="J3754" s="17">
        <v>0</v>
      </c>
    </row>
    <row r="3755" spans="1:10" hidden="1">
      <c r="A3755" s="18">
        <f t="shared" si="58"/>
        <v>3751</v>
      </c>
      <c r="B3755" s="183">
        <v>18424</v>
      </c>
      <c r="C3755" s="107" t="s">
        <v>3319</v>
      </c>
      <c r="D3755" s="108">
        <v>34096</v>
      </c>
      <c r="E3755" s="28" t="s">
        <v>4812</v>
      </c>
      <c r="F3755" s="17"/>
      <c r="G3755" s="17"/>
      <c r="H3755" s="353">
        <v>1007613101</v>
      </c>
      <c r="I3755" s="17" t="s">
        <v>5208</v>
      </c>
      <c r="J3755" s="17">
        <v>0</v>
      </c>
    </row>
    <row r="3756" spans="1:10" hidden="1">
      <c r="A3756" s="18">
        <f t="shared" si="58"/>
        <v>3752</v>
      </c>
      <c r="B3756" s="184">
        <v>18425</v>
      </c>
      <c r="C3756" s="73" t="s">
        <v>3320</v>
      </c>
      <c r="D3756" s="74">
        <v>33204</v>
      </c>
      <c r="E3756" s="185" t="s">
        <v>4789</v>
      </c>
      <c r="F3756" s="17"/>
      <c r="G3756" s="17"/>
      <c r="H3756" s="353">
        <v>1007614498</v>
      </c>
      <c r="I3756" s="17" t="s">
        <v>5208</v>
      </c>
      <c r="J3756" s="17">
        <v>0</v>
      </c>
    </row>
    <row r="3757" spans="1:10" hidden="1">
      <c r="A3757" s="18">
        <f t="shared" si="58"/>
        <v>3753</v>
      </c>
      <c r="B3757" s="183">
        <v>18431</v>
      </c>
      <c r="C3757" s="107" t="s">
        <v>3321</v>
      </c>
      <c r="D3757" s="108">
        <v>33352</v>
      </c>
      <c r="E3757" s="186" t="s">
        <v>4822</v>
      </c>
      <c r="F3757" s="17"/>
      <c r="G3757" s="17"/>
      <c r="H3757" s="353">
        <v>1007651312</v>
      </c>
      <c r="I3757" s="17" t="s">
        <v>5208</v>
      </c>
      <c r="J3757" s="17">
        <v>0</v>
      </c>
    </row>
    <row r="3758" spans="1:10" hidden="1">
      <c r="A3758" s="18">
        <f t="shared" si="58"/>
        <v>3754</v>
      </c>
      <c r="B3758" s="184">
        <v>18432</v>
      </c>
      <c r="C3758" s="73" t="s">
        <v>3322</v>
      </c>
      <c r="D3758" s="74">
        <v>33767</v>
      </c>
      <c r="E3758" s="185" t="s">
        <v>4826</v>
      </c>
      <c r="F3758" s="17"/>
      <c r="G3758" s="17"/>
      <c r="H3758" s="353">
        <v>141000862983</v>
      </c>
      <c r="I3758" s="17" t="s">
        <v>5210</v>
      </c>
      <c r="J3758" s="17">
        <v>0</v>
      </c>
    </row>
    <row r="3759" spans="1:10" hidden="1">
      <c r="A3759" s="18">
        <f t="shared" si="58"/>
        <v>3755</v>
      </c>
      <c r="B3759" s="183">
        <v>18435</v>
      </c>
      <c r="C3759" s="107" t="s">
        <v>3072</v>
      </c>
      <c r="D3759" s="108">
        <v>33020</v>
      </c>
      <c r="E3759" s="186" t="s">
        <v>4826</v>
      </c>
      <c r="F3759" s="17"/>
      <c r="G3759" s="17"/>
      <c r="H3759" s="353">
        <v>141000861937</v>
      </c>
      <c r="I3759" s="17" t="s">
        <v>5210</v>
      </c>
      <c r="J3759" s="17">
        <v>0</v>
      </c>
    </row>
    <row r="3760" spans="1:10" hidden="1">
      <c r="A3760" s="18">
        <f t="shared" si="58"/>
        <v>3756</v>
      </c>
      <c r="B3760" s="184">
        <v>18436</v>
      </c>
      <c r="C3760" s="73" t="s">
        <v>3323</v>
      </c>
      <c r="D3760" s="74">
        <v>34618</v>
      </c>
      <c r="E3760" s="185" t="s">
        <v>4805</v>
      </c>
      <c r="F3760" s="17"/>
      <c r="G3760" s="17"/>
      <c r="H3760" s="353">
        <v>1007592895</v>
      </c>
      <c r="I3760" s="17" t="s">
        <v>5208</v>
      </c>
      <c r="J3760" s="17">
        <v>0</v>
      </c>
    </row>
    <row r="3761" spans="1:10" hidden="1">
      <c r="A3761" s="18">
        <f t="shared" si="58"/>
        <v>3757</v>
      </c>
      <c r="B3761" s="183">
        <v>18437</v>
      </c>
      <c r="C3761" s="107" t="s">
        <v>3324</v>
      </c>
      <c r="D3761" s="108">
        <v>34622</v>
      </c>
      <c r="E3761" s="186" t="s">
        <v>4805</v>
      </c>
      <c r="F3761" s="17"/>
      <c r="G3761" s="17"/>
      <c r="H3761" s="353">
        <v>1007592824</v>
      </c>
      <c r="I3761" s="17" t="s">
        <v>5208</v>
      </c>
      <c r="J3761" s="17">
        <v>0</v>
      </c>
    </row>
    <row r="3762" spans="1:10" hidden="1">
      <c r="A3762" s="18">
        <f t="shared" si="58"/>
        <v>3758</v>
      </c>
      <c r="B3762" s="184">
        <v>18438</v>
      </c>
      <c r="C3762" s="73" t="s">
        <v>129</v>
      </c>
      <c r="D3762" s="74">
        <v>32679</v>
      </c>
      <c r="E3762" s="24" t="s">
        <v>4802</v>
      </c>
      <c r="F3762" s="17"/>
      <c r="G3762" s="17"/>
      <c r="H3762" s="353">
        <v>1007747899</v>
      </c>
      <c r="I3762" s="17" t="s">
        <v>5208</v>
      </c>
      <c r="J3762" s="17">
        <v>0</v>
      </c>
    </row>
    <row r="3763" spans="1:10" hidden="1">
      <c r="A3763" s="18">
        <f t="shared" si="58"/>
        <v>3759</v>
      </c>
      <c r="B3763" s="183">
        <v>18439</v>
      </c>
      <c r="C3763" s="107" t="s">
        <v>3325</v>
      </c>
      <c r="D3763" s="108">
        <v>33901</v>
      </c>
      <c r="E3763" s="186" t="s">
        <v>4826</v>
      </c>
      <c r="F3763" s="17"/>
      <c r="G3763" s="17"/>
      <c r="H3763" s="353">
        <v>141000861971</v>
      </c>
      <c r="I3763" s="17" t="s">
        <v>5210</v>
      </c>
      <c r="J3763" s="17">
        <v>0</v>
      </c>
    </row>
    <row r="3764" spans="1:10" hidden="1">
      <c r="A3764" s="18">
        <f t="shared" si="58"/>
        <v>3760</v>
      </c>
      <c r="B3764" s="184">
        <v>18440</v>
      </c>
      <c r="C3764" s="73" t="s">
        <v>2239</v>
      </c>
      <c r="D3764" s="74">
        <v>34140</v>
      </c>
      <c r="E3764" s="185" t="s">
        <v>4789</v>
      </c>
      <c r="F3764" s="17"/>
      <c r="G3764" s="17"/>
      <c r="H3764" s="353">
        <v>1007614618</v>
      </c>
      <c r="I3764" s="17" t="s">
        <v>5208</v>
      </c>
      <c r="J3764" s="17">
        <v>0</v>
      </c>
    </row>
    <row r="3765" spans="1:10" hidden="1">
      <c r="A3765" s="18">
        <f t="shared" si="58"/>
        <v>3761</v>
      </c>
      <c r="B3765" s="183">
        <v>18441</v>
      </c>
      <c r="C3765" s="107" t="s">
        <v>2037</v>
      </c>
      <c r="D3765" s="108">
        <v>33615</v>
      </c>
      <c r="E3765" s="186" t="s">
        <v>4826</v>
      </c>
      <c r="F3765" s="17"/>
      <c r="G3765" s="17"/>
      <c r="H3765" s="353">
        <v>141000861941</v>
      </c>
      <c r="I3765" s="17" t="s">
        <v>5210</v>
      </c>
      <c r="J3765" s="17">
        <v>0</v>
      </c>
    </row>
    <row r="3766" spans="1:10" hidden="1">
      <c r="A3766" s="18">
        <f t="shared" si="58"/>
        <v>3762</v>
      </c>
      <c r="B3766" s="184">
        <v>18447</v>
      </c>
      <c r="C3766" s="73" t="s">
        <v>3326</v>
      </c>
      <c r="D3766" s="74">
        <v>34681</v>
      </c>
      <c r="E3766" s="24" t="s">
        <v>4820</v>
      </c>
      <c r="F3766" s="17"/>
      <c r="G3766" s="17"/>
      <c r="H3766" s="353">
        <v>1007593399</v>
      </c>
      <c r="I3766" s="17" t="s">
        <v>5208</v>
      </c>
      <c r="J3766" s="17">
        <v>0</v>
      </c>
    </row>
    <row r="3767" spans="1:10" hidden="1">
      <c r="A3767" s="18">
        <f t="shared" si="58"/>
        <v>3763</v>
      </c>
      <c r="B3767" s="183">
        <v>18448</v>
      </c>
      <c r="C3767" s="107" t="s">
        <v>3327</v>
      </c>
      <c r="D3767" s="108">
        <v>33398</v>
      </c>
      <c r="E3767" s="28" t="s">
        <v>4780</v>
      </c>
      <c r="F3767" s="17"/>
      <c r="G3767" s="17"/>
      <c r="H3767" s="353">
        <v>1007593027</v>
      </c>
      <c r="I3767" s="17" t="s">
        <v>5208</v>
      </c>
      <c r="J3767" s="17">
        <v>0</v>
      </c>
    </row>
    <row r="3768" spans="1:10" hidden="1">
      <c r="A3768" s="18">
        <f t="shared" si="58"/>
        <v>3764</v>
      </c>
      <c r="B3768" s="184">
        <v>18449</v>
      </c>
      <c r="C3768" s="73" t="s">
        <v>3328</v>
      </c>
      <c r="D3768" s="74">
        <v>34750</v>
      </c>
      <c r="E3768" s="185" t="s">
        <v>4813</v>
      </c>
      <c r="F3768" s="17"/>
      <c r="G3768" s="17"/>
      <c r="H3768" s="353">
        <v>1007651532</v>
      </c>
      <c r="I3768" s="17" t="s">
        <v>5208</v>
      </c>
      <c r="J3768" s="17">
        <v>0</v>
      </c>
    </row>
    <row r="3769" spans="1:10" hidden="1">
      <c r="A3769" s="18">
        <f t="shared" si="58"/>
        <v>3765</v>
      </c>
      <c r="B3769" s="183">
        <v>18454</v>
      </c>
      <c r="C3769" s="107" t="s">
        <v>2169</v>
      </c>
      <c r="D3769" s="108">
        <v>33861</v>
      </c>
      <c r="E3769" s="186" t="s">
        <v>4789</v>
      </c>
      <c r="F3769" s="17"/>
      <c r="G3769" s="17"/>
      <c r="H3769" s="353">
        <v>1007747815</v>
      </c>
      <c r="I3769" s="17" t="s">
        <v>5208</v>
      </c>
      <c r="J3769" s="17">
        <v>0</v>
      </c>
    </row>
    <row r="3770" spans="1:10" hidden="1">
      <c r="A3770" s="18">
        <f t="shared" si="58"/>
        <v>3766</v>
      </c>
      <c r="B3770" s="68">
        <v>18455</v>
      </c>
      <c r="C3770" s="69" t="s">
        <v>3329</v>
      </c>
      <c r="D3770" s="70">
        <v>33574</v>
      </c>
      <c r="E3770" s="71" t="s">
        <v>4812</v>
      </c>
      <c r="F3770" s="17"/>
      <c r="G3770" s="17"/>
      <c r="H3770" s="353">
        <v>1015913417</v>
      </c>
      <c r="I3770" s="17" t="s">
        <v>5210</v>
      </c>
      <c r="J3770" s="17">
        <v>0</v>
      </c>
    </row>
    <row r="3771" spans="1:10" hidden="1">
      <c r="A3771" s="18">
        <f t="shared" si="58"/>
        <v>3767</v>
      </c>
      <c r="B3771" s="183">
        <v>18458</v>
      </c>
      <c r="C3771" s="107" t="s">
        <v>192</v>
      </c>
      <c r="D3771" s="108">
        <v>34063</v>
      </c>
      <c r="E3771" s="186" t="s">
        <v>4789</v>
      </c>
      <c r="F3771" s="17"/>
      <c r="G3771" s="17"/>
      <c r="H3771" s="353">
        <v>1007614647</v>
      </c>
      <c r="I3771" s="17" t="s">
        <v>5208</v>
      </c>
      <c r="J3771" s="17">
        <v>0</v>
      </c>
    </row>
    <row r="3772" spans="1:10" hidden="1">
      <c r="A3772" s="18">
        <f t="shared" si="58"/>
        <v>3768</v>
      </c>
      <c r="B3772" s="184">
        <v>18462</v>
      </c>
      <c r="C3772" s="73" t="s">
        <v>3330</v>
      </c>
      <c r="D3772" s="74">
        <v>35257</v>
      </c>
      <c r="E3772" s="185" t="s">
        <v>4814</v>
      </c>
      <c r="F3772" s="17"/>
      <c r="G3772" s="17"/>
      <c r="H3772" s="353">
        <v>1012440248</v>
      </c>
      <c r="I3772" s="17" t="s">
        <v>5210</v>
      </c>
      <c r="J3772" s="17">
        <v>0</v>
      </c>
    </row>
    <row r="3773" spans="1:10" hidden="1">
      <c r="A3773" s="18">
        <f t="shared" si="58"/>
        <v>3769</v>
      </c>
      <c r="B3773" s="183">
        <v>18463</v>
      </c>
      <c r="C3773" s="107" t="s">
        <v>3331</v>
      </c>
      <c r="D3773" s="108">
        <v>35386</v>
      </c>
      <c r="E3773" s="186" t="s">
        <v>4819</v>
      </c>
      <c r="F3773" s="17"/>
      <c r="G3773" s="17"/>
      <c r="H3773" s="353">
        <v>1007592507</v>
      </c>
      <c r="I3773" s="17" t="s">
        <v>5208</v>
      </c>
      <c r="J3773" s="17">
        <v>0</v>
      </c>
    </row>
    <row r="3774" spans="1:10" hidden="1">
      <c r="A3774" s="18">
        <f t="shared" si="58"/>
        <v>3770</v>
      </c>
      <c r="B3774" s="183">
        <v>18465</v>
      </c>
      <c r="C3774" s="107" t="s">
        <v>183</v>
      </c>
      <c r="D3774" s="108">
        <v>34493</v>
      </c>
      <c r="E3774" s="28" t="s">
        <v>4800</v>
      </c>
      <c r="F3774" s="17"/>
      <c r="G3774" s="17"/>
      <c r="H3774" s="353">
        <v>1007592756</v>
      </c>
      <c r="I3774" s="17" t="s">
        <v>5208</v>
      </c>
      <c r="J3774" s="17">
        <v>0</v>
      </c>
    </row>
    <row r="3775" spans="1:10" hidden="1">
      <c r="A3775" s="18">
        <f t="shared" si="58"/>
        <v>3771</v>
      </c>
      <c r="B3775" s="184">
        <v>18467</v>
      </c>
      <c r="C3775" s="73" t="s">
        <v>3332</v>
      </c>
      <c r="D3775" s="74">
        <v>35084</v>
      </c>
      <c r="E3775" s="24" t="s">
        <v>4815</v>
      </c>
      <c r="F3775" s="17"/>
      <c r="G3775" s="17"/>
      <c r="H3775" s="353">
        <v>1012501890</v>
      </c>
      <c r="I3775" s="17" t="s">
        <v>5210</v>
      </c>
      <c r="J3775" s="17">
        <v>0</v>
      </c>
    </row>
    <row r="3776" spans="1:10" hidden="1">
      <c r="A3776" s="18">
        <f t="shared" si="58"/>
        <v>3772</v>
      </c>
      <c r="B3776" s="183">
        <v>18468</v>
      </c>
      <c r="C3776" s="104" t="s">
        <v>3333</v>
      </c>
      <c r="D3776" s="105">
        <v>35741</v>
      </c>
      <c r="E3776" s="28" t="s">
        <v>4786</v>
      </c>
      <c r="F3776" s="17"/>
      <c r="G3776" s="17"/>
      <c r="H3776" s="353">
        <v>107003002584</v>
      </c>
      <c r="I3776" s="17" t="s">
        <v>5204</v>
      </c>
      <c r="J3776" s="17">
        <v>0</v>
      </c>
    </row>
    <row r="3777" spans="1:10" hidden="1">
      <c r="A3777" s="18">
        <f t="shared" si="58"/>
        <v>3773</v>
      </c>
      <c r="B3777" s="184">
        <v>18472</v>
      </c>
      <c r="C3777" s="73" t="s">
        <v>3334</v>
      </c>
      <c r="D3777" s="187">
        <v>32924</v>
      </c>
      <c r="E3777" s="188" t="s">
        <v>4825</v>
      </c>
      <c r="F3777" s="17"/>
      <c r="G3777" s="17"/>
      <c r="H3777" s="353">
        <v>1007609694</v>
      </c>
      <c r="I3777" s="17" t="s">
        <v>5208</v>
      </c>
      <c r="J3777" s="17">
        <v>0</v>
      </c>
    </row>
    <row r="3778" spans="1:10" hidden="1">
      <c r="A3778" s="18">
        <f t="shared" si="58"/>
        <v>3774</v>
      </c>
      <c r="B3778" s="183">
        <v>18474</v>
      </c>
      <c r="C3778" s="104" t="s">
        <v>3033</v>
      </c>
      <c r="D3778" s="105">
        <v>30455</v>
      </c>
      <c r="E3778" s="166" t="s">
        <v>4789</v>
      </c>
      <c r="F3778" s="17"/>
      <c r="G3778" s="17"/>
      <c r="H3778" s="353">
        <v>1007614744</v>
      </c>
      <c r="I3778" s="17" t="s">
        <v>5208</v>
      </c>
      <c r="J3778" s="17">
        <v>0</v>
      </c>
    </row>
    <row r="3779" spans="1:10" hidden="1">
      <c r="A3779" s="18">
        <f t="shared" si="58"/>
        <v>3775</v>
      </c>
      <c r="B3779" s="183">
        <v>18476</v>
      </c>
      <c r="C3779" s="104" t="s">
        <v>3335</v>
      </c>
      <c r="D3779" s="105">
        <v>34287</v>
      </c>
      <c r="E3779" s="28" t="s">
        <v>4794</v>
      </c>
      <c r="F3779" s="17"/>
      <c r="G3779" s="17"/>
      <c r="H3779" s="353">
        <v>1007619396</v>
      </c>
      <c r="I3779" s="17" t="s">
        <v>5208</v>
      </c>
      <c r="J3779" s="17">
        <v>0</v>
      </c>
    </row>
    <row r="3780" spans="1:10" hidden="1">
      <c r="A3780" s="18">
        <f t="shared" si="58"/>
        <v>3776</v>
      </c>
      <c r="B3780" s="184">
        <v>18477</v>
      </c>
      <c r="C3780" s="91" t="s">
        <v>3336</v>
      </c>
      <c r="D3780" s="92">
        <v>34968</v>
      </c>
      <c r="E3780" s="24" t="s">
        <v>4793</v>
      </c>
      <c r="F3780" s="17"/>
      <c r="G3780" s="17"/>
      <c r="H3780" s="353">
        <v>1007612542</v>
      </c>
      <c r="I3780" s="17" t="s">
        <v>5208</v>
      </c>
      <c r="J3780" s="17">
        <v>0</v>
      </c>
    </row>
    <row r="3781" spans="1:10" hidden="1">
      <c r="A3781" s="18">
        <f t="shared" si="58"/>
        <v>3777</v>
      </c>
      <c r="B3781" s="183">
        <v>18478</v>
      </c>
      <c r="C3781" s="104" t="s">
        <v>3337</v>
      </c>
      <c r="D3781" s="105">
        <v>30357</v>
      </c>
      <c r="E3781" s="28" t="s">
        <v>4782</v>
      </c>
      <c r="F3781" s="17" t="s">
        <v>10770</v>
      </c>
      <c r="G3781" s="17" t="s">
        <v>10765</v>
      </c>
      <c r="H3781" s="353">
        <v>1007619529</v>
      </c>
      <c r="I3781" s="17" t="s">
        <v>5208</v>
      </c>
      <c r="J3781" s="17">
        <v>0</v>
      </c>
    </row>
    <row r="3782" spans="1:10" hidden="1">
      <c r="A3782" s="18">
        <f t="shared" ref="A3782:A3845" si="59">ROW()-4</f>
        <v>3778</v>
      </c>
      <c r="B3782" s="21">
        <v>18479</v>
      </c>
      <c r="C3782" s="22" t="s">
        <v>3338</v>
      </c>
      <c r="D3782" s="23">
        <v>32497</v>
      </c>
      <c r="E3782" s="24" t="s">
        <v>4780</v>
      </c>
      <c r="F3782" s="17"/>
      <c r="G3782" s="17"/>
      <c r="H3782" s="353">
        <v>1007753155</v>
      </c>
      <c r="I3782" s="17" t="s">
        <v>5208</v>
      </c>
      <c r="J3782" s="17">
        <v>0</v>
      </c>
    </row>
    <row r="3783" spans="1:10" hidden="1">
      <c r="A3783" s="18">
        <f t="shared" si="59"/>
        <v>3779</v>
      </c>
      <c r="B3783" s="183">
        <v>18480</v>
      </c>
      <c r="C3783" s="104" t="s">
        <v>3339</v>
      </c>
      <c r="D3783" s="105">
        <v>33087</v>
      </c>
      <c r="E3783" s="28" t="s">
        <v>4782</v>
      </c>
      <c r="F3783" s="17" t="s">
        <v>9117</v>
      </c>
      <c r="G3783" s="17" t="s">
        <v>9110</v>
      </c>
      <c r="H3783" s="353">
        <v>1007619862</v>
      </c>
      <c r="I3783" s="17" t="s">
        <v>5208</v>
      </c>
      <c r="J3783" s="17">
        <v>0</v>
      </c>
    </row>
    <row r="3784" spans="1:10" hidden="1">
      <c r="A3784" s="18">
        <f t="shared" si="59"/>
        <v>3780</v>
      </c>
      <c r="B3784" s="184">
        <v>18481</v>
      </c>
      <c r="C3784" s="91" t="s">
        <v>382</v>
      </c>
      <c r="D3784" s="92">
        <v>32484</v>
      </c>
      <c r="E3784" s="24" t="s">
        <v>4784</v>
      </c>
      <c r="F3784" s="17"/>
      <c r="G3784" s="17"/>
      <c r="H3784" s="353">
        <v>1007649887</v>
      </c>
      <c r="I3784" s="17" t="s">
        <v>5208</v>
      </c>
      <c r="J3784" s="17">
        <v>0</v>
      </c>
    </row>
    <row r="3785" spans="1:10" hidden="1">
      <c r="A3785" s="18">
        <f t="shared" si="59"/>
        <v>3781</v>
      </c>
      <c r="B3785" s="183">
        <v>18482</v>
      </c>
      <c r="C3785" s="104" t="s">
        <v>2388</v>
      </c>
      <c r="D3785" s="105">
        <v>33551</v>
      </c>
      <c r="E3785" s="28" t="s">
        <v>4784</v>
      </c>
      <c r="F3785" s="17"/>
      <c r="G3785" s="17"/>
      <c r="H3785" s="353">
        <v>1007649777</v>
      </c>
      <c r="I3785" s="17" t="s">
        <v>5208</v>
      </c>
      <c r="J3785" s="17">
        <v>0</v>
      </c>
    </row>
    <row r="3786" spans="1:10" hidden="1">
      <c r="A3786" s="18">
        <f t="shared" si="59"/>
        <v>3782</v>
      </c>
      <c r="B3786" s="184">
        <v>18483</v>
      </c>
      <c r="C3786" s="91" t="s">
        <v>3340</v>
      </c>
      <c r="D3786" s="92">
        <v>33481</v>
      </c>
      <c r="E3786" s="24" t="s">
        <v>4791</v>
      </c>
      <c r="F3786" s="17"/>
      <c r="G3786" s="17"/>
      <c r="H3786" s="353">
        <v>1007619723</v>
      </c>
      <c r="I3786" s="17" t="s">
        <v>5208</v>
      </c>
      <c r="J3786" s="17">
        <v>0</v>
      </c>
    </row>
    <row r="3787" spans="1:10" hidden="1">
      <c r="A3787" s="18">
        <f t="shared" si="59"/>
        <v>3783</v>
      </c>
      <c r="B3787" s="183">
        <v>18484</v>
      </c>
      <c r="C3787" s="104" t="s">
        <v>3341</v>
      </c>
      <c r="D3787" s="105">
        <v>33583</v>
      </c>
      <c r="E3787" s="28" t="s">
        <v>4809</v>
      </c>
      <c r="F3787" s="17"/>
      <c r="G3787" s="17"/>
      <c r="H3787" s="353">
        <v>1007753090</v>
      </c>
      <c r="I3787" s="17" t="s">
        <v>5208</v>
      </c>
      <c r="J3787" s="17">
        <v>0</v>
      </c>
    </row>
    <row r="3788" spans="1:10" hidden="1">
      <c r="A3788" s="18">
        <f t="shared" si="59"/>
        <v>3784</v>
      </c>
      <c r="B3788" s="21">
        <v>18485</v>
      </c>
      <c r="C3788" s="22" t="s">
        <v>3342</v>
      </c>
      <c r="D3788" s="23">
        <v>34485</v>
      </c>
      <c r="E3788" s="24" t="s">
        <v>4785</v>
      </c>
      <c r="F3788" s="17"/>
      <c r="G3788" s="17"/>
      <c r="H3788" s="353">
        <v>107006350968</v>
      </c>
      <c r="I3788" s="17" t="s">
        <v>5204</v>
      </c>
      <c r="J3788" s="17">
        <v>0</v>
      </c>
    </row>
    <row r="3789" spans="1:10" hidden="1">
      <c r="A3789" s="18">
        <f t="shared" si="59"/>
        <v>3785</v>
      </c>
      <c r="B3789" s="183">
        <v>18486</v>
      </c>
      <c r="C3789" s="104" t="s">
        <v>3343</v>
      </c>
      <c r="D3789" s="105">
        <v>30968</v>
      </c>
      <c r="E3789" s="28" t="s">
        <v>4799</v>
      </c>
      <c r="F3789" s="17"/>
      <c r="G3789" s="17"/>
      <c r="H3789" s="353">
        <v>1007619590</v>
      </c>
      <c r="I3789" s="17" t="s">
        <v>5208</v>
      </c>
      <c r="J3789" s="17">
        <v>0</v>
      </c>
    </row>
    <row r="3790" spans="1:10" hidden="1">
      <c r="A3790" s="18">
        <f t="shared" si="59"/>
        <v>3786</v>
      </c>
      <c r="B3790" s="21">
        <v>18488</v>
      </c>
      <c r="C3790" s="22" t="s">
        <v>3344</v>
      </c>
      <c r="D3790" s="23">
        <v>33723</v>
      </c>
      <c r="E3790" s="24" t="s">
        <v>4793</v>
      </c>
      <c r="F3790" s="17"/>
      <c r="G3790" s="17"/>
      <c r="H3790" s="353">
        <v>141000859947</v>
      </c>
      <c r="I3790" s="17" t="s">
        <v>5210</v>
      </c>
      <c r="J3790" s="17">
        <v>0</v>
      </c>
    </row>
    <row r="3791" spans="1:10" hidden="1">
      <c r="A3791" s="18">
        <f t="shared" si="59"/>
        <v>3787</v>
      </c>
      <c r="B3791" s="25">
        <v>18489</v>
      </c>
      <c r="C3791" s="26" t="s">
        <v>3345</v>
      </c>
      <c r="D3791" s="27">
        <v>32995</v>
      </c>
      <c r="E3791" s="28" t="s">
        <v>4793</v>
      </c>
      <c r="F3791" s="17"/>
      <c r="G3791" s="17"/>
      <c r="H3791" s="353">
        <v>141000859940</v>
      </c>
      <c r="I3791" s="17" t="s">
        <v>5210</v>
      </c>
      <c r="J3791" s="17">
        <v>0</v>
      </c>
    </row>
    <row r="3792" spans="1:10" hidden="1">
      <c r="A3792" s="18">
        <f t="shared" si="59"/>
        <v>3788</v>
      </c>
      <c r="B3792" s="21">
        <v>18490</v>
      </c>
      <c r="C3792" s="22" t="s">
        <v>3346</v>
      </c>
      <c r="D3792" s="23">
        <v>30747</v>
      </c>
      <c r="E3792" s="24" t="s">
        <v>4799</v>
      </c>
      <c r="F3792" s="17"/>
      <c r="G3792" s="17"/>
      <c r="H3792" s="353">
        <v>104000852368</v>
      </c>
      <c r="I3792" s="17" t="s">
        <v>5204</v>
      </c>
      <c r="J3792" s="17">
        <v>0</v>
      </c>
    </row>
    <row r="3793" spans="1:10" hidden="1">
      <c r="A3793" s="18">
        <f t="shared" si="59"/>
        <v>3789</v>
      </c>
      <c r="B3793" s="25">
        <v>18492</v>
      </c>
      <c r="C3793" s="26" t="s">
        <v>3347</v>
      </c>
      <c r="D3793" s="27">
        <v>35993</v>
      </c>
      <c r="E3793" s="28" t="s">
        <v>4782</v>
      </c>
      <c r="F3793" s="17" t="s">
        <v>11288</v>
      </c>
      <c r="G3793" s="17" t="s">
        <v>11285</v>
      </c>
      <c r="H3793" s="353">
        <v>1007927680</v>
      </c>
      <c r="I3793" s="17" t="s">
        <v>5208</v>
      </c>
      <c r="J3793" s="17">
        <v>0</v>
      </c>
    </row>
    <row r="3794" spans="1:10" hidden="1">
      <c r="A3794" s="18">
        <f t="shared" si="59"/>
        <v>3790</v>
      </c>
      <c r="B3794" s="21">
        <v>18493</v>
      </c>
      <c r="C3794" s="22" t="s">
        <v>3348</v>
      </c>
      <c r="D3794" s="23">
        <v>35003</v>
      </c>
      <c r="E3794" s="24" t="s">
        <v>4782</v>
      </c>
      <c r="F3794" s="17" t="s">
        <v>8279</v>
      </c>
      <c r="G3794" s="17" t="s">
        <v>8274</v>
      </c>
      <c r="H3794" s="353">
        <v>1007927761</v>
      </c>
      <c r="I3794" s="17" t="s">
        <v>5208</v>
      </c>
      <c r="J3794" s="17">
        <v>0</v>
      </c>
    </row>
    <row r="3795" spans="1:10" hidden="1">
      <c r="A3795" s="18">
        <f t="shared" si="59"/>
        <v>3791</v>
      </c>
      <c r="B3795" s="25">
        <v>18494</v>
      </c>
      <c r="C3795" s="26" t="s">
        <v>3349</v>
      </c>
      <c r="D3795" s="27">
        <v>32425</v>
      </c>
      <c r="E3795" s="28" t="s">
        <v>4805</v>
      </c>
      <c r="F3795" s="17"/>
      <c r="G3795" s="17"/>
      <c r="H3795" s="353">
        <v>105004537732</v>
      </c>
      <c r="I3795" s="17" t="s">
        <v>5204</v>
      </c>
      <c r="J3795" s="17">
        <v>0</v>
      </c>
    </row>
    <row r="3796" spans="1:10" hidden="1">
      <c r="A3796" s="18">
        <f t="shared" si="59"/>
        <v>3792</v>
      </c>
      <c r="B3796" s="81">
        <v>18496</v>
      </c>
      <c r="C3796" s="82" t="s">
        <v>2610</v>
      </c>
      <c r="D3796" s="83">
        <v>35257</v>
      </c>
      <c r="E3796" s="110" t="s">
        <v>4792</v>
      </c>
      <c r="F3796" s="17"/>
      <c r="G3796" s="17"/>
      <c r="H3796" s="353">
        <v>141000826710</v>
      </c>
      <c r="I3796" s="17" t="s">
        <v>5210</v>
      </c>
      <c r="J3796" s="17" t="s">
        <v>6642</v>
      </c>
    </row>
    <row r="3797" spans="1:10" hidden="1">
      <c r="A3797" s="18">
        <f t="shared" si="59"/>
        <v>3793</v>
      </c>
      <c r="B3797" s="78">
        <v>18499</v>
      </c>
      <c r="C3797" s="79" t="s">
        <v>3350</v>
      </c>
      <c r="D3797" s="80">
        <v>30441</v>
      </c>
      <c r="E3797" s="71" t="s">
        <v>4789</v>
      </c>
      <c r="F3797" s="17"/>
      <c r="G3797" s="17"/>
      <c r="H3797" s="353">
        <v>1013052111</v>
      </c>
      <c r="I3797" s="17" t="s">
        <v>5210</v>
      </c>
      <c r="J3797" s="17" t="s">
        <v>6644</v>
      </c>
    </row>
    <row r="3798" spans="1:10" hidden="1">
      <c r="A3798" s="18">
        <f t="shared" si="59"/>
        <v>3794</v>
      </c>
      <c r="B3798" s="106">
        <v>18501</v>
      </c>
      <c r="C3798" s="26" t="s">
        <v>3351</v>
      </c>
      <c r="D3798" s="27">
        <v>29344</v>
      </c>
      <c r="E3798" s="28" t="s">
        <v>4802</v>
      </c>
      <c r="F3798" s="17"/>
      <c r="G3798" s="17"/>
      <c r="H3798" s="353">
        <v>141000824805</v>
      </c>
      <c r="I3798" s="17" t="s">
        <v>5210</v>
      </c>
      <c r="J3798" s="17" t="s">
        <v>6645</v>
      </c>
    </row>
    <row r="3799" spans="1:10" hidden="1">
      <c r="A3799" s="18">
        <f t="shared" si="59"/>
        <v>3795</v>
      </c>
      <c r="B3799" s="72">
        <v>18502</v>
      </c>
      <c r="C3799" s="22" t="s">
        <v>3352</v>
      </c>
      <c r="D3799" s="23">
        <v>31088</v>
      </c>
      <c r="E3799" s="24" t="s">
        <v>4802</v>
      </c>
      <c r="F3799" s="17"/>
      <c r="G3799" s="17"/>
      <c r="H3799" s="353">
        <v>141000824842</v>
      </c>
      <c r="I3799" s="17" t="s">
        <v>5210</v>
      </c>
      <c r="J3799" s="17" t="s">
        <v>6646</v>
      </c>
    </row>
    <row r="3800" spans="1:10" hidden="1">
      <c r="A3800" s="18">
        <f t="shared" si="59"/>
        <v>3796</v>
      </c>
      <c r="B3800" s="106">
        <v>18503</v>
      </c>
      <c r="C3800" s="107" t="s">
        <v>3353</v>
      </c>
      <c r="D3800" s="108">
        <v>33285</v>
      </c>
      <c r="E3800" s="28" t="s">
        <v>4780</v>
      </c>
      <c r="F3800" s="17"/>
      <c r="G3800" s="17"/>
      <c r="H3800" s="353">
        <v>141000856597</v>
      </c>
      <c r="I3800" s="17" t="s">
        <v>5210</v>
      </c>
      <c r="J3800" s="17" t="s">
        <v>6647</v>
      </c>
    </row>
    <row r="3801" spans="1:10" hidden="1">
      <c r="A3801" s="18">
        <f t="shared" si="59"/>
        <v>3797</v>
      </c>
      <c r="B3801" s="72">
        <v>18504</v>
      </c>
      <c r="C3801" s="73" t="s">
        <v>3354</v>
      </c>
      <c r="D3801" s="74">
        <v>34715</v>
      </c>
      <c r="E3801" s="24" t="s">
        <v>4802</v>
      </c>
      <c r="F3801" s="17"/>
      <c r="G3801" s="17"/>
      <c r="H3801" s="353">
        <v>141000824844</v>
      </c>
      <c r="I3801" s="17" t="s">
        <v>5210</v>
      </c>
      <c r="J3801" s="17" t="s">
        <v>6648</v>
      </c>
    </row>
    <row r="3802" spans="1:10" hidden="1">
      <c r="A3802" s="18">
        <f t="shared" si="59"/>
        <v>3798</v>
      </c>
      <c r="B3802" s="106">
        <v>18505</v>
      </c>
      <c r="C3802" s="107" t="s">
        <v>2538</v>
      </c>
      <c r="D3802" s="108">
        <v>35237</v>
      </c>
      <c r="E3802" s="29" t="s">
        <v>4781</v>
      </c>
      <c r="F3802" s="17"/>
      <c r="G3802" s="17"/>
      <c r="H3802" s="353">
        <v>1007650229</v>
      </c>
      <c r="I3802" s="17" t="s">
        <v>5208</v>
      </c>
      <c r="J3802" s="17" t="s">
        <v>6649</v>
      </c>
    </row>
    <row r="3803" spans="1:10" hidden="1">
      <c r="A3803" s="18">
        <f t="shared" si="59"/>
        <v>3799</v>
      </c>
      <c r="B3803" s="72">
        <v>18506</v>
      </c>
      <c r="C3803" s="73" t="s">
        <v>3355</v>
      </c>
      <c r="D3803" s="74">
        <v>34500</v>
      </c>
      <c r="E3803" s="24" t="s">
        <v>4784</v>
      </c>
      <c r="F3803" s="17"/>
      <c r="G3803" s="17"/>
      <c r="H3803" s="353">
        <v>1007756657</v>
      </c>
      <c r="I3803" s="17" t="s">
        <v>5208</v>
      </c>
      <c r="J3803" s="17" t="s">
        <v>6650</v>
      </c>
    </row>
    <row r="3804" spans="1:10" hidden="1">
      <c r="A3804" s="18">
        <f t="shared" si="59"/>
        <v>3800</v>
      </c>
      <c r="B3804" s="106">
        <v>18508</v>
      </c>
      <c r="C3804" s="26" t="s">
        <v>3356</v>
      </c>
      <c r="D3804" s="27">
        <v>32576</v>
      </c>
      <c r="E3804" s="56" t="s">
        <v>4798</v>
      </c>
      <c r="F3804" s="17"/>
      <c r="G3804" s="17"/>
      <c r="H3804" s="353">
        <v>141000824897</v>
      </c>
      <c r="I3804" s="17" t="s">
        <v>5210</v>
      </c>
      <c r="J3804" s="17" t="s">
        <v>6651</v>
      </c>
    </row>
    <row r="3805" spans="1:10" hidden="1">
      <c r="A3805" s="18">
        <f t="shared" si="59"/>
        <v>3801</v>
      </c>
      <c r="B3805" s="72">
        <v>18509</v>
      </c>
      <c r="C3805" s="22" t="s">
        <v>3357</v>
      </c>
      <c r="D3805" s="23">
        <v>34307</v>
      </c>
      <c r="E3805" s="24" t="s">
        <v>4823</v>
      </c>
      <c r="F3805" s="17"/>
      <c r="G3805" s="17"/>
      <c r="H3805" s="353">
        <v>1013307276</v>
      </c>
      <c r="I3805" s="17" t="s">
        <v>5210</v>
      </c>
      <c r="J3805" s="17" t="s">
        <v>6652</v>
      </c>
    </row>
    <row r="3806" spans="1:10" hidden="1">
      <c r="A3806" s="18">
        <f t="shared" si="59"/>
        <v>3802</v>
      </c>
      <c r="B3806" s="106">
        <v>18511</v>
      </c>
      <c r="C3806" s="26" t="s">
        <v>3358</v>
      </c>
      <c r="D3806" s="27">
        <v>29990</v>
      </c>
      <c r="E3806" s="56" t="s">
        <v>4824</v>
      </c>
      <c r="F3806" s="17"/>
      <c r="G3806" s="17"/>
      <c r="H3806" s="353">
        <v>141000824909</v>
      </c>
      <c r="I3806" s="17" t="s">
        <v>5210</v>
      </c>
      <c r="J3806" s="17" t="s">
        <v>6653</v>
      </c>
    </row>
    <row r="3807" spans="1:10" hidden="1">
      <c r="A3807" s="18">
        <f t="shared" si="59"/>
        <v>3803</v>
      </c>
      <c r="B3807" s="72">
        <v>18512</v>
      </c>
      <c r="C3807" s="22" t="s">
        <v>3359</v>
      </c>
      <c r="D3807" s="23">
        <v>31701</v>
      </c>
      <c r="E3807" s="55" t="s">
        <v>4824</v>
      </c>
      <c r="F3807" s="17"/>
      <c r="G3807" s="17"/>
      <c r="H3807" s="353">
        <v>107003840265</v>
      </c>
      <c r="I3807" s="17" t="s">
        <v>5204</v>
      </c>
      <c r="J3807" s="17" t="s">
        <v>6654</v>
      </c>
    </row>
    <row r="3808" spans="1:10" hidden="1">
      <c r="A3808" s="18">
        <f t="shared" si="59"/>
        <v>3804</v>
      </c>
      <c r="B3808" s="106">
        <v>18513</v>
      </c>
      <c r="C3808" s="26" t="s">
        <v>3360</v>
      </c>
      <c r="D3808" s="27">
        <v>34778</v>
      </c>
      <c r="E3808" s="56" t="s">
        <v>4824</v>
      </c>
      <c r="F3808" s="17"/>
      <c r="G3808" s="17"/>
      <c r="H3808" s="353">
        <v>1007926759</v>
      </c>
      <c r="I3808" s="17" t="s">
        <v>5208</v>
      </c>
      <c r="J3808" s="17" t="s">
        <v>6477</v>
      </c>
    </row>
    <row r="3809" spans="1:10" hidden="1">
      <c r="A3809" s="18">
        <f t="shared" si="59"/>
        <v>3805</v>
      </c>
      <c r="B3809" s="72">
        <v>18517</v>
      </c>
      <c r="C3809" s="22" t="s">
        <v>3361</v>
      </c>
      <c r="D3809" s="23">
        <v>31704</v>
      </c>
      <c r="E3809" s="55" t="s">
        <v>4821</v>
      </c>
      <c r="F3809" s="17"/>
      <c r="G3809" s="17"/>
      <c r="H3809" s="353">
        <v>1007927907</v>
      </c>
      <c r="I3809" s="17" t="s">
        <v>5208</v>
      </c>
      <c r="J3809" s="17" t="s">
        <v>6655</v>
      </c>
    </row>
    <row r="3810" spans="1:10" hidden="1">
      <c r="A3810" s="18">
        <f t="shared" si="59"/>
        <v>3806</v>
      </c>
      <c r="B3810" s="25">
        <v>18518</v>
      </c>
      <c r="C3810" s="26" t="s">
        <v>3362</v>
      </c>
      <c r="D3810" s="27">
        <v>25355</v>
      </c>
      <c r="E3810" s="28" t="s">
        <v>4778</v>
      </c>
      <c r="F3810" s="17"/>
      <c r="G3810" s="17"/>
      <c r="H3810" s="353">
        <v>108004044826</v>
      </c>
      <c r="I3810" s="17" t="s">
        <v>5204</v>
      </c>
      <c r="J3810" s="17">
        <v>0</v>
      </c>
    </row>
    <row r="3811" spans="1:10" hidden="1">
      <c r="A3811" s="18">
        <f t="shared" si="59"/>
        <v>3807</v>
      </c>
      <c r="B3811" s="72">
        <v>18519</v>
      </c>
      <c r="C3811" s="22" t="s">
        <v>399</v>
      </c>
      <c r="D3811" s="23">
        <v>33949</v>
      </c>
      <c r="E3811" s="55" t="s">
        <v>4821</v>
      </c>
      <c r="F3811" s="17"/>
      <c r="G3811" s="17"/>
      <c r="H3811" s="353">
        <v>1007930143</v>
      </c>
      <c r="I3811" s="17" t="s">
        <v>5208</v>
      </c>
      <c r="J3811" s="17" t="s">
        <v>6656</v>
      </c>
    </row>
    <row r="3812" spans="1:10" hidden="1">
      <c r="A3812" s="18">
        <f t="shared" si="59"/>
        <v>3808</v>
      </c>
      <c r="B3812" s="106">
        <v>18521</v>
      </c>
      <c r="C3812" s="26" t="s">
        <v>3363</v>
      </c>
      <c r="D3812" s="27">
        <v>33813</v>
      </c>
      <c r="E3812" s="56" t="s">
        <v>4821</v>
      </c>
      <c r="F3812" s="17"/>
      <c r="G3812" s="17"/>
      <c r="H3812" s="353">
        <v>1007930198</v>
      </c>
      <c r="I3812" s="17" t="s">
        <v>5208</v>
      </c>
      <c r="J3812" s="17" t="s">
        <v>6477</v>
      </c>
    </row>
    <row r="3813" spans="1:10" hidden="1">
      <c r="A3813" s="18">
        <f t="shared" si="59"/>
        <v>3809</v>
      </c>
      <c r="B3813" s="72">
        <v>18523</v>
      </c>
      <c r="C3813" s="73" t="s">
        <v>3364</v>
      </c>
      <c r="D3813" s="74">
        <v>35093</v>
      </c>
      <c r="E3813" s="55" t="s">
        <v>4821</v>
      </c>
      <c r="F3813" s="17"/>
      <c r="G3813" s="17"/>
      <c r="H3813" s="353">
        <v>1007928553</v>
      </c>
      <c r="I3813" s="17" t="s">
        <v>5208</v>
      </c>
      <c r="J3813" s="17" t="s">
        <v>6657</v>
      </c>
    </row>
    <row r="3814" spans="1:10" hidden="1">
      <c r="A3814" s="18">
        <f t="shared" si="59"/>
        <v>3810</v>
      </c>
      <c r="B3814" s="106">
        <v>18524</v>
      </c>
      <c r="C3814" s="107" t="s">
        <v>3365</v>
      </c>
      <c r="D3814" s="108">
        <v>35328</v>
      </c>
      <c r="E3814" s="56" t="s">
        <v>4821</v>
      </c>
      <c r="F3814" s="17"/>
      <c r="G3814" s="17"/>
      <c r="H3814" s="353">
        <v>1007756592</v>
      </c>
      <c r="I3814" s="17" t="s">
        <v>5208</v>
      </c>
      <c r="J3814" s="17" t="s">
        <v>6658</v>
      </c>
    </row>
    <row r="3815" spans="1:10" hidden="1">
      <c r="A3815" s="18">
        <f t="shared" si="59"/>
        <v>3811</v>
      </c>
      <c r="B3815" s="72">
        <v>18527</v>
      </c>
      <c r="C3815" s="22" t="s">
        <v>3366</v>
      </c>
      <c r="D3815" s="23">
        <v>32938</v>
      </c>
      <c r="E3815" s="24" t="s">
        <v>4780</v>
      </c>
      <c r="F3815" s="17"/>
      <c r="G3815" s="17"/>
      <c r="H3815" s="353">
        <v>141000825166</v>
      </c>
      <c r="I3815" s="17" t="s">
        <v>5210</v>
      </c>
      <c r="J3815" s="17" t="s">
        <v>6659</v>
      </c>
    </row>
    <row r="3816" spans="1:10" hidden="1">
      <c r="A3816" s="18">
        <f t="shared" si="59"/>
        <v>3812</v>
      </c>
      <c r="B3816" s="189">
        <v>18530</v>
      </c>
      <c r="C3816" s="190" t="s">
        <v>334</v>
      </c>
      <c r="D3816" s="191">
        <v>35815</v>
      </c>
      <c r="E3816" s="31" t="s">
        <v>4820</v>
      </c>
      <c r="F3816" s="17"/>
      <c r="G3816" s="17"/>
      <c r="H3816" s="353">
        <v>141000825170</v>
      </c>
      <c r="I3816" s="17" t="s">
        <v>5210</v>
      </c>
      <c r="J3816" s="17" t="s">
        <v>6660</v>
      </c>
    </row>
    <row r="3817" spans="1:10" hidden="1">
      <c r="A3817" s="18">
        <f t="shared" si="59"/>
        <v>3813</v>
      </c>
      <c r="B3817" s="72">
        <v>18532</v>
      </c>
      <c r="C3817" s="22" t="s">
        <v>3367</v>
      </c>
      <c r="D3817" s="23">
        <v>32675</v>
      </c>
      <c r="E3817" s="24" t="s">
        <v>4806</v>
      </c>
      <c r="F3817" s="17"/>
      <c r="G3817" s="17"/>
      <c r="H3817" s="353">
        <v>141000825678</v>
      </c>
      <c r="I3817" s="17" t="s">
        <v>5210</v>
      </c>
      <c r="J3817" s="17" t="s">
        <v>6661</v>
      </c>
    </row>
    <row r="3818" spans="1:10" hidden="1">
      <c r="A3818" s="18">
        <f t="shared" si="59"/>
        <v>3814</v>
      </c>
      <c r="B3818" s="106">
        <v>18533</v>
      </c>
      <c r="C3818" s="26" t="s">
        <v>3368</v>
      </c>
      <c r="D3818" s="27">
        <v>34078</v>
      </c>
      <c r="E3818" s="56" t="s">
        <v>4792</v>
      </c>
      <c r="F3818" s="17"/>
      <c r="G3818" s="17"/>
      <c r="H3818" s="353">
        <v>141000825674</v>
      </c>
      <c r="I3818" s="17" t="s">
        <v>5210</v>
      </c>
      <c r="J3818" s="17" t="s">
        <v>6469</v>
      </c>
    </row>
    <row r="3819" spans="1:10" hidden="1">
      <c r="A3819" s="18">
        <f t="shared" si="59"/>
        <v>3815</v>
      </c>
      <c r="B3819" s="72">
        <v>18534</v>
      </c>
      <c r="C3819" s="22" t="s">
        <v>3369</v>
      </c>
      <c r="D3819" s="23">
        <v>31778</v>
      </c>
      <c r="E3819" s="24" t="s">
        <v>4820</v>
      </c>
      <c r="F3819" s="17"/>
      <c r="G3819" s="17"/>
      <c r="H3819" s="353">
        <v>141000825647</v>
      </c>
      <c r="I3819" s="17" t="s">
        <v>5210</v>
      </c>
      <c r="J3819" s="17" t="s">
        <v>6662</v>
      </c>
    </row>
    <row r="3820" spans="1:10" hidden="1">
      <c r="A3820" s="18">
        <f t="shared" si="59"/>
        <v>3816</v>
      </c>
      <c r="B3820" s="106">
        <v>18536</v>
      </c>
      <c r="C3820" s="26" t="s">
        <v>3370</v>
      </c>
      <c r="D3820" s="27">
        <v>35252</v>
      </c>
      <c r="E3820" s="56" t="s">
        <v>4792</v>
      </c>
      <c r="F3820" s="17"/>
      <c r="G3820" s="17"/>
      <c r="H3820" s="353">
        <v>141000825652</v>
      </c>
      <c r="I3820" s="17" t="s">
        <v>5210</v>
      </c>
      <c r="J3820" s="17" t="s">
        <v>6663</v>
      </c>
    </row>
    <row r="3821" spans="1:10" hidden="1">
      <c r="A3821" s="18">
        <f t="shared" si="59"/>
        <v>3817</v>
      </c>
      <c r="B3821" s="72">
        <v>18537</v>
      </c>
      <c r="C3821" s="22" t="s">
        <v>2689</v>
      </c>
      <c r="D3821" s="23">
        <v>33683</v>
      </c>
      <c r="E3821" s="24" t="s">
        <v>4793</v>
      </c>
      <c r="F3821" s="17"/>
      <c r="G3821" s="17"/>
      <c r="H3821" s="353">
        <v>141000825662</v>
      </c>
      <c r="I3821" s="17" t="s">
        <v>5210</v>
      </c>
      <c r="J3821" s="17" t="s">
        <v>6664</v>
      </c>
    </row>
    <row r="3822" spans="1:10" hidden="1">
      <c r="A3822" s="18">
        <f t="shared" si="59"/>
        <v>3818</v>
      </c>
      <c r="B3822" s="106">
        <v>18538</v>
      </c>
      <c r="C3822" s="26" t="s">
        <v>3001</v>
      </c>
      <c r="D3822" s="27">
        <v>33904</v>
      </c>
      <c r="E3822" s="28" t="s">
        <v>4805</v>
      </c>
      <c r="F3822" s="17"/>
      <c r="G3822" s="17"/>
      <c r="H3822" s="353">
        <v>141000825668</v>
      </c>
      <c r="I3822" s="17" t="s">
        <v>5210</v>
      </c>
      <c r="J3822" s="17" t="s">
        <v>6665</v>
      </c>
    </row>
    <row r="3823" spans="1:10" hidden="1">
      <c r="A3823" s="18">
        <f t="shared" si="59"/>
        <v>3819</v>
      </c>
      <c r="B3823" s="72">
        <v>18540</v>
      </c>
      <c r="C3823" s="22" t="s">
        <v>3371</v>
      </c>
      <c r="D3823" s="23">
        <v>35222</v>
      </c>
      <c r="E3823" s="24" t="s">
        <v>4826</v>
      </c>
      <c r="F3823" s="17"/>
      <c r="G3823" s="17"/>
      <c r="H3823" s="353">
        <v>1012940323</v>
      </c>
      <c r="I3823" s="17" t="s">
        <v>5210</v>
      </c>
      <c r="J3823" s="17" t="s">
        <v>6667</v>
      </c>
    </row>
    <row r="3824" spans="1:10" hidden="1">
      <c r="A3824" s="18">
        <f t="shared" si="59"/>
        <v>3820</v>
      </c>
      <c r="B3824" s="72">
        <v>18543</v>
      </c>
      <c r="C3824" s="22" t="s">
        <v>3372</v>
      </c>
      <c r="D3824" s="23">
        <v>31159</v>
      </c>
      <c r="E3824" s="55" t="s">
        <v>4792</v>
      </c>
      <c r="F3824" s="17"/>
      <c r="G3824" s="17"/>
      <c r="H3824" s="353">
        <v>141000825682</v>
      </c>
      <c r="I3824" s="17" t="s">
        <v>5210</v>
      </c>
      <c r="J3824" s="17" t="s">
        <v>6668</v>
      </c>
    </row>
    <row r="3825" spans="1:10" hidden="1">
      <c r="A3825" s="18">
        <f t="shared" si="59"/>
        <v>3821</v>
      </c>
      <c r="B3825" s="106">
        <v>18545</v>
      </c>
      <c r="C3825" s="107" t="s">
        <v>3373</v>
      </c>
      <c r="D3825" s="108">
        <v>34260</v>
      </c>
      <c r="E3825" s="56" t="s">
        <v>4792</v>
      </c>
      <c r="F3825" s="17"/>
      <c r="G3825" s="17"/>
      <c r="H3825" s="353">
        <v>1007753252</v>
      </c>
      <c r="I3825" s="17" t="s">
        <v>5208</v>
      </c>
      <c r="J3825" s="17" t="s">
        <v>6669</v>
      </c>
    </row>
    <row r="3826" spans="1:10" hidden="1">
      <c r="A3826" s="18">
        <f t="shared" si="59"/>
        <v>3822</v>
      </c>
      <c r="B3826" s="72">
        <v>18546</v>
      </c>
      <c r="C3826" s="22" t="s">
        <v>3374</v>
      </c>
      <c r="D3826" s="23">
        <v>32750</v>
      </c>
      <c r="E3826" s="55" t="s">
        <v>4819</v>
      </c>
      <c r="F3826" s="17"/>
      <c r="G3826" s="17"/>
      <c r="H3826" s="353">
        <v>1007596985</v>
      </c>
      <c r="I3826" s="17" t="s">
        <v>5208</v>
      </c>
      <c r="J3826" s="17" t="s">
        <v>6670</v>
      </c>
    </row>
    <row r="3827" spans="1:10" hidden="1">
      <c r="A3827" s="18">
        <f t="shared" si="59"/>
        <v>3823</v>
      </c>
      <c r="B3827" s="106">
        <v>18547</v>
      </c>
      <c r="C3827" s="26" t="s">
        <v>1613</v>
      </c>
      <c r="D3827" s="27">
        <v>33244</v>
      </c>
      <c r="E3827" s="56" t="s">
        <v>4819</v>
      </c>
      <c r="F3827" s="17"/>
      <c r="G3827" s="17"/>
      <c r="H3827" s="353">
        <v>1007597023</v>
      </c>
      <c r="I3827" s="17" t="s">
        <v>5208</v>
      </c>
      <c r="J3827" s="17" t="s">
        <v>6671</v>
      </c>
    </row>
    <row r="3828" spans="1:10" hidden="1">
      <c r="A3828" s="18">
        <f t="shared" si="59"/>
        <v>3824</v>
      </c>
      <c r="B3828" s="72">
        <v>18550</v>
      </c>
      <c r="C3828" s="22" t="s">
        <v>3375</v>
      </c>
      <c r="D3828" s="23">
        <v>34592</v>
      </c>
      <c r="E3828" s="55" t="s">
        <v>4819</v>
      </c>
      <c r="F3828" s="17"/>
      <c r="G3828" s="17"/>
      <c r="H3828" s="353">
        <v>1007651273</v>
      </c>
      <c r="I3828" s="17" t="s">
        <v>5208</v>
      </c>
      <c r="J3828" s="17" t="s">
        <v>6477</v>
      </c>
    </row>
    <row r="3829" spans="1:10" hidden="1">
      <c r="A3829" s="18">
        <f t="shared" si="59"/>
        <v>3825</v>
      </c>
      <c r="B3829" s="106">
        <v>18553</v>
      </c>
      <c r="C3829" s="26" t="s">
        <v>3376</v>
      </c>
      <c r="D3829" s="27">
        <v>33166</v>
      </c>
      <c r="E3829" s="56" t="s">
        <v>4819</v>
      </c>
      <c r="F3829" s="17"/>
      <c r="G3829" s="17"/>
      <c r="H3829" s="353">
        <v>1007746324</v>
      </c>
      <c r="I3829" s="17" t="s">
        <v>5208</v>
      </c>
      <c r="J3829" s="17" t="s">
        <v>6672</v>
      </c>
    </row>
    <row r="3830" spans="1:10" hidden="1">
      <c r="A3830" s="18">
        <f t="shared" si="59"/>
        <v>3826</v>
      </c>
      <c r="B3830" s="72">
        <v>18555</v>
      </c>
      <c r="C3830" s="22" t="s">
        <v>536</v>
      </c>
      <c r="D3830" s="23">
        <v>33609</v>
      </c>
      <c r="E3830" s="24" t="s">
        <v>4820</v>
      </c>
      <c r="F3830" s="17"/>
      <c r="G3830" s="17"/>
      <c r="H3830" s="353">
        <v>8886199288888</v>
      </c>
      <c r="I3830" s="17" t="s">
        <v>6036</v>
      </c>
      <c r="J3830" s="17" t="s">
        <v>6673</v>
      </c>
    </row>
    <row r="3831" spans="1:10" hidden="1">
      <c r="A3831" s="18">
        <f t="shared" si="59"/>
        <v>3827</v>
      </c>
      <c r="B3831" s="42">
        <v>18557</v>
      </c>
      <c r="C3831" s="29" t="s">
        <v>3377</v>
      </c>
      <c r="D3831" s="45">
        <v>34924</v>
      </c>
      <c r="E3831" s="29" t="s">
        <v>4803</v>
      </c>
      <c r="F3831" s="17"/>
      <c r="G3831" s="17"/>
      <c r="H3831" s="353">
        <v>141000825602</v>
      </c>
      <c r="I3831" s="17" t="s">
        <v>5210</v>
      </c>
      <c r="J3831" s="17" t="s">
        <v>6674</v>
      </c>
    </row>
    <row r="3832" spans="1:10" hidden="1">
      <c r="A3832" s="18">
        <f t="shared" si="59"/>
        <v>3828</v>
      </c>
      <c r="B3832" s="72">
        <v>18558</v>
      </c>
      <c r="C3832" s="22" t="s">
        <v>3378</v>
      </c>
      <c r="D3832" s="23">
        <v>34214</v>
      </c>
      <c r="E3832" s="24" t="s">
        <v>4820</v>
      </c>
      <c r="F3832" s="17"/>
      <c r="G3832" s="17"/>
      <c r="H3832" s="353">
        <v>141000825603</v>
      </c>
      <c r="I3832" s="17" t="s">
        <v>5210</v>
      </c>
      <c r="J3832" s="17" t="s">
        <v>6643</v>
      </c>
    </row>
    <row r="3833" spans="1:10" hidden="1">
      <c r="A3833" s="18">
        <f t="shared" si="59"/>
        <v>3829</v>
      </c>
      <c r="B3833" s="106">
        <v>18559</v>
      </c>
      <c r="C3833" s="26" t="s">
        <v>3379</v>
      </c>
      <c r="D3833" s="27">
        <v>32181</v>
      </c>
      <c r="E3833" s="28" t="s">
        <v>4803</v>
      </c>
      <c r="F3833" s="17"/>
      <c r="G3833" s="17"/>
      <c r="H3833" s="353">
        <v>141000825604</v>
      </c>
      <c r="I3833" s="17" t="s">
        <v>5210</v>
      </c>
      <c r="J3833" s="17" t="s">
        <v>6675</v>
      </c>
    </row>
    <row r="3834" spans="1:10" hidden="1">
      <c r="A3834" s="18">
        <f t="shared" si="59"/>
        <v>3830</v>
      </c>
      <c r="B3834" s="72">
        <v>18560</v>
      </c>
      <c r="C3834" s="22" t="s">
        <v>3380</v>
      </c>
      <c r="D3834" s="23">
        <v>33688</v>
      </c>
      <c r="E3834" s="24" t="s">
        <v>4803</v>
      </c>
      <c r="F3834" s="17"/>
      <c r="G3834" s="17"/>
      <c r="H3834" s="353">
        <v>141000825605</v>
      </c>
      <c r="I3834" s="17" t="s">
        <v>5210</v>
      </c>
      <c r="J3834" s="17" t="s">
        <v>6676</v>
      </c>
    </row>
    <row r="3835" spans="1:10" hidden="1">
      <c r="A3835" s="18">
        <f t="shared" si="59"/>
        <v>3831</v>
      </c>
      <c r="B3835" s="106">
        <v>18562</v>
      </c>
      <c r="C3835" s="26" t="s">
        <v>3381</v>
      </c>
      <c r="D3835" s="27">
        <v>33636</v>
      </c>
      <c r="E3835" s="28" t="s">
        <v>4803</v>
      </c>
      <c r="F3835" s="17"/>
      <c r="G3835" s="17"/>
      <c r="H3835" s="353">
        <v>1007928142</v>
      </c>
      <c r="I3835" s="17" t="s">
        <v>5208</v>
      </c>
      <c r="J3835" s="17" t="s">
        <v>6677</v>
      </c>
    </row>
    <row r="3836" spans="1:10" hidden="1">
      <c r="A3836" s="18">
        <f t="shared" si="59"/>
        <v>3832</v>
      </c>
      <c r="B3836" s="72">
        <v>18563</v>
      </c>
      <c r="C3836" s="22" t="s">
        <v>3382</v>
      </c>
      <c r="D3836" s="23">
        <v>34988</v>
      </c>
      <c r="E3836" s="24" t="s">
        <v>4803</v>
      </c>
      <c r="F3836" s="17"/>
      <c r="G3836" s="17"/>
      <c r="H3836" s="353">
        <v>1017401120</v>
      </c>
      <c r="I3836" s="17" t="s">
        <v>5210</v>
      </c>
      <c r="J3836" s="17" t="s">
        <v>6678</v>
      </c>
    </row>
    <row r="3837" spans="1:10" hidden="1">
      <c r="A3837" s="18">
        <f t="shared" si="59"/>
        <v>3833</v>
      </c>
      <c r="B3837" s="106">
        <v>18564</v>
      </c>
      <c r="C3837" s="107" t="s">
        <v>3383</v>
      </c>
      <c r="D3837" s="108">
        <v>34845</v>
      </c>
      <c r="E3837" s="28" t="s">
        <v>4803</v>
      </c>
      <c r="F3837" s="17"/>
      <c r="G3837" s="17"/>
      <c r="H3837" s="353">
        <v>1007589280</v>
      </c>
      <c r="I3837" s="17" t="s">
        <v>5208</v>
      </c>
      <c r="J3837" s="17" t="s">
        <v>6679</v>
      </c>
    </row>
    <row r="3838" spans="1:10" hidden="1">
      <c r="A3838" s="18">
        <f t="shared" si="59"/>
        <v>3834</v>
      </c>
      <c r="B3838" s="21">
        <v>18565</v>
      </c>
      <c r="C3838" s="22" t="s">
        <v>3384</v>
      </c>
      <c r="D3838" s="23">
        <v>34568</v>
      </c>
      <c r="E3838" s="55" t="s">
        <v>4813</v>
      </c>
      <c r="F3838" s="17"/>
      <c r="G3838" s="17"/>
      <c r="H3838" s="353">
        <v>141000824904</v>
      </c>
      <c r="I3838" s="17" t="s">
        <v>5210</v>
      </c>
      <c r="J3838" s="17" t="s">
        <v>6680</v>
      </c>
    </row>
    <row r="3839" spans="1:10" hidden="1">
      <c r="A3839" s="18">
        <f t="shared" si="59"/>
        <v>3835</v>
      </c>
      <c r="B3839" s="75">
        <v>18566</v>
      </c>
      <c r="C3839" s="192" t="s">
        <v>1075</v>
      </c>
      <c r="D3839" s="193">
        <v>34642</v>
      </c>
      <c r="E3839" s="43" t="s">
        <v>4798</v>
      </c>
      <c r="F3839" s="17"/>
      <c r="G3839" s="17"/>
      <c r="H3839" s="353">
        <v>107876136203</v>
      </c>
      <c r="I3839" s="17" t="s">
        <v>5204</v>
      </c>
      <c r="J3839" s="17" t="s">
        <v>6681</v>
      </c>
    </row>
    <row r="3840" spans="1:10" hidden="1">
      <c r="A3840" s="18">
        <f t="shared" si="59"/>
        <v>3836</v>
      </c>
      <c r="B3840" s="21">
        <v>18567</v>
      </c>
      <c r="C3840" s="22" t="s">
        <v>3385</v>
      </c>
      <c r="D3840" s="23">
        <v>32719</v>
      </c>
      <c r="E3840" s="55" t="s">
        <v>4813</v>
      </c>
      <c r="F3840" s="17"/>
      <c r="G3840" s="17"/>
      <c r="H3840" s="353">
        <v>1007613020</v>
      </c>
      <c r="I3840" s="17" t="s">
        <v>5208</v>
      </c>
      <c r="J3840" s="17" t="s">
        <v>6682</v>
      </c>
    </row>
    <row r="3841" spans="1:10" hidden="1">
      <c r="A3841" s="18">
        <f t="shared" si="59"/>
        <v>3837</v>
      </c>
      <c r="B3841" s="25">
        <v>18568</v>
      </c>
      <c r="C3841" s="107" t="s">
        <v>3386</v>
      </c>
      <c r="D3841" s="108">
        <v>35259</v>
      </c>
      <c r="E3841" s="28" t="s">
        <v>4789</v>
      </c>
      <c r="F3841" s="17"/>
      <c r="G3841" s="17"/>
      <c r="H3841" s="353">
        <v>141000825099</v>
      </c>
      <c r="I3841" s="17" t="s">
        <v>5210</v>
      </c>
      <c r="J3841" s="17" t="s">
        <v>6683</v>
      </c>
    </row>
    <row r="3842" spans="1:10" hidden="1">
      <c r="A3842" s="18">
        <f t="shared" si="59"/>
        <v>3838</v>
      </c>
      <c r="B3842" s="21">
        <v>18569</v>
      </c>
      <c r="C3842" s="73" t="s">
        <v>3387</v>
      </c>
      <c r="D3842" s="74">
        <v>34931</v>
      </c>
      <c r="E3842" s="55" t="s">
        <v>4813</v>
      </c>
      <c r="F3842" s="17"/>
      <c r="G3842" s="17"/>
      <c r="H3842" s="353">
        <v>141000824905</v>
      </c>
      <c r="I3842" s="17" t="s">
        <v>5210</v>
      </c>
      <c r="J3842" s="17" t="s">
        <v>6684</v>
      </c>
    </row>
    <row r="3843" spans="1:10" hidden="1">
      <c r="A3843" s="18">
        <f t="shared" si="59"/>
        <v>3839</v>
      </c>
      <c r="B3843" s="25">
        <v>18570</v>
      </c>
      <c r="C3843" s="26" t="s">
        <v>3388</v>
      </c>
      <c r="D3843" s="27">
        <v>32908</v>
      </c>
      <c r="E3843" s="56" t="s">
        <v>4808</v>
      </c>
      <c r="F3843" s="17"/>
      <c r="G3843" s="17"/>
      <c r="H3843" s="353">
        <v>1007613570</v>
      </c>
      <c r="I3843" s="17" t="s">
        <v>5208</v>
      </c>
      <c r="J3843" s="17" t="s">
        <v>6685</v>
      </c>
    </row>
    <row r="3844" spans="1:10" hidden="1">
      <c r="A3844" s="18">
        <f t="shared" si="59"/>
        <v>3840</v>
      </c>
      <c r="B3844" s="21">
        <v>18572</v>
      </c>
      <c r="C3844" s="22" t="s">
        <v>3389</v>
      </c>
      <c r="D3844" s="23">
        <v>34254</v>
      </c>
      <c r="E3844" s="55" t="s">
        <v>4808</v>
      </c>
      <c r="F3844" s="17"/>
      <c r="G3844" s="17"/>
      <c r="H3844" s="353">
        <v>1007675262</v>
      </c>
      <c r="I3844" s="17" t="s">
        <v>5208</v>
      </c>
      <c r="J3844" s="17" t="s">
        <v>6686</v>
      </c>
    </row>
    <row r="3845" spans="1:10" hidden="1">
      <c r="A3845" s="18">
        <f t="shared" si="59"/>
        <v>3841</v>
      </c>
      <c r="B3845" s="25">
        <v>18573</v>
      </c>
      <c r="C3845" s="26" t="s">
        <v>3390</v>
      </c>
      <c r="D3845" s="27">
        <v>34826</v>
      </c>
      <c r="E3845" s="56" t="s">
        <v>4808</v>
      </c>
      <c r="F3845" s="17"/>
      <c r="G3845" s="17"/>
      <c r="H3845" s="353">
        <v>1007675327</v>
      </c>
      <c r="I3845" s="17" t="s">
        <v>5208</v>
      </c>
      <c r="J3845" s="17" t="s">
        <v>6686</v>
      </c>
    </row>
    <row r="3846" spans="1:10" hidden="1">
      <c r="A3846" s="18">
        <f t="shared" ref="A3846:A3909" si="60">ROW()-4</f>
        <v>3842</v>
      </c>
      <c r="B3846" s="21">
        <v>18579</v>
      </c>
      <c r="C3846" s="22" t="s">
        <v>3391</v>
      </c>
      <c r="D3846" s="23">
        <v>33591</v>
      </c>
      <c r="E3846" s="55" t="s">
        <v>4825</v>
      </c>
      <c r="F3846" s="17"/>
      <c r="G3846" s="17"/>
      <c r="H3846" s="353">
        <v>1007676287</v>
      </c>
      <c r="I3846" s="17" t="s">
        <v>5208</v>
      </c>
      <c r="J3846" s="17" t="s">
        <v>6687</v>
      </c>
    </row>
    <row r="3847" spans="1:10" hidden="1">
      <c r="A3847" s="18">
        <f t="shared" si="60"/>
        <v>3843</v>
      </c>
      <c r="B3847" s="25">
        <v>18580</v>
      </c>
      <c r="C3847" s="26" t="s">
        <v>3392</v>
      </c>
      <c r="D3847" s="27">
        <v>35709</v>
      </c>
      <c r="E3847" s="56" t="s">
        <v>4825</v>
      </c>
      <c r="F3847" s="17"/>
      <c r="G3847" s="17"/>
      <c r="H3847" s="353">
        <v>1007926539</v>
      </c>
      <c r="I3847" s="17" t="s">
        <v>5208</v>
      </c>
      <c r="J3847" s="17" t="s">
        <v>6688</v>
      </c>
    </row>
    <row r="3848" spans="1:10" hidden="1">
      <c r="A3848" s="18">
        <f t="shared" si="60"/>
        <v>3844</v>
      </c>
      <c r="B3848" s="21">
        <v>18582</v>
      </c>
      <c r="C3848" s="73" t="s">
        <v>3393</v>
      </c>
      <c r="D3848" s="74">
        <v>35102</v>
      </c>
      <c r="E3848" s="55" t="s">
        <v>4825</v>
      </c>
      <c r="F3848" s="17"/>
      <c r="G3848" s="17"/>
      <c r="H3848" s="353">
        <v>1007616153</v>
      </c>
      <c r="I3848" s="17" t="s">
        <v>5208</v>
      </c>
      <c r="J3848" s="17" t="s">
        <v>6689</v>
      </c>
    </row>
    <row r="3849" spans="1:10" hidden="1">
      <c r="A3849" s="18">
        <f t="shared" si="60"/>
        <v>3845</v>
      </c>
      <c r="B3849" s="60">
        <v>18583</v>
      </c>
      <c r="C3849" s="61" t="s">
        <v>1943</v>
      </c>
      <c r="D3849" s="62">
        <v>32441</v>
      </c>
      <c r="E3849" s="63" t="s">
        <v>4807</v>
      </c>
      <c r="F3849" s="17"/>
      <c r="G3849" s="17"/>
      <c r="H3849" s="353">
        <v>141000824913</v>
      </c>
      <c r="I3849" s="17" t="s">
        <v>5210</v>
      </c>
      <c r="J3849" s="17" t="s">
        <v>6690</v>
      </c>
    </row>
    <row r="3850" spans="1:10" hidden="1">
      <c r="A3850" s="18">
        <f t="shared" si="60"/>
        <v>3846</v>
      </c>
      <c r="B3850" s="21">
        <v>18588</v>
      </c>
      <c r="C3850" s="22" t="s">
        <v>3394</v>
      </c>
      <c r="D3850" s="23">
        <v>33335</v>
      </c>
      <c r="E3850" s="55" t="s">
        <v>4818</v>
      </c>
      <c r="F3850" s="17"/>
      <c r="G3850" s="17"/>
      <c r="H3850" s="353">
        <v>141000824918</v>
      </c>
      <c r="I3850" s="17" t="s">
        <v>5210</v>
      </c>
      <c r="J3850" s="17" t="s">
        <v>6691</v>
      </c>
    </row>
    <row r="3851" spans="1:10" hidden="1">
      <c r="A3851" s="18">
        <f t="shared" si="60"/>
        <v>3847</v>
      </c>
      <c r="B3851" s="25">
        <v>18589</v>
      </c>
      <c r="C3851" s="26" t="s">
        <v>3395</v>
      </c>
      <c r="D3851" s="27">
        <v>34391</v>
      </c>
      <c r="E3851" s="28" t="s">
        <v>4815</v>
      </c>
      <c r="F3851" s="17"/>
      <c r="G3851" s="17"/>
      <c r="H3851" s="353">
        <v>141000824919</v>
      </c>
      <c r="I3851" s="17" t="s">
        <v>5210</v>
      </c>
      <c r="J3851" s="17" t="s">
        <v>6666</v>
      </c>
    </row>
    <row r="3852" spans="1:10" hidden="1">
      <c r="A3852" s="18">
        <f t="shared" si="60"/>
        <v>3848</v>
      </c>
      <c r="B3852" s="21">
        <v>18590</v>
      </c>
      <c r="C3852" s="22" t="s">
        <v>3396</v>
      </c>
      <c r="D3852" s="23">
        <v>32511</v>
      </c>
      <c r="E3852" s="55" t="s">
        <v>4818</v>
      </c>
      <c r="F3852" s="17"/>
      <c r="G3852" s="17"/>
      <c r="H3852" s="353">
        <v>141000824920</v>
      </c>
      <c r="I3852" s="17" t="s">
        <v>5210</v>
      </c>
      <c r="J3852" s="17" t="s">
        <v>6692</v>
      </c>
    </row>
    <row r="3853" spans="1:10" hidden="1">
      <c r="A3853" s="18">
        <f t="shared" si="60"/>
        <v>3849</v>
      </c>
      <c r="B3853" s="25">
        <v>18591</v>
      </c>
      <c r="C3853" s="26" t="s">
        <v>1611</v>
      </c>
      <c r="D3853" s="27">
        <v>31660</v>
      </c>
      <c r="E3853" s="56" t="s">
        <v>4818</v>
      </c>
      <c r="F3853" s="17"/>
      <c r="G3853" s="17"/>
      <c r="H3853" s="353">
        <v>141000824921</v>
      </c>
      <c r="I3853" s="17" t="s">
        <v>5210</v>
      </c>
      <c r="J3853" s="17" t="s">
        <v>6693</v>
      </c>
    </row>
    <row r="3854" spans="1:10" hidden="1">
      <c r="A3854" s="18">
        <f t="shared" si="60"/>
        <v>3850</v>
      </c>
      <c r="B3854" s="21">
        <v>18592</v>
      </c>
      <c r="C3854" s="73" t="s">
        <v>3397</v>
      </c>
      <c r="D3854" s="74">
        <v>33316</v>
      </c>
      <c r="E3854" s="55" t="s">
        <v>4818</v>
      </c>
      <c r="F3854" s="17"/>
      <c r="G3854" s="17"/>
      <c r="H3854" s="353">
        <v>141000827546</v>
      </c>
      <c r="I3854" s="17" t="s">
        <v>5210</v>
      </c>
      <c r="J3854" s="17" t="s">
        <v>6694</v>
      </c>
    </row>
    <row r="3855" spans="1:10" hidden="1">
      <c r="A3855" s="18">
        <f t="shared" si="60"/>
        <v>3851</v>
      </c>
      <c r="B3855" s="25">
        <v>18593</v>
      </c>
      <c r="C3855" s="107" t="s">
        <v>3398</v>
      </c>
      <c r="D3855" s="108">
        <v>35412</v>
      </c>
      <c r="E3855" s="56" t="s">
        <v>4818</v>
      </c>
      <c r="F3855" s="17"/>
      <c r="G3855" s="17"/>
      <c r="H3855" s="353">
        <v>1007594958</v>
      </c>
      <c r="I3855" s="17" t="s">
        <v>5208</v>
      </c>
      <c r="J3855" s="17" t="s">
        <v>6695</v>
      </c>
    </row>
    <row r="3856" spans="1:10" hidden="1">
      <c r="A3856" s="18">
        <f t="shared" si="60"/>
        <v>3852</v>
      </c>
      <c r="B3856" s="25">
        <v>18596</v>
      </c>
      <c r="C3856" s="107" t="s">
        <v>424</v>
      </c>
      <c r="D3856" s="108">
        <v>29253</v>
      </c>
      <c r="E3856" s="28" t="s">
        <v>4793</v>
      </c>
      <c r="F3856" s="17"/>
      <c r="G3856" s="17"/>
      <c r="H3856" s="353">
        <v>141000824923</v>
      </c>
      <c r="I3856" s="17" t="s">
        <v>5210</v>
      </c>
      <c r="J3856" s="17" t="s">
        <v>6696</v>
      </c>
    </row>
    <row r="3857" spans="1:10" hidden="1">
      <c r="A3857" s="18">
        <f t="shared" si="60"/>
        <v>3853</v>
      </c>
      <c r="B3857" s="21">
        <v>18597</v>
      </c>
      <c r="C3857" s="22" t="s">
        <v>3399</v>
      </c>
      <c r="D3857" s="23">
        <v>33864</v>
      </c>
      <c r="E3857" s="55" t="s">
        <v>4817</v>
      </c>
      <c r="F3857" s="17"/>
      <c r="G3857" s="17"/>
      <c r="H3857" s="353">
        <v>141000825042</v>
      </c>
      <c r="I3857" s="17" t="s">
        <v>5210</v>
      </c>
      <c r="J3857" s="17" t="s">
        <v>6697</v>
      </c>
    </row>
    <row r="3858" spans="1:10" hidden="1">
      <c r="A3858" s="18">
        <f t="shared" si="60"/>
        <v>3854</v>
      </c>
      <c r="B3858" s="25">
        <v>18599</v>
      </c>
      <c r="C3858" s="26" t="s">
        <v>3400</v>
      </c>
      <c r="D3858" s="27">
        <v>34002</v>
      </c>
      <c r="E3858" s="56" t="s">
        <v>4817</v>
      </c>
      <c r="F3858" s="17"/>
      <c r="G3858" s="17"/>
      <c r="H3858" s="353">
        <v>141000825045</v>
      </c>
      <c r="I3858" s="17" t="s">
        <v>5210</v>
      </c>
      <c r="J3858" s="17" t="s">
        <v>6667</v>
      </c>
    </row>
    <row r="3859" spans="1:10" hidden="1">
      <c r="A3859" s="18">
        <f t="shared" si="60"/>
        <v>3855</v>
      </c>
      <c r="B3859" s="21">
        <v>18600</v>
      </c>
      <c r="C3859" s="22" t="s">
        <v>3401</v>
      </c>
      <c r="D3859" s="23">
        <v>35091</v>
      </c>
      <c r="E3859" s="55" t="s">
        <v>4789</v>
      </c>
      <c r="F3859" s="17"/>
      <c r="G3859" s="17"/>
      <c r="H3859" s="353">
        <v>141000825046</v>
      </c>
      <c r="I3859" s="17" t="s">
        <v>5210</v>
      </c>
      <c r="J3859" s="17" t="s">
        <v>6698</v>
      </c>
    </row>
    <row r="3860" spans="1:10" hidden="1">
      <c r="A3860" s="18">
        <f t="shared" si="60"/>
        <v>3856</v>
      </c>
      <c r="B3860" s="25">
        <v>18602</v>
      </c>
      <c r="C3860" s="26" t="s">
        <v>1696</v>
      </c>
      <c r="D3860" s="27">
        <v>34124</v>
      </c>
      <c r="E3860" s="56" t="s">
        <v>4817</v>
      </c>
      <c r="F3860" s="17"/>
      <c r="G3860" s="17"/>
      <c r="H3860" s="353">
        <v>1007613321</v>
      </c>
      <c r="I3860" s="17" t="s">
        <v>5208</v>
      </c>
      <c r="J3860" s="17" t="s">
        <v>6700</v>
      </c>
    </row>
    <row r="3861" spans="1:10" hidden="1">
      <c r="A3861" s="18">
        <f t="shared" si="60"/>
        <v>3857</v>
      </c>
      <c r="B3861" s="21">
        <v>18603</v>
      </c>
      <c r="C3861" s="22" t="s">
        <v>1812</v>
      </c>
      <c r="D3861" s="23">
        <v>32880</v>
      </c>
      <c r="E3861" s="55" t="s">
        <v>4817</v>
      </c>
      <c r="F3861" s="17"/>
      <c r="G3861" s="17"/>
      <c r="H3861" s="353">
        <v>1007676122</v>
      </c>
      <c r="I3861" s="17" t="s">
        <v>5208</v>
      </c>
      <c r="J3861" s="17" t="s">
        <v>6701</v>
      </c>
    </row>
    <row r="3862" spans="1:10" hidden="1">
      <c r="A3862" s="18">
        <f t="shared" si="60"/>
        <v>3858</v>
      </c>
      <c r="B3862" s="25">
        <v>18604</v>
      </c>
      <c r="C3862" s="26" t="s">
        <v>3402</v>
      </c>
      <c r="D3862" s="27">
        <v>33253</v>
      </c>
      <c r="E3862" s="56" t="s">
        <v>4817</v>
      </c>
      <c r="F3862" s="17"/>
      <c r="G3862" s="17"/>
      <c r="H3862" s="353">
        <v>1007675181</v>
      </c>
      <c r="I3862" s="17" t="s">
        <v>5208</v>
      </c>
      <c r="J3862" s="17" t="s">
        <v>6702</v>
      </c>
    </row>
    <row r="3863" spans="1:10" hidden="1">
      <c r="A3863" s="18">
        <f t="shared" si="60"/>
        <v>3859</v>
      </c>
      <c r="B3863" s="21">
        <v>18605</v>
      </c>
      <c r="C3863" s="22" t="s">
        <v>3403</v>
      </c>
      <c r="D3863" s="23">
        <v>32865</v>
      </c>
      <c r="E3863" s="55" t="s">
        <v>4817</v>
      </c>
      <c r="F3863" s="17"/>
      <c r="G3863" s="17"/>
      <c r="H3863" s="353">
        <v>1007675563</v>
      </c>
      <c r="I3863" s="17" t="s">
        <v>5208</v>
      </c>
      <c r="J3863" s="17" t="s">
        <v>6690</v>
      </c>
    </row>
    <row r="3864" spans="1:10" hidden="1">
      <c r="A3864" s="18">
        <f t="shared" si="60"/>
        <v>3860</v>
      </c>
      <c r="B3864" s="25">
        <v>18606</v>
      </c>
      <c r="C3864" s="26" t="s">
        <v>3404</v>
      </c>
      <c r="D3864" s="27">
        <v>30655</v>
      </c>
      <c r="E3864" s="56" t="s">
        <v>4817</v>
      </c>
      <c r="F3864" s="17"/>
      <c r="G3864" s="17"/>
      <c r="H3864" s="353">
        <v>1008141847</v>
      </c>
      <c r="I3864" s="17" t="s">
        <v>5208</v>
      </c>
      <c r="J3864" s="17" t="s">
        <v>6703</v>
      </c>
    </row>
    <row r="3865" spans="1:10" hidden="1">
      <c r="A3865" s="18">
        <f t="shared" si="60"/>
        <v>3861</v>
      </c>
      <c r="B3865" s="21">
        <v>18607</v>
      </c>
      <c r="C3865" s="73" t="s">
        <v>690</v>
      </c>
      <c r="D3865" s="74">
        <v>34525</v>
      </c>
      <c r="E3865" s="55" t="s">
        <v>4817</v>
      </c>
      <c r="F3865" s="17"/>
      <c r="G3865" s="17"/>
      <c r="H3865" s="353">
        <v>1007616043</v>
      </c>
      <c r="I3865" s="17" t="s">
        <v>5208</v>
      </c>
      <c r="J3865" s="17" t="s">
        <v>6704</v>
      </c>
    </row>
    <row r="3866" spans="1:10" hidden="1">
      <c r="A3866" s="18">
        <f t="shared" si="60"/>
        <v>3862</v>
      </c>
      <c r="B3866" s="25">
        <v>18608</v>
      </c>
      <c r="C3866" s="107" t="s">
        <v>3405</v>
      </c>
      <c r="D3866" s="108">
        <v>32989</v>
      </c>
      <c r="E3866" s="28" t="s">
        <v>4820</v>
      </c>
      <c r="F3866" s="17"/>
      <c r="G3866" s="17"/>
      <c r="H3866" s="353">
        <v>1007616331</v>
      </c>
      <c r="I3866" s="17" t="s">
        <v>5208</v>
      </c>
      <c r="J3866" s="17" t="s">
        <v>6705</v>
      </c>
    </row>
    <row r="3867" spans="1:10" hidden="1">
      <c r="A3867" s="18">
        <f t="shared" si="60"/>
        <v>3863</v>
      </c>
      <c r="B3867" s="21">
        <v>18609</v>
      </c>
      <c r="C3867" s="22" t="s">
        <v>2573</v>
      </c>
      <c r="D3867" s="23">
        <v>34261</v>
      </c>
      <c r="E3867" s="24" t="s">
        <v>4790</v>
      </c>
      <c r="F3867" s="17"/>
      <c r="G3867" s="17"/>
      <c r="H3867" s="353">
        <v>141000825092</v>
      </c>
      <c r="I3867" s="17" t="s">
        <v>5210</v>
      </c>
      <c r="J3867" s="17" t="s">
        <v>6706</v>
      </c>
    </row>
    <row r="3868" spans="1:10" hidden="1">
      <c r="A3868" s="18">
        <f t="shared" si="60"/>
        <v>3864</v>
      </c>
      <c r="B3868" s="25">
        <v>18610</v>
      </c>
      <c r="C3868" s="26" t="s">
        <v>3406</v>
      </c>
      <c r="D3868" s="27">
        <v>32742</v>
      </c>
      <c r="E3868" s="29" t="s">
        <v>4781</v>
      </c>
      <c r="F3868" s="17"/>
      <c r="G3868" s="17"/>
      <c r="H3868" s="353">
        <v>141000825094</v>
      </c>
      <c r="I3868" s="17" t="s">
        <v>5210</v>
      </c>
      <c r="J3868" s="17" t="s">
        <v>6707</v>
      </c>
    </row>
    <row r="3869" spans="1:10" hidden="1">
      <c r="A3869" s="18">
        <f t="shared" si="60"/>
        <v>3865</v>
      </c>
      <c r="B3869" s="21">
        <v>18612</v>
      </c>
      <c r="C3869" s="73" t="s">
        <v>241</v>
      </c>
      <c r="D3869" s="74">
        <v>35183</v>
      </c>
      <c r="E3869" s="55" t="s">
        <v>4813</v>
      </c>
      <c r="F3869" s="17"/>
      <c r="G3869" s="17"/>
      <c r="H3869" s="353">
        <v>1007592332</v>
      </c>
      <c r="I3869" s="17" t="s">
        <v>5208</v>
      </c>
      <c r="J3869" s="17" t="s">
        <v>6708</v>
      </c>
    </row>
    <row r="3870" spans="1:10" hidden="1">
      <c r="A3870" s="18">
        <f t="shared" si="60"/>
        <v>3866</v>
      </c>
      <c r="B3870" s="60">
        <v>18613</v>
      </c>
      <c r="C3870" s="61" t="s">
        <v>3407</v>
      </c>
      <c r="D3870" s="102">
        <v>33720</v>
      </c>
      <c r="E3870" s="63" t="s">
        <v>4800</v>
      </c>
      <c r="F3870" s="17"/>
      <c r="G3870" s="17"/>
      <c r="H3870" s="353">
        <v>141000825106</v>
      </c>
      <c r="I3870" s="17" t="s">
        <v>5210</v>
      </c>
      <c r="J3870" s="17" t="s">
        <v>6709</v>
      </c>
    </row>
    <row r="3871" spans="1:10" hidden="1">
      <c r="A3871" s="18">
        <f t="shared" si="60"/>
        <v>3867</v>
      </c>
      <c r="B3871" s="21">
        <v>18614</v>
      </c>
      <c r="C3871" s="73" t="s">
        <v>2818</v>
      </c>
      <c r="D3871" s="74">
        <v>33589</v>
      </c>
      <c r="E3871" s="55" t="s">
        <v>4789</v>
      </c>
      <c r="F3871" s="17"/>
      <c r="G3871" s="17"/>
      <c r="H3871" s="353">
        <v>141000825108</v>
      </c>
      <c r="I3871" s="17" t="s">
        <v>5210</v>
      </c>
      <c r="J3871" s="17" t="s">
        <v>6710</v>
      </c>
    </row>
    <row r="3872" spans="1:10" hidden="1">
      <c r="A3872" s="18">
        <f t="shared" si="60"/>
        <v>3868</v>
      </c>
      <c r="B3872" s="25">
        <v>18615</v>
      </c>
      <c r="C3872" s="107" t="s">
        <v>3408</v>
      </c>
      <c r="D3872" s="108">
        <v>34954</v>
      </c>
      <c r="E3872" s="56" t="s">
        <v>4789</v>
      </c>
      <c r="F3872" s="17"/>
      <c r="G3872" s="17"/>
      <c r="H3872" s="353">
        <v>141000825110</v>
      </c>
      <c r="I3872" s="17" t="s">
        <v>5210</v>
      </c>
      <c r="J3872" s="17" t="s">
        <v>6711</v>
      </c>
    </row>
    <row r="3873" spans="1:10" hidden="1">
      <c r="A3873" s="18">
        <f t="shared" si="60"/>
        <v>3869</v>
      </c>
      <c r="B3873" s="21">
        <v>18616</v>
      </c>
      <c r="C3873" s="22" t="s">
        <v>3409</v>
      </c>
      <c r="D3873" s="23">
        <v>34352</v>
      </c>
      <c r="E3873" s="55" t="s">
        <v>4828</v>
      </c>
      <c r="F3873" s="17"/>
      <c r="G3873" s="17"/>
      <c r="H3873" s="353">
        <v>141000826369</v>
      </c>
      <c r="I3873" s="17" t="s">
        <v>5210</v>
      </c>
      <c r="J3873" s="17" t="s">
        <v>6712</v>
      </c>
    </row>
    <row r="3874" spans="1:10" hidden="1">
      <c r="A3874" s="18">
        <f t="shared" si="60"/>
        <v>3870</v>
      </c>
      <c r="B3874" s="25">
        <v>18617</v>
      </c>
      <c r="C3874" s="26" t="s">
        <v>2745</v>
      </c>
      <c r="D3874" s="27">
        <v>32580</v>
      </c>
      <c r="E3874" s="56" t="s">
        <v>4820</v>
      </c>
      <c r="F3874" s="17"/>
      <c r="G3874" s="17"/>
      <c r="H3874" s="353">
        <v>141000826370</v>
      </c>
      <c r="I3874" s="17" t="s">
        <v>5210</v>
      </c>
      <c r="J3874" s="17" t="s">
        <v>6713</v>
      </c>
    </row>
    <row r="3875" spans="1:10" hidden="1">
      <c r="A3875" s="18">
        <f t="shared" si="60"/>
        <v>3871</v>
      </c>
      <c r="B3875" s="21">
        <v>18620</v>
      </c>
      <c r="C3875" s="22" t="s">
        <v>3410</v>
      </c>
      <c r="D3875" s="23">
        <v>32493</v>
      </c>
      <c r="E3875" s="24" t="s">
        <v>4829</v>
      </c>
      <c r="F3875" s="17"/>
      <c r="G3875" s="17"/>
      <c r="H3875" s="353">
        <v>141000826373</v>
      </c>
      <c r="I3875" s="17" t="s">
        <v>5210</v>
      </c>
      <c r="J3875" s="17" t="s">
        <v>6714</v>
      </c>
    </row>
    <row r="3876" spans="1:10" hidden="1">
      <c r="A3876" s="18">
        <f t="shared" si="60"/>
        <v>3872</v>
      </c>
      <c r="B3876" s="25">
        <v>18621</v>
      </c>
      <c r="C3876" s="26" t="s">
        <v>3411</v>
      </c>
      <c r="D3876" s="27">
        <v>35376</v>
      </c>
      <c r="E3876" s="28" t="s">
        <v>4829</v>
      </c>
      <c r="F3876" s="17"/>
      <c r="G3876" s="17"/>
      <c r="H3876" s="353">
        <v>1007927554</v>
      </c>
      <c r="I3876" s="17" t="s">
        <v>5208</v>
      </c>
      <c r="J3876" s="17" t="s">
        <v>6594</v>
      </c>
    </row>
    <row r="3877" spans="1:10" hidden="1">
      <c r="A3877" s="18">
        <f t="shared" si="60"/>
        <v>3873</v>
      </c>
      <c r="B3877" s="21">
        <v>18622</v>
      </c>
      <c r="C3877" s="22" t="s">
        <v>3412</v>
      </c>
      <c r="D3877" s="23">
        <v>33701</v>
      </c>
      <c r="E3877" s="55" t="s">
        <v>4820</v>
      </c>
      <c r="F3877" s="17"/>
      <c r="G3877" s="17"/>
      <c r="H3877" s="353">
        <v>141000827544</v>
      </c>
      <c r="I3877" s="17" t="s">
        <v>5210</v>
      </c>
      <c r="J3877" s="17" t="s">
        <v>6715</v>
      </c>
    </row>
    <row r="3878" spans="1:10" hidden="1">
      <c r="A3878" s="18">
        <f t="shared" si="60"/>
        <v>3874</v>
      </c>
      <c r="B3878" s="25">
        <v>18623</v>
      </c>
      <c r="C3878" s="26" t="s">
        <v>3413</v>
      </c>
      <c r="D3878" s="27">
        <v>31150</v>
      </c>
      <c r="E3878" s="56" t="s">
        <v>4820</v>
      </c>
      <c r="F3878" s="17"/>
      <c r="G3878" s="17"/>
      <c r="H3878" s="353">
        <v>141000826375</v>
      </c>
      <c r="I3878" s="17" t="s">
        <v>5210</v>
      </c>
      <c r="J3878" s="17" t="s">
        <v>6716</v>
      </c>
    </row>
    <row r="3879" spans="1:10" hidden="1">
      <c r="A3879" s="18">
        <f t="shared" si="60"/>
        <v>3875</v>
      </c>
      <c r="B3879" s="21">
        <v>18624</v>
      </c>
      <c r="C3879" s="22" t="s">
        <v>3414</v>
      </c>
      <c r="D3879" s="23">
        <v>32577</v>
      </c>
      <c r="E3879" s="24" t="s">
        <v>4802</v>
      </c>
      <c r="F3879" s="17"/>
      <c r="G3879" s="17"/>
      <c r="H3879" s="353">
        <v>141000826376</v>
      </c>
      <c r="I3879" s="17" t="s">
        <v>5210</v>
      </c>
      <c r="J3879" s="17" t="s">
        <v>6698</v>
      </c>
    </row>
    <row r="3880" spans="1:10" hidden="1">
      <c r="A3880" s="18">
        <f t="shared" si="60"/>
        <v>3876</v>
      </c>
      <c r="B3880" s="25">
        <v>18625</v>
      </c>
      <c r="C3880" s="26" t="s">
        <v>3415</v>
      </c>
      <c r="D3880" s="27">
        <v>30117</v>
      </c>
      <c r="E3880" s="28" t="s">
        <v>4812</v>
      </c>
      <c r="F3880" s="17"/>
      <c r="G3880" s="17"/>
      <c r="H3880" s="353">
        <v>1008141698</v>
      </c>
      <c r="I3880" s="17" t="s">
        <v>5208</v>
      </c>
      <c r="J3880" s="17" t="s">
        <v>6717</v>
      </c>
    </row>
    <row r="3881" spans="1:10" hidden="1">
      <c r="A3881" s="18">
        <f t="shared" si="60"/>
        <v>3877</v>
      </c>
      <c r="B3881" s="21">
        <v>18627</v>
      </c>
      <c r="C3881" s="73" t="s">
        <v>3416</v>
      </c>
      <c r="D3881" s="74">
        <v>33306</v>
      </c>
      <c r="E3881" s="24" t="s">
        <v>4829</v>
      </c>
      <c r="F3881" s="17"/>
      <c r="G3881" s="17"/>
      <c r="H3881" s="353">
        <v>141000826374</v>
      </c>
      <c r="I3881" s="17" t="s">
        <v>5210</v>
      </c>
      <c r="J3881" s="17" t="s">
        <v>6718</v>
      </c>
    </row>
    <row r="3882" spans="1:10" hidden="1">
      <c r="A3882" s="18">
        <f t="shared" si="60"/>
        <v>3878</v>
      </c>
      <c r="B3882" s="25">
        <v>18630</v>
      </c>
      <c r="C3882" s="107" t="s">
        <v>3226</v>
      </c>
      <c r="D3882" s="108">
        <v>34544</v>
      </c>
      <c r="E3882" s="56" t="s">
        <v>4820</v>
      </c>
      <c r="F3882" s="17"/>
      <c r="G3882" s="17"/>
      <c r="H3882" s="353">
        <v>1007650339</v>
      </c>
      <c r="I3882" s="17" t="s">
        <v>5208</v>
      </c>
      <c r="J3882" s="17" t="s">
        <v>6719</v>
      </c>
    </row>
    <row r="3883" spans="1:10" hidden="1">
      <c r="A3883" s="18">
        <f t="shared" si="60"/>
        <v>3879</v>
      </c>
      <c r="B3883" s="21">
        <v>18635</v>
      </c>
      <c r="C3883" s="22" t="s">
        <v>1163</v>
      </c>
      <c r="D3883" s="23">
        <v>32661</v>
      </c>
      <c r="E3883" s="55" t="s">
        <v>4823</v>
      </c>
      <c r="F3883" s="17"/>
      <c r="G3883" s="17"/>
      <c r="H3883" s="353">
        <v>141000825133</v>
      </c>
      <c r="I3883" s="17" t="s">
        <v>5210</v>
      </c>
      <c r="J3883" s="17" t="s">
        <v>6720</v>
      </c>
    </row>
    <row r="3884" spans="1:10" hidden="1">
      <c r="A3884" s="18">
        <f t="shared" si="60"/>
        <v>3880</v>
      </c>
      <c r="B3884" s="25">
        <v>18637</v>
      </c>
      <c r="C3884" s="26" t="s">
        <v>3417</v>
      </c>
      <c r="D3884" s="27">
        <v>32623</v>
      </c>
      <c r="E3884" s="56" t="s">
        <v>4823</v>
      </c>
      <c r="F3884" s="17"/>
      <c r="G3884" s="17"/>
      <c r="H3884" s="353">
        <v>141000825135</v>
      </c>
      <c r="I3884" s="17" t="s">
        <v>5210</v>
      </c>
      <c r="J3884" s="17" t="s">
        <v>6690</v>
      </c>
    </row>
    <row r="3885" spans="1:10" hidden="1">
      <c r="A3885" s="18">
        <f t="shared" si="60"/>
        <v>3881</v>
      </c>
      <c r="B3885" s="21">
        <v>18638</v>
      </c>
      <c r="C3885" s="22" t="s">
        <v>3418</v>
      </c>
      <c r="D3885" s="23">
        <v>31619</v>
      </c>
      <c r="E3885" s="55" t="s">
        <v>4789</v>
      </c>
      <c r="F3885" s="17"/>
      <c r="G3885" s="17"/>
      <c r="H3885" s="353">
        <v>141000825136</v>
      </c>
      <c r="I3885" s="17" t="s">
        <v>5210</v>
      </c>
      <c r="J3885" s="17" t="s">
        <v>6721</v>
      </c>
    </row>
    <row r="3886" spans="1:10" hidden="1">
      <c r="A3886" s="18">
        <f t="shared" si="60"/>
        <v>3882</v>
      </c>
      <c r="B3886" s="25">
        <v>18639</v>
      </c>
      <c r="C3886" s="26" t="s">
        <v>3419</v>
      </c>
      <c r="D3886" s="27">
        <v>31806</v>
      </c>
      <c r="E3886" s="28" t="s">
        <v>4812</v>
      </c>
      <c r="F3886" s="17"/>
      <c r="G3886" s="17"/>
      <c r="H3886" s="353">
        <v>141000825139</v>
      </c>
      <c r="I3886" s="17" t="s">
        <v>5210</v>
      </c>
      <c r="J3886" s="17" t="s">
        <v>6651</v>
      </c>
    </row>
    <row r="3887" spans="1:10" hidden="1">
      <c r="A3887" s="18">
        <f t="shared" si="60"/>
        <v>3883</v>
      </c>
      <c r="B3887" s="21">
        <v>18644</v>
      </c>
      <c r="C3887" s="22" t="s">
        <v>1611</v>
      </c>
      <c r="D3887" s="23">
        <v>33159</v>
      </c>
      <c r="E3887" s="55" t="s">
        <v>4806</v>
      </c>
      <c r="F3887" s="17"/>
      <c r="G3887" s="17"/>
      <c r="H3887" s="353">
        <v>141000825152</v>
      </c>
      <c r="I3887" s="17" t="s">
        <v>5210</v>
      </c>
      <c r="J3887" s="17" t="s">
        <v>6722</v>
      </c>
    </row>
    <row r="3888" spans="1:10" hidden="1">
      <c r="A3888" s="18">
        <f t="shared" si="60"/>
        <v>3884</v>
      </c>
      <c r="B3888" s="25">
        <v>18645</v>
      </c>
      <c r="C3888" s="26" t="s">
        <v>3420</v>
      </c>
      <c r="D3888" s="27">
        <v>32900</v>
      </c>
      <c r="E3888" s="56" t="s">
        <v>4806</v>
      </c>
      <c r="F3888" s="17"/>
      <c r="G3888" s="17"/>
      <c r="H3888" s="353">
        <v>141000825153</v>
      </c>
      <c r="I3888" s="17" t="s">
        <v>5210</v>
      </c>
      <c r="J3888" s="17" t="s">
        <v>6723</v>
      </c>
    </row>
    <row r="3889" spans="1:10" hidden="1">
      <c r="A3889" s="18">
        <f t="shared" si="60"/>
        <v>3885</v>
      </c>
      <c r="B3889" s="21">
        <v>18647</v>
      </c>
      <c r="C3889" s="22" t="s">
        <v>3421</v>
      </c>
      <c r="D3889" s="23">
        <v>29995</v>
      </c>
      <c r="E3889" s="24" t="s">
        <v>4821</v>
      </c>
      <c r="F3889" s="17"/>
      <c r="G3889" s="17"/>
      <c r="H3889" s="353">
        <v>141000825155</v>
      </c>
      <c r="I3889" s="17" t="s">
        <v>5210</v>
      </c>
      <c r="J3889" s="17" t="s">
        <v>6724</v>
      </c>
    </row>
    <row r="3890" spans="1:10" hidden="1">
      <c r="A3890" s="18">
        <f t="shared" si="60"/>
        <v>3886</v>
      </c>
      <c r="B3890" s="25">
        <v>18648</v>
      </c>
      <c r="C3890" s="26" t="s">
        <v>3422</v>
      </c>
      <c r="D3890" s="27">
        <v>33264</v>
      </c>
      <c r="E3890" s="56" t="s">
        <v>4806</v>
      </c>
      <c r="F3890" s="17"/>
      <c r="G3890" s="17"/>
      <c r="H3890" s="353">
        <v>141000825156</v>
      </c>
      <c r="I3890" s="17" t="s">
        <v>5210</v>
      </c>
      <c r="J3890" s="17" t="s">
        <v>6725</v>
      </c>
    </row>
    <row r="3891" spans="1:10" hidden="1">
      <c r="A3891" s="18">
        <f t="shared" si="60"/>
        <v>3887</v>
      </c>
      <c r="B3891" s="25">
        <v>18650</v>
      </c>
      <c r="C3891" s="107" t="s">
        <v>3423</v>
      </c>
      <c r="D3891" s="108">
        <v>34265</v>
      </c>
      <c r="E3891" s="56" t="s">
        <v>4806</v>
      </c>
      <c r="F3891" s="17"/>
      <c r="G3891" s="17"/>
      <c r="H3891" s="353">
        <v>141000825158</v>
      </c>
      <c r="I3891" s="17" t="s">
        <v>5210</v>
      </c>
      <c r="J3891" s="17" t="s">
        <v>6726</v>
      </c>
    </row>
    <row r="3892" spans="1:10" hidden="1">
      <c r="A3892" s="18">
        <f t="shared" si="60"/>
        <v>3888</v>
      </c>
      <c r="B3892" s="21">
        <v>18653</v>
      </c>
      <c r="C3892" s="22" t="s">
        <v>1472</v>
      </c>
      <c r="D3892" s="23">
        <v>31192</v>
      </c>
      <c r="E3892" s="55" t="s">
        <v>4827</v>
      </c>
      <c r="F3892" s="17"/>
      <c r="G3892" s="17"/>
      <c r="H3892" s="353">
        <v>141000825037</v>
      </c>
      <c r="I3892" s="17" t="s">
        <v>5210</v>
      </c>
      <c r="J3892" s="17" t="s">
        <v>6727</v>
      </c>
    </row>
    <row r="3893" spans="1:10" hidden="1">
      <c r="A3893" s="18">
        <f t="shared" si="60"/>
        <v>3889</v>
      </c>
      <c r="B3893" s="25">
        <v>18654</v>
      </c>
      <c r="C3893" s="26" t="s">
        <v>3424</v>
      </c>
      <c r="D3893" s="27">
        <v>30519</v>
      </c>
      <c r="E3893" s="56" t="s">
        <v>4827</v>
      </c>
      <c r="F3893" s="17"/>
      <c r="G3893" s="17"/>
      <c r="H3893" s="353">
        <v>141000825036</v>
      </c>
      <c r="I3893" s="17" t="s">
        <v>5210</v>
      </c>
      <c r="J3893" s="17" t="s">
        <v>6643</v>
      </c>
    </row>
    <row r="3894" spans="1:10" hidden="1">
      <c r="A3894" s="18">
        <f t="shared" si="60"/>
        <v>3890</v>
      </c>
      <c r="B3894" s="21">
        <v>18655</v>
      </c>
      <c r="C3894" s="22" t="s">
        <v>3425</v>
      </c>
      <c r="D3894" s="23">
        <v>33159</v>
      </c>
      <c r="E3894" s="24" t="s">
        <v>4819</v>
      </c>
      <c r="F3894" s="17"/>
      <c r="G3894" s="17"/>
      <c r="H3894" s="353">
        <v>141000825034</v>
      </c>
      <c r="I3894" s="17" t="s">
        <v>5210</v>
      </c>
      <c r="J3894" s="17" t="s">
        <v>6728</v>
      </c>
    </row>
    <row r="3895" spans="1:10" hidden="1">
      <c r="A3895" s="18">
        <f t="shared" si="60"/>
        <v>3891</v>
      </c>
      <c r="B3895" s="25">
        <v>18658</v>
      </c>
      <c r="C3895" s="26" t="s">
        <v>894</v>
      </c>
      <c r="D3895" s="27">
        <v>32594</v>
      </c>
      <c r="E3895" s="56" t="s">
        <v>4827</v>
      </c>
      <c r="F3895" s="17"/>
      <c r="G3895" s="17"/>
      <c r="H3895" s="353">
        <v>141000827014</v>
      </c>
      <c r="I3895" s="17" t="s">
        <v>5210</v>
      </c>
      <c r="J3895" s="17" t="s">
        <v>6729</v>
      </c>
    </row>
    <row r="3896" spans="1:10" hidden="1">
      <c r="A3896" s="18">
        <f t="shared" si="60"/>
        <v>3892</v>
      </c>
      <c r="B3896" s="124">
        <v>18659</v>
      </c>
      <c r="C3896" s="125" t="s">
        <v>3426</v>
      </c>
      <c r="D3896" s="126">
        <v>34317</v>
      </c>
      <c r="E3896" s="147" t="s">
        <v>4827</v>
      </c>
      <c r="F3896" s="17"/>
      <c r="G3896" s="17"/>
      <c r="H3896" s="353">
        <v>141000827015</v>
      </c>
      <c r="I3896" s="17" t="s">
        <v>5210</v>
      </c>
      <c r="J3896" s="17" t="s">
        <v>6730</v>
      </c>
    </row>
    <row r="3897" spans="1:10" hidden="1">
      <c r="A3897" s="18">
        <f t="shared" si="60"/>
        <v>3893</v>
      </c>
      <c r="B3897" s="25">
        <v>18662</v>
      </c>
      <c r="C3897" s="107" t="s">
        <v>326</v>
      </c>
      <c r="D3897" s="108">
        <v>35919</v>
      </c>
      <c r="E3897" s="28" t="s">
        <v>4793</v>
      </c>
      <c r="F3897" s="17"/>
      <c r="G3897" s="17"/>
      <c r="H3897" s="353">
        <v>141000860432</v>
      </c>
      <c r="I3897" s="17" t="s">
        <v>5210</v>
      </c>
      <c r="J3897" s="17" t="s">
        <v>6731</v>
      </c>
    </row>
    <row r="3898" spans="1:10" hidden="1">
      <c r="A3898" s="18">
        <f t="shared" si="60"/>
        <v>3894</v>
      </c>
      <c r="B3898" s="21">
        <v>18663</v>
      </c>
      <c r="C3898" s="73" t="s">
        <v>3427</v>
      </c>
      <c r="D3898" s="74">
        <v>35258</v>
      </c>
      <c r="E3898" s="24" t="s">
        <v>4827</v>
      </c>
      <c r="F3898" s="17"/>
      <c r="G3898" s="17"/>
      <c r="H3898" s="353">
        <v>141000827017</v>
      </c>
      <c r="I3898" s="17" t="s">
        <v>5210</v>
      </c>
      <c r="J3898" s="17" t="s">
        <v>6732</v>
      </c>
    </row>
    <row r="3899" spans="1:10" hidden="1">
      <c r="A3899" s="18">
        <f t="shared" si="60"/>
        <v>3895</v>
      </c>
      <c r="B3899" s="25">
        <v>18665</v>
      </c>
      <c r="C3899" s="107" t="s">
        <v>3428</v>
      </c>
      <c r="D3899" s="108">
        <v>35290</v>
      </c>
      <c r="E3899" s="28" t="s">
        <v>4800</v>
      </c>
      <c r="F3899" s="17"/>
      <c r="G3899" s="17"/>
      <c r="H3899" s="353">
        <v>1007648914</v>
      </c>
      <c r="I3899" s="17" t="s">
        <v>5208</v>
      </c>
      <c r="J3899" s="17" t="s">
        <v>6733</v>
      </c>
    </row>
    <row r="3900" spans="1:10" hidden="1">
      <c r="A3900" s="18">
        <f t="shared" si="60"/>
        <v>3896</v>
      </c>
      <c r="B3900" s="21">
        <v>18666</v>
      </c>
      <c r="C3900" s="22" t="s">
        <v>1113</v>
      </c>
      <c r="D3900" s="23">
        <v>35149</v>
      </c>
      <c r="E3900" s="24" t="s">
        <v>4818</v>
      </c>
      <c r="F3900" s="17"/>
      <c r="G3900" s="17"/>
      <c r="H3900" s="353">
        <v>141000824924</v>
      </c>
      <c r="I3900" s="17" t="s">
        <v>5210</v>
      </c>
      <c r="J3900" s="17" t="s">
        <v>6734</v>
      </c>
    </row>
    <row r="3901" spans="1:10" hidden="1">
      <c r="A3901" s="18">
        <f t="shared" si="60"/>
        <v>3897</v>
      </c>
      <c r="B3901" s="21">
        <v>18668</v>
      </c>
      <c r="C3901" s="22" t="s">
        <v>3429</v>
      </c>
      <c r="D3901" s="23">
        <v>35065</v>
      </c>
      <c r="E3901" s="24" t="s">
        <v>4814</v>
      </c>
      <c r="F3901" s="17"/>
      <c r="G3901" s="17"/>
      <c r="H3901" s="353">
        <v>108003690575</v>
      </c>
      <c r="I3901" s="17" t="s">
        <v>5204</v>
      </c>
      <c r="J3901" s="17" t="s">
        <v>6735</v>
      </c>
    </row>
    <row r="3902" spans="1:10" hidden="1">
      <c r="A3902" s="18">
        <f t="shared" si="60"/>
        <v>3898</v>
      </c>
      <c r="B3902" s="25">
        <v>18672</v>
      </c>
      <c r="C3902" s="26" t="s">
        <v>3430</v>
      </c>
      <c r="D3902" s="27">
        <v>34003</v>
      </c>
      <c r="E3902" s="28" t="s">
        <v>4830</v>
      </c>
      <c r="F3902" s="17"/>
      <c r="G3902" s="17"/>
      <c r="H3902" s="353">
        <v>106005768997</v>
      </c>
      <c r="I3902" s="17" t="s">
        <v>5204</v>
      </c>
      <c r="J3902" s="17" t="s">
        <v>6598</v>
      </c>
    </row>
    <row r="3903" spans="1:10" hidden="1">
      <c r="A3903" s="18">
        <f t="shared" si="60"/>
        <v>3899</v>
      </c>
      <c r="B3903" s="21">
        <v>18673</v>
      </c>
      <c r="C3903" s="73" t="s">
        <v>3431</v>
      </c>
      <c r="D3903" s="74">
        <v>35080</v>
      </c>
      <c r="E3903" s="24" t="s">
        <v>4789</v>
      </c>
      <c r="F3903" s="17"/>
      <c r="G3903" s="17"/>
      <c r="H3903" s="353">
        <v>141000824926</v>
      </c>
      <c r="I3903" s="17" t="s">
        <v>5210</v>
      </c>
      <c r="J3903" s="17" t="s">
        <v>6736</v>
      </c>
    </row>
    <row r="3904" spans="1:10" hidden="1">
      <c r="A3904" s="18">
        <f t="shared" si="60"/>
        <v>3900</v>
      </c>
      <c r="B3904" s="25">
        <v>18674</v>
      </c>
      <c r="C3904" s="26" t="s">
        <v>3432</v>
      </c>
      <c r="D3904" s="27">
        <v>34283</v>
      </c>
      <c r="E3904" s="56" t="s">
        <v>4814</v>
      </c>
      <c r="F3904" s="17"/>
      <c r="G3904" s="17"/>
      <c r="H3904" s="353">
        <v>141000825177</v>
      </c>
      <c r="I3904" s="17" t="s">
        <v>5210</v>
      </c>
      <c r="J3904" s="17" t="s">
        <v>6737</v>
      </c>
    </row>
    <row r="3905" spans="1:10" hidden="1">
      <c r="A3905" s="18">
        <f t="shared" si="60"/>
        <v>3901</v>
      </c>
      <c r="B3905" s="38">
        <v>18676</v>
      </c>
      <c r="C3905" s="30" t="s">
        <v>955</v>
      </c>
      <c r="D3905" s="48">
        <v>34907</v>
      </c>
      <c r="E3905" s="30" t="s">
        <v>4812</v>
      </c>
      <c r="F3905" s="17"/>
      <c r="G3905" s="17"/>
      <c r="H3905" s="353">
        <v>100876304551</v>
      </c>
      <c r="I3905" s="17" t="s">
        <v>5204</v>
      </c>
      <c r="J3905" s="17" t="s">
        <v>6681</v>
      </c>
    </row>
    <row r="3906" spans="1:10" hidden="1">
      <c r="A3906" s="18">
        <f t="shared" si="60"/>
        <v>3902</v>
      </c>
      <c r="B3906" s="25">
        <v>18677</v>
      </c>
      <c r="C3906" s="26" t="s">
        <v>894</v>
      </c>
      <c r="D3906" s="27">
        <v>34161</v>
      </c>
      <c r="E3906" s="28" t="s">
        <v>4812</v>
      </c>
      <c r="F3906" s="17"/>
      <c r="G3906" s="17"/>
      <c r="H3906" s="353">
        <v>141000825174</v>
      </c>
      <c r="I3906" s="17" t="s">
        <v>5210</v>
      </c>
      <c r="J3906" s="17" t="s">
        <v>6738</v>
      </c>
    </row>
    <row r="3907" spans="1:10" hidden="1">
      <c r="A3907" s="18">
        <f t="shared" si="60"/>
        <v>3903</v>
      </c>
      <c r="B3907" s="21">
        <v>18681</v>
      </c>
      <c r="C3907" s="22" t="s">
        <v>3433</v>
      </c>
      <c r="D3907" s="23">
        <v>35221</v>
      </c>
      <c r="E3907" s="55" t="s">
        <v>4805</v>
      </c>
      <c r="F3907" s="17"/>
      <c r="G3907" s="17"/>
      <c r="H3907" s="353">
        <v>141000824946</v>
      </c>
      <c r="I3907" s="17" t="s">
        <v>5210</v>
      </c>
      <c r="J3907" s="17" t="s">
        <v>6739</v>
      </c>
    </row>
    <row r="3908" spans="1:10" hidden="1">
      <c r="A3908" s="18">
        <f t="shared" si="60"/>
        <v>3904</v>
      </c>
      <c r="B3908" s="25">
        <v>18687</v>
      </c>
      <c r="C3908" s="26" t="s">
        <v>3434</v>
      </c>
      <c r="D3908" s="27">
        <v>31542</v>
      </c>
      <c r="E3908" s="56" t="s">
        <v>4828</v>
      </c>
      <c r="F3908" s="17"/>
      <c r="G3908" s="17"/>
      <c r="H3908" s="353">
        <v>141000825160</v>
      </c>
      <c r="I3908" s="17" t="s">
        <v>5210</v>
      </c>
      <c r="J3908" s="17" t="s">
        <v>6741</v>
      </c>
    </row>
    <row r="3909" spans="1:10" hidden="1">
      <c r="A3909" s="18">
        <f t="shared" si="60"/>
        <v>3905</v>
      </c>
      <c r="B3909" s="38">
        <v>18688</v>
      </c>
      <c r="C3909" s="30" t="s">
        <v>3435</v>
      </c>
      <c r="D3909" s="48">
        <v>32141</v>
      </c>
      <c r="E3909" s="24" t="s">
        <v>4816</v>
      </c>
      <c r="F3909" s="17"/>
      <c r="G3909" s="17"/>
      <c r="H3909" s="353">
        <v>105879475049</v>
      </c>
      <c r="I3909" s="17" t="s">
        <v>5204</v>
      </c>
      <c r="J3909" s="17" t="s">
        <v>6742</v>
      </c>
    </row>
    <row r="3910" spans="1:10" hidden="1">
      <c r="A3910" s="18">
        <f t="shared" ref="A3910:A3973" si="61">ROW()-4</f>
        <v>3906</v>
      </c>
      <c r="B3910" s="25">
        <v>18692</v>
      </c>
      <c r="C3910" s="107" t="s">
        <v>3436</v>
      </c>
      <c r="D3910" s="108">
        <v>35404</v>
      </c>
      <c r="E3910" s="56" t="s">
        <v>4788</v>
      </c>
      <c r="F3910" s="17"/>
      <c r="G3910" s="17"/>
      <c r="H3910" s="353">
        <v>141000825162</v>
      </c>
      <c r="I3910" s="17" t="s">
        <v>5210</v>
      </c>
      <c r="J3910" s="17" t="s">
        <v>6743</v>
      </c>
    </row>
    <row r="3911" spans="1:10" hidden="1">
      <c r="A3911" s="18">
        <f t="shared" si="61"/>
        <v>3907</v>
      </c>
      <c r="B3911" s="21">
        <v>18693</v>
      </c>
      <c r="C3911" s="22" t="s">
        <v>3437</v>
      </c>
      <c r="D3911" s="23">
        <v>35232</v>
      </c>
      <c r="E3911" s="55" t="s">
        <v>4826</v>
      </c>
      <c r="F3911" s="17"/>
      <c r="G3911" s="17"/>
      <c r="H3911" s="353">
        <v>141000824956</v>
      </c>
      <c r="I3911" s="17" t="s">
        <v>5210</v>
      </c>
      <c r="J3911" s="17" t="s">
        <v>6744</v>
      </c>
    </row>
    <row r="3912" spans="1:10" hidden="1">
      <c r="A3912" s="18">
        <f t="shared" si="61"/>
        <v>3908</v>
      </c>
      <c r="B3912" s="25">
        <v>18694</v>
      </c>
      <c r="C3912" s="26" t="s">
        <v>1282</v>
      </c>
      <c r="D3912" s="27">
        <v>35232</v>
      </c>
      <c r="E3912" s="56" t="s">
        <v>4826</v>
      </c>
      <c r="F3912" s="17"/>
      <c r="G3912" s="17"/>
      <c r="H3912" s="353">
        <v>141000824959</v>
      </c>
      <c r="I3912" s="17" t="s">
        <v>5210</v>
      </c>
      <c r="J3912" s="17" t="s">
        <v>6745</v>
      </c>
    </row>
    <row r="3913" spans="1:10" hidden="1">
      <c r="A3913" s="18">
        <f t="shared" si="61"/>
        <v>3909</v>
      </c>
      <c r="B3913" s="21">
        <v>18696</v>
      </c>
      <c r="C3913" s="22" t="s">
        <v>3438</v>
      </c>
      <c r="D3913" s="23">
        <v>35125</v>
      </c>
      <c r="E3913" s="55" t="s">
        <v>4826</v>
      </c>
      <c r="F3913" s="17"/>
      <c r="G3913" s="17"/>
      <c r="H3913" s="353">
        <v>141000824967</v>
      </c>
      <c r="I3913" s="17" t="s">
        <v>5210</v>
      </c>
      <c r="J3913" s="17" t="s">
        <v>6746</v>
      </c>
    </row>
    <row r="3914" spans="1:10" hidden="1">
      <c r="A3914" s="18">
        <f t="shared" si="61"/>
        <v>3910</v>
      </c>
      <c r="B3914" s="25">
        <v>18697</v>
      </c>
      <c r="C3914" s="26" t="s">
        <v>2840</v>
      </c>
      <c r="D3914" s="27">
        <v>35295</v>
      </c>
      <c r="E3914" s="28" t="s">
        <v>4785</v>
      </c>
      <c r="F3914" s="17"/>
      <c r="G3914" s="17"/>
      <c r="H3914" s="353">
        <v>141000824968</v>
      </c>
      <c r="I3914" s="17" t="s">
        <v>5210</v>
      </c>
      <c r="J3914" s="17" t="s">
        <v>6747</v>
      </c>
    </row>
    <row r="3915" spans="1:10" hidden="1">
      <c r="A3915" s="18">
        <f t="shared" si="61"/>
        <v>3911</v>
      </c>
      <c r="B3915" s="21">
        <v>18698</v>
      </c>
      <c r="C3915" s="22" t="s">
        <v>3439</v>
      </c>
      <c r="D3915" s="23">
        <v>32597</v>
      </c>
      <c r="E3915" s="55" t="s">
        <v>4815</v>
      </c>
      <c r="F3915" s="17"/>
      <c r="G3915" s="17"/>
      <c r="H3915" s="353">
        <v>141000824969</v>
      </c>
      <c r="I3915" s="17" t="s">
        <v>5210</v>
      </c>
      <c r="J3915" s="17" t="s">
        <v>6748</v>
      </c>
    </row>
    <row r="3916" spans="1:10" hidden="1">
      <c r="A3916" s="18">
        <f t="shared" si="61"/>
        <v>3912</v>
      </c>
      <c r="B3916" s="21">
        <v>18702</v>
      </c>
      <c r="C3916" s="73" t="s">
        <v>1888</v>
      </c>
      <c r="D3916" s="74">
        <v>33396</v>
      </c>
      <c r="E3916" s="24" t="s">
        <v>4793</v>
      </c>
      <c r="F3916" s="17"/>
      <c r="G3916" s="17"/>
      <c r="H3916" s="353">
        <v>141000824979</v>
      </c>
      <c r="I3916" s="17" t="s">
        <v>5210</v>
      </c>
      <c r="J3916" s="17" t="s">
        <v>6695</v>
      </c>
    </row>
    <row r="3917" spans="1:10" hidden="1">
      <c r="A3917" s="18">
        <f t="shared" si="61"/>
        <v>3913</v>
      </c>
      <c r="B3917" s="25">
        <v>18703</v>
      </c>
      <c r="C3917" s="107" t="s">
        <v>3441</v>
      </c>
      <c r="D3917" s="108">
        <v>34835</v>
      </c>
      <c r="E3917" s="56" t="s">
        <v>4826</v>
      </c>
      <c r="F3917" s="17"/>
      <c r="G3917" s="17"/>
      <c r="H3917" s="353">
        <v>141000824981</v>
      </c>
      <c r="I3917" s="17" t="s">
        <v>5210</v>
      </c>
      <c r="J3917" s="17" t="s">
        <v>6749</v>
      </c>
    </row>
    <row r="3918" spans="1:10" hidden="1">
      <c r="A3918" s="18">
        <f t="shared" si="61"/>
        <v>3914</v>
      </c>
      <c r="B3918" s="21">
        <v>18704</v>
      </c>
      <c r="C3918" s="73" t="s">
        <v>3442</v>
      </c>
      <c r="D3918" s="74">
        <v>33749</v>
      </c>
      <c r="E3918" s="55" t="s">
        <v>4826</v>
      </c>
      <c r="F3918" s="17"/>
      <c r="G3918" s="17"/>
      <c r="H3918" s="353">
        <v>141000824984</v>
      </c>
      <c r="I3918" s="17" t="s">
        <v>5210</v>
      </c>
      <c r="J3918" s="17" t="s">
        <v>6750</v>
      </c>
    </row>
    <row r="3919" spans="1:10" hidden="1">
      <c r="A3919" s="18">
        <f t="shared" si="61"/>
        <v>3915</v>
      </c>
      <c r="B3919" s="25">
        <v>18707</v>
      </c>
      <c r="C3919" s="26" t="s">
        <v>3443</v>
      </c>
      <c r="D3919" s="27">
        <v>31509</v>
      </c>
      <c r="E3919" s="56" t="s">
        <v>4815</v>
      </c>
      <c r="F3919" s="17"/>
      <c r="G3919" s="17"/>
      <c r="H3919" s="353">
        <v>103869970471</v>
      </c>
      <c r="I3919" s="17" t="s">
        <v>5204</v>
      </c>
      <c r="J3919" s="17" t="s">
        <v>6751</v>
      </c>
    </row>
    <row r="3920" spans="1:10" hidden="1">
      <c r="A3920" s="18">
        <f t="shared" si="61"/>
        <v>3916</v>
      </c>
      <c r="B3920" s="21">
        <v>18708</v>
      </c>
      <c r="C3920" s="22" t="s">
        <v>3444</v>
      </c>
      <c r="D3920" s="23">
        <v>34148</v>
      </c>
      <c r="E3920" s="24" t="s">
        <v>4830</v>
      </c>
      <c r="F3920" s="17"/>
      <c r="G3920" s="17"/>
      <c r="H3920" s="353">
        <v>141000824991</v>
      </c>
      <c r="I3920" s="17" t="s">
        <v>5210</v>
      </c>
      <c r="J3920" s="17" t="s">
        <v>6752</v>
      </c>
    </row>
    <row r="3921" spans="1:10" hidden="1">
      <c r="A3921" s="18">
        <f t="shared" si="61"/>
        <v>3917</v>
      </c>
      <c r="B3921" s="21">
        <v>18710</v>
      </c>
      <c r="C3921" s="22" t="s">
        <v>3445</v>
      </c>
      <c r="D3921" s="23">
        <v>33067</v>
      </c>
      <c r="E3921" s="24" t="s">
        <v>4824</v>
      </c>
      <c r="F3921" s="17"/>
      <c r="G3921" s="17"/>
      <c r="H3921" s="353">
        <v>102870195685</v>
      </c>
      <c r="I3921" s="17" t="s">
        <v>5204</v>
      </c>
      <c r="J3921" s="17" t="s">
        <v>6753</v>
      </c>
    </row>
    <row r="3922" spans="1:10" hidden="1">
      <c r="A3922" s="18">
        <f t="shared" si="61"/>
        <v>3918</v>
      </c>
      <c r="B3922" s="25">
        <v>18712</v>
      </c>
      <c r="C3922" s="26" t="s">
        <v>3446</v>
      </c>
      <c r="D3922" s="27">
        <v>34727</v>
      </c>
      <c r="E3922" s="28" t="s">
        <v>4827</v>
      </c>
      <c r="F3922" s="17"/>
      <c r="G3922" s="17"/>
      <c r="H3922" s="353">
        <v>1012900513</v>
      </c>
      <c r="I3922" s="17" t="s">
        <v>5210</v>
      </c>
      <c r="J3922" s="17" t="s">
        <v>6754</v>
      </c>
    </row>
    <row r="3923" spans="1:10" hidden="1">
      <c r="A3923" s="18">
        <f t="shared" si="61"/>
        <v>3919</v>
      </c>
      <c r="B3923" s="21">
        <v>18714</v>
      </c>
      <c r="C3923" s="22" t="s">
        <v>1711</v>
      </c>
      <c r="D3923" s="23">
        <v>34481</v>
      </c>
      <c r="E3923" s="24" t="s">
        <v>4829</v>
      </c>
      <c r="F3923" s="17"/>
      <c r="G3923" s="17"/>
      <c r="H3923" s="353">
        <v>141000824954</v>
      </c>
      <c r="I3923" s="17" t="s">
        <v>5210</v>
      </c>
      <c r="J3923" s="17" t="s">
        <v>6755</v>
      </c>
    </row>
    <row r="3924" spans="1:10" hidden="1">
      <c r="A3924" s="18">
        <f t="shared" si="61"/>
        <v>3920</v>
      </c>
      <c r="B3924" s="25">
        <v>18715</v>
      </c>
      <c r="C3924" s="107" t="s">
        <v>3447</v>
      </c>
      <c r="D3924" s="108">
        <v>35358</v>
      </c>
      <c r="E3924" s="56" t="s">
        <v>4815</v>
      </c>
      <c r="F3924" s="17"/>
      <c r="G3924" s="17"/>
      <c r="H3924" s="353">
        <v>141000824997</v>
      </c>
      <c r="I3924" s="17" t="s">
        <v>5210</v>
      </c>
      <c r="J3924" s="17" t="s">
        <v>6756</v>
      </c>
    </row>
    <row r="3925" spans="1:10" hidden="1">
      <c r="A3925" s="18">
        <f t="shared" si="61"/>
        <v>3921</v>
      </c>
      <c r="B3925" s="21">
        <v>18717</v>
      </c>
      <c r="C3925" s="22" t="s">
        <v>1323</v>
      </c>
      <c r="D3925" s="23">
        <v>32731</v>
      </c>
      <c r="E3925" s="55" t="s">
        <v>4807</v>
      </c>
      <c r="F3925" s="17"/>
      <c r="G3925" s="17"/>
      <c r="H3925" s="353">
        <v>141000825008</v>
      </c>
      <c r="I3925" s="17" t="s">
        <v>5210</v>
      </c>
      <c r="J3925" s="17" t="s">
        <v>6651</v>
      </c>
    </row>
    <row r="3926" spans="1:10" hidden="1">
      <c r="A3926" s="18">
        <f t="shared" si="61"/>
        <v>3922</v>
      </c>
      <c r="B3926" s="25">
        <v>18719</v>
      </c>
      <c r="C3926" s="26" t="s">
        <v>545</v>
      </c>
      <c r="D3926" s="27">
        <v>35090</v>
      </c>
      <c r="E3926" s="56" t="s">
        <v>4807</v>
      </c>
      <c r="F3926" s="17"/>
      <c r="G3926" s="17"/>
      <c r="H3926" s="353">
        <v>141000825007</v>
      </c>
      <c r="I3926" s="17" t="s">
        <v>5210</v>
      </c>
      <c r="J3926" s="17" t="s">
        <v>6757</v>
      </c>
    </row>
    <row r="3927" spans="1:10" hidden="1">
      <c r="A3927" s="18">
        <f t="shared" si="61"/>
        <v>3923</v>
      </c>
      <c r="B3927" s="21">
        <v>18722</v>
      </c>
      <c r="C3927" s="22" t="s">
        <v>3448</v>
      </c>
      <c r="D3927" s="23">
        <v>31599</v>
      </c>
      <c r="E3927" s="55" t="s">
        <v>4807</v>
      </c>
      <c r="F3927" s="17"/>
      <c r="G3927" s="17"/>
      <c r="H3927" s="353">
        <v>141000825005</v>
      </c>
      <c r="I3927" s="17" t="s">
        <v>5210</v>
      </c>
      <c r="J3927" s="17" t="s">
        <v>6758</v>
      </c>
    </row>
    <row r="3928" spans="1:10" hidden="1">
      <c r="A3928" s="18">
        <f t="shared" si="61"/>
        <v>3924</v>
      </c>
      <c r="B3928" s="25">
        <v>18723</v>
      </c>
      <c r="C3928" s="26" t="s">
        <v>3449</v>
      </c>
      <c r="D3928" s="27">
        <v>31137</v>
      </c>
      <c r="E3928" s="56" t="s">
        <v>4807</v>
      </c>
      <c r="F3928" s="17"/>
      <c r="G3928" s="17"/>
      <c r="H3928" s="353">
        <v>1007677341</v>
      </c>
      <c r="I3928" s="17" t="s">
        <v>5208</v>
      </c>
      <c r="J3928" s="17" t="s">
        <v>6759</v>
      </c>
    </row>
    <row r="3929" spans="1:10" hidden="1">
      <c r="A3929" s="18">
        <f t="shared" si="61"/>
        <v>3925</v>
      </c>
      <c r="B3929" s="21">
        <v>18724</v>
      </c>
      <c r="C3929" s="73" t="s">
        <v>3450</v>
      </c>
      <c r="D3929" s="74">
        <v>32871</v>
      </c>
      <c r="E3929" s="24" t="s">
        <v>4782</v>
      </c>
      <c r="F3929" s="17" t="s">
        <v>8673</v>
      </c>
      <c r="G3929" s="17" t="s">
        <v>8669</v>
      </c>
      <c r="H3929" s="353">
        <v>141000825011</v>
      </c>
      <c r="I3929" s="17" t="s">
        <v>5210</v>
      </c>
      <c r="J3929" s="17" t="s">
        <v>6760</v>
      </c>
    </row>
    <row r="3930" spans="1:10" hidden="1">
      <c r="A3930" s="18">
        <f t="shared" si="61"/>
        <v>3926</v>
      </c>
      <c r="B3930" s="25">
        <v>18727</v>
      </c>
      <c r="C3930" s="26" t="s">
        <v>3451</v>
      </c>
      <c r="D3930" s="27">
        <v>35470</v>
      </c>
      <c r="E3930" s="28" t="s">
        <v>4791</v>
      </c>
      <c r="F3930" s="17"/>
      <c r="G3930" s="17"/>
      <c r="H3930" s="353">
        <v>141000825018</v>
      </c>
      <c r="I3930" s="17" t="s">
        <v>5210</v>
      </c>
      <c r="J3930" s="17" t="s">
        <v>6761</v>
      </c>
    </row>
    <row r="3931" spans="1:10" hidden="1">
      <c r="A3931" s="18">
        <f t="shared" si="61"/>
        <v>3927</v>
      </c>
      <c r="B3931" s="21">
        <v>18728</v>
      </c>
      <c r="C3931" s="22" t="s">
        <v>3452</v>
      </c>
      <c r="D3931" s="23">
        <v>33893</v>
      </c>
      <c r="E3931" s="24" t="s">
        <v>4786</v>
      </c>
      <c r="F3931" s="17"/>
      <c r="G3931" s="17"/>
      <c r="H3931" s="353">
        <v>141000825015</v>
      </c>
      <c r="I3931" s="17" t="s">
        <v>5210</v>
      </c>
      <c r="J3931" s="17" t="s">
        <v>6762</v>
      </c>
    </row>
    <row r="3932" spans="1:10" hidden="1">
      <c r="A3932" s="18">
        <f t="shared" si="61"/>
        <v>3928</v>
      </c>
      <c r="B3932" s="25">
        <v>18729</v>
      </c>
      <c r="C3932" s="26" t="s">
        <v>3453</v>
      </c>
      <c r="D3932" s="27">
        <v>34226</v>
      </c>
      <c r="E3932" s="56" t="s">
        <v>4822</v>
      </c>
      <c r="F3932" s="17"/>
      <c r="G3932" s="17"/>
      <c r="H3932" s="353">
        <v>141000825021</v>
      </c>
      <c r="I3932" s="17" t="s">
        <v>5210</v>
      </c>
      <c r="J3932" s="17" t="s">
        <v>6763</v>
      </c>
    </row>
    <row r="3933" spans="1:10" hidden="1">
      <c r="A3933" s="18">
        <f t="shared" si="61"/>
        <v>3929</v>
      </c>
      <c r="B3933" s="21">
        <v>18732</v>
      </c>
      <c r="C3933" s="22" t="s">
        <v>3454</v>
      </c>
      <c r="D3933" s="23">
        <v>34552</v>
      </c>
      <c r="E3933" s="55" t="s">
        <v>4822</v>
      </c>
      <c r="F3933" s="17"/>
      <c r="G3933" s="17"/>
      <c r="H3933" s="353">
        <v>141000825027</v>
      </c>
      <c r="I3933" s="17" t="s">
        <v>5210</v>
      </c>
      <c r="J3933" s="17" t="s">
        <v>6764</v>
      </c>
    </row>
    <row r="3934" spans="1:10" hidden="1">
      <c r="A3934" s="18">
        <f t="shared" si="61"/>
        <v>3930</v>
      </c>
      <c r="B3934" s="21">
        <v>18736</v>
      </c>
      <c r="C3934" s="73" t="s">
        <v>3455</v>
      </c>
      <c r="D3934" s="74">
        <v>35137</v>
      </c>
      <c r="E3934" s="24" t="s">
        <v>4780</v>
      </c>
      <c r="F3934" s="17"/>
      <c r="G3934" s="17"/>
      <c r="H3934" s="353">
        <v>141000825016</v>
      </c>
      <c r="I3934" s="17" t="s">
        <v>5210</v>
      </c>
      <c r="J3934" s="17" t="s">
        <v>6765</v>
      </c>
    </row>
    <row r="3935" spans="1:10" hidden="1">
      <c r="A3935" s="18">
        <f t="shared" si="61"/>
        <v>3931</v>
      </c>
      <c r="B3935" s="21">
        <v>18738</v>
      </c>
      <c r="C3935" s="73" t="s">
        <v>2466</v>
      </c>
      <c r="D3935" s="74">
        <v>34207</v>
      </c>
      <c r="E3935" s="24" t="s">
        <v>4784</v>
      </c>
      <c r="F3935" s="17"/>
      <c r="G3935" s="17"/>
      <c r="H3935" s="353">
        <v>141000824834</v>
      </c>
      <c r="I3935" s="17" t="s">
        <v>5210</v>
      </c>
      <c r="J3935" s="17" t="s">
        <v>6766</v>
      </c>
    </row>
    <row r="3936" spans="1:10" hidden="1">
      <c r="A3936" s="18">
        <f t="shared" si="61"/>
        <v>3932</v>
      </c>
      <c r="B3936" s="25">
        <v>18739</v>
      </c>
      <c r="C3936" s="107" t="s">
        <v>3456</v>
      </c>
      <c r="D3936" s="108">
        <v>34126</v>
      </c>
      <c r="E3936" s="28" t="s">
        <v>4793</v>
      </c>
      <c r="F3936" s="17"/>
      <c r="G3936" s="17"/>
      <c r="H3936" s="353">
        <v>141000859904</v>
      </c>
      <c r="I3936" s="17" t="s">
        <v>5210</v>
      </c>
      <c r="J3936" s="17" t="s">
        <v>6767</v>
      </c>
    </row>
    <row r="3937" spans="1:10" hidden="1">
      <c r="A3937" s="18">
        <f t="shared" si="61"/>
        <v>3933</v>
      </c>
      <c r="B3937" s="21">
        <v>18742</v>
      </c>
      <c r="C3937" s="73" t="s">
        <v>3457</v>
      </c>
      <c r="D3937" s="74">
        <v>34915</v>
      </c>
      <c r="E3937" s="24" t="s">
        <v>4793</v>
      </c>
      <c r="F3937" s="17"/>
      <c r="G3937" s="17"/>
      <c r="H3937" s="353">
        <v>141000859903</v>
      </c>
      <c r="I3937" s="17" t="s">
        <v>5210</v>
      </c>
      <c r="J3937" s="17" t="s">
        <v>6768</v>
      </c>
    </row>
    <row r="3938" spans="1:10" hidden="1">
      <c r="A3938" s="18">
        <f t="shared" si="61"/>
        <v>3934</v>
      </c>
      <c r="B3938" s="25">
        <v>18743</v>
      </c>
      <c r="C3938" s="107" t="s">
        <v>3458</v>
      </c>
      <c r="D3938" s="108">
        <v>35280</v>
      </c>
      <c r="E3938" s="28" t="s">
        <v>4793</v>
      </c>
      <c r="F3938" s="17"/>
      <c r="G3938" s="17"/>
      <c r="H3938" s="353">
        <v>141000859995</v>
      </c>
      <c r="I3938" s="17" t="s">
        <v>5210</v>
      </c>
      <c r="J3938" s="17" t="s">
        <v>6769</v>
      </c>
    </row>
    <row r="3939" spans="1:10" hidden="1">
      <c r="A3939" s="18">
        <f t="shared" si="61"/>
        <v>3935</v>
      </c>
      <c r="B3939" s="21">
        <v>18744</v>
      </c>
      <c r="C3939" s="73" t="s">
        <v>3459</v>
      </c>
      <c r="D3939" s="74">
        <v>32611</v>
      </c>
      <c r="E3939" s="24" t="s">
        <v>4793</v>
      </c>
      <c r="F3939" s="17"/>
      <c r="G3939" s="17"/>
      <c r="H3939" s="353">
        <v>141000859696</v>
      </c>
      <c r="I3939" s="17" t="s">
        <v>5210</v>
      </c>
      <c r="J3939" s="17" t="s">
        <v>6770</v>
      </c>
    </row>
    <row r="3940" spans="1:10" hidden="1">
      <c r="A3940" s="18">
        <f t="shared" si="61"/>
        <v>3936</v>
      </c>
      <c r="B3940" s="25">
        <v>18745</v>
      </c>
      <c r="C3940" s="107" t="s">
        <v>294</v>
      </c>
      <c r="D3940" s="108">
        <v>34678</v>
      </c>
      <c r="E3940" s="28" t="s">
        <v>4800</v>
      </c>
      <c r="F3940" s="17"/>
      <c r="G3940" s="17"/>
      <c r="H3940" s="353">
        <v>141000855316</v>
      </c>
      <c r="I3940" s="17" t="s">
        <v>5210</v>
      </c>
      <c r="J3940" s="17" t="s">
        <v>6771</v>
      </c>
    </row>
    <row r="3941" spans="1:10" hidden="1">
      <c r="A3941" s="18">
        <f t="shared" si="61"/>
        <v>3937</v>
      </c>
      <c r="B3941" s="21">
        <v>18747</v>
      </c>
      <c r="C3941" s="73" t="s">
        <v>3460</v>
      </c>
      <c r="D3941" s="74">
        <v>35153</v>
      </c>
      <c r="E3941" s="24" t="s">
        <v>4780</v>
      </c>
      <c r="F3941" s="17"/>
      <c r="G3941" s="17"/>
      <c r="H3941" s="353">
        <v>141000825636</v>
      </c>
      <c r="I3941" s="17" t="s">
        <v>5210</v>
      </c>
      <c r="J3941" s="17" t="s">
        <v>6671</v>
      </c>
    </row>
    <row r="3942" spans="1:10" hidden="1">
      <c r="A3942" s="18">
        <f t="shared" si="61"/>
        <v>3938</v>
      </c>
      <c r="B3942" s="25">
        <v>18752</v>
      </c>
      <c r="C3942" s="107" t="s">
        <v>3461</v>
      </c>
      <c r="D3942" s="108">
        <v>34692</v>
      </c>
      <c r="E3942" s="28" t="s">
        <v>4797</v>
      </c>
      <c r="F3942" s="17"/>
      <c r="G3942" s="17"/>
      <c r="H3942" s="353">
        <v>141000824808</v>
      </c>
      <c r="I3942" s="17" t="s">
        <v>5210</v>
      </c>
      <c r="J3942" s="17" t="s">
        <v>6772</v>
      </c>
    </row>
    <row r="3943" spans="1:10" hidden="1">
      <c r="A3943" s="18">
        <f t="shared" si="61"/>
        <v>3939</v>
      </c>
      <c r="B3943" s="21">
        <v>18753</v>
      </c>
      <c r="C3943" s="73" t="s">
        <v>3462</v>
      </c>
      <c r="D3943" s="74">
        <v>33069</v>
      </c>
      <c r="E3943" s="24" t="s">
        <v>4797</v>
      </c>
      <c r="F3943" s="17"/>
      <c r="G3943" s="17"/>
      <c r="H3943" s="353">
        <v>141000824809</v>
      </c>
      <c r="I3943" s="17" t="s">
        <v>5210</v>
      </c>
      <c r="J3943" s="17" t="s">
        <v>6773</v>
      </c>
    </row>
    <row r="3944" spans="1:10" hidden="1">
      <c r="A3944" s="18">
        <f t="shared" si="61"/>
        <v>3940</v>
      </c>
      <c r="B3944" s="25">
        <v>18754</v>
      </c>
      <c r="C3944" s="107" t="s">
        <v>1264</v>
      </c>
      <c r="D3944" s="108">
        <v>35220</v>
      </c>
      <c r="E3944" s="28" t="s">
        <v>4779</v>
      </c>
      <c r="F3944" s="17"/>
      <c r="G3944" s="17"/>
      <c r="H3944" s="353">
        <v>141000824814</v>
      </c>
      <c r="I3944" s="17" t="s">
        <v>5210</v>
      </c>
      <c r="J3944" s="17" t="s">
        <v>6774</v>
      </c>
    </row>
    <row r="3945" spans="1:10" hidden="1">
      <c r="A3945" s="18">
        <f t="shared" si="61"/>
        <v>3941</v>
      </c>
      <c r="B3945" s="21">
        <v>18755</v>
      </c>
      <c r="C3945" s="73" t="s">
        <v>3463</v>
      </c>
      <c r="D3945" s="74">
        <v>34862</v>
      </c>
      <c r="E3945" s="24" t="s">
        <v>4797</v>
      </c>
      <c r="F3945" s="17"/>
      <c r="G3945" s="17"/>
      <c r="H3945" s="353">
        <v>141000824819</v>
      </c>
      <c r="I3945" s="17" t="s">
        <v>5210</v>
      </c>
      <c r="J3945" s="17" t="s">
        <v>6775</v>
      </c>
    </row>
    <row r="3946" spans="1:10" hidden="1">
      <c r="A3946" s="18">
        <f t="shared" si="61"/>
        <v>3942</v>
      </c>
      <c r="B3946" s="25">
        <v>18756</v>
      </c>
      <c r="C3946" s="159" t="s">
        <v>2336</v>
      </c>
      <c r="D3946" s="195">
        <v>33420</v>
      </c>
      <c r="E3946" s="28" t="s">
        <v>4797</v>
      </c>
      <c r="F3946" s="17"/>
      <c r="G3946" s="17"/>
      <c r="H3946" s="353">
        <v>141000824820</v>
      </c>
      <c r="I3946" s="17" t="s">
        <v>5210</v>
      </c>
      <c r="J3946" s="17" t="s">
        <v>6776</v>
      </c>
    </row>
    <row r="3947" spans="1:10" hidden="1">
      <c r="A3947" s="18">
        <f t="shared" si="61"/>
        <v>3943</v>
      </c>
      <c r="B3947" s="72">
        <v>18757</v>
      </c>
      <c r="C3947" s="73" t="s">
        <v>3464</v>
      </c>
      <c r="D3947" s="74">
        <v>35071</v>
      </c>
      <c r="E3947" s="55" t="s">
        <v>4788</v>
      </c>
      <c r="F3947" s="17"/>
      <c r="G3947" s="17"/>
      <c r="H3947" s="353">
        <v>141000826709</v>
      </c>
      <c r="I3947" s="17" t="s">
        <v>5210</v>
      </c>
      <c r="J3947" s="17" t="s">
        <v>6777</v>
      </c>
    </row>
    <row r="3948" spans="1:10" hidden="1">
      <c r="A3948" s="18">
        <f t="shared" si="61"/>
        <v>3944</v>
      </c>
      <c r="B3948" s="106">
        <v>18758</v>
      </c>
      <c r="C3948" s="196" t="s">
        <v>3465</v>
      </c>
      <c r="D3948" s="108">
        <v>34521</v>
      </c>
      <c r="E3948" s="197" t="s">
        <v>4788</v>
      </c>
      <c r="F3948" s="17"/>
      <c r="G3948" s="17"/>
      <c r="H3948" s="353">
        <v>141000826714</v>
      </c>
      <c r="I3948" s="17" t="s">
        <v>5210</v>
      </c>
      <c r="J3948" s="17">
        <v>0</v>
      </c>
    </row>
    <row r="3949" spans="1:10" hidden="1">
      <c r="A3949" s="18">
        <f t="shared" si="61"/>
        <v>3945</v>
      </c>
      <c r="B3949" s="38">
        <v>18759</v>
      </c>
      <c r="C3949" s="30" t="s">
        <v>3466</v>
      </c>
      <c r="D3949" s="48">
        <v>32990</v>
      </c>
      <c r="E3949" s="24" t="s">
        <v>4782</v>
      </c>
      <c r="F3949" s="17" t="s">
        <v>10402</v>
      </c>
      <c r="G3949" s="17" t="s">
        <v>10398</v>
      </c>
      <c r="H3949" s="353">
        <v>141000826723</v>
      </c>
      <c r="I3949" s="17" t="s">
        <v>5210</v>
      </c>
      <c r="J3949" s="17">
        <v>0</v>
      </c>
    </row>
    <row r="3950" spans="1:10" hidden="1">
      <c r="A3950" s="18">
        <f t="shared" si="61"/>
        <v>3946</v>
      </c>
      <c r="B3950" s="106">
        <v>18761</v>
      </c>
      <c r="C3950" s="196" t="s">
        <v>3467</v>
      </c>
      <c r="D3950" s="108">
        <v>31895</v>
      </c>
      <c r="E3950" s="28" t="s">
        <v>4782</v>
      </c>
      <c r="F3950" s="17" t="s">
        <v>10578</v>
      </c>
      <c r="G3950" s="17" t="s">
        <v>10574</v>
      </c>
      <c r="H3950" s="353">
        <v>141000825607</v>
      </c>
      <c r="I3950" s="17" t="s">
        <v>5210</v>
      </c>
      <c r="J3950" s="17">
        <v>0</v>
      </c>
    </row>
    <row r="3951" spans="1:10" hidden="1">
      <c r="A3951" s="18">
        <f t="shared" si="61"/>
        <v>3947</v>
      </c>
      <c r="B3951" s="72">
        <v>18762</v>
      </c>
      <c r="C3951" s="198" t="s">
        <v>3468</v>
      </c>
      <c r="D3951" s="74">
        <v>34688</v>
      </c>
      <c r="E3951" s="24" t="s">
        <v>4782</v>
      </c>
      <c r="F3951" s="17" t="s">
        <v>10255</v>
      </c>
      <c r="G3951" s="17" t="s">
        <v>10250</v>
      </c>
      <c r="H3951" s="353">
        <v>141000825610</v>
      </c>
      <c r="I3951" s="17" t="s">
        <v>5210</v>
      </c>
      <c r="J3951" s="17">
        <v>0</v>
      </c>
    </row>
    <row r="3952" spans="1:10" hidden="1">
      <c r="A3952" s="18">
        <f t="shared" si="61"/>
        <v>3948</v>
      </c>
      <c r="B3952" s="106">
        <v>18763</v>
      </c>
      <c r="C3952" s="196" t="s">
        <v>3469</v>
      </c>
      <c r="D3952" s="108">
        <v>32535</v>
      </c>
      <c r="E3952" s="28" t="s">
        <v>4782</v>
      </c>
      <c r="F3952" s="17" t="s">
        <v>10272</v>
      </c>
      <c r="G3952" s="17" t="s">
        <v>10268</v>
      </c>
      <c r="H3952" s="353">
        <v>141000825613</v>
      </c>
      <c r="I3952" s="17" t="s">
        <v>5210</v>
      </c>
      <c r="J3952" s="17">
        <v>0</v>
      </c>
    </row>
    <row r="3953" spans="1:10" hidden="1">
      <c r="A3953" s="18">
        <f t="shared" si="61"/>
        <v>3949</v>
      </c>
      <c r="B3953" s="72">
        <v>18765</v>
      </c>
      <c r="C3953" s="198" t="s">
        <v>2753</v>
      </c>
      <c r="D3953" s="74">
        <v>35839</v>
      </c>
      <c r="E3953" s="24" t="s">
        <v>4794</v>
      </c>
      <c r="F3953" s="17"/>
      <c r="G3953" s="17"/>
      <c r="H3953" s="353">
        <v>141000825616</v>
      </c>
      <c r="I3953" s="17" t="s">
        <v>5210</v>
      </c>
      <c r="J3953" s="17">
        <v>0</v>
      </c>
    </row>
    <row r="3954" spans="1:10" hidden="1">
      <c r="A3954" s="18">
        <f t="shared" si="61"/>
        <v>3950</v>
      </c>
      <c r="B3954" s="25">
        <v>18766</v>
      </c>
      <c r="C3954" s="159" t="s">
        <v>3470</v>
      </c>
      <c r="D3954" s="195">
        <v>29536</v>
      </c>
      <c r="E3954" s="56" t="s">
        <v>4798</v>
      </c>
      <c r="F3954" s="17"/>
      <c r="G3954" s="17"/>
      <c r="H3954" s="353">
        <v>1007355139</v>
      </c>
      <c r="I3954" s="17" t="s">
        <v>5208</v>
      </c>
      <c r="J3954" s="17" t="s">
        <v>6778</v>
      </c>
    </row>
    <row r="3955" spans="1:10" hidden="1">
      <c r="A3955" s="18">
        <f t="shared" si="61"/>
        <v>3951</v>
      </c>
      <c r="B3955" s="21">
        <v>18770</v>
      </c>
      <c r="C3955" s="24" t="s">
        <v>3471</v>
      </c>
      <c r="D3955" s="55">
        <v>34561</v>
      </c>
      <c r="E3955" s="24" t="s">
        <v>4824</v>
      </c>
      <c r="F3955" s="17"/>
      <c r="G3955" s="17"/>
      <c r="H3955" s="353">
        <v>1029885756</v>
      </c>
      <c r="I3955" s="17" t="s">
        <v>5210</v>
      </c>
      <c r="J3955" s="17" t="s">
        <v>6780</v>
      </c>
    </row>
    <row r="3956" spans="1:10" hidden="1">
      <c r="A3956" s="18">
        <f t="shared" si="61"/>
        <v>3952</v>
      </c>
      <c r="B3956" s="25">
        <v>18774</v>
      </c>
      <c r="C3956" s="26" t="s">
        <v>3472</v>
      </c>
      <c r="D3956" s="27">
        <v>35104</v>
      </c>
      <c r="E3956" s="56" t="s">
        <v>4792</v>
      </c>
      <c r="F3956" s="17"/>
      <c r="G3956" s="17"/>
      <c r="H3956" s="353">
        <v>141000834134</v>
      </c>
      <c r="I3956" s="17" t="s">
        <v>5210</v>
      </c>
      <c r="J3956" s="17" t="s">
        <v>6781</v>
      </c>
    </row>
    <row r="3957" spans="1:10" hidden="1">
      <c r="A3957" s="18">
        <f t="shared" si="61"/>
        <v>3953</v>
      </c>
      <c r="B3957" s="21">
        <v>18779</v>
      </c>
      <c r="C3957" s="199" t="s">
        <v>129</v>
      </c>
      <c r="D3957" s="187">
        <v>31751</v>
      </c>
      <c r="E3957" s="55" t="s">
        <v>4819</v>
      </c>
      <c r="F3957" s="17"/>
      <c r="G3957" s="17"/>
      <c r="H3957" s="353">
        <v>141000831537</v>
      </c>
      <c r="I3957" s="17" t="s">
        <v>5210</v>
      </c>
      <c r="J3957" s="17" t="s">
        <v>6783</v>
      </c>
    </row>
    <row r="3958" spans="1:10" hidden="1">
      <c r="A3958" s="18">
        <f t="shared" si="61"/>
        <v>3954</v>
      </c>
      <c r="B3958" s="25">
        <v>18781</v>
      </c>
      <c r="C3958" s="26" t="s">
        <v>2493</v>
      </c>
      <c r="D3958" s="200">
        <v>35333</v>
      </c>
      <c r="E3958" s="28" t="s">
        <v>4803</v>
      </c>
      <c r="F3958" s="17"/>
      <c r="G3958" s="17"/>
      <c r="H3958" s="353">
        <v>1007869405</v>
      </c>
      <c r="I3958" s="17" t="s">
        <v>5208</v>
      </c>
      <c r="J3958" s="17" t="s">
        <v>6784</v>
      </c>
    </row>
    <row r="3959" spans="1:10" hidden="1">
      <c r="A3959" s="18">
        <f t="shared" si="61"/>
        <v>3955</v>
      </c>
      <c r="B3959" s="21">
        <v>18784</v>
      </c>
      <c r="C3959" s="22" t="s">
        <v>3473</v>
      </c>
      <c r="D3959" s="23">
        <v>35604</v>
      </c>
      <c r="E3959" s="24" t="s">
        <v>4803</v>
      </c>
      <c r="F3959" s="17"/>
      <c r="G3959" s="17"/>
      <c r="H3959" s="353">
        <v>1007869007</v>
      </c>
      <c r="I3959" s="17" t="s">
        <v>5208</v>
      </c>
      <c r="J3959" s="17" t="s">
        <v>6740</v>
      </c>
    </row>
    <row r="3960" spans="1:10" hidden="1">
      <c r="A3960" s="18">
        <f t="shared" si="61"/>
        <v>3956</v>
      </c>
      <c r="B3960" s="25">
        <v>18787</v>
      </c>
      <c r="C3960" s="159" t="s">
        <v>3474</v>
      </c>
      <c r="D3960" s="195">
        <v>30965</v>
      </c>
      <c r="E3960" s="56" t="s">
        <v>4808</v>
      </c>
      <c r="F3960" s="17"/>
      <c r="G3960" s="17"/>
      <c r="H3960" s="353">
        <v>1007928647</v>
      </c>
      <c r="I3960" s="17" t="s">
        <v>5208</v>
      </c>
      <c r="J3960" s="17" t="s">
        <v>6785</v>
      </c>
    </row>
    <row r="3961" spans="1:10" hidden="1">
      <c r="A3961" s="18">
        <f t="shared" si="61"/>
        <v>3957</v>
      </c>
      <c r="B3961" s="21">
        <v>18788</v>
      </c>
      <c r="C3961" s="199" t="s">
        <v>3475</v>
      </c>
      <c r="D3961" s="187">
        <v>33990</v>
      </c>
      <c r="E3961" s="55" t="s">
        <v>4808</v>
      </c>
      <c r="F3961" s="17"/>
      <c r="G3961" s="17"/>
      <c r="H3961" s="353">
        <v>141000820647</v>
      </c>
      <c r="I3961" s="17" t="s">
        <v>5210</v>
      </c>
      <c r="J3961" s="17" t="s">
        <v>6786</v>
      </c>
    </row>
    <row r="3962" spans="1:10" hidden="1">
      <c r="A3962" s="18">
        <f t="shared" si="61"/>
        <v>3958</v>
      </c>
      <c r="B3962" s="25">
        <v>18790</v>
      </c>
      <c r="C3962" s="202" t="s">
        <v>1595</v>
      </c>
      <c r="D3962" s="203">
        <v>29973</v>
      </c>
      <c r="E3962" s="56" t="s">
        <v>4818</v>
      </c>
      <c r="F3962" s="17"/>
      <c r="G3962" s="17"/>
      <c r="H3962" s="353">
        <v>1007869382</v>
      </c>
      <c r="I3962" s="17" t="s">
        <v>5208</v>
      </c>
      <c r="J3962" s="17" t="s">
        <v>6787</v>
      </c>
    </row>
    <row r="3963" spans="1:10" hidden="1">
      <c r="A3963" s="18">
        <f t="shared" si="61"/>
        <v>3959</v>
      </c>
      <c r="B3963" s="21">
        <v>18792</v>
      </c>
      <c r="C3963" s="22" t="s">
        <v>3476</v>
      </c>
      <c r="D3963" s="23">
        <v>35272</v>
      </c>
      <c r="E3963" s="55" t="s">
        <v>4818</v>
      </c>
      <c r="F3963" s="17"/>
      <c r="G3963" s="17"/>
      <c r="H3963" s="353">
        <v>1008101780</v>
      </c>
      <c r="I3963" s="17" t="s">
        <v>5208</v>
      </c>
      <c r="J3963" s="17" t="s">
        <v>6788</v>
      </c>
    </row>
    <row r="3964" spans="1:10" hidden="1">
      <c r="A3964" s="18">
        <f t="shared" si="61"/>
        <v>3960</v>
      </c>
      <c r="B3964" s="25">
        <v>18794</v>
      </c>
      <c r="C3964" s="26" t="s">
        <v>3029</v>
      </c>
      <c r="D3964" s="27">
        <v>34471</v>
      </c>
      <c r="E3964" s="56" t="s">
        <v>4806</v>
      </c>
      <c r="F3964" s="17"/>
      <c r="G3964" s="17"/>
      <c r="H3964" s="353">
        <v>1007926607</v>
      </c>
      <c r="I3964" s="17" t="s">
        <v>5208</v>
      </c>
      <c r="J3964" s="17" t="s">
        <v>6789</v>
      </c>
    </row>
    <row r="3965" spans="1:10" hidden="1">
      <c r="A3965" s="18">
        <f t="shared" si="61"/>
        <v>3961</v>
      </c>
      <c r="B3965" s="21">
        <v>18796</v>
      </c>
      <c r="C3965" s="22" t="s">
        <v>2079</v>
      </c>
      <c r="D3965" s="23">
        <v>33857</v>
      </c>
      <c r="E3965" s="55" t="s">
        <v>4814</v>
      </c>
      <c r="F3965" s="17"/>
      <c r="G3965" s="17"/>
      <c r="H3965" s="353">
        <v>1008101201</v>
      </c>
      <c r="I3965" s="17" t="s">
        <v>5208</v>
      </c>
      <c r="J3965" s="17" t="s">
        <v>6779</v>
      </c>
    </row>
    <row r="3966" spans="1:10" hidden="1">
      <c r="A3966" s="18">
        <f t="shared" si="61"/>
        <v>3962</v>
      </c>
      <c r="B3966" s="25">
        <v>18797</v>
      </c>
      <c r="C3966" s="26" t="s">
        <v>3477</v>
      </c>
      <c r="D3966" s="27">
        <v>35353</v>
      </c>
      <c r="E3966" s="56" t="s">
        <v>4789</v>
      </c>
      <c r="F3966" s="17"/>
      <c r="G3966" s="17"/>
      <c r="H3966" s="353">
        <v>1008101492</v>
      </c>
      <c r="I3966" s="17" t="s">
        <v>5208</v>
      </c>
      <c r="J3966" s="17" t="s">
        <v>6779</v>
      </c>
    </row>
    <row r="3967" spans="1:10" hidden="1">
      <c r="A3967" s="18">
        <f t="shared" si="61"/>
        <v>3963</v>
      </c>
      <c r="B3967" s="21">
        <v>18800</v>
      </c>
      <c r="C3967" s="22" t="s">
        <v>3478</v>
      </c>
      <c r="D3967" s="23">
        <v>35716</v>
      </c>
      <c r="E3967" s="55" t="s">
        <v>4827</v>
      </c>
      <c r="F3967" s="17"/>
      <c r="G3967" s="17"/>
      <c r="H3967" s="353">
        <v>141000831542</v>
      </c>
      <c r="I3967" s="17" t="s">
        <v>5210</v>
      </c>
      <c r="J3967" s="17" t="s">
        <v>6790</v>
      </c>
    </row>
    <row r="3968" spans="1:10" hidden="1">
      <c r="A3968" s="18">
        <f t="shared" si="61"/>
        <v>3964</v>
      </c>
      <c r="B3968" s="25">
        <v>18801</v>
      </c>
      <c r="C3968" s="26" t="s">
        <v>3479</v>
      </c>
      <c r="D3968" s="27">
        <v>33799</v>
      </c>
      <c r="E3968" s="56" t="s">
        <v>4827</v>
      </c>
      <c r="F3968" s="17"/>
      <c r="G3968" s="17"/>
      <c r="H3968" s="353">
        <v>141000831543</v>
      </c>
      <c r="I3968" s="17" t="s">
        <v>5210</v>
      </c>
      <c r="J3968" s="17" t="s">
        <v>6791</v>
      </c>
    </row>
    <row r="3969" spans="1:10" hidden="1">
      <c r="A3969" s="18">
        <f t="shared" si="61"/>
        <v>3965</v>
      </c>
      <c r="B3969" s="42">
        <v>18803</v>
      </c>
      <c r="C3969" s="29" t="s">
        <v>3480</v>
      </c>
      <c r="D3969" s="45">
        <v>32823</v>
      </c>
      <c r="E3969" s="29" t="s">
        <v>4814</v>
      </c>
      <c r="F3969" s="17"/>
      <c r="G3969" s="17"/>
      <c r="H3969" s="353">
        <v>141000831545</v>
      </c>
      <c r="I3969" s="17" t="s">
        <v>5210</v>
      </c>
      <c r="J3969" s="17" t="s">
        <v>6792</v>
      </c>
    </row>
    <row r="3970" spans="1:10" hidden="1">
      <c r="A3970" s="18">
        <f t="shared" si="61"/>
        <v>3966</v>
      </c>
      <c r="B3970" s="78">
        <v>18804</v>
      </c>
      <c r="C3970" s="79" t="s">
        <v>3481</v>
      </c>
      <c r="D3970" s="80">
        <v>35026</v>
      </c>
      <c r="E3970" s="71" t="s">
        <v>4823</v>
      </c>
      <c r="F3970" s="17"/>
      <c r="G3970" s="17"/>
      <c r="H3970" s="353">
        <v>1008141339</v>
      </c>
      <c r="I3970" s="17" t="s">
        <v>5208</v>
      </c>
      <c r="J3970" s="17" t="s">
        <v>6675</v>
      </c>
    </row>
    <row r="3971" spans="1:10" hidden="1">
      <c r="A3971" s="18">
        <f t="shared" si="61"/>
        <v>3967</v>
      </c>
      <c r="B3971" s="25">
        <v>18805</v>
      </c>
      <c r="C3971" s="26" t="s">
        <v>3482</v>
      </c>
      <c r="D3971" s="200">
        <v>33333</v>
      </c>
      <c r="E3971" s="28" t="s">
        <v>4822</v>
      </c>
      <c r="F3971" s="17"/>
      <c r="G3971" s="17"/>
      <c r="H3971" s="353">
        <v>1008142480</v>
      </c>
      <c r="I3971" s="17" t="s">
        <v>5208</v>
      </c>
      <c r="J3971" s="17" t="s">
        <v>6793</v>
      </c>
    </row>
    <row r="3972" spans="1:10" hidden="1">
      <c r="A3972" s="18">
        <f t="shared" si="61"/>
        <v>3968</v>
      </c>
      <c r="B3972" s="21">
        <v>18806</v>
      </c>
      <c r="C3972" s="22" t="s">
        <v>890</v>
      </c>
      <c r="D3972" s="201">
        <v>35683</v>
      </c>
      <c r="E3972" s="24" t="s">
        <v>4818</v>
      </c>
      <c r="F3972" s="17"/>
      <c r="G3972" s="17"/>
      <c r="H3972" s="353">
        <v>141000833479</v>
      </c>
      <c r="I3972" s="17" t="s">
        <v>5210</v>
      </c>
      <c r="J3972" s="17" t="s">
        <v>6758</v>
      </c>
    </row>
    <row r="3973" spans="1:10" hidden="1">
      <c r="A3973" s="18">
        <f t="shared" si="61"/>
        <v>3969</v>
      </c>
      <c r="B3973" s="194">
        <v>18807</v>
      </c>
      <c r="C3973" s="31" t="s">
        <v>1253</v>
      </c>
      <c r="D3973" s="204">
        <v>35183</v>
      </c>
      <c r="E3973" s="31" t="s">
        <v>4798</v>
      </c>
      <c r="F3973" s="17"/>
      <c r="G3973" s="17"/>
      <c r="H3973" s="353">
        <v>1007869104</v>
      </c>
      <c r="I3973" s="17" t="s">
        <v>5208</v>
      </c>
      <c r="J3973" s="17" t="s">
        <v>6794</v>
      </c>
    </row>
    <row r="3974" spans="1:10" hidden="1">
      <c r="A3974" s="18">
        <f t="shared" ref="A3974:A4037" si="62">ROW()-4</f>
        <v>3970</v>
      </c>
      <c r="B3974" s="21">
        <v>18808</v>
      </c>
      <c r="C3974" s="22" t="s">
        <v>3483</v>
      </c>
      <c r="D3974" s="201">
        <v>30056</v>
      </c>
      <c r="E3974" s="24" t="s">
        <v>4789</v>
      </c>
      <c r="F3974" s="17"/>
      <c r="G3974" s="17"/>
      <c r="H3974" s="353">
        <v>141000860498</v>
      </c>
      <c r="I3974" s="17" t="s">
        <v>5210</v>
      </c>
      <c r="J3974" s="17" t="s">
        <v>6795</v>
      </c>
    </row>
    <row r="3975" spans="1:10" hidden="1">
      <c r="A3975" s="18">
        <f t="shared" si="62"/>
        <v>3971</v>
      </c>
      <c r="B3975" s="25">
        <v>18809</v>
      </c>
      <c r="C3975" s="26" t="s">
        <v>3484</v>
      </c>
      <c r="D3975" s="27">
        <v>33272</v>
      </c>
      <c r="E3975" s="56" t="s">
        <v>4805</v>
      </c>
      <c r="F3975" s="17"/>
      <c r="G3975" s="17"/>
      <c r="H3975" s="353">
        <v>141000831108</v>
      </c>
      <c r="I3975" s="17" t="s">
        <v>5210</v>
      </c>
      <c r="J3975" s="17" t="s">
        <v>6723</v>
      </c>
    </row>
    <row r="3976" spans="1:10" hidden="1">
      <c r="A3976" s="18">
        <f t="shared" si="62"/>
        <v>3972</v>
      </c>
      <c r="B3976" s="21">
        <v>18810</v>
      </c>
      <c r="C3976" s="22" t="s">
        <v>3485</v>
      </c>
      <c r="D3976" s="23">
        <v>35716</v>
      </c>
      <c r="E3976" s="55" t="s">
        <v>4805</v>
      </c>
      <c r="F3976" s="17"/>
      <c r="G3976" s="17"/>
      <c r="H3976" s="353">
        <v>141000831106</v>
      </c>
      <c r="I3976" s="17" t="s">
        <v>5210</v>
      </c>
      <c r="J3976" s="17" t="s">
        <v>6796</v>
      </c>
    </row>
    <row r="3977" spans="1:10" hidden="1">
      <c r="A3977" s="18">
        <f t="shared" si="62"/>
        <v>3973</v>
      </c>
      <c r="B3977" s="42">
        <v>18811</v>
      </c>
      <c r="C3977" s="205" t="s">
        <v>1110</v>
      </c>
      <c r="D3977" s="47">
        <v>35586</v>
      </c>
      <c r="E3977" s="205" t="s">
        <v>4825</v>
      </c>
      <c r="F3977" s="17"/>
      <c r="G3977" s="17"/>
      <c r="H3977" s="353">
        <v>1019879742</v>
      </c>
      <c r="I3977" s="17" t="s">
        <v>5210</v>
      </c>
      <c r="J3977" s="17" t="s">
        <v>6797</v>
      </c>
    </row>
    <row r="3978" spans="1:10" hidden="1">
      <c r="A3978" s="18">
        <f t="shared" si="62"/>
        <v>3974</v>
      </c>
      <c r="B3978" s="21">
        <v>18813</v>
      </c>
      <c r="C3978" s="22" t="s">
        <v>3486</v>
      </c>
      <c r="D3978" s="201">
        <v>34746</v>
      </c>
      <c r="E3978" s="55" t="s">
        <v>4826</v>
      </c>
      <c r="F3978" s="17"/>
      <c r="G3978" s="17"/>
      <c r="H3978" s="353">
        <v>141000831113</v>
      </c>
      <c r="I3978" s="17" t="s">
        <v>5210</v>
      </c>
      <c r="J3978" s="17" t="s">
        <v>6798</v>
      </c>
    </row>
    <row r="3979" spans="1:10" hidden="1">
      <c r="A3979" s="18">
        <f t="shared" si="62"/>
        <v>3975</v>
      </c>
      <c r="B3979" s="25">
        <v>18815</v>
      </c>
      <c r="C3979" s="159" t="s">
        <v>820</v>
      </c>
      <c r="D3979" s="195">
        <v>34769</v>
      </c>
      <c r="E3979" s="56" t="s">
        <v>4826</v>
      </c>
      <c r="F3979" s="17"/>
      <c r="G3979" s="17"/>
      <c r="H3979" s="353">
        <v>141000831115</v>
      </c>
      <c r="I3979" s="17" t="s">
        <v>5210</v>
      </c>
      <c r="J3979" s="17" t="s">
        <v>6799</v>
      </c>
    </row>
    <row r="3980" spans="1:10" hidden="1">
      <c r="A3980" s="18">
        <f t="shared" si="62"/>
        <v>3976</v>
      </c>
      <c r="B3980" s="21">
        <v>18816</v>
      </c>
      <c r="C3980" s="22" t="s">
        <v>3487</v>
      </c>
      <c r="D3980" s="23">
        <v>34953</v>
      </c>
      <c r="E3980" s="55" t="s">
        <v>4822</v>
      </c>
      <c r="F3980" s="17"/>
      <c r="G3980" s="17"/>
      <c r="H3980" s="353">
        <v>1007869463</v>
      </c>
      <c r="I3980" s="17" t="s">
        <v>5208</v>
      </c>
      <c r="J3980" s="17" t="s">
        <v>6800</v>
      </c>
    </row>
    <row r="3981" spans="1:10" hidden="1">
      <c r="A3981" s="18">
        <f t="shared" si="62"/>
        <v>3977</v>
      </c>
      <c r="B3981" s="25">
        <v>18817</v>
      </c>
      <c r="C3981" s="26" t="s">
        <v>3488</v>
      </c>
      <c r="D3981" s="27">
        <v>33775</v>
      </c>
      <c r="E3981" s="56" t="s">
        <v>4828</v>
      </c>
      <c r="F3981" s="17"/>
      <c r="G3981" s="17"/>
      <c r="H3981" s="353">
        <v>1008100464</v>
      </c>
      <c r="I3981" s="17" t="s">
        <v>5208</v>
      </c>
      <c r="J3981" s="17" t="s">
        <v>6801</v>
      </c>
    </row>
    <row r="3982" spans="1:10" hidden="1">
      <c r="A3982" s="18">
        <f t="shared" si="62"/>
        <v>3978</v>
      </c>
      <c r="B3982" s="38">
        <v>18818</v>
      </c>
      <c r="C3982" s="30" t="s">
        <v>3489</v>
      </c>
      <c r="D3982" s="48">
        <v>33544</v>
      </c>
      <c r="E3982" s="30" t="s">
        <v>4806</v>
      </c>
      <c r="F3982" s="17"/>
      <c r="G3982" s="17"/>
      <c r="H3982" s="353">
        <v>1033439322</v>
      </c>
      <c r="I3982" s="17" t="s">
        <v>5210</v>
      </c>
      <c r="J3982" s="17" t="s">
        <v>6802</v>
      </c>
    </row>
    <row r="3983" spans="1:10" hidden="1">
      <c r="A3983" s="18">
        <f t="shared" si="62"/>
        <v>3979</v>
      </c>
      <c r="B3983" s="106">
        <v>18820</v>
      </c>
      <c r="C3983" s="107" t="s">
        <v>1985</v>
      </c>
      <c r="D3983" s="108">
        <v>34213</v>
      </c>
      <c r="E3983" s="28" t="s">
        <v>4794</v>
      </c>
      <c r="F3983" s="17"/>
      <c r="G3983" s="17"/>
      <c r="H3983" s="353">
        <v>141000834724</v>
      </c>
      <c r="I3983" s="17" t="s">
        <v>5210</v>
      </c>
      <c r="J3983" s="17" t="s">
        <v>6803</v>
      </c>
    </row>
    <row r="3984" spans="1:10" hidden="1">
      <c r="A3984" s="18">
        <f t="shared" si="62"/>
        <v>3980</v>
      </c>
      <c r="B3984" s="72">
        <v>18821</v>
      </c>
      <c r="C3984" s="73" t="s">
        <v>3490</v>
      </c>
      <c r="D3984" s="74">
        <v>35366</v>
      </c>
      <c r="E3984" s="24" t="s">
        <v>4782</v>
      </c>
      <c r="F3984" s="17" t="s">
        <v>8301</v>
      </c>
      <c r="G3984" s="17" t="s">
        <v>8295</v>
      </c>
      <c r="H3984" s="353">
        <v>141000834727</v>
      </c>
      <c r="I3984" s="17" t="s">
        <v>5210</v>
      </c>
      <c r="J3984" s="17" t="s">
        <v>11809</v>
      </c>
    </row>
    <row r="3985" spans="1:10" hidden="1">
      <c r="A3985" s="18">
        <f t="shared" si="62"/>
        <v>3981</v>
      </c>
      <c r="B3985" s="106">
        <v>18822</v>
      </c>
      <c r="C3985" s="107" t="s">
        <v>3491</v>
      </c>
      <c r="D3985" s="108">
        <v>34028</v>
      </c>
      <c r="E3985" s="28" t="s">
        <v>4782</v>
      </c>
      <c r="F3985" s="17" t="s">
        <v>8317</v>
      </c>
      <c r="G3985" s="17" t="s">
        <v>8314</v>
      </c>
      <c r="H3985" s="353">
        <v>141000834728</v>
      </c>
      <c r="I3985" s="17" t="s">
        <v>5210</v>
      </c>
      <c r="J3985" s="17" t="s">
        <v>6803</v>
      </c>
    </row>
    <row r="3986" spans="1:10" hidden="1">
      <c r="A3986" s="18">
        <f t="shared" si="62"/>
        <v>3982</v>
      </c>
      <c r="B3986" s="72">
        <v>18823</v>
      </c>
      <c r="C3986" s="73" t="s">
        <v>1403</v>
      </c>
      <c r="D3986" s="74">
        <v>33839</v>
      </c>
      <c r="E3986" s="24" t="s">
        <v>4794</v>
      </c>
      <c r="F3986" s="17"/>
      <c r="G3986" s="17"/>
      <c r="H3986" s="353">
        <v>141000834729</v>
      </c>
      <c r="I3986" s="17" t="s">
        <v>5210</v>
      </c>
      <c r="J3986" s="17" t="s">
        <v>6804</v>
      </c>
    </row>
    <row r="3987" spans="1:10" hidden="1">
      <c r="A3987" s="18">
        <f t="shared" si="62"/>
        <v>3983</v>
      </c>
      <c r="B3987" s="106">
        <v>18825</v>
      </c>
      <c r="C3987" s="107" t="s">
        <v>505</v>
      </c>
      <c r="D3987" s="108">
        <v>34784</v>
      </c>
      <c r="E3987" s="28" t="s">
        <v>4794</v>
      </c>
      <c r="F3987" s="17"/>
      <c r="G3987" s="17"/>
      <c r="H3987" s="353">
        <v>141000834732</v>
      </c>
      <c r="I3987" s="17" t="s">
        <v>5210</v>
      </c>
      <c r="J3987" s="17" t="s">
        <v>6805</v>
      </c>
    </row>
    <row r="3988" spans="1:10" hidden="1">
      <c r="A3988" s="18">
        <f t="shared" si="62"/>
        <v>3984</v>
      </c>
      <c r="B3988" s="72">
        <v>18826</v>
      </c>
      <c r="C3988" s="73" t="s">
        <v>2781</v>
      </c>
      <c r="D3988" s="74">
        <v>34043</v>
      </c>
      <c r="E3988" s="24" t="s">
        <v>4782</v>
      </c>
      <c r="F3988" s="17" t="s">
        <v>9019</v>
      </c>
      <c r="G3988" s="17" t="s">
        <v>9016</v>
      </c>
      <c r="H3988" s="353">
        <v>141000834733</v>
      </c>
      <c r="I3988" s="17" t="s">
        <v>5210</v>
      </c>
      <c r="J3988" s="17" t="s">
        <v>6806</v>
      </c>
    </row>
    <row r="3989" spans="1:10" hidden="1">
      <c r="A3989" s="18">
        <f t="shared" si="62"/>
        <v>3985</v>
      </c>
      <c r="B3989" s="106">
        <v>18827</v>
      </c>
      <c r="C3989" s="107" t="s">
        <v>1935</v>
      </c>
      <c r="D3989" s="108">
        <v>34986</v>
      </c>
      <c r="E3989" s="28" t="s">
        <v>4782</v>
      </c>
      <c r="F3989" s="17" t="s">
        <v>9034</v>
      </c>
      <c r="G3989" s="17" t="s">
        <v>9031</v>
      </c>
      <c r="H3989" s="353">
        <v>141000834735</v>
      </c>
      <c r="I3989" s="17" t="s">
        <v>5210</v>
      </c>
      <c r="J3989" s="17" t="s">
        <v>6807</v>
      </c>
    </row>
    <row r="3990" spans="1:10" hidden="1">
      <c r="A3990" s="18">
        <f t="shared" si="62"/>
        <v>3986</v>
      </c>
      <c r="B3990" s="72">
        <v>18829</v>
      </c>
      <c r="C3990" s="73" t="s">
        <v>3492</v>
      </c>
      <c r="D3990" s="74">
        <v>33827</v>
      </c>
      <c r="E3990" s="24" t="s">
        <v>4782</v>
      </c>
      <c r="F3990" s="17" t="s">
        <v>8507</v>
      </c>
      <c r="G3990" s="17" t="s">
        <v>8504</v>
      </c>
      <c r="H3990" s="353">
        <v>141000834737</v>
      </c>
      <c r="I3990" s="17" t="s">
        <v>5210</v>
      </c>
      <c r="J3990" s="17" t="s">
        <v>11805</v>
      </c>
    </row>
    <row r="3991" spans="1:10" hidden="1">
      <c r="A3991" s="18">
        <f t="shared" si="62"/>
        <v>3987</v>
      </c>
      <c r="B3991" s="106">
        <v>18830</v>
      </c>
      <c r="C3991" s="107" t="s">
        <v>3493</v>
      </c>
      <c r="D3991" s="108">
        <v>33158</v>
      </c>
      <c r="E3991" s="28" t="s">
        <v>4782</v>
      </c>
      <c r="F3991" s="17" t="s">
        <v>11172</v>
      </c>
      <c r="G3991" s="17" t="s">
        <v>11169</v>
      </c>
      <c r="H3991" s="353">
        <v>141000834738</v>
      </c>
      <c r="I3991" s="17" t="s">
        <v>5210</v>
      </c>
      <c r="J3991" s="17" t="s">
        <v>11806</v>
      </c>
    </row>
    <row r="3992" spans="1:10" hidden="1">
      <c r="A3992" s="18">
        <f t="shared" si="62"/>
        <v>3988</v>
      </c>
      <c r="B3992" s="72">
        <v>18831</v>
      </c>
      <c r="C3992" s="73" t="s">
        <v>3494</v>
      </c>
      <c r="D3992" s="74">
        <v>33222</v>
      </c>
      <c r="E3992" s="30" t="s">
        <v>4781</v>
      </c>
      <c r="F3992" s="17"/>
      <c r="G3992" s="17"/>
      <c r="H3992" s="353">
        <v>141000834739</v>
      </c>
      <c r="I3992" s="17" t="s">
        <v>5210</v>
      </c>
      <c r="J3992" s="17" t="s">
        <v>6808</v>
      </c>
    </row>
    <row r="3993" spans="1:10" hidden="1">
      <c r="A3993" s="18">
        <f t="shared" si="62"/>
        <v>3989</v>
      </c>
      <c r="B3993" s="106">
        <v>18832</v>
      </c>
      <c r="C3993" s="107" t="s">
        <v>3495</v>
      </c>
      <c r="D3993" s="108">
        <v>34170</v>
      </c>
      <c r="E3993" s="28" t="s">
        <v>4794</v>
      </c>
      <c r="F3993" s="17"/>
      <c r="G3993" s="17"/>
      <c r="H3993" s="353">
        <v>141000834740</v>
      </c>
      <c r="I3993" s="17" t="s">
        <v>5210</v>
      </c>
      <c r="J3993" s="17" t="s">
        <v>6809</v>
      </c>
    </row>
    <row r="3994" spans="1:10" hidden="1">
      <c r="A3994" s="18">
        <f t="shared" si="62"/>
        <v>3990</v>
      </c>
      <c r="B3994" s="72">
        <v>18833</v>
      </c>
      <c r="C3994" s="73" t="s">
        <v>3496</v>
      </c>
      <c r="D3994" s="74">
        <v>35355</v>
      </c>
      <c r="E3994" s="24" t="s">
        <v>4782</v>
      </c>
      <c r="F3994" s="17" t="s">
        <v>9152</v>
      </c>
      <c r="G3994" s="17" t="s">
        <v>9149</v>
      </c>
      <c r="H3994" s="353">
        <v>141000834741</v>
      </c>
      <c r="I3994" s="17" t="s">
        <v>5210</v>
      </c>
      <c r="J3994" s="17" t="s">
        <v>6810</v>
      </c>
    </row>
    <row r="3995" spans="1:10" hidden="1">
      <c r="A3995" s="18">
        <f t="shared" si="62"/>
        <v>3991</v>
      </c>
      <c r="B3995" s="106">
        <v>18834</v>
      </c>
      <c r="C3995" s="107" t="s">
        <v>3497</v>
      </c>
      <c r="D3995" s="108">
        <v>35400</v>
      </c>
      <c r="E3995" s="28" t="s">
        <v>4782</v>
      </c>
      <c r="F3995" s="17" t="s">
        <v>10620</v>
      </c>
      <c r="G3995" s="17" t="s">
        <v>10613</v>
      </c>
      <c r="H3995" s="353">
        <v>141000834742</v>
      </c>
      <c r="I3995" s="17" t="s">
        <v>5210</v>
      </c>
      <c r="J3995" s="17" t="s">
        <v>11806</v>
      </c>
    </row>
    <row r="3996" spans="1:10" hidden="1">
      <c r="A3996" s="18">
        <f t="shared" si="62"/>
        <v>3992</v>
      </c>
      <c r="B3996" s="72">
        <v>18835</v>
      </c>
      <c r="C3996" s="73" t="s">
        <v>2079</v>
      </c>
      <c r="D3996" s="74">
        <v>35128</v>
      </c>
      <c r="E3996" s="24" t="s">
        <v>4782</v>
      </c>
      <c r="F3996" s="17" t="s">
        <v>9043</v>
      </c>
      <c r="G3996" s="17" t="s">
        <v>9040</v>
      </c>
      <c r="H3996" s="353">
        <v>141000834743</v>
      </c>
      <c r="I3996" s="17" t="s">
        <v>5210</v>
      </c>
      <c r="J3996" s="17" t="s">
        <v>6810</v>
      </c>
    </row>
    <row r="3997" spans="1:10" hidden="1">
      <c r="A3997" s="18">
        <f t="shared" si="62"/>
        <v>3993</v>
      </c>
      <c r="B3997" s="106">
        <v>18836</v>
      </c>
      <c r="C3997" s="107" t="s">
        <v>3498</v>
      </c>
      <c r="D3997" s="108">
        <v>35297</v>
      </c>
      <c r="E3997" s="28" t="s">
        <v>4782</v>
      </c>
      <c r="F3997" s="17" t="s">
        <v>9508</v>
      </c>
      <c r="G3997" s="17" t="s">
        <v>9505</v>
      </c>
      <c r="H3997" s="353">
        <v>141000834744</v>
      </c>
      <c r="I3997" s="17" t="s">
        <v>5210</v>
      </c>
      <c r="J3997" s="17" t="s">
        <v>11807</v>
      </c>
    </row>
    <row r="3998" spans="1:10" hidden="1">
      <c r="A3998" s="18">
        <f t="shared" si="62"/>
        <v>3994</v>
      </c>
      <c r="B3998" s="72">
        <v>18837</v>
      </c>
      <c r="C3998" s="73" t="s">
        <v>3499</v>
      </c>
      <c r="D3998" s="74">
        <v>34197</v>
      </c>
      <c r="E3998" s="24" t="s">
        <v>4780</v>
      </c>
      <c r="F3998" s="17"/>
      <c r="G3998" s="17"/>
      <c r="H3998" s="353">
        <v>141000837345</v>
      </c>
      <c r="I3998" s="17" t="s">
        <v>5210</v>
      </c>
      <c r="J3998" s="17" t="s">
        <v>6811</v>
      </c>
    </row>
    <row r="3999" spans="1:10" hidden="1">
      <c r="A3999" s="18">
        <f t="shared" si="62"/>
        <v>3995</v>
      </c>
      <c r="B3999" s="189">
        <v>18838</v>
      </c>
      <c r="C3999" s="190" t="s">
        <v>3500</v>
      </c>
      <c r="D3999" s="191">
        <v>34738</v>
      </c>
      <c r="E3999" s="28" t="s">
        <v>4782</v>
      </c>
      <c r="F3999" s="17" t="s">
        <v>8613</v>
      </c>
      <c r="G3999" s="17" t="s">
        <v>8610</v>
      </c>
      <c r="H3999" s="353">
        <v>141000834746</v>
      </c>
      <c r="I3999" s="17" t="s">
        <v>5210</v>
      </c>
      <c r="J3999" s="17" t="s">
        <v>6810</v>
      </c>
    </row>
    <row r="4000" spans="1:10" hidden="1">
      <c r="A4000" s="18">
        <f t="shared" si="62"/>
        <v>3996</v>
      </c>
      <c r="B4000" s="72">
        <v>18840</v>
      </c>
      <c r="C4000" s="73" t="s">
        <v>3501</v>
      </c>
      <c r="D4000" s="74">
        <v>33911</v>
      </c>
      <c r="E4000" s="24" t="s">
        <v>4794</v>
      </c>
      <c r="F4000" s="17"/>
      <c r="G4000" s="17"/>
      <c r="H4000" s="353">
        <v>141000834749</v>
      </c>
      <c r="I4000" s="17" t="s">
        <v>5210</v>
      </c>
      <c r="J4000" s="17" t="s">
        <v>6812</v>
      </c>
    </row>
    <row r="4001" spans="1:10" hidden="1">
      <c r="A4001" s="18">
        <f t="shared" si="62"/>
        <v>3997</v>
      </c>
      <c r="B4001" s="106">
        <v>18841</v>
      </c>
      <c r="C4001" s="107" t="s">
        <v>3502</v>
      </c>
      <c r="D4001" s="108">
        <v>35322</v>
      </c>
      <c r="E4001" s="28" t="s">
        <v>4794</v>
      </c>
      <c r="F4001" s="17"/>
      <c r="G4001" s="17"/>
      <c r="H4001" s="353">
        <v>141000834750</v>
      </c>
      <c r="I4001" s="17" t="s">
        <v>5210</v>
      </c>
      <c r="J4001" s="17" t="s">
        <v>6813</v>
      </c>
    </row>
    <row r="4002" spans="1:10" hidden="1">
      <c r="A4002" s="18">
        <f t="shared" si="62"/>
        <v>3998</v>
      </c>
      <c r="B4002" s="72">
        <v>18842</v>
      </c>
      <c r="C4002" s="73" t="s">
        <v>630</v>
      </c>
      <c r="D4002" s="74">
        <v>33892</v>
      </c>
      <c r="E4002" s="24" t="s">
        <v>4794</v>
      </c>
      <c r="F4002" s="17"/>
      <c r="G4002" s="17"/>
      <c r="H4002" s="353">
        <v>141000834751</v>
      </c>
      <c r="I4002" s="17" t="s">
        <v>5210</v>
      </c>
      <c r="J4002" s="17" t="s">
        <v>6814</v>
      </c>
    </row>
    <row r="4003" spans="1:10" hidden="1">
      <c r="A4003" s="18">
        <f t="shared" si="62"/>
        <v>3999</v>
      </c>
      <c r="B4003" s="106">
        <v>18843</v>
      </c>
      <c r="C4003" s="107" t="s">
        <v>3503</v>
      </c>
      <c r="D4003" s="108">
        <v>34047</v>
      </c>
      <c r="E4003" s="28" t="s">
        <v>4782</v>
      </c>
      <c r="F4003" s="17" t="s">
        <v>9524</v>
      </c>
      <c r="G4003" s="17" t="s">
        <v>9520</v>
      </c>
      <c r="H4003" s="353">
        <v>141000834752</v>
      </c>
      <c r="I4003" s="17" t="s">
        <v>5210</v>
      </c>
      <c r="J4003" s="17" t="s">
        <v>11805</v>
      </c>
    </row>
    <row r="4004" spans="1:10" hidden="1">
      <c r="A4004" s="18">
        <f t="shared" si="62"/>
        <v>4000</v>
      </c>
      <c r="B4004" s="72">
        <v>18844</v>
      </c>
      <c r="C4004" s="73" t="s">
        <v>3504</v>
      </c>
      <c r="D4004" s="74">
        <v>34940</v>
      </c>
      <c r="E4004" s="24" t="s">
        <v>4782</v>
      </c>
      <c r="F4004" s="17"/>
      <c r="G4004" s="17" t="s">
        <v>11697</v>
      </c>
      <c r="H4004" s="353">
        <v>141000834753</v>
      </c>
      <c r="I4004" s="17" t="s">
        <v>5210</v>
      </c>
      <c r="J4004" s="17" t="s">
        <v>11805</v>
      </c>
    </row>
    <row r="4005" spans="1:10" hidden="1">
      <c r="A4005" s="18">
        <f t="shared" si="62"/>
        <v>4001</v>
      </c>
      <c r="B4005" s="106">
        <v>18845</v>
      </c>
      <c r="C4005" s="107" t="s">
        <v>3505</v>
      </c>
      <c r="D4005" s="108">
        <v>35020</v>
      </c>
      <c r="E4005" s="28" t="s">
        <v>4794</v>
      </c>
      <c r="F4005" s="17"/>
      <c r="G4005" s="17"/>
      <c r="H4005" s="353">
        <v>141000834754</v>
      </c>
      <c r="I4005" s="17" t="s">
        <v>5210</v>
      </c>
      <c r="J4005" s="17" t="s">
        <v>6817</v>
      </c>
    </row>
    <row r="4006" spans="1:10" hidden="1">
      <c r="A4006" s="18">
        <f t="shared" si="62"/>
        <v>4002</v>
      </c>
      <c r="B4006" s="72">
        <v>18846</v>
      </c>
      <c r="C4006" s="73" t="s">
        <v>3506</v>
      </c>
      <c r="D4006" s="74">
        <v>35426</v>
      </c>
      <c r="E4006" s="24" t="s">
        <v>4794</v>
      </c>
      <c r="F4006" s="17"/>
      <c r="G4006" s="17"/>
      <c r="H4006" s="353">
        <v>141000834756</v>
      </c>
      <c r="I4006" s="17" t="s">
        <v>5210</v>
      </c>
      <c r="J4006" s="17" t="s">
        <v>6818</v>
      </c>
    </row>
    <row r="4007" spans="1:10" hidden="1">
      <c r="A4007" s="18">
        <f t="shared" si="62"/>
        <v>4003</v>
      </c>
      <c r="B4007" s="106">
        <v>18847</v>
      </c>
      <c r="C4007" s="107" t="s">
        <v>3507</v>
      </c>
      <c r="D4007" s="108">
        <v>32826</v>
      </c>
      <c r="E4007" s="28" t="s">
        <v>4782</v>
      </c>
      <c r="F4007" s="17" t="s">
        <v>10294</v>
      </c>
      <c r="G4007" s="17" t="s">
        <v>10291</v>
      </c>
      <c r="H4007" s="353">
        <v>141000834758</v>
      </c>
      <c r="I4007" s="17" t="s">
        <v>5210</v>
      </c>
      <c r="J4007" s="17" t="s">
        <v>6819</v>
      </c>
    </row>
    <row r="4008" spans="1:10" hidden="1">
      <c r="A4008" s="18">
        <f t="shared" si="62"/>
        <v>4004</v>
      </c>
      <c r="B4008" s="72">
        <v>18848</v>
      </c>
      <c r="C4008" s="73" t="s">
        <v>2778</v>
      </c>
      <c r="D4008" s="74">
        <v>35360</v>
      </c>
      <c r="E4008" s="24" t="s">
        <v>4794</v>
      </c>
      <c r="F4008" s="17"/>
      <c r="G4008" s="17"/>
      <c r="H4008" s="353">
        <v>141000834761</v>
      </c>
      <c r="I4008" s="17" t="s">
        <v>5210</v>
      </c>
      <c r="J4008" s="17" t="s">
        <v>6820</v>
      </c>
    </row>
    <row r="4009" spans="1:10" hidden="1">
      <c r="A4009" s="18">
        <f t="shared" si="62"/>
        <v>4005</v>
      </c>
      <c r="B4009" s="106">
        <v>18849</v>
      </c>
      <c r="C4009" s="107" t="s">
        <v>3440</v>
      </c>
      <c r="D4009" s="108">
        <v>34037</v>
      </c>
      <c r="E4009" s="28" t="s">
        <v>4794</v>
      </c>
      <c r="F4009" s="17"/>
      <c r="G4009" s="17"/>
      <c r="H4009" s="353">
        <v>141000834757</v>
      </c>
      <c r="I4009" s="17" t="s">
        <v>5210</v>
      </c>
      <c r="J4009" s="17" t="s">
        <v>6821</v>
      </c>
    </row>
    <row r="4010" spans="1:10" hidden="1">
      <c r="A4010" s="18">
        <f t="shared" si="62"/>
        <v>4006</v>
      </c>
      <c r="B4010" s="72">
        <v>18850</v>
      </c>
      <c r="C4010" s="73" t="s">
        <v>3508</v>
      </c>
      <c r="D4010" s="74">
        <v>34905</v>
      </c>
      <c r="E4010" s="24" t="s">
        <v>4782</v>
      </c>
      <c r="F4010" s="17" t="s">
        <v>11064</v>
      </c>
      <c r="G4010" s="17" t="s">
        <v>11061</v>
      </c>
      <c r="H4010" s="353">
        <v>141000834759</v>
      </c>
      <c r="I4010" s="17" t="s">
        <v>5210</v>
      </c>
      <c r="J4010" s="17" t="s">
        <v>7047</v>
      </c>
    </row>
    <row r="4011" spans="1:10" hidden="1">
      <c r="A4011" s="18">
        <f t="shared" si="62"/>
        <v>4007</v>
      </c>
      <c r="B4011" s="106">
        <v>18851</v>
      </c>
      <c r="C4011" s="107" t="s">
        <v>505</v>
      </c>
      <c r="D4011" s="108">
        <v>34376</v>
      </c>
      <c r="E4011" s="28" t="s">
        <v>4782</v>
      </c>
      <c r="F4011" s="17"/>
      <c r="G4011" s="17" t="s">
        <v>11710</v>
      </c>
      <c r="H4011" s="353">
        <v>141000834762</v>
      </c>
      <c r="I4011" s="17" t="s">
        <v>5210</v>
      </c>
      <c r="J4011" s="17" t="s">
        <v>11806</v>
      </c>
    </row>
    <row r="4012" spans="1:10" hidden="1">
      <c r="A4012" s="18">
        <f t="shared" si="62"/>
        <v>4008</v>
      </c>
      <c r="B4012" s="72">
        <v>18853</v>
      </c>
      <c r="C4012" s="73" t="s">
        <v>3117</v>
      </c>
      <c r="D4012" s="74">
        <v>35072</v>
      </c>
      <c r="E4012" s="24" t="s">
        <v>4794</v>
      </c>
      <c r="F4012" s="17"/>
      <c r="G4012" s="17"/>
      <c r="H4012" s="353">
        <v>141000834764</v>
      </c>
      <c r="I4012" s="17" t="s">
        <v>5210</v>
      </c>
      <c r="J4012" s="17" t="s">
        <v>6823</v>
      </c>
    </row>
    <row r="4013" spans="1:10" hidden="1">
      <c r="A4013" s="18">
        <f t="shared" si="62"/>
        <v>4009</v>
      </c>
      <c r="B4013" s="106">
        <v>18854</v>
      </c>
      <c r="C4013" s="107" t="s">
        <v>3509</v>
      </c>
      <c r="D4013" s="108">
        <v>34565</v>
      </c>
      <c r="E4013" s="28" t="s">
        <v>4782</v>
      </c>
      <c r="F4013" s="17" t="s">
        <v>8339</v>
      </c>
      <c r="G4013" s="17" t="s">
        <v>8336</v>
      </c>
      <c r="H4013" s="353">
        <v>141000834765</v>
      </c>
      <c r="I4013" s="17" t="s">
        <v>5210</v>
      </c>
      <c r="J4013" s="17" t="s">
        <v>6824</v>
      </c>
    </row>
    <row r="4014" spans="1:10" hidden="1">
      <c r="A4014" s="18">
        <f t="shared" si="62"/>
        <v>4010</v>
      </c>
      <c r="B4014" s="72">
        <v>18855</v>
      </c>
      <c r="C4014" s="73" t="s">
        <v>3510</v>
      </c>
      <c r="D4014" s="74">
        <v>33205</v>
      </c>
      <c r="E4014" s="24" t="s">
        <v>4782</v>
      </c>
      <c r="F4014" s="17" t="s">
        <v>8351</v>
      </c>
      <c r="G4014" s="17" t="s">
        <v>8348</v>
      </c>
      <c r="H4014" s="353">
        <v>141000834766</v>
      </c>
      <c r="I4014" s="17" t="s">
        <v>5210</v>
      </c>
      <c r="J4014" s="17" t="s">
        <v>6810</v>
      </c>
    </row>
    <row r="4015" spans="1:10" hidden="1">
      <c r="A4015" s="18">
        <f t="shared" si="62"/>
        <v>4011</v>
      </c>
      <c r="B4015" s="106">
        <v>18856</v>
      </c>
      <c r="C4015" s="107" t="s">
        <v>3511</v>
      </c>
      <c r="D4015" s="108">
        <v>32829</v>
      </c>
      <c r="E4015" s="28" t="s">
        <v>4794</v>
      </c>
      <c r="F4015" s="17"/>
      <c r="G4015" s="17"/>
      <c r="H4015" s="353">
        <v>141000834767</v>
      </c>
      <c r="I4015" s="17" t="s">
        <v>5210</v>
      </c>
      <c r="J4015" s="17" t="s">
        <v>6825</v>
      </c>
    </row>
    <row r="4016" spans="1:10" hidden="1">
      <c r="A4016" s="18">
        <f t="shared" si="62"/>
        <v>4012</v>
      </c>
      <c r="B4016" s="72">
        <v>18857</v>
      </c>
      <c r="C4016" s="73" t="s">
        <v>3512</v>
      </c>
      <c r="D4016" s="74">
        <v>34464</v>
      </c>
      <c r="E4016" s="24" t="s">
        <v>4794</v>
      </c>
      <c r="F4016" s="17"/>
      <c r="G4016" s="17"/>
      <c r="H4016" s="353">
        <v>141000834768</v>
      </c>
      <c r="I4016" s="17" t="s">
        <v>5210</v>
      </c>
      <c r="J4016" s="17" t="s">
        <v>6826</v>
      </c>
    </row>
    <row r="4017" spans="1:10" hidden="1">
      <c r="A4017" s="18">
        <f t="shared" si="62"/>
        <v>4013</v>
      </c>
      <c r="B4017" s="106">
        <v>18859</v>
      </c>
      <c r="C4017" s="107" t="s">
        <v>3513</v>
      </c>
      <c r="D4017" s="108">
        <v>32548</v>
      </c>
      <c r="E4017" s="28" t="s">
        <v>4794</v>
      </c>
      <c r="F4017" s="17"/>
      <c r="G4017" s="17"/>
      <c r="H4017" s="353">
        <v>106004447043</v>
      </c>
      <c r="I4017" s="17" t="s">
        <v>5204</v>
      </c>
      <c r="J4017" s="17" t="s">
        <v>6827</v>
      </c>
    </row>
    <row r="4018" spans="1:10" hidden="1">
      <c r="A4018" s="18">
        <f t="shared" si="62"/>
        <v>4014</v>
      </c>
      <c r="B4018" s="72">
        <v>18861</v>
      </c>
      <c r="C4018" s="73" t="s">
        <v>3514</v>
      </c>
      <c r="D4018" s="74">
        <v>33108</v>
      </c>
      <c r="E4018" s="24" t="s">
        <v>4782</v>
      </c>
      <c r="F4018" s="17" t="s">
        <v>10597</v>
      </c>
      <c r="G4018" s="17" t="s">
        <v>10591</v>
      </c>
      <c r="H4018" s="353">
        <v>141000834771</v>
      </c>
      <c r="I4018" s="17" t="s">
        <v>5210</v>
      </c>
      <c r="J4018" s="17" t="s">
        <v>11805</v>
      </c>
    </row>
    <row r="4019" spans="1:10" hidden="1">
      <c r="A4019" s="18">
        <f t="shared" si="62"/>
        <v>4015</v>
      </c>
      <c r="B4019" s="106">
        <v>18862</v>
      </c>
      <c r="C4019" s="107" t="s">
        <v>3515</v>
      </c>
      <c r="D4019" s="108">
        <v>35065</v>
      </c>
      <c r="E4019" s="28" t="s">
        <v>4782</v>
      </c>
      <c r="F4019" s="17" t="s">
        <v>8661</v>
      </c>
      <c r="G4019" s="17">
        <v>101263753</v>
      </c>
      <c r="H4019" s="353">
        <v>141000834772</v>
      </c>
      <c r="I4019" s="17" t="s">
        <v>5210</v>
      </c>
      <c r="J4019" s="17" t="s">
        <v>11805</v>
      </c>
    </row>
    <row r="4020" spans="1:10" hidden="1">
      <c r="A4020" s="18">
        <f t="shared" si="62"/>
        <v>4016</v>
      </c>
      <c r="B4020" s="206">
        <v>18863</v>
      </c>
      <c r="C4020" s="207" t="s">
        <v>3516</v>
      </c>
      <c r="D4020" s="208">
        <v>35194</v>
      </c>
      <c r="E4020" s="24" t="s">
        <v>4782</v>
      </c>
      <c r="F4020" s="17" t="s">
        <v>8631</v>
      </c>
      <c r="G4020" s="17" t="s">
        <v>8628</v>
      </c>
      <c r="H4020" s="353">
        <v>141000834773</v>
      </c>
      <c r="I4020" s="17" t="s">
        <v>5210</v>
      </c>
      <c r="J4020" s="17" t="s">
        <v>11806</v>
      </c>
    </row>
    <row r="4021" spans="1:10" hidden="1">
      <c r="A4021" s="18">
        <f t="shared" si="62"/>
        <v>4017</v>
      </c>
      <c r="B4021" s="106">
        <v>18864</v>
      </c>
      <c r="C4021" s="107" t="s">
        <v>2447</v>
      </c>
      <c r="D4021" s="108">
        <v>33814</v>
      </c>
      <c r="E4021" s="28" t="s">
        <v>4782</v>
      </c>
      <c r="F4021" s="17" t="s">
        <v>10312</v>
      </c>
      <c r="G4021" s="17" t="s">
        <v>10309</v>
      </c>
      <c r="H4021" s="353">
        <v>141000834774</v>
      </c>
      <c r="I4021" s="17" t="s">
        <v>5210</v>
      </c>
      <c r="J4021" s="17" t="s">
        <v>4873</v>
      </c>
    </row>
    <row r="4022" spans="1:10" hidden="1">
      <c r="A4022" s="18">
        <f t="shared" si="62"/>
        <v>4018</v>
      </c>
      <c r="B4022" s="72">
        <v>18867</v>
      </c>
      <c r="C4022" s="73" t="s">
        <v>3517</v>
      </c>
      <c r="D4022" s="74">
        <v>34501</v>
      </c>
      <c r="E4022" s="24" t="s">
        <v>4794</v>
      </c>
      <c r="F4022" s="17"/>
      <c r="G4022" s="17"/>
      <c r="H4022" s="353">
        <v>141000834776</v>
      </c>
      <c r="I4022" s="17" t="s">
        <v>5210</v>
      </c>
      <c r="J4022" s="17">
        <v>0</v>
      </c>
    </row>
    <row r="4023" spans="1:10" hidden="1">
      <c r="A4023" s="18">
        <f t="shared" si="62"/>
        <v>4019</v>
      </c>
      <c r="B4023" s="106">
        <v>18868</v>
      </c>
      <c r="C4023" s="209" t="s">
        <v>3518</v>
      </c>
      <c r="D4023" s="210">
        <v>34208</v>
      </c>
      <c r="E4023" s="28" t="s">
        <v>4797</v>
      </c>
      <c r="F4023" s="17"/>
      <c r="G4023" s="17"/>
      <c r="H4023" s="353">
        <v>141000834777</v>
      </c>
      <c r="I4023" s="17" t="s">
        <v>5210</v>
      </c>
      <c r="J4023" s="17">
        <v>0</v>
      </c>
    </row>
    <row r="4024" spans="1:10" hidden="1">
      <c r="A4024" s="18">
        <f t="shared" si="62"/>
        <v>4020</v>
      </c>
      <c r="B4024" s="72">
        <v>18869</v>
      </c>
      <c r="C4024" s="73" t="s">
        <v>328</v>
      </c>
      <c r="D4024" s="74">
        <v>34186</v>
      </c>
      <c r="E4024" s="24" t="s">
        <v>4782</v>
      </c>
      <c r="F4024" s="17" t="s">
        <v>10632</v>
      </c>
      <c r="G4024" s="17" t="s">
        <v>10628</v>
      </c>
      <c r="H4024" s="353">
        <v>141000834778</v>
      </c>
      <c r="I4024" s="17" t="s">
        <v>5210</v>
      </c>
      <c r="J4024" s="17">
        <v>0</v>
      </c>
    </row>
    <row r="4025" spans="1:10" hidden="1">
      <c r="A4025" s="18">
        <f t="shared" si="62"/>
        <v>4021</v>
      </c>
      <c r="B4025" s="106">
        <v>18870</v>
      </c>
      <c r="C4025" s="107" t="s">
        <v>3519</v>
      </c>
      <c r="D4025" s="108">
        <v>34538</v>
      </c>
      <c r="E4025" s="28" t="s">
        <v>4794</v>
      </c>
      <c r="F4025" s="17"/>
      <c r="G4025" s="17"/>
      <c r="H4025" s="353">
        <v>141000834780</v>
      </c>
      <c r="I4025" s="17" t="s">
        <v>5210</v>
      </c>
      <c r="J4025" s="17">
        <v>0</v>
      </c>
    </row>
    <row r="4026" spans="1:10" hidden="1">
      <c r="A4026" s="18">
        <f t="shared" si="62"/>
        <v>4022</v>
      </c>
      <c r="B4026" s="72">
        <v>18872</v>
      </c>
      <c r="C4026" s="73" t="s">
        <v>1349</v>
      </c>
      <c r="D4026" s="74">
        <v>32738</v>
      </c>
      <c r="E4026" s="24" t="s">
        <v>4794</v>
      </c>
      <c r="F4026" s="17"/>
      <c r="G4026" s="17"/>
      <c r="H4026" s="353">
        <v>141000834783</v>
      </c>
      <c r="I4026" s="17" t="s">
        <v>5210</v>
      </c>
      <c r="J4026" s="17">
        <v>0</v>
      </c>
    </row>
    <row r="4027" spans="1:10" hidden="1">
      <c r="A4027" s="18">
        <f t="shared" si="62"/>
        <v>4023</v>
      </c>
      <c r="B4027" s="106">
        <v>18873</v>
      </c>
      <c r="C4027" s="107" t="s">
        <v>2832</v>
      </c>
      <c r="D4027" s="108" t="s">
        <v>4762</v>
      </c>
      <c r="E4027" s="28" t="s">
        <v>4794</v>
      </c>
      <c r="F4027" s="17"/>
      <c r="G4027" s="17"/>
      <c r="H4027" s="353">
        <v>141000834785</v>
      </c>
      <c r="I4027" s="17" t="s">
        <v>5210</v>
      </c>
      <c r="J4027" s="17">
        <v>0</v>
      </c>
    </row>
    <row r="4028" spans="1:10" hidden="1">
      <c r="A4028" s="18">
        <f t="shared" si="62"/>
        <v>4024</v>
      </c>
      <c r="B4028" s="72">
        <v>18874</v>
      </c>
      <c r="C4028" s="211" t="s">
        <v>3520</v>
      </c>
      <c r="D4028" s="212">
        <v>34690</v>
      </c>
      <c r="E4028" s="24" t="s">
        <v>4799</v>
      </c>
      <c r="F4028" s="17"/>
      <c r="G4028" s="17"/>
      <c r="H4028" s="353">
        <v>141000834784</v>
      </c>
      <c r="I4028" s="17" t="s">
        <v>5210</v>
      </c>
      <c r="J4028" s="17">
        <v>0</v>
      </c>
    </row>
    <row r="4029" spans="1:10" hidden="1">
      <c r="A4029" s="18">
        <f t="shared" si="62"/>
        <v>4025</v>
      </c>
      <c r="B4029" s="106">
        <v>18875</v>
      </c>
      <c r="C4029" s="107" t="s">
        <v>3521</v>
      </c>
      <c r="D4029" s="108">
        <v>32516</v>
      </c>
      <c r="E4029" s="28" t="s">
        <v>4782</v>
      </c>
      <c r="F4029" s="17" t="s">
        <v>9055</v>
      </c>
      <c r="G4029" s="17" t="s">
        <v>9052</v>
      </c>
      <c r="H4029" s="353">
        <v>141000834789</v>
      </c>
      <c r="I4029" s="17" t="s">
        <v>5210</v>
      </c>
      <c r="J4029" s="17" t="s">
        <v>11805</v>
      </c>
    </row>
    <row r="4030" spans="1:10" hidden="1">
      <c r="A4030" s="18">
        <f t="shared" si="62"/>
        <v>4026</v>
      </c>
      <c r="B4030" s="72">
        <v>18876</v>
      </c>
      <c r="C4030" s="73" t="s">
        <v>1165</v>
      </c>
      <c r="D4030" s="74">
        <v>33260</v>
      </c>
      <c r="E4030" s="24" t="s">
        <v>4782</v>
      </c>
      <c r="F4030" s="17" t="s">
        <v>9075</v>
      </c>
      <c r="G4030" s="17" t="s">
        <v>9072</v>
      </c>
      <c r="H4030" s="353">
        <v>141000834791</v>
      </c>
      <c r="I4030" s="17" t="s">
        <v>5210</v>
      </c>
      <c r="J4030" s="17" t="s">
        <v>6828</v>
      </c>
    </row>
    <row r="4031" spans="1:10" hidden="1">
      <c r="A4031" s="18">
        <f t="shared" si="62"/>
        <v>4027</v>
      </c>
      <c r="B4031" s="106">
        <v>18877</v>
      </c>
      <c r="C4031" s="209" t="s">
        <v>3522</v>
      </c>
      <c r="D4031" s="210" t="s">
        <v>4763</v>
      </c>
      <c r="E4031" s="28" t="s">
        <v>4782</v>
      </c>
      <c r="F4031" s="17" t="s">
        <v>9101</v>
      </c>
      <c r="G4031" s="17" t="s">
        <v>9097</v>
      </c>
      <c r="H4031" s="353">
        <v>141000834793</v>
      </c>
      <c r="I4031" s="17" t="s">
        <v>5210</v>
      </c>
      <c r="J4031" s="17">
        <v>0</v>
      </c>
    </row>
    <row r="4032" spans="1:10" hidden="1">
      <c r="A4032" s="18">
        <f t="shared" si="62"/>
        <v>4028</v>
      </c>
      <c r="B4032" s="72">
        <v>18878</v>
      </c>
      <c r="C4032" s="211" t="s">
        <v>3523</v>
      </c>
      <c r="D4032" s="212">
        <v>33565</v>
      </c>
      <c r="E4032" s="24" t="s">
        <v>4797</v>
      </c>
      <c r="F4032" s="17"/>
      <c r="G4032" s="17"/>
      <c r="H4032" s="353">
        <v>141000834794</v>
      </c>
      <c r="I4032" s="17" t="s">
        <v>5210</v>
      </c>
      <c r="J4032" s="17">
        <v>0</v>
      </c>
    </row>
    <row r="4033" spans="1:10" hidden="1">
      <c r="A4033" s="18">
        <f t="shared" si="62"/>
        <v>4029</v>
      </c>
      <c r="B4033" s="106">
        <v>18879</v>
      </c>
      <c r="C4033" s="209" t="s">
        <v>1524</v>
      </c>
      <c r="D4033" s="210">
        <v>35049</v>
      </c>
      <c r="E4033" s="28" t="s">
        <v>4782</v>
      </c>
      <c r="F4033" s="17" t="s">
        <v>9436</v>
      </c>
      <c r="G4033" s="17" t="s">
        <v>9433</v>
      </c>
      <c r="H4033" s="353">
        <v>141000834795</v>
      </c>
      <c r="I4033" s="17" t="s">
        <v>5210</v>
      </c>
      <c r="J4033" s="17">
        <v>0</v>
      </c>
    </row>
    <row r="4034" spans="1:10" hidden="1">
      <c r="A4034" s="18">
        <f t="shared" si="62"/>
        <v>4030</v>
      </c>
      <c r="B4034" s="72">
        <v>18880</v>
      </c>
      <c r="C4034" s="211" t="s">
        <v>3524</v>
      </c>
      <c r="D4034" s="212">
        <v>35147</v>
      </c>
      <c r="E4034" s="24" t="s">
        <v>4794</v>
      </c>
      <c r="F4034" s="17"/>
      <c r="G4034" s="17"/>
      <c r="H4034" s="353">
        <v>141000834796</v>
      </c>
      <c r="I4034" s="17" t="s">
        <v>5210</v>
      </c>
      <c r="J4034" s="17">
        <v>0</v>
      </c>
    </row>
    <row r="4035" spans="1:10" hidden="1">
      <c r="A4035" s="18">
        <f t="shared" si="62"/>
        <v>4031</v>
      </c>
      <c r="B4035" s="106">
        <v>18881</v>
      </c>
      <c r="C4035" s="209" t="s">
        <v>3525</v>
      </c>
      <c r="D4035" s="210" t="s">
        <v>4764</v>
      </c>
      <c r="E4035" s="28" t="s">
        <v>4791</v>
      </c>
      <c r="F4035" s="17"/>
      <c r="G4035" s="17"/>
      <c r="H4035" s="353">
        <v>141000834797</v>
      </c>
      <c r="I4035" s="17" t="s">
        <v>5210</v>
      </c>
      <c r="J4035" s="17">
        <v>0</v>
      </c>
    </row>
    <row r="4036" spans="1:10" hidden="1">
      <c r="A4036" s="18">
        <f t="shared" si="62"/>
        <v>4032</v>
      </c>
      <c r="B4036" s="106">
        <v>18883</v>
      </c>
      <c r="C4036" s="209" t="s">
        <v>3526</v>
      </c>
      <c r="D4036" s="210">
        <v>34861</v>
      </c>
      <c r="E4036" s="28" t="s">
        <v>4782</v>
      </c>
      <c r="F4036" s="17" t="s">
        <v>11303</v>
      </c>
      <c r="G4036" s="17" t="s">
        <v>11300</v>
      </c>
      <c r="H4036" s="353">
        <v>141000834798</v>
      </c>
      <c r="I4036" s="17" t="s">
        <v>5210</v>
      </c>
      <c r="J4036" s="17">
        <v>0</v>
      </c>
    </row>
    <row r="4037" spans="1:10" hidden="1">
      <c r="A4037" s="18">
        <f t="shared" si="62"/>
        <v>4033</v>
      </c>
      <c r="B4037" s="72">
        <v>18884</v>
      </c>
      <c r="C4037" s="211" t="s">
        <v>3527</v>
      </c>
      <c r="D4037" s="212">
        <v>34999</v>
      </c>
      <c r="E4037" s="24" t="s">
        <v>4829</v>
      </c>
      <c r="F4037" s="17"/>
      <c r="G4037" s="17"/>
      <c r="H4037" s="353">
        <v>141000834801</v>
      </c>
      <c r="I4037" s="17" t="s">
        <v>5210</v>
      </c>
      <c r="J4037" s="17">
        <v>0</v>
      </c>
    </row>
    <row r="4038" spans="1:10" hidden="1">
      <c r="A4038" s="18">
        <f t="shared" ref="A4038:A4101" si="63">ROW()-4</f>
        <v>4034</v>
      </c>
      <c r="B4038" s="106">
        <v>18885</v>
      </c>
      <c r="C4038" s="209" t="s">
        <v>3528</v>
      </c>
      <c r="D4038" s="210">
        <v>33858</v>
      </c>
      <c r="E4038" s="28" t="s">
        <v>4795</v>
      </c>
      <c r="F4038" s="17"/>
      <c r="G4038" s="17"/>
      <c r="H4038" s="353">
        <v>141000834802</v>
      </c>
      <c r="I4038" s="17" t="s">
        <v>5210</v>
      </c>
      <c r="J4038" s="17">
        <v>0</v>
      </c>
    </row>
    <row r="4039" spans="1:10" hidden="1">
      <c r="A4039" s="18">
        <f t="shared" si="63"/>
        <v>4035</v>
      </c>
      <c r="B4039" s="72">
        <v>18886</v>
      </c>
      <c r="C4039" s="211" t="s">
        <v>3529</v>
      </c>
      <c r="D4039" s="212" t="s">
        <v>4765</v>
      </c>
      <c r="E4039" s="24" t="s">
        <v>4795</v>
      </c>
      <c r="F4039" s="17"/>
      <c r="G4039" s="17"/>
      <c r="H4039" s="353">
        <v>141000834804</v>
      </c>
      <c r="I4039" s="17" t="s">
        <v>5210</v>
      </c>
      <c r="J4039" s="17">
        <v>0</v>
      </c>
    </row>
    <row r="4040" spans="1:10" hidden="1">
      <c r="A4040" s="18">
        <f t="shared" si="63"/>
        <v>4036</v>
      </c>
      <c r="B4040" s="106">
        <v>18887</v>
      </c>
      <c r="C4040" s="209" t="s">
        <v>3530</v>
      </c>
      <c r="D4040" s="210">
        <v>34196</v>
      </c>
      <c r="E4040" s="28" t="s">
        <v>4782</v>
      </c>
      <c r="F4040" s="17" t="s">
        <v>8372</v>
      </c>
      <c r="G4040" s="17" t="s">
        <v>8365</v>
      </c>
      <c r="H4040" s="353">
        <v>1016159247</v>
      </c>
      <c r="I4040" s="17" t="s">
        <v>5210</v>
      </c>
      <c r="J4040" s="17">
        <v>0</v>
      </c>
    </row>
    <row r="4041" spans="1:10" hidden="1">
      <c r="A4041" s="18">
        <f t="shared" si="63"/>
        <v>4037</v>
      </c>
      <c r="B4041" s="72">
        <v>18888</v>
      </c>
      <c r="C4041" s="211" t="s">
        <v>3531</v>
      </c>
      <c r="D4041" s="212">
        <v>34550</v>
      </c>
      <c r="E4041" s="24" t="s">
        <v>4794</v>
      </c>
      <c r="F4041" s="17"/>
      <c r="G4041" s="17"/>
      <c r="H4041" s="353">
        <v>141000834807</v>
      </c>
      <c r="I4041" s="17" t="s">
        <v>5210</v>
      </c>
      <c r="J4041" s="17">
        <v>0</v>
      </c>
    </row>
    <row r="4042" spans="1:10" hidden="1">
      <c r="A4042" s="18">
        <f t="shared" si="63"/>
        <v>4038</v>
      </c>
      <c r="B4042" s="106">
        <v>18889</v>
      </c>
      <c r="C4042" s="209" t="s">
        <v>3532</v>
      </c>
      <c r="D4042" s="210">
        <v>31862</v>
      </c>
      <c r="E4042" s="28" t="s">
        <v>4794</v>
      </c>
      <c r="F4042" s="17"/>
      <c r="G4042" s="17"/>
      <c r="H4042" s="353">
        <v>141000834809</v>
      </c>
      <c r="I4042" s="17" t="s">
        <v>5210</v>
      </c>
      <c r="J4042" s="17">
        <v>0</v>
      </c>
    </row>
    <row r="4043" spans="1:10" hidden="1">
      <c r="A4043" s="18">
        <f t="shared" si="63"/>
        <v>4039</v>
      </c>
      <c r="B4043" s="72">
        <v>18890</v>
      </c>
      <c r="C4043" s="211" t="s">
        <v>3533</v>
      </c>
      <c r="D4043" s="212" t="s">
        <v>4766</v>
      </c>
      <c r="E4043" s="24" t="s">
        <v>4794</v>
      </c>
      <c r="F4043" s="17"/>
      <c r="G4043" s="17"/>
      <c r="H4043" s="353">
        <v>141000834810</v>
      </c>
      <c r="I4043" s="17" t="s">
        <v>5210</v>
      </c>
      <c r="J4043" s="17">
        <v>0</v>
      </c>
    </row>
    <row r="4044" spans="1:10" hidden="1">
      <c r="A4044" s="18">
        <f t="shared" si="63"/>
        <v>4040</v>
      </c>
      <c r="B4044" s="106">
        <v>18891</v>
      </c>
      <c r="C4044" s="209" t="s">
        <v>3534</v>
      </c>
      <c r="D4044" s="210">
        <v>34190</v>
      </c>
      <c r="E4044" s="28" t="s">
        <v>4794</v>
      </c>
      <c r="F4044" s="17"/>
      <c r="G4044" s="17"/>
      <c r="H4044" s="353">
        <v>141000834811</v>
      </c>
      <c r="I4044" s="17" t="s">
        <v>5210</v>
      </c>
      <c r="J4044" s="17">
        <v>0</v>
      </c>
    </row>
    <row r="4045" spans="1:10" hidden="1">
      <c r="A4045" s="18">
        <f t="shared" si="63"/>
        <v>4041</v>
      </c>
      <c r="B4045" s="72">
        <v>18892</v>
      </c>
      <c r="C4045" s="211" t="s">
        <v>3535</v>
      </c>
      <c r="D4045" s="212">
        <v>32892</v>
      </c>
      <c r="E4045" s="24" t="s">
        <v>4782</v>
      </c>
      <c r="F4045" s="17" t="s">
        <v>9135</v>
      </c>
      <c r="G4045" s="17" t="s">
        <v>9131</v>
      </c>
      <c r="H4045" s="353">
        <v>141000834812</v>
      </c>
      <c r="I4045" s="17" t="s">
        <v>5210</v>
      </c>
      <c r="J4045" s="17">
        <v>0</v>
      </c>
    </row>
    <row r="4046" spans="1:10" hidden="1">
      <c r="A4046" s="18">
        <f t="shared" si="63"/>
        <v>4042</v>
      </c>
      <c r="B4046" s="106">
        <v>18893</v>
      </c>
      <c r="C4046" s="209" t="s">
        <v>3536</v>
      </c>
      <c r="D4046" s="210">
        <v>32533</v>
      </c>
      <c r="E4046" s="28" t="s">
        <v>4782</v>
      </c>
      <c r="F4046" s="17" t="s">
        <v>8392</v>
      </c>
      <c r="G4046" s="17" t="s">
        <v>8387</v>
      </c>
      <c r="H4046" s="353">
        <v>141000834813</v>
      </c>
      <c r="I4046" s="17" t="s">
        <v>5210</v>
      </c>
      <c r="J4046" s="17">
        <v>0</v>
      </c>
    </row>
    <row r="4047" spans="1:10" hidden="1">
      <c r="A4047" s="18">
        <f t="shared" si="63"/>
        <v>4043</v>
      </c>
      <c r="B4047" s="72">
        <v>18894</v>
      </c>
      <c r="C4047" s="211" t="s">
        <v>1148</v>
      </c>
      <c r="D4047" s="212">
        <v>32870</v>
      </c>
      <c r="E4047" s="24" t="s">
        <v>4782</v>
      </c>
      <c r="F4047" s="17" t="s">
        <v>9454</v>
      </c>
      <c r="G4047" s="17" t="s">
        <v>9450</v>
      </c>
      <c r="H4047" s="353">
        <v>141000834814</v>
      </c>
      <c r="I4047" s="17" t="s">
        <v>5210</v>
      </c>
      <c r="J4047" s="17">
        <v>0</v>
      </c>
    </row>
    <row r="4048" spans="1:10" hidden="1">
      <c r="A4048" s="18">
        <f t="shared" si="63"/>
        <v>4044</v>
      </c>
      <c r="B4048" s="106">
        <v>18895</v>
      </c>
      <c r="C4048" s="209" t="s">
        <v>3537</v>
      </c>
      <c r="D4048" s="210">
        <v>33248</v>
      </c>
      <c r="E4048" s="28" t="s">
        <v>4794</v>
      </c>
      <c r="F4048" s="17"/>
      <c r="G4048" s="17"/>
      <c r="H4048" s="353">
        <v>141000834815</v>
      </c>
      <c r="I4048" s="17" t="s">
        <v>5210</v>
      </c>
      <c r="J4048" s="17">
        <v>0</v>
      </c>
    </row>
    <row r="4049" spans="1:10" hidden="1">
      <c r="A4049" s="18">
        <f t="shared" si="63"/>
        <v>4045</v>
      </c>
      <c r="B4049" s="72">
        <v>18896</v>
      </c>
      <c r="C4049" s="211" t="s">
        <v>3538</v>
      </c>
      <c r="D4049" s="212">
        <v>32001</v>
      </c>
      <c r="E4049" s="24" t="s">
        <v>4784</v>
      </c>
      <c r="F4049" s="17"/>
      <c r="G4049" s="17"/>
      <c r="H4049" s="353">
        <v>141000834816</v>
      </c>
      <c r="I4049" s="17" t="s">
        <v>5210</v>
      </c>
      <c r="J4049" s="17">
        <v>0</v>
      </c>
    </row>
    <row r="4050" spans="1:10" hidden="1">
      <c r="A4050" s="18">
        <f t="shared" si="63"/>
        <v>4046</v>
      </c>
      <c r="B4050" s="72">
        <v>18898</v>
      </c>
      <c r="C4050" s="211" t="s">
        <v>3539</v>
      </c>
      <c r="D4050" s="212">
        <v>32613</v>
      </c>
      <c r="E4050" s="24" t="s">
        <v>4782</v>
      </c>
      <c r="F4050" s="17" t="s">
        <v>8413</v>
      </c>
      <c r="G4050" s="17" t="s">
        <v>8409</v>
      </c>
      <c r="H4050" s="353">
        <v>141000834818</v>
      </c>
      <c r="I4050" s="17" t="s">
        <v>5210</v>
      </c>
      <c r="J4050" s="17">
        <v>0</v>
      </c>
    </row>
    <row r="4051" spans="1:10" hidden="1">
      <c r="A4051" s="18">
        <f t="shared" si="63"/>
        <v>4047</v>
      </c>
      <c r="B4051" s="106">
        <v>18899</v>
      </c>
      <c r="C4051" s="209" t="s">
        <v>3540</v>
      </c>
      <c r="D4051" s="210">
        <v>31386</v>
      </c>
      <c r="E4051" s="28" t="s">
        <v>4794</v>
      </c>
      <c r="F4051" s="17"/>
      <c r="G4051" s="17"/>
      <c r="H4051" s="353">
        <v>141000834819</v>
      </c>
      <c r="I4051" s="17" t="s">
        <v>5210</v>
      </c>
      <c r="J4051" s="17">
        <v>0</v>
      </c>
    </row>
    <row r="4052" spans="1:10" hidden="1">
      <c r="A4052" s="18">
        <f t="shared" si="63"/>
        <v>4048</v>
      </c>
      <c r="B4052" s="72">
        <v>18900</v>
      </c>
      <c r="C4052" s="211" t="s">
        <v>802</v>
      </c>
      <c r="D4052" s="212" t="s">
        <v>4767</v>
      </c>
      <c r="E4052" s="24" t="s">
        <v>4782</v>
      </c>
      <c r="F4052" s="17" t="s">
        <v>8732</v>
      </c>
      <c r="G4052" s="17" t="s">
        <v>8726</v>
      </c>
      <c r="H4052" s="353">
        <v>141000834821</v>
      </c>
      <c r="I4052" s="17" t="s">
        <v>5210</v>
      </c>
      <c r="J4052" s="17">
        <v>0</v>
      </c>
    </row>
    <row r="4053" spans="1:10" hidden="1">
      <c r="A4053" s="18">
        <f t="shared" si="63"/>
        <v>4049</v>
      </c>
      <c r="B4053" s="106">
        <v>18901</v>
      </c>
      <c r="C4053" s="209" t="s">
        <v>3541</v>
      </c>
      <c r="D4053" s="210">
        <v>33501</v>
      </c>
      <c r="E4053" s="28" t="s">
        <v>4782</v>
      </c>
      <c r="F4053" s="17" t="s">
        <v>11381</v>
      </c>
      <c r="G4053" s="17" t="s">
        <v>11378</v>
      </c>
      <c r="H4053" s="353">
        <v>141000834820</v>
      </c>
      <c r="I4053" s="17" t="s">
        <v>5210</v>
      </c>
      <c r="J4053" s="17">
        <v>0</v>
      </c>
    </row>
    <row r="4054" spans="1:10" hidden="1">
      <c r="A4054" s="18">
        <f t="shared" si="63"/>
        <v>4050</v>
      </c>
      <c r="B4054" s="72">
        <v>18902</v>
      </c>
      <c r="C4054" s="211" t="s">
        <v>3542</v>
      </c>
      <c r="D4054" s="212" t="s">
        <v>4768</v>
      </c>
      <c r="E4054" s="24" t="s">
        <v>4782</v>
      </c>
      <c r="F4054" s="17" t="s">
        <v>11140</v>
      </c>
      <c r="G4054" s="17" t="s">
        <v>11136</v>
      </c>
      <c r="H4054" s="353">
        <v>141000834822</v>
      </c>
      <c r="I4054" s="17" t="s">
        <v>5210</v>
      </c>
      <c r="J4054" s="17">
        <v>0</v>
      </c>
    </row>
    <row r="4055" spans="1:10" hidden="1">
      <c r="A4055" s="18">
        <f t="shared" si="63"/>
        <v>4051</v>
      </c>
      <c r="B4055" s="106">
        <v>18903</v>
      </c>
      <c r="C4055" s="209" t="s">
        <v>3543</v>
      </c>
      <c r="D4055" s="210">
        <v>33241</v>
      </c>
      <c r="E4055" s="28" t="s">
        <v>4794</v>
      </c>
      <c r="F4055" s="17"/>
      <c r="G4055" s="17"/>
      <c r="H4055" s="353">
        <v>141000834823</v>
      </c>
      <c r="I4055" s="17" t="s">
        <v>5210</v>
      </c>
      <c r="J4055" s="17">
        <v>0</v>
      </c>
    </row>
    <row r="4056" spans="1:10" hidden="1">
      <c r="A4056" s="18">
        <f t="shared" si="63"/>
        <v>4052</v>
      </c>
      <c r="B4056" s="72">
        <v>18904</v>
      </c>
      <c r="C4056" s="211" t="s">
        <v>3544</v>
      </c>
      <c r="D4056" s="212">
        <v>32420</v>
      </c>
      <c r="E4056" s="24" t="s">
        <v>4794</v>
      </c>
      <c r="F4056" s="17"/>
      <c r="G4056" s="17"/>
      <c r="H4056" s="353">
        <v>141000834824</v>
      </c>
      <c r="I4056" s="17" t="s">
        <v>5210</v>
      </c>
      <c r="J4056" s="17">
        <v>0</v>
      </c>
    </row>
    <row r="4057" spans="1:10" hidden="1">
      <c r="A4057" s="18">
        <f t="shared" si="63"/>
        <v>4053</v>
      </c>
      <c r="B4057" s="106">
        <v>18905</v>
      </c>
      <c r="C4057" s="209" t="s">
        <v>3545</v>
      </c>
      <c r="D4057" s="210" t="s">
        <v>4769</v>
      </c>
      <c r="E4057" s="28" t="s">
        <v>4782</v>
      </c>
      <c r="F4057" s="17" t="s">
        <v>8431</v>
      </c>
      <c r="G4057" s="17" t="s">
        <v>8428</v>
      </c>
      <c r="H4057" s="353">
        <v>141000834825</v>
      </c>
      <c r="I4057" s="17" t="s">
        <v>5210</v>
      </c>
      <c r="J4057" s="17">
        <v>0</v>
      </c>
    </row>
    <row r="4058" spans="1:10" hidden="1">
      <c r="A4058" s="18">
        <f t="shared" si="63"/>
        <v>4054</v>
      </c>
      <c r="B4058" s="72">
        <v>18906</v>
      </c>
      <c r="C4058" s="211" t="s">
        <v>3546</v>
      </c>
      <c r="D4058" s="212">
        <v>33132</v>
      </c>
      <c r="E4058" s="24" t="s">
        <v>4794</v>
      </c>
      <c r="F4058" s="17"/>
      <c r="G4058" s="17"/>
      <c r="H4058" s="353">
        <v>141000834826</v>
      </c>
      <c r="I4058" s="17" t="s">
        <v>5210</v>
      </c>
      <c r="J4058" s="17">
        <v>0</v>
      </c>
    </row>
    <row r="4059" spans="1:10" hidden="1">
      <c r="A4059" s="18">
        <f t="shared" si="63"/>
        <v>4055</v>
      </c>
      <c r="B4059" s="106">
        <v>18907</v>
      </c>
      <c r="C4059" s="209" t="s">
        <v>897</v>
      </c>
      <c r="D4059" s="210">
        <v>33541</v>
      </c>
      <c r="E4059" s="28" t="s">
        <v>4791</v>
      </c>
      <c r="F4059" s="17"/>
      <c r="G4059" s="17"/>
      <c r="H4059" s="353">
        <v>141000834827</v>
      </c>
      <c r="I4059" s="17" t="s">
        <v>5210</v>
      </c>
      <c r="J4059" s="17">
        <v>0</v>
      </c>
    </row>
    <row r="4060" spans="1:10" hidden="1">
      <c r="A4060" s="18">
        <f t="shared" si="63"/>
        <v>4056</v>
      </c>
      <c r="B4060" s="72">
        <v>18908</v>
      </c>
      <c r="C4060" s="211" t="s">
        <v>3547</v>
      </c>
      <c r="D4060" s="212">
        <v>34020</v>
      </c>
      <c r="E4060" s="24" t="s">
        <v>4797</v>
      </c>
      <c r="F4060" s="17"/>
      <c r="G4060" s="17"/>
      <c r="H4060" s="353">
        <v>141000834828</v>
      </c>
      <c r="I4060" s="17" t="s">
        <v>5210</v>
      </c>
      <c r="J4060" s="17">
        <v>0</v>
      </c>
    </row>
    <row r="4061" spans="1:10" hidden="1">
      <c r="A4061" s="18">
        <f t="shared" si="63"/>
        <v>4057</v>
      </c>
      <c r="B4061" s="106">
        <v>18909</v>
      </c>
      <c r="C4061" s="209" t="s">
        <v>3548</v>
      </c>
      <c r="D4061" s="210" t="s">
        <v>4770</v>
      </c>
      <c r="E4061" s="28" t="s">
        <v>4791</v>
      </c>
      <c r="F4061" s="17"/>
      <c r="G4061" s="17"/>
      <c r="H4061" s="353">
        <v>141000834829</v>
      </c>
      <c r="I4061" s="17" t="s">
        <v>5210</v>
      </c>
      <c r="J4061" s="17">
        <v>0</v>
      </c>
    </row>
    <row r="4062" spans="1:10" hidden="1">
      <c r="A4062" s="18">
        <f t="shared" si="63"/>
        <v>4058</v>
      </c>
      <c r="B4062" s="72">
        <v>18910</v>
      </c>
      <c r="C4062" s="211" t="s">
        <v>3549</v>
      </c>
      <c r="D4062" s="212">
        <v>32753</v>
      </c>
      <c r="E4062" s="24" t="s">
        <v>4782</v>
      </c>
      <c r="F4062" s="17" t="s">
        <v>11319</v>
      </c>
      <c r="G4062" s="17" t="s">
        <v>11316</v>
      </c>
      <c r="H4062" s="353">
        <v>141000834830</v>
      </c>
      <c r="I4062" s="17" t="s">
        <v>5210</v>
      </c>
      <c r="J4062" s="17">
        <v>0</v>
      </c>
    </row>
    <row r="4063" spans="1:10" hidden="1">
      <c r="A4063" s="18">
        <f t="shared" si="63"/>
        <v>4059</v>
      </c>
      <c r="B4063" s="106">
        <v>18911</v>
      </c>
      <c r="C4063" s="209" t="s">
        <v>2710</v>
      </c>
      <c r="D4063" s="210" t="s">
        <v>4771</v>
      </c>
      <c r="E4063" s="28" t="s">
        <v>4794</v>
      </c>
      <c r="F4063" s="17"/>
      <c r="G4063" s="17"/>
      <c r="H4063" s="353">
        <v>141000834831</v>
      </c>
      <c r="I4063" s="17" t="s">
        <v>5210</v>
      </c>
      <c r="J4063" s="17">
        <v>0</v>
      </c>
    </row>
    <row r="4064" spans="1:10" hidden="1">
      <c r="A4064" s="18">
        <f t="shared" si="63"/>
        <v>4060</v>
      </c>
      <c r="B4064" s="72">
        <v>18912</v>
      </c>
      <c r="C4064" s="211" t="s">
        <v>3550</v>
      </c>
      <c r="D4064" s="212">
        <v>31527</v>
      </c>
      <c r="E4064" s="24" t="s">
        <v>4794</v>
      </c>
      <c r="F4064" s="17"/>
      <c r="G4064" s="17"/>
      <c r="H4064" s="353">
        <v>141000834832</v>
      </c>
      <c r="I4064" s="17" t="s">
        <v>5210</v>
      </c>
      <c r="J4064" s="17">
        <v>0</v>
      </c>
    </row>
    <row r="4065" spans="1:10" hidden="1">
      <c r="A4065" s="18">
        <f t="shared" si="63"/>
        <v>4061</v>
      </c>
      <c r="B4065" s="106">
        <v>18913</v>
      </c>
      <c r="C4065" s="209" t="s">
        <v>3551</v>
      </c>
      <c r="D4065" s="210">
        <v>31631</v>
      </c>
      <c r="E4065" s="28" t="s">
        <v>4794</v>
      </c>
      <c r="F4065" s="17"/>
      <c r="G4065" s="17"/>
      <c r="H4065" s="353">
        <v>141000834834</v>
      </c>
      <c r="I4065" s="17" t="s">
        <v>5210</v>
      </c>
      <c r="J4065" s="17">
        <v>0</v>
      </c>
    </row>
    <row r="4066" spans="1:10" hidden="1">
      <c r="A4066" s="18">
        <f t="shared" si="63"/>
        <v>4062</v>
      </c>
      <c r="B4066" s="72">
        <v>18914</v>
      </c>
      <c r="C4066" s="211" t="s">
        <v>3552</v>
      </c>
      <c r="D4066" s="212">
        <v>31799</v>
      </c>
      <c r="E4066" s="24" t="s">
        <v>4794</v>
      </c>
      <c r="F4066" s="17"/>
      <c r="G4066" s="17"/>
      <c r="H4066" s="353">
        <v>141000834835</v>
      </c>
      <c r="I4066" s="17" t="s">
        <v>5210</v>
      </c>
      <c r="J4066" s="17">
        <v>0</v>
      </c>
    </row>
    <row r="4067" spans="1:10" hidden="1">
      <c r="A4067" s="18">
        <f t="shared" si="63"/>
        <v>4063</v>
      </c>
      <c r="B4067" s="106">
        <v>18915</v>
      </c>
      <c r="C4067" s="209" t="s">
        <v>3553</v>
      </c>
      <c r="D4067" s="210">
        <v>33274</v>
      </c>
      <c r="E4067" s="28" t="s">
        <v>4782</v>
      </c>
      <c r="F4067" s="17" t="s">
        <v>9474</v>
      </c>
      <c r="G4067" s="17" t="s">
        <v>9471</v>
      </c>
      <c r="H4067" s="353">
        <v>141000834837</v>
      </c>
      <c r="I4067" s="17" t="s">
        <v>5210</v>
      </c>
      <c r="J4067" s="17">
        <v>0</v>
      </c>
    </row>
    <row r="4068" spans="1:10" hidden="1">
      <c r="A4068" s="18">
        <f t="shared" si="63"/>
        <v>4064</v>
      </c>
      <c r="B4068" s="72">
        <v>18916</v>
      </c>
      <c r="C4068" s="73" t="s">
        <v>3554</v>
      </c>
      <c r="D4068" s="74">
        <v>33637</v>
      </c>
      <c r="E4068" s="24" t="s">
        <v>4794</v>
      </c>
      <c r="F4068" s="17"/>
      <c r="G4068" s="17"/>
      <c r="H4068" s="353">
        <v>141000834836</v>
      </c>
      <c r="I4068" s="17" t="s">
        <v>5210</v>
      </c>
      <c r="J4068" s="17">
        <v>0</v>
      </c>
    </row>
    <row r="4069" spans="1:10" hidden="1">
      <c r="A4069" s="18">
        <f t="shared" si="63"/>
        <v>4065</v>
      </c>
      <c r="B4069" s="106">
        <v>18917</v>
      </c>
      <c r="C4069" s="209" t="s">
        <v>3555</v>
      </c>
      <c r="D4069" s="210">
        <v>32057</v>
      </c>
      <c r="E4069" s="28" t="s">
        <v>4782</v>
      </c>
      <c r="F4069" s="17" t="s">
        <v>9932</v>
      </c>
      <c r="G4069" s="17" t="s">
        <v>9927</v>
      </c>
      <c r="H4069" s="353">
        <v>141000834839</v>
      </c>
      <c r="I4069" s="17" t="s">
        <v>5210</v>
      </c>
      <c r="J4069" s="17">
        <v>0</v>
      </c>
    </row>
    <row r="4070" spans="1:10" hidden="1">
      <c r="A4070" s="18">
        <f t="shared" si="63"/>
        <v>4066</v>
      </c>
      <c r="B4070" s="72">
        <v>18918</v>
      </c>
      <c r="C4070" s="211" t="s">
        <v>3556</v>
      </c>
      <c r="D4070" s="212">
        <v>33958</v>
      </c>
      <c r="E4070" s="24" t="s">
        <v>4782</v>
      </c>
      <c r="F4070" s="17" t="s">
        <v>8452</v>
      </c>
      <c r="G4070" s="17" t="s">
        <v>8448</v>
      </c>
      <c r="H4070" s="353">
        <v>141000834842</v>
      </c>
      <c r="I4070" s="17" t="s">
        <v>5210</v>
      </c>
      <c r="J4070" s="17">
        <v>0</v>
      </c>
    </row>
    <row r="4071" spans="1:10" hidden="1">
      <c r="A4071" s="18">
        <f t="shared" si="63"/>
        <v>4067</v>
      </c>
      <c r="B4071" s="106">
        <v>18919</v>
      </c>
      <c r="C4071" s="209" t="s">
        <v>3557</v>
      </c>
      <c r="D4071" s="210">
        <v>32398</v>
      </c>
      <c r="E4071" s="28" t="s">
        <v>4794</v>
      </c>
      <c r="F4071" s="17"/>
      <c r="G4071" s="17"/>
      <c r="H4071" s="353">
        <v>141000834843</v>
      </c>
      <c r="I4071" s="17" t="s">
        <v>5210</v>
      </c>
      <c r="J4071" s="17">
        <v>0</v>
      </c>
    </row>
    <row r="4072" spans="1:10" hidden="1">
      <c r="A4072" s="18">
        <f t="shared" si="63"/>
        <v>4068</v>
      </c>
      <c r="B4072" s="72">
        <v>18920</v>
      </c>
      <c r="C4072" s="211" t="s">
        <v>3558</v>
      </c>
      <c r="D4072" s="212" t="s">
        <v>4772</v>
      </c>
      <c r="E4072" s="24" t="s">
        <v>4782</v>
      </c>
      <c r="F4072" s="17" t="s">
        <v>9190</v>
      </c>
      <c r="G4072" s="17" t="s">
        <v>9185</v>
      </c>
      <c r="H4072" s="353">
        <v>141000834844</v>
      </c>
      <c r="I4072" s="17" t="s">
        <v>5210</v>
      </c>
      <c r="J4072" s="17">
        <v>0</v>
      </c>
    </row>
    <row r="4073" spans="1:10" hidden="1">
      <c r="A4073" s="18">
        <f t="shared" si="63"/>
        <v>4069</v>
      </c>
      <c r="B4073" s="106">
        <v>18921</v>
      </c>
      <c r="C4073" s="209" t="s">
        <v>3559</v>
      </c>
      <c r="D4073" s="210">
        <v>34320</v>
      </c>
      <c r="E4073" s="28" t="s">
        <v>4797</v>
      </c>
      <c r="F4073" s="17"/>
      <c r="G4073" s="17"/>
      <c r="H4073" s="353">
        <v>141000834845</v>
      </c>
      <c r="I4073" s="17" t="s">
        <v>5210</v>
      </c>
      <c r="J4073" s="17">
        <v>0</v>
      </c>
    </row>
    <row r="4074" spans="1:10" hidden="1">
      <c r="A4074" s="18">
        <f t="shared" si="63"/>
        <v>4070</v>
      </c>
      <c r="B4074" s="72">
        <v>18922</v>
      </c>
      <c r="C4074" s="211" t="s">
        <v>3560</v>
      </c>
      <c r="D4074" s="212">
        <v>32734</v>
      </c>
      <c r="E4074" s="24" t="s">
        <v>4782</v>
      </c>
      <c r="F4074" s="17" t="s">
        <v>9556</v>
      </c>
      <c r="G4074" s="17" t="s">
        <v>9553</v>
      </c>
      <c r="H4074" s="353">
        <v>141000834846</v>
      </c>
      <c r="I4074" s="17" t="s">
        <v>5210</v>
      </c>
      <c r="J4074" s="17">
        <v>0</v>
      </c>
    </row>
    <row r="4075" spans="1:10" hidden="1">
      <c r="A4075" s="18">
        <f t="shared" si="63"/>
        <v>4071</v>
      </c>
      <c r="B4075" s="106">
        <v>18923</v>
      </c>
      <c r="C4075" s="209" t="s">
        <v>3561</v>
      </c>
      <c r="D4075" s="210">
        <v>32887</v>
      </c>
      <c r="E4075" s="28" t="s">
        <v>4784</v>
      </c>
      <c r="F4075" s="17"/>
      <c r="G4075" s="17"/>
      <c r="H4075" s="353">
        <v>141000834847</v>
      </c>
      <c r="I4075" s="17" t="s">
        <v>5210</v>
      </c>
      <c r="J4075" s="17">
        <v>0</v>
      </c>
    </row>
    <row r="4076" spans="1:10" hidden="1">
      <c r="A4076" s="18">
        <f t="shared" si="63"/>
        <v>4072</v>
      </c>
      <c r="B4076" s="72">
        <v>18924</v>
      </c>
      <c r="C4076" s="211" t="s">
        <v>337</v>
      </c>
      <c r="D4076" s="212">
        <v>32243</v>
      </c>
      <c r="E4076" s="24" t="s">
        <v>4782</v>
      </c>
      <c r="F4076" s="17" t="s">
        <v>8474</v>
      </c>
      <c r="G4076" s="17" t="s">
        <v>8468</v>
      </c>
      <c r="H4076" s="353">
        <v>141000834848</v>
      </c>
      <c r="I4076" s="17" t="s">
        <v>5210</v>
      </c>
      <c r="J4076" s="17">
        <v>0</v>
      </c>
    </row>
    <row r="4077" spans="1:10" hidden="1">
      <c r="A4077" s="18">
        <f t="shared" si="63"/>
        <v>4073</v>
      </c>
      <c r="B4077" s="106">
        <v>18925</v>
      </c>
      <c r="C4077" s="209" t="s">
        <v>1751</v>
      </c>
      <c r="D4077" s="210">
        <v>32804</v>
      </c>
      <c r="E4077" s="28" t="s">
        <v>4782</v>
      </c>
      <c r="F4077" s="17" t="s">
        <v>11360</v>
      </c>
      <c r="G4077" s="17" t="s">
        <v>11357</v>
      </c>
      <c r="H4077" s="353">
        <v>141000834849</v>
      </c>
      <c r="I4077" s="17" t="s">
        <v>5210</v>
      </c>
      <c r="J4077" s="17">
        <v>0</v>
      </c>
    </row>
    <row r="4078" spans="1:10" hidden="1">
      <c r="A4078" s="18">
        <f t="shared" si="63"/>
        <v>4074</v>
      </c>
      <c r="B4078" s="72">
        <v>18926</v>
      </c>
      <c r="C4078" s="211" t="s">
        <v>437</v>
      </c>
      <c r="D4078" s="212">
        <v>33244</v>
      </c>
      <c r="E4078" s="24" t="s">
        <v>4794</v>
      </c>
      <c r="F4078" s="17"/>
      <c r="G4078" s="17"/>
      <c r="H4078" s="353">
        <v>141000834850</v>
      </c>
      <c r="I4078" s="17" t="s">
        <v>5210</v>
      </c>
      <c r="J4078" s="17">
        <v>0</v>
      </c>
    </row>
    <row r="4079" spans="1:10" hidden="1">
      <c r="A4079" s="18">
        <f t="shared" si="63"/>
        <v>4075</v>
      </c>
      <c r="B4079" s="106">
        <v>18927</v>
      </c>
      <c r="C4079" s="209" t="s">
        <v>1121</v>
      </c>
      <c r="D4079" s="210">
        <v>33469</v>
      </c>
      <c r="E4079" s="28" t="s">
        <v>4794</v>
      </c>
      <c r="F4079" s="17"/>
      <c r="G4079" s="17"/>
      <c r="H4079" s="353">
        <v>141000834851</v>
      </c>
      <c r="I4079" s="17" t="s">
        <v>5210</v>
      </c>
      <c r="J4079" s="17">
        <v>0</v>
      </c>
    </row>
    <row r="4080" spans="1:10" hidden="1">
      <c r="A4080" s="18">
        <f t="shared" si="63"/>
        <v>4076</v>
      </c>
      <c r="B4080" s="72">
        <v>18928</v>
      </c>
      <c r="C4080" s="211" t="s">
        <v>3562</v>
      </c>
      <c r="D4080" s="212" t="s">
        <v>4773</v>
      </c>
      <c r="E4080" s="24" t="s">
        <v>4784</v>
      </c>
      <c r="F4080" s="17"/>
      <c r="G4080" s="17"/>
      <c r="H4080" s="353">
        <v>141000834852</v>
      </c>
      <c r="I4080" s="17" t="s">
        <v>5210</v>
      </c>
      <c r="J4080" s="17">
        <v>0</v>
      </c>
    </row>
    <row r="4081" spans="1:10" hidden="1">
      <c r="A4081" s="18">
        <f t="shared" si="63"/>
        <v>4077</v>
      </c>
      <c r="B4081" s="106">
        <v>18929</v>
      </c>
      <c r="C4081" s="209" t="s">
        <v>3563</v>
      </c>
      <c r="D4081" s="210">
        <v>33095</v>
      </c>
      <c r="E4081" s="28" t="s">
        <v>4794</v>
      </c>
      <c r="F4081" s="17"/>
      <c r="G4081" s="17"/>
      <c r="H4081" s="353">
        <v>141000834853</v>
      </c>
      <c r="I4081" s="17" t="s">
        <v>5210</v>
      </c>
      <c r="J4081" s="17">
        <v>0</v>
      </c>
    </row>
    <row r="4082" spans="1:10" hidden="1">
      <c r="A4082" s="18">
        <f t="shared" si="63"/>
        <v>4078</v>
      </c>
      <c r="B4082" s="72">
        <v>18930</v>
      </c>
      <c r="C4082" s="211" t="s">
        <v>3564</v>
      </c>
      <c r="D4082" s="212">
        <v>28873</v>
      </c>
      <c r="E4082" s="24" t="s">
        <v>4795</v>
      </c>
      <c r="F4082" s="17"/>
      <c r="G4082" s="17"/>
      <c r="H4082" s="353">
        <v>141000835590</v>
      </c>
      <c r="I4082" s="17" t="s">
        <v>5210</v>
      </c>
      <c r="J4082" s="17">
        <v>0</v>
      </c>
    </row>
    <row r="4083" spans="1:10" hidden="1">
      <c r="A4083" s="18">
        <f t="shared" si="63"/>
        <v>4079</v>
      </c>
      <c r="B4083" s="106">
        <v>18931</v>
      </c>
      <c r="C4083" s="107" t="s">
        <v>3565</v>
      </c>
      <c r="D4083" s="108">
        <v>35389</v>
      </c>
      <c r="E4083" s="109" t="s">
        <v>4788</v>
      </c>
      <c r="F4083" s="17"/>
      <c r="G4083" s="17"/>
      <c r="H4083" s="353">
        <v>141000839685</v>
      </c>
      <c r="I4083" s="17" t="s">
        <v>5210</v>
      </c>
      <c r="J4083" s="17">
        <v>0</v>
      </c>
    </row>
    <row r="4084" spans="1:10" hidden="1">
      <c r="A4084" s="18">
        <f t="shared" si="63"/>
        <v>4080</v>
      </c>
      <c r="B4084" s="72">
        <v>18933</v>
      </c>
      <c r="C4084" s="73" t="s">
        <v>2180</v>
      </c>
      <c r="D4084" s="74">
        <v>33887</v>
      </c>
      <c r="E4084" s="213" t="s">
        <v>4789</v>
      </c>
      <c r="F4084" s="17"/>
      <c r="G4084" s="17"/>
      <c r="H4084" s="353">
        <v>141000834711</v>
      </c>
      <c r="I4084" s="17" t="s">
        <v>5210</v>
      </c>
      <c r="J4084" s="17">
        <v>0</v>
      </c>
    </row>
    <row r="4085" spans="1:10" hidden="1">
      <c r="A4085" s="18">
        <f t="shared" si="63"/>
        <v>4081</v>
      </c>
      <c r="B4085" s="106">
        <v>18936</v>
      </c>
      <c r="C4085" s="107" t="s">
        <v>455</v>
      </c>
      <c r="D4085" s="108">
        <v>34307</v>
      </c>
      <c r="E4085" s="28" t="s">
        <v>4830</v>
      </c>
      <c r="F4085" s="17"/>
      <c r="G4085" s="17"/>
      <c r="H4085" s="353">
        <v>141000835582</v>
      </c>
      <c r="I4085" s="17" t="s">
        <v>5210</v>
      </c>
      <c r="J4085" s="17">
        <v>0</v>
      </c>
    </row>
    <row r="4086" spans="1:10" hidden="1">
      <c r="A4086" s="18">
        <f t="shared" si="63"/>
        <v>4082</v>
      </c>
      <c r="B4086" s="124">
        <v>18938</v>
      </c>
      <c r="C4086" s="125" t="s">
        <v>2092</v>
      </c>
      <c r="D4086" s="126">
        <v>35121</v>
      </c>
      <c r="E4086" s="147" t="s">
        <v>4798</v>
      </c>
      <c r="F4086" s="17"/>
      <c r="G4086" s="17"/>
      <c r="H4086" s="353">
        <v>1014448589</v>
      </c>
      <c r="I4086" s="17" t="s">
        <v>5210</v>
      </c>
      <c r="J4086" s="17">
        <v>0</v>
      </c>
    </row>
    <row r="4087" spans="1:10" hidden="1">
      <c r="A4087" s="18">
        <f t="shared" si="63"/>
        <v>4083</v>
      </c>
      <c r="B4087" s="106">
        <v>18939</v>
      </c>
      <c r="C4087" s="107" t="s">
        <v>3566</v>
      </c>
      <c r="D4087" s="108">
        <v>32786</v>
      </c>
      <c r="E4087" s="28" t="s">
        <v>4807</v>
      </c>
      <c r="F4087" s="17"/>
      <c r="G4087" s="17"/>
      <c r="H4087" s="353">
        <v>141000834709</v>
      </c>
      <c r="I4087" s="17" t="s">
        <v>5210</v>
      </c>
      <c r="J4087" s="17">
        <v>0</v>
      </c>
    </row>
    <row r="4088" spans="1:10" hidden="1">
      <c r="A4088" s="18">
        <f t="shared" si="63"/>
        <v>4084</v>
      </c>
      <c r="B4088" s="72">
        <v>18940</v>
      </c>
      <c r="C4088" s="73" t="s">
        <v>3567</v>
      </c>
      <c r="D4088" s="74">
        <v>31596</v>
      </c>
      <c r="E4088" s="24" t="s">
        <v>4807</v>
      </c>
      <c r="F4088" s="17"/>
      <c r="G4088" s="17"/>
      <c r="H4088" s="353">
        <v>141000837223</v>
      </c>
      <c r="I4088" s="17" t="s">
        <v>5210</v>
      </c>
      <c r="J4088" s="17">
        <v>0</v>
      </c>
    </row>
    <row r="4089" spans="1:10" hidden="1">
      <c r="A4089" s="18">
        <f t="shared" si="63"/>
        <v>4085</v>
      </c>
      <c r="B4089" s="106">
        <v>18943</v>
      </c>
      <c r="C4089" s="107" t="s">
        <v>3568</v>
      </c>
      <c r="D4089" s="108">
        <v>32471</v>
      </c>
      <c r="E4089" s="109" t="s">
        <v>4805</v>
      </c>
      <c r="F4089" s="17"/>
      <c r="G4089" s="17"/>
      <c r="H4089" s="353">
        <v>141000836663</v>
      </c>
      <c r="I4089" s="17" t="s">
        <v>5210</v>
      </c>
      <c r="J4089" s="17">
        <v>0</v>
      </c>
    </row>
    <row r="4090" spans="1:10" hidden="1">
      <c r="A4090" s="18">
        <f t="shared" si="63"/>
        <v>4086</v>
      </c>
      <c r="B4090" s="72">
        <v>18946</v>
      </c>
      <c r="C4090" s="73" t="s">
        <v>1551</v>
      </c>
      <c r="D4090" s="74">
        <v>34915</v>
      </c>
      <c r="E4090" s="24" t="s">
        <v>4830</v>
      </c>
      <c r="F4090" s="17"/>
      <c r="G4090" s="17"/>
      <c r="H4090" s="353">
        <v>141000834716</v>
      </c>
      <c r="I4090" s="17" t="s">
        <v>5210</v>
      </c>
      <c r="J4090" s="17">
        <v>0</v>
      </c>
    </row>
    <row r="4091" spans="1:10" hidden="1">
      <c r="A4091" s="18">
        <f t="shared" si="63"/>
        <v>4087</v>
      </c>
      <c r="B4091" s="106">
        <v>18947</v>
      </c>
      <c r="C4091" s="107" t="s">
        <v>3569</v>
      </c>
      <c r="D4091" s="108">
        <v>31182</v>
      </c>
      <c r="E4091" s="109" t="s">
        <v>4814</v>
      </c>
      <c r="F4091" s="17"/>
      <c r="G4091" s="17"/>
      <c r="H4091" s="353">
        <v>141000834706</v>
      </c>
      <c r="I4091" s="17" t="s">
        <v>5210</v>
      </c>
      <c r="J4091" s="17">
        <v>0</v>
      </c>
    </row>
    <row r="4092" spans="1:10" hidden="1">
      <c r="A4092" s="18">
        <f t="shared" si="63"/>
        <v>4088</v>
      </c>
      <c r="B4092" s="72">
        <v>18950</v>
      </c>
      <c r="C4092" s="73" t="s">
        <v>3570</v>
      </c>
      <c r="D4092" s="74">
        <v>31476</v>
      </c>
      <c r="E4092" s="213" t="s">
        <v>4807</v>
      </c>
      <c r="F4092" s="17"/>
      <c r="G4092" s="17"/>
      <c r="H4092" s="353">
        <v>141000844078</v>
      </c>
      <c r="I4092" s="17" t="s">
        <v>5210</v>
      </c>
      <c r="J4092" s="17">
        <v>0</v>
      </c>
    </row>
    <row r="4093" spans="1:10" hidden="1">
      <c r="A4093" s="18">
        <f t="shared" si="63"/>
        <v>4089</v>
      </c>
      <c r="B4093" s="106">
        <v>18952</v>
      </c>
      <c r="C4093" s="107" t="s">
        <v>3571</v>
      </c>
      <c r="D4093" s="108">
        <v>32813</v>
      </c>
      <c r="E4093" s="109" t="s">
        <v>4822</v>
      </c>
      <c r="F4093" s="17"/>
      <c r="G4093" s="17"/>
      <c r="H4093" s="353">
        <v>101005889272</v>
      </c>
      <c r="I4093" s="17" t="s">
        <v>5204</v>
      </c>
      <c r="J4093" s="17">
        <v>0</v>
      </c>
    </row>
    <row r="4094" spans="1:10" hidden="1">
      <c r="A4094" s="18">
        <f t="shared" si="63"/>
        <v>4090</v>
      </c>
      <c r="B4094" s="72">
        <v>18954</v>
      </c>
      <c r="C4094" s="73" t="s">
        <v>3572</v>
      </c>
      <c r="D4094" s="74">
        <v>32882</v>
      </c>
      <c r="E4094" s="24" t="s">
        <v>4801</v>
      </c>
      <c r="F4094" s="17"/>
      <c r="G4094" s="17"/>
      <c r="H4094" s="353">
        <v>141000834854</v>
      </c>
      <c r="I4094" s="17" t="s">
        <v>5210</v>
      </c>
      <c r="J4094" s="17">
        <v>0</v>
      </c>
    </row>
    <row r="4095" spans="1:10" hidden="1">
      <c r="A4095" s="18">
        <f t="shared" si="63"/>
        <v>4091</v>
      </c>
      <c r="B4095" s="106">
        <v>18956</v>
      </c>
      <c r="C4095" s="107" t="s">
        <v>3573</v>
      </c>
      <c r="D4095" s="108" t="s">
        <v>4774</v>
      </c>
      <c r="E4095" s="28" t="s">
        <v>4780</v>
      </c>
      <c r="F4095" s="17"/>
      <c r="G4095" s="17" t="s">
        <v>11654</v>
      </c>
      <c r="H4095" s="353">
        <v>141000834857</v>
      </c>
      <c r="I4095" s="17" t="s">
        <v>5210</v>
      </c>
      <c r="J4095" s="17">
        <v>0</v>
      </c>
    </row>
    <row r="4096" spans="1:10" hidden="1">
      <c r="A4096" s="18">
        <f t="shared" si="63"/>
        <v>4092</v>
      </c>
      <c r="B4096" s="72">
        <v>18957</v>
      </c>
      <c r="C4096" s="73" t="s">
        <v>3574</v>
      </c>
      <c r="D4096" s="74">
        <v>31620</v>
      </c>
      <c r="E4096" s="24" t="s">
        <v>4782</v>
      </c>
      <c r="F4096" s="17" t="s">
        <v>11012</v>
      </c>
      <c r="G4096" s="17" t="s">
        <v>11007</v>
      </c>
      <c r="H4096" s="353">
        <v>141000834858</v>
      </c>
      <c r="I4096" s="17" t="s">
        <v>5210</v>
      </c>
      <c r="J4096" s="17">
        <v>0</v>
      </c>
    </row>
    <row r="4097" spans="1:10" hidden="1">
      <c r="A4097" s="18">
        <f t="shared" si="63"/>
        <v>4093</v>
      </c>
      <c r="B4097" s="106">
        <v>18958</v>
      </c>
      <c r="C4097" s="107" t="s">
        <v>3575</v>
      </c>
      <c r="D4097" s="108">
        <v>35591</v>
      </c>
      <c r="E4097" s="28" t="s">
        <v>4782</v>
      </c>
      <c r="F4097" s="17" t="s">
        <v>8495</v>
      </c>
      <c r="G4097" s="17" t="s">
        <v>8490</v>
      </c>
      <c r="H4097" s="353">
        <v>141000834859</v>
      </c>
      <c r="I4097" s="17" t="s">
        <v>5210</v>
      </c>
      <c r="J4097" s="17">
        <v>0</v>
      </c>
    </row>
    <row r="4098" spans="1:10" hidden="1">
      <c r="A4098" s="18">
        <f t="shared" si="63"/>
        <v>4094</v>
      </c>
      <c r="B4098" s="72">
        <v>18959</v>
      </c>
      <c r="C4098" s="73" t="s">
        <v>3576</v>
      </c>
      <c r="D4098" s="74">
        <v>34541</v>
      </c>
      <c r="E4098" s="24" t="s">
        <v>4779</v>
      </c>
      <c r="F4098" s="17"/>
      <c r="G4098" s="17"/>
      <c r="H4098" s="353">
        <v>141000834860</v>
      </c>
      <c r="I4098" s="17" t="s">
        <v>5210</v>
      </c>
      <c r="J4098" s="17">
        <v>0</v>
      </c>
    </row>
    <row r="4099" spans="1:10" hidden="1">
      <c r="A4099" s="18">
        <f t="shared" si="63"/>
        <v>4095</v>
      </c>
      <c r="B4099" s="106">
        <v>18960</v>
      </c>
      <c r="C4099" s="107" t="s">
        <v>3577</v>
      </c>
      <c r="D4099" s="108">
        <v>31064</v>
      </c>
      <c r="E4099" s="28" t="s">
        <v>4780</v>
      </c>
      <c r="F4099" s="17"/>
      <c r="G4099" s="17"/>
      <c r="H4099" s="353">
        <v>100867479421</v>
      </c>
      <c r="I4099" s="17" t="s">
        <v>5204</v>
      </c>
      <c r="J4099" s="17">
        <v>0</v>
      </c>
    </row>
    <row r="4100" spans="1:10" hidden="1">
      <c r="A4100" s="18">
        <f t="shared" si="63"/>
        <v>4096</v>
      </c>
      <c r="B4100" s="72">
        <v>18961</v>
      </c>
      <c r="C4100" s="73" t="s">
        <v>3578</v>
      </c>
      <c r="D4100" s="74">
        <v>34708</v>
      </c>
      <c r="E4100" s="24" t="s">
        <v>4809</v>
      </c>
      <c r="F4100" s="17"/>
      <c r="G4100" s="17"/>
      <c r="H4100" s="353">
        <v>101006949636</v>
      </c>
      <c r="I4100" s="17" t="s">
        <v>5204</v>
      </c>
      <c r="J4100" s="17">
        <v>0</v>
      </c>
    </row>
    <row r="4101" spans="1:10" hidden="1">
      <c r="A4101" s="18">
        <f t="shared" si="63"/>
        <v>4097</v>
      </c>
      <c r="B4101" s="53">
        <v>18962</v>
      </c>
      <c r="C4101" s="54" t="s">
        <v>232</v>
      </c>
      <c r="D4101" s="214">
        <v>35727</v>
      </c>
      <c r="E4101" s="28" t="s">
        <v>4802</v>
      </c>
      <c r="F4101" s="17"/>
      <c r="G4101" s="17"/>
      <c r="H4101" s="353">
        <v>141000837548</v>
      </c>
      <c r="I4101" s="17" t="s">
        <v>5210</v>
      </c>
      <c r="J4101" s="17" t="s">
        <v>6829</v>
      </c>
    </row>
    <row r="4102" spans="1:10" hidden="1">
      <c r="A4102" s="18">
        <f t="shared" ref="A4102:A4165" si="64">ROW()-4</f>
        <v>4098</v>
      </c>
      <c r="B4102" s="65">
        <v>18963</v>
      </c>
      <c r="C4102" s="66" t="s">
        <v>3579</v>
      </c>
      <c r="D4102" s="67">
        <v>31755</v>
      </c>
      <c r="E4102" s="24" t="s">
        <v>4802</v>
      </c>
      <c r="F4102" s="17"/>
      <c r="G4102" s="17"/>
      <c r="H4102" s="353">
        <v>100001836168</v>
      </c>
      <c r="I4102" s="17" t="s">
        <v>5204</v>
      </c>
      <c r="J4102" s="17" t="s">
        <v>6830</v>
      </c>
    </row>
    <row r="4103" spans="1:10" hidden="1">
      <c r="A4103" s="18">
        <f t="shared" si="64"/>
        <v>4099</v>
      </c>
      <c r="B4103" s="53">
        <v>18964</v>
      </c>
      <c r="C4103" s="54" t="s">
        <v>3580</v>
      </c>
      <c r="D4103" s="214">
        <v>35694</v>
      </c>
      <c r="E4103" s="215" t="s">
        <v>4798</v>
      </c>
      <c r="F4103" s="17"/>
      <c r="G4103" s="17"/>
      <c r="H4103" s="353">
        <v>141000839687</v>
      </c>
      <c r="I4103" s="17" t="s">
        <v>5210</v>
      </c>
      <c r="J4103" s="17" t="s">
        <v>6831</v>
      </c>
    </row>
    <row r="4104" spans="1:10" hidden="1">
      <c r="A4104" s="18">
        <f t="shared" si="64"/>
        <v>4100</v>
      </c>
      <c r="B4104" s="65">
        <v>18968</v>
      </c>
      <c r="C4104" s="66" t="s">
        <v>435</v>
      </c>
      <c r="D4104" s="67">
        <v>33551</v>
      </c>
      <c r="E4104" s="216" t="s">
        <v>4824</v>
      </c>
      <c r="F4104" s="17"/>
      <c r="G4104" s="17"/>
      <c r="H4104" s="353">
        <v>141000825635</v>
      </c>
      <c r="I4104" s="17" t="s">
        <v>5210</v>
      </c>
      <c r="J4104" s="17" t="s">
        <v>6832</v>
      </c>
    </row>
    <row r="4105" spans="1:10" hidden="1">
      <c r="A4105" s="18">
        <f t="shared" si="64"/>
        <v>4101</v>
      </c>
      <c r="B4105" s="53">
        <v>18969</v>
      </c>
      <c r="C4105" s="54" t="s">
        <v>3581</v>
      </c>
      <c r="D4105" s="214">
        <v>35573</v>
      </c>
      <c r="E4105" s="215" t="s">
        <v>4821</v>
      </c>
      <c r="F4105" s="17"/>
      <c r="G4105" s="17"/>
      <c r="H4105" s="353">
        <v>141000792183</v>
      </c>
      <c r="I4105" s="17" t="s">
        <v>5210</v>
      </c>
      <c r="J4105" s="17" t="s">
        <v>6833</v>
      </c>
    </row>
    <row r="4106" spans="1:10" hidden="1">
      <c r="A4106" s="18">
        <f t="shared" si="64"/>
        <v>4102</v>
      </c>
      <c r="B4106" s="65">
        <v>18970</v>
      </c>
      <c r="C4106" s="66" t="s">
        <v>3582</v>
      </c>
      <c r="D4106" s="67">
        <v>34896</v>
      </c>
      <c r="E4106" s="216" t="s">
        <v>4821</v>
      </c>
      <c r="F4106" s="17"/>
      <c r="G4106" s="17"/>
      <c r="H4106" s="353">
        <v>521000704810</v>
      </c>
      <c r="I4106" s="17" t="s">
        <v>5210</v>
      </c>
      <c r="J4106" s="17" t="s">
        <v>6834</v>
      </c>
    </row>
    <row r="4107" spans="1:10" hidden="1">
      <c r="A4107" s="18">
        <f t="shared" si="64"/>
        <v>4103</v>
      </c>
      <c r="B4107" s="42">
        <v>18971</v>
      </c>
      <c r="C4107" s="29" t="s">
        <v>3583</v>
      </c>
      <c r="D4107" s="45">
        <v>34482</v>
      </c>
      <c r="E4107" s="29" t="s">
        <v>4798</v>
      </c>
      <c r="F4107" s="17"/>
      <c r="G4107" s="17"/>
      <c r="H4107" s="353">
        <v>141000824900</v>
      </c>
      <c r="I4107" s="17" t="s">
        <v>5210</v>
      </c>
      <c r="J4107" s="17" t="s">
        <v>6835</v>
      </c>
    </row>
    <row r="4108" spans="1:10" hidden="1">
      <c r="A4108" s="18">
        <f t="shared" si="64"/>
        <v>4104</v>
      </c>
      <c r="B4108" s="65">
        <v>18972</v>
      </c>
      <c r="C4108" s="66" t="s">
        <v>3584</v>
      </c>
      <c r="D4108" s="67">
        <v>35704</v>
      </c>
      <c r="E4108" s="216" t="s">
        <v>4821</v>
      </c>
      <c r="F4108" s="17"/>
      <c r="G4108" s="17"/>
      <c r="H4108" s="353">
        <v>141000824893</v>
      </c>
      <c r="I4108" s="17" t="s">
        <v>5210</v>
      </c>
      <c r="J4108" s="17" t="s">
        <v>6836</v>
      </c>
    </row>
    <row r="4109" spans="1:10" hidden="1">
      <c r="A4109" s="18">
        <f t="shared" si="64"/>
        <v>4105</v>
      </c>
      <c r="B4109" s="53">
        <v>18973</v>
      </c>
      <c r="C4109" s="54" t="s">
        <v>3585</v>
      </c>
      <c r="D4109" s="214">
        <v>34500</v>
      </c>
      <c r="E4109" s="215" t="s">
        <v>4821</v>
      </c>
      <c r="F4109" s="17"/>
      <c r="G4109" s="17"/>
      <c r="H4109" s="353">
        <v>141000824894</v>
      </c>
      <c r="I4109" s="17" t="s">
        <v>5210</v>
      </c>
      <c r="J4109" s="17" t="s">
        <v>6837</v>
      </c>
    </row>
    <row r="4110" spans="1:10" hidden="1">
      <c r="A4110" s="18">
        <f t="shared" si="64"/>
        <v>4106</v>
      </c>
      <c r="B4110" s="65">
        <v>18976</v>
      </c>
      <c r="C4110" s="66" t="s">
        <v>3586</v>
      </c>
      <c r="D4110" s="67">
        <v>35680</v>
      </c>
      <c r="E4110" s="24" t="s">
        <v>4780</v>
      </c>
      <c r="F4110" s="17"/>
      <c r="G4110" s="17"/>
      <c r="H4110" s="353">
        <v>141000836659</v>
      </c>
      <c r="I4110" s="17" t="s">
        <v>5210</v>
      </c>
      <c r="J4110" s="17" t="s">
        <v>6838</v>
      </c>
    </row>
    <row r="4111" spans="1:10" hidden="1">
      <c r="A4111" s="18">
        <f t="shared" si="64"/>
        <v>4107</v>
      </c>
      <c r="B4111" s="53">
        <v>18977</v>
      </c>
      <c r="C4111" s="54" t="s">
        <v>1287</v>
      </c>
      <c r="D4111" s="214">
        <v>35604</v>
      </c>
      <c r="E4111" s="215" t="s">
        <v>4792</v>
      </c>
      <c r="F4111" s="17"/>
      <c r="G4111" s="17"/>
      <c r="H4111" s="353">
        <v>141000825048</v>
      </c>
      <c r="I4111" s="17" t="s">
        <v>5210</v>
      </c>
      <c r="J4111" s="17" t="s">
        <v>6839</v>
      </c>
    </row>
    <row r="4112" spans="1:10" hidden="1">
      <c r="A4112" s="18">
        <f t="shared" si="64"/>
        <v>4108</v>
      </c>
      <c r="B4112" s="217">
        <v>18979</v>
      </c>
      <c r="C4112" s="218" t="s">
        <v>3587</v>
      </c>
      <c r="D4112" s="219">
        <v>35384</v>
      </c>
      <c r="E4112" s="24" t="s">
        <v>4800</v>
      </c>
      <c r="F4112" s="17"/>
      <c r="G4112" s="17"/>
      <c r="H4112" s="353">
        <v>1019886206</v>
      </c>
      <c r="I4112" s="17" t="s">
        <v>5210</v>
      </c>
      <c r="J4112" s="17" t="s">
        <v>6840</v>
      </c>
    </row>
    <row r="4113" spans="1:10" hidden="1">
      <c r="A4113" s="18">
        <f t="shared" si="64"/>
        <v>4109</v>
      </c>
      <c r="B4113" s="53">
        <v>18981</v>
      </c>
      <c r="C4113" s="54" t="s">
        <v>630</v>
      </c>
      <c r="D4113" s="214">
        <v>33788</v>
      </c>
      <c r="E4113" s="28" t="s">
        <v>4803</v>
      </c>
      <c r="F4113" s="17"/>
      <c r="G4113" s="17"/>
      <c r="H4113" s="353">
        <v>141000824891</v>
      </c>
      <c r="I4113" s="17" t="s">
        <v>5210</v>
      </c>
      <c r="J4113" s="17" t="s">
        <v>6842</v>
      </c>
    </row>
    <row r="4114" spans="1:10" hidden="1">
      <c r="A4114" s="18">
        <f t="shared" si="64"/>
        <v>4110</v>
      </c>
      <c r="B4114" s="65">
        <v>18983</v>
      </c>
      <c r="C4114" s="66" t="s">
        <v>3588</v>
      </c>
      <c r="D4114" s="67">
        <v>35701</v>
      </c>
      <c r="E4114" s="24" t="s">
        <v>4803</v>
      </c>
      <c r="F4114" s="17"/>
      <c r="G4114" s="17"/>
      <c r="H4114" s="353">
        <v>141000824823</v>
      </c>
      <c r="I4114" s="17" t="s">
        <v>5210</v>
      </c>
      <c r="J4114" s="17" t="s">
        <v>6643</v>
      </c>
    </row>
    <row r="4115" spans="1:10" hidden="1">
      <c r="A4115" s="18">
        <f t="shared" si="64"/>
        <v>4111</v>
      </c>
      <c r="B4115" s="42">
        <v>18984</v>
      </c>
      <c r="C4115" s="29" t="s">
        <v>3589</v>
      </c>
      <c r="D4115" s="45">
        <v>34141</v>
      </c>
      <c r="E4115" s="29" t="s">
        <v>4797</v>
      </c>
      <c r="F4115" s="17"/>
      <c r="G4115" s="17"/>
      <c r="H4115" s="353">
        <v>103000926459</v>
      </c>
      <c r="I4115" s="17" t="s">
        <v>5204</v>
      </c>
      <c r="J4115" s="17" t="s">
        <v>6844</v>
      </c>
    </row>
    <row r="4116" spans="1:10" hidden="1">
      <c r="A4116" s="18">
        <f t="shared" si="64"/>
        <v>4112</v>
      </c>
      <c r="B4116" s="65">
        <v>18985</v>
      </c>
      <c r="C4116" s="73" t="s">
        <v>3590</v>
      </c>
      <c r="D4116" s="67">
        <v>35322</v>
      </c>
      <c r="E4116" s="24" t="s">
        <v>4788</v>
      </c>
      <c r="F4116" s="17"/>
      <c r="G4116" s="17"/>
      <c r="H4116" s="353">
        <v>141000837225</v>
      </c>
      <c r="I4116" s="17" t="s">
        <v>5210</v>
      </c>
      <c r="J4116" s="17" t="s">
        <v>6845</v>
      </c>
    </row>
    <row r="4117" spans="1:10" hidden="1">
      <c r="A4117" s="18">
        <f t="shared" si="64"/>
        <v>4113</v>
      </c>
      <c r="B4117" s="53">
        <v>18987</v>
      </c>
      <c r="C4117" s="54" t="s">
        <v>3591</v>
      </c>
      <c r="D4117" s="214">
        <v>35505</v>
      </c>
      <c r="E4117" s="28" t="s">
        <v>4800</v>
      </c>
      <c r="F4117" s="17"/>
      <c r="G4117" s="17"/>
      <c r="H4117" s="353">
        <v>141000838349</v>
      </c>
      <c r="I4117" s="17" t="s">
        <v>5210</v>
      </c>
      <c r="J4117" s="17" t="s">
        <v>6846</v>
      </c>
    </row>
    <row r="4118" spans="1:10" hidden="1">
      <c r="A4118" s="18">
        <f t="shared" si="64"/>
        <v>4114</v>
      </c>
      <c r="B4118" s="38">
        <v>18988</v>
      </c>
      <c r="C4118" s="30" t="s">
        <v>1984</v>
      </c>
      <c r="D4118" s="41">
        <v>33615</v>
      </c>
      <c r="E4118" s="30" t="s">
        <v>4825</v>
      </c>
      <c r="F4118" s="17"/>
      <c r="G4118" s="17"/>
      <c r="H4118" s="353">
        <v>141000838350</v>
      </c>
      <c r="I4118" s="17" t="s">
        <v>5210</v>
      </c>
      <c r="J4118" s="17" t="s">
        <v>6847</v>
      </c>
    </row>
    <row r="4119" spans="1:10" hidden="1">
      <c r="A4119" s="18">
        <f t="shared" si="64"/>
        <v>4115</v>
      </c>
      <c r="B4119" s="53">
        <v>18990</v>
      </c>
      <c r="C4119" s="54" t="s">
        <v>3592</v>
      </c>
      <c r="D4119" s="214">
        <v>35008</v>
      </c>
      <c r="E4119" s="215" t="s">
        <v>4825</v>
      </c>
      <c r="F4119" s="17"/>
      <c r="G4119" s="17"/>
      <c r="H4119" s="353">
        <v>141000827021</v>
      </c>
      <c r="I4119" s="17" t="s">
        <v>5210</v>
      </c>
      <c r="J4119" s="17" t="s">
        <v>6848</v>
      </c>
    </row>
    <row r="4120" spans="1:10" hidden="1">
      <c r="A4120" s="18">
        <f t="shared" si="64"/>
        <v>4116</v>
      </c>
      <c r="B4120" s="65">
        <v>18991</v>
      </c>
      <c r="C4120" s="66" t="s">
        <v>3593</v>
      </c>
      <c r="D4120" s="67">
        <v>35793</v>
      </c>
      <c r="E4120" s="24" t="s">
        <v>4793</v>
      </c>
      <c r="F4120" s="17"/>
      <c r="G4120" s="17"/>
      <c r="H4120" s="353">
        <v>141000824910</v>
      </c>
      <c r="I4120" s="17" t="s">
        <v>5210</v>
      </c>
      <c r="J4120" s="17" t="s">
        <v>6849</v>
      </c>
    </row>
    <row r="4121" spans="1:10" hidden="1">
      <c r="A4121" s="18">
        <f t="shared" si="64"/>
        <v>4117</v>
      </c>
      <c r="B4121" s="53">
        <v>18992</v>
      </c>
      <c r="C4121" s="54" t="s">
        <v>3594</v>
      </c>
      <c r="D4121" s="214">
        <v>32235</v>
      </c>
      <c r="E4121" s="28" t="s">
        <v>4819</v>
      </c>
      <c r="F4121" s="17"/>
      <c r="G4121" s="17"/>
      <c r="H4121" s="353">
        <v>141000824911</v>
      </c>
      <c r="I4121" s="17" t="s">
        <v>5210</v>
      </c>
      <c r="J4121" s="17" t="s">
        <v>6850</v>
      </c>
    </row>
    <row r="4122" spans="1:10" hidden="1">
      <c r="A4122" s="18">
        <f t="shared" si="64"/>
        <v>4118</v>
      </c>
      <c r="B4122" s="65">
        <v>18994</v>
      </c>
      <c r="C4122" s="66" t="s">
        <v>3595</v>
      </c>
      <c r="D4122" s="67">
        <v>33905</v>
      </c>
      <c r="E4122" s="216" t="s">
        <v>4818</v>
      </c>
      <c r="F4122" s="17"/>
      <c r="G4122" s="17"/>
      <c r="H4122" s="353">
        <v>141000831143</v>
      </c>
      <c r="I4122" s="17" t="s">
        <v>5210</v>
      </c>
      <c r="J4122" s="17" t="s">
        <v>6851</v>
      </c>
    </row>
    <row r="4123" spans="1:10" hidden="1">
      <c r="A4123" s="18">
        <f t="shared" si="64"/>
        <v>4119</v>
      </c>
      <c r="B4123" s="53">
        <v>18997</v>
      </c>
      <c r="C4123" s="54" t="s">
        <v>342</v>
      </c>
      <c r="D4123" s="214">
        <v>35671</v>
      </c>
      <c r="E4123" s="28" t="s">
        <v>4800</v>
      </c>
      <c r="F4123" s="17"/>
      <c r="G4123" s="17"/>
      <c r="H4123" s="353">
        <v>141000825630</v>
      </c>
      <c r="I4123" s="17" t="s">
        <v>5210</v>
      </c>
      <c r="J4123" s="17" t="s">
        <v>6852</v>
      </c>
    </row>
    <row r="4124" spans="1:10" hidden="1">
      <c r="A4124" s="18">
        <f t="shared" si="64"/>
        <v>4120</v>
      </c>
      <c r="B4124" s="65">
        <v>18998</v>
      </c>
      <c r="C4124" s="66" t="s">
        <v>3596</v>
      </c>
      <c r="D4124" s="67">
        <v>35695</v>
      </c>
      <c r="E4124" s="24" t="s">
        <v>4780</v>
      </c>
      <c r="F4124" s="17"/>
      <c r="G4124" s="17"/>
      <c r="H4124" s="353">
        <v>141000824878</v>
      </c>
      <c r="I4124" s="17" t="s">
        <v>5210</v>
      </c>
      <c r="J4124" s="17" t="s">
        <v>6853</v>
      </c>
    </row>
    <row r="4125" spans="1:10" hidden="1">
      <c r="A4125" s="18">
        <f t="shared" si="64"/>
        <v>4121</v>
      </c>
      <c r="B4125" s="53">
        <v>18999</v>
      </c>
      <c r="C4125" s="54" t="s">
        <v>3597</v>
      </c>
      <c r="D4125" s="214">
        <v>35779</v>
      </c>
      <c r="E4125" s="28" t="s">
        <v>4797</v>
      </c>
      <c r="F4125" s="17"/>
      <c r="G4125" s="17"/>
      <c r="H4125" s="353">
        <v>141000860124</v>
      </c>
      <c r="I4125" s="17" t="s">
        <v>5210</v>
      </c>
      <c r="J4125" s="17" t="s">
        <v>6854</v>
      </c>
    </row>
    <row r="4126" spans="1:10" hidden="1">
      <c r="A4126" s="18">
        <f t="shared" si="64"/>
        <v>4122</v>
      </c>
      <c r="B4126" s="65">
        <v>19000</v>
      </c>
      <c r="C4126" s="66" t="s">
        <v>2810</v>
      </c>
      <c r="D4126" s="67">
        <v>35772</v>
      </c>
      <c r="E4126" s="24" t="s">
        <v>4793</v>
      </c>
      <c r="F4126" s="17"/>
      <c r="G4126" s="17"/>
      <c r="H4126" s="353">
        <v>141000836650</v>
      </c>
      <c r="I4126" s="17" t="s">
        <v>5210</v>
      </c>
      <c r="J4126" s="17" t="s">
        <v>6855</v>
      </c>
    </row>
    <row r="4127" spans="1:10" hidden="1">
      <c r="A4127" s="18">
        <f t="shared" si="64"/>
        <v>4123</v>
      </c>
      <c r="B4127" s="53">
        <v>19002</v>
      </c>
      <c r="C4127" s="107" t="s">
        <v>3598</v>
      </c>
      <c r="D4127" s="108">
        <v>35237</v>
      </c>
      <c r="E4127" s="215" t="s">
        <v>4789</v>
      </c>
      <c r="F4127" s="17"/>
      <c r="G4127" s="17"/>
      <c r="H4127" s="353">
        <v>141000836652</v>
      </c>
      <c r="I4127" s="17" t="s">
        <v>5210</v>
      </c>
      <c r="J4127" s="17" t="s">
        <v>6856</v>
      </c>
    </row>
    <row r="4128" spans="1:10" hidden="1">
      <c r="A4128" s="18">
        <f t="shared" si="64"/>
        <v>4124</v>
      </c>
      <c r="B4128" s="65">
        <v>19003</v>
      </c>
      <c r="C4128" s="66" t="s">
        <v>3599</v>
      </c>
      <c r="D4128" s="67">
        <v>35642</v>
      </c>
      <c r="E4128" s="24" t="s">
        <v>4829</v>
      </c>
      <c r="F4128" s="17"/>
      <c r="G4128" s="17"/>
      <c r="H4128" s="353">
        <v>141000824846</v>
      </c>
      <c r="I4128" s="17" t="s">
        <v>5210</v>
      </c>
      <c r="J4128" s="17" t="s">
        <v>6857</v>
      </c>
    </row>
    <row r="4129" spans="1:10" hidden="1">
      <c r="A4129" s="18">
        <f t="shared" si="64"/>
        <v>4125</v>
      </c>
      <c r="B4129" s="53">
        <v>19004</v>
      </c>
      <c r="C4129" s="54" t="s">
        <v>3600</v>
      </c>
      <c r="D4129" s="214">
        <v>35587</v>
      </c>
      <c r="E4129" s="215" t="s">
        <v>4820</v>
      </c>
      <c r="F4129" s="17"/>
      <c r="G4129" s="17"/>
      <c r="H4129" s="353">
        <v>141000831146</v>
      </c>
      <c r="I4129" s="17" t="s">
        <v>5210</v>
      </c>
      <c r="J4129" s="17" t="s">
        <v>6858</v>
      </c>
    </row>
    <row r="4130" spans="1:10" hidden="1">
      <c r="A4130" s="18">
        <f t="shared" si="64"/>
        <v>4126</v>
      </c>
      <c r="B4130" s="65">
        <v>19005</v>
      </c>
      <c r="C4130" s="66" t="s">
        <v>3601</v>
      </c>
      <c r="D4130" s="67">
        <v>35679</v>
      </c>
      <c r="E4130" s="216" t="s">
        <v>4823</v>
      </c>
      <c r="F4130" s="17"/>
      <c r="G4130" s="17"/>
      <c r="H4130" s="353">
        <v>141000824863</v>
      </c>
      <c r="I4130" s="17" t="s">
        <v>5210</v>
      </c>
      <c r="J4130" s="17" t="s">
        <v>6843</v>
      </c>
    </row>
    <row r="4131" spans="1:10" hidden="1">
      <c r="A4131" s="18">
        <f t="shared" si="64"/>
        <v>4127</v>
      </c>
      <c r="B4131" s="53">
        <v>19007</v>
      </c>
      <c r="C4131" s="54" t="s">
        <v>2822</v>
      </c>
      <c r="D4131" s="214">
        <v>34937</v>
      </c>
      <c r="E4131" s="28" t="s">
        <v>4779</v>
      </c>
      <c r="F4131" s="17"/>
      <c r="G4131" s="17"/>
      <c r="H4131" s="353">
        <v>141000824825</v>
      </c>
      <c r="I4131" s="17" t="s">
        <v>5210</v>
      </c>
      <c r="J4131" s="17" t="s">
        <v>6859</v>
      </c>
    </row>
    <row r="4132" spans="1:10" hidden="1">
      <c r="A4132" s="18">
        <f t="shared" si="64"/>
        <v>4128</v>
      </c>
      <c r="B4132" s="65">
        <v>19008</v>
      </c>
      <c r="C4132" s="66" t="s">
        <v>3602</v>
      </c>
      <c r="D4132" s="67">
        <v>33867</v>
      </c>
      <c r="E4132" s="216" t="s">
        <v>4806</v>
      </c>
      <c r="F4132" s="17"/>
      <c r="G4132" s="17"/>
      <c r="H4132" s="353">
        <v>141000824941</v>
      </c>
      <c r="I4132" s="17" t="s">
        <v>5210</v>
      </c>
      <c r="J4132" s="17" t="s">
        <v>6860</v>
      </c>
    </row>
    <row r="4133" spans="1:10" hidden="1">
      <c r="A4133" s="18">
        <f t="shared" si="64"/>
        <v>4129</v>
      </c>
      <c r="B4133" s="53">
        <v>19010</v>
      </c>
      <c r="C4133" s="54" t="s">
        <v>3603</v>
      </c>
      <c r="D4133" s="214">
        <v>35637</v>
      </c>
      <c r="E4133" s="28" t="s">
        <v>4804</v>
      </c>
      <c r="F4133" s="17"/>
      <c r="G4133" s="17"/>
      <c r="H4133" s="353">
        <v>141000824935</v>
      </c>
      <c r="I4133" s="17" t="s">
        <v>5210</v>
      </c>
      <c r="J4133" s="17" t="s">
        <v>6861</v>
      </c>
    </row>
    <row r="4134" spans="1:10" hidden="1">
      <c r="A4134" s="18">
        <f t="shared" si="64"/>
        <v>4130</v>
      </c>
      <c r="B4134" s="65">
        <v>19011</v>
      </c>
      <c r="C4134" s="66" t="s">
        <v>1945</v>
      </c>
      <c r="D4134" s="67">
        <v>34315</v>
      </c>
      <c r="E4134" s="216" t="s">
        <v>4806</v>
      </c>
      <c r="F4134" s="17"/>
      <c r="G4134" s="17"/>
      <c r="H4134" s="353">
        <v>141000824931</v>
      </c>
      <c r="I4134" s="17" t="s">
        <v>5210</v>
      </c>
      <c r="J4134" s="17" t="s">
        <v>6862</v>
      </c>
    </row>
    <row r="4135" spans="1:10" hidden="1">
      <c r="A4135" s="18">
        <f t="shared" si="64"/>
        <v>4131</v>
      </c>
      <c r="B4135" s="53">
        <v>19012</v>
      </c>
      <c r="C4135" s="54" t="s">
        <v>1452</v>
      </c>
      <c r="D4135" s="214">
        <v>35473</v>
      </c>
      <c r="E4135" s="215" t="s">
        <v>4827</v>
      </c>
      <c r="F4135" s="17"/>
      <c r="G4135" s="17"/>
      <c r="H4135" s="353">
        <v>141000827018</v>
      </c>
      <c r="I4135" s="17" t="s">
        <v>5210</v>
      </c>
      <c r="J4135" s="17" t="s">
        <v>6863</v>
      </c>
    </row>
    <row r="4136" spans="1:10" hidden="1">
      <c r="A4136" s="18">
        <f t="shared" si="64"/>
        <v>4132</v>
      </c>
      <c r="B4136" s="65">
        <v>19013</v>
      </c>
      <c r="C4136" s="66" t="s">
        <v>3604</v>
      </c>
      <c r="D4136" s="67">
        <v>35734</v>
      </c>
      <c r="E4136" s="24" t="s">
        <v>4793</v>
      </c>
      <c r="F4136" s="17"/>
      <c r="G4136" s="17"/>
      <c r="H4136" s="353">
        <v>141000827010</v>
      </c>
      <c r="I4136" s="17" t="s">
        <v>5210</v>
      </c>
      <c r="J4136" s="17" t="s">
        <v>6864</v>
      </c>
    </row>
    <row r="4137" spans="1:10" hidden="1">
      <c r="A4137" s="18">
        <f t="shared" si="64"/>
        <v>4133</v>
      </c>
      <c r="B4137" s="53">
        <v>19014</v>
      </c>
      <c r="C4137" s="54" t="s">
        <v>3605</v>
      </c>
      <c r="D4137" s="214">
        <v>34962</v>
      </c>
      <c r="E4137" s="28" t="s">
        <v>4812</v>
      </c>
      <c r="F4137" s="17"/>
      <c r="G4137" s="17"/>
      <c r="H4137" s="353">
        <v>141000827552</v>
      </c>
      <c r="I4137" s="17" t="s">
        <v>5210</v>
      </c>
      <c r="J4137" s="17" t="s">
        <v>6865</v>
      </c>
    </row>
    <row r="4138" spans="1:10" hidden="1">
      <c r="A4138" s="18">
        <f t="shared" si="64"/>
        <v>4134</v>
      </c>
      <c r="B4138" s="65">
        <v>19015</v>
      </c>
      <c r="C4138" s="66" t="s">
        <v>3606</v>
      </c>
      <c r="D4138" s="67">
        <v>35579</v>
      </c>
      <c r="E4138" s="216" t="s">
        <v>4825</v>
      </c>
      <c r="F4138" s="17"/>
      <c r="G4138" s="17"/>
      <c r="H4138" s="353">
        <v>141000824938</v>
      </c>
      <c r="I4138" s="17" t="s">
        <v>5210</v>
      </c>
      <c r="J4138" s="17" t="s">
        <v>6866</v>
      </c>
    </row>
    <row r="4139" spans="1:10" hidden="1">
      <c r="A4139" s="18">
        <f t="shared" si="64"/>
        <v>4135</v>
      </c>
      <c r="B4139" s="53">
        <v>19018</v>
      </c>
      <c r="C4139" s="54" t="s">
        <v>3607</v>
      </c>
      <c r="D4139" s="214">
        <v>35738</v>
      </c>
      <c r="E4139" s="215" t="s">
        <v>4812</v>
      </c>
      <c r="F4139" s="17"/>
      <c r="G4139" s="17"/>
      <c r="H4139" s="353">
        <v>141000836642</v>
      </c>
      <c r="I4139" s="17" t="s">
        <v>5210</v>
      </c>
      <c r="J4139" s="17" t="s">
        <v>6867</v>
      </c>
    </row>
    <row r="4140" spans="1:10" hidden="1">
      <c r="A4140" s="18">
        <f t="shared" si="64"/>
        <v>4136</v>
      </c>
      <c r="B4140" s="65">
        <v>19020</v>
      </c>
      <c r="C4140" s="73" t="s">
        <v>3608</v>
      </c>
      <c r="D4140" s="74">
        <v>33766</v>
      </c>
      <c r="E4140" s="24" t="s">
        <v>4788</v>
      </c>
      <c r="F4140" s="17"/>
      <c r="G4140" s="17"/>
      <c r="H4140" s="353">
        <v>141000836637</v>
      </c>
      <c r="I4140" s="17" t="s">
        <v>5210</v>
      </c>
      <c r="J4140" s="17" t="s">
        <v>6868</v>
      </c>
    </row>
    <row r="4141" spans="1:10" hidden="1">
      <c r="A4141" s="18">
        <f t="shared" si="64"/>
        <v>4137</v>
      </c>
      <c r="B4141" s="53">
        <v>19021</v>
      </c>
      <c r="C4141" s="54" t="s">
        <v>3609</v>
      </c>
      <c r="D4141" s="214">
        <v>35686</v>
      </c>
      <c r="E4141" s="215" t="s">
        <v>4805</v>
      </c>
      <c r="F4141" s="17"/>
      <c r="G4141" s="17"/>
      <c r="H4141" s="353">
        <v>141000831109</v>
      </c>
      <c r="I4141" s="17" t="s">
        <v>5210</v>
      </c>
      <c r="J4141" s="17" t="s">
        <v>6869</v>
      </c>
    </row>
    <row r="4142" spans="1:10" hidden="1">
      <c r="A4142" s="18">
        <f t="shared" si="64"/>
        <v>4138</v>
      </c>
      <c r="B4142" s="53">
        <v>19024</v>
      </c>
      <c r="C4142" s="54" t="s">
        <v>3610</v>
      </c>
      <c r="D4142" s="214">
        <v>35469</v>
      </c>
      <c r="E4142" s="28" t="s">
        <v>4797</v>
      </c>
      <c r="F4142" s="17"/>
      <c r="G4142" s="17"/>
      <c r="H4142" s="353">
        <v>141000836686</v>
      </c>
      <c r="I4142" s="17" t="s">
        <v>5210</v>
      </c>
      <c r="J4142" s="17" t="s">
        <v>6870</v>
      </c>
    </row>
    <row r="4143" spans="1:10" hidden="1">
      <c r="A4143" s="18">
        <f t="shared" si="64"/>
        <v>4139</v>
      </c>
      <c r="B4143" s="65">
        <v>19028</v>
      </c>
      <c r="C4143" s="66" t="s">
        <v>3611</v>
      </c>
      <c r="D4143" s="67">
        <v>31162</v>
      </c>
      <c r="E4143" s="216" t="s">
        <v>4825</v>
      </c>
      <c r="F4143" s="17"/>
      <c r="G4143" s="17"/>
      <c r="H4143" s="353">
        <v>141000836636</v>
      </c>
      <c r="I4143" s="17" t="s">
        <v>5210</v>
      </c>
      <c r="J4143" s="17" t="s">
        <v>6871</v>
      </c>
    </row>
    <row r="4144" spans="1:10" hidden="1">
      <c r="A4144" s="18">
        <f t="shared" si="64"/>
        <v>4140</v>
      </c>
      <c r="B4144" s="53">
        <v>19029</v>
      </c>
      <c r="C4144" s="54" t="s">
        <v>2314</v>
      </c>
      <c r="D4144" s="214">
        <v>35670</v>
      </c>
      <c r="E4144" s="215" t="s">
        <v>4815</v>
      </c>
      <c r="F4144" s="17"/>
      <c r="G4144" s="17"/>
      <c r="H4144" s="353">
        <v>141000836615</v>
      </c>
      <c r="I4144" s="17" t="s">
        <v>5210</v>
      </c>
      <c r="J4144" s="17" t="s">
        <v>6872</v>
      </c>
    </row>
    <row r="4145" spans="1:10" hidden="1">
      <c r="A4145" s="18">
        <f t="shared" si="64"/>
        <v>4141</v>
      </c>
      <c r="B4145" s="65">
        <v>19030</v>
      </c>
      <c r="C4145" s="66" t="s">
        <v>3612</v>
      </c>
      <c r="D4145" s="67">
        <v>35419</v>
      </c>
      <c r="E4145" s="216" t="s">
        <v>4815</v>
      </c>
      <c r="F4145" s="17"/>
      <c r="G4145" s="17"/>
      <c r="H4145" s="353">
        <v>141000836618</v>
      </c>
      <c r="I4145" s="17" t="s">
        <v>5210</v>
      </c>
      <c r="J4145" s="17" t="s">
        <v>6873</v>
      </c>
    </row>
    <row r="4146" spans="1:10" hidden="1">
      <c r="A4146" s="18">
        <f t="shared" si="64"/>
        <v>4142</v>
      </c>
      <c r="B4146" s="53">
        <v>19031</v>
      </c>
      <c r="C4146" s="107" t="s">
        <v>3613</v>
      </c>
      <c r="D4146" s="108">
        <v>35310</v>
      </c>
      <c r="E4146" s="215" t="s">
        <v>4815</v>
      </c>
      <c r="F4146" s="17"/>
      <c r="G4146" s="17"/>
      <c r="H4146" s="353">
        <v>141000836617</v>
      </c>
      <c r="I4146" s="17" t="s">
        <v>5210</v>
      </c>
      <c r="J4146" s="17" t="s">
        <v>6874</v>
      </c>
    </row>
    <row r="4147" spans="1:10" hidden="1">
      <c r="A4147" s="18">
        <f t="shared" si="64"/>
        <v>4143</v>
      </c>
      <c r="B4147" s="65">
        <v>19033</v>
      </c>
      <c r="C4147" s="66" t="s">
        <v>3614</v>
      </c>
      <c r="D4147" s="67">
        <v>35748</v>
      </c>
      <c r="E4147" s="216" t="s">
        <v>4807</v>
      </c>
      <c r="F4147" s="17"/>
      <c r="G4147" s="17"/>
      <c r="H4147" s="353">
        <v>141000824940</v>
      </c>
      <c r="I4147" s="17" t="s">
        <v>5210</v>
      </c>
      <c r="J4147" s="17" t="s">
        <v>6875</v>
      </c>
    </row>
    <row r="4148" spans="1:10" hidden="1">
      <c r="A4148" s="18">
        <f t="shared" si="64"/>
        <v>4144</v>
      </c>
      <c r="B4148" s="53">
        <v>19034</v>
      </c>
      <c r="C4148" s="54" t="s">
        <v>2543</v>
      </c>
      <c r="D4148" s="214">
        <v>35033</v>
      </c>
      <c r="E4148" s="215" t="s">
        <v>4807</v>
      </c>
      <c r="F4148" s="17"/>
      <c r="G4148" s="17"/>
      <c r="H4148" s="353">
        <v>141000824937</v>
      </c>
      <c r="I4148" s="17" t="s">
        <v>5210</v>
      </c>
      <c r="J4148" s="17" t="s">
        <v>6876</v>
      </c>
    </row>
    <row r="4149" spans="1:10" hidden="1">
      <c r="A4149" s="18">
        <f t="shared" si="64"/>
        <v>4145</v>
      </c>
      <c r="B4149" s="65">
        <v>19036</v>
      </c>
      <c r="C4149" s="73" t="s">
        <v>3615</v>
      </c>
      <c r="D4149" s="67">
        <v>35249</v>
      </c>
      <c r="E4149" s="24" t="s">
        <v>4794</v>
      </c>
      <c r="F4149" s="17"/>
      <c r="G4149" s="17"/>
      <c r="H4149" s="353">
        <v>102871845107</v>
      </c>
      <c r="I4149" s="17" t="s">
        <v>5204</v>
      </c>
      <c r="J4149" s="17" t="s">
        <v>6877</v>
      </c>
    </row>
    <row r="4150" spans="1:10" hidden="1">
      <c r="A4150" s="18">
        <f t="shared" si="64"/>
        <v>4146</v>
      </c>
      <c r="B4150" s="53">
        <v>19037</v>
      </c>
      <c r="C4150" s="107" t="s">
        <v>3616</v>
      </c>
      <c r="D4150" s="214">
        <v>35055</v>
      </c>
      <c r="E4150" s="28" t="s">
        <v>4782</v>
      </c>
      <c r="F4150" s="17" t="s">
        <v>10649</v>
      </c>
      <c r="G4150" s="17" t="s">
        <v>10645</v>
      </c>
      <c r="H4150" s="353">
        <v>141000837230</v>
      </c>
      <c r="I4150" s="17" t="s">
        <v>5210</v>
      </c>
      <c r="J4150" s="17" t="s">
        <v>11805</v>
      </c>
    </row>
    <row r="4151" spans="1:10" hidden="1">
      <c r="A4151" s="18">
        <f t="shared" si="64"/>
        <v>4147</v>
      </c>
      <c r="B4151" s="65">
        <v>19038</v>
      </c>
      <c r="C4151" s="66" t="s">
        <v>3617</v>
      </c>
      <c r="D4151" s="67">
        <v>35490</v>
      </c>
      <c r="E4151" s="24" t="s">
        <v>4793</v>
      </c>
      <c r="F4151" s="17"/>
      <c r="G4151" s="17"/>
      <c r="H4151" s="353">
        <v>141000837228</v>
      </c>
      <c r="I4151" s="17" t="s">
        <v>5210</v>
      </c>
      <c r="J4151" s="17" t="s">
        <v>6878</v>
      </c>
    </row>
    <row r="4152" spans="1:10" hidden="1">
      <c r="A4152" s="18">
        <f t="shared" si="64"/>
        <v>4148</v>
      </c>
      <c r="B4152" s="53">
        <v>19042</v>
      </c>
      <c r="C4152" s="54" t="s">
        <v>3618</v>
      </c>
      <c r="D4152" s="214">
        <v>35438</v>
      </c>
      <c r="E4152" s="28" t="s">
        <v>4800</v>
      </c>
      <c r="F4152" s="17"/>
      <c r="G4152" s="17"/>
      <c r="H4152" s="353">
        <v>141000860436</v>
      </c>
      <c r="I4152" s="17" t="s">
        <v>5210</v>
      </c>
      <c r="J4152" s="17" t="s">
        <v>6879</v>
      </c>
    </row>
    <row r="4153" spans="1:10" hidden="1">
      <c r="A4153" s="18">
        <f t="shared" si="64"/>
        <v>4149</v>
      </c>
      <c r="B4153" s="68">
        <v>19044</v>
      </c>
      <c r="C4153" s="69" t="s">
        <v>3619</v>
      </c>
      <c r="D4153" s="70">
        <v>34272</v>
      </c>
      <c r="E4153" s="24" t="s">
        <v>4815</v>
      </c>
      <c r="F4153" s="17"/>
      <c r="G4153" s="17"/>
      <c r="H4153" s="353">
        <v>1015190565</v>
      </c>
      <c r="I4153" s="17" t="s">
        <v>5210</v>
      </c>
      <c r="J4153" s="17" t="s">
        <v>6880</v>
      </c>
    </row>
    <row r="4154" spans="1:10" hidden="1">
      <c r="A4154" s="18">
        <f t="shared" si="64"/>
        <v>4150</v>
      </c>
      <c r="B4154" s="53">
        <v>19047</v>
      </c>
      <c r="C4154" s="54" t="s">
        <v>1378</v>
      </c>
      <c r="D4154" s="214">
        <v>35438</v>
      </c>
      <c r="E4154" s="28" t="s">
        <v>4797</v>
      </c>
      <c r="F4154" s="17"/>
      <c r="G4154" s="17"/>
      <c r="H4154" s="353">
        <v>141000836622</v>
      </c>
      <c r="I4154" s="17" t="s">
        <v>5210</v>
      </c>
      <c r="J4154" s="17" t="s">
        <v>6881</v>
      </c>
    </row>
    <row r="4155" spans="1:10" hidden="1">
      <c r="A4155" s="18">
        <f t="shared" si="64"/>
        <v>4151</v>
      </c>
      <c r="B4155" s="65">
        <v>19048</v>
      </c>
      <c r="C4155" s="66" t="s">
        <v>3620</v>
      </c>
      <c r="D4155" s="67">
        <v>34164</v>
      </c>
      <c r="E4155" s="24" t="s">
        <v>4797</v>
      </c>
      <c r="F4155" s="17"/>
      <c r="G4155" s="17"/>
      <c r="H4155" s="353">
        <v>141000836623</v>
      </c>
      <c r="I4155" s="17" t="s">
        <v>5210</v>
      </c>
      <c r="J4155" s="17" t="s">
        <v>6882</v>
      </c>
    </row>
    <row r="4156" spans="1:10" hidden="1">
      <c r="A4156" s="18">
        <f t="shared" si="64"/>
        <v>4152</v>
      </c>
      <c r="B4156" s="53">
        <v>19049</v>
      </c>
      <c r="C4156" s="54" t="s">
        <v>3621</v>
      </c>
      <c r="D4156" s="214">
        <v>34901</v>
      </c>
      <c r="E4156" s="28" t="s">
        <v>4797</v>
      </c>
      <c r="F4156" s="17"/>
      <c r="G4156" s="17"/>
      <c r="H4156" s="353">
        <v>141000836625</v>
      </c>
      <c r="I4156" s="17" t="s">
        <v>5210</v>
      </c>
      <c r="J4156" s="17" t="s">
        <v>6883</v>
      </c>
    </row>
    <row r="4157" spans="1:10" hidden="1">
      <c r="A4157" s="18">
        <f t="shared" si="64"/>
        <v>4153</v>
      </c>
      <c r="B4157" s="65">
        <v>19052</v>
      </c>
      <c r="C4157" s="66" t="s">
        <v>3622</v>
      </c>
      <c r="D4157" s="67">
        <v>35520</v>
      </c>
      <c r="E4157" s="24" t="s">
        <v>4780</v>
      </c>
      <c r="F4157" s="17"/>
      <c r="G4157" s="17"/>
      <c r="H4157" s="353">
        <v>141000836627</v>
      </c>
      <c r="I4157" s="17" t="s">
        <v>5210</v>
      </c>
      <c r="J4157" s="17" t="s">
        <v>6884</v>
      </c>
    </row>
    <row r="4158" spans="1:10" hidden="1">
      <c r="A4158" s="18">
        <f t="shared" si="64"/>
        <v>4154</v>
      </c>
      <c r="B4158" s="53">
        <v>19057</v>
      </c>
      <c r="C4158" s="107" t="s">
        <v>3623</v>
      </c>
      <c r="D4158" s="214">
        <v>34145</v>
      </c>
      <c r="E4158" s="223" t="s">
        <v>4788</v>
      </c>
      <c r="F4158" s="17"/>
      <c r="G4158" s="17"/>
      <c r="H4158" s="353">
        <v>141000839684</v>
      </c>
      <c r="I4158" s="17" t="s">
        <v>5210</v>
      </c>
      <c r="J4158" s="17" t="s">
        <v>6885</v>
      </c>
    </row>
    <row r="4159" spans="1:10" hidden="1">
      <c r="A4159" s="18">
        <f t="shared" si="64"/>
        <v>4155</v>
      </c>
      <c r="B4159" s="220">
        <v>19058</v>
      </c>
      <c r="C4159" s="221" t="s">
        <v>3624</v>
      </c>
      <c r="D4159" s="222">
        <v>34714</v>
      </c>
      <c r="E4159" s="221" t="s">
        <v>4788</v>
      </c>
      <c r="F4159" s="17"/>
      <c r="G4159" s="17"/>
      <c r="H4159" s="353">
        <v>141000839683</v>
      </c>
      <c r="I4159" s="17" t="s">
        <v>5210</v>
      </c>
      <c r="J4159" s="17" t="s">
        <v>6886</v>
      </c>
    </row>
    <row r="4160" spans="1:10" hidden="1">
      <c r="A4160" s="18">
        <f t="shared" si="64"/>
        <v>4156</v>
      </c>
      <c r="B4160" s="53">
        <v>19059</v>
      </c>
      <c r="C4160" s="54" t="s">
        <v>3625</v>
      </c>
      <c r="D4160" s="214">
        <v>33561</v>
      </c>
      <c r="E4160" s="28" t="s">
        <v>4784</v>
      </c>
      <c r="F4160" s="17"/>
      <c r="G4160" s="17"/>
      <c r="H4160" s="353">
        <v>141000837233</v>
      </c>
      <c r="I4160" s="17" t="s">
        <v>5210</v>
      </c>
      <c r="J4160" s="17" t="s">
        <v>6887</v>
      </c>
    </row>
    <row r="4161" spans="1:10" hidden="1">
      <c r="A4161" s="18">
        <f t="shared" si="64"/>
        <v>4157</v>
      </c>
      <c r="B4161" s="65">
        <v>19060</v>
      </c>
      <c r="C4161" s="66" t="s">
        <v>2247</v>
      </c>
      <c r="D4161" s="23">
        <v>33491</v>
      </c>
      <c r="E4161" s="224" t="s">
        <v>4824</v>
      </c>
      <c r="F4161" s="17"/>
      <c r="G4161" s="17"/>
      <c r="H4161" s="353">
        <v>141000841884</v>
      </c>
      <c r="I4161" s="17" t="s">
        <v>5210</v>
      </c>
      <c r="J4161" s="17" t="s">
        <v>6888</v>
      </c>
    </row>
    <row r="4162" spans="1:10" hidden="1">
      <c r="A4162" s="18">
        <f t="shared" si="64"/>
        <v>4158</v>
      </c>
      <c r="B4162" s="25">
        <v>19062</v>
      </c>
      <c r="C4162" s="28" t="s">
        <v>3626</v>
      </c>
      <c r="D4162" s="56">
        <v>34845</v>
      </c>
      <c r="E4162" s="28" t="s">
        <v>4818</v>
      </c>
      <c r="F4162" s="17"/>
      <c r="G4162" s="17"/>
      <c r="H4162" s="353">
        <v>141000841252</v>
      </c>
      <c r="I4162" s="17" t="s">
        <v>5210</v>
      </c>
      <c r="J4162" s="17" t="s">
        <v>6889</v>
      </c>
    </row>
    <row r="4163" spans="1:10" hidden="1">
      <c r="A4163" s="18">
        <f t="shared" si="64"/>
        <v>4159</v>
      </c>
      <c r="B4163" s="65">
        <v>19064</v>
      </c>
      <c r="C4163" s="66" t="s">
        <v>3627</v>
      </c>
      <c r="D4163" s="67">
        <v>33178</v>
      </c>
      <c r="E4163" s="24" t="s">
        <v>4803</v>
      </c>
      <c r="F4163" s="17"/>
      <c r="G4163" s="17"/>
      <c r="H4163" s="353">
        <v>141000824867</v>
      </c>
      <c r="I4163" s="17" t="s">
        <v>5210</v>
      </c>
      <c r="J4163" s="17" t="s">
        <v>6711</v>
      </c>
    </row>
    <row r="4164" spans="1:10" hidden="1">
      <c r="A4164" s="18">
        <f t="shared" si="64"/>
        <v>4160</v>
      </c>
      <c r="B4164" s="42">
        <v>19065</v>
      </c>
      <c r="C4164" s="61" t="s">
        <v>3628</v>
      </c>
      <c r="D4164" s="62">
        <v>34386</v>
      </c>
      <c r="E4164" s="29" t="s">
        <v>4797</v>
      </c>
      <c r="F4164" s="17"/>
      <c r="G4164" s="17"/>
      <c r="H4164" s="353">
        <v>1022283179</v>
      </c>
      <c r="I4164" s="17" t="s">
        <v>5210</v>
      </c>
      <c r="J4164" s="17" t="s">
        <v>6891</v>
      </c>
    </row>
    <row r="4165" spans="1:10" hidden="1">
      <c r="A4165" s="18">
        <f t="shared" si="64"/>
        <v>4161</v>
      </c>
      <c r="B4165" s="65">
        <v>19066</v>
      </c>
      <c r="C4165" s="66" t="s">
        <v>1197</v>
      </c>
      <c r="D4165" s="67">
        <v>32122</v>
      </c>
      <c r="E4165" s="24" t="s">
        <v>4803</v>
      </c>
      <c r="F4165" s="17"/>
      <c r="G4165" s="17"/>
      <c r="H4165" s="353">
        <v>100873492387</v>
      </c>
      <c r="I4165" s="17" t="s">
        <v>5204</v>
      </c>
      <c r="J4165" s="17" t="s">
        <v>6782</v>
      </c>
    </row>
    <row r="4166" spans="1:10" hidden="1">
      <c r="A4166" s="18">
        <f t="shared" ref="A4166:A4229" si="65">ROW()-4</f>
        <v>4162</v>
      </c>
      <c r="B4166" s="42">
        <v>19067</v>
      </c>
      <c r="C4166" s="61" t="s">
        <v>3629</v>
      </c>
      <c r="D4166" s="62">
        <v>34581</v>
      </c>
      <c r="E4166" s="29" t="s">
        <v>4813</v>
      </c>
      <c r="F4166" s="17"/>
      <c r="G4166" s="17"/>
      <c r="H4166" s="353">
        <v>551000322616</v>
      </c>
      <c r="I4166" s="17" t="s">
        <v>5210</v>
      </c>
      <c r="J4166" s="17" t="s">
        <v>6892</v>
      </c>
    </row>
    <row r="4167" spans="1:10" hidden="1">
      <c r="A4167" s="18">
        <f t="shared" si="65"/>
        <v>4163</v>
      </c>
      <c r="B4167" s="65">
        <v>19071</v>
      </c>
      <c r="C4167" s="66" t="s">
        <v>3630</v>
      </c>
      <c r="D4167" s="67">
        <v>32984</v>
      </c>
      <c r="E4167" s="24" t="s">
        <v>4829</v>
      </c>
      <c r="F4167" s="17"/>
      <c r="G4167" s="17"/>
      <c r="H4167" s="353">
        <v>141000824849</v>
      </c>
      <c r="I4167" s="17" t="s">
        <v>5210</v>
      </c>
      <c r="J4167" s="17" t="s">
        <v>6893</v>
      </c>
    </row>
    <row r="4168" spans="1:10" hidden="1">
      <c r="A4168" s="18">
        <f t="shared" si="65"/>
        <v>4164</v>
      </c>
      <c r="B4168" s="53">
        <v>19072</v>
      </c>
      <c r="C4168" s="54" t="s">
        <v>3631</v>
      </c>
      <c r="D4168" s="214">
        <v>34554</v>
      </c>
      <c r="E4168" s="223" t="s">
        <v>4825</v>
      </c>
      <c r="F4168" s="17"/>
      <c r="G4168" s="17"/>
      <c r="H4168" s="353">
        <v>141000840024</v>
      </c>
      <c r="I4168" s="17" t="s">
        <v>5210</v>
      </c>
      <c r="J4168" s="17" t="s">
        <v>6894</v>
      </c>
    </row>
    <row r="4169" spans="1:10" hidden="1">
      <c r="A4169" s="18">
        <f t="shared" si="65"/>
        <v>4165</v>
      </c>
      <c r="B4169" s="65">
        <v>19073</v>
      </c>
      <c r="C4169" s="66" t="s">
        <v>3632</v>
      </c>
      <c r="D4169" s="67">
        <v>35713</v>
      </c>
      <c r="E4169" s="224" t="s">
        <v>4789</v>
      </c>
      <c r="F4169" s="17"/>
      <c r="G4169" s="17"/>
      <c r="H4169" s="353">
        <v>141000839970</v>
      </c>
      <c r="I4169" s="17" t="s">
        <v>5210</v>
      </c>
      <c r="J4169" s="17" t="s">
        <v>6895</v>
      </c>
    </row>
    <row r="4170" spans="1:10" hidden="1">
      <c r="A4170" s="18">
        <f t="shared" si="65"/>
        <v>4166</v>
      </c>
      <c r="B4170" s="53">
        <v>19078</v>
      </c>
      <c r="C4170" s="54" t="s">
        <v>3633</v>
      </c>
      <c r="D4170" s="27">
        <v>34617</v>
      </c>
      <c r="E4170" s="28" t="s">
        <v>4801</v>
      </c>
      <c r="F4170" s="17"/>
      <c r="G4170" s="17"/>
      <c r="H4170" s="353">
        <v>141000839971</v>
      </c>
      <c r="I4170" s="17" t="s">
        <v>5210</v>
      </c>
      <c r="J4170" s="17" t="s">
        <v>6896</v>
      </c>
    </row>
    <row r="4171" spans="1:10" hidden="1">
      <c r="A4171" s="18">
        <f t="shared" si="65"/>
        <v>4167</v>
      </c>
      <c r="B4171" s="68">
        <v>19079</v>
      </c>
      <c r="C4171" s="50" t="s">
        <v>2796</v>
      </c>
      <c r="D4171" s="51">
        <v>34672</v>
      </c>
      <c r="E4171" s="71" t="s">
        <v>4824</v>
      </c>
      <c r="F4171" s="17"/>
      <c r="G4171" s="17"/>
      <c r="H4171" s="353">
        <v>1027685712</v>
      </c>
      <c r="I4171" s="17" t="s">
        <v>5210</v>
      </c>
      <c r="J4171" s="17" t="s">
        <v>6897</v>
      </c>
    </row>
    <row r="4172" spans="1:10" hidden="1">
      <c r="A4172" s="18">
        <f t="shared" si="65"/>
        <v>4168</v>
      </c>
      <c r="B4172" s="53">
        <v>19080</v>
      </c>
      <c r="C4172" s="54" t="s">
        <v>3634</v>
      </c>
      <c r="D4172" s="27">
        <v>34994</v>
      </c>
      <c r="E4172" s="28" t="s">
        <v>4786</v>
      </c>
      <c r="F4172" s="17"/>
      <c r="G4172" s="17"/>
      <c r="H4172" s="353">
        <v>141000839964</v>
      </c>
      <c r="I4172" s="17" t="s">
        <v>5210</v>
      </c>
      <c r="J4172" s="17" t="s">
        <v>6898</v>
      </c>
    </row>
    <row r="4173" spans="1:10" hidden="1">
      <c r="A4173" s="18">
        <f t="shared" si="65"/>
        <v>4169</v>
      </c>
      <c r="B4173" s="65">
        <v>19081</v>
      </c>
      <c r="C4173" s="66" t="s">
        <v>3635</v>
      </c>
      <c r="D4173" s="23">
        <v>35680</v>
      </c>
      <c r="E4173" s="224" t="s">
        <v>4827</v>
      </c>
      <c r="F4173" s="17"/>
      <c r="G4173" s="17"/>
      <c r="H4173" s="353">
        <v>141000839957</v>
      </c>
      <c r="I4173" s="17" t="s">
        <v>5210</v>
      </c>
      <c r="J4173" s="17">
        <v>0</v>
      </c>
    </row>
    <row r="4174" spans="1:10" hidden="1">
      <c r="A4174" s="18">
        <f t="shared" si="65"/>
        <v>4170</v>
      </c>
      <c r="B4174" s="42">
        <v>19085</v>
      </c>
      <c r="C4174" s="85" t="s">
        <v>2347</v>
      </c>
      <c r="D4174" s="86">
        <v>34734</v>
      </c>
      <c r="E4174" s="29" t="s">
        <v>4789</v>
      </c>
      <c r="F4174" s="17"/>
      <c r="G4174" s="17"/>
      <c r="H4174" s="353">
        <v>141000824930</v>
      </c>
      <c r="I4174" s="17" t="s">
        <v>5210</v>
      </c>
      <c r="J4174" s="17" t="s">
        <v>6712</v>
      </c>
    </row>
    <row r="4175" spans="1:10" hidden="1">
      <c r="A4175" s="18">
        <f t="shared" si="65"/>
        <v>4171</v>
      </c>
      <c r="B4175" s="65">
        <v>19087</v>
      </c>
      <c r="C4175" s="66" t="s">
        <v>1890</v>
      </c>
      <c r="D4175" s="23">
        <v>31299</v>
      </c>
      <c r="E4175" s="224" t="s">
        <v>4826</v>
      </c>
      <c r="F4175" s="17"/>
      <c r="G4175" s="17"/>
      <c r="H4175" s="353">
        <v>141000840060</v>
      </c>
      <c r="I4175" s="17" t="s">
        <v>5210</v>
      </c>
      <c r="J4175" s="17" t="s">
        <v>6900</v>
      </c>
    </row>
    <row r="4176" spans="1:10" hidden="1">
      <c r="A4176" s="18">
        <f t="shared" si="65"/>
        <v>4172</v>
      </c>
      <c r="B4176" s="53">
        <v>19088</v>
      </c>
      <c r="C4176" s="54" t="s">
        <v>309</v>
      </c>
      <c r="D4176" s="27">
        <v>34557</v>
      </c>
      <c r="E4176" s="223" t="s">
        <v>4826</v>
      </c>
      <c r="F4176" s="17"/>
      <c r="G4176" s="17"/>
      <c r="H4176" s="353">
        <v>141000840061</v>
      </c>
      <c r="I4176" s="17" t="s">
        <v>5210</v>
      </c>
      <c r="J4176" s="17" t="s">
        <v>6901</v>
      </c>
    </row>
    <row r="4177" spans="1:10" hidden="1">
      <c r="A4177" s="18">
        <f t="shared" si="65"/>
        <v>4173</v>
      </c>
      <c r="B4177" s="65">
        <v>19090</v>
      </c>
      <c r="C4177" s="66" t="s">
        <v>3636</v>
      </c>
      <c r="D4177" s="67">
        <v>32066</v>
      </c>
      <c r="E4177" s="224" t="s">
        <v>4822</v>
      </c>
      <c r="F4177" s="17"/>
      <c r="G4177" s="17"/>
      <c r="H4177" s="353">
        <v>141000839974</v>
      </c>
      <c r="I4177" s="17" t="s">
        <v>5210</v>
      </c>
      <c r="J4177" s="17" t="s">
        <v>6902</v>
      </c>
    </row>
    <row r="4178" spans="1:10" hidden="1">
      <c r="A4178" s="18">
        <f t="shared" si="65"/>
        <v>4174</v>
      </c>
      <c r="B4178" s="53">
        <v>19092</v>
      </c>
      <c r="C4178" s="54" t="s">
        <v>3637</v>
      </c>
      <c r="D4178" s="214">
        <v>35315</v>
      </c>
      <c r="E4178" s="28" t="s">
        <v>4798</v>
      </c>
      <c r="F4178" s="17"/>
      <c r="G4178" s="17"/>
      <c r="H4178" s="353">
        <v>141000827026</v>
      </c>
      <c r="I4178" s="17" t="s">
        <v>5210</v>
      </c>
      <c r="J4178" s="17">
        <v>0</v>
      </c>
    </row>
    <row r="4179" spans="1:10" hidden="1">
      <c r="A4179" s="18">
        <f t="shared" si="65"/>
        <v>4175</v>
      </c>
      <c r="B4179" s="65">
        <v>19094</v>
      </c>
      <c r="C4179" s="66" t="s">
        <v>3638</v>
      </c>
      <c r="D4179" s="67">
        <v>33600</v>
      </c>
      <c r="E4179" s="24" t="s">
        <v>4797</v>
      </c>
      <c r="F4179" s="17"/>
      <c r="G4179" s="17"/>
      <c r="H4179" s="353">
        <v>141000824858</v>
      </c>
      <c r="I4179" s="17" t="s">
        <v>5210</v>
      </c>
      <c r="J4179" s="17">
        <v>0</v>
      </c>
    </row>
    <row r="4180" spans="1:10" hidden="1">
      <c r="A4180" s="18">
        <f t="shared" si="65"/>
        <v>4176</v>
      </c>
      <c r="B4180" s="53">
        <v>19095</v>
      </c>
      <c r="C4180" s="54" t="s">
        <v>3639</v>
      </c>
      <c r="D4180" s="214">
        <v>35017</v>
      </c>
      <c r="E4180" s="29" t="s">
        <v>4781</v>
      </c>
      <c r="F4180" s="17"/>
      <c r="G4180" s="17"/>
      <c r="H4180" s="353">
        <v>141000841203</v>
      </c>
      <c r="I4180" s="17" t="s">
        <v>5210</v>
      </c>
      <c r="J4180" s="17">
        <v>0</v>
      </c>
    </row>
    <row r="4181" spans="1:10" hidden="1">
      <c r="A4181" s="18">
        <f t="shared" si="65"/>
        <v>4177</v>
      </c>
      <c r="B4181" s="65">
        <v>19096</v>
      </c>
      <c r="C4181" s="66" t="s">
        <v>3640</v>
      </c>
      <c r="D4181" s="67">
        <v>32877</v>
      </c>
      <c r="E4181" s="24" t="s">
        <v>4795</v>
      </c>
      <c r="F4181" s="17"/>
      <c r="G4181" s="17"/>
      <c r="H4181" s="353">
        <v>141000842418</v>
      </c>
      <c r="I4181" s="17" t="s">
        <v>5210</v>
      </c>
      <c r="J4181" s="17">
        <v>0</v>
      </c>
    </row>
    <row r="4182" spans="1:10" hidden="1">
      <c r="A4182" s="18">
        <f t="shared" si="65"/>
        <v>4178</v>
      </c>
      <c r="B4182" s="53">
        <v>19097</v>
      </c>
      <c r="C4182" s="54" t="s">
        <v>3641</v>
      </c>
      <c r="D4182" s="214">
        <v>35370</v>
      </c>
      <c r="E4182" s="28" t="s">
        <v>4816</v>
      </c>
      <c r="F4182" s="17"/>
      <c r="G4182" s="17"/>
      <c r="H4182" s="353">
        <v>141000841202</v>
      </c>
      <c r="I4182" s="17" t="s">
        <v>5210</v>
      </c>
      <c r="J4182" s="17">
        <v>0</v>
      </c>
    </row>
    <row r="4183" spans="1:10" hidden="1">
      <c r="A4183" s="18">
        <f t="shared" si="65"/>
        <v>4179</v>
      </c>
      <c r="B4183" s="65">
        <v>19098</v>
      </c>
      <c r="C4183" s="66" t="s">
        <v>3642</v>
      </c>
      <c r="D4183" s="67">
        <v>34573</v>
      </c>
      <c r="E4183" s="30" t="s">
        <v>4815</v>
      </c>
      <c r="F4183" s="17"/>
      <c r="G4183" s="17"/>
      <c r="H4183" s="353">
        <v>141000812889</v>
      </c>
      <c r="I4183" s="17" t="s">
        <v>5210</v>
      </c>
      <c r="J4183" s="17">
        <v>0</v>
      </c>
    </row>
    <row r="4184" spans="1:10" hidden="1">
      <c r="A4184" s="18">
        <f t="shared" si="65"/>
        <v>4180</v>
      </c>
      <c r="B4184" s="25">
        <v>19099</v>
      </c>
      <c r="C4184" s="26" t="s">
        <v>3643</v>
      </c>
      <c r="D4184" s="27">
        <v>33643</v>
      </c>
      <c r="E4184" s="28" t="s">
        <v>4791</v>
      </c>
      <c r="F4184" s="17"/>
      <c r="G4184" s="17"/>
      <c r="H4184" s="353">
        <v>103005223572</v>
      </c>
      <c r="I4184" s="17" t="s">
        <v>5204</v>
      </c>
      <c r="J4184" s="17" t="s">
        <v>6903</v>
      </c>
    </row>
    <row r="4185" spans="1:10" hidden="1">
      <c r="A4185" s="18">
        <f t="shared" si="65"/>
        <v>4181</v>
      </c>
      <c r="B4185" s="21">
        <v>19100</v>
      </c>
      <c r="C4185" s="22" t="s">
        <v>3644</v>
      </c>
      <c r="D4185" s="23">
        <v>33413</v>
      </c>
      <c r="E4185" s="24" t="s">
        <v>4812</v>
      </c>
      <c r="F4185" s="17"/>
      <c r="G4185" s="17"/>
      <c r="H4185" s="353">
        <v>141000824847</v>
      </c>
      <c r="I4185" s="17" t="s">
        <v>5210</v>
      </c>
      <c r="J4185" s="17">
        <v>0</v>
      </c>
    </row>
    <row r="4186" spans="1:10" hidden="1">
      <c r="A4186" s="18">
        <f t="shared" si="65"/>
        <v>4182</v>
      </c>
      <c r="B4186" s="25">
        <v>19101</v>
      </c>
      <c r="C4186" s="26" t="s">
        <v>3645</v>
      </c>
      <c r="D4186" s="27">
        <v>30983</v>
      </c>
      <c r="E4186" s="28" t="s">
        <v>4806</v>
      </c>
      <c r="F4186" s="17"/>
      <c r="G4186" s="17"/>
      <c r="H4186" s="353">
        <v>106004436832</v>
      </c>
      <c r="I4186" s="17" t="s">
        <v>5204</v>
      </c>
      <c r="J4186" s="17">
        <v>0</v>
      </c>
    </row>
    <row r="4187" spans="1:10" hidden="1">
      <c r="A4187" s="18">
        <f t="shared" si="65"/>
        <v>4183</v>
      </c>
      <c r="B4187" s="21">
        <v>19104</v>
      </c>
      <c r="C4187" s="22" t="s">
        <v>3646</v>
      </c>
      <c r="D4187" s="23">
        <v>34783</v>
      </c>
      <c r="E4187" s="24" t="s">
        <v>4801</v>
      </c>
      <c r="F4187" s="17"/>
      <c r="G4187" s="17"/>
      <c r="H4187" s="353">
        <v>44310000262880</v>
      </c>
      <c r="I4187" s="17" t="s">
        <v>5221</v>
      </c>
      <c r="J4187" s="17">
        <v>0</v>
      </c>
    </row>
    <row r="4188" spans="1:10" hidden="1">
      <c r="A4188" s="18">
        <f t="shared" si="65"/>
        <v>4184</v>
      </c>
      <c r="B4188" s="25">
        <v>19105</v>
      </c>
      <c r="C4188" s="26" t="s">
        <v>3647</v>
      </c>
      <c r="D4188" s="27">
        <v>35200</v>
      </c>
      <c r="E4188" s="28" t="s">
        <v>4798</v>
      </c>
      <c r="F4188" s="17"/>
      <c r="G4188" s="17"/>
      <c r="H4188" s="353">
        <v>141000847488</v>
      </c>
      <c r="I4188" s="17" t="s">
        <v>5210</v>
      </c>
      <c r="J4188" s="17">
        <v>0</v>
      </c>
    </row>
    <row r="4189" spans="1:10" hidden="1">
      <c r="A4189" s="18">
        <f t="shared" si="65"/>
        <v>4185</v>
      </c>
      <c r="B4189" s="65">
        <v>19107</v>
      </c>
      <c r="C4189" s="66" t="s">
        <v>3648</v>
      </c>
      <c r="D4189" s="67">
        <v>35319</v>
      </c>
      <c r="E4189" s="24" t="s">
        <v>4804</v>
      </c>
      <c r="F4189" s="17"/>
      <c r="G4189" s="17"/>
      <c r="H4189" s="353">
        <v>141000851272</v>
      </c>
      <c r="I4189" s="17" t="s">
        <v>5210</v>
      </c>
      <c r="J4189" s="17">
        <v>0</v>
      </c>
    </row>
    <row r="4190" spans="1:10" hidden="1">
      <c r="A4190" s="18">
        <f t="shared" si="65"/>
        <v>4186</v>
      </c>
      <c r="B4190" s="53">
        <v>19108</v>
      </c>
      <c r="C4190" s="54" t="s">
        <v>3649</v>
      </c>
      <c r="D4190" s="214">
        <v>33544</v>
      </c>
      <c r="E4190" s="28" t="s">
        <v>4794</v>
      </c>
      <c r="F4190" s="17"/>
      <c r="G4190" s="17"/>
      <c r="H4190" s="353">
        <v>141000851273</v>
      </c>
      <c r="I4190" s="17" t="s">
        <v>5210</v>
      </c>
      <c r="J4190" s="17">
        <v>0</v>
      </c>
    </row>
    <row r="4191" spans="1:10" hidden="1">
      <c r="A4191" s="18">
        <f t="shared" si="65"/>
        <v>4187</v>
      </c>
      <c r="B4191" s="65">
        <v>19109</v>
      </c>
      <c r="C4191" s="66" t="s">
        <v>3650</v>
      </c>
      <c r="D4191" s="67">
        <v>35359</v>
      </c>
      <c r="E4191" s="24" t="s">
        <v>4794</v>
      </c>
      <c r="F4191" s="17"/>
      <c r="G4191" s="17"/>
      <c r="H4191" s="353">
        <v>141000851274</v>
      </c>
      <c r="I4191" s="17" t="s">
        <v>5210</v>
      </c>
      <c r="J4191" s="17">
        <v>0</v>
      </c>
    </row>
    <row r="4192" spans="1:10" hidden="1">
      <c r="A4192" s="18">
        <f t="shared" si="65"/>
        <v>4188</v>
      </c>
      <c r="B4192" s="53">
        <v>19110</v>
      </c>
      <c r="C4192" s="54" t="s">
        <v>3651</v>
      </c>
      <c r="D4192" s="214">
        <v>36081</v>
      </c>
      <c r="E4192" s="29" t="s">
        <v>4781</v>
      </c>
      <c r="F4192" s="17"/>
      <c r="G4192" s="17"/>
      <c r="H4192" s="353">
        <v>141000852924</v>
      </c>
      <c r="I4192" s="17" t="s">
        <v>5210</v>
      </c>
      <c r="J4192" s="17">
        <v>0</v>
      </c>
    </row>
    <row r="4193" spans="1:10" hidden="1">
      <c r="A4193" s="18">
        <f t="shared" si="65"/>
        <v>4189</v>
      </c>
      <c r="B4193" s="65">
        <v>19111</v>
      </c>
      <c r="C4193" s="66" t="s">
        <v>3652</v>
      </c>
      <c r="D4193" s="67">
        <v>32403</v>
      </c>
      <c r="E4193" s="24" t="s">
        <v>4811</v>
      </c>
      <c r="F4193" s="17"/>
      <c r="G4193" s="17"/>
      <c r="H4193" s="353">
        <v>24623456789</v>
      </c>
      <c r="I4193" s="17" t="s">
        <v>6036</v>
      </c>
      <c r="J4193" s="17">
        <v>0</v>
      </c>
    </row>
    <row r="4194" spans="1:10" hidden="1">
      <c r="A4194" s="18">
        <f t="shared" si="65"/>
        <v>4190</v>
      </c>
      <c r="B4194" s="53">
        <v>19112</v>
      </c>
      <c r="C4194" s="54" t="s">
        <v>3653</v>
      </c>
      <c r="D4194" s="214">
        <v>33090</v>
      </c>
      <c r="E4194" s="28" t="s">
        <v>4825</v>
      </c>
      <c r="F4194" s="17"/>
      <c r="G4194" s="17"/>
      <c r="H4194" s="353">
        <v>141000852344</v>
      </c>
      <c r="I4194" s="17" t="s">
        <v>5210</v>
      </c>
      <c r="J4194" s="17">
        <v>0</v>
      </c>
    </row>
    <row r="4195" spans="1:10" hidden="1">
      <c r="A4195" s="18">
        <f t="shared" si="65"/>
        <v>4191</v>
      </c>
      <c r="B4195" s="65">
        <v>19113</v>
      </c>
      <c r="C4195" s="66" t="s">
        <v>2573</v>
      </c>
      <c r="D4195" s="67">
        <v>32809</v>
      </c>
      <c r="E4195" s="216" t="s">
        <v>4788</v>
      </c>
      <c r="F4195" s="17"/>
      <c r="G4195" s="17"/>
      <c r="H4195" s="353">
        <v>141000850644</v>
      </c>
      <c r="I4195" s="17" t="s">
        <v>5210</v>
      </c>
      <c r="J4195" s="17">
        <v>0</v>
      </c>
    </row>
    <row r="4196" spans="1:10" hidden="1">
      <c r="A4196" s="18">
        <f t="shared" si="65"/>
        <v>4192</v>
      </c>
      <c r="B4196" s="53">
        <v>19114</v>
      </c>
      <c r="C4196" s="54" t="s">
        <v>3654</v>
      </c>
      <c r="D4196" s="214">
        <v>32363</v>
      </c>
      <c r="E4196" s="215" t="s">
        <v>4823</v>
      </c>
      <c r="F4196" s="17"/>
      <c r="G4196" s="17"/>
      <c r="H4196" s="353">
        <v>141000853211</v>
      </c>
      <c r="I4196" s="17" t="s">
        <v>5210</v>
      </c>
      <c r="J4196" s="17">
        <v>0</v>
      </c>
    </row>
    <row r="4197" spans="1:10" hidden="1">
      <c r="A4197" s="18">
        <f t="shared" si="65"/>
        <v>4193</v>
      </c>
      <c r="B4197" s="65">
        <v>19116</v>
      </c>
      <c r="C4197" s="66" t="s">
        <v>3655</v>
      </c>
      <c r="D4197" s="67">
        <v>34367</v>
      </c>
      <c r="E4197" s="216" t="s">
        <v>4808</v>
      </c>
      <c r="F4197" s="17"/>
      <c r="G4197" s="17"/>
      <c r="H4197" s="353">
        <v>141000850643</v>
      </c>
      <c r="I4197" s="17" t="s">
        <v>5210</v>
      </c>
      <c r="J4197" s="17">
        <v>0</v>
      </c>
    </row>
    <row r="4198" spans="1:10" hidden="1">
      <c r="A4198" s="18">
        <f t="shared" si="65"/>
        <v>4194</v>
      </c>
      <c r="B4198" s="25">
        <v>19117</v>
      </c>
      <c r="C4198" s="26" t="s">
        <v>3656</v>
      </c>
      <c r="D4198" s="27">
        <v>34256</v>
      </c>
      <c r="E4198" s="29" t="s">
        <v>4781</v>
      </c>
      <c r="F4198" s="17"/>
      <c r="G4198" s="17"/>
      <c r="H4198" s="353">
        <v>141000829345</v>
      </c>
      <c r="I4198" s="17" t="s">
        <v>5210</v>
      </c>
      <c r="J4198" s="17">
        <v>0</v>
      </c>
    </row>
    <row r="4199" spans="1:10" hidden="1">
      <c r="A4199" s="18">
        <f t="shared" si="65"/>
        <v>4195</v>
      </c>
      <c r="B4199" s="21">
        <v>19120</v>
      </c>
      <c r="C4199" s="22" t="s">
        <v>3657</v>
      </c>
      <c r="D4199" s="23">
        <v>33898</v>
      </c>
      <c r="E4199" s="24" t="s">
        <v>4782</v>
      </c>
      <c r="F4199" s="17" t="s">
        <v>9789</v>
      </c>
      <c r="G4199" s="17" t="s">
        <v>9785</v>
      </c>
      <c r="H4199" s="353">
        <v>141000851542</v>
      </c>
      <c r="I4199" s="17" t="s">
        <v>5210</v>
      </c>
      <c r="J4199" s="17">
        <v>0</v>
      </c>
    </row>
    <row r="4200" spans="1:10" hidden="1">
      <c r="A4200" s="18">
        <f t="shared" si="65"/>
        <v>4196</v>
      </c>
      <c r="B4200" s="25">
        <v>19123</v>
      </c>
      <c r="C4200" s="26" t="s">
        <v>3658</v>
      </c>
      <c r="D4200" s="27">
        <v>32110</v>
      </c>
      <c r="E4200" s="28" t="s">
        <v>4816</v>
      </c>
      <c r="F4200" s="17"/>
      <c r="G4200" s="17"/>
      <c r="H4200" s="353">
        <v>107004827250</v>
      </c>
      <c r="I4200" s="17" t="s">
        <v>5204</v>
      </c>
      <c r="J4200" s="17">
        <v>0</v>
      </c>
    </row>
    <row r="4201" spans="1:10" hidden="1">
      <c r="A4201" s="18">
        <f t="shared" si="65"/>
        <v>4197</v>
      </c>
      <c r="B4201" s="21">
        <v>19124</v>
      </c>
      <c r="C4201" s="22" t="s">
        <v>3659</v>
      </c>
      <c r="D4201" s="23">
        <v>34661</v>
      </c>
      <c r="E4201" s="24" t="s">
        <v>4824</v>
      </c>
      <c r="F4201" s="17"/>
      <c r="G4201" s="17"/>
      <c r="H4201" s="353">
        <v>141000852534</v>
      </c>
      <c r="I4201" s="17" t="s">
        <v>5210</v>
      </c>
      <c r="J4201" s="17">
        <v>0</v>
      </c>
    </row>
    <row r="4202" spans="1:10" hidden="1">
      <c r="A4202" s="18">
        <f t="shared" si="65"/>
        <v>4198</v>
      </c>
      <c r="B4202" s="25">
        <v>19127</v>
      </c>
      <c r="C4202" s="26" t="s">
        <v>3660</v>
      </c>
      <c r="D4202" s="27">
        <v>30586</v>
      </c>
      <c r="E4202" s="28" t="s">
        <v>4822</v>
      </c>
      <c r="F4202" s="17"/>
      <c r="G4202" s="17"/>
      <c r="H4202" s="353">
        <v>141000852531</v>
      </c>
      <c r="I4202" s="17" t="s">
        <v>5210</v>
      </c>
      <c r="J4202" s="17">
        <v>0</v>
      </c>
    </row>
    <row r="4203" spans="1:10" hidden="1">
      <c r="A4203" s="18">
        <f t="shared" si="65"/>
        <v>4199</v>
      </c>
      <c r="B4203" s="21">
        <v>19128</v>
      </c>
      <c r="C4203" s="22" t="s">
        <v>3661</v>
      </c>
      <c r="D4203" s="23">
        <v>32223</v>
      </c>
      <c r="E4203" s="24" t="s">
        <v>4823</v>
      </c>
      <c r="F4203" s="17"/>
      <c r="G4203" s="17"/>
      <c r="H4203" s="353">
        <v>141000853488</v>
      </c>
      <c r="I4203" s="17" t="s">
        <v>5210</v>
      </c>
      <c r="J4203" s="17">
        <v>0</v>
      </c>
    </row>
    <row r="4204" spans="1:10" hidden="1">
      <c r="A4204" s="18">
        <f t="shared" si="65"/>
        <v>4200</v>
      </c>
      <c r="B4204" s="25">
        <v>19130</v>
      </c>
      <c r="C4204" s="26" t="s">
        <v>3662</v>
      </c>
      <c r="D4204" s="27">
        <v>36144</v>
      </c>
      <c r="E4204" s="29" t="s">
        <v>4781</v>
      </c>
      <c r="F4204" s="17"/>
      <c r="G4204" s="17"/>
      <c r="H4204" s="353">
        <v>141000852923</v>
      </c>
      <c r="I4204" s="17" t="s">
        <v>5210</v>
      </c>
      <c r="J4204" s="17">
        <v>0</v>
      </c>
    </row>
    <row r="4205" spans="1:10" hidden="1">
      <c r="A4205" s="18">
        <f t="shared" si="65"/>
        <v>4201</v>
      </c>
      <c r="B4205" s="65">
        <v>19132</v>
      </c>
      <c r="C4205" s="66" t="s">
        <v>2616</v>
      </c>
      <c r="D4205" s="67">
        <v>33044</v>
      </c>
      <c r="E4205" s="225" t="s">
        <v>4825</v>
      </c>
      <c r="F4205" s="17"/>
      <c r="G4205" s="17"/>
      <c r="H4205" s="353">
        <v>1008104266</v>
      </c>
      <c r="I4205" s="17" t="s">
        <v>5208</v>
      </c>
      <c r="J4205" s="17">
        <v>0</v>
      </c>
    </row>
    <row r="4206" spans="1:10" hidden="1">
      <c r="A4206" s="18">
        <f t="shared" si="65"/>
        <v>4202</v>
      </c>
      <c r="B4206" s="53">
        <v>19134</v>
      </c>
      <c r="C4206" s="54" t="s">
        <v>2665</v>
      </c>
      <c r="D4206" s="214">
        <v>30352</v>
      </c>
      <c r="E4206" s="215" t="s">
        <v>4827</v>
      </c>
      <c r="F4206" s="17"/>
      <c r="G4206" s="17"/>
      <c r="H4206" s="353">
        <v>44310000073499</v>
      </c>
      <c r="I4206" s="17" t="s">
        <v>5221</v>
      </c>
      <c r="J4206" s="17">
        <v>0</v>
      </c>
    </row>
    <row r="4207" spans="1:10" hidden="1">
      <c r="A4207" s="18">
        <f t="shared" si="65"/>
        <v>4203</v>
      </c>
      <c r="B4207" s="226">
        <v>19136</v>
      </c>
      <c r="C4207" s="199" t="s">
        <v>2408</v>
      </c>
      <c r="D4207" s="67">
        <v>34412</v>
      </c>
      <c r="E4207" s="188" t="s">
        <v>4828</v>
      </c>
      <c r="F4207" s="17"/>
      <c r="G4207" s="17"/>
      <c r="H4207" s="353">
        <v>6010114677008</v>
      </c>
      <c r="I4207" s="17" t="s">
        <v>6036</v>
      </c>
      <c r="J4207" s="17">
        <v>0</v>
      </c>
    </row>
    <row r="4208" spans="1:10" hidden="1">
      <c r="A4208" s="18">
        <f t="shared" si="65"/>
        <v>4204</v>
      </c>
      <c r="B4208" s="25">
        <v>19138</v>
      </c>
      <c r="C4208" s="26" t="s">
        <v>3663</v>
      </c>
      <c r="D4208" s="27">
        <v>30501</v>
      </c>
      <c r="E4208" s="28" t="s">
        <v>4789</v>
      </c>
      <c r="F4208" s="17"/>
      <c r="G4208" s="17"/>
      <c r="H4208" s="353">
        <v>103001141590</v>
      </c>
      <c r="I4208" s="17" t="s">
        <v>5204</v>
      </c>
      <c r="J4208" s="17" t="s">
        <v>6904</v>
      </c>
    </row>
    <row r="4209" spans="1:10" hidden="1">
      <c r="A4209" s="18">
        <f t="shared" si="65"/>
        <v>4205</v>
      </c>
      <c r="B4209" s="21">
        <v>19140</v>
      </c>
      <c r="C4209" s="22" t="s">
        <v>3664</v>
      </c>
      <c r="D4209" s="23">
        <v>29447</v>
      </c>
      <c r="E4209" s="24" t="s">
        <v>4818</v>
      </c>
      <c r="F4209" s="17"/>
      <c r="G4209" s="17"/>
      <c r="H4209" s="353">
        <v>1008029969</v>
      </c>
      <c r="I4209" s="17" t="s">
        <v>5208</v>
      </c>
      <c r="J4209" s="17" t="s">
        <v>6905</v>
      </c>
    </row>
    <row r="4210" spans="1:10" hidden="1">
      <c r="A4210" s="18">
        <f t="shared" si="65"/>
        <v>4206</v>
      </c>
      <c r="B4210" s="25">
        <v>19142</v>
      </c>
      <c r="C4210" s="26" t="s">
        <v>3665</v>
      </c>
      <c r="D4210" s="27">
        <v>31715</v>
      </c>
      <c r="E4210" s="28" t="s">
        <v>4827</v>
      </c>
      <c r="F4210" s="17"/>
      <c r="G4210" s="17"/>
      <c r="H4210" s="353">
        <v>101007063277</v>
      </c>
      <c r="I4210" s="17" t="s">
        <v>5204</v>
      </c>
      <c r="J4210" s="17" t="s">
        <v>6906</v>
      </c>
    </row>
    <row r="4211" spans="1:10" hidden="1">
      <c r="A4211" s="18">
        <f t="shared" si="65"/>
        <v>4207</v>
      </c>
      <c r="B4211" s="21">
        <v>19143</v>
      </c>
      <c r="C4211" s="22" t="s">
        <v>3666</v>
      </c>
      <c r="D4211" s="23">
        <v>32604</v>
      </c>
      <c r="E4211" s="24" t="s">
        <v>4824</v>
      </c>
      <c r="F4211" s="17"/>
      <c r="G4211" s="17"/>
      <c r="H4211" s="353">
        <v>106005762993</v>
      </c>
      <c r="I4211" s="17" t="s">
        <v>5204</v>
      </c>
      <c r="J4211" s="17" t="s">
        <v>6907</v>
      </c>
    </row>
    <row r="4212" spans="1:10" hidden="1">
      <c r="A4212" s="18">
        <f t="shared" si="65"/>
        <v>4208</v>
      </c>
      <c r="B4212" s="25">
        <v>19144</v>
      </c>
      <c r="C4212" s="26" t="s">
        <v>3667</v>
      </c>
      <c r="D4212" s="27">
        <v>34608</v>
      </c>
      <c r="E4212" s="28" t="s">
        <v>4791</v>
      </c>
      <c r="F4212" s="17"/>
      <c r="G4212" s="17"/>
      <c r="H4212" s="353">
        <v>141000858065</v>
      </c>
      <c r="I4212" s="17" t="s">
        <v>5210</v>
      </c>
      <c r="J4212" s="17">
        <v>0</v>
      </c>
    </row>
    <row r="4213" spans="1:10" hidden="1">
      <c r="A4213" s="18">
        <f t="shared" si="65"/>
        <v>4209</v>
      </c>
      <c r="B4213" s="38">
        <v>19147</v>
      </c>
      <c r="C4213" s="141" t="s">
        <v>3668</v>
      </c>
      <c r="D4213" s="40">
        <v>32939</v>
      </c>
      <c r="E4213" s="48" t="s">
        <v>4821</v>
      </c>
      <c r="F4213" s="17"/>
      <c r="G4213" s="17"/>
      <c r="H4213" s="353">
        <v>1011007486</v>
      </c>
      <c r="I4213" s="17" t="s">
        <v>5208</v>
      </c>
      <c r="J4213" s="17">
        <v>0</v>
      </c>
    </row>
    <row r="4214" spans="1:10" hidden="1">
      <c r="A4214" s="18">
        <f t="shared" si="65"/>
        <v>4210</v>
      </c>
      <c r="B4214" s="42">
        <v>19148</v>
      </c>
      <c r="C4214" s="46" t="s">
        <v>1253</v>
      </c>
      <c r="D4214" s="47">
        <v>32286</v>
      </c>
      <c r="E4214" s="45" t="s">
        <v>4821</v>
      </c>
      <c r="F4214" s="17"/>
      <c r="G4214" s="17"/>
      <c r="H4214" s="353">
        <v>1011007538</v>
      </c>
      <c r="I4214" s="17" t="s">
        <v>5208</v>
      </c>
      <c r="J4214" s="17">
        <v>0</v>
      </c>
    </row>
    <row r="4215" spans="1:10" hidden="1">
      <c r="A4215" s="18">
        <f t="shared" si="65"/>
        <v>4211</v>
      </c>
      <c r="B4215" s="38">
        <v>19154</v>
      </c>
      <c r="C4215" s="141" t="s">
        <v>3669</v>
      </c>
      <c r="D4215" s="40">
        <v>31479</v>
      </c>
      <c r="E4215" s="48" t="s">
        <v>4819</v>
      </c>
      <c r="F4215" s="17"/>
      <c r="G4215" s="17"/>
      <c r="H4215" s="353">
        <v>109005419926</v>
      </c>
      <c r="I4215" s="17" t="s">
        <v>5204</v>
      </c>
      <c r="J4215" s="17">
        <v>0</v>
      </c>
    </row>
    <row r="4216" spans="1:10" hidden="1">
      <c r="A4216" s="18">
        <f t="shared" si="65"/>
        <v>4212</v>
      </c>
      <c r="B4216" s="42">
        <v>19155</v>
      </c>
      <c r="C4216" s="46" t="s">
        <v>2578</v>
      </c>
      <c r="D4216" s="47">
        <v>31945</v>
      </c>
      <c r="E4216" s="28" t="s">
        <v>4822</v>
      </c>
      <c r="F4216" s="17"/>
      <c r="G4216" s="17"/>
      <c r="H4216" s="353">
        <v>141000859560</v>
      </c>
      <c r="I4216" s="17" t="s">
        <v>5210</v>
      </c>
      <c r="J4216" s="17">
        <v>0</v>
      </c>
    </row>
    <row r="4217" spans="1:10" hidden="1">
      <c r="A4217" s="18">
        <f t="shared" si="65"/>
        <v>4213</v>
      </c>
      <c r="B4217" s="38">
        <v>19158</v>
      </c>
      <c r="C4217" s="141" t="s">
        <v>3670</v>
      </c>
      <c r="D4217" s="40">
        <v>33177</v>
      </c>
      <c r="E4217" s="24" t="s">
        <v>4779</v>
      </c>
      <c r="F4217" s="17"/>
      <c r="G4217" s="17"/>
      <c r="H4217" s="353">
        <v>1002605884</v>
      </c>
      <c r="I4217" s="17" t="s">
        <v>5208</v>
      </c>
      <c r="J4217" s="17">
        <v>0</v>
      </c>
    </row>
    <row r="4218" spans="1:10" hidden="1">
      <c r="A4218" s="18">
        <f t="shared" si="65"/>
        <v>4214</v>
      </c>
      <c r="B4218" s="42">
        <v>19161</v>
      </c>
      <c r="C4218" s="46" t="s">
        <v>2338</v>
      </c>
      <c r="D4218" s="47">
        <v>34966</v>
      </c>
      <c r="E4218" s="28" t="s">
        <v>4803</v>
      </c>
      <c r="F4218" s="17"/>
      <c r="G4218" s="17"/>
      <c r="H4218" s="353">
        <v>141000858026</v>
      </c>
      <c r="I4218" s="17" t="s">
        <v>5210</v>
      </c>
      <c r="J4218" s="17">
        <v>0</v>
      </c>
    </row>
    <row r="4219" spans="1:10" hidden="1">
      <c r="A4219" s="18">
        <f t="shared" si="65"/>
        <v>4215</v>
      </c>
      <c r="B4219" s="38">
        <v>19163</v>
      </c>
      <c r="C4219" s="141" t="s">
        <v>1448</v>
      </c>
      <c r="D4219" s="40">
        <v>31362</v>
      </c>
      <c r="E4219" s="48" t="s">
        <v>4825</v>
      </c>
      <c r="F4219" s="17"/>
      <c r="G4219" s="17"/>
      <c r="H4219" s="353">
        <v>103004434130</v>
      </c>
      <c r="I4219" s="17" t="s">
        <v>5204</v>
      </c>
      <c r="J4219" s="17">
        <v>0</v>
      </c>
    </row>
    <row r="4220" spans="1:10" hidden="1">
      <c r="A4220" s="18">
        <f t="shared" si="65"/>
        <v>4216</v>
      </c>
      <c r="B4220" s="42">
        <v>19165</v>
      </c>
      <c r="C4220" s="46" t="s">
        <v>236</v>
      </c>
      <c r="D4220" s="47">
        <v>33914</v>
      </c>
      <c r="E4220" s="28" t="s">
        <v>4823</v>
      </c>
      <c r="F4220" s="17"/>
      <c r="G4220" s="17"/>
      <c r="H4220" s="353">
        <v>141000859559</v>
      </c>
      <c r="I4220" s="17" t="s">
        <v>5210</v>
      </c>
      <c r="J4220" s="17">
        <v>0</v>
      </c>
    </row>
    <row r="4221" spans="1:10" hidden="1">
      <c r="A4221" s="18">
        <f t="shared" si="65"/>
        <v>4217</v>
      </c>
      <c r="B4221" s="38">
        <v>19167</v>
      </c>
      <c r="C4221" s="141" t="s">
        <v>3671</v>
      </c>
      <c r="D4221" s="40">
        <v>32721</v>
      </c>
      <c r="E4221" s="24" t="s">
        <v>4815</v>
      </c>
      <c r="F4221" s="17"/>
      <c r="G4221" s="17"/>
      <c r="H4221" s="353">
        <v>1011007693</v>
      </c>
      <c r="I4221" s="17" t="s">
        <v>5208</v>
      </c>
      <c r="J4221" s="17">
        <v>0</v>
      </c>
    </row>
    <row r="4222" spans="1:10" hidden="1">
      <c r="A4222" s="18">
        <f t="shared" si="65"/>
        <v>4218</v>
      </c>
      <c r="B4222" s="25">
        <v>19168</v>
      </c>
      <c r="C4222" s="26" t="s">
        <v>3672</v>
      </c>
      <c r="D4222" s="27">
        <v>23364</v>
      </c>
      <c r="E4222" s="28" t="s">
        <v>4778</v>
      </c>
      <c r="F4222" s="17"/>
      <c r="G4222" s="17"/>
      <c r="H4222" s="353">
        <v>1021211102</v>
      </c>
      <c r="I4222" s="17" t="s">
        <v>5210</v>
      </c>
      <c r="J4222" s="17">
        <v>0</v>
      </c>
    </row>
    <row r="4223" spans="1:10" hidden="1">
      <c r="A4223" s="18">
        <f t="shared" si="65"/>
        <v>4219</v>
      </c>
      <c r="B4223" s="38">
        <v>19169</v>
      </c>
      <c r="C4223" s="141" t="s">
        <v>3673</v>
      </c>
      <c r="D4223" s="40">
        <v>34260</v>
      </c>
      <c r="E4223" s="48" t="s">
        <v>4817</v>
      </c>
      <c r="F4223" s="17"/>
      <c r="G4223" s="17"/>
      <c r="H4223" s="353">
        <v>109868644642</v>
      </c>
      <c r="I4223" s="17" t="s">
        <v>5204</v>
      </c>
      <c r="J4223" s="17">
        <v>0</v>
      </c>
    </row>
    <row r="4224" spans="1:10" hidden="1">
      <c r="A4224" s="18">
        <f t="shared" si="65"/>
        <v>4220</v>
      </c>
      <c r="B4224" s="42">
        <v>19170</v>
      </c>
      <c r="C4224" s="46" t="s">
        <v>3674</v>
      </c>
      <c r="D4224" s="47">
        <v>34014</v>
      </c>
      <c r="E4224" s="45" t="s">
        <v>4789</v>
      </c>
      <c r="F4224" s="17"/>
      <c r="G4224" s="17"/>
      <c r="H4224" s="353">
        <v>141000858023</v>
      </c>
      <c r="I4224" s="17" t="s">
        <v>5210</v>
      </c>
      <c r="J4224" s="17">
        <v>0</v>
      </c>
    </row>
    <row r="4225" spans="1:10" hidden="1">
      <c r="A4225" s="18">
        <f t="shared" si="65"/>
        <v>4221</v>
      </c>
      <c r="B4225" s="38">
        <v>19174</v>
      </c>
      <c r="C4225" s="141" t="s">
        <v>3675</v>
      </c>
      <c r="D4225" s="40">
        <v>35796</v>
      </c>
      <c r="E4225" s="48" t="s">
        <v>4820</v>
      </c>
      <c r="F4225" s="17"/>
      <c r="G4225" s="17"/>
      <c r="H4225" s="353">
        <v>141000860385</v>
      </c>
      <c r="I4225" s="17" t="s">
        <v>5210</v>
      </c>
      <c r="J4225" s="17">
        <v>0</v>
      </c>
    </row>
    <row r="4226" spans="1:10" hidden="1">
      <c r="A4226" s="18">
        <f t="shared" si="65"/>
        <v>4222</v>
      </c>
      <c r="B4226" s="42">
        <v>19175</v>
      </c>
      <c r="C4226" s="29" t="s">
        <v>192</v>
      </c>
      <c r="D4226" s="47">
        <v>35474</v>
      </c>
      <c r="E4226" s="28" t="s">
        <v>4816</v>
      </c>
      <c r="F4226" s="17"/>
      <c r="G4226" s="17"/>
      <c r="H4226" s="353">
        <v>141000858027</v>
      </c>
      <c r="I4226" s="17" t="s">
        <v>5210</v>
      </c>
      <c r="J4226" s="17">
        <v>0</v>
      </c>
    </row>
    <row r="4227" spans="1:10" hidden="1">
      <c r="A4227" s="18">
        <f t="shared" si="65"/>
        <v>4223</v>
      </c>
      <c r="B4227" s="38">
        <v>19176</v>
      </c>
      <c r="C4227" s="141" t="s">
        <v>3676</v>
      </c>
      <c r="D4227" s="40">
        <v>33521</v>
      </c>
      <c r="E4227" s="24" t="s">
        <v>4797</v>
      </c>
      <c r="F4227" s="17"/>
      <c r="G4227" s="17"/>
      <c r="H4227" s="353">
        <v>141000858028</v>
      </c>
      <c r="I4227" s="17" t="s">
        <v>5210</v>
      </c>
      <c r="J4227" s="17">
        <v>0</v>
      </c>
    </row>
    <row r="4228" spans="1:10" hidden="1">
      <c r="A4228" s="18">
        <f t="shared" si="65"/>
        <v>4224</v>
      </c>
      <c r="B4228" s="42">
        <v>19177</v>
      </c>
      <c r="C4228" s="46" t="s">
        <v>3677</v>
      </c>
      <c r="D4228" s="47">
        <v>34999</v>
      </c>
      <c r="E4228" s="45" t="s">
        <v>4806</v>
      </c>
      <c r="F4228" s="17"/>
      <c r="G4228" s="17"/>
      <c r="H4228" s="353">
        <v>141000861454</v>
      </c>
      <c r="I4228" s="17" t="s">
        <v>5210</v>
      </c>
      <c r="J4228" s="17">
        <v>0</v>
      </c>
    </row>
    <row r="4229" spans="1:10" hidden="1">
      <c r="A4229" s="18">
        <f t="shared" si="65"/>
        <v>4225</v>
      </c>
      <c r="B4229" s="38">
        <v>19179</v>
      </c>
      <c r="C4229" s="141" t="s">
        <v>3678</v>
      </c>
      <c r="D4229" s="40">
        <v>35329</v>
      </c>
      <c r="E4229" s="24" t="s">
        <v>4780</v>
      </c>
      <c r="F4229" s="17"/>
      <c r="G4229" s="17"/>
      <c r="H4229" s="353">
        <v>141000861457</v>
      </c>
      <c r="I4229" s="17" t="s">
        <v>5210</v>
      </c>
      <c r="J4229" s="17">
        <v>0</v>
      </c>
    </row>
    <row r="4230" spans="1:10" hidden="1">
      <c r="A4230" s="18">
        <f t="shared" ref="A4230:A4293" si="66">ROW()-4</f>
        <v>4226</v>
      </c>
      <c r="B4230" s="42">
        <v>19180</v>
      </c>
      <c r="C4230" s="46" t="s">
        <v>3679</v>
      </c>
      <c r="D4230" s="47">
        <v>29954</v>
      </c>
      <c r="E4230" s="45" t="s">
        <v>4806</v>
      </c>
      <c r="F4230" s="17"/>
      <c r="G4230" s="17"/>
      <c r="H4230" s="353">
        <v>141000861459</v>
      </c>
      <c r="I4230" s="17" t="s">
        <v>5210</v>
      </c>
      <c r="J4230" s="17">
        <v>0</v>
      </c>
    </row>
    <row r="4231" spans="1:10" hidden="1">
      <c r="A4231" s="18">
        <f t="shared" si="66"/>
        <v>4227</v>
      </c>
      <c r="B4231" s="42">
        <v>19186</v>
      </c>
      <c r="C4231" s="46" t="s">
        <v>3680</v>
      </c>
      <c r="D4231" s="47">
        <v>34382</v>
      </c>
      <c r="E4231" s="45" t="s">
        <v>4814</v>
      </c>
      <c r="F4231" s="17"/>
      <c r="G4231" s="17"/>
      <c r="H4231" s="353">
        <v>1011008919</v>
      </c>
      <c r="I4231" s="17" t="s">
        <v>5208</v>
      </c>
      <c r="J4231" s="17">
        <v>0</v>
      </c>
    </row>
    <row r="4232" spans="1:10" hidden="1">
      <c r="A4232" s="18">
        <f t="shared" si="66"/>
        <v>4228</v>
      </c>
      <c r="B4232" s="38">
        <v>19187</v>
      </c>
      <c r="C4232" s="141" t="s">
        <v>3681</v>
      </c>
      <c r="D4232" s="40">
        <v>31253</v>
      </c>
      <c r="E4232" s="48" t="s">
        <v>4814</v>
      </c>
      <c r="F4232" s="17"/>
      <c r="G4232" s="17"/>
      <c r="H4232" s="353">
        <v>1011008812</v>
      </c>
      <c r="I4232" s="17" t="s">
        <v>5208</v>
      </c>
      <c r="J4232" s="17">
        <v>0</v>
      </c>
    </row>
    <row r="4233" spans="1:10" hidden="1">
      <c r="A4233" s="18">
        <f t="shared" si="66"/>
        <v>4229</v>
      </c>
      <c r="B4233" s="42">
        <v>19192</v>
      </c>
      <c r="C4233" s="46" t="s">
        <v>3682</v>
      </c>
      <c r="D4233" s="47">
        <v>32606</v>
      </c>
      <c r="E4233" s="45" t="s">
        <v>4789</v>
      </c>
      <c r="F4233" s="17"/>
      <c r="G4233" s="17"/>
      <c r="H4233" s="353">
        <v>141000859564</v>
      </c>
      <c r="I4233" s="17" t="s">
        <v>5210</v>
      </c>
      <c r="J4233" s="17">
        <v>0</v>
      </c>
    </row>
    <row r="4234" spans="1:10" hidden="1">
      <c r="A4234" s="18">
        <f t="shared" si="66"/>
        <v>4230</v>
      </c>
      <c r="B4234" s="38">
        <v>19194</v>
      </c>
      <c r="C4234" s="141" t="s">
        <v>3081</v>
      </c>
      <c r="D4234" s="40">
        <v>33154</v>
      </c>
      <c r="E4234" s="48" t="s">
        <v>4822</v>
      </c>
      <c r="F4234" s="17"/>
      <c r="G4234" s="17"/>
      <c r="H4234" s="353">
        <v>1009242570</v>
      </c>
      <c r="I4234" s="17" t="s">
        <v>5208</v>
      </c>
      <c r="J4234" s="17">
        <v>0</v>
      </c>
    </row>
    <row r="4235" spans="1:10" hidden="1">
      <c r="A4235" s="18">
        <f t="shared" si="66"/>
        <v>4231</v>
      </c>
      <c r="B4235" s="42">
        <v>19196</v>
      </c>
      <c r="C4235" s="46" t="s">
        <v>3683</v>
      </c>
      <c r="D4235" s="47">
        <v>34718</v>
      </c>
      <c r="E4235" s="28" t="s">
        <v>4790</v>
      </c>
      <c r="F4235" s="17"/>
      <c r="G4235" s="17"/>
      <c r="H4235" s="353">
        <v>21110000712782</v>
      </c>
      <c r="I4235" s="17" t="s">
        <v>5221</v>
      </c>
      <c r="J4235" s="17">
        <v>0</v>
      </c>
    </row>
    <row r="4236" spans="1:10" hidden="1">
      <c r="A4236" s="18">
        <f t="shared" si="66"/>
        <v>4232</v>
      </c>
      <c r="B4236" s="49">
        <v>19200</v>
      </c>
      <c r="C4236" s="157" t="s">
        <v>3684</v>
      </c>
      <c r="D4236" s="172">
        <v>29546</v>
      </c>
      <c r="E4236" s="52" t="s">
        <v>4818</v>
      </c>
      <c r="F4236" s="17"/>
      <c r="G4236" s="17"/>
      <c r="H4236" s="353">
        <v>1012602711</v>
      </c>
      <c r="I4236" s="17" t="s">
        <v>5210</v>
      </c>
      <c r="J4236" s="17">
        <v>0</v>
      </c>
    </row>
    <row r="4237" spans="1:10" hidden="1">
      <c r="A4237" s="18">
        <f t="shared" si="66"/>
        <v>4233</v>
      </c>
      <c r="B4237" s="60">
        <v>19203</v>
      </c>
      <c r="C4237" s="85" t="s">
        <v>3685</v>
      </c>
      <c r="D4237" s="86">
        <v>33806</v>
      </c>
      <c r="E4237" s="63" t="s">
        <v>4789</v>
      </c>
      <c r="F4237" s="17"/>
      <c r="G4237" s="17"/>
      <c r="H4237" s="353">
        <v>106005259088</v>
      </c>
      <c r="I4237" s="17" t="s">
        <v>5204</v>
      </c>
      <c r="J4237" s="17">
        <v>0</v>
      </c>
    </row>
    <row r="4238" spans="1:10" hidden="1">
      <c r="A4238" s="18">
        <f t="shared" si="66"/>
        <v>4234</v>
      </c>
      <c r="B4238" s="49">
        <v>19205</v>
      </c>
      <c r="C4238" s="227" t="s">
        <v>3686</v>
      </c>
      <c r="D4238" s="228">
        <v>32225</v>
      </c>
      <c r="E4238" s="52" t="s">
        <v>4823</v>
      </c>
      <c r="F4238" s="17"/>
      <c r="G4238" s="17"/>
      <c r="H4238" s="353">
        <v>141000864501</v>
      </c>
      <c r="I4238" s="17" t="s">
        <v>5210</v>
      </c>
      <c r="J4238" s="17">
        <v>0</v>
      </c>
    </row>
    <row r="4239" spans="1:10" hidden="1">
      <c r="A4239" s="18">
        <f t="shared" si="66"/>
        <v>4235</v>
      </c>
      <c r="B4239" s="60">
        <v>19207</v>
      </c>
      <c r="C4239" s="229" t="s">
        <v>2493</v>
      </c>
      <c r="D4239" s="230">
        <v>36184</v>
      </c>
      <c r="E4239" s="63" t="s">
        <v>4805</v>
      </c>
      <c r="F4239" s="17"/>
      <c r="G4239" s="17"/>
      <c r="H4239" s="353">
        <v>104868024747</v>
      </c>
      <c r="I4239" s="17" t="s">
        <v>5204</v>
      </c>
      <c r="J4239" s="17">
        <v>0</v>
      </c>
    </row>
    <row r="4240" spans="1:10" hidden="1">
      <c r="A4240" s="18">
        <f t="shared" si="66"/>
        <v>4236</v>
      </c>
      <c r="B4240" s="49">
        <v>19208</v>
      </c>
      <c r="C4240" s="227" t="s">
        <v>3687</v>
      </c>
      <c r="D4240" s="228">
        <v>32672</v>
      </c>
      <c r="E4240" s="24" t="s">
        <v>4788</v>
      </c>
      <c r="F4240" s="17"/>
      <c r="G4240" s="17"/>
      <c r="H4240" s="353">
        <v>141000865602</v>
      </c>
      <c r="I4240" s="17" t="s">
        <v>5210</v>
      </c>
      <c r="J4240" s="17">
        <v>0</v>
      </c>
    </row>
    <row r="4241" spans="1:10" hidden="1">
      <c r="A4241" s="18">
        <f t="shared" si="66"/>
        <v>4237</v>
      </c>
      <c r="B4241" s="60">
        <v>19209</v>
      </c>
      <c r="C4241" s="229" t="s">
        <v>3688</v>
      </c>
      <c r="D4241" s="230">
        <v>32370</v>
      </c>
      <c r="E4241" s="63" t="s">
        <v>4805</v>
      </c>
      <c r="F4241" s="17"/>
      <c r="G4241" s="17"/>
      <c r="H4241" s="353">
        <v>141000865601</v>
      </c>
      <c r="I4241" s="17" t="s">
        <v>5210</v>
      </c>
      <c r="J4241" s="17">
        <v>0</v>
      </c>
    </row>
    <row r="4242" spans="1:10" hidden="1">
      <c r="A4242" s="18">
        <f t="shared" si="66"/>
        <v>4238</v>
      </c>
      <c r="B4242" s="49">
        <v>19210</v>
      </c>
      <c r="C4242" s="227" t="s">
        <v>3689</v>
      </c>
      <c r="D4242" s="228">
        <v>35247</v>
      </c>
      <c r="E4242" s="52" t="s">
        <v>4826</v>
      </c>
      <c r="F4242" s="17"/>
      <c r="G4242" s="17"/>
      <c r="H4242" s="353">
        <v>9382961996</v>
      </c>
      <c r="I4242" s="17" t="s">
        <v>5210</v>
      </c>
      <c r="J4242" s="17">
        <v>0</v>
      </c>
    </row>
    <row r="4243" spans="1:10" hidden="1">
      <c r="A4243" s="18">
        <f t="shared" si="66"/>
        <v>4239</v>
      </c>
      <c r="B4243" s="60">
        <v>19211</v>
      </c>
      <c r="C4243" s="229" t="s">
        <v>3690</v>
      </c>
      <c r="D4243" s="230">
        <v>30532</v>
      </c>
      <c r="E4243" s="63" t="s">
        <v>4826</v>
      </c>
      <c r="F4243" s="17"/>
      <c r="G4243" s="17"/>
      <c r="H4243" s="353">
        <v>141000862753</v>
      </c>
      <c r="I4243" s="17" t="s">
        <v>5210</v>
      </c>
      <c r="J4243" s="17">
        <v>0</v>
      </c>
    </row>
    <row r="4244" spans="1:10" hidden="1">
      <c r="A4244" s="18">
        <f t="shared" si="66"/>
        <v>4240</v>
      </c>
      <c r="B4244" s="49">
        <v>19216</v>
      </c>
      <c r="C4244" s="157" t="s">
        <v>3691</v>
      </c>
      <c r="D4244" s="172">
        <v>34517</v>
      </c>
      <c r="E4244" s="24" t="s">
        <v>4790</v>
      </c>
      <c r="F4244" s="17"/>
      <c r="G4244" s="17"/>
      <c r="H4244" s="353">
        <v>141000864923</v>
      </c>
      <c r="I4244" s="17" t="s">
        <v>5210</v>
      </c>
      <c r="J4244" s="17">
        <v>0</v>
      </c>
    </row>
    <row r="4245" spans="1:10" hidden="1">
      <c r="A4245" s="18">
        <f t="shared" si="66"/>
        <v>4241</v>
      </c>
      <c r="B4245" s="60">
        <v>19217</v>
      </c>
      <c r="C4245" s="85" t="s">
        <v>3692</v>
      </c>
      <c r="D4245" s="86">
        <v>35000</v>
      </c>
      <c r="E4245" s="28" t="s">
        <v>4811</v>
      </c>
      <c r="F4245" s="17"/>
      <c r="G4245" s="17"/>
      <c r="H4245" s="353">
        <v>141000866785</v>
      </c>
      <c r="I4245" s="17" t="s">
        <v>5210</v>
      </c>
      <c r="J4245" s="17">
        <v>0</v>
      </c>
    </row>
    <row r="4246" spans="1:10" hidden="1">
      <c r="A4246" s="18">
        <f t="shared" si="66"/>
        <v>4242</v>
      </c>
      <c r="B4246" s="49">
        <v>19219</v>
      </c>
      <c r="C4246" s="231" t="s">
        <v>3411</v>
      </c>
      <c r="D4246" s="228">
        <v>35291</v>
      </c>
      <c r="E4246" s="24" t="s">
        <v>4803</v>
      </c>
      <c r="F4246" s="17"/>
      <c r="G4246" s="17"/>
      <c r="H4246" s="353">
        <v>1027011317</v>
      </c>
      <c r="I4246" s="17" t="s">
        <v>5210</v>
      </c>
      <c r="J4246" s="17">
        <v>0</v>
      </c>
    </row>
    <row r="4247" spans="1:10" hidden="1">
      <c r="A4247" s="18">
        <f t="shared" si="66"/>
        <v>4243</v>
      </c>
      <c r="B4247" s="60">
        <v>19220</v>
      </c>
      <c r="C4247" s="85" t="s">
        <v>3693</v>
      </c>
      <c r="D4247" s="86">
        <v>32857</v>
      </c>
      <c r="E4247" s="28" t="s">
        <v>4803</v>
      </c>
      <c r="F4247" s="17"/>
      <c r="G4247" s="17"/>
      <c r="H4247" s="353">
        <v>141000690202</v>
      </c>
      <c r="I4247" s="17" t="s">
        <v>5210</v>
      </c>
      <c r="J4247" s="17">
        <v>0</v>
      </c>
    </row>
    <row r="4248" spans="1:10" hidden="1">
      <c r="A4248" s="18">
        <f t="shared" si="66"/>
        <v>4244</v>
      </c>
      <c r="B4248" s="49">
        <v>19221</v>
      </c>
      <c r="C4248" s="157" t="s">
        <v>3694</v>
      </c>
      <c r="D4248" s="172">
        <v>33786</v>
      </c>
      <c r="E4248" s="52" t="s">
        <v>4803</v>
      </c>
      <c r="F4248" s="17"/>
      <c r="G4248" s="17"/>
      <c r="H4248" s="353">
        <v>100005518323</v>
      </c>
      <c r="I4248" s="17" t="s">
        <v>5204</v>
      </c>
      <c r="J4248" s="17">
        <v>0</v>
      </c>
    </row>
    <row r="4249" spans="1:10" hidden="1">
      <c r="A4249" s="18">
        <f t="shared" si="66"/>
        <v>4245</v>
      </c>
      <c r="B4249" s="60">
        <v>19224</v>
      </c>
      <c r="C4249" s="232" t="s">
        <v>3695</v>
      </c>
      <c r="D4249" s="230">
        <v>33896</v>
      </c>
      <c r="E4249" s="63" t="s">
        <v>4789</v>
      </c>
      <c r="F4249" s="17"/>
      <c r="G4249" s="17"/>
      <c r="H4249" s="353">
        <v>141000864925</v>
      </c>
      <c r="I4249" s="17" t="s">
        <v>5210</v>
      </c>
      <c r="J4249" s="17">
        <v>0</v>
      </c>
    </row>
    <row r="4250" spans="1:10" hidden="1">
      <c r="A4250" s="18">
        <f t="shared" si="66"/>
        <v>4246</v>
      </c>
      <c r="B4250" s="49">
        <v>19225</v>
      </c>
      <c r="C4250" s="157" t="s">
        <v>3696</v>
      </c>
      <c r="D4250" s="172">
        <v>34650</v>
      </c>
      <c r="E4250" s="52" t="s">
        <v>4789</v>
      </c>
      <c r="F4250" s="17"/>
      <c r="G4250" s="17"/>
      <c r="H4250" s="353">
        <v>141000864926</v>
      </c>
      <c r="I4250" s="17" t="s">
        <v>5210</v>
      </c>
      <c r="J4250" s="17">
        <v>0</v>
      </c>
    </row>
    <row r="4251" spans="1:10" hidden="1">
      <c r="A4251" s="18">
        <f t="shared" si="66"/>
        <v>4247</v>
      </c>
      <c r="B4251" s="60">
        <v>19226</v>
      </c>
      <c r="C4251" s="85" t="s">
        <v>3697</v>
      </c>
      <c r="D4251" s="86">
        <v>32362</v>
      </c>
      <c r="E4251" s="28" t="s">
        <v>4815</v>
      </c>
      <c r="F4251" s="17"/>
      <c r="G4251" s="17"/>
      <c r="H4251" s="353">
        <v>141000864921</v>
      </c>
      <c r="I4251" s="17" t="s">
        <v>5210</v>
      </c>
      <c r="J4251" s="17">
        <v>0</v>
      </c>
    </row>
    <row r="4252" spans="1:10" hidden="1">
      <c r="A4252" s="18">
        <f t="shared" si="66"/>
        <v>4248</v>
      </c>
      <c r="B4252" s="49">
        <v>19227</v>
      </c>
      <c r="C4252" s="157" t="s">
        <v>3698</v>
      </c>
      <c r="D4252" s="172">
        <v>29987</v>
      </c>
      <c r="E4252" s="24" t="s">
        <v>4829</v>
      </c>
      <c r="F4252" s="17"/>
      <c r="G4252" s="17"/>
      <c r="H4252" s="353">
        <v>141000864922</v>
      </c>
      <c r="I4252" s="17" t="s">
        <v>5210</v>
      </c>
      <c r="J4252" s="17">
        <v>0</v>
      </c>
    </row>
    <row r="4253" spans="1:10" hidden="1">
      <c r="A4253" s="18">
        <f t="shared" si="66"/>
        <v>4249</v>
      </c>
      <c r="B4253" s="60">
        <v>19229</v>
      </c>
      <c r="C4253" s="85" t="s">
        <v>3699</v>
      </c>
      <c r="D4253" s="86">
        <v>35957</v>
      </c>
      <c r="E4253" s="28" t="s">
        <v>4829</v>
      </c>
      <c r="F4253" s="17"/>
      <c r="G4253" s="17"/>
      <c r="H4253" s="353">
        <v>103868453959</v>
      </c>
      <c r="I4253" s="17" t="s">
        <v>5204</v>
      </c>
      <c r="J4253" s="17">
        <v>0</v>
      </c>
    </row>
    <row r="4254" spans="1:10" hidden="1">
      <c r="A4254" s="18">
        <f t="shared" si="66"/>
        <v>4250</v>
      </c>
      <c r="B4254" s="49">
        <v>19231</v>
      </c>
      <c r="C4254" s="157" t="s">
        <v>3700</v>
      </c>
      <c r="D4254" s="172">
        <v>31312</v>
      </c>
      <c r="E4254" s="52" t="s">
        <v>4806</v>
      </c>
      <c r="F4254" s="17"/>
      <c r="G4254" s="17"/>
      <c r="H4254" s="353">
        <v>141000866087</v>
      </c>
      <c r="I4254" s="17" t="s">
        <v>5210</v>
      </c>
      <c r="J4254" s="17">
        <v>0</v>
      </c>
    </row>
    <row r="4255" spans="1:10" hidden="1">
      <c r="A4255" s="18">
        <f t="shared" si="66"/>
        <v>4251</v>
      </c>
      <c r="B4255" s="60">
        <v>19232</v>
      </c>
      <c r="C4255" s="232" t="s">
        <v>3701</v>
      </c>
      <c r="D4255" s="230">
        <v>32423</v>
      </c>
      <c r="E4255" s="28" t="s">
        <v>4827</v>
      </c>
      <c r="F4255" s="17"/>
      <c r="G4255" s="17"/>
      <c r="H4255" s="353">
        <v>141000864504</v>
      </c>
      <c r="I4255" s="17" t="s">
        <v>5210</v>
      </c>
      <c r="J4255" s="17">
        <v>0</v>
      </c>
    </row>
    <row r="4256" spans="1:10" hidden="1">
      <c r="A4256" s="18">
        <f t="shared" si="66"/>
        <v>4252</v>
      </c>
      <c r="B4256" s="49">
        <v>19233</v>
      </c>
      <c r="C4256" s="157" t="s">
        <v>3702</v>
      </c>
      <c r="D4256" s="172">
        <v>31514</v>
      </c>
      <c r="E4256" s="52" t="s">
        <v>4827</v>
      </c>
      <c r="F4256" s="17"/>
      <c r="G4256" s="17"/>
      <c r="H4256" s="353">
        <v>141000864509</v>
      </c>
      <c r="I4256" s="17" t="s">
        <v>5210</v>
      </c>
      <c r="J4256" s="17">
        <v>0</v>
      </c>
    </row>
    <row r="4257" spans="1:10" hidden="1">
      <c r="A4257" s="18">
        <f t="shared" si="66"/>
        <v>4253</v>
      </c>
      <c r="B4257" s="60">
        <v>19236</v>
      </c>
      <c r="C4257" s="232" t="s">
        <v>3703</v>
      </c>
      <c r="D4257" s="230">
        <v>32725</v>
      </c>
      <c r="E4257" s="63" t="s">
        <v>4828</v>
      </c>
      <c r="F4257" s="17"/>
      <c r="G4257" s="17"/>
      <c r="H4257" s="353">
        <v>141000868763</v>
      </c>
      <c r="I4257" s="17" t="s">
        <v>5210</v>
      </c>
      <c r="J4257" s="17">
        <v>0</v>
      </c>
    </row>
    <row r="4258" spans="1:10" hidden="1">
      <c r="A4258" s="18">
        <f t="shared" si="66"/>
        <v>4254</v>
      </c>
      <c r="B4258" s="49">
        <v>19238</v>
      </c>
      <c r="C4258" s="157" t="s">
        <v>3704</v>
      </c>
      <c r="D4258" s="172">
        <v>31413</v>
      </c>
      <c r="E4258" s="52" t="s">
        <v>4826</v>
      </c>
      <c r="F4258" s="17"/>
      <c r="G4258" s="17"/>
      <c r="H4258" s="353">
        <v>141000864511</v>
      </c>
      <c r="I4258" s="17" t="s">
        <v>5210</v>
      </c>
      <c r="J4258" s="17">
        <v>0</v>
      </c>
    </row>
    <row r="4259" spans="1:10" hidden="1">
      <c r="A4259" s="18">
        <f t="shared" si="66"/>
        <v>4255</v>
      </c>
      <c r="B4259" s="60">
        <v>19241</v>
      </c>
      <c r="C4259" s="85" t="s">
        <v>3705</v>
      </c>
      <c r="D4259" s="86">
        <v>30172</v>
      </c>
      <c r="E4259" s="63" t="s">
        <v>4815</v>
      </c>
      <c r="F4259" s="17"/>
      <c r="G4259" s="17"/>
      <c r="H4259" s="353">
        <v>141000869023</v>
      </c>
      <c r="I4259" s="17" t="s">
        <v>5210</v>
      </c>
      <c r="J4259" s="17">
        <v>0</v>
      </c>
    </row>
    <row r="4260" spans="1:10" hidden="1">
      <c r="A4260" s="18">
        <f t="shared" si="66"/>
        <v>4256</v>
      </c>
      <c r="B4260" s="49">
        <v>19242</v>
      </c>
      <c r="C4260" s="233" t="s">
        <v>3706</v>
      </c>
      <c r="D4260" s="228">
        <v>33494</v>
      </c>
      <c r="E4260" s="52" t="s">
        <v>4807</v>
      </c>
      <c r="F4260" s="17"/>
      <c r="G4260" s="17"/>
      <c r="H4260" s="353">
        <v>141000851093</v>
      </c>
      <c r="I4260" s="17" t="s">
        <v>5210</v>
      </c>
      <c r="J4260" s="17">
        <v>0</v>
      </c>
    </row>
    <row r="4261" spans="1:10" hidden="1">
      <c r="A4261" s="18">
        <f t="shared" si="66"/>
        <v>4257</v>
      </c>
      <c r="B4261" s="60">
        <v>19243</v>
      </c>
      <c r="C4261" s="232" t="s">
        <v>3707</v>
      </c>
      <c r="D4261" s="230">
        <v>31645</v>
      </c>
      <c r="E4261" s="63" t="s">
        <v>4807</v>
      </c>
      <c r="F4261" s="17"/>
      <c r="G4261" s="17"/>
      <c r="H4261" s="353">
        <v>141000851092</v>
      </c>
      <c r="I4261" s="17" t="s">
        <v>5210</v>
      </c>
      <c r="J4261" s="17">
        <v>0</v>
      </c>
    </row>
    <row r="4262" spans="1:10" hidden="1">
      <c r="A4262" s="18">
        <f t="shared" si="66"/>
        <v>4258</v>
      </c>
      <c r="B4262" s="49">
        <v>19244</v>
      </c>
      <c r="C4262" s="157" t="s">
        <v>3708</v>
      </c>
      <c r="D4262" s="172">
        <v>34112</v>
      </c>
      <c r="E4262" s="24" t="s">
        <v>4830</v>
      </c>
      <c r="F4262" s="17"/>
      <c r="G4262" s="17"/>
      <c r="H4262" s="353">
        <v>141000865053</v>
      </c>
      <c r="I4262" s="17" t="s">
        <v>5210</v>
      </c>
      <c r="J4262" s="17">
        <v>0</v>
      </c>
    </row>
    <row r="4263" spans="1:10" hidden="1">
      <c r="A4263" s="18">
        <f t="shared" si="66"/>
        <v>4259</v>
      </c>
      <c r="B4263" s="60">
        <v>19245</v>
      </c>
      <c r="C4263" s="85" t="s">
        <v>1068</v>
      </c>
      <c r="D4263" s="86">
        <v>34754</v>
      </c>
      <c r="E4263" s="28" t="s">
        <v>4830</v>
      </c>
      <c r="F4263" s="17"/>
      <c r="G4263" s="17"/>
      <c r="H4263" s="353">
        <v>141000864482</v>
      </c>
      <c r="I4263" s="17" t="s">
        <v>5210</v>
      </c>
      <c r="J4263" s="17">
        <v>0</v>
      </c>
    </row>
    <row r="4264" spans="1:10" hidden="1">
      <c r="A4264" s="18">
        <f t="shared" si="66"/>
        <v>4260</v>
      </c>
      <c r="B4264" s="35">
        <v>19246</v>
      </c>
      <c r="C4264" s="36" t="s">
        <v>3709</v>
      </c>
      <c r="D4264" s="37">
        <v>36100</v>
      </c>
      <c r="E4264" s="234" t="s">
        <v>4824</v>
      </c>
      <c r="F4264" s="17"/>
      <c r="G4264" s="17"/>
      <c r="H4264" s="353">
        <v>141000869012</v>
      </c>
      <c r="I4264" s="17" t="s">
        <v>5210</v>
      </c>
      <c r="J4264" s="17">
        <v>0</v>
      </c>
    </row>
    <row r="4265" spans="1:10" hidden="1">
      <c r="A4265" s="18">
        <f t="shared" si="66"/>
        <v>4261</v>
      </c>
      <c r="B4265" s="235">
        <v>19247</v>
      </c>
      <c r="C4265" s="236" t="s">
        <v>3710</v>
      </c>
      <c r="D4265" s="237">
        <v>35747</v>
      </c>
      <c r="E4265" s="238" t="s">
        <v>4824</v>
      </c>
      <c r="F4265" s="17"/>
      <c r="G4265" s="17"/>
      <c r="H4265" s="353">
        <v>141000861961</v>
      </c>
      <c r="I4265" s="17" t="s">
        <v>5210</v>
      </c>
      <c r="J4265" s="17">
        <v>0</v>
      </c>
    </row>
    <row r="4266" spans="1:10" hidden="1">
      <c r="A4266" s="18">
        <f t="shared" si="66"/>
        <v>4262</v>
      </c>
      <c r="B4266" s="35">
        <v>19248</v>
      </c>
      <c r="C4266" s="36" t="s">
        <v>3711</v>
      </c>
      <c r="D4266" s="37">
        <v>31965</v>
      </c>
      <c r="E4266" s="234" t="s">
        <v>4824</v>
      </c>
      <c r="F4266" s="17"/>
      <c r="G4266" s="17"/>
      <c r="H4266" s="353">
        <v>141000861965</v>
      </c>
      <c r="I4266" s="17" t="s">
        <v>5210</v>
      </c>
      <c r="J4266" s="17">
        <v>0</v>
      </c>
    </row>
    <row r="4267" spans="1:10" hidden="1">
      <c r="A4267" s="18">
        <f t="shared" si="66"/>
        <v>4263</v>
      </c>
      <c r="B4267" s="235">
        <v>19251</v>
      </c>
      <c r="C4267" s="236" t="s">
        <v>3712</v>
      </c>
      <c r="D4267" s="237">
        <v>30468</v>
      </c>
      <c r="E4267" s="238" t="s">
        <v>4792</v>
      </c>
      <c r="F4267" s="17"/>
      <c r="G4267" s="17"/>
      <c r="H4267" s="353">
        <v>141000861963</v>
      </c>
      <c r="I4267" s="17" t="s">
        <v>5210</v>
      </c>
      <c r="J4267" s="17">
        <v>0</v>
      </c>
    </row>
    <row r="4268" spans="1:10" hidden="1">
      <c r="A4268" s="18">
        <f t="shared" si="66"/>
        <v>4264</v>
      </c>
      <c r="B4268" s="38">
        <v>19253</v>
      </c>
      <c r="C4268" s="30" t="s">
        <v>3713</v>
      </c>
      <c r="D4268" s="48">
        <v>32124</v>
      </c>
      <c r="E4268" s="30" t="s">
        <v>4822</v>
      </c>
      <c r="F4268" s="17"/>
      <c r="G4268" s="17"/>
      <c r="H4268" s="353">
        <v>141000860388</v>
      </c>
      <c r="I4268" s="17" t="s">
        <v>5210</v>
      </c>
      <c r="J4268" s="17" t="s">
        <v>6908</v>
      </c>
    </row>
    <row r="4269" spans="1:10" hidden="1">
      <c r="A4269" s="18">
        <f t="shared" si="66"/>
        <v>4265</v>
      </c>
      <c r="B4269" s="235">
        <v>19254</v>
      </c>
      <c r="C4269" s="236" t="s">
        <v>3714</v>
      </c>
      <c r="D4269" s="237">
        <v>35800</v>
      </c>
      <c r="E4269" s="28" t="s">
        <v>4803</v>
      </c>
      <c r="F4269" s="17"/>
      <c r="G4269" s="17"/>
      <c r="H4269" s="353">
        <v>141000869632</v>
      </c>
      <c r="I4269" s="17" t="s">
        <v>5210</v>
      </c>
      <c r="J4269" s="17">
        <v>0</v>
      </c>
    </row>
    <row r="4270" spans="1:10" hidden="1">
      <c r="A4270" s="18">
        <f t="shared" si="66"/>
        <v>4266</v>
      </c>
      <c r="B4270" s="35">
        <v>19257</v>
      </c>
      <c r="C4270" s="36" t="s">
        <v>3715</v>
      </c>
      <c r="D4270" s="37">
        <v>29041</v>
      </c>
      <c r="E4270" s="234" t="s">
        <v>4825</v>
      </c>
      <c r="F4270" s="17"/>
      <c r="G4270" s="17"/>
      <c r="H4270" s="353">
        <v>141000872320</v>
      </c>
      <c r="I4270" s="17" t="s">
        <v>5210</v>
      </c>
      <c r="J4270" s="17">
        <v>0</v>
      </c>
    </row>
    <row r="4271" spans="1:10" hidden="1">
      <c r="A4271" s="18">
        <f t="shared" si="66"/>
        <v>4267</v>
      </c>
      <c r="B4271" s="235">
        <v>19258</v>
      </c>
      <c r="C4271" s="236" t="s">
        <v>3716</v>
      </c>
      <c r="D4271" s="237">
        <v>31453</v>
      </c>
      <c r="E4271" s="238" t="s">
        <v>4825</v>
      </c>
      <c r="F4271" s="17"/>
      <c r="G4271" s="17"/>
      <c r="H4271" s="353">
        <v>103004908389</v>
      </c>
      <c r="I4271" s="17" t="s">
        <v>5204</v>
      </c>
      <c r="J4271" s="17">
        <v>0</v>
      </c>
    </row>
    <row r="4272" spans="1:10" hidden="1">
      <c r="A4272" s="18">
        <f t="shared" si="66"/>
        <v>4268</v>
      </c>
      <c r="B4272" s="235">
        <v>19260</v>
      </c>
      <c r="C4272" s="236" t="s">
        <v>292</v>
      </c>
      <c r="D4272" s="237">
        <v>30305</v>
      </c>
      <c r="E4272" s="28" t="s">
        <v>4819</v>
      </c>
      <c r="F4272" s="17"/>
      <c r="G4272" s="17"/>
      <c r="H4272" s="353">
        <v>109867558983</v>
      </c>
      <c r="I4272" s="17" t="s">
        <v>5204</v>
      </c>
      <c r="J4272" s="17">
        <v>0</v>
      </c>
    </row>
    <row r="4273" spans="1:10" hidden="1">
      <c r="A4273" s="18">
        <f t="shared" si="66"/>
        <v>4269</v>
      </c>
      <c r="B4273" s="35">
        <v>19261</v>
      </c>
      <c r="C4273" s="36" t="s">
        <v>1156</v>
      </c>
      <c r="D4273" s="37">
        <v>31592</v>
      </c>
      <c r="E4273" s="234" t="s">
        <v>4806</v>
      </c>
      <c r="F4273" s="17"/>
      <c r="G4273" s="17"/>
      <c r="H4273" s="353">
        <v>141000871232</v>
      </c>
      <c r="I4273" s="17" t="s">
        <v>5210</v>
      </c>
      <c r="J4273" s="17">
        <v>0</v>
      </c>
    </row>
    <row r="4274" spans="1:10" hidden="1">
      <c r="A4274" s="18">
        <f t="shared" si="66"/>
        <v>4270</v>
      </c>
      <c r="B4274" s="235">
        <v>19262</v>
      </c>
      <c r="C4274" s="236" t="s">
        <v>3717</v>
      </c>
      <c r="D4274" s="237">
        <v>34847</v>
      </c>
      <c r="E4274" s="28" t="s">
        <v>4818</v>
      </c>
      <c r="F4274" s="17"/>
      <c r="G4274" s="17"/>
      <c r="H4274" s="353">
        <v>141000869018</v>
      </c>
      <c r="I4274" s="17" t="s">
        <v>5210</v>
      </c>
      <c r="J4274" s="17">
        <v>0</v>
      </c>
    </row>
    <row r="4275" spans="1:10" hidden="1">
      <c r="A4275" s="18">
        <f t="shared" si="66"/>
        <v>4271</v>
      </c>
      <c r="B4275" s="35">
        <v>19263</v>
      </c>
      <c r="C4275" s="36" t="s">
        <v>1323</v>
      </c>
      <c r="D4275" s="37">
        <v>33442</v>
      </c>
      <c r="E4275" s="234" t="s">
        <v>4826</v>
      </c>
      <c r="F4275" s="17"/>
      <c r="G4275" s="17"/>
      <c r="H4275" s="353">
        <v>141000861940</v>
      </c>
      <c r="I4275" s="17" t="s">
        <v>5210</v>
      </c>
      <c r="J4275" s="17">
        <v>0</v>
      </c>
    </row>
    <row r="4276" spans="1:10" hidden="1">
      <c r="A4276" s="18">
        <f t="shared" si="66"/>
        <v>4272</v>
      </c>
      <c r="B4276" s="235">
        <v>19264</v>
      </c>
      <c r="C4276" s="236" t="s">
        <v>3718</v>
      </c>
      <c r="D4276" s="237">
        <v>28523</v>
      </c>
      <c r="E4276" s="238" t="s">
        <v>4807</v>
      </c>
      <c r="F4276" s="17"/>
      <c r="G4276" s="17"/>
      <c r="H4276" s="353">
        <v>109001262940</v>
      </c>
      <c r="I4276" s="17" t="s">
        <v>5204</v>
      </c>
      <c r="J4276" s="17">
        <v>0</v>
      </c>
    </row>
    <row r="4277" spans="1:10" hidden="1">
      <c r="A4277" s="18">
        <f t="shared" si="66"/>
        <v>4273</v>
      </c>
      <c r="B4277" s="35">
        <v>19265</v>
      </c>
      <c r="C4277" s="36" t="s">
        <v>3719</v>
      </c>
      <c r="D4277" s="37">
        <v>31635</v>
      </c>
      <c r="E4277" s="234" t="s">
        <v>4822</v>
      </c>
      <c r="F4277" s="17"/>
      <c r="G4277" s="17"/>
      <c r="H4277" s="353">
        <v>141000869019</v>
      </c>
      <c r="I4277" s="17" t="s">
        <v>5210</v>
      </c>
      <c r="J4277" s="17">
        <v>0</v>
      </c>
    </row>
    <row r="4278" spans="1:10" hidden="1">
      <c r="A4278" s="18">
        <f t="shared" si="66"/>
        <v>4274</v>
      </c>
      <c r="B4278" s="235">
        <v>19266</v>
      </c>
      <c r="C4278" s="236" t="s">
        <v>1757</v>
      </c>
      <c r="D4278" s="237">
        <v>32523</v>
      </c>
      <c r="E4278" s="28" t="s">
        <v>4828</v>
      </c>
      <c r="F4278" s="17"/>
      <c r="G4278" s="17"/>
      <c r="H4278" s="353">
        <v>141000872758</v>
      </c>
      <c r="I4278" s="17" t="s">
        <v>5210</v>
      </c>
      <c r="J4278" s="17">
        <v>0</v>
      </c>
    </row>
    <row r="4279" spans="1:10" hidden="1">
      <c r="A4279" s="18">
        <f t="shared" si="66"/>
        <v>4275</v>
      </c>
      <c r="B4279" s="35">
        <v>19267</v>
      </c>
      <c r="C4279" s="36" t="s">
        <v>3720</v>
      </c>
      <c r="D4279" s="37">
        <v>34889</v>
      </c>
      <c r="E4279" s="24" t="s">
        <v>4794</v>
      </c>
      <c r="F4279" s="17"/>
      <c r="G4279" s="17"/>
      <c r="H4279" s="353">
        <v>141000869635</v>
      </c>
      <c r="I4279" s="17" t="s">
        <v>5210</v>
      </c>
      <c r="J4279" s="17">
        <v>0</v>
      </c>
    </row>
    <row r="4280" spans="1:10" hidden="1">
      <c r="A4280" s="18">
        <f t="shared" si="66"/>
        <v>4276</v>
      </c>
      <c r="B4280" s="235">
        <v>19268</v>
      </c>
      <c r="C4280" s="236" t="s">
        <v>3721</v>
      </c>
      <c r="D4280" s="237">
        <v>35285</v>
      </c>
      <c r="E4280" s="28" t="s">
        <v>4785</v>
      </c>
      <c r="F4280" s="17"/>
      <c r="G4280" s="17"/>
      <c r="H4280" s="353">
        <v>141000869637</v>
      </c>
      <c r="I4280" s="17" t="s">
        <v>5210</v>
      </c>
      <c r="J4280" s="17">
        <v>0</v>
      </c>
    </row>
    <row r="4281" spans="1:10" hidden="1">
      <c r="A4281" s="18">
        <f t="shared" si="66"/>
        <v>4277</v>
      </c>
      <c r="B4281" s="35">
        <v>19269</v>
      </c>
      <c r="C4281" s="36" t="s">
        <v>775</v>
      </c>
      <c r="D4281" s="37">
        <v>34986</v>
      </c>
      <c r="E4281" s="24" t="s">
        <v>4785</v>
      </c>
      <c r="F4281" s="17"/>
      <c r="G4281" s="17"/>
      <c r="H4281" s="353">
        <v>141000869638</v>
      </c>
      <c r="I4281" s="17" t="s">
        <v>5210</v>
      </c>
      <c r="J4281" s="17">
        <v>0</v>
      </c>
    </row>
    <row r="4282" spans="1:10" hidden="1">
      <c r="A4282" s="18">
        <f t="shared" si="66"/>
        <v>4278</v>
      </c>
      <c r="B4282" s="60">
        <v>19273</v>
      </c>
      <c r="C4282" s="236" t="s">
        <v>3722</v>
      </c>
      <c r="D4282" s="237">
        <v>36484</v>
      </c>
      <c r="E4282" s="63" t="s">
        <v>4812</v>
      </c>
      <c r="F4282" s="17"/>
      <c r="G4282" s="17"/>
      <c r="H4282" s="353">
        <v>141000876632</v>
      </c>
      <c r="I4282" s="17" t="s">
        <v>5210</v>
      </c>
      <c r="J4282" s="17">
        <v>0</v>
      </c>
    </row>
    <row r="4283" spans="1:10" hidden="1">
      <c r="A4283" s="18">
        <f t="shared" si="66"/>
        <v>4279</v>
      </c>
      <c r="B4283" s="49">
        <v>19275</v>
      </c>
      <c r="C4283" s="36" t="s">
        <v>3723</v>
      </c>
      <c r="D4283" s="37">
        <v>33743</v>
      </c>
      <c r="E4283" s="52" t="s">
        <v>4792</v>
      </c>
      <c r="F4283" s="17"/>
      <c r="G4283" s="17"/>
      <c r="H4283" s="353">
        <v>141000876366</v>
      </c>
      <c r="I4283" s="17" t="s">
        <v>5210</v>
      </c>
      <c r="J4283" s="17">
        <v>0</v>
      </c>
    </row>
    <row r="4284" spans="1:10" hidden="1">
      <c r="A4284" s="18">
        <f t="shared" si="66"/>
        <v>4280</v>
      </c>
      <c r="B4284" s="60">
        <v>19276</v>
      </c>
      <c r="C4284" s="236" t="s">
        <v>3724</v>
      </c>
      <c r="D4284" s="237">
        <v>32491</v>
      </c>
      <c r="E4284" s="63" t="s">
        <v>4819</v>
      </c>
      <c r="F4284" s="17"/>
      <c r="G4284" s="17"/>
      <c r="H4284" s="353">
        <v>141000872316</v>
      </c>
      <c r="I4284" s="17" t="s">
        <v>5210</v>
      </c>
      <c r="J4284" s="17">
        <v>0</v>
      </c>
    </row>
    <row r="4285" spans="1:10" hidden="1">
      <c r="A4285" s="18">
        <f t="shared" si="66"/>
        <v>4281</v>
      </c>
      <c r="B4285" s="49">
        <v>19280</v>
      </c>
      <c r="C4285" s="157" t="s">
        <v>3725</v>
      </c>
      <c r="D4285" s="172">
        <v>31141</v>
      </c>
      <c r="E4285" s="24" t="s">
        <v>4816</v>
      </c>
      <c r="F4285" s="17"/>
      <c r="G4285" s="17"/>
      <c r="H4285" s="353">
        <v>1013853703</v>
      </c>
      <c r="I4285" s="17" t="s">
        <v>5210</v>
      </c>
      <c r="J4285" s="17">
        <v>0</v>
      </c>
    </row>
    <row r="4286" spans="1:10" hidden="1">
      <c r="A4286" s="18">
        <f t="shared" si="66"/>
        <v>4282</v>
      </c>
      <c r="B4286" s="60">
        <v>19282</v>
      </c>
      <c r="C4286" s="236" t="s">
        <v>3726</v>
      </c>
      <c r="D4286" s="237">
        <v>34459</v>
      </c>
      <c r="E4286" s="63" t="s">
        <v>4808</v>
      </c>
      <c r="F4286" s="17"/>
      <c r="G4286" s="17"/>
      <c r="H4286" s="353">
        <v>141000863446</v>
      </c>
      <c r="I4286" s="17" t="s">
        <v>5210</v>
      </c>
      <c r="J4286" s="17">
        <v>0</v>
      </c>
    </row>
    <row r="4287" spans="1:10" hidden="1">
      <c r="A4287" s="18">
        <f t="shared" si="66"/>
        <v>4283</v>
      </c>
      <c r="B4287" s="49">
        <v>19287</v>
      </c>
      <c r="C4287" s="36" t="s">
        <v>3727</v>
      </c>
      <c r="D4287" s="37">
        <v>33604</v>
      </c>
      <c r="E4287" s="52" t="s">
        <v>4814</v>
      </c>
      <c r="F4287" s="17"/>
      <c r="G4287" s="17"/>
      <c r="H4287" s="353">
        <v>141000863445</v>
      </c>
      <c r="I4287" s="17" t="s">
        <v>5210</v>
      </c>
      <c r="J4287" s="17">
        <v>0</v>
      </c>
    </row>
    <row r="4288" spans="1:10" hidden="1">
      <c r="A4288" s="18">
        <f t="shared" si="66"/>
        <v>4284</v>
      </c>
      <c r="B4288" s="60">
        <v>19288</v>
      </c>
      <c r="C4288" s="236" t="s">
        <v>3728</v>
      </c>
      <c r="D4288" s="237">
        <v>33234</v>
      </c>
      <c r="E4288" s="63" t="s">
        <v>4814</v>
      </c>
      <c r="F4288" s="17"/>
      <c r="G4288" s="17"/>
      <c r="H4288" s="353">
        <v>141000864507</v>
      </c>
      <c r="I4288" s="17" t="s">
        <v>5210</v>
      </c>
      <c r="J4288" s="17">
        <v>0</v>
      </c>
    </row>
    <row r="4289" spans="1:10" hidden="1">
      <c r="A4289" s="18">
        <f t="shared" si="66"/>
        <v>4285</v>
      </c>
      <c r="B4289" s="49">
        <v>19291</v>
      </c>
      <c r="C4289" s="36" t="s">
        <v>3729</v>
      </c>
      <c r="D4289" s="37">
        <v>33643</v>
      </c>
      <c r="E4289" s="52" t="s">
        <v>4813</v>
      </c>
      <c r="F4289" s="17"/>
      <c r="G4289" s="17"/>
      <c r="H4289" s="353">
        <v>141000862001</v>
      </c>
      <c r="I4289" s="17" t="s">
        <v>5210</v>
      </c>
      <c r="J4289" s="17">
        <v>0</v>
      </c>
    </row>
    <row r="4290" spans="1:10" hidden="1">
      <c r="A4290" s="18">
        <f t="shared" si="66"/>
        <v>4286</v>
      </c>
      <c r="B4290" s="75">
        <v>19293</v>
      </c>
      <c r="C4290" s="43" t="s">
        <v>3730</v>
      </c>
      <c r="D4290" s="76">
        <v>35314</v>
      </c>
      <c r="E4290" s="43" t="s">
        <v>4807</v>
      </c>
      <c r="F4290" s="17"/>
      <c r="G4290" s="17"/>
      <c r="H4290" s="353">
        <v>141000861976</v>
      </c>
      <c r="I4290" s="17" t="s">
        <v>5210</v>
      </c>
      <c r="J4290" s="17">
        <v>0</v>
      </c>
    </row>
    <row r="4291" spans="1:10" hidden="1">
      <c r="A4291" s="18">
        <f t="shared" si="66"/>
        <v>4287</v>
      </c>
      <c r="B4291" s="49">
        <v>19295</v>
      </c>
      <c r="C4291" s="36" t="s">
        <v>3731</v>
      </c>
      <c r="D4291" s="37">
        <v>34824</v>
      </c>
      <c r="E4291" s="52" t="s">
        <v>4822</v>
      </c>
      <c r="F4291" s="17"/>
      <c r="G4291" s="17"/>
      <c r="H4291" s="353">
        <v>141000871020</v>
      </c>
      <c r="I4291" s="17" t="s">
        <v>5210</v>
      </c>
      <c r="J4291" s="17">
        <v>0</v>
      </c>
    </row>
    <row r="4292" spans="1:10" hidden="1">
      <c r="A4292" s="18">
        <f t="shared" si="66"/>
        <v>4288</v>
      </c>
      <c r="B4292" s="60">
        <v>19297</v>
      </c>
      <c r="C4292" s="85" t="s">
        <v>3732</v>
      </c>
      <c r="D4292" s="86">
        <v>34700</v>
      </c>
      <c r="E4292" s="28" t="s">
        <v>4790</v>
      </c>
      <c r="F4292" s="17"/>
      <c r="G4292" s="17"/>
      <c r="H4292" s="353">
        <v>100006949555</v>
      </c>
      <c r="I4292" s="17" t="s">
        <v>5204</v>
      </c>
      <c r="J4292" s="17">
        <v>0</v>
      </c>
    </row>
    <row r="4293" spans="1:10" hidden="1">
      <c r="A4293" s="18">
        <f t="shared" si="66"/>
        <v>4289</v>
      </c>
      <c r="B4293" s="49">
        <v>19298</v>
      </c>
      <c r="C4293" s="157" t="s">
        <v>3733</v>
      </c>
      <c r="D4293" s="172">
        <v>35291</v>
      </c>
      <c r="E4293" s="24" t="s">
        <v>4787</v>
      </c>
      <c r="F4293" s="17"/>
      <c r="G4293" s="17"/>
      <c r="H4293" s="353">
        <v>44210000159790</v>
      </c>
      <c r="I4293" s="17" t="s">
        <v>5273</v>
      </c>
      <c r="J4293" s="17">
        <v>0</v>
      </c>
    </row>
    <row r="4294" spans="1:10" hidden="1">
      <c r="A4294" s="18">
        <f t="shared" ref="A4294:A4357" si="67">ROW()-4</f>
        <v>4290</v>
      </c>
      <c r="B4294" s="112">
        <v>19299</v>
      </c>
      <c r="C4294" s="239" t="s">
        <v>3734</v>
      </c>
      <c r="D4294" s="240">
        <v>32361</v>
      </c>
      <c r="E4294" s="241" t="s">
        <v>4818</v>
      </c>
      <c r="F4294" s="17"/>
      <c r="G4294" s="17"/>
      <c r="H4294" s="353">
        <v>141000876728</v>
      </c>
      <c r="I4294" s="17" t="s">
        <v>5210</v>
      </c>
      <c r="J4294" s="17">
        <v>0</v>
      </c>
    </row>
    <row r="4295" spans="1:10" hidden="1">
      <c r="A4295" s="18">
        <f t="shared" si="67"/>
        <v>4291</v>
      </c>
      <c r="B4295" s="150">
        <v>19304</v>
      </c>
      <c r="C4295" s="242" t="s">
        <v>3735</v>
      </c>
      <c r="D4295" s="243">
        <v>33321</v>
      </c>
      <c r="E4295" s="24" t="s">
        <v>4826</v>
      </c>
      <c r="F4295" s="17"/>
      <c r="G4295" s="17"/>
      <c r="H4295" s="353">
        <v>141000853865</v>
      </c>
      <c r="I4295" s="17" t="s">
        <v>5210</v>
      </c>
      <c r="J4295" s="17">
        <v>0</v>
      </c>
    </row>
    <row r="4296" spans="1:10" hidden="1">
      <c r="A4296" s="18">
        <f t="shared" si="67"/>
        <v>4292</v>
      </c>
      <c r="B4296" s="112">
        <v>19306</v>
      </c>
      <c r="C4296" s="244" t="s">
        <v>3736</v>
      </c>
      <c r="D4296" s="240">
        <v>35630</v>
      </c>
      <c r="E4296" s="241" t="s">
        <v>4798</v>
      </c>
      <c r="F4296" s="17"/>
      <c r="G4296" s="17"/>
      <c r="H4296" s="353">
        <v>141000864478</v>
      </c>
      <c r="I4296" s="17" t="s">
        <v>5210</v>
      </c>
      <c r="J4296" s="17">
        <v>0</v>
      </c>
    </row>
    <row r="4297" spans="1:10" hidden="1">
      <c r="A4297" s="18">
        <f t="shared" si="67"/>
        <v>4293</v>
      </c>
      <c r="B4297" s="150">
        <v>19307</v>
      </c>
      <c r="C4297" s="151" t="s">
        <v>3737</v>
      </c>
      <c r="D4297" s="243">
        <v>34606</v>
      </c>
      <c r="E4297" s="245" t="s">
        <v>4813</v>
      </c>
      <c r="F4297" s="17"/>
      <c r="G4297" s="17"/>
      <c r="H4297" s="353">
        <v>141000872745</v>
      </c>
      <c r="I4297" s="17" t="s">
        <v>5210</v>
      </c>
      <c r="J4297" s="17">
        <v>0</v>
      </c>
    </row>
    <row r="4298" spans="1:10" hidden="1">
      <c r="A4298" s="18">
        <f t="shared" si="67"/>
        <v>4294</v>
      </c>
      <c r="B4298" s="112">
        <v>19308</v>
      </c>
      <c r="C4298" s="244" t="s">
        <v>3738</v>
      </c>
      <c r="D4298" s="240">
        <v>30689</v>
      </c>
      <c r="E4298" s="241" t="s">
        <v>4813</v>
      </c>
      <c r="F4298" s="17"/>
      <c r="G4298" s="17"/>
      <c r="H4298" s="353">
        <v>141000852653</v>
      </c>
      <c r="I4298" s="17" t="s">
        <v>5210</v>
      </c>
      <c r="J4298" s="17">
        <v>0</v>
      </c>
    </row>
    <row r="4299" spans="1:10" hidden="1">
      <c r="A4299" s="18">
        <f t="shared" si="67"/>
        <v>4295</v>
      </c>
      <c r="B4299" s="246">
        <v>19311</v>
      </c>
      <c r="C4299" s="247" t="s">
        <v>3739</v>
      </c>
      <c r="D4299" s="248">
        <v>32558</v>
      </c>
      <c r="E4299" s="249" t="s">
        <v>4792</v>
      </c>
      <c r="F4299" s="17"/>
      <c r="G4299" s="17"/>
      <c r="H4299" s="353">
        <v>141000868491</v>
      </c>
      <c r="I4299" s="17" t="s">
        <v>5210</v>
      </c>
      <c r="J4299" s="17">
        <v>0</v>
      </c>
    </row>
    <row r="4300" spans="1:10" hidden="1">
      <c r="A4300" s="18">
        <f t="shared" si="67"/>
        <v>4296</v>
      </c>
      <c r="B4300" s="250">
        <v>19314</v>
      </c>
      <c r="C4300" s="251" t="s">
        <v>3740</v>
      </c>
      <c r="D4300" s="230">
        <v>34588</v>
      </c>
      <c r="E4300" s="252" t="s">
        <v>4819</v>
      </c>
      <c r="F4300" s="17"/>
      <c r="G4300" s="17"/>
      <c r="H4300" s="353">
        <v>141000875891</v>
      </c>
      <c r="I4300" s="17" t="s">
        <v>5210</v>
      </c>
      <c r="J4300" s="17">
        <v>0</v>
      </c>
    </row>
    <row r="4301" spans="1:10" hidden="1">
      <c r="A4301" s="18">
        <f t="shared" si="67"/>
        <v>4297</v>
      </c>
      <c r="B4301" s="246">
        <v>19315</v>
      </c>
      <c r="C4301" s="247" t="s">
        <v>3741</v>
      </c>
      <c r="D4301" s="228">
        <v>36343</v>
      </c>
      <c r="E4301" s="249" t="s">
        <v>4814</v>
      </c>
      <c r="F4301" s="17"/>
      <c r="G4301" s="17"/>
      <c r="H4301" s="353">
        <v>141000866085</v>
      </c>
      <c r="I4301" s="17" t="s">
        <v>5210</v>
      </c>
      <c r="J4301" s="17">
        <v>0</v>
      </c>
    </row>
    <row r="4302" spans="1:10" hidden="1">
      <c r="A4302" s="18">
        <f t="shared" si="67"/>
        <v>4298</v>
      </c>
      <c r="B4302" s="250">
        <v>19322</v>
      </c>
      <c r="C4302" s="251" t="s">
        <v>3742</v>
      </c>
      <c r="D4302" s="34">
        <v>33675</v>
      </c>
      <c r="E4302" s="252" t="s">
        <v>4825</v>
      </c>
      <c r="F4302" s="17"/>
      <c r="G4302" s="17"/>
      <c r="H4302" s="353">
        <v>6030109322006</v>
      </c>
      <c r="I4302" s="17" t="s">
        <v>6036</v>
      </c>
      <c r="J4302" s="17">
        <v>0</v>
      </c>
    </row>
    <row r="4303" spans="1:10" hidden="1">
      <c r="A4303" s="18">
        <f t="shared" si="67"/>
        <v>4299</v>
      </c>
      <c r="B4303" s="38">
        <v>19323</v>
      </c>
      <c r="C4303" s="30" t="s">
        <v>952</v>
      </c>
      <c r="D4303" s="48">
        <v>32776</v>
      </c>
      <c r="E4303" s="30" t="s">
        <v>4815</v>
      </c>
      <c r="F4303" s="17"/>
      <c r="G4303" s="17"/>
      <c r="H4303" s="353">
        <v>141000867539</v>
      </c>
      <c r="I4303" s="17" t="s">
        <v>5210</v>
      </c>
      <c r="J4303" s="17">
        <v>0</v>
      </c>
    </row>
    <row r="4304" spans="1:10" hidden="1">
      <c r="A4304" s="18">
        <f t="shared" si="67"/>
        <v>4300</v>
      </c>
      <c r="B4304" s="250">
        <v>19325</v>
      </c>
      <c r="C4304" s="251" t="s">
        <v>3743</v>
      </c>
      <c r="D4304" s="230">
        <v>32854</v>
      </c>
      <c r="E4304" s="252" t="s">
        <v>4806</v>
      </c>
      <c r="F4304" s="17"/>
      <c r="G4304" s="17"/>
      <c r="H4304" s="353">
        <v>141000876721</v>
      </c>
      <c r="I4304" s="17" t="s">
        <v>5210</v>
      </c>
      <c r="J4304" s="17">
        <v>0</v>
      </c>
    </row>
    <row r="4305" spans="1:10" hidden="1">
      <c r="A4305" s="18">
        <f t="shared" si="67"/>
        <v>4301</v>
      </c>
      <c r="B4305" s="246">
        <v>19329</v>
      </c>
      <c r="C4305" s="247" t="s">
        <v>1229</v>
      </c>
      <c r="D4305" s="83">
        <v>33886</v>
      </c>
      <c r="E4305" s="249" t="s">
        <v>4828</v>
      </c>
      <c r="F4305" s="17"/>
      <c r="G4305" s="17"/>
      <c r="H4305" s="353">
        <v>141000874896</v>
      </c>
      <c r="I4305" s="17" t="s">
        <v>5210</v>
      </c>
      <c r="J4305" s="17">
        <v>0</v>
      </c>
    </row>
    <row r="4306" spans="1:10" hidden="1">
      <c r="A4306" s="18">
        <f t="shared" si="67"/>
        <v>4302</v>
      </c>
      <c r="B4306" s="250">
        <v>19331</v>
      </c>
      <c r="C4306" s="251" t="s">
        <v>3744</v>
      </c>
      <c r="D4306" s="253">
        <v>34699</v>
      </c>
      <c r="E4306" s="252" t="s">
        <v>4807</v>
      </c>
      <c r="F4306" s="17"/>
      <c r="G4306" s="17"/>
      <c r="H4306" s="353">
        <v>141000868496</v>
      </c>
      <c r="I4306" s="17" t="s">
        <v>5210</v>
      </c>
      <c r="J4306" s="17">
        <v>0</v>
      </c>
    </row>
    <row r="4307" spans="1:10" hidden="1">
      <c r="A4307" s="18">
        <f t="shared" si="67"/>
        <v>4303</v>
      </c>
      <c r="B4307" s="250">
        <v>19334</v>
      </c>
      <c r="C4307" s="251" t="s">
        <v>1068</v>
      </c>
      <c r="D4307" s="34">
        <v>34764</v>
      </c>
      <c r="E4307" s="252" t="s">
        <v>4819</v>
      </c>
      <c r="F4307" s="17"/>
      <c r="G4307" s="17"/>
      <c r="H4307" s="353">
        <v>6030109317002</v>
      </c>
      <c r="I4307" s="17" t="s">
        <v>6036</v>
      </c>
      <c r="J4307" s="17">
        <v>0</v>
      </c>
    </row>
    <row r="4308" spans="1:10" hidden="1">
      <c r="A4308" s="18">
        <f t="shared" si="67"/>
        <v>4304</v>
      </c>
      <c r="B4308" s="246">
        <v>19335</v>
      </c>
      <c r="C4308" s="247" t="s">
        <v>1707</v>
      </c>
      <c r="D4308" s="83">
        <v>33937</v>
      </c>
      <c r="E4308" s="249" t="s">
        <v>4822</v>
      </c>
      <c r="F4308" s="17"/>
      <c r="G4308" s="17"/>
      <c r="H4308" s="353">
        <v>6030109311004</v>
      </c>
      <c r="I4308" s="17" t="s">
        <v>6036</v>
      </c>
      <c r="J4308" s="17">
        <v>0</v>
      </c>
    </row>
    <row r="4309" spans="1:10" hidden="1">
      <c r="A4309" s="18">
        <f t="shared" si="67"/>
        <v>4305</v>
      </c>
      <c r="B4309" s="250">
        <v>19336</v>
      </c>
      <c r="C4309" s="251" t="s">
        <v>2140</v>
      </c>
      <c r="D4309" s="86">
        <v>36067</v>
      </c>
      <c r="E4309" s="28" t="s">
        <v>4782</v>
      </c>
      <c r="F4309" s="17" t="s">
        <v>7915</v>
      </c>
      <c r="G4309" s="17" t="s">
        <v>7909</v>
      </c>
      <c r="H4309" s="353">
        <v>100873194673</v>
      </c>
      <c r="I4309" s="17" t="s">
        <v>5204</v>
      </c>
      <c r="J4309" s="17">
        <v>0</v>
      </c>
    </row>
    <row r="4310" spans="1:10" hidden="1">
      <c r="A4310" s="18">
        <f t="shared" si="67"/>
        <v>4306</v>
      </c>
      <c r="B4310" s="246">
        <v>19338</v>
      </c>
      <c r="C4310" s="247" t="s">
        <v>3745</v>
      </c>
      <c r="D4310" s="83">
        <v>34413</v>
      </c>
      <c r="E4310" s="24" t="s">
        <v>4794</v>
      </c>
      <c r="F4310" s="17"/>
      <c r="G4310" s="17"/>
      <c r="H4310" s="353">
        <v>141000874899</v>
      </c>
      <c r="I4310" s="17" t="s">
        <v>5210</v>
      </c>
      <c r="J4310" s="17">
        <v>0</v>
      </c>
    </row>
    <row r="4311" spans="1:10" hidden="1">
      <c r="A4311" s="18">
        <f t="shared" si="67"/>
        <v>4307</v>
      </c>
      <c r="B4311" s="250">
        <v>19339</v>
      </c>
      <c r="C4311" s="251" t="s">
        <v>3746</v>
      </c>
      <c r="D4311" s="34">
        <v>33102</v>
      </c>
      <c r="E4311" s="28" t="s">
        <v>4818</v>
      </c>
      <c r="F4311" s="17"/>
      <c r="G4311" s="17"/>
      <c r="H4311" s="353">
        <v>44310000383693</v>
      </c>
      <c r="I4311" s="17" t="s">
        <v>5273</v>
      </c>
      <c r="J4311" s="17">
        <v>0</v>
      </c>
    </row>
    <row r="4312" spans="1:10" hidden="1">
      <c r="A4312" s="18">
        <f t="shared" si="67"/>
        <v>4308</v>
      </c>
      <c r="B4312" s="246">
        <v>19340</v>
      </c>
      <c r="C4312" s="247" t="s">
        <v>3747</v>
      </c>
      <c r="D4312" s="83">
        <v>34314</v>
      </c>
      <c r="E4312" s="24" t="s">
        <v>4784</v>
      </c>
      <c r="F4312" s="17"/>
      <c r="G4312" s="17"/>
      <c r="H4312" s="353">
        <v>141000874902</v>
      </c>
      <c r="I4312" s="17" t="s">
        <v>5210</v>
      </c>
      <c r="J4312" s="17">
        <v>0</v>
      </c>
    </row>
    <row r="4313" spans="1:10" hidden="1">
      <c r="A4313" s="18">
        <f t="shared" si="67"/>
        <v>4309</v>
      </c>
      <c r="B4313" s="250">
        <v>19341</v>
      </c>
      <c r="C4313" s="251" t="s">
        <v>3748</v>
      </c>
      <c r="D4313" s="34">
        <v>31232</v>
      </c>
      <c r="E4313" s="28" t="s">
        <v>4794</v>
      </c>
      <c r="F4313" s="17"/>
      <c r="G4313" s="17"/>
      <c r="H4313" s="353">
        <v>141000874904</v>
      </c>
      <c r="I4313" s="17" t="s">
        <v>5210</v>
      </c>
      <c r="J4313" s="17">
        <v>0</v>
      </c>
    </row>
    <row r="4314" spans="1:10" hidden="1">
      <c r="A4314" s="18">
        <f t="shared" si="67"/>
        <v>4310</v>
      </c>
      <c r="B4314" s="246">
        <v>19342</v>
      </c>
      <c r="C4314" s="247" t="s">
        <v>3749</v>
      </c>
      <c r="D4314" s="83">
        <v>33637</v>
      </c>
      <c r="E4314" s="24" t="s">
        <v>4824</v>
      </c>
      <c r="F4314" s="17"/>
      <c r="G4314" s="17"/>
      <c r="H4314" s="353">
        <v>9962518698</v>
      </c>
      <c r="I4314" s="17" t="s">
        <v>5210</v>
      </c>
      <c r="J4314" s="17">
        <v>0</v>
      </c>
    </row>
    <row r="4315" spans="1:10" hidden="1">
      <c r="A4315" s="18">
        <f t="shared" si="67"/>
        <v>4311</v>
      </c>
      <c r="B4315" s="250">
        <v>19343</v>
      </c>
      <c r="C4315" s="251" t="s">
        <v>3750</v>
      </c>
      <c r="D4315" s="34">
        <v>35892</v>
      </c>
      <c r="E4315" s="28" t="s">
        <v>4782</v>
      </c>
      <c r="F4315" s="17" t="s">
        <v>8530</v>
      </c>
      <c r="G4315" s="17" t="s">
        <v>8524</v>
      </c>
      <c r="H4315" s="353">
        <v>141000874891</v>
      </c>
      <c r="I4315" s="17" t="s">
        <v>5210</v>
      </c>
      <c r="J4315" s="17">
        <v>0</v>
      </c>
    </row>
    <row r="4316" spans="1:10" hidden="1">
      <c r="A4316" s="18">
        <f t="shared" si="67"/>
        <v>4312</v>
      </c>
      <c r="B4316" s="246">
        <v>19344</v>
      </c>
      <c r="C4316" s="247" t="s">
        <v>3751</v>
      </c>
      <c r="D4316" s="83">
        <v>35356</v>
      </c>
      <c r="E4316" s="24" t="s">
        <v>4794</v>
      </c>
      <c r="F4316" s="17"/>
      <c r="G4316" s="17"/>
      <c r="H4316" s="353">
        <v>141000857183</v>
      </c>
      <c r="I4316" s="17" t="s">
        <v>5210</v>
      </c>
      <c r="J4316" s="17">
        <v>0</v>
      </c>
    </row>
    <row r="4317" spans="1:10" hidden="1">
      <c r="A4317" s="18">
        <f t="shared" si="67"/>
        <v>4313</v>
      </c>
      <c r="B4317" s="250">
        <v>19345</v>
      </c>
      <c r="C4317" s="251" t="s">
        <v>3752</v>
      </c>
      <c r="D4317" s="34">
        <v>33689</v>
      </c>
      <c r="E4317" s="28" t="s">
        <v>4784</v>
      </c>
      <c r="F4317" s="17"/>
      <c r="G4317" s="17"/>
      <c r="H4317" s="353">
        <v>141000874892</v>
      </c>
      <c r="I4317" s="17" t="s">
        <v>5210</v>
      </c>
      <c r="J4317" s="17">
        <v>0</v>
      </c>
    </row>
    <row r="4318" spans="1:10" hidden="1">
      <c r="A4318" s="18">
        <f t="shared" si="67"/>
        <v>4314</v>
      </c>
      <c r="B4318" s="246">
        <v>19347</v>
      </c>
      <c r="C4318" s="247" t="s">
        <v>2429</v>
      </c>
      <c r="D4318" s="83">
        <v>29643</v>
      </c>
      <c r="E4318" s="24" t="s">
        <v>4778</v>
      </c>
      <c r="F4318" s="17"/>
      <c r="G4318" s="17"/>
      <c r="H4318" s="353">
        <v>141000874900</v>
      </c>
      <c r="I4318" s="17" t="s">
        <v>5210</v>
      </c>
      <c r="J4318" s="17">
        <v>0</v>
      </c>
    </row>
    <row r="4319" spans="1:10" hidden="1">
      <c r="A4319" s="18">
        <f t="shared" si="67"/>
        <v>4315</v>
      </c>
      <c r="B4319" s="250">
        <v>19348</v>
      </c>
      <c r="C4319" s="251" t="s">
        <v>804</v>
      </c>
      <c r="D4319" s="34">
        <v>31242</v>
      </c>
      <c r="E4319" s="29" t="s">
        <v>4781</v>
      </c>
      <c r="F4319" s="17"/>
      <c r="G4319" s="17"/>
      <c r="H4319" s="353">
        <v>141000854504</v>
      </c>
      <c r="I4319" s="17" t="s">
        <v>5210</v>
      </c>
      <c r="J4319" s="17">
        <v>0</v>
      </c>
    </row>
    <row r="4320" spans="1:10" hidden="1">
      <c r="A4320" s="18">
        <f t="shared" si="67"/>
        <v>4316</v>
      </c>
      <c r="B4320" s="246">
        <v>19349</v>
      </c>
      <c r="C4320" s="247" t="s">
        <v>3753</v>
      </c>
      <c r="D4320" s="83">
        <v>33611</v>
      </c>
      <c r="E4320" s="24" t="s">
        <v>4785</v>
      </c>
      <c r="F4320" s="17"/>
      <c r="G4320" s="17"/>
      <c r="H4320" s="353">
        <v>141000874890</v>
      </c>
      <c r="I4320" s="17" t="s">
        <v>5210</v>
      </c>
      <c r="J4320" s="17">
        <v>0</v>
      </c>
    </row>
    <row r="4321" spans="1:10" hidden="1">
      <c r="A4321" s="18">
        <f t="shared" si="67"/>
        <v>4317</v>
      </c>
      <c r="B4321" s="250">
        <v>19350</v>
      </c>
      <c r="C4321" s="251" t="s">
        <v>3754</v>
      </c>
      <c r="D4321" s="34">
        <v>34983</v>
      </c>
      <c r="E4321" s="28" t="s">
        <v>4794</v>
      </c>
      <c r="F4321" s="17"/>
      <c r="G4321" s="17"/>
      <c r="H4321" s="353">
        <v>141000868823</v>
      </c>
      <c r="I4321" s="17" t="s">
        <v>5210</v>
      </c>
      <c r="J4321" s="17">
        <v>0</v>
      </c>
    </row>
    <row r="4322" spans="1:10" hidden="1">
      <c r="A4322" s="18">
        <f t="shared" si="67"/>
        <v>4318</v>
      </c>
      <c r="B4322" s="246">
        <v>19351</v>
      </c>
      <c r="C4322" s="247" t="s">
        <v>3755</v>
      </c>
      <c r="D4322" s="83">
        <v>32937</v>
      </c>
      <c r="E4322" s="24" t="s">
        <v>4790</v>
      </c>
      <c r="F4322" s="17"/>
      <c r="G4322" s="17"/>
      <c r="H4322" s="353">
        <v>141000878226</v>
      </c>
      <c r="I4322" s="17" t="s">
        <v>5210</v>
      </c>
      <c r="J4322" s="17">
        <v>0</v>
      </c>
    </row>
    <row r="4323" spans="1:10" hidden="1">
      <c r="A4323" s="18">
        <f t="shared" si="67"/>
        <v>4319</v>
      </c>
      <c r="B4323" s="250">
        <v>19352</v>
      </c>
      <c r="C4323" s="251" t="s">
        <v>3543</v>
      </c>
      <c r="D4323" s="34">
        <v>33510</v>
      </c>
      <c r="E4323" s="28" t="s">
        <v>4800</v>
      </c>
      <c r="F4323" s="17"/>
      <c r="G4323" s="17"/>
      <c r="H4323" s="353">
        <v>141000878228</v>
      </c>
      <c r="I4323" s="17" t="s">
        <v>5210</v>
      </c>
      <c r="J4323" s="17">
        <v>0</v>
      </c>
    </row>
    <row r="4324" spans="1:10" hidden="1">
      <c r="A4324" s="18">
        <f t="shared" si="67"/>
        <v>4320</v>
      </c>
      <c r="B4324" s="81">
        <v>19355</v>
      </c>
      <c r="C4324" s="82" t="s">
        <v>3756</v>
      </c>
      <c r="D4324" s="83">
        <v>35539</v>
      </c>
      <c r="E4324" s="24" t="s">
        <v>4784</v>
      </c>
      <c r="F4324" s="17"/>
      <c r="G4324" s="17"/>
      <c r="H4324" s="353">
        <v>141000878233</v>
      </c>
      <c r="I4324" s="17" t="s">
        <v>5210</v>
      </c>
      <c r="J4324" s="17">
        <v>0</v>
      </c>
    </row>
    <row r="4325" spans="1:10" hidden="1">
      <c r="A4325" s="18">
        <f t="shared" si="67"/>
        <v>4321</v>
      </c>
      <c r="B4325" s="32">
        <v>19356</v>
      </c>
      <c r="C4325" s="33" t="s">
        <v>1489</v>
      </c>
      <c r="D4325" s="34">
        <v>30328</v>
      </c>
      <c r="E4325" s="28" t="s">
        <v>4799</v>
      </c>
      <c r="F4325" s="17"/>
      <c r="G4325" s="17"/>
      <c r="H4325" s="353">
        <v>141000879199</v>
      </c>
      <c r="I4325" s="17" t="s">
        <v>5210</v>
      </c>
      <c r="J4325" s="17">
        <v>0</v>
      </c>
    </row>
    <row r="4326" spans="1:10" hidden="1">
      <c r="A4326" s="18">
        <f t="shared" si="67"/>
        <v>4322</v>
      </c>
      <c r="B4326" s="254">
        <v>19357</v>
      </c>
      <c r="C4326" s="157" t="s">
        <v>3757</v>
      </c>
      <c r="D4326" s="172">
        <v>35985</v>
      </c>
      <c r="E4326" s="52" t="s">
        <v>4798</v>
      </c>
      <c r="F4326" s="17"/>
      <c r="G4326" s="17"/>
      <c r="H4326" s="353">
        <v>141000866062</v>
      </c>
      <c r="I4326" s="17" t="s">
        <v>5210</v>
      </c>
      <c r="J4326" s="17">
        <v>0</v>
      </c>
    </row>
    <row r="4327" spans="1:10" hidden="1">
      <c r="A4327" s="18">
        <f t="shared" si="67"/>
        <v>4323</v>
      </c>
      <c r="B4327" s="254">
        <v>19361</v>
      </c>
      <c r="C4327" s="258" t="s">
        <v>3130</v>
      </c>
      <c r="D4327" s="259">
        <v>36734</v>
      </c>
      <c r="E4327" s="52" t="s">
        <v>4798</v>
      </c>
      <c r="F4327" s="17"/>
      <c r="G4327" s="17"/>
      <c r="H4327" s="353">
        <v>141000867555</v>
      </c>
      <c r="I4327" s="17" t="s">
        <v>5210</v>
      </c>
      <c r="J4327" s="17">
        <v>0</v>
      </c>
    </row>
    <row r="4328" spans="1:10" hidden="1">
      <c r="A4328" s="18">
        <f t="shared" si="67"/>
        <v>4324</v>
      </c>
      <c r="B4328" s="255">
        <v>19362</v>
      </c>
      <c r="C4328" s="256" t="s">
        <v>3758</v>
      </c>
      <c r="D4328" s="257">
        <v>36015</v>
      </c>
      <c r="E4328" s="63" t="s">
        <v>4798</v>
      </c>
      <c r="F4328" s="17"/>
      <c r="G4328" s="17"/>
      <c r="H4328" s="353">
        <v>141000868521</v>
      </c>
      <c r="I4328" s="17" t="s">
        <v>5210</v>
      </c>
      <c r="J4328" s="17">
        <v>0</v>
      </c>
    </row>
    <row r="4329" spans="1:10" hidden="1">
      <c r="A4329" s="18">
        <f t="shared" si="67"/>
        <v>4325</v>
      </c>
      <c r="B4329" s="254">
        <v>19365</v>
      </c>
      <c r="C4329" s="258" t="s">
        <v>3153</v>
      </c>
      <c r="D4329" s="259">
        <v>33698</v>
      </c>
      <c r="E4329" s="52" t="s">
        <v>4798</v>
      </c>
      <c r="F4329" s="17"/>
      <c r="G4329" s="17"/>
      <c r="H4329" s="353">
        <v>141000866066</v>
      </c>
      <c r="I4329" s="17" t="s">
        <v>5210</v>
      </c>
      <c r="J4329" s="17">
        <v>0</v>
      </c>
    </row>
    <row r="4330" spans="1:10" hidden="1">
      <c r="A4330" s="18">
        <f t="shared" si="67"/>
        <v>4326</v>
      </c>
      <c r="B4330" s="255">
        <v>19366</v>
      </c>
      <c r="C4330" s="85" t="s">
        <v>3759</v>
      </c>
      <c r="D4330" s="86">
        <v>36601</v>
      </c>
      <c r="E4330" s="63" t="s">
        <v>4821</v>
      </c>
      <c r="F4330" s="17"/>
      <c r="G4330" s="17"/>
      <c r="H4330" s="353">
        <v>141000871212</v>
      </c>
      <c r="I4330" s="17" t="s">
        <v>5210</v>
      </c>
      <c r="J4330" s="17">
        <v>0</v>
      </c>
    </row>
    <row r="4331" spans="1:10" hidden="1">
      <c r="A4331" s="18">
        <f t="shared" si="67"/>
        <v>4327</v>
      </c>
      <c r="B4331" s="254">
        <v>19368</v>
      </c>
      <c r="C4331" s="260" t="s">
        <v>284</v>
      </c>
      <c r="D4331" s="259">
        <v>36833</v>
      </c>
      <c r="E4331" s="24" t="s">
        <v>4813</v>
      </c>
      <c r="F4331" s="17"/>
      <c r="G4331" s="17"/>
      <c r="H4331" s="353">
        <v>141000866073</v>
      </c>
      <c r="I4331" s="17" t="s">
        <v>5210</v>
      </c>
      <c r="J4331" s="17">
        <v>0</v>
      </c>
    </row>
    <row r="4332" spans="1:10" hidden="1">
      <c r="A4332" s="18">
        <f t="shared" si="67"/>
        <v>4328</v>
      </c>
      <c r="B4332" s="42">
        <v>19369</v>
      </c>
      <c r="C4332" s="29" t="s">
        <v>3760</v>
      </c>
      <c r="D4332" s="45">
        <v>33958</v>
      </c>
      <c r="E4332" s="29" t="s">
        <v>4824</v>
      </c>
      <c r="F4332" s="17"/>
      <c r="G4332" s="17"/>
      <c r="H4332" s="353">
        <v>141000861943</v>
      </c>
      <c r="I4332" s="17" t="s">
        <v>5210</v>
      </c>
      <c r="J4332" s="17">
        <v>0</v>
      </c>
    </row>
    <row r="4333" spans="1:10" hidden="1">
      <c r="A4333" s="18">
        <f t="shared" si="67"/>
        <v>4329</v>
      </c>
      <c r="B4333" s="150">
        <v>19370</v>
      </c>
      <c r="C4333" s="157" t="s">
        <v>3761</v>
      </c>
      <c r="D4333" s="40">
        <v>36111</v>
      </c>
      <c r="E4333" s="24" t="s">
        <v>4793</v>
      </c>
      <c r="F4333" s="17"/>
      <c r="G4333" s="17"/>
      <c r="H4333" s="353">
        <v>1015169303</v>
      </c>
      <c r="I4333" s="17" t="s">
        <v>5210</v>
      </c>
      <c r="J4333" s="17">
        <v>0</v>
      </c>
    </row>
    <row r="4334" spans="1:10" hidden="1">
      <c r="A4334" s="18">
        <f t="shared" si="67"/>
        <v>4330</v>
      </c>
      <c r="B4334" s="255">
        <v>19378</v>
      </c>
      <c r="C4334" s="85" t="s">
        <v>3762</v>
      </c>
      <c r="D4334" s="86">
        <v>30647</v>
      </c>
      <c r="E4334" s="28" t="s">
        <v>4788</v>
      </c>
      <c r="F4334" s="17"/>
      <c r="G4334" s="17"/>
      <c r="H4334" s="353">
        <v>141000846956</v>
      </c>
      <c r="I4334" s="17" t="s">
        <v>5210</v>
      </c>
      <c r="J4334" s="17">
        <v>0</v>
      </c>
    </row>
    <row r="4335" spans="1:10" hidden="1">
      <c r="A4335" s="18">
        <f t="shared" si="67"/>
        <v>4331</v>
      </c>
      <c r="B4335" s="254">
        <v>19380</v>
      </c>
      <c r="C4335" s="82" t="s">
        <v>1213</v>
      </c>
      <c r="D4335" s="83">
        <v>34692</v>
      </c>
      <c r="E4335" s="24" t="s">
        <v>4826</v>
      </c>
      <c r="F4335" s="17"/>
      <c r="G4335" s="17"/>
      <c r="H4335" s="353">
        <v>141000876602</v>
      </c>
      <c r="I4335" s="17" t="s">
        <v>5210</v>
      </c>
      <c r="J4335" s="17">
        <v>0</v>
      </c>
    </row>
    <row r="4336" spans="1:10" hidden="1">
      <c r="A4336" s="18">
        <f t="shared" si="67"/>
        <v>4332</v>
      </c>
      <c r="B4336" s="255">
        <v>19381</v>
      </c>
      <c r="C4336" s="33" t="s">
        <v>857</v>
      </c>
      <c r="D4336" s="34">
        <v>32072</v>
      </c>
      <c r="E4336" s="64" t="s">
        <v>4812</v>
      </c>
      <c r="F4336" s="17"/>
      <c r="G4336" s="17"/>
      <c r="H4336" s="353">
        <v>141000876603</v>
      </c>
      <c r="I4336" s="17" t="s">
        <v>5210</v>
      </c>
      <c r="J4336" s="17">
        <v>0</v>
      </c>
    </row>
    <row r="4337" spans="1:10" hidden="1">
      <c r="A4337" s="18">
        <f t="shared" si="67"/>
        <v>4333</v>
      </c>
      <c r="B4337" s="254">
        <v>19384</v>
      </c>
      <c r="C4337" s="82" t="s">
        <v>3038</v>
      </c>
      <c r="D4337" s="83">
        <v>33734</v>
      </c>
      <c r="E4337" s="24" t="s">
        <v>4803</v>
      </c>
      <c r="F4337" s="17"/>
      <c r="G4337" s="17"/>
      <c r="H4337" s="353">
        <v>141000829960</v>
      </c>
      <c r="I4337" s="17" t="s">
        <v>5210</v>
      </c>
      <c r="J4337" s="17">
        <v>0</v>
      </c>
    </row>
    <row r="4338" spans="1:10" hidden="1">
      <c r="A4338" s="18">
        <f t="shared" si="67"/>
        <v>4334</v>
      </c>
      <c r="B4338" s="255">
        <v>19385</v>
      </c>
      <c r="C4338" s="33" t="s">
        <v>3763</v>
      </c>
      <c r="D4338" s="34">
        <v>33994</v>
      </c>
      <c r="E4338" s="28" t="s">
        <v>4808</v>
      </c>
      <c r="F4338" s="17"/>
      <c r="G4338" s="17"/>
      <c r="H4338" s="353">
        <v>141000884119</v>
      </c>
      <c r="I4338" s="17" t="s">
        <v>5210</v>
      </c>
      <c r="J4338" s="17">
        <v>0</v>
      </c>
    </row>
    <row r="4339" spans="1:10" hidden="1">
      <c r="A4339" s="18">
        <f t="shared" si="67"/>
        <v>4335</v>
      </c>
      <c r="B4339" s="254">
        <v>19387</v>
      </c>
      <c r="C4339" s="82" t="s">
        <v>3764</v>
      </c>
      <c r="D4339" s="83">
        <v>33303</v>
      </c>
      <c r="E4339" s="110" t="s">
        <v>4792</v>
      </c>
      <c r="F4339" s="17"/>
      <c r="G4339" s="17"/>
      <c r="H4339" s="353">
        <v>141000868495</v>
      </c>
      <c r="I4339" s="17" t="s">
        <v>5210</v>
      </c>
      <c r="J4339" s="17">
        <v>0</v>
      </c>
    </row>
    <row r="4340" spans="1:10" hidden="1">
      <c r="A4340" s="18">
        <f t="shared" si="67"/>
        <v>4336</v>
      </c>
      <c r="B4340" s="255">
        <v>19389</v>
      </c>
      <c r="C4340" s="85" t="s">
        <v>3765</v>
      </c>
      <c r="D4340" s="86">
        <v>33636</v>
      </c>
      <c r="E4340" s="28" t="s">
        <v>4803</v>
      </c>
      <c r="F4340" s="17"/>
      <c r="G4340" s="17"/>
      <c r="H4340" s="353">
        <v>141000866084</v>
      </c>
      <c r="I4340" s="17" t="s">
        <v>5210</v>
      </c>
      <c r="J4340" s="17">
        <v>0</v>
      </c>
    </row>
    <row r="4341" spans="1:10" hidden="1">
      <c r="A4341" s="18">
        <f t="shared" si="67"/>
        <v>4337</v>
      </c>
      <c r="B4341" s="60">
        <v>19396</v>
      </c>
      <c r="C4341" s="63" t="s">
        <v>3766</v>
      </c>
      <c r="D4341" s="86">
        <v>35243</v>
      </c>
      <c r="E4341" s="63" t="s">
        <v>4825</v>
      </c>
      <c r="F4341" s="17"/>
      <c r="G4341" s="17"/>
      <c r="H4341" s="353">
        <v>141000867552</v>
      </c>
      <c r="I4341" s="17" t="s">
        <v>5210</v>
      </c>
      <c r="J4341" s="17">
        <v>0</v>
      </c>
    </row>
    <row r="4342" spans="1:10" hidden="1">
      <c r="A4342" s="18">
        <f t="shared" si="67"/>
        <v>4338</v>
      </c>
      <c r="B4342" s="38">
        <v>19400</v>
      </c>
      <c r="C4342" s="30" t="s">
        <v>3767</v>
      </c>
      <c r="D4342" s="41">
        <v>35493</v>
      </c>
      <c r="E4342" s="30" t="s">
        <v>4822</v>
      </c>
      <c r="F4342" s="17"/>
      <c r="G4342" s="17"/>
      <c r="H4342" s="353">
        <v>9985070509</v>
      </c>
      <c r="I4342" s="17" t="s">
        <v>5210</v>
      </c>
      <c r="J4342" s="17">
        <v>0</v>
      </c>
    </row>
    <row r="4343" spans="1:10" hidden="1">
      <c r="A4343" s="18">
        <f t="shared" si="67"/>
        <v>4339</v>
      </c>
      <c r="B4343" s="32">
        <v>19401</v>
      </c>
      <c r="C4343" s="256" t="s">
        <v>3768</v>
      </c>
      <c r="D4343" s="257">
        <v>36026</v>
      </c>
      <c r="E4343" s="28" t="s">
        <v>4779</v>
      </c>
      <c r="F4343" s="17"/>
      <c r="G4343" s="17"/>
      <c r="H4343" s="353">
        <v>141000868522</v>
      </c>
      <c r="I4343" s="17" t="s">
        <v>5210</v>
      </c>
      <c r="J4343" s="17">
        <v>0</v>
      </c>
    </row>
    <row r="4344" spans="1:10" hidden="1">
      <c r="A4344" s="18">
        <f t="shared" si="67"/>
        <v>4340</v>
      </c>
      <c r="B4344" s="254">
        <v>19404</v>
      </c>
      <c r="C4344" s="258" t="s">
        <v>3769</v>
      </c>
      <c r="D4344" s="259">
        <v>34431</v>
      </c>
      <c r="E4344" s="52" t="s">
        <v>4815</v>
      </c>
      <c r="F4344" s="17"/>
      <c r="G4344" s="17"/>
      <c r="H4344" s="353">
        <v>141000868503</v>
      </c>
      <c r="I4344" s="17" t="s">
        <v>5210</v>
      </c>
      <c r="J4344" s="17">
        <v>0</v>
      </c>
    </row>
    <row r="4345" spans="1:10" hidden="1">
      <c r="A4345" s="18">
        <f t="shared" si="67"/>
        <v>4341</v>
      </c>
      <c r="B4345" s="255">
        <v>19410</v>
      </c>
      <c r="C4345" s="85" t="s">
        <v>3770</v>
      </c>
      <c r="D4345" s="86">
        <v>31879</v>
      </c>
      <c r="E4345" s="63" t="s">
        <v>4806</v>
      </c>
      <c r="F4345" s="17"/>
      <c r="G4345" s="17"/>
      <c r="H4345" s="353">
        <v>141000868504</v>
      </c>
      <c r="I4345" s="17" t="s">
        <v>5210</v>
      </c>
      <c r="J4345" s="17">
        <v>0</v>
      </c>
    </row>
    <row r="4346" spans="1:10" hidden="1">
      <c r="A4346" s="18">
        <f t="shared" si="67"/>
        <v>4342</v>
      </c>
      <c r="B4346" s="81">
        <v>19412</v>
      </c>
      <c r="C4346" s="82" t="s">
        <v>3771</v>
      </c>
      <c r="D4346" s="83">
        <v>32075</v>
      </c>
      <c r="E4346" s="110" t="s">
        <v>4805</v>
      </c>
      <c r="F4346" s="17"/>
      <c r="G4346" s="17"/>
      <c r="H4346" s="353">
        <v>6010121432002</v>
      </c>
      <c r="I4346" s="17" t="s">
        <v>6036</v>
      </c>
      <c r="J4346" s="17">
        <v>0</v>
      </c>
    </row>
    <row r="4347" spans="1:10" hidden="1">
      <c r="A4347" s="18">
        <f t="shared" si="67"/>
        <v>4343</v>
      </c>
      <c r="B4347" s="32">
        <v>19414</v>
      </c>
      <c r="C4347" s="33" t="s">
        <v>3772</v>
      </c>
      <c r="D4347" s="34">
        <v>34693</v>
      </c>
      <c r="E4347" s="64" t="s">
        <v>4828</v>
      </c>
      <c r="F4347" s="17"/>
      <c r="G4347" s="17"/>
      <c r="H4347" s="353">
        <v>141000876723</v>
      </c>
      <c r="I4347" s="17" t="s">
        <v>5210</v>
      </c>
      <c r="J4347" s="17">
        <v>0</v>
      </c>
    </row>
    <row r="4348" spans="1:10" hidden="1">
      <c r="A4348" s="18">
        <f t="shared" si="67"/>
        <v>4344</v>
      </c>
      <c r="B4348" s="81">
        <v>19418</v>
      </c>
      <c r="C4348" s="82" t="s">
        <v>3773</v>
      </c>
      <c r="D4348" s="83">
        <v>31232</v>
      </c>
      <c r="E4348" s="110" t="s">
        <v>4791</v>
      </c>
      <c r="F4348" s="17"/>
      <c r="G4348" s="17"/>
      <c r="H4348" s="353">
        <v>141000879065</v>
      </c>
      <c r="I4348" s="17" t="s">
        <v>5210</v>
      </c>
      <c r="J4348" s="17">
        <v>0</v>
      </c>
    </row>
    <row r="4349" spans="1:10" hidden="1">
      <c r="A4349" s="18">
        <f t="shared" si="67"/>
        <v>4345</v>
      </c>
      <c r="B4349" s="32">
        <v>19419</v>
      </c>
      <c r="C4349" s="33" t="s">
        <v>3774</v>
      </c>
      <c r="D4349" s="34">
        <v>35328</v>
      </c>
      <c r="E4349" s="28" t="s">
        <v>4782</v>
      </c>
      <c r="F4349" s="17" t="s">
        <v>11411</v>
      </c>
      <c r="G4349" s="17" t="s">
        <v>11407</v>
      </c>
      <c r="H4349" s="353">
        <v>141000876870</v>
      </c>
      <c r="I4349" s="17" t="s">
        <v>5210</v>
      </c>
      <c r="J4349" s="17">
        <v>0</v>
      </c>
    </row>
    <row r="4350" spans="1:10" hidden="1">
      <c r="A4350" s="18">
        <f t="shared" si="67"/>
        <v>4346</v>
      </c>
      <c r="B4350" s="81">
        <v>19420</v>
      </c>
      <c r="C4350" s="82" t="s">
        <v>3775</v>
      </c>
      <c r="D4350" s="83">
        <v>35005</v>
      </c>
      <c r="E4350" s="24" t="s">
        <v>4784</v>
      </c>
      <c r="F4350" s="17"/>
      <c r="G4350" s="17"/>
      <c r="H4350" s="353">
        <v>141000881013</v>
      </c>
      <c r="I4350" s="17" t="s">
        <v>5210</v>
      </c>
      <c r="J4350" s="17">
        <v>0</v>
      </c>
    </row>
    <row r="4351" spans="1:10" hidden="1">
      <c r="A4351" s="18">
        <f t="shared" si="67"/>
        <v>4347</v>
      </c>
      <c r="B4351" s="32">
        <v>19421</v>
      </c>
      <c r="C4351" s="33" t="s">
        <v>3776</v>
      </c>
      <c r="D4351" s="34">
        <v>34070</v>
      </c>
      <c r="E4351" s="28" t="s">
        <v>4784</v>
      </c>
      <c r="F4351" s="17"/>
      <c r="G4351" s="17"/>
      <c r="H4351" s="353">
        <v>141000817508</v>
      </c>
      <c r="I4351" s="17" t="s">
        <v>5210</v>
      </c>
      <c r="J4351" s="17">
        <v>0</v>
      </c>
    </row>
    <row r="4352" spans="1:10" hidden="1">
      <c r="A4352" s="18">
        <f t="shared" si="67"/>
        <v>4348</v>
      </c>
      <c r="B4352" s="81">
        <v>19422</v>
      </c>
      <c r="C4352" s="82" t="s">
        <v>3777</v>
      </c>
      <c r="D4352" s="83">
        <v>36380</v>
      </c>
      <c r="E4352" s="110" t="s">
        <v>4798</v>
      </c>
      <c r="F4352" s="17"/>
      <c r="G4352" s="17"/>
      <c r="H4352" s="353">
        <v>103870106463</v>
      </c>
      <c r="I4352" s="17" t="s">
        <v>5204</v>
      </c>
      <c r="J4352" s="17">
        <v>0</v>
      </c>
    </row>
    <row r="4353" spans="1:10" hidden="1">
      <c r="A4353" s="18">
        <f t="shared" si="67"/>
        <v>4349</v>
      </c>
      <c r="B4353" s="32">
        <v>19424</v>
      </c>
      <c r="C4353" s="33" t="s">
        <v>3778</v>
      </c>
      <c r="D4353" s="34">
        <v>30704</v>
      </c>
      <c r="E4353" s="28" t="s">
        <v>4822</v>
      </c>
      <c r="F4353" s="17"/>
      <c r="G4353" s="17"/>
      <c r="H4353" s="353">
        <v>1009223243</v>
      </c>
      <c r="I4353" s="17" t="s">
        <v>5208</v>
      </c>
      <c r="J4353" s="17">
        <v>0</v>
      </c>
    </row>
    <row r="4354" spans="1:10" hidden="1">
      <c r="A4354" s="18">
        <f t="shared" si="67"/>
        <v>4350</v>
      </c>
      <c r="B4354" s="81">
        <v>19426</v>
      </c>
      <c r="C4354" s="82" t="s">
        <v>3779</v>
      </c>
      <c r="D4354" s="83">
        <v>33658</v>
      </c>
      <c r="E4354" s="110" t="s">
        <v>4792</v>
      </c>
      <c r="F4354" s="17"/>
      <c r="G4354" s="17"/>
      <c r="H4354" s="353">
        <v>141000866065</v>
      </c>
      <c r="I4354" s="17" t="s">
        <v>5210</v>
      </c>
      <c r="J4354" s="17">
        <v>0</v>
      </c>
    </row>
    <row r="4355" spans="1:10" hidden="1">
      <c r="A4355" s="18">
        <f t="shared" si="67"/>
        <v>4351</v>
      </c>
      <c r="B4355" s="32">
        <v>19427</v>
      </c>
      <c r="C4355" s="33" t="s">
        <v>3780</v>
      </c>
      <c r="D4355" s="34">
        <v>32307</v>
      </c>
      <c r="E4355" s="64" t="s">
        <v>4792</v>
      </c>
      <c r="F4355" s="17"/>
      <c r="G4355" s="17"/>
      <c r="H4355" s="353">
        <v>141000868485</v>
      </c>
      <c r="I4355" s="17" t="s">
        <v>5210</v>
      </c>
      <c r="J4355" s="17">
        <v>0</v>
      </c>
    </row>
    <row r="4356" spans="1:10" hidden="1">
      <c r="A4356" s="18">
        <f t="shared" si="67"/>
        <v>4352</v>
      </c>
      <c r="B4356" s="81">
        <v>19428</v>
      </c>
      <c r="C4356" s="82" t="s">
        <v>3781</v>
      </c>
      <c r="D4356" s="83">
        <v>33891</v>
      </c>
      <c r="E4356" s="110" t="s">
        <v>4824</v>
      </c>
      <c r="F4356" s="17"/>
      <c r="G4356" s="17"/>
      <c r="H4356" s="353">
        <v>141000863448</v>
      </c>
      <c r="I4356" s="17" t="s">
        <v>5210</v>
      </c>
      <c r="J4356" s="17">
        <v>0</v>
      </c>
    </row>
    <row r="4357" spans="1:10" hidden="1">
      <c r="A4357" s="18">
        <f t="shared" si="67"/>
        <v>4353</v>
      </c>
      <c r="B4357" s="32">
        <v>19429</v>
      </c>
      <c r="C4357" s="33" t="s">
        <v>3782</v>
      </c>
      <c r="D4357" s="34">
        <v>34129</v>
      </c>
      <c r="E4357" s="64" t="s">
        <v>4819</v>
      </c>
      <c r="F4357" s="17"/>
      <c r="G4357" s="17"/>
      <c r="H4357" s="353">
        <v>141000880293</v>
      </c>
      <c r="I4357" s="17" t="s">
        <v>5210</v>
      </c>
      <c r="J4357" s="17">
        <v>0</v>
      </c>
    </row>
    <row r="4358" spans="1:10" hidden="1">
      <c r="A4358" s="18">
        <f t="shared" ref="A4358:A4421" si="68">ROW()-4</f>
        <v>4354</v>
      </c>
      <c r="B4358" s="81">
        <v>19430</v>
      </c>
      <c r="C4358" s="82" t="s">
        <v>3783</v>
      </c>
      <c r="D4358" s="83">
        <v>34271</v>
      </c>
      <c r="E4358" s="24" t="s">
        <v>4803</v>
      </c>
      <c r="F4358" s="17"/>
      <c r="G4358" s="17"/>
      <c r="H4358" s="353">
        <v>141000871629</v>
      </c>
      <c r="I4358" s="17" t="s">
        <v>5210</v>
      </c>
      <c r="J4358" s="17">
        <v>0</v>
      </c>
    </row>
    <row r="4359" spans="1:10" hidden="1">
      <c r="A4359" s="18">
        <f t="shared" si="68"/>
        <v>4355</v>
      </c>
      <c r="B4359" s="32">
        <v>19436</v>
      </c>
      <c r="C4359" s="33" t="s">
        <v>3784</v>
      </c>
      <c r="D4359" s="34">
        <v>32360</v>
      </c>
      <c r="E4359" s="28" t="s">
        <v>4782</v>
      </c>
      <c r="F4359" s="17" t="s">
        <v>10353</v>
      </c>
      <c r="G4359" s="17" t="s">
        <v>10349</v>
      </c>
      <c r="H4359" s="353">
        <v>106001808751</v>
      </c>
      <c r="I4359" s="17" t="s">
        <v>5204</v>
      </c>
      <c r="J4359" s="17">
        <v>0</v>
      </c>
    </row>
    <row r="4360" spans="1:10" hidden="1">
      <c r="A4360" s="18">
        <f t="shared" si="68"/>
        <v>4356</v>
      </c>
      <c r="B4360" s="81">
        <v>19437</v>
      </c>
      <c r="C4360" s="82" t="s">
        <v>3785</v>
      </c>
      <c r="D4360" s="83">
        <v>29981</v>
      </c>
      <c r="E4360" s="110" t="s">
        <v>4826</v>
      </c>
      <c r="F4360" s="17"/>
      <c r="G4360" s="17"/>
      <c r="H4360" s="353">
        <v>101005239719</v>
      </c>
      <c r="I4360" s="17" t="s">
        <v>5204</v>
      </c>
      <c r="J4360" s="17">
        <v>0</v>
      </c>
    </row>
    <row r="4361" spans="1:10" hidden="1">
      <c r="A4361" s="18">
        <f t="shared" si="68"/>
        <v>4357</v>
      </c>
      <c r="B4361" s="32">
        <v>19438</v>
      </c>
      <c r="C4361" s="33" t="s">
        <v>517</v>
      </c>
      <c r="D4361" s="34">
        <v>33246</v>
      </c>
      <c r="E4361" s="64" t="s">
        <v>4807</v>
      </c>
      <c r="F4361" s="17"/>
      <c r="G4361" s="17"/>
      <c r="H4361" s="353">
        <v>141000882534</v>
      </c>
      <c r="I4361" s="17" t="s">
        <v>5210</v>
      </c>
      <c r="J4361" s="17">
        <v>0</v>
      </c>
    </row>
    <row r="4362" spans="1:10" hidden="1">
      <c r="A4362" s="18">
        <f t="shared" si="68"/>
        <v>4358</v>
      </c>
      <c r="B4362" s="81">
        <v>19439</v>
      </c>
      <c r="C4362" s="82" t="s">
        <v>3786</v>
      </c>
      <c r="D4362" s="83">
        <v>33627</v>
      </c>
      <c r="E4362" s="110" t="s">
        <v>4807</v>
      </c>
      <c r="F4362" s="17"/>
      <c r="G4362" s="17"/>
      <c r="H4362" s="353">
        <v>141000882532</v>
      </c>
      <c r="I4362" s="17" t="s">
        <v>5210</v>
      </c>
      <c r="J4362" s="17">
        <v>0</v>
      </c>
    </row>
    <row r="4363" spans="1:10" hidden="1">
      <c r="A4363" s="18">
        <f t="shared" si="68"/>
        <v>4359</v>
      </c>
      <c r="B4363" s="32">
        <v>19440</v>
      </c>
      <c r="C4363" s="33" t="s">
        <v>3787</v>
      </c>
      <c r="D4363" s="34">
        <v>34719</v>
      </c>
      <c r="E4363" s="28" t="s">
        <v>4782</v>
      </c>
      <c r="F4363" s="17" t="s">
        <v>8551</v>
      </c>
      <c r="G4363" s="17" t="s">
        <v>8546</v>
      </c>
      <c r="H4363" s="353">
        <v>103868128345</v>
      </c>
      <c r="I4363" s="17" t="s">
        <v>5204</v>
      </c>
      <c r="J4363" s="17">
        <v>0</v>
      </c>
    </row>
    <row r="4364" spans="1:10" hidden="1">
      <c r="A4364" s="18">
        <f t="shared" si="68"/>
        <v>4360</v>
      </c>
      <c r="B4364" s="81">
        <v>19441</v>
      </c>
      <c r="C4364" s="82" t="s">
        <v>3788</v>
      </c>
      <c r="D4364" s="83">
        <v>30049</v>
      </c>
      <c r="E4364" s="24" t="s">
        <v>4784</v>
      </c>
      <c r="F4364" s="17"/>
      <c r="G4364" s="17"/>
      <c r="H4364" s="353">
        <v>141000881409</v>
      </c>
      <c r="I4364" s="17" t="s">
        <v>5210</v>
      </c>
      <c r="J4364" s="17">
        <v>0</v>
      </c>
    </row>
    <row r="4365" spans="1:10" hidden="1">
      <c r="A4365" s="18">
        <f t="shared" si="68"/>
        <v>4361</v>
      </c>
      <c r="B4365" s="32">
        <v>19442</v>
      </c>
      <c r="C4365" s="33" t="s">
        <v>3789</v>
      </c>
      <c r="D4365" s="34">
        <v>30887</v>
      </c>
      <c r="E4365" s="29" t="s">
        <v>4781</v>
      </c>
      <c r="F4365" s="17"/>
      <c r="G4365" s="17"/>
      <c r="H4365" s="353">
        <v>141000885907</v>
      </c>
      <c r="I4365" s="17" t="s">
        <v>5210</v>
      </c>
      <c r="J4365" s="17">
        <v>0</v>
      </c>
    </row>
    <row r="4366" spans="1:10" hidden="1">
      <c r="A4366" s="18">
        <f t="shared" si="68"/>
        <v>4362</v>
      </c>
      <c r="B4366" s="81">
        <v>19443</v>
      </c>
      <c r="C4366" s="82" t="s">
        <v>3790</v>
      </c>
      <c r="D4366" s="83">
        <v>28241</v>
      </c>
      <c r="E4366" s="24" t="s">
        <v>4811</v>
      </c>
      <c r="F4366" s="17"/>
      <c r="G4366" s="17"/>
      <c r="H4366" s="353">
        <v>109005962054</v>
      </c>
      <c r="I4366" s="17" t="s">
        <v>5204</v>
      </c>
      <c r="J4366" s="17">
        <v>0</v>
      </c>
    </row>
    <row r="4367" spans="1:10" hidden="1">
      <c r="A4367" s="18">
        <f t="shared" si="68"/>
        <v>4363</v>
      </c>
      <c r="B4367" s="32">
        <v>19444</v>
      </c>
      <c r="C4367" s="33" t="s">
        <v>3791</v>
      </c>
      <c r="D4367" s="34">
        <v>32490</v>
      </c>
      <c r="E4367" s="28" t="s">
        <v>4802</v>
      </c>
      <c r="F4367" s="17"/>
      <c r="G4367" s="17"/>
      <c r="H4367" s="353">
        <v>141000883181</v>
      </c>
      <c r="I4367" s="17" t="s">
        <v>5210</v>
      </c>
      <c r="J4367" s="17">
        <v>0</v>
      </c>
    </row>
    <row r="4368" spans="1:10" hidden="1">
      <c r="A4368" s="18">
        <f t="shared" si="68"/>
        <v>4364</v>
      </c>
      <c r="B4368" s="81">
        <v>19445</v>
      </c>
      <c r="C4368" s="82" t="s">
        <v>3792</v>
      </c>
      <c r="D4368" s="83">
        <v>31377</v>
      </c>
      <c r="E4368" s="24" t="s">
        <v>4802</v>
      </c>
      <c r="F4368" s="17"/>
      <c r="G4368" s="17"/>
      <c r="H4368" s="353">
        <v>141000883184</v>
      </c>
      <c r="I4368" s="17" t="s">
        <v>5210</v>
      </c>
      <c r="J4368" s="17">
        <v>0</v>
      </c>
    </row>
    <row r="4369" spans="1:10" hidden="1">
      <c r="A4369" s="18">
        <f t="shared" si="68"/>
        <v>4365</v>
      </c>
      <c r="B4369" s="32">
        <v>19447</v>
      </c>
      <c r="C4369" s="33" t="s">
        <v>3793</v>
      </c>
      <c r="D4369" s="34">
        <v>33330</v>
      </c>
      <c r="E4369" s="28" t="s">
        <v>4829</v>
      </c>
      <c r="F4369" s="17"/>
      <c r="G4369" s="17"/>
      <c r="H4369" s="353">
        <v>141000883187</v>
      </c>
      <c r="I4369" s="17" t="s">
        <v>5210</v>
      </c>
      <c r="J4369" s="17">
        <v>0</v>
      </c>
    </row>
    <row r="4370" spans="1:10" hidden="1">
      <c r="A4370" s="18">
        <f t="shared" si="68"/>
        <v>4366</v>
      </c>
      <c r="B4370" s="81">
        <v>19451</v>
      </c>
      <c r="C4370" s="261" t="s">
        <v>3021</v>
      </c>
      <c r="D4370" s="262">
        <v>32786</v>
      </c>
      <c r="E4370" s="110" t="s">
        <v>4824</v>
      </c>
      <c r="F4370" s="17"/>
      <c r="G4370" s="17"/>
      <c r="H4370" s="353">
        <v>141000870596</v>
      </c>
      <c r="I4370" s="17" t="s">
        <v>5210</v>
      </c>
      <c r="J4370" s="17">
        <v>0</v>
      </c>
    </row>
    <row r="4371" spans="1:10" hidden="1">
      <c r="A4371" s="18">
        <f t="shared" si="68"/>
        <v>4367</v>
      </c>
      <c r="B4371" s="32">
        <v>19452</v>
      </c>
      <c r="C4371" s="263" t="s">
        <v>77</v>
      </c>
      <c r="D4371" s="264">
        <v>33509</v>
      </c>
      <c r="E4371" s="64" t="s">
        <v>4824</v>
      </c>
      <c r="F4371" s="17"/>
      <c r="G4371" s="17"/>
      <c r="H4371" s="353">
        <v>141000870594</v>
      </c>
      <c r="I4371" s="17" t="s">
        <v>5210</v>
      </c>
      <c r="J4371" s="17">
        <v>0</v>
      </c>
    </row>
    <row r="4372" spans="1:10" hidden="1">
      <c r="A4372" s="18">
        <f t="shared" si="68"/>
        <v>4368</v>
      </c>
      <c r="B4372" s="38">
        <v>19455</v>
      </c>
      <c r="C4372" s="30" t="s">
        <v>1074</v>
      </c>
      <c r="D4372" s="48">
        <v>36880</v>
      </c>
      <c r="E4372" s="30" t="s">
        <v>4812</v>
      </c>
      <c r="F4372" s="17"/>
      <c r="G4372" s="17"/>
      <c r="H4372" s="353">
        <v>141000870599</v>
      </c>
      <c r="I4372" s="17" t="s">
        <v>5210</v>
      </c>
      <c r="J4372" s="17">
        <v>0</v>
      </c>
    </row>
    <row r="4373" spans="1:10" hidden="1">
      <c r="A4373" s="18">
        <f t="shared" si="68"/>
        <v>4369</v>
      </c>
      <c r="B4373" s="32">
        <v>19456</v>
      </c>
      <c r="C4373" s="33" t="s">
        <v>3794</v>
      </c>
      <c r="D4373" s="34">
        <v>31470</v>
      </c>
      <c r="E4373" s="28" t="s">
        <v>4828</v>
      </c>
      <c r="F4373" s="17"/>
      <c r="G4373" s="17"/>
      <c r="H4373" s="353">
        <v>141000882081</v>
      </c>
      <c r="I4373" s="17" t="s">
        <v>5210</v>
      </c>
      <c r="J4373" s="17">
        <v>0</v>
      </c>
    </row>
    <row r="4374" spans="1:10" hidden="1">
      <c r="A4374" s="18">
        <f t="shared" si="68"/>
        <v>4370</v>
      </c>
      <c r="B4374" s="32">
        <v>19463</v>
      </c>
      <c r="C4374" s="33" t="s">
        <v>2588</v>
      </c>
      <c r="D4374" s="34">
        <v>30387</v>
      </c>
      <c r="E4374" s="28" t="s">
        <v>4802</v>
      </c>
      <c r="F4374" s="17"/>
      <c r="G4374" s="17"/>
      <c r="H4374" s="353">
        <v>141000883188</v>
      </c>
      <c r="I4374" s="17" t="s">
        <v>5210</v>
      </c>
      <c r="J4374" s="17">
        <v>0</v>
      </c>
    </row>
    <row r="4375" spans="1:10" hidden="1">
      <c r="A4375" s="18">
        <f t="shared" si="68"/>
        <v>4371</v>
      </c>
      <c r="B4375" s="81">
        <v>19465</v>
      </c>
      <c r="C4375" s="261" t="s">
        <v>3795</v>
      </c>
      <c r="D4375" s="262">
        <v>34396</v>
      </c>
      <c r="E4375" s="24" t="s">
        <v>4828</v>
      </c>
      <c r="F4375" s="17"/>
      <c r="G4375" s="17"/>
      <c r="H4375" s="353">
        <v>141000870592</v>
      </c>
      <c r="I4375" s="17" t="s">
        <v>5210</v>
      </c>
      <c r="J4375" s="17">
        <v>0</v>
      </c>
    </row>
    <row r="4376" spans="1:10" hidden="1">
      <c r="A4376" s="18">
        <f t="shared" si="68"/>
        <v>4372</v>
      </c>
      <c r="B4376" s="32">
        <v>19468</v>
      </c>
      <c r="C4376" s="33" t="s">
        <v>2250</v>
      </c>
      <c r="D4376" s="34">
        <v>34195</v>
      </c>
      <c r="E4376" s="28" t="s">
        <v>4785</v>
      </c>
      <c r="F4376" s="17"/>
      <c r="G4376" s="17"/>
      <c r="H4376" s="353">
        <v>141000885127</v>
      </c>
      <c r="I4376" s="17" t="s">
        <v>5210</v>
      </c>
      <c r="J4376" s="17">
        <v>0</v>
      </c>
    </row>
    <row r="4377" spans="1:10" hidden="1">
      <c r="A4377" s="18">
        <f t="shared" si="68"/>
        <v>4373</v>
      </c>
      <c r="B4377" s="81">
        <v>19470</v>
      </c>
      <c r="C4377" s="82" t="s">
        <v>2323</v>
      </c>
      <c r="D4377" s="83">
        <v>30907</v>
      </c>
      <c r="E4377" s="24" t="s">
        <v>4829</v>
      </c>
      <c r="F4377" s="17"/>
      <c r="G4377" s="17"/>
      <c r="H4377" s="353">
        <v>141000885963</v>
      </c>
      <c r="I4377" s="17" t="s">
        <v>5210</v>
      </c>
      <c r="J4377" s="17">
        <v>0</v>
      </c>
    </row>
    <row r="4378" spans="1:10" hidden="1">
      <c r="A4378" s="18">
        <f t="shared" si="68"/>
        <v>4374</v>
      </c>
      <c r="B4378" s="32">
        <v>19471</v>
      </c>
      <c r="C4378" s="33" t="s">
        <v>3796</v>
      </c>
      <c r="D4378" s="34">
        <v>34011</v>
      </c>
      <c r="E4378" s="64" t="s">
        <v>4815</v>
      </c>
      <c r="F4378" s="17"/>
      <c r="G4378" s="17"/>
      <c r="H4378" s="353">
        <v>141000884108</v>
      </c>
      <c r="I4378" s="17" t="s">
        <v>5210</v>
      </c>
      <c r="J4378" s="17">
        <v>0</v>
      </c>
    </row>
    <row r="4379" spans="1:10" hidden="1">
      <c r="A4379" s="18">
        <f t="shared" si="68"/>
        <v>4375</v>
      </c>
      <c r="B4379" s="81">
        <v>19472</v>
      </c>
      <c r="C4379" s="82" t="s">
        <v>3797</v>
      </c>
      <c r="D4379" s="83">
        <v>34645</v>
      </c>
      <c r="E4379" s="24" t="s">
        <v>4782</v>
      </c>
      <c r="F4379" s="17" t="s">
        <v>11085</v>
      </c>
      <c r="G4379" s="17" t="s">
        <v>11081</v>
      </c>
      <c r="H4379" s="353">
        <v>341006913906</v>
      </c>
      <c r="I4379" s="17" t="s">
        <v>5210</v>
      </c>
      <c r="J4379" s="17">
        <v>0</v>
      </c>
    </row>
    <row r="4380" spans="1:10" hidden="1">
      <c r="A4380" s="18">
        <f t="shared" si="68"/>
        <v>4376</v>
      </c>
      <c r="B4380" s="32">
        <v>19473</v>
      </c>
      <c r="C4380" s="33" t="s">
        <v>3798</v>
      </c>
      <c r="D4380" s="34">
        <v>33783</v>
      </c>
      <c r="E4380" s="28" t="s">
        <v>4782</v>
      </c>
      <c r="F4380" s="17" t="s">
        <v>8570</v>
      </c>
      <c r="G4380" s="17" t="s">
        <v>8562</v>
      </c>
      <c r="H4380" s="353">
        <v>105006143794</v>
      </c>
      <c r="I4380" s="17" t="s">
        <v>5204</v>
      </c>
      <c r="J4380" s="17">
        <v>0</v>
      </c>
    </row>
    <row r="4381" spans="1:10" hidden="1">
      <c r="A4381" s="18">
        <f t="shared" si="68"/>
        <v>4377</v>
      </c>
      <c r="B4381" s="81">
        <v>19474</v>
      </c>
      <c r="C4381" s="82" t="s">
        <v>3799</v>
      </c>
      <c r="D4381" s="83">
        <v>35272</v>
      </c>
      <c r="E4381" s="24" t="s">
        <v>4793</v>
      </c>
      <c r="F4381" s="17"/>
      <c r="G4381" s="17"/>
      <c r="H4381" s="353">
        <v>141000882163</v>
      </c>
      <c r="I4381" s="17" t="s">
        <v>5210</v>
      </c>
      <c r="J4381" s="17">
        <v>0</v>
      </c>
    </row>
    <row r="4382" spans="1:10" hidden="1">
      <c r="A4382" s="18">
        <f t="shared" si="68"/>
        <v>4378</v>
      </c>
      <c r="B4382" s="32">
        <v>19475</v>
      </c>
      <c r="C4382" s="33" t="s">
        <v>3800</v>
      </c>
      <c r="D4382" s="34">
        <v>34047</v>
      </c>
      <c r="E4382" s="28" t="s">
        <v>4793</v>
      </c>
      <c r="F4382" s="17"/>
      <c r="G4382" s="17"/>
      <c r="H4382" s="353">
        <v>141000758239</v>
      </c>
      <c r="I4382" s="17" t="s">
        <v>5210</v>
      </c>
      <c r="J4382" s="17">
        <v>0</v>
      </c>
    </row>
    <row r="4383" spans="1:10" hidden="1">
      <c r="A4383" s="18">
        <f t="shared" si="68"/>
        <v>4379</v>
      </c>
      <c r="B4383" s="81">
        <v>19476</v>
      </c>
      <c r="C4383" s="82" t="s">
        <v>3801</v>
      </c>
      <c r="D4383" s="83">
        <v>28104</v>
      </c>
      <c r="E4383" s="24" t="s">
        <v>4780</v>
      </c>
      <c r="F4383" s="17"/>
      <c r="G4383" s="17"/>
      <c r="H4383" s="353">
        <v>104004296726</v>
      </c>
      <c r="I4383" s="17" t="s">
        <v>5204</v>
      </c>
      <c r="J4383" s="17">
        <v>0</v>
      </c>
    </row>
    <row r="4384" spans="1:10" hidden="1">
      <c r="A4384" s="18">
        <f t="shared" si="68"/>
        <v>4380</v>
      </c>
      <c r="B4384" s="32">
        <v>19477</v>
      </c>
      <c r="C4384" s="33" t="s">
        <v>3802</v>
      </c>
      <c r="D4384" s="34">
        <v>34411</v>
      </c>
      <c r="E4384" s="28" t="s">
        <v>4790</v>
      </c>
      <c r="F4384" s="17"/>
      <c r="G4384" s="17"/>
      <c r="H4384" s="353">
        <v>521000707673</v>
      </c>
      <c r="I4384" s="17" t="s">
        <v>5210</v>
      </c>
      <c r="J4384" s="17">
        <v>0</v>
      </c>
    </row>
    <row r="4385" spans="1:10" hidden="1">
      <c r="A4385" s="18">
        <f t="shared" si="68"/>
        <v>4381</v>
      </c>
      <c r="B4385" s="81">
        <v>19478</v>
      </c>
      <c r="C4385" s="82" t="s">
        <v>474</v>
      </c>
      <c r="D4385" s="83">
        <v>35701</v>
      </c>
      <c r="E4385" s="30" t="s">
        <v>4781</v>
      </c>
      <c r="F4385" s="17"/>
      <c r="G4385" s="17"/>
      <c r="H4385" s="353">
        <v>141000825047</v>
      </c>
      <c r="I4385" s="17" t="s">
        <v>5210</v>
      </c>
      <c r="J4385" s="17">
        <v>0</v>
      </c>
    </row>
    <row r="4386" spans="1:10" hidden="1">
      <c r="A4386" s="18">
        <f t="shared" si="68"/>
        <v>4382</v>
      </c>
      <c r="B4386" s="112">
        <v>19480</v>
      </c>
      <c r="C4386" s="85" t="s">
        <v>3803</v>
      </c>
      <c r="D4386" s="47">
        <v>32023</v>
      </c>
      <c r="E4386" s="113" t="s">
        <v>4815</v>
      </c>
      <c r="F4386" s="17"/>
      <c r="G4386" s="17"/>
      <c r="H4386" s="353">
        <v>141000868117</v>
      </c>
      <c r="I4386" s="17" t="s">
        <v>5210</v>
      </c>
      <c r="J4386" s="17">
        <v>0</v>
      </c>
    </row>
    <row r="4387" spans="1:10" hidden="1">
      <c r="A4387" s="18">
        <f t="shared" si="68"/>
        <v>4383</v>
      </c>
      <c r="B4387" s="81">
        <v>19481</v>
      </c>
      <c r="C4387" s="265" t="s">
        <v>3804</v>
      </c>
      <c r="D4387" s="266">
        <v>32681</v>
      </c>
      <c r="E4387" s="24" t="s">
        <v>4817</v>
      </c>
      <c r="F4387" s="17"/>
      <c r="G4387" s="17"/>
      <c r="H4387" s="353">
        <v>141000868119</v>
      </c>
      <c r="I4387" s="17" t="s">
        <v>5210</v>
      </c>
      <c r="J4387" s="17">
        <v>0</v>
      </c>
    </row>
    <row r="4388" spans="1:10" hidden="1">
      <c r="A4388" s="18">
        <f t="shared" si="68"/>
        <v>4384</v>
      </c>
      <c r="B4388" s="32">
        <v>19484</v>
      </c>
      <c r="C4388" s="33" t="s">
        <v>1075</v>
      </c>
      <c r="D4388" s="34">
        <v>29384</v>
      </c>
      <c r="E4388" s="64" t="s">
        <v>4824</v>
      </c>
      <c r="F4388" s="17"/>
      <c r="G4388" s="17"/>
      <c r="H4388" s="353">
        <v>141000876559</v>
      </c>
      <c r="I4388" s="17" t="s">
        <v>5210</v>
      </c>
      <c r="J4388" s="17">
        <v>0</v>
      </c>
    </row>
    <row r="4389" spans="1:10" hidden="1">
      <c r="A4389" s="18">
        <f t="shared" si="68"/>
        <v>4385</v>
      </c>
      <c r="B4389" s="81">
        <v>19486</v>
      </c>
      <c r="C4389" s="267" t="s">
        <v>3805</v>
      </c>
      <c r="D4389" s="268">
        <v>31626</v>
      </c>
      <c r="E4389" s="24" t="s">
        <v>4800</v>
      </c>
      <c r="F4389" s="17"/>
      <c r="G4389" s="17"/>
      <c r="H4389" s="353">
        <v>141000873231</v>
      </c>
      <c r="I4389" s="17" t="s">
        <v>5210</v>
      </c>
      <c r="J4389" s="17">
        <v>0</v>
      </c>
    </row>
    <row r="4390" spans="1:10" hidden="1">
      <c r="A4390" s="18">
        <f t="shared" si="68"/>
        <v>4386</v>
      </c>
      <c r="B4390" s="81">
        <v>19490</v>
      </c>
      <c r="C4390" s="267" t="s">
        <v>3806</v>
      </c>
      <c r="D4390" s="268">
        <v>30700</v>
      </c>
      <c r="E4390" s="110" t="s">
        <v>4819</v>
      </c>
      <c r="F4390" s="17"/>
      <c r="G4390" s="17"/>
      <c r="H4390" s="353">
        <v>141000872897</v>
      </c>
      <c r="I4390" s="17" t="s">
        <v>5210</v>
      </c>
      <c r="J4390" s="17">
        <v>0</v>
      </c>
    </row>
    <row r="4391" spans="1:10" hidden="1">
      <c r="A4391" s="18">
        <f t="shared" si="68"/>
        <v>4387</v>
      </c>
      <c r="B4391" s="42">
        <v>19491</v>
      </c>
      <c r="C4391" s="61" t="s">
        <v>3807</v>
      </c>
      <c r="D4391" s="62">
        <v>36572</v>
      </c>
      <c r="E4391" s="29" t="s">
        <v>4813</v>
      </c>
      <c r="F4391" s="17"/>
      <c r="G4391" s="17"/>
      <c r="H4391" s="353">
        <v>1027716929</v>
      </c>
      <c r="I4391" s="17" t="s">
        <v>5210</v>
      </c>
      <c r="J4391" s="17">
        <v>0</v>
      </c>
    </row>
    <row r="4392" spans="1:10" hidden="1">
      <c r="A4392" s="18">
        <f t="shared" si="68"/>
        <v>4388</v>
      </c>
      <c r="B4392" s="38">
        <v>19493</v>
      </c>
      <c r="C4392" s="30" t="s">
        <v>3031</v>
      </c>
      <c r="D4392" s="48">
        <v>31700</v>
      </c>
      <c r="E4392" s="30" t="s">
        <v>4803</v>
      </c>
      <c r="F4392" s="17"/>
      <c r="G4392" s="17"/>
      <c r="H4392" s="353">
        <v>141000872980</v>
      </c>
      <c r="I4392" s="17" t="s">
        <v>5210</v>
      </c>
      <c r="J4392" s="17">
        <v>0</v>
      </c>
    </row>
    <row r="4393" spans="1:10" hidden="1">
      <c r="A4393" s="18">
        <f t="shared" si="68"/>
        <v>4389</v>
      </c>
      <c r="B4393" s="32">
        <v>19496</v>
      </c>
      <c r="C4393" s="33" t="s">
        <v>3808</v>
      </c>
      <c r="D4393" s="34">
        <v>33197</v>
      </c>
      <c r="E4393" s="64" t="s">
        <v>4813</v>
      </c>
      <c r="F4393" s="17"/>
      <c r="G4393" s="17"/>
      <c r="H4393" s="353">
        <v>141000885131</v>
      </c>
      <c r="I4393" s="17" t="s">
        <v>5210</v>
      </c>
      <c r="J4393" s="17">
        <v>0</v>
      </c>
    </row>
    <row r="4394" spans="1:10" hidden="1">
      <c r="A4394" s="18">
        <f t="shared" si="68"/>
        <v>4390</v>
      </c>
      <c r="B4394" s="81">
        <v>19501</v>
      </c>
      <c r="C4394" s="82" t="s">
        <v>3809</v>
      </c>
      <c r="D4394" s="83">
        <v>32667</v>
      </c>
      <c r="E4394" s="110" t="s">
        <v>4808</v>
      </c>
      <c r="F4394" s="17"/>
      <c r="G4394" s="17"/>
      <c r="H4394" s="353">
        <v>141000885129</v>
      </c>
      <c r="I4394" s="17" t="s">
        <v>5210</v>
      </c>
      <c r="J4394" s="17">
        <v>0</v>
      </c>
    </row>
    <row r="4395" spans="1:10" hidden="1">
      <c r="A4395" s="18">
        <f t="shared" si="68"/>
        <v>4391</v>
      </c>
      <c r="B4395" s="81">
        <v>19507</v>
      </c>
      <c r="C4395" s="82" t="s">
        <v>3810</v>
      </c>
      <c r="D4395" s="83">
        <v>28875</v>
      </c>
      <c r="E4395" s="110" t="s">
        <v>4823</v>
      </c>
      <c r="F4395" s="17"/>
      <c r="G4395" s="17"/>
      <c r="H4395" s="353">
        <v>141000873136</v>
      </c>
      <c r="I4395" s="17" t="s">
        <v>5210</v>
      </c>
      <c r="J4395" s="17">
        <v>0</v>
      </c>
    </row>
    <row r="4396" spans="1:10" hidden="1">
      <c r="A4396" s="18">
        <f t="shared" si="68"/>
        <v>4392</v>
      </c>
      <c r="B4396" s="32">
        <v>19508</v>
      </c>
      <c r="C4396" s="271" t="s">
        <v>3811</v>
      </c>
      <c r="D4396" s="272">
        <v>33335</v>
      </c>
      <c r="E4396" s="64" t="s">
        <v>4827</v>
      </c>
      <c r="F4396" s="17"/>
      <c r="G4396" s="17"/>
      <c r="H4396" s="353">
        <v>141000868121</v>
      </c>
      <c r="I4396" s="17" t="s">
        <v>5210</v>
      </c>
      <c r="J4396" s="17">
        <v>0</v>
      </c>
    </row>
    <row r="4397" spans="1:10" hidden="1">
      <c r="A4397" s="18">
        <f t="shared" si="68"/>
        <v>4393</v>
      </c>
      <c r="B4397" s="81">
        <v>19509</v>
      </c>
      <c r="C4397" s="267" t="s">
        <v>3812</v>
      </c>
      <c r="D4397" s="268">
        <v>31650</v>
      </c>
      <c r="E4397" s="110" t="s">
        <v>4827</v>
      </c>
      <c r="F4397" s="17"/>
      <c r="G4397" s="17"/>
      <c r="H4397" s="353">
        <v>141000872896</v>
      </c>
      <c r="I4397" s="17" t="s">
        <v>5210</v>
      </c>
      <c r="J4397" s="17">
        <v>0</v>
      </c>
    </row>
    <row r="4398" spans="1:10" hidden="1">
      <c r="A4398" s="18">
        <f t="shared" si="68"/>
        <v>4394</v>
      </c>
      <c r="B4398" s="32">
        <v>19510</v>
      </c>
      <c r="C4398" s="269" t="s">
        <v>3813</v>
      </c>
      <c r="D4398" s="270">
        <v>30917</v>
      </c>
      <c r="E4398" s="28" t="s">
        <v>4793</v>
      </c>
      <c r="F4398" s="17"/>
      <c r="G4398" s="17"/>
      <c r="H4398" s="353">
        <v>102004236476</v>
      </c>
      <c r="I4398" s="17" t="s">
        <v>5204</v>
      </c>
      <c r="J4398" s="17">
        <v>0</v>
      </c>
    </row>
    <row r="4399" spans="1:10" hidden="1">
      <c r="A4399" s="18">
        <f t="shared" si="68"/>
        <v>4395</v>
      </c>
      <c r="B4399" s="81">
        <v>19511</v>
      </c>
      <c r="C4399" s="267" t="s">
        <v>3814</v>
      </c>
      <c r="D4399" s="268">
        <v>33039</v>
      </c>
      <c r="E4399" s="110" t="s">
        <v>4826</v>
      </c>
      <c r="F4399" s="17"/>
      <c r="G4399" s="17"/>
      <c r="H4399" s="353">
        <v>141000872904</v>
      </c>
      <c r="I4399" s="17" t="s">
        <v>5210</v>
      </c>
      <c r="J4399" s="17">
        <v>0</v>
      </c>
    </row>
    <row r="4400" spans="1:10" hidden="1">
      <c r="A4400" s="18">
        <f t="shared" si="68"/>
        <v>4396</v>
      </c>
      <c r="B4400" s="32">
        <v>19512</v>
      </c>
      <c r="C4400" s="269" t="s">
        <v>3815</v>
      </c>
      <c r="D4400" s="270">
        <v>34829</v>
      </c>
      <c r="E4400" s="64" t="s">
        <v>4826</v>
      </c>
      <c r="F4400" s="17"/>
      <c r="G4400" s="17"/>
      <c r="H4400" s="353">
        <v>141000872906</v>
      </c>
      <c r="I4400" s="17" t="s">
        <v>5210</v>
      </c>
      <c r="J4400" s="17">
        <v>0</v>
      </c>
    </row>
    <row r="4401" spans="1:10" hidden="1">
      <c r="A4401" s="18">
        <f t="shared" si="68"/>
        <v>4397</v>
      </c>
      <c r="B4401" s="81">
        <v>19514</v>
      </c>
      <c r="C4401" s="265" t="s">
        <v>3816</v>
      </c>
      <c r="D4401" s="266">
        <v>36818</v>
      </c>
      <c r="E4401" s="110" t="s">
        <v>4807</v>
      </c>
      <c r="F4401" s="17"/>
      <c r="G4401" s="17"/>
      <c r="H4401" s="353">
        <v>141000868108</v>
      </c>
      <c r="I4401" s="17" t="s">
        <v>5210</v>
      </c>
      <c r="J4401" s="17">
        <v>0</v>
      </c>
    </row>
    <row r="4402" spans="1:10" hidden="1">
      <c r="A4402" s="18">
        <f t="shared" si="68"/>
        <v>4398</v>
      </c>
      <c r="B4402" s="32">
        <v>19515</v>
      </c>
      <c r="C4402" s="269" t="s">
        <v>3817</v>
      </c>
      <c r="D4402" s="270">
        <v>31717</v>
      </c>
      <c r="E4402" s="64" t="s">
        <v>4789</v>
      </c>
      <c r="F4402" s="17"/>
      <c r="G4402" s="17"/>
      <c r="H4402" s="353">
        <v>141000872914</v>
      </c>
      <c r="I4402" s="17" t="s">
        <v>5210</v>
      </c>
      <c r="J4402" s="17">
        <v>0</v>
      </c>
    </row>
    <row r="4403" spans="1:10" hidden="1">
      <c r="A4403" s="18">
        <f t="shared" si="68"/>
        <v>4399</v>
      </c>
      <c r="B4403" s="81">
        <v>19516</v>
      </c>
      <c r="C4403" s="82" t="s">
        <v>331</v>
      </c>
      <c r="D4403" s="83">
        <v>35255</v>
      </c>
      <c r="E4403" s="24" t="s">
        <v>4794</v>
      </c>
      <c r="F4403" s="17"/>
      <c r="G4403" s="17"/>
      <c r="H4403" s="353">
        <v>141000885124</v>
      </c>
      <c r="I4403" s="17" t="s">
        <v>5210</v>
      </c>
      <c r="J4403" s="17">
        <v>0</v>
      </c>
    </row>
    <row r="4404" spans="1:10" hidden="1">
      <c r="A4404" s="18">
        <f t="shared" si="68"/>
        <v>4400</v>
      </c>
      <c r="B4404" s="32">
        <v>19518</v>
      </c>
      <c r="C4404" s="33" t="s">
        <v>3818</v>
      </c>
      <c r="D4404" s="34">
        <v>35747</v>
      </c>
      <c r="E4404" s="28" t="s">
        <v>4801</v>
      </c>
      <c r="F4404" s="17"/>
      <c r="G4404" s="17"/>
      <c r="H4404" s="353">
        <v>109870613610</v>
      </c>
      <c r="I4404" s="17" t="s">
        <v>5204</v>
      </c>
      <c r="J4404" s="17">
        <v>0</v>
      </c>
    </row>
    <row r="4405" spans="1:10" hidden="1">
      <c r="A4405" s="18">
        <f t="shared" si="68"/>
        <v>4401</v>
      </c>
      <c r="B4405" s="81">
        <v>19520</v>
      </c>
      <c r="C4405" s="82" t="s">
        <v>813</v>
      </c>
      <c r="D4405" s="83">
        <v>35415</v>
      </c>
      <c r="E4405" s="24" t="s">
        <v>4785</v>
      </c>
      <c r="F4405" s="17"/>
      <c r="G4405" s="17"/>
      <c r="H4405" s="353">
        <v>141000885126</v>
      </c>
      <c r="I4405" s="17" t="s">
        <v>5210</v>
      </c>
      <c r="J4405" s="17">
        <v>0</v>
      </c>
    </row>
    <row r="4406" spans="1:10" hidden="1">
      <c r="A4406" s="18">
        <f t="shared" si="68"/>
        <v>4402</v>
      </c>
      <c r="B4406" s="32">
        <v>19521</v>
      </c>
      <c r="C4406" s="33" t="s">
        <v>3819</v>
      </c>
      <c r="D4406" s="34">
        <v>30297</v>
      </c>
      <c r="E4406" s="28" t="s">
        <v>4793</v>
      </c>
      <c r="F4406" s="17"/>
      <c r="G4406" s="17"/>
      <c r="H4406" s="353">
        <v>141000884405</v>
      </c>
      <c r="I4406" s="17" t="s">
        <v>5210</v>
      </c>
      <c r="J4406" s="17">
        <v>0</v>
      </c>
    </row>
    <row r="4407" spans="1:10" hidden="1">
      <c r="A4407" s="18">
        <f t="shared" si="68"/>
        <v>4403</v>
      </c>
      <c r="B4407" s="81">
        <v>19522</v>
      </c>
      <c r="C4407" s="267" t="s">
        <v>3820</v>
      </c>
      <c r="D4407" s="268">
        <v>33871</v>
      </c>
      <c r="E4407" s="24" t="s">
        <v>4797</v>
      </c>
      <c r="F4407" s="17"/>
      <c r="G4407" s="17"/>
      <c r="H4407" s="353">
        <v>141000873203</v>
      </c>
      <c r="I4407" s="17" t="s">
        <v>5210</v>
      </c>
      <c r="J4407" s="17">
        <v>0</v>
      </c>
    </row>
    <row r="4408" spans="1:10" hidden="1">
      <c r="A4408" s="18">
        <f t="shared" si="68"/>
        <v>4404</v>
      </c>
      <c r="B4408" s="42">
        <v>19523</v>
      </c>
      <c r="C4408" s="46" t="s">
        <v>1586</v>
      </c>
      <c r="D4408" s="47">
        <v>36436</v>
      </c>
      <c r="E4408" s="29" t="s">
        <v>4788</v>
      </c>
      <c r="F4408" s="17"/>
      <c r="G4408" s="17"/>
      <c r="H4408" s="353">
        <v>141000874759</v>
      </c>
      <c r="I4408" s="17" t="s">
        <v>5210</v>
      </c>
      <c r="J4408" s="17" t="s">
        <v>6910</v>
      </c>
    </row>
    <row r="4409" spans="1:10" hidden="1">
      <c r="A4409" s="18">
        <f t="shared" si="68"/>
        <v>4405</v>
      </c>
      <c r="B4409" s="38">
        <v>19524</v>
      </c>
      <c r="C4409" s="141" t="s">
        <v>3821</v>
      </c>
      <c r="D4409" s="40">
        <v>36439</v>
      </c>
      <c r="E4409" s="30" t="s">
        <v>4788</v>
      </c>
      <c r="F4409" s="17"/>
      <c r="G4409" s="17"/>
      <c r="H4409" s="353">
        <v>141000872908</v>
      </c>
      <c r="I4409" s="17" t="s">
        <v>5210</v>
      </c>
      <c r="J4409" s="17" t="s">
        <v>6911</v>
      </c>
    </row>
    <row r="4410" spans="1:10" hidden="1">
      <c r="A4410" s="18">
        <f t="shared" si="68"/>
        <v>4406</v>
      </c>
      <c r="B4410" s="42">
        <v>19525</v>
      </c>
      <c r="C4410" s="46" t="s">
        <v>1580</v>
      </c>
      <c r="D4410" s="47">
        <v>35959</v>
      </c>
      <c r="E4410" s="29" t="s">
        <v>4788</v>
      </c>
      <c r="F4410" s="17"/>
      <c r="G4410" s="17"/>
      <c r="H4410" s="353">
        <v>141000872979</v>
      </c>
      <c r="I4410" s="17" t="s">
        <v>5210</v>
      </c>
      <c r="J4410" s="17" t="s">
        <v>6912</v>
      </c>
    </row>
    <row r="4411" spans="1:10" hidden="1">
      <c r="A4411" s="18">
        <f t="shared" si="68"/>
        <v>4407</v>
      </c>
      <c r="B4411" s="38">
        <v>19526</v>
      </c>
      <c r="C4411" s="141" t="s">
        <v>2810</v>
      </c>
      <c r="D4411" s="40">
        <v>36200</v>
      </c>
      <c r="E4411" s="30" t="s">
        <v>4788</v>
      </c>
      <c r="F4411" s="17"/>
      <c r="G4411" s="17"/>
      <c r="H4411" s="353">
        <v>141000872972</v>
      </c>
      <c r="I4411" s="17" t="s">
        <v>5210</v>
      </c>
      <c r="J4411" s="17" t="s">
        <v>6913</v>
      </c>
    </row>
    <row r="4412" spans="1:10" hidden="1">
      <c r="A4412" s="18">
        <f t="shared" si="68"/>
        <v>4408</v>
      </c>
      <c r="B4412" s="42">
        <v>19527</v>
      </c>
      <c r="C4412" s="46" t="s">
        <v>3620</v>
      </c>
      <c r="D4412" s="47">
        <v>36317</v>
      </c>
      <c r="E4412" s="28" t="s">
        <v>4779</v>
      </c>
      <c r="F4412" s="17"/>
      <c r="G4412" s="17"/>
      <c r="H4412" s="353">
        <v>6030109315007</v>
      </c>
      <c r="I4412" s="17" t="s">
        <v>6036</v>
      </c>
      <c r="J4412" s="17" t="s">
        <v>6914</v>
      </c>
    </row>
    <row r="4413" spans="1:10" hidden="1">
      <c r="A4413" s="18">
        <f t="shared" si="68"/>
        <v>4409</v>
      </c>
      <c r="B4413" s="38">
        <v>19528</v>
      </c>
      <c r="C4413" s="141" t="s">
        <v>3822</v>
      </c>
      <c r="D4413" s="40">
        <v>36413</v>
      </c>
      <c r="E4413" s="24" t="s">
        <v>4812</v>
      </c>
      <c r="F4413" s="17"/>
      <c r="G4413" s="17"/>
      <c r="H4413" s="353">
        <v>141000874760</v>
      </c>
      <c r="I4413" s="17" t="s">
        <v>5210</v>
      </c>
      <c r="J4413" s="17" t="s">
        <v>6915</v>
      </c>
    </row>
    <row r="4414" spans="1:10" hidden="1">
      <c r="A4414" s="18">
        <f t="shared" si="68"/>
        <v>4410</v>
      </c>
      <c r="B4414" s="42">
        <v>19529</v>
      </c>
      <c r="C4414" s="46" t="s">
        <v>3823</v>
      </c>
      <c r="D4414" s="47">
        <v>34968</v>
      </c>
      <c r="E4414" s="28" t="s">
        <v>4816</v>
      </c>
      <c r="F4414" s="17"/>
      <c r="G4414" s="17"/>
      <c r="H4414" s="353">
        <v>141000887217</v>
      </c>
      <c r="I4414" s="17" t="s">
        <v>5210</v>
      </c>
      <c r="J4414" s="17" t="s">
        <v>6916</v>
      </c>
    </row>
    <row r="4415" spans="1:10" hidden="1">
      <c r="A4415" s="18">
        <f t="shared" si="68"/>
        <v>4411</v>
      </c>
      <c r="B4415" s="38">
        <v>19530</v>
      </c>
      <c r="C4415" s="141" t="s">
        <v>3824</v>
      </c>
      <c r="D4415" s="40">
        <v>28161</v>
      </c>
      <c r="E4415" s="24" t="s">
        <v>4802</v>
      </c>
      <c r="F4415" s="17"/>
      <c r="G4415" s="17"/>
      <c r="H4415" s="353">
        <v>141000887218</v>
      </c>
      <c r="I4415" s="17" t="s">
        <v>5210</v>
      </c>
      <c r="J4415" s="17" t="s">
        <v>6917</v>
      </c>
    </row>
    <row r="4416" spans="1:10" hidden="1">
      <c r="A4416" s="18">
        <f t="shared" si="68"/>
        <v>4412</v>
      </c>
      <c r="B4416" s="42">
        <v>19532</v>
      </c>
      <c r="C4416" s="46" t="s">
        <v>3825</v>
      </c>
      <c r="D4416" s="47">
        <v>34021</v>
      </c>
      <c r="E4416" s="28" t="s">
        <v>4787</v>
      </c>
      <c r="F4416" s="17"/>
      <c r="G4416" s="17"/>
      <c r="H4416" s="353">
        <v>141000880308</v>
      </c>
      <c r="I4416" s="17" t="s">
        <v>5210</v>
      </c>
      <c r="J4416" s="17" t="s">
        <v>6577</v>
      </c>
    </row>
    <row r="4417" spans="1:10" hidden="1">
      <c r="A4417" s="18">
        <f t="shared" si="68"/>
        <v>4413</v>
      </c>
      <c r="B4417" s="38">
        <v>19533</v>
      </c>
      <c r="C4417" s="141" t="s">
        <v>1118</v>
      </c>
      <c r="D4417" s="40">
        <v>34291</v>
      </c>
      <c r="E4417" s="24" t="s">
        <v>4784</v>
      </c>
      <c r="F4417" s="17"/>
      <c r="G4417" s="17"/>
      <c r="H4417" s="353">
        <v>141000880329</v>
      </c>
      <c r="I4417" s="17" t="s">
        <v>5210</v>
      </c>
      <c r="J4417" s="17" t="s">
        <v>6918</v>
      </c>
    </row>
    <row r="4418" spans="1:10" hidden="1">
      <c r="A4418" s="18">
        <f t="shared" si="68"/>
        <v>4414</v>
      </c>
      <c r="B4418" s="42">
        <v>19534</v>
      </c>
      <c r="C4418" s="46" t="s">
        <v>3826</v>
      </c>
      <c r="D4418" s="47">
        <v>34610</v>
      </c>
      <c r="E4418" s="29" t="s">
        <v>4815</v>
      </c>
      <c r="F4418" s="17"/>
      <c r="G4418" s="17"/>
      <c r="H4418" s="353">
        <v>141000887216</v>
      </c>
      <c r="I4418" s="17" t="s">
        <v>5210</v>
      </c>
      <c r="J4418" s="17" t="s">
        <v>6781</v>
      </c>
    </row>
    <row r="4419" spans="1:10" hidden="1">
      <c r="A4419" s="18">
        <f t="shared" si="68"/>
        <v>4415</v>
      </c>
      <c r="B4419" s="38">
        <v>19537</v>
      </c>
      <c r="C4419" s="141" t="s">
        <v>3827</v>
      </c>
      <c r="D4419" s="40">
        <v>34757</v>
      </c>
      <c r="E4419" s="30" t="s">
        <v>4821</v>
      </c>
      <c r="F4419" s="17"/>
      <c r="G4419" s="17"/>
      <c r="H4419" s="353">
        <v>141000872921</v>
      </c>
      <c r="I4419" s="17" t="s">
        <v>5210</v>
      </c>
      <c r="J4419" s="17" t="s">
        <v>6919</v>
      </c>
    </row>
    <row r="4420" spans="1:10" hidden="1">
      <c r="A4420" s="18">
        <f t="shared" si="68"/>
        <v>4416</v>
      </c>
      <c r="B4420" s="42">
        <v>19538</v>
      </c>
      <c r="C4420" s="46" t="s">
        <v>3828</v>
      </c>
      <c r="D4420" s="47">
        <v>31424</v>
      </c>
      <c r="E4420" s="28" t="s">
        <v>4800</v>
      </c>
      <c r="F4420" s="17"/>
      <c r="G4420" s="17"/>
      <c r="H4420" s="353">
        <v>44110000274058</v>
      </c>
      <c r="I4420" s="17" t="s">
        <v>5221</v>
      </c>
      <c r="J4420" s="17" t="s">
        <v>6920</v>
      </c>
    </row>
    <row r="4421" spans="1:10" hidden="1">
      <c r="A4421" s="18">
        <f t="shared" si="68"/>
        <v>4417</v>
      </c>
      <c r="B4421" s="38">
        <v>19539</v>
      </c>
      <c r="C4421" s="141" t="s">
        <v>2695</v>
      </c>
      <c r="D4421" s="40">
        <v>36211</v>
      </c>
      <c r="E4421" s="24" t="s">
        <v>4820</v>
      </c>
      <c r="F4421" s="17"/>
      <c r="G4421" s="17"/>
      <c r="H4421" s="353">
        <v>141000872975</v>
      </c>
      <c r="I4421" s="17" t="s">
        <v>5210</v>
      </c>
      <c r="J4421" s="17" t="s">
        <v>6921</v>
      </c>
    </row>
    <row r="4422" spans="1:10" hidden="1">
      <c r="A4422" s="18">
        <f t="shared" ref="A4422:A4485" si="69">ROW()-4</f>
        <v>4418</v>
      </c>
      <c r="B4422" s="42">
        <v>19540</v>
      </c>
      <c r="C4422" s="46" t="s">
        <v>3761</v>
      </c>
      <c r="D4422" s="47">
        <v>34765</v>
      </c>
      <c r="E4422" s="29" t="s">
        <v>4792</v>
      </c>
      <c r="F4422" s="17"/>
      <c r="G4422" s="17"/>
      <c r="H4422" s="353">
        <v>141000872983</v>
      </c>
      <c r="I4422" s="17" t="s">
        <v>5210</v>
      </c>
      <c r="J4422" s="17" t="s">
        <v>6779</v>
      </c>
    </row>
    <row r="4423" spans="1:10" hidden="1">
      <c r="A4423" s="18">
        <f t="shared" si="69"/>
        <v>4419</v>
      </c>
      <c r="B4423" s="38">
        <v>19543</v>
      </c>
      <c r="C4423" s="141" t="s">
        <v>3829</v>
      </c>
      <c r="D4423" s="40">
        <v>35044</v>
      </c>
      <c r="E4423" s="24" t="s">
        <v>4780</v>
      </c>
      <c r="F4423" s="17"/>
      <c r="G4423" s="17"/>
      <c r="H4423" s="353">
        <v>6030109373007</v>
      </c>
      <c r="I4423" s="17" t="s">
        <v>6036</v>
      </c>
      <c r="J4423" s="17" t="s">
        <v>6922</v>
      </c>
    </row>
    <row r="4424" spans="1:10" hidden="1">
      <c r="A4424" s="18">
        <f t="shared" si="69"/>
        <v>4420</v>
      </c>
      <c r="B4424" s="38">
        <v>19545</v>
      </c>
      <c r="C4424" s="141" t="s">
        <v>3830</v>
      </c>
      <c r="D4424" s="40">
        <v>35144</v>
      </c>
      <c r="E4424" s="24" t="s">
        <v>4779</v>
      </c>
      <c r="F4424" s="17"/>
      <c r="G4424" s="17"/>
      <c r="H4424" s="353">
        <v>141000886223</v>
      </c>
      <c r="I4424" s="17" t="s">
        <v>5210</v>
      </c>
      <c r="J4424" s="17" t="s">
        <v>6923</v>
      </c>
    </row>
    <row r="4425" spans="1:10" hidden="1">
      <c r="A4425" s="18">
        <f t="shared" si="69"/>
        <v>4421</v>
      </c>
      <c r="B4425" s="42">
        <v>19546</v>
      </c>
      <c r="C4425" s="46" t="s">
        <v>3831</v>
      </c>
      <c r="D4425" s="47">
        <v>36405</v>
      </c>
      <c r="E4425" s="28" t="s">
        <v>4794</v>
      </c>
      <c r="F4425" s="17"/>
      <c r="G4425" s="17"/>
      <c r="H4425" s="353">
        <v>141000872910</v>
      </c>
      <c r="I4425" s="17" t="s">
        <v>5210</v>
      </c>
      <c r="J4425" s="17" t="s">
        <v>6924</v>
      </c>
    </row>
    <row r="4426" spans="1:10" hidden="1">
      <c r="A4426" s="18">
        <f t="shared" si="69"/>
        <v>4422</v>
      </c>
      <c r="B4426" s="38">
        <v>19548</v>
      </c>
      <c r="C4426" s="69" t="s">
        <v>3832</v>
      </c>
      <c r="D4426" s="70">
        <v>36524</v>
      </c>
      <c r="E4426" s="24" t="s">
        <v>4800</v>
      </c>
      <c r="F4426" s="17"/>
      <c r="G4426" s="17"/>
      <c r="H4426" s="353">
        <v>141000872912</v>
      </c>
      <c r="I4426" s="17" t="s">
        <v>5210</v>
      </c>
      <c r="J4426" s="17" t="s">
        <v>6595</v>
      </c>
    </row>
    <row r="4427" spans="1:10" hidden="1">
      <c r="A4427" s="18">
        <f t="shared" si="69"/>
        <v>4423</v>
      </c>
      <c r="B4427" s="42">
        <v>19549</v>
      </c>
      <c r="C4427" s="46" t="s">
        <v>3833</v>
      </c>
      <c r="D4427" s="47">
        <v>35999</v>
      </c>
      <c r="E4427" s="28" t="s">
        <v>4828</v>
      </c>
      <c r="F4427" s="17"/>
      <c r="G4427" s="17"/>
      <c r="H4427" s="353">
        <v>106870975750</v>
      </c>
      <c r="I4427" s="17" t="s">
        <v>5204</v>
      </c>
      <c r="J4427" s="17" t="s">
        <v>6921</v>
      </c>
    </row>
    <row r="4428" spans="1:10" hidden="1">
      <c r="A4428" s="18">
        <f t="shared" si="69"/>
        <v>4424</v>
      </c>
      <c r="B4428" s="38">
        <v>19550</v>
      </c>
      <c r="C4428" s="141" t="s">
        <v>827</v>
      </c>
      <c r="D4428" s="40">
        <v>35384</v>
      </c>
      <c r="E4428" s="24" t="s">
        <v>4805</v>
      </c>
      <c r="F4428" s="17"/>
      <c r="G4428" s="17"/>
      <c r="H4428" s="353">
        <v>141000873223</v>
      </c>
      <c r="I4428" s="17" t="s">
        <v>5210</v>
      </c>
      <c r="J4428" s="17" t="s">
        <v>6925</v>
      </c>
    </row>
    <row r="4429" spans="1:10" hidden="1">
      <c r="A4429" s="18">
        <f t="shared" si="69"/>
        <v>4425</v>
      </c>
      <c r="B4429" s="42">
        <v>19551</v>
      </c>
      <c r="C4429" s="46" t="s">
        <v>3834</v>
      </c>
      <c r="D4429" s="47">
        <v>33197</v>
      </c>
      <c r="E4429" s="28" t="s">
        <v>4818</v>
      </c>
      <c r="F4429" s="17"/>
      <c r="G4429" s="17"/>
      <c r="H4429" s="353">
        <v>102868311701</v>
      </c>
      <c r="I4429" s="17" t="s">
        <v>5204</v>
      </c>
      <c r="J4429" s="17" t="s">
        <v>6926</v>
      </c>
    </row>
    <row r="4430" spans="1:10" hidden="1">
      <c r="A4430" s="18">
        <f t="shared" si="69"/>
        <v>4426</v>
      </c>
      <c r="B4430" s="38">
        <v>19554</v>
      </c>
      <c r="C4430" s="141" t="s">
        <v>3835</v>
      </c>
      <c r="D4430" s="40">
        <v>30392</v>
      </c>
      <c r="E4430" s="30" t="s">
        <v>4818</v>
      </c>
      <c r="F4430" s="17"/>
      <c r="G4430" s="17"/>
      <c r="H4430" s="353">
        <v>6030109372003</v>
      </c>
      <c r="I4430" s="17" t="s">
        <v>6036</v>
      </c>
      <c r="J4430" s="17" t="s">
        <v>6927</v>
      </c>
    </row>
    <row r="4431" spans="1:10" hidden="1">
      <c r="A4431" s="18">
        <f t="shared" si="69"/>
        <v>4427</v>
      </c>
      <c r="B4431" s="42">
        <v>19557</v>
      </c>
      <c r="C4431" s="46" t="s">
        <v>2543</v>
      </c>
      <c r="D4431" s="47">
        <v>35996</v>
      </c>
      <c r="E4431" s="28" t="s">
        <v>4816</v>
      </c>
      <c r="F4431" s="17"/>
      <c r="G4431" s="17"/>
      <c r="H4431" s="353">
        <v>141000873225</v>
      </c>
      <c r="I4431" s="17" t="s">
        <v>5210</v>
      </c>
      <c r="J4431" s="17" t="s">
        <v>6928</v>
      </c>
    </row>
    <row r="4432" spans="1:10" hidden="1">
      <c r="A4432" s="18">
        <f t="shared" si="69"/>
        <v>4428</v>
      </c>
      <c r="B4432" s="38">
        <v>19561</v>
      </c>
      <c r="C4432" s="141" t="s">
        <v>3836</v>
      </c>
      <c r="D4432" s="40">
        <v>36057</v>
      </c>
      <c r="E4432" s="30" t="s">
        <v>4805</v>
      </c>
      <c r="F4432" s="17"/>
      <c r="G4432" s="17"/>
      <c r="H4432" s="353">
        <v>141000872974</v>
      </c>
      <c r="I4432" s="17" t="s">
        <v>5210</v>
      </c>
      <c r="J4432" s="17" t="s">
        <v>6929</v>
      </c>
    </row>
    <row r="4433" spans="1:10" hidden="1">
      <c r="A4433" s="18">
        <f t="shared" si="69"/>
        <v>4429</v>
      </c>
      <c r="B4433" s="42">
        <v>19562</v>
      </c>
      <c r="C4433" s="46" t="s">
        <v>3837</v>
      </c>
      <c r="D4433" s="47">
        <v>36479</v>
      </c>
      <c r="E4433" s="29" t="s">
        <v>4805</v>
      </c>
      <c r="F4433" s="17"/>
      <c r="G4433" s="17"/>
      <c r="H4433" s="353">
        <v>141000873152</v>
      </c>
      <c r="I4433" s="17" t="s">
        <v>5210</v>
      </c>
      <c r="J4433" s="17" t="s">
        <v>6600</v>
      </c>
    </row>
    <row r="4434" spans="1:10" hidden="1">
      <c r="A4434" s="18">
        <f t="shared" si="69"/>
        <v>4430</v>
      </c>
      <c r="B4434" s="38">
        <v>19563</v>
      </c>
      <c r="C4434" s="141" t="s">
        <v>3838</v>
      </c>
      <c r="D4434" s="40">
        <v>35620</v>
      </c>
      <c r="E4434" s="30" t="s">
        <v>4828</v>
      </c>
      <c r="F4434" s="17"/>
      <c r="G4434" s="17"/>
      <c r="H4434" s="353">
        <v>141000873131</v>
      </c>
      <c r="I4434" s="17" t="s">
        <v>5210</v>
      </c>
      <c r="J4434" s="17" t="s">
        <v>6930</v>
      </c>
    </row>
    <row r="4435" spans="1:10" hidden="1">
      <c r="A4435" s="18">
        <f t="shared" si="69"/>
        <v>4431</v>
      </c>
      <c r="B4435" s="42">
        <v>19566</v>
      </c>
      <c r="C4435" s="46" t="s">
        <v>3839</v>
      </c>
      <c r="D4435" s="47">
        <v>34557</v>
      </c>
      <c r="E4435" s="29" t="s">
        <v>4826</v>
      </c>
      <c r="F4435" s="17"/>
      <c r="G4435" s="17"/>
      <c r="H4435" s="353">
        <v>141000886225</v>
      </c>
      <c r="I4435" s="17" t="s">
        <v>5210</v>
      </c>
      <c r="J4435" s="17" t="s">
        <v>6931</v>
      </c>
    </row>
    <row r="4436" spans="1:10" hidden="1">
      <c r="A4436" s="18">
        <f t="shared" si="69"/>
        <v>4432</v>
      </c>
      <c r="B4436" s="38">
        <v>19567</v>
      </c>
      <c r="C4436" s="141" t="s">
        <v>3840</v>
      </c>
      <c r="D4436" s="40">
        <v>31921</v>
      </c>
      <c r="E4436" s="24" t="s">
        <v>4806</v>
      </c>
      <c r="F4436" s="17"/>
      <c r="G4436" s="17"/>
      <c r="H4436" s="353">
        <v>141000874326</v>
      </c>
      <c r="I4436" s="17" t="s">
        <v>5210</v>
      </c>
      <c r="J4436" s="17" t="s">
        <v>6932</v>
      </c>
    </row>
    <row r="4437" spans="1:10" hidden="1">
      <c r="A4437" s="18">
        <f t="shared" si="69"/>
        <v>4433</v>
      </c>
      <c r="B4437" s="42">
        <v>19568</v>
      </c>
      <c r="C4437" s="33" t="s">
        <v>3841</v>
      </c>
      <c r="D4437" s="34">
        <v>34343</v>
      </c>
      <c r="E4437" s="28" t="s">
        <v>4784</v>
      </c>
      <c r="F4437" s="17"/>
      <c r="G4437" s="17"/>
      <c r="H4437" s="353">
        <v>141000887185</v>
      </c>
      <c r="I4437" s="17" t="s">
        <v>5210</v>
      </c>
      <c r="J4437" s="17" t="s">
        <v>6596</v>
      </c>
    </row>
    <row r="4438" spans="1:10" hidden="1">
      <c r="A4438" s="18">
        <f t="shared" si="69"/>
        <v>4434</v>
      </c>
      <c r="B4438" s="38">
        <v>19569</v>
      </c>
      <c r="C4438" s="141" t="s">
        <v>3842</v>
      </c>
      <c r="D4438" s="40">
        <v>34947</v>
      </c>
      <c r="E4438" s="24" t="s">
        <v>4831</v>
      </c>
      <c r="F4438" s="17"/>
      <c r="G4438" s="17"/>
      <c r="H4438" s="353">
        <v>141000887215</v>
      </c>
      <c r="I4438" s="17" t="s">
        <v>5210</v>
      </c>
      <c r="J4438" s="17" t="s">
        <v>6933</v>
      </c>
    </row>
    <row r="4439" spans="1:10" hidden="1">
      <c r="A4439" s="18">
        <f t="shared" si="69"/>
        <v>4435</v>
      </c>
      <c r="B4439" s="42">
        <v>19570</v>
      </c>
      <c r="C4439" s="46" t="s">
        <v>3843</v>
      </c>
      <c r="D4439" s="47">
        <v>34086</v>
      </c>
      <c r="E4439" s="29" t="s">
        <v>4808</v>
      </c>
      <c r="F4439" s="17"/>
      <c r="G4439" s="17"/>
      <c r="H4439" s="353">
        <v>141000874342</v>
      </c>
      <c r="I4439" s="17" t="s">
        <v>5210</v>
      </c>
      <c r="J4439" s="17" t="s">
        <v>6934</v>
      </c>
    </row>
    <row r="4440" spans="1:10" hidden="1">
      <c r="A4440" s="18">
        <f t="shared" si="69"/>
        <v>4436</v>
      </c>
      <c r="B4440" s="38">
        <v>19571</v>
      </c>
      <c r="C4440" s="141" t="s">
        <v>3844</v>
      </c>
      <c r="D4440" s="40">
        <v>32884</v>
      </c>
      <c r="E4440" s="30" t="s">
        <v>4789</v>
      </c>
      <c r="F4440" s="17"/>
      <c r="G4440" s="17"/>
      <c r="H4440" s="353">
        <v>141000874345</v>
      </c>
      <c r="I4440" s="17" t="s">
        <v>5210</v>
      </c>
      <c r="J4440" s="17" t="s">
        <v>6935</v>
      </c>
    </row>
    <row r="4441" spans="1:10" hidden="1">
      <c r="A4441" s="18">
        <f t="shared" si="69"/>
        <v>4437</v>
      </c>
      <c r="B4441" s="42">
        <v>19572</v>
      </c>
      <c r="C4441" s="46" t="s">
        <v>3845</v>
      </c>
      <c r="D4441" s="47">
        <v>36019</v>
      </c>
      <c r="E4441" s="28" t="s">
        <v>4779</v>
      </c>
      <c r="F4441" s="17"/>
      <c r="G4441" s="17"/>
      <c r="H4441" s="353">
        <v>141000872918</v>
      </c>
      <c r="I4441" s="17" t="s">
        <v>5210</v>
      </c>
      <c r="J4441" s="17" t="s">
        <v>6831</v>
      </c>
    </row>
    <row r="4442" spans="1:10" hidden="1">
      <c r="A4442" s="18">
        <f t="shared" si="69"/>
        <v>4438</v>
      </c>
      <c r="B4442" s="38">
        <v>19573</v>
      </c>
      <c r="C4442" s="141" t="s">
        <v>3846</v>
      </c>
      <c r="D4442" s="40">
        <v>34971</v>
      </c>
      <c r="E4442" s="24" t="s">
        <v>4782</v>
      </c>
      <c r="F4442" s="17" t="s">
        <v>9208</v>
      </c>
      <c r="G4442" s="17" t="s">
        <v>9204</v>
      </c>
      <c r="H4442" s="353">
        <v>141000887212</v>
      </c>
      <c r="I4442" s="17" t="s">
        <v>5210</v>
      </c>
      <c r="J4442" s="17" t="s">
        <v>11809</v>
      </c>
    </row>
    <row r="4443" spans="1:10" hidden="1">
      <c r="A4443" s="18">
        <f t="shared" si="69"/>
        <v>4439</v>
      </c>
      <c r="B4443" s="42">
        <v>19575</v>
      </c>
      <c r="C4443" s="46" t="s">
        <v>3675</v>
      </c>
      <c r="D4443" s="47">
        <v>34980</v>
      </c>
      <c r="E4443" s="28" t="s">
        <v>4794</v>
      </c>
      <c r="F4443" s="17"/>
      <c r="G4443" s="17"/>
      <c r="H4443" s="353">
        <v>141000868841</v>
      </c>
      <c r="I4443" s="17" t="s">
        <v>5210</v>
      </c>
      <c r="J4443" s="17" t="s">
        <v>6936</v>
      </c>
    </row>
    <row r="4444" spans="1:10" hidden="1">
      <c r="A4444" s="18">
        <f t="shared" si="69"/>
        <v>4440</v>
      </c>
      <c r="B4444" s="38">
        <v>19576</v>
      </c>
      <c r="C4444" s="141" t="s">
        <v>3847</v>
      </c>
      <c r="D4444" s="40">
        <v>35881</v>
      </c>
      <c r="E4444" s="24" t="s">
        <v>4793</v>
      </c>
      <c r="F4444" s="17"/>
      <c r="G4444" s="17"/>
      <c r="H4444" s="353">
        <v>141000887182</v>
      </c>
      <c r="I4444" s="17" t="s">
        <v>5210</v>
      </c>
      <c r="J4444" s="17" t="s">
        <v>6937</v>
      </c>
    </row>
    <row r="4445" spans="1:10" hidden="1">
      <c r="A4445" s="18">
        <f t="shared" si="69"/>
        <v>4441</v>
      </c>
      <c r="B4445" s="42">
        <v>19577</v>
      </c>
      <c r="C4445" s="46" t="s">
        <v>3848</v>
      </c>
      <c r="D4445" s="47">
        <v>35672</v>
      </c>
      <c r="E4445" s="28" t="s">
        <v>4793</v>
      </c>
      <c r="F4445" s="17"/>
      <c r="G4445" s="17"/>
      <c r="H4445" s="353">
        <v>141000872909</v>
      </c>
      <c r="I4445" s="17" t="s">
        <v>5210</v>
      </c>
      <c r="J4445" s="17" t="s">
        <v>6938</v>
      </c>
    </row>
    <row r="4446" spans="1:10" hidden="1">
      <c r="A4446" s="18">
        <f t="shared" si="69"/>
        <v>4442</v>
      </c>
      <c r="B4446" s="38">
        <v>19579</v>
      </c>
      <c r="C4446" s="141" t="s">
        <v>3849</v>
      </c>
      <c r="D4446" s="40">
        <v>35587</v>
      </c>
      <c r="E4446" s="24" t="s">
        <v>4800</v>
      </c>
      <c r="F4446" s="17"/>
      <c r="G4446" s="17"/>
      <c r="H4446" s="353">
        <v>141000873151</v>
      </c>
      <c r="I4446" s="17" t="s">
        <v>5210</v>
      </c>
      <c r="J4446" s="17" t="s">
        <v>6939</v>
      </c>
    </row>
    <row r="4447" spans="1:10" hidden="1">
      <c r="A4447" s="18">
        <f t="shared" si="69"/>
        <v>4443</v>
      </c>
      <c r="B4447" s="42">
        <v>19581</v>
      </c>
      <c r="C4447" s="46" t="s">
        <v>3850</v>
      </c>
      <c r="D4447" s="47">
        <v>35355</v>
      </c>
      <c r="E4447" s="28" t="s">
        <v>4797</v>
      </c>
      <c r="F4447" s="17"/>
      <c r="G4447" s="17"/>
      <c r="H4447" s="353">
        <v>141000887597</v>
      </c>
      <c r="I4447" s="17" t="s">
        <v>5210</v>
      </c>
      <c r="J4447" s="17" t="s">
        <v>6940</v>
      </c>
    </row>
    <row r="4448" spans="1:10" hidden="1">
      <c r="A4448" s="18">
        <f t="shared" si="69"/>
        <v>4444</v>
      </c>
      <c r="B4448" s="81">
        <v>19583</v>
      </c>
      <c r="C4448" s="82" t="s">
        <v>3851</v>
      </c>
      <c r="D4448" s="83">
        <v>32473</v>
      </c>
      <c r="E4448" s="24" t="s">
        <v>4804</v>
      </c>
      <c r="F4448" s="17"/>
      <c r="G4448" s="17"/>
      <c r="H4448" s="353">
        <v>141000845022</v>
      </c>
      <c r="I4448" s="17" t="s">
        <v>5210</v>
      </c>
      <c r="J4448" s="17">
        <v>0</v>
      </c>
    </row>
    <row r="4449" spans="1:10" hidden="1">
      <c r="A4449" s="18">
        <f t="shared" si="69"/>
        <v>4445</v>
      </c>
      <c r="B4449" s="32">
        <v>19584</v>
      </c>
      <c r="C4449" s="33" t="s">
        <v>307</v>
      </c>
      <c r="D4449" s="34">
        <v>35277</v>
      </c>
      <c r="E4449" s="28" t="s">
        <v>4826</v>
      </c>
      <c r="F4449" s="17"/>
      <c r="G4449" s="17"/>
      <c r="H4449" s="353">
        <v>521000735213</v>
      </c>
      <c r="I4449" s="17" t="s">
        <v>5210</v>
      </c>
      <c r="J4449" s="17">
        <v>0</v>
      </c>
    </row>
    <row r="4450" spans="1:10" hidden="1">
      <c r="A4450" s="18">
        <f t="shared" si="69"/>
        <v>4446</v>
      </c>
      <c r="B4450" s="81">
        <v>19587</v>
      </c>
      <c r="C4450" s="82" t="s">
        <v>1217</v>
      </c>
      <c r="D4450" s="83">
        <v>32830</v>
      </c>
      <c r="E4450" s="110" t="s">
        <v>4823</v>
      </c>
      <c r="F4450" s="17"/>
      <c r="G4450" s="17"/>
      <c r="H4450" s="353">
        <v>102001473799</v>
      </c>
      <c r="I4450" s="17" t="s">
        <v>5204</v>
      </c>
      <c r="J4450" s="17">
        <v>0</v>
      </c>
    </row>
    <row r="4451" spans="1:10" hidden="1">
      <c r="A4451" s="18">
        <f t="shared" si="69"/>
        <v>4447</v>
      </c>
      <c r="B4451" s="32">
        <v>19588</v>
      </c>
      <c r="C4451" s="33" t="s">
        <v>3718</v>
      </c>
      <c r="D4451" s="34">
        <v>35366</v>
      </c>
      <c r="E4451" s="64" t="s">
        <v>4824</v>
      </c>
      <c r="F4451" s="17"/>
      <c r="G4451" s="17"/>
      <c r="H4451" s="353">
        <v>141000890281</v>
      </c>
      <c r="I4451" s="17" t="s">
        <v>5210</v>
      </c>
      <c r="J4451" s="17">
        <v>0</v>
      </c>
    </row>
    <row r="4452" spans="1:10" hidden="1">
      <c r="A4452" s="18">
        <f t="shared" si="69"/>
        <v>4448</v>
      </c>
      <c r="B4452" s="81">
        <v>19592</v>
      </c>
      <c r="C4452" s="82" t="s">
        <v>3852</v>
      </c>
      <c r="D4452" s="83">
        <v>36396</v>
      </c>
      <c r="E4452" s="110" t="s">
        <v>4808</v>
      </c>
      <c r="F4452" s="17"/>
      <c r="G4452" s="17"/>
      <c r="H4452" s="353">
        <v>141000872920</v>
      </c>
      <c r="I4452" s="17" t="s">
        <v>5210</v>
      </c>
      <c r="J4452" s="17">
        <v>0</v>
      </c>
    </row>
    <row r="4453" spans="1:10" hidden="1">
      <c r="A4453" s="18">
        <f t="shared" si="69"/>
        <v>4449</v>
      </c>
      <c r="B4453" s="32">
        <v>19593</v>
      </c>
      <c r="C4453" s="33" t="s">
        <v>3853</v>
      </c>
      <c r="D4453" s="34">
        <v>34308</v>
      </c>
      <c r="E4453" s="28" t="s">
        <v>4779</v>
      </c>
      <c r="F4453" s="17"/>
      <c r="G4453" s="17"/>
      <c r="H4453" s="353">
        <v>521000734490</v>
      </c>
      <c r="I4453" s="17" t="s">
        <v>5210</v>
      </c>
      <c r="J4453" s="17">
        <v>0</v>
      </c>
    </row>
    <row r="4454" spans="1:10" hidden="1">
      <c r="A4454" s="18">
        <f t="shared" si="69"/>
        <v>4450</v>
      </c>
      <c r="B4454" s="81">
        <v>19594</v>
      </c>
      <c r="C4454" s="82" t="s">
        <v>3854</v>
      </c>
      <c r="D4454" s="40">
        <v>35174</v>
      </c>
      <c r="E4454" s="52" t="s">
        <v>4817</v>
      </c>
      <c r="F4454" s="17"/>
      <c r="G4454" s="17"/>
      <c r="H4454" s="353">
        <v>109001090808</v>
      </c>
      <c r="I4454" s="17" t="s">
        <v>5204</v>
      </c>
      <c r="J4454" s="17">
        <v>0</v>
      </c>
    </row>
    <row r="4455" spans="1:10" hidden="1">
      <c r="A4455" s="18">
        <f t="shared" si="69"/>
        <v>4451</v>
      </c>
      <c r="B4455" s="32">
        <v>19596</v>
      </c>
      <c r="C4455" s="33" t="s">
        <v>3855</v>
      </c>
      <c r="D4455" s="34">
        <v>35285</v>
      </c>
      <c r="E4455" s="28" t="s">
        <v>4794</v>
      </c>
      <c r="F4455" s="17"/>
      <c r="G4455" s="17"/>
      <c r="H4455" s="353">
        <v>141000890100</v>
      </c>
      <c r="I4455" s="17" t="s">
        <v>5210</v>
      </c>
      <c r="J4455" s="17">
        <v>0</v>
      </c>
    </row>
    <row r="4456" spans="1:10" hidden="1">
      <c r="A4456" s="18">
        <f t="shared" si="69"/>
        <v>4452</v>
      </c>
      <c r="B4456" s="32">
        <v>19602</v>
      </c>
      <c r="C4456" s="33" t="s">
        <v>3856</v>
      </c>
      <c r="D4456" s="34">
        <v>31995</v>
      </c>
      <c r="E4456" s="28" t="s">
        <v>4820</v>
      </c>
      <c r="F4456" s="17"/>
      <c r="G4456" s="17"/>
      <c r="H4456" s="353">
        <v>141000889034</v>
      </c>
      <c r="I4456" s="17" t="s">
        <v>5210</v>
      </c>
      <c r="J4456" s="17">
        <v>0</v>
      </c>
    </row>
    <row r="4457" spans="1:10" hidden="1">
      <c r="A4457" s="18">
        <f t="shared" si="69"/>
        <v>4453</v>
      </c>
      <c r="B4457" s="81">
        <v>19603</v>
      </c>
      <c r="C4457" s="82" t="s">
        <v>1191</v>
      </c>
      <c r="D4457" s="83">
        <v>32893</v>
      </c>
      <c r="E4457" s="24" t="s">
        <v>4782</v>
      </c>
      <c r="F4457" s="17" t="s">
        <v>9220</v>
      </c>
      <c r="G4457" s="17" t="s">
        <v>9215</v>
      </c>
      <c r="H4457" s="353">
        <v>141000890102</v>
      </c>
      <c r="I4457" s="17" t="s">
        <v>5210</v>
      </c>
      <c r="J4457" s="17">
        <v>0</v>
      </c>
    </row>
    <row r="4458" spans="1:10" hidden="1">
      <c r="A4458" s="18">
        <f t="shared" si="69"/>
        <v>4454</v>
      </c>
      <c r="B4458" s="32">
        <v>19604</v>
      </c>
      <c r="C4458" s="33" t="s">
        <v>192</v>
      </c>
      <c r="D4458" s="34">
        <v>34612</v>
      </c>
      <c r="E4458" s="28" t="s">
        <v>4782</v>
      </c>
      <c r="F4458" s="17" t="s">
        <v>9235</v>
      </c>
      <c r="G4458" s="17" t="s">
        <v>9229</v>
      </c>
      <c r="H4458" s="353">
        <v>102006346301</v>
      </c>
      <c r="I4458" s="17" t="s">
        <v>5204</v>
      </c>
      <c r="J4458" s="17">
        <v>0</v>
      </c>
    </row>
    <row r="4459" spans="1:10" hidden="1">
      <c r="A4459" s="18">
        <f t="shared" si="69"/>
        <v>4455</v>
      </c>
      <c r="B4459" s="81">
        <v>19605</v>
      </c>
      <c r="C4459" s="82" t="s">
        <v>3857</v>
      </c>
      <c r="D4459" s="83">
        <v>34700</v>
      </c>
      <c r="E4459" s="24" t="s">
        <v>4785</v>
      </c>
      <c r="F4459" s="17"/>
      <c r="G4459" s="17"/>
      <c r="H4459" s="353">
        <v>141000890104</v>
      </c>
      <c r="I4459" s="17" t="s">
        <v>5210</v>
      </c>
      <c r="J4459" s="17">
        <v>0</v>
      </c>
    </row>
    <row r="4460" spans="1:10" hidden="1">
      <c r="A4460" s="18">
        <f t="shared" si="69"/>
        <v>4456</v>
      </c>
      <c r="B4460" s="32">
        <v>19606</v>
      </c>
      <c r="C4460" s="33" t="s">
        <v>2897</v>
      </c>
      <c r="D4460" s="34">
        <v>35177</v>
      </c>
      <c r="E4460" s="28" t="s">
        <v>4782</v>
      </c>
      <c r="F4460" s="17" t="s">
        <v>8586</v>
      </c>
      <c r="G4460" s="17" t="s">
        <v>8581</v>
      </c>
      <c r="H4460" s="353">
        <v>100001506365</v>
      </c>
      <c r="I4460" s="17" t="s">
        <v>5204</v>
      </c>
      <c r="J4460" s="17">
        <v>0</v>
      </c>
    </row>
    <row r="4461" spans="1:10" hidden="1">
      <c r="A4461" s="18">
        <f t="shared" si="69"/>
        <v>4457</v>
      </c>
      <c r="B4461" s="81">
        <v>19607</v>
      </c>
      <c r="C4461" s="82" t="s">
        <v>1430</v>
      </c>
      <c r="D4461" s="83">
        <v>35048</v>
      </c>
      <c r="E4461" s="24" t="s">
        <v>4800</v>
      </c>
      <c r="F4461" s="17"/>
      <c r="G4461" s="17"/>
      <c r="H4461" s="353">
        <v>141000890282</v>
      </c>
      <c r="I4461" s="17" t="s">
        <v>5210</v>
      </c>
      <c r="J4461" s="17">
        <v>0</v>
      </c>
    </row>
    <row r="4462" spans="1:10" hidden="1">
      <c r="A4462" s="18">
        <f t="shared" si="69"/>
        <v>4458</v>
      </c>
      <c r="B4462" s="32">
        <v>19608</v>
      </c>
      <c r="C4462" s="33" t="s">
        <v>3858</v>
      </c>
      <c r="D4462" s="34">
        <v>34662</v>
      </c>
      <c r="E4462" s="28" t="s">
        <v>4800</v>
      </c>
      <c r="F4462" s="17"/>
      <c r="G4462" s="17"/>
      <c r="H4462" s="353">
        <v>141000890284</v>
      </c>
      <c r="I4462" s="17" t="s">
        <v>5210</v>
      </c>
      <c r="J4462" s="17">
        <v>0</v>
      </c>
    </row>
    <row r="4463" spans="1:10" hidden="1">
      <c r="A4463" s="18">
        <f t="shared" si="69"/>
        <v>4459</v>
      </c>
      <c r="B4463" s="81">
        <v>19609</v>
      </c>
      <c r="C4463" s="82" t="s">
        <v>3859</v>
      </c>
      <c r="D4463" s="83">
        <v>34249</v>
      </c>
      <c r="E4463" s="24" t="s">
        <v>4797</v>
      </c>
      <c r="F4463" s="17"/>
      <c r="G4463" s="17"/>
      <c r="H4463" s="353">
        <v>141000889027</v>
      </c>
      <c r="I4463" s="17" t="s">
        <v>5210</v>
      </c>
      <c r="J4463" s="17">
        <v>0</v>
      </c>
    </row>
    <row r="4464" spans="1:10" hidden="1">
      <c r="A4464" s="18">
        <f t="shared" si="69"/>
        <v>4460</v>
      </c>
      <c r="B4464" s="32">
        <v>19610</v>
      </c>
      <c r="C4464" s="33" t="s">
        <v>3860</v>
      </c>
      <c r="D4464" s="34">
        <v>35138</v>
      </c>
      <c r="E4464" s="28" t="s">
        <v>4801</v>
      </c>
      <c r="F4464" s="17"/>
      <c r="G4464" s="17"/>
      <c r="H4464" s="353">
        <v>109870923690</v>
      </c>
      <c r="I4464" s="17" t="s">
        <v>5204</v>
      </c>
      <c r="J4464" s="17">
        <v>0</v>
      </c>
    </row>
    <row r="4465" spans="1:10" hidden="1">
      <c r="A4465" s="18">
        <f t="shared" si="69"/>
        <v>4461</v>
      </c>
      <c r="B4465" s="81">
        <v>19611</v>
      </c>
      <c r="C4465" s="82" t="s">
        <v>3861</v>
      </c>
      <c r="D4465" s="40">
        <v>35157</v>
      </c>
      <c r="E4465" s="24" t="s">
        <v>4830</v>
      </c>
      <c r="F4465" s="17"/>
      <c r="G4465" s="17"/>
      <c r="H4465" s="353">
        <v>141000889025</v>
      </c>
      <c r="I4465" s="17" t="s">
        <v>5210</v>
      </c>
      <c r="J4465" s="17">
        <v>0</v>
      </c>
    </row>
    <row r="4466" spans="1:10" hidden="1">
      <c r="A4466" s="18">
        <f t="shared" si="69"/>
        <v>4462</v>
      </c>
      <c r="B4466" s="96">
        <v>19612</v>
      </c>
      <c r="C4466" s="273" t="s">
        <v>241</v>
      </c>
      <c r="D4466" s="274">
        <v>34866</v>
      </c>
      <c r="E4466" s="28" t="s">
        <v>4790</v>
      </c>
      <c r="F4466" s="17"/>
      <c r="G4466" s="17"/>
      <c r="H4466" s="353">
        <v>521000735709</v>
      </c>
      <c r="I4466" s="17" t="s">
        <v>5210</v>
      </c>
      <c r="J4466" s="17">
        <v>0</v>
      </c>
    </row>
    <row r="4467" spans="1:10" hidden="1">
      <c r="A4467" s="18">
        <f t="shared" si="69"/>
        <v>4463</v>
      </c>
      <c r="B4467" s="57">
        <v>19614</v>
      </c>
      <c r="C4467" s="58" t="s">
        <v>3862</v>
      </c>
      <c r="D4467" s="59">
        <v>31000</v>
      </c>
      <c r="E4467" s="24" t="s">
        <v>4820</v>
      </c>
      <c r="F4467" s="17"/>
      <c r="G4467" s="17"/>
      <c r="H4467" s="353">
        <v>521000735212</v>
      </c>
      <c r="I4467" s="17" t="s">
        <v>5210</v>
      </c>
      <c r="J4467" s="17">
        <v>0</v>
      </c>
    </row>
    <row r="4468" spans="1:10" hidden="1">
      <c r="A4468" s="18">
        <f t="shared" si="69"/>
        <v>4464</v>
      </c>
      <c r="B4468" s="96">
        <v>19617</v>
      </c>
      <c r="C4468" s="273" t="s">
        <v>3863</v>
      </c>
      <c r="D4468" s="274">
        <v>28381</v>
      </c>
      <c r="E4468" s="275" t="s">
        <v>4813</v>
      </c>
      <c r="F4468" s="17"/>
      <c r="G4468" s="17"/>
      <c r="H4468" s="353">
        <v>521000734930</v>
      </c>
      <c r="I4468" s="17" t="s">
        <v>5210</v>
      </c>
      <c r="J4468" s="17">
        <v>0</v>
      </c>
    </row>
    <row r="4469" spans="1:10" hidden="1">
      <c r="A4469" s="18">
        <f t="shared" si="69"/>
        <v>4465</v>
      </c>
      <c r="B4469" s="57">
        <v>19623</v>
      </c>
      <c r="C4469" s="58" t="s">
        <v>3864</v>
      </c>
      <c r="D4469" s="59">
        <v>32818</v>
      </c>
      <c r="E4469" s="84" t="s">
        <v>4827</v>
      </c>
      <c r="F4469" s="17"/>
      <c r="G4469" s="17"/>
      <c r="H4469" s="353">
        <v>141000872895</v>
      </c>
      <c r="I4469" s="17" t="s">
        <v>5210</v>
      </c>
      <c r="J4469" s="17">
        <v>0</v>
      </c>
    </row>
    <row r="4470" spans="1:10" hidden="1">
      <c r="A4470" s="18">
        <f t="shared" si="69"/>
        <v>4466</v>
      </c>
      <c r="B4470" s="96">
        <v>19624</v>
      </c>
      <c r="C4470" s="273" t="s">
        <v>3795</v>
      </c>
      <c r="D4470" s="274">
        <v>35933</v>
      </c>
      <c r="E4470" s="275" t="s">
        <v>4828</v>
      </c>
      <c r="F4470" s="17"/>
      <c r="G4470" s="17"/>
      <c r="H4470" s="353">
        <v>141000830832</v>
      </c>
      <c r="I4470" s="17" t="s">
        <v>5210</v>
      </c>
      <c r="J4470" s="17">
        <v>0</v>
      </c>
    </row>
    <row r="4471" spans="1:10" hidden="1">
      <c r="A4471" s="18">
        <f t="shared" si="69"/>
        <v>4467</v>
      </c>
      <c r="B4471" s="57">
        <v>19625</v>
      </c>
      <c r="C4471" s="58" t="s">
        <v>3865</v>
      </c>
      <c r="D4471" s="59">
        <v>34687</v>
      </c>
      <c r="E4471" s="84" t="s">
        <v>4803</v>
      </c>
      <c r="F4471" s="17"/>
      <c r="G4471" s="17"/>
      <c r="H4471" s="353">
        <v>101000867604</v>
      </c>
      <c r="I4471" s="17" t="s">
        <v>5204</v>
      </c>
      <c r="J4471" s="17">
        <v>0</v>
      </c>
    </row>
    <row r="4472" spans="1:10" hidden="1">
      <c r="A4472" s="18">
        <f t="shared" si="69"/>
        <v>4468</v>
      </c>
      <c r="B4472" s="96">
        <v>19626</v>
      </c>
      <c r="C4472" s="273" t="s">
        <v>3866</v>
      </c>
      <c r="D4472" s="274">
        <v>31157</v>
      </c>
      <c r="E4472" s="275" t="s">
        <v>4815</v>
      </c>
      <c r="F4472" s="17"/>
      <c r="G4472" s="17"/>
      <c r="H4472" s="353">
        <v>103005380890</v>
      </c>
      <c r="I4472" s="17" t="s">
        <v>5204</v>
      </c>
      <c r="J4472" s="17">
        <v>0</v>
      </c>
    </row>
    <row r="4473" spans="1:10" hidden="1">
      <c r="A4473" s="18">
        <f t="shared" si="69"/>
        <v>4469</v>
      </c>
      <c r="B4473" s="57">
        <v>19628</v>
      </c>
      <c r="C4473" s="58" t="s">
        <v>3867</v>
      </c>
      <c r="D4473" s="59">
        <v>32430</v>
      </c>
      <c r="E4473" s="24" t="s">
        <v>4785</v>
      </c>
      <c r="F4473" s="17"/>
      <c r="G4473" s="17"/>
      <c r="H4473" s="353">
        <v>141000847573</v>
      </c>
      <c r="I4473" s="17" t="s">
        <v>5210</v>
      </c>
      <c r="J4473" s="17">
        <v>0</v>
      </c>
    </row>
    <row r="4474" spans="1:10" hidden="1">
      <c r="A4474" s="18">
        <f t="shared" si="69"/>
        <v>4470</v>
      </c>
      <c r="B4474" s="96">
        <v>19629</v>
      </c>
      <c r="C4474" s="273" t="s">
        <v>871</v>
      </c>
      <c r="D4474" s="274">
        <v>34415</v>
      </c>
      <c r="E4474" s="28" t="s">
        <v>4794</v>
      </c>
      <c r="F4474" s="17"/>
      <c r="G4474" s="17"/>
      <c r="H4474" s="353">
        <v>102003291643</v>
      </c>
      <c r="I4474" s="17" t="s">
        <v>5204</v>
      </c>
      <c r="J4474" s="17">
        <v>0</v>
      </c>
    </row>
    <row r="4475" spans="1:10" hidden="1">
      <c r="A4475" s="18">
        <f t="shared" si="69"/>
        <v>4471</v>
      </c>
      <c r="B4475" s="57">
        <v>19630</v>
      </c>
      <c r="C4475" s="58" t="s">
        <v>3868</v>
      </c>
      <c r="D4475" s="59">
        <v>34711</v>
      </c>
      <c r="E4475" s="84" t="s">
        <v>4827</v>
      </c>
      <c r="F4475" s="17"/>
      <c r="G4475" s="17"/>
      <c r="H4475" s="353">
        <v>521000734922</v>
      </c>
      <c r="I4475" s="17" t="s">
        <v>5210</v>
      </c>
      <c r="J4475" s="17">
        <v>0</v>
      </c>
    </row>
    <row r="4476" spans="1:10" hidden="1">
      <c r="A4476" s="18">
        <f t="shared" si="69"/>
        <v>4472</v>
      </c>
      <c r="B4476" s="42">
        <v>19631</v>
      </c>
      <c r="C4476" s="46" t="s">
        <v>3869</v>
      </c>
      <c r="D4476" s="47">
        <v>34997</v>
      </c>
      <c r="E4476" s="28" t="s">
        <v>4795</v>
      </c>
      <c r="F4476" s="17"/>
      <c r="G4476" s="17"/>
      <c r="H4476" s="353">
        <v>141000877118</v>
      </c>
      <c r="I4476" s="17" t="s">
        <v>5210</v>
      </c>
      <c r="J4476" s="17">
        <v>0</v>
      </c>
    </row>
    <row r="4477" spans="1:10" hidden="1">
      <c r="A4477" s="18">
        <f t="shared" si="69"/>
        <v>4473</v>
      </c>
      <c r="B4477" s="38">
        <v>19633</v>
      </c>
      <c r="C4477" s="141" t="s">
        <v>3870</v>
      </c>
      <c r="D4477" s="40">
        <v>30142</v>
      </c>
      <c r="E4477" s="24" t="s">
        <v>4802</v>
      </c>
      <c r="F4477" s="17"/>
      <c r="G4477" s="17"/>
      <c r="H4477" s="353">
        <v>141000880552</v>
      </c>
      <c r="I4477" s="17" t="s">
        <v>5210</v>
      </c>
      <c r="J4477" s="17">
        <v>0</v>
      </c>
    </row>
    <row r="4478" spans="1:10" hidden="1">
      <c r="A4478" s="18">
        <f t="shared" si="69"/>
        <v>4474</v>
      </c>
      <c r="B4478" s="42">
        <v>19634</v>
      </c>
      <c r="C4478" s="29" t="s">
        <v>3871</v>
      </c>
      <c r="D4478" s="77">
        <v>33064</v>
      </c>
      <c r="E4478" s="29" t="s">
        <v>4824</v>
      </c>
      <c r="F4478" s="17"/>
      <c r="G4478" s="17"/>
      <c r="H4478" s="353">
        <v>141000878871</v>
      </c>
      <c r="I4478" s="17" t="s">
        <v>5210</v>
      </c>
      <c r="J4478" s="17">
        <v>0</v>
      </c>
    </row>
    <row r="4479" spans="1:10" hidden="1">
      <c r="A4479" s="18">
        <f t="shared" si="69"/>
        <v>4475</v>
      </c>
      <c r="B4479" s="38">
        <v>19635</v>
      </c>
      <c r="C4479" s="141" t="s">
        <v>2136</v>
      </c>
      <c r="D4479" s="40">
        <v>30046</v>
      </c>
      <c r="E4479" s="24" t="s">
        <v>4802</v>
      </c>
      <c r="F4479" s="17"/>
      <c r="G4479" s="17"/>
      <c r="H4479" s="353">
        <v>44310000364564</v>
      </c>
      <c r="I4479" s="17" t="s">
        <v>5273</v>
      </c>
      <c r="J4479" s="17">
        <v>0</v>
      </c>
    </row>
    <row r="4480" spans="1:10" hidden="1">
      <c r="A4480" s="18">
        <f t="shared" si="69"/>
        <v>4476</v>
      </c>
      <c r="B4480" s="42">
        <v>19639</v>
      </c>
      <c r="C4480" s="46" t="s">
        <v>3385</v>
      </c>
      <c r="D4480" s="47">
        <v>30498</v>
      </c>
      <c r="E4480" s="29" t="s">
        <v>4812</v>
      </c>
      <c r="F4480" s="17"/>
      <c r="G4480" s="17"/>
      <c r="H4480" s="353">
        <v>141000878869</v>
      </c>
      <c r="I4480" s="17" t="s">
        <v>5210</v>
      </c>
      <c r="J4480" s="17">
        <v>0</v>
      </c>
    </row>
    <row r="4481" spans="1:10" hidden="1">
      <c r="A4481" s="18">
        <f t="shared" si="69"/>
        <v>4477</v>
      </c>
      <c r="B4481" s="38">
        <v>19640</v>
      </c>
      <c r="C4481" s="141" t="s">
        <v>3872</v>
      </c>
      <c r="D4481" s="40">
        <v>33435</v>
      </c>
      <c r="E4481" s="30" t="s">
        <v>4812</v>
      </c>
      <c r="F4481" s="17"/>
      <c r="G4481" s="17"/>
      <c r="H4481" s="353">
        <v>521000735232</v>
      </c>
      <c r="I4481" s="17" t="s">
        <v>5210</v>
      </c>
      <c r="J4481" s="17">
        <v>0</v>
      </c>
    </row>
    <row r="4482" spans="1:10" hidden="1">
      <c r="A4482" s="18">
        <f t="shared" si="69"/>
        <v>4478</v>
      </c>
      <c r="B4482" s="42">
        <v>19643</v>
      </c>
      <c r="C4482" s="29" t="s">
        <v>3873</v>
      </c>
      <c r="D4482" s="45">
        <v>33057</v>
      </c>
      <c r="E4482" s="29" t="s">
        <v>4814</v>
      </c>
      <c r="F4482" s="17"/>
      <c r="G4482" s="17"/>
      <c r="H4482" s="353">
        <v>141000881311</v>
      </c>
      <c r="I4482" s="17" t="s">
        <v>5210</v>
      </c>
      <c r="J4482" s="17" t="s">
        <v>6941</v>
      </c>
    </row>
    <row r="4483" spans="1:10" hidden="1">
      <c r="A4483" s="18">
        <f t="shared" si="69"/>
        <v>4479</v>
      </c>
      <c r="B4483" s="38">
        <v>19644</v>
      </c>
      <c r="C4483" s="141" t="s">
        <v>3874</v>
      </c>
      <c r="D4483" s="40">
        <v>34856</v>
      </c>
      <c r="E4483" s="30" t="s">
        <v>4792</v>
      </c>
      <c r="F4483" s="17"/>
      <c r="G4483" s="17"/>
      <c r="H4483" s="353">
        <v>141000881303</v>
      </c>
      <c r="I4483" s="17" t="s">
        <v>5210</v>
      </c>
      <c r="J4483" s="17">
        <v>0</v>
      </c>
    </row>
    <row r="4484" spans="1:10" hidden="1">
      <c r="A4484" s="18">
        <f t="shared" si="69"/>
        <v>4480</v>
      </c>
      <c r="B4484" s="42">
        <v>19651</v>
      </c>
      <c r="C4484" s="46" t="s">
        <v>2783</v>
      </c>
      <c r="D4484" s="47">
        <v>33942</v>
      </c>
      <c r="E4484" s="29" t="s">
        <v>4808</v>
      </c>
      <c r="F4484" s="17"/>
      <c r="G4484" s="17"/>
      <c r="H4484" s="353">
        <v>141000883195</v>
      </c>
      <c r="I4484" s="17" t="s">
        <v>5210</v>
      </c>
      <c r="J4484" s="17">
        <v>0</v>
      </c>
    </row>
    <row r="4485" spans="1:10" hidden="1">
      <c r="A4485" s="18">
        <f t="shared" si="69"/>
        <v>4481</v>
      </c>
      <c r="B4485" s="38">
        <v>19657</v>
      </c>
      <c r="C4485" s="141" t="s">
        <v>3875</v>
      </c>
      <c r="D4485" s="40">
        <v>34391</v>
      </c>
      <c r="E4485" s="30" t="s">
        <v>4789</v>
      </c>
      <c r="F4485" s="17"/>
      <c r="G4485" s="17"/>
      <c r="H4485" s="353">
        <v>141000881330</v>
      </c>
      <c r="I4485" s="17" t="s">
        <v>5210</v>
      </c>
      <c r="J4485" s="17">
        <v>0</v>
      </c>
    </row>
    <row r="4486" spans="1:10" hidden="1">
      <c r="A4486" s="18">
        <f t="shared" ref="A4486:A4549" si="70">ROW()-4</f>
        <v>4482</v>
      </c>
      <c r="B4486" s="42">
        <v>19662</v>
      </c>
      <c r="C4486" s="46" t="s">
        <v>3876</v>
      </c>
      <c r="D4486" s="47">
        <v>29818</v>
      </c>
      <c r="E4486" s="29" t="s">
        <v>4817</v>
      </c>
      <c r="F4486" s="17"/>
      <c r="G4486" s="17"/>
      <c r="H4486" s="353">
        <v>9392936305</v>
      </c>
      <c r="I4486" s="17" t="s">
        <v>5210</v>
      </c>
      <c r="J4486" s="17">
        <v>0</v>
      </c>
    </row>
    <row r="4487" spans="1:10" hidden="1">
      <c r="A4487" s="18">
        <f t="shared" si="70"/>
        <v>4483</v>
      </c>
      <c r="B4487" s="38">
        <v>19664</v>
      </c>
      <c r="C4487" s="141" t="s">
        <v>3877</v>
      </c>
      <c r="D4487" s="40">
        <v>34222</v>
      </c>
      <c r="E4487" s="30" t="s">
        <v>4814</v>
      </c>
      <c r="F4487" s="17"/>
      <c r="G4487" s="17"/>
      <c r="H4487" s="353">
        <v>141000878841</v>
      </c>
      <c r="I4487" s="17" t="s">
        <v>5210</v>
      </c>
      <c r="J4487" s="17">
        <v>0</v>
      </c>
    </row>
    <row r="4488" spans="1:10" hidden="1">
      <c r="A4488" s="18">
        <f t="shared" si="70"/>
        <v>4484</v>
      </c>
      <c r="B4488" s="42">
        <v>19665</v>
      </c>
      <c r="C4488" s="46" t="s">
        <v>3878</v>
      </c>
      <c r="D4488" s="47">
        <v>31180</v>
      </c>
      <c r="E4488" s="29" t="s">
        <v>4826</v>
      </c>
      <c r="F4488" s="17"/>
      <c r="G4488" s="17"/>
      <c r="H4488" s="353">
        <v>141000879123</v>
      </c>
      <c r="I4488" s="17" t="s">
        <v>5210</v>
      </c>
      <c r="J4488" s="17">
        <v>0</v>
      </c>
    </row>
    <row r="4489" spans="1:10" hidden="1">
      <c r="A4489" s="18">
        <f t="shared" si="70"/>
        <v>4485</v>
      </c>
      <c r="B4489" s="38">
        <v>19666</v>
      </c>
      <c r="C4489" s="141" t="s">
        <v>3879</v>
      </c>
      <c r="D4489" s="40">
        <v>30257</v>
      </c>
      <c r="E4489" s="30" t="s">
        <v>4826</v>
      </c>
      <c r="F4489" s="17"/>
      <c r="G4489" s="17"/>
      <c r="H4489" s="353">
        <v>141000878851</v>
      </c>
      <c r="I4489" s="17" t="s">
        <v>5210</v>
      </c>
      <c r="J4489" s="17">
        <v>0</v>
      </c>
    </row>
    <row r="4490" spans="1:10" hidden="1">
      <c r="A4490" s="18">
        <f t="shared" si="70"/>
        <v>4486</v>
      </c>
      <c r="B4490" s="42">
        <v>19668</v>
      </c>
      <c r="C4490" s="46" t="s">
        <v>3719</v>
      </c>
      <c r="D4490" s="47">
        <v>26957</v>
      </c>
      <c r="E4490" s="28" t="s">
        <v>4799</v>
      </c>
      <c r="F4490" s="17"/>
      <c r="G4490" s="17"/>
      <c r="H4490" s="353">
        <v>100005647490</v>
      </c>
      <c r="I4490" s="17" t="s">
        <v>5204</v>
      </c>
      <c r="J4490" s="17">
        <v>0</v>
      </c>
    </row>
    <row r="4491" spans="1:10" hidden="1">
      <c r="A4491" s="18">
        <f t="shared" si="70"/>
        <v>4487</v>
      </c>
      <c r="B4491" s="38">
        <v>19671</v>
      </c>
      <c r="C4491" s="141" t="s">
        <v>1473</v>
      </c>
      <c r="D4491" s="40">
        <v>33944</v>
      </c>
      <c r="E4491" s="24" t="s">
        <v>4829</v>
      </c>
      <c r="F4491" s="17"/>
      <c r="G4491" s="17"/>
      <c r="H4491" s="353">
        <v>621000436457</v>
      </c>
      <c r="I4491" s="17" t="s">
        <v>5210</v>
      </c>
      <c r="J4491" s="17">
        <v>0</v>
      </c>
    </row>
    <row r="4492" spans="1:10" hidden="1">
      <c r="A4492" s="18">
        <f t="shared" si="70"/>
        <v>4488</v>
      </c>
      <c r="B4492" s="42">
        <v>19672</v>
      </c>
      <c r="C4492" s="46" t="s">
        <v>449</v>
      </c>
      <c r="D4492" s="47">
        <v>36145</v>
      </c>
      <c r="E4492" s="29" t="s">
        <v>4815</v>
      </c>
      <c r="F4492" s="17"/>
      <c r="G4492" s="17"/>
      <c r="H4492" s="353">
        <v>141000878858</v>
      </c>
      <c r="I4492" s="17" t="s">
        <v>5210</v>
      </c>
      <c r="J4492" s="17">
        <v>0</v>
      </c>
    </row>
    <row r="4493" spans="1:10" hidden="1">
      <c r="A4493" s="18">
        <f t="shared" si="70"/>
        <v>4489</v>
      </c>
      <c r="B4493" s="38">
        <v>19673</v>
      </c>
      <c r="C4493" s="141" t="s">
        <v>3880</v>
      </c>
      <c r="D4493" s="40">
        <v>34483</v>
      </c>
      <c r="E4493" s="24" t="s">
        <v>4779</v>
      </c>
      <c r="F4493" s="17"/>
      <c r="G4493" s="17"/>
      <c r="H4493" s="353">
        <v>102001482480</v>
      </c>
      <c r="I4493" s="17" t="s">
        <v>5204</v>
      </c>
      <c r="J4493" s="17">
        <v>0</v>
      </c>
    </row>
    <row r="4494" spans="1:10" hidden="1">
      <c r="A4494" s="18">
        <f t="shared" si="70"/>
        <v>4490</v>
      </c>
      <c r="B4494" s="87">
        <v>19676</v>
      </c>
      <c r="C4494" s="88" t="s">
        <v>1964</v>
      </c>
      <c r="D4494" s="89">
        <v>30803</v>
      </c>
      <c r="E4494" s="43" t="s">
        <v>4821</v>
      </c>
      <c r="F4494" s="17"/>
      <c r="G4494" s="17"/>
      <c r="H4494" s="353">
        <v>104871816798</v>
      </c>
      <c r="I4494" s="17" t="s">
        <v>5204</v>
      </c>
      <c r="J4494" s="17">
        <v>0</v>
      </c>
    </row>
    <row r="4495" spans="1:10" hidden="1">
      <c r="A4495" s="18">
        <f t="shared" si="70"/>
        <v>4491</v>
      </c>
      <c r="B4495" s="78">
        <v>19677</v>
      </c>
      <c r="C4495" s="79" t="s">
        <v>1253</v>
      </c>
      <c r="D4495" s="80">
        <v>30640</v>
      </c>
      <c r="E4495" s="71" t="s">
        <v>4812</v>
      </c>
      <c r="F4495" s="17"/>
      <c r="G4495" s="17"/>
      <c r="H4495" s="353">
        <v>141000878867</v>
      </c>
      <c r="I4495" s="17" t="s">
        <v>5210</v>
      </c>
      <c r="J4495" s="17">
        <v>0</v>
      </c>
    </row>
    <row r="4496" spans="1:10" hidden="1">
      <c r="A4496" s="18">
        <f t="shared" si="70"/>
        <v>4492</v>
      </c>
      <c r="B4496" s="87">
        <v>19678</v>
      </c>
      <c r="C4496" s="88" t="s">
        <v>3881</v>
      </c>
      <c r="D4496" s="89">
        <v>35290</v>
      </c>
      <c r="E4496" s="28" t="s">
        <v>4826</v>
      </c>
      <c r="F4496" s="17"/>
      <c r="G4496" s="17"/>
      <c r="H4496" s="353">
        <v>1013237675</v>
      </c>
      <c r="I4496" s="17" t="s">
        <v>5210</v>
      </c>
      <c r="J4496" s="17">
        <v>0</v>
      </c>
    </row>
    <row r="4497" spans="1:10" hidden="1">
      <c r="A4497" s="18">
        <f t="shared" si="70"/>
        <v>4493</v>
      </c>
      <c r="B4497" s="78">
        <v>19681</v>
      </c>
      <c r="C4497" s="276" t="s">
        <v>3882</v>
      </c>
      <c r="D4497" s="277">
        <v>31516</v>
      </c>
      <c r="E4497" s="71" t="s">
        <v>4818</v>
      </c>
      <c r="F4497" s="17"/>
      <c r="G4497" s="17"/>
      <c r="H4497" s="353">
        <v>106869003259</v>
      </c>
      <c r="I4497" s="17" t="s">
        <v>5204</v>
      </c>
      <c r="J4497" s="17">
        <v>0</v>
      </c>
    </row>
    <row r="4498" spans="1:10" hidden="1">
      <c r="A4498" s="18">
        <f t="shared" si="70"/>
        <v>4494</v>
      </c>
      <c r="B4498" s="87">
        <v>19682</v>
      </c>
      <c r="C4498" s="278" t="s">
        <v>3883</v>
      </c>
      <c r="D4498" s="279">
        <v>33698</v>
      </c>
      <c r="E4498" s="43" t="s">
        <v>4817</v>
      </c>
      <c r="F4498" s="17"/>
      <c r="G4498" s="17"/>
      <c r="H4498" s="353">
        <v>102869793263</v>
      </c>
      <c r="I4498" s="17" t="s">
        <v>5204</v>
      </c>
      <c r="J4498" s="17">
        <v>0</v>
      </c>
    </row>
    <row r="4499" spans="1:10" hidden="1">
      <c r="A4499" s="18">
        <f t="shared" si="70"/>
        <v>4495</v>
      </c>
      <c r="B4499" s="78">
        <v>19683</v>
      </c>
      <c r="C4499" s="276" t="s">
        <v>3884</v>
      </c>
      <c r="D4499" s="277">
        <v>31015</v>
      </c>
      <c r="E4499" s="71" t="s">
        <v>4817</v>
      </c>
      <c r="F4499" s="17"/>
      <c r="G4499" s="17"/>
      <c r="H4499" s="353">
        <v>103869793275</v>
      </c>
      <c r="I4499" s="17" t="s">
        <v>5204</v>
      </c>
      <c r="J4499" s="17">
        <v>0</v>
      </c>
    </row>
    <row r="4500" spans="1:10" hidden="1">
      <c r="A4500" s="18">
        <f t="shared" si="70"/>
        <v>4496</v>
      </c>
      <c r="B4500" s="87">
        <v>19684</v>
      </c>
      <c r="C4500" s="88" t="s">
        <v>3885</v>
      </c>
      <c r="D4500" s="89">
        <v>29359</v>
      </c>
      <c r="E4500" s="28" t="s">
        <v>4829</v>
      </c>
      <c r="F4500" s="17"/>
      <c r="G4500" s="17"/>
      <c r="H4500" s="353">
        <v>1013306987</v>
      </c>
      <c r="I4500" s="17" t="s">
        <v>5210</v>
      </c>
      <c r="J4500" s="17">
        <v>0</v>
      </c>
    </row>
    <row r="4501" spans="1:10" hidden="1">
      <c r="A4501" s="18">
        <f t="shared" si="70"/>
        <v>4497</v>
      </c>
      <c r="B4501" s="78">
        <v>19688</v>
      </c>
      <c r="C4501" s="79" t="s">
        <v>3886</v>
      </c>
      <c r="D4501" s="80">
        <v>30725</v>
      </c>
      <c r="E4501" s="71" t="s">
        <v>4820</v>
      </c>
      <c r="F4501" s="17"/>
      <c r="G4501" s="17"/>
      <c r="H4501" s="353">
        <v>141000879110</v>
      </c>
      <c r="I4501" s="17" t="s">
        <v>5210</v>
      </c>
      <c r="J4501" s="17">
        <v>0</v>
      </c>
    </row>
    <row r="4502" spans="1:10" hidden="1">
      <c r="A4502" s="18">
        <f t="shared" si="70"/>
        <v>4498</v>
      </c>
      <c r="B4502" s="87">
        <v>19689</v>
      </c>
      <c r="C4502" s="278" t="s">
        <v>3887</v>
      </c>
      <c r="D4502" s="279">
        <v>32823</v>
      </c>
      <c r="E4502" s="28" t="s">
        <v>4802</v>
      </c>
      <c r="F4502" s="17"/>
      <c r="G4502" s="17"/>
      <c r="H4502" s="353">
        <v>141000882826</v>
      </c>
      <c r="I4502" s="17" t="s">
        <v>5210</v>
      </c>
      <c r="J4502" s="17">
        <v>0</v>
      </c>
    </row>
    <row r="4503" spans="1:10" hidden="1">
      <c r="A4503" s="18">
        <f t="shared" si="70"/>
        <v>4499</v>
      </c>
      <c r="B4503" s="78">
        <v>19691</v>
      </c>
      <c r="C4503" s="79" t="s">
        <v>3888</v>
      </c>
      <c r="D4503" s="80">
        <v>33436</v>
      </c>
      <c r="E4503" s="71" t="s">
        <v>4806</v>
      </c>
      <c r="F4503" s="17"/>
      <c r="G4503" s="17"/>
      <c r="H4503" s="353">
        <v>141000881322</v>
      </c>
      <c r="I4503" s="17" t="s">
        <v>5210</v>
      </c>
      <c r="J4503" s="17">
        <v>0</v>
      </c>
    </row>
    <row r="4504" spans="1:10" hidden="1">
      <c r="A4504" s="18">
        <f t="shared" si="70"/>
        <v>4500</v>
      </c>
      <c r="B4504" s="87">
        <v>19692</v>
      </c>
      <c r="C4504" s="278" t="s">
        <v>3889</v>
      </c>
      <c r="D4504" s="279">
        <v>31330</v>
      </c>
      <c r="E4504" s="28" t="s">
        <v>4793</v>
      </c>
      <c r="F4504" s="17"/>
      <c r="G4504" s="17"/>
      <c r="H4504" s="353">
        <v>141000882750</v>
      </c>
      <c r="I4504" s="17" t="s">
        <v>5210</v>
      </c>
      <c r="J4504" s="17">
        <v>0</v>
      </c>
    </row>
    <row r="4505" spans="1:10" hidden="1">
      <c r="A4505" s="18">
        <f t="shared" si="70"/>
        <v>4501</v>
      </c>
      <c r="B4505" s="38">
        <v>19693</v>
      </c>
      <c r="C4505" s="50" t="s">
        <v>3890</v>
      </c>
      <c r="D4505" s="51">
        <v>36260</v>
      </c>
      <c r="E4505" s="30" t="s">
        <v>4819</v>
      </c>
      <c r="F4505" s="17"/>
      <c r="G4505" s="17"/>
      <c r="H4505" s="353">
        <v>141000877536</v>
      </c>
      <c r="I4505" s="17" t="s">
        <v>5210</v>
      </c>
      <c r="J4505" s="17">
        <v>0</v>
      </c>
    </row>
    <row r="4506" spans="1:10" hidden="1">
      <c r="A4506" s="18">
        <f t="shared" si="70"/>
        <v>4502</v>
      </c>
      <c r="B4506" s="87">
        <v>19694</v>
      </c>
      <c r="C4506" s="278" t="s">
        <v>3891</v>
      </c>
      <c r="D4506" s="279">
        <v>35363</v>
      </c>
      <c r="E4506" s="43" t="s">
        <v>4805</v>
      </c>
      <c r="F4506" s="17"/>
      <c r="G4506" s="17"/>
      <c r="H4506" s="353">
        <v>141000882753</v>
      </c>
      <c r="I4506" s="17" t="s">
        <v>5210</v>
      </c>
      <c r="J4506" s="17">
        <v>0</v>
      </c>
    </row>
    <row r="4507" spans="1:10" hidden="1">
      <c r="A4507" s="18">
        <f t="shared" si="70"/>
        <v>4503</v>
      </c>
      <c r="B4507" s="78">
        <v>19695</v>
      </c>
      <c r="C4507" s="276" t="s">
        <v>3892</v>
      </c>
      <c r="D4507" s="277">
        <v>32310</v>
      </c>
      <c r="E4507" s="71" t="s">
        <v>4805</v>
      </c>
      <c r="F4507" s="17"/>
      <c r="G4507" s="17"/>
      <c r="H4507" s="353">
        <v>141000882764</v>
      </c>
      <c r="I4507" s="17" t="s">
        <v>5210</v>
      </c>
      <c r="J4507" s="17">
        <v>0</v>
      </c>
    </row>
    <row r="4508" spans="1:10" hidden="1">
      <c r="A4508" s="18">
        <f t="shared" si="70"/>
        <v>4504</v>
      </c>
      <c r="B4508" s="87">
        <v>19702</v>
      </c>
      <c r="C4508" s="278" t="s">
        <v>3893</v>
      </c>
      <c r="D4508" s="279">
        <v>32031</v>
      </c>
      <c r="E4508" s="43" t="s">
        <v>4817</v>
      </c>
      <c r="F4508" s="17"/>
      <c r="G4508" s="17"/>
      <c r="H4508" s="353">
        <v>141000881377</v>
      </c>
      <c r="I4508" s="17" t="s">
        <v>5210</v>
      </c>
      <c r="J4508" s="17">
        <v>0</v>
      </c>
    </row>
    <row r="4509" spans="1:10" hidden="1">
      <c r="A4509" s="18">
        <f t="shared" si="70"/>
        <v>4505</v>
      </c>
      <c r="B4509" s="78">
        <v>19703</v>
      </c>
      <c r="C4509" s="276" t="s">
        <v>3894</v>
      </c>
      <c r="D4509" s="277">
        <v>32173</v>
      </c>
      <c r="E4509" s="71" t="s">
        <v>4817</v>
      </c>
      <c r="F4509" s="17"/>
      <c r="G4509" s="17"/>
      <c r="H4509" s="353">
        <v>141000881349</v>
      </c>
      <c r="I4509" s="17" t="s">
        <v>5210</v>
      </c>
      <c r="J4509" s="17">
        <v>0</v>
      </c>
    </row>
    <row r="4510" spans="1:10" hidden="1">
      <c r="A4510" s="18">
        <f t="shared" si="70"/>
        <v>4506</v>
      </c>
      <c r="B4510" s="87">
        <v>19704</v>
      </c>
      <c r="C4510" s="278" t="s">
        <v>3895</v>
      </c>
      <c r="D4510" s="279">
        <v>32181</v>
      </c>
      <c r="E4510" s="28" t="s">
        <v>4829</v>
      </c>
      <c r="F4510" s="17"/>
      <c r="G4510" s="17"/>
      <c r="H4510" s="353">
        <v>141000881348</v>
      </c>
      <c r="I4510" s="17" t="s">
        <v>5210</v>
      </c>
      <c r="J4510" s="17">
        <v>0</v>
      </c>
    </row>
    <row r="4511" spans="1:10" hidden="1">
      <c r="A4511" s="18">
        <f t="shared" si="70"/>
        <v>4507</v>
      </c>
      <c r="B4511" s="78">
        <v>19710</v>
      </c>
      <c r="C4511" s="79" t="s">
        <v>3896</v>
      </c>
      <c r="D4511" s="80">
        <v>30471</v>
      </c>
      <c r="E4511" s="30" t="s">
        <v>4781</v>
      </c>
      <c r="F4511" s="17"/>
      <c r="G4511" s="17"/>
      <c r="H4511" s="353">
        <v>141000869569</v>
      </c>
      <c r="I4511" s="17" t="s">
        <v>5210</v>
      </c>
      <c r="J4511" s="17">
        <v>0</v>
      </c>
    </row>
    <row r="4512" spans="1:10" hidden="1">
      <c r="A4512" s="18">
        <f t="shared" si="70"/>
        <v>4508</v>
      </c>
      <c r="B4512" s="25">
        <v>19711</v>
      </c>
      <c r="C4512" s="26" t="s">
        <v>3897</v>
      </c>
      <c r="D4512" s="27">
        <v>36100</v>
      </c>
      <c r="E4512" s="28" t="s">
        <v>4801</v>
      </c>
      <c r="F4512" s="17"/>
      <c r="G4512" s="17"/>
      <c r="H4512" s="353">
        <v>521000733064</v>
      </c>
      <c r="I4512" s="17" t="s">
        <v>5210</v>
      </c>
      <c r="J4512" s="17">
        <v>0</v>
      </c>
    </row>
    <row r="4513" spans="1:10" hidden="1">
      <c r="A4513" s="18">
        <f t="shared" si="70"/>
        <v>4509</v>
      </c>
      <c r="B4513" s="124">
        <v>19712</v>
      </c>
      <c r="C4513" s="125" t="s">
        <v>3898</v>
      </c>
      <c r="D4513" s="126">
        <v>34939</v>
      </c>
      <c r="E4513" s="24" t="s">
        <v>4780</v>
      </c>
      <c r="F4513" s="17"/>
      <c r="G4513" s="17"/>
      <c r="H4513" s="353">
        <v>100869114266</v>
      </c>
      <c r="I4513" s="17" t="s">
        <v>5204</v>
      </c>
      <c r="J4513" s="17">
        <v>0</v>
      </c>
    </row>
    <row r="4514" spans="1:10" hidden="1">
      <c r="A4514" s="18">
        <f t="shared" si="70"/>
        <v>4510</v>
      </c>
      <c r="B4514" s="129">
        <v>19714</v>
      </c>
      <c r="C4514" s="130" t="s">
        <v>3899</v>
      </c>
      <c r="D4514" s="131">
        <v>36509</v>
      </c>
      <c r="E4514" s="28" t="s">
        <v>4784</v>
      </c>
      <c r="F4514" s="17"/>
      <c r="G4514" s="17"/>
      <c r="H4514" s="353">
        <v>141000875457</v>
      </c>
      <c r="I4514" s="17" t="s">
        <v>5210</v>
      </c>
      <c r="J4514" s="17">
        <v>0</v>
      </c>
    </row>
    <row r="4515" spans="1:10" hidden="1">
      <c r="A4515" s="18">
        <f t="shared" si="70"/>
        <v>4511</v>
      </c>
      <c r="B4515" s="124">
        <v>19715</v>
      </c>
      <c r="C4515" s="125" t="s">
        <v>1559</v>
      </c>
      <c r="D4515" s="126">
        <v>35683</v>
      </c>
      <c r="E4515" s="24" t="s">
        <v>4799</v>
      </c>
      <c r="F4515" s="17"/>
      <c r="G4515" s="17"/>
      <c r="H4515" s="353">
        <v>1014227112</v>
      </c>
      <c r="I4515" s="17" t="s">
        <v>5210</v>
      </c>
      <c r="J4515" s="17">
        <v>0</v>
      </c>
    </row>
    <row r="4516" spans="1:10" hidden="1">
      <c r="A4516" s="18">
        <f t="shared" si="70"/>
        <v>4512</v>
      </c>
      <c r="B4516" s="129">
        <v>19716</v>
      </c>
      <c r="C4516" s="130" t="s">
        <v>3900</v>
      </c>
      <c r="D4516" s="131">
        <v>36157</v>
      </c>
      <c r="E4516" s="28" t="s">
        <v>4780</v>
      </c>
      <c r="F4516" s="17"/>
      <c r="G4516" s="17"/>
      <c r="H4516" s="353">
        <v>931004211431</v>
      </c>
      <c r="I4516" s="17" t="s">
        <v>5210</v>
      </c>
      <c r="J4516" s="17">
        <v>0</v>
      </c>
    </row>
    <row r="4517" spans="1:10" hidden="1">
      <c r="A4517" s="18">
        <f t="shared" si="70"/>
        <v>4513</v>
      </c>
      <c r="B4517" s="129">
        <v>19720</v>
      </c>
      <c r="C4517" s="130" t="s">
        <v>3901</v>
      </c>
      <c r="D4517" s="131">
        <v>32395</v>
      </c>
      <c r="E4517" s="132" t="s">
        <v>4798</v>
      </c>
      <c r="F4517" s="17"/>
      <c r="G4517" s="17"/>
      <c r="H4517" s="353">
        <v>141000886099</v>
      </c>
      <c r="I4517" s="17" t="s">
        <v>5210</v>
      </c>
      <c r="J4517" s="17">
        <v>0</v>
      </c>
    </row>
    <row r="4518" spans="1:10" hidden="1">
      <c r="A4518" s="18">
        <f t="shared" si="70"/>
        <v>4514</v>
      </c>
      <c r="B4518" s="129">
        <v>19723</v>
      </c>
      <c r="C4518" s="130" t="s">
        <v>3903</v>
      </c>
      <c r="D4518" s="131">
        <v>31994</v>
      </c>
      <c r="E4518" s="132" t="s">
        <v>4798</v>
      </c>
      <c r="F4518" s="17"/>
      <c r="G4518" s="17"/>
      <c r="H4518" s="353">
        <v>107006502219</v>
      </c>
      <c r="I4518" s="17" t="s">
        <v>5204</v>
      </c>
      <c r="J4518" s="17">
        <v>0</v>
      </c>
    </row>
    <row r="4519" spans="1:10" hidden="1">
      <c r="A4519" s="18">
        <f t="shared" si="70"/>
        <v>4515</v>
      </c>
      <c r="B4519" s="124">
        <v>19724</v>
      </c>
      <c r="C4519" s="125" t="s">
        <v>3904</v>
      </c>
      <c r="D4519" s="126">
        <v>32108</v>
      </c>
      <c r="E4519" s="147" t="s">
        <v>4821</v>
      </c>
      <c r="F4519" s="17"/>
      <c r="G4519" s="17"/>
      <c r="H4519" s="353">
        <v>141000872901</v>
      </c>
      <c r="I4519" s="17" t="s">
        <v>5210</v>
      </c>
      <c r="J4519" s="17">
        <v>0</v>
      </c>
    </row>
    <row r="4520" spans="1:10" hidden="1">
      <c r="A4520" s="18">
        <f t="shared" si="70"/>
        <v>4516</v>
      </c>
      <c r="B4520" s="129">
        <v>19726</v>
      </c>
      <c r="C4520" s="130" t="s">
        <v>3905</v>
      </c>
      <c r="D4520" s="131">
        <v>34680</v>
      </c>
      <c r="E4520" s="132" t="s">
        <v>4824</v>
      </c>
      <c r="F4520" s="17"/>
      <c r="G4520" s="17"/>
      <c r="H4520" s="353">
        <v>1014380633</v>
      </c>
      <c r="I4520" s="17" t="s">
        <v>5210</v>
      </c>
      <c r="J4520" s="17">
        <v>0</v>
      </c>
    </row>
    <row r="4521" spans="1:10" hidden="1">
      <c r="A4521" s="18">
        <f t="shared" si="70"/>
        <v>4517</v>
      </c>
      <c r="B4521" s="124">
        <v>19727</v>
      </c>
      <c r="C4521" s="125" t="s">
        <v>3906</v>
      </c>
      <c r="D4521" s="126">
        <v>35589</v>
      </c>
      <c r="E4521" s="24" t="s">
        <v>4828</v>
      </c>
      <c r="F4521" s="17"/>
      <c r="G4521" s="17"/>
      <c r="H4521" s="353">
        <v>141000827011</v>
      </c>
      <c r="I4521" s="17" t="s">
        <v>5210</v>
      </c>
      <c r="J4521" s="17">
        <v>0</v>
      </c>
    </row>
    <row r="4522" spans="1:10" hidden="1">
      <c r="A4522" s="18">
        <f t="shared" si="70"/>
        <v>4518</v>
      </c>
      <c r="B4522" s="129">
        <v>19730</v>
      </c>
      <c r="C4522" s="130" t="s">
        <v>3907</v>
      </c>
      <c r="D4522" s="131">
        <v>30803</v>
      </c>
      <c r="E4522" s="132" t="s">
        <v>4813</v>
      </c>
      <c r="F4522" s="17"/>
      <c r="G4522" s="17"/>
      <c r="H4522" s="353">
        <v>141000886546</v>
      </c>
      <c r="I4522" s="17" t="s">
        <v>5210</v>
      </c>
      <c r="J4522" s="17">
        <v>0</v>
      </c>
    </row>
    <row r="4523" spans="1:10" hidden="1">
      <c r="A4523" s="18">
        <f t="shared" si="70"/>
        <v>4519</v>
      </c>
      <c r="B4523" s="124">
        <v>19731</v>
      </c>
      <c r="C4523" s="125" t="s">
        <v>3908</v>
      </c>
      <c r="D4523" s="126">
        <v>35341</v>
      </c>
      <c r="E4523" s="24" t="s">
        <v>4797</v>
      </c>
      <c r="F4523" s="17"/>
      <c r="G4523" s="17"/>
      <c r="H4523" s="353">
        <v>1014217246</v>
      </c>
      <c r="I4523" s="17" t="s">
        <v>5210</v>
      </c>
      <c r="J4523" s="17">
        <v>0</v>
      </c>
    </row>
    <row r="4524" spans="1:10" hidden="1">
      <c r="A4524" s="18">
        <f t="shared" si="70"/>
        <v>4520</v>
      </c>
      <c r="B4524" s="129">
        <v>19732</v>
      </c>
      <c r="C4524" s="130" t="s">
        <v>3909</v>
      </c>
      <c r="D4524" s="131">
        <v>30808</v>
      </c>
      <c r="E4524" s="132" t="s">
        <v>4792</v>
      </c>
      <c r="F4524" s="17"/>
      <c r="G4524" s="17"/>
      <c r="H4524" s="353">
        <v>141000886024</v>
      </c>
      <c r="I4524" s="17" t="s">
        <v>5210</v>
      </c>
      <c r="J4524" s="17">
        <v>0</v>
      </c>
    </row>
    <row r="4525" spans="1:10" hidden="1">
      <c r="A4525" s="18">
        <f t="shared" si="70"/>
        <v>4521</v>
      </c>
      <c r="B4525" s="124">
        <v>19735</v>
      </c>
      <c r="C4525" s="125" t="s">
        <v>3910</v>
      </c>
      <c r="D4525" s="126">
        <v>33081</v>
      </c>
      <c r="E4525" s="147" t="s">
        <v>4792</v>
      </c>
      <c r="F4525" s="17"/>
      <c r="G4525" s="17"/>
      <c r="H4525" s="353">
        <v>141000886571</v>
      </c>
      <c r="I4525" s="17" t="s">
        <v>5210</v>
      </c>
      <c r="J4525" s="17">
        <v>0</v>
      </c>
    </row>
    <row r="4526" spans="1:10" hidden="1">
      <c r="A4526" s="18">
        <f t="shared" si="70"/>
        <v>4522</v>
      </c>
      <c r="B4526" s="129">
        <v>19739</v>
      </c>
      <c r="C4526" s="130" t="s">
        <v>3911</v>
      </c>
      <c r="D4526" s="131">
        <v>33795</v>
      </c>
      <c r="E4526" s="132" t="s">
        <v>4819</v>
      </c>
      <c r="F4526" s="17"/>
      <c r="G4526" s="17"/>
      <c r="H4526" s="353">
        <v>141000890631</v>
      </c>
      <c r="I4526" s="17" t="s">
        <v>5210</v>
      </c>
      <c r="J4526" s="17">
        <v>0</v>
      </c>
    </row>
    <row r="4527" spans="1:10" hidden="1">
      <c r="A4527" s="18">
        <f t="shared" si="70"/>
        <v>4523</v>
      </c>
      <c r="B4527" s="124">
        <v>19740</v>
      </c>
      <c r="C4527" s="125" t="s">
        <v>3912</v>
      </c>
      <c r="D4527" s="126">
        <v>32908</v>
      </c>
      <c r="E4527" s="147" t="s">
        <v>4819</v>
      </c>
      <c r="F4527" s="17"/>
      <c r="G4527" s="17"/>
      <c r="H4527" s="353">
        <v>1014390316</v>
      </c>
      <c r="I4527" s="17" t="s">
        <v>5210</v>
      </c>
      <c r="J4527" s="17">
        <v>0</v>
      </c>
    </row>
    <row r="4528" spans="1:10" hidden="1">
      <c r="A4528" s="18">
        <f t="shared" si="70"/>
        <v>4524</v>
      </c>
      <c r="B4528" s="129">
        <v>19741</v>
      </c>
      <c r="C4528" s="130" t="s">
        <v>3913</v>
      </c>
      <c r="D4528" s="131">
        <v>33830</v>
      </c>
      <c r="E4528" s="28" t="s">
        <v>4803</v>
      </c>
      <c r="F4528" s="17"/>
      <c r="G4528" s="17"/>
      <c r="H4528" s="353">
        <v>104005223626</v>
      </c>
      <c r="I4528" s="17" t="s">
        <v>5204</v>
      </c>
      <c r="J4528" s="17">
        <v>0</v>
      </c>
    </row>
    <row r="4529" spans="1:10" hidden="1">
      <c r="A4529" s="18">
        <f t="shared" si="70"/>
        <v>4525</v>
      </c>
      <c r="B4529" s="124">
        <v>19742</v>
      </c>
      <c r="C4529" s="125" t="s">
        <v>3914</v>
      </c>
      <c r="D4529" s="126">
        <v>36380</v>
      </c>
      <c r="E4529" s="24" t="s">
        <v>4800</v>
      </c>
      <c r="F4529" s="17"/>
      <c r="G4529" s="17"/>
      <c r="H4529" s="353">
        <v>141000875431</v>
      </c>
      <c r="I4529" s="17" t="s">
        <v>5210</v>
      </c>
      <c r="J4529" s="17">
        <v>0</v>
      </c>
    </row>
    <row r="4530" spans="1:10" hidden="1">
      <c r="A4530" s="18">
        <f t="shared" si="70"/>
        <v>4526</v>
      </c>
      <c r="B4530" s="42">
        <v>19743</v>
      </c>
      <c r="C4530" s="29" t="s">
        <v>3915</v>
      </c>
      <c r="D4530" s="45">
        <v>36116</v>
      </c>
      <c r="E4530" s="29" t="s">
        <v>4825</v>
      </c>
      <c r="F4530" s="17"/>
      <c r="G4530" s="17"/>
      <c r="H4530" s="353">
        <v>141000892749</v>
      </c>
      <c r="I4530" s="17" t="s">
        <v>5210</v>
      </c>
      <c r="J4530" s="17">
        <v>0</v>
      </c>
    </row>
    <row r="4531" spans="1:10" hidden="1">
      <c r="A4531" s="18">
        <f t="shared" si="70"/>
        <v>4527</v>
      </c>
      <c r="B4531" s="124">
        <v>19750</v>
      </c>
      <c r="C4531" s="125" t="s">
        <v>3916</v>
      </c>
      <c r="D4531" s="126">
        <v>30973</v>
      </c>
      <c r="E4531" s="24" t="s">
        <v>4789</v>
      </c>
      <c r="F4531" s="17"/>
      <c r="G4531" s="17"/>
      <c r="H4531" s="353">
        <v>141000890614</v>
      </c>
      <c r="I4531" s="17" t="s">
        <v>5210</v>
      </c>
      <c r="J4531" s="17">
        <v>0</v>
      </c>
    </row>
    <row r="4532" spans="1:10" hidden="1">
      <c r="A4532" s="18">
        <f t="shared" si="70"/>
        <v>4528</v>
      </c>
      <c r="B4532" s="129">
        <v>19752</v>
      </c>
      <c r="C4532" s="130" t="s">
        <v>3917</v>
      </c>
      <c r="D4532" s="131">
        <v>30044</v>
      </c>
      <c r="E4532" s="132" t="s">
        <v>4802</v>
      </c>
      <c r="F4532" s="17"/>
      <c r="G4532" s="17"/>
      <c r="H4532" s="353">
        <v>141000886542</v>
      </c>
      <c r="I4532" s="17" t="s">
        <v>5210</v>
      </c>
      <c r="J4532" s="17">
        <v>0</v>
      </c>
    </row>
    <row r="4533" spans="1:10" hidden="1">
      <c r="A4533" s="18">
        <f t="shared" si="70"/>
        <v>4529</v>
      </c>
      <c r="B4533" s="124">
        <v>19753</v>
      </c>
      <c r="C4533" s="125" t="s">
        <v>3918</v>
      </c>
      <c r="D4533" s="126">
        <v>33153</v>
      </c>
      <c r="E4533" s="147" t="s">
        <v>4805</v>
      </c>
      <c r="F4533" s="17"/>
      <c r="G4533" s="17"/>
      <c r="H4533" s="353">
        <v>141000886025</v>
      </c>
      <c r="I4533" s="17" t="s">
        <v>5210</v>
      </c>
      <c r="J4533" s="17">
        <v>0</v>
      </c>
    </row>
    <row r="4534" spans="1:10" hidden="1">
      <c r="A4534" s="18">
        <f t="shared" si="70"/>
        <v>4530</v>
      </c>
      <c r="B4534" s="129">
        <v>19754</v>
      </c>
      <c r="C4534" s="130" t="s">
        <v>3919</v>
      </c>
      <c r="D4534" s="131">
        <v>31658</v>
      </c>
      <c r="E4534" s="28" t="s">
        <v>4791</v>
      </c>
      <c r="F4534" s="17"/>
      <c r="G4534" s="17"/>
      <c r="H4534" s="353">
        <v>141000890632</v>
      </c>
      <c r="I4534" s="17" t="s">
        <v>5210</v>
      </c>
      <c r="J4534" s="17">
        <v>0</v>
      </c>
    </row>
    <row r="4535" spans="1:10" hidden="1">
      <c r="A4535" s="18">
        <f t="shared" si="70"/>
        <v>4531</v>
      </c>
      <c r="B4535" s="124">
        <v>19756</v>
      </c>
      <c r="C4535" s="125" t="s">
        <v>3920</v>
      </c>
      <c r="D4535" s="126">
        <v>29331</v>
      </c>
      <c r="E4535" s="24" t="s">
        <v>4789</v>
      </c>
      <c r="F4535" s="17"/>
      <c r="G4535" s="17"/>
      <c r="H4535" s="353">
        <v>1014380761</v>
      </c>
      <c r="I4535" s="17" t="s">
        <v>5210</v>
      </c>
      <c r="J4535" s="17">
        <v>0</v>
      </c>
    </row>
    <row r="4536" spans="1:10" hidden="1">
      <c r="A4536" s="18">
        <f t="shared" si="70"/>
        <v>4532</v>
      </c>
      <c r="B4536" s="129">
        <v>19757</v>
      </c>
      <c r="C4536" s="130" t="s">
        <v>3921</v>
      </c>
      <c r="D4536" s="131">
        <v>33776</v>
      </c>
      <c r="E4536" s="28" t="s">
        <v>4820</v>
      </c>
      <c r="F4536" s="17"/>
      <c r="G4536" s="17"/>
      <c r="H4536" s="353">
        <v>107001469323</v>
      </c>
      <c r="I4536" s="17" t="s">
        <v>5204</v>
      </c>
      <c r="J4536" s="17">
        <v>0</v>
      </c>
    </row>
    <row r="4537" spans="1:10" hidden="1">
      <c r="A4537" s="18">
        <f t="shared" si="70"/>
        <v>4533</v>
      </c>
      <c r="B4537" s="124">
        <v>19758</v>
      </c>
      <c r="C4537" s="125" t="s">
        <v>3922</v>
      </c>
      <c r="D4537" s="126">
        <v>29555</v>
      </c>
      <c r="E4537" s="147" t="s">
        <v>4808</v>
      </c>
      <c r="F4537" s="17"/>
      <c r="G4537" s="17"/>
      <c r="H4537" s="353">
        <v>1014405254</v>
      </c>
      <c r="I4537" s="17" t="s">
        <v>5210</v>
      </c>
      <c r="J4537" s="17">
        <v>0</v>
      </c>
    </row>
    <row r="4538" spans="1:10" hidden="1">
      <c r="A4538" s="18">
        <f t="shared" si="70"/>
        <v>4534</v>
      </c>
      <c r="B4538" s="129">
        <v>19761</v>
      </c>
      <c r="C4538" s="130" t="s">
        <v>3923</v>
      </c>
      <c r="D4538" s="131">
        <v>30090</v>
      </c>
      <c r="E4538" s="132" t="s">
        <v>4825</v>
      </c>
      <c r="F4538" s="17"/>
      <c r="G4538" s="17"/>
      <c r="H4538" s="353">
        <v>141000884518</v>
      </c>
      <c r="I4538" s="17" t="s">
        <v>5210</v>
      </c>
      <c r="J4538" s="17">
        <v>0</v>
      </c>
    </row>
    <row r="4539" spans="1:10" hidden="1">
      <c r="A4539" s="18">
        <f t="shared" si="70"/>
        <v>4535</v>
      </c>
      <c r="B4539" s="124">
        <v>19763</v>
      </c>
      <c r="C4539" s="125" t="s">
        <v>3924</v>
      </c>
      <c r="D4539" s="126">
        <v>34772</v>
      </c>
      <c r="E4539" s="147" t="s">
        <v>4817</v>
      </c>
      <c r="F4539" s="17"/>
      <c r="G4539" s="17"/>
      <c r="H4539" s="353">
        <v>141000831390</v>
      </c>
      <c r="I4539" s="17" t="s">
        <v>5210</v>
      </c>
      <c r="J4539" s="17">
        <v>0</v>
      </c>
    </row>
    <row r="4540" spans="1:10" hidden="1">
      <c r="A4540" s="18">
        <f t="shared" si="70"/>
        <v>4536</v>
      </c>
      <c r="B4540" s="129">
        <v>19765</v>
      </c>
      <c r="C4540" s="130" t="s">
        <v>2983</v>
      </c>
      <c r="D4540" s="131">
        <v>37128</v>
      </c>
      <c r="E4540" s="132" t="s">
        <v>4807</v>
      </c>
      <c r="F4540" s="17"/>
      <c r="G4540" s="17"/>
      <c r="H4540" s="353">
        <v>141000890636</v>
      </c>
      <c r="I4540" s="17" t="s">
        <v>5210</v>
      </c>
      <c r="J4540" s="17">
        <v>0</v>
      </c>
    </row>
    <row r="4541" spans="1:10" hidden="1">
      <c r="A4541" s="18">
        <f t="shared" si="70"/>
        <v>4537</v>
      </c>
      <c r="B4541" s="124">
        <v>19766</v>
      </c>
      <c r="C4541" s="125" t="s">
        <v>3925</v>
      </c>
      <c r="D4541" s="126">
        <v>30820</v>
      </c>
      <c r="E4541" s="147" t="s">
        <v>4789</v>
      </c>
      <c r="F4541" s="17"/>
      <c r="G4541" s="17"/>
      <c r="H4541" s="353">
        <v>141000891069</v>
      </c>
      <c r="I4541" s="17" t="s">
        <v>5210</v>
      </c>
      <c r="J4541" s="17">
        <v>0</v>
      </c>
    </row>
    <row r="4542" spans="1:10" hidden="1">
      <c r="A4542" s="18">
        <f t="shared" si="70"/>
        <v>4538</v>
      </c>
      <c r="B4542" s="129">
        <v>19768</v>
      </c>
      <c r="C4542" s="130" t="s">
        <v>3926</v>
      </c>
      <c r="D4542" s="131">
        <v>32719</v>
      </c>
      <c r="E4542" s="132" t="s">
        <v>4820</v>
      </c>
      <c r="F4542" s="17"/>
      <c r="G4542" s="17"/>
      <c r="H4542" s="353">
        <v>521000735389</v>
      </c>
      <c r="I4542" s="17" t="s">
        <v>5210</v>
      </c>
      <c r="J4542" s="17">
        <v>0</v>
      </c>
    </row>
    <row r="4543" spans="1:10" hidden="1">
      <c r="A4543" s="18">
        <f t="shared" si="70"/>
        <v>4539</v>
      </c>
      <c r="B4543" s="124">
        <v>19770</v>
      </c>
      <c r="C4543" s="125" t="s">
        <v>3927</v>
      </c>
      <c r="D4543" s="126">
        <v>35729</v>
      </c>
      <c r="E4543" s="147" t="s">
        <v>4823</v>
      </c>
      <c r="F4543" s="17"/>
      <c r="G4543" s="17"/>
      <c r="H4543" s="353">
        <v>141000886004</v>
      </c>
      <c r="I4543" s="17" t="s">
        <v>5210</v>
      </c>
      <c r="J4543" s="17">
        <v>0</v>
      </c>
    </row>
    <row r="4544" spans="1:10" hidden="1">
      <c r="A4544" s="18">
        <f t="shared" si="70"/>
        <v>4540</v>
      </c>
      <c r="B4544" s="129">
        <v>19772</v>
      </c>
      <c r="C4544" s="130" t="s">
        <v>3928</v>
      </c>
      <c r="D4544" s="131">
        <v>36547</v>
      </c>
      <c r="E4544" s="132" t="s">
        <v>4827</v>
      </c>
      <c r="F4544" s="17"/>
      <c r="G4544" s="17"/>
      <c r="H4544" s="353">
        <v>1013619287</v>
      </c>
      <c r="I4544" s="17" t="s">
        <v>5210</v>
      </c>
      <c r="J4544" s="17">
        <v>0</v>
      </c>
    </row>
    <row r="4545" spans="1:10" hidden="1">
      <c r="A4545" s="18">
        <f t="shared" si="70"/>
        <v>4541</v>
      </c>
      <c r="B4545" s="124">
        <v>19773</v>
      </c>
      <c r="C4545" s="125" t="s">
        <v>3929</v>
      </c>
      <c r="D4545" s="126">
        <v>36099</v>
      </c>
      <c r="E4545" s="147" t="s">
        <v>4827</v>
      </c>
      <c r="F4545" s="17"/>
      <c r="G4545" s="17"/>
      <c r="H4545" s="353">
        <v>141000886062</v>
      </c>
      <c r="I4545" s="17" t="s">
        <v>5210</v>
      </c>
      <c r="J4545" s="17">
        <v>0</v>
      </c>
    </row>
    <row r="4546" spans="1:10" hidden="1">
      <c r="A4546" s="18">
        <f t="shared" si="70"/>
        <v>4542</v>
      </c>
      <c r="B4546" s="129">
        <v>19775</v>
      </c>
      <c r="C4546" s="130" t="s">
        <v>3930</v>
      </c>
      <c r="D4546" s="131">
        <v>36956</v>
      </c>
      <c r="E4546" s="132" t="s">
        <v>4805</v>
      </c>
      <c r="F4546" s="17"/>
      <c r="G4546" s="17"/>
      <c r="H4546" s="353">
        <v>141000890621</v>
      </c>
      <c r="I4546" s="17" t="s">
        <v>5210</v>
      </c>
      <c r="J4546" s="17">
        <v>0</v>
      </c>
    </row>
    <row r="4547" spans="1:10" hidden="1">
      <c r="A4547" s="18">
        <f t="shared" si="70"/>
        <v>4543</v>
      </c>
      <c r="B4547" s="124">
        <v>19776</v>
      </c>
      <c r="C4547" s="125" t="s">
        <v>3931</v>
      </c>
      <c r="D4547" s="126">
        <v>30164</v>
      </c>
      <c r="E4547" s="24" t="s">
        <v>4803</v>
      </c>
      <c r="F4547" s="17"/>
      <c r="G4547" s="17"/>
      <c r="H4547" s="353">
        <v>141000886582</v>
      </c>
      <c r="I4547" s="17" t="s">
        <v>5210</v>
      </c>
      <c r="J4547" s="17">
        <v>0</v>
      </c>
    </row>
    <row r="4548" spans="1:10" hidden="1">
      <c r="A4548" s="18">
        <f t="shared" si="70"/>
        <v>4544</v>
      </c>
      <c r="B4548" s="129">
        <v>19781</v>
      </c>
      <c r="C4548" s="130" t="s">
        <v>3932</v>
      </c>
      <c r="D4548" s="131">
        <v>34584</v>
      </c>
      <c r="E4548" s="132" t="s">
        <v>4813</v>
      </c>
      <c r="F4548" s="17"/>
      <c r="G4548" s="17"/>
      <c r="H4548" s="353">
        <v>141000886095</v>
      </c>
      <c r="I4548" s="17" t="s">
        <v>5210</v>
      </c>
      <c r="J4548" s="17">
        <v>0</v>
      </c>
    </row>
    <row r="4549" spans="1:10" hidden="1">
      <c r="A4549" s="18">
        <f t="shared" si="70"/>
        <v>4545</v>
      </c>
      <c r="B4549" s="124">
        <v>19783</v>
      </c>
      <c r="C4549" s="125" t="s">
        <v>3933</v>
      </c>
      <c r="D4549" s="126">
        <v>30391</v>
      </c>
      <c r="E4549" s="147" t="s">
        <v>4814</v>
      </c>
      <c r="F4549" s="17"/>
      <c r="G4549" s="17"/>
      <c r="H4549" s="353">
        <v>141000886561</v>
      </c>
      <c r="I4549" s="17" t="s">
        <v>5210</v>
      </c>
      <c r="J4549" s="17">
        <v>0</v>
      </c>
    </row>
    <row r="4550" spans="1:10" hidden="1">
      <c r="A4550" s="18">
        <f t="shared" ref="A4550:A4613" si="71">ROW()-4</f>
        <v>4546</v>
      </c>
      <c r="B4550" s="129">
        <v>19785</v>
      </c>
      <c r="C4550" s="130" t="s">
        <v>3934</v>
      </c>
      <c r="D4550" s="131">
        <v>33319</v>
      </c>
      <c r="E4550" s="132" t="s">
        <v>4814</v>
      </c>
      <c r="F4550" s="17"/>
      <c r="G4550" s="17"/>
      <c r="H4550" s="353">
        <v>1014380974</v>
      </c>
      <c r="I4550" s="17" t="s">
        <v>5210</v>
      </c>
      <c r="J4550" s="17">
        <v>0</v>
      </c>
    </row>
    <row r="4551" spans="1:10" hidden="1">
      <c r="A4551" s="18">
        <f t="shared" si="71"/>
        <v>4547</v>
      </c>
      <c r="B4551" s="124">
        <v>19787</v>
      </c>
      <c r="C4551" s="125" t="s">
        <v>3935</v>
      </c>
      <c r="D4551" s="126">
        <v>36090</v>
      </c>
      <c r="E4551" s="24" t="s">
        <v>4803</v>
      </c>
      <c r="F4551" s="17"/>
      <c r="G4551" s="17"/>
      <c r="H4551" s="353">
        <v>141000888656</v>
      </c>
      <c r="I4551" s="17" t="s">
        <v>5210</v>
      </c>
      <c r="J4551" s="17">
        <v>0</v>
      </c>
    </row>
    <row r="4552" spans="1:10" hidden="1">
      <c r="A4552" s="18">
        <f t="shared" si="71"/>
        <v>4548</v>
      </c>
      <c r="B4552" s="129">
        <v>19789</v>
      </c>
      <c r="C4552" s="130" t="s">
        <v>2748</v>
      </c>
      <c r="D4552" s="131">
        <v>34347</v>
      </c>
      <c r="E4552" s="28" t="s">
        <v>4785</v>
      </c>
      <c r="F4552" s="17"/>
      <c r="G4552" s="17"/>
      <c r="H4552" s="353">
        <v>101006132254</v>
      </c>
      <c r="I4552" s="17" t="s">
        <v>5204</v>
      </c>
      <c r="J4552" s="17">
        <v>0</v>
      </c>
    </row>
    <row r="4553" spans="1:10" hidden="1">
      <c r="A4553" s="18">
        <f t="shared" si="71"/>
        <v>4549</v>
      </c>
      <c r="B4553" s="124">
        <v>19790</v>
      </c>
      <c r="C4553" s="125" t="s">
        <v>3936</v>
      </c>
      <c r="D4553" s="126">
        <v>35244</v>
      </c>
      <c r="E4553" s="147" t="s">
        <v>4802</v>
      </c>
      <c r="F4553" s="17"/>
      <c r="G4553" s="17"/>
      <c r="H4553" s="353">
        <v>141000886550</v>
      </c>
      <c r="I4553" s="17" t="s">
        <v>5210</v>
      </c>
      <c r="J4553" s="17">
        <v>0</v>
      </c>
    </row>
    <row r="4554" spans="1:10" hidden="1">
      <c r="A4554" s="18">
        <f t="shared" si="71"/>
        <v>4550</v>
      </c>
      <c r="B4554" s="129">
        <v>19791</v>
      </c>
      <c r="C4554" s="130" t="s">
        <v>995</v>
      </c>
      <c r="D4554" s="131">
        <v>32738</v>
      </c>
      <c r="E4554" s="132" t="s">
        <v>4805</v>
      </c>
      <c r="F4554" s="17"/>
      <c r="G4554" s="17"/>
      <c r="H4554" s="353">
        <v>141000888695</v>
      </c>
      <c r="I4554" s="17" t="s">
        <v>5210</v>
      </c>
      <c r="J4554" s="17">
        <v>0</v>
      </c>
    </row>
    <row r="4555" spans="1:10" hidden="1">
      <c r="A4555" s="18">
        <f t="shared" si="71"/>
        <v>4551</v>
      </c>
      <c r="B4555" s="129">
        <v>19794</v>
      </c>
      <c r="C4555" s="130" t="s">
        <v>3937</v>
      </c>
      <c r="D4555" s="131">
        <v>31716</v>
      </c>
      <c r="E4555" s="132" t="s">
        <v>4812</v>
      </c>
      <c r="F4555" s="17"/>
      <c r="G4555" s="17"/>
      <c r="H4555" s="353">
        <v>141000886529</v>
      </c>
      <c r="I4555" s="17" t="s">
        <v>5210</v>
      </c>
      <c r="J4555" s="17">
        <v>0</v>
      </c>
    </row>
    <row r="4556" spans="1:10" hidden="1">
      <c r="A4556" s="18">
        <f t="shared" si="71"/>
        <v>4552</v>
      </c>
      <c r="B4556" s="129">
        <v>19796</v>
      </c>
      <c r="C4556" s="130" t="s">
        <v>3938</v>
      </c>
      <c r="D4556" s="131">
        <v>33009</v>
      </c>
      <c r="E4556" s="280" t="s">
        <v>4822</v>
      </c>
      <c r="F4556" s="17"/>
      <c r="G4556" s="17"/>
      <c r="H4556" s="353">
        <v>141000889040</v>
      </c>
      <c r="I4556" s="17" t="s">
        <v>5210</v>
      </c>
      <c r="J4556" s="17">
        <v>0</v>
      </c>
    </row>
    <row r="4557" spans="1:10" hidden="1">
      <c r="A4557" s="18">
        <f t="shared" si="71"/>
        <v>4553</v>
      </c>
      <c r="B4557" s="124">
        <v>19797</v>
      </c>
      <c r="C4557" s="125" t="s">
        <v>3939</v>
      </c>
      <c r="D4557" s="126">
        <v>30450</v>
      </c>
      <c r="E4557" s="147" t="s">
        <v>4828</v>
      </c>
      <c r="F4557" s="17"/>
      <c r="G4557" s="17"/>
      <c r="H4557" s="353">
        <v>141000882863</v>
      </c>
      <c r="I4557" s="17" t="s">
        <v>5210</v>
      </c>
      <c r="J4557" s="17">
        <v>0</v>
      </c>
    </row>
    <row r="4558" spans="1:10" hidden="1">
      <c r="A4558" s="18">
        <f t="shared" si="71"/>
        <v>4554</v>
      </c>
      <c r="B4558" s="129">
        <v>19798</v>
      </c>
      <c r="C4558" s="130" t="s">
        <v>202</v>
      </c>
      <c r="D4558" s="131">
        <v>35599</v>
      </c>
      <c r="E4558" s="132" t="s">
        <v>4828</v>
      </c>
      <c r="F4558" s="17"/>
      <c r="G4558" s="17"/>
      <c r="H4558" s="353">
        <v>141000879113</v>
      </c>
      <c r="I4558" s="17" t="s">
        <v>5210</v>
      </c>
      <c r="J4558" s="17">
        <v>0</v>
      </c>
    </row>
    <row r="4559" spans="1:10" hidden="1">
      <c r="A4559" s="18">
        <f t="shared" si="71"/>
        <v>4555</v>
      </c>
      <c r="B4559" s="129">
        <v>19800</v>
      </c>
      <c r="C4559" s="130" t="s">
        <v>1114</v>
      </c>
      <c r="D4559" s="131">
        <v>32122</v>
      </c>
      <c r="E4559" s="132" t="s">
        <v>4788</v>
      </c>
      <c r="F4559" s="17"/>
      <c r="G4559" s="17"/>
      <c r="H4559" s="353">
        <v>102870674085</v>
      </c>
      <c r="I4559" s="17" t="s">
        <v>5204</v>
      </c>
      <c r="J4559" s="17">
        <v>0</v>
      </c>
    </row>
    <row r="4560" spans="1:10" hidden="1">
      <c r="A4560" s="18">
        <f t="shared" si="71"/>
        <v>4556</v>
      </c>
      <c r="B4560" s="124">
        <v>19801</v>
      </c>
      <c r="C4560" s="125" t="s">
        <v>3940</v>
      </c>
      <c r="D4560" s="126">
        <v>35273</v>
      </c>
      <c r="E4560" s="147" t="s">
        <v>4826</v>
      </c>
      <c r="F4560" s="17"/>
      <c r="G4560" s="17"/>
      <c r="H4560" s="353">
        <v>141000891082</v>
      </c>
      <c r="I4560" s="17" t="s">
        <v>5210</v>
      </c>
      <c r="J4560" s="17">
        <v>0</v>
      </c>
    </row>
    <row r="4561" spans="1:10" hidden="1">
      <c r="A4561" s="18">
        <f t="shared" si="71"/>
        <v>4557</v>
      </c>
      <c r="B4561" s="129">
        <v>19802</v>
      </c>
      <c r="C4561" s="130" t="s">
        <v>3941</v>
      </c>
      <c r="D4561" s="131">
        <v>28688</v>
      </c>
      <c r="E4561" s="132" t="s">
        <v>4826</v>
      </c>
      <c r="F4561" s="17"/>
      <c r="G4561" s="17"/>
      <c r="H4561" s="353">
        <v>1014381245</v>
      </c>
      <c r="I4561" s="17" t="s">
        <v>5210</v>
      </c>
      <c r="J4561" s="17">
        <v>0</v>
      </c>
    </row>
    <row r="4562" spans="1:10" hidden="1">
      <c r="A4562" s="18">
        <f t="shared" si="71"/>
        <v>4558</v>
      </c>
      <c r="B4562" s="124">
        <v>19804</v>
      </c>
      <c r="C4562" s="125" t="s">
        <v>3942</v>
      </c>
      <c r="D4562" s="126">
        <v>31453</v>
      </c>
      <c r="E4562" s="24" t="s">
        <v>4829</v>
      </c>
      <c r="F4562" s="17"/>
      <c r="G4562" s="17"/>
      <c r="H4562" s="353">
        <v>521000734505</v>
      </c>
      <c r="I4562" s="17" t="s">
        <v>5210</v>
      </c>
      <c r="J4562" s="17">
        <v>0</v>
      </c>
    </row>
    <row r="4563" spans="1:10" hidden="1">
      <c r="A4563" s="18">
        <f t="shared" si="71"/>
        <v>4559</v>
      </c>
      <c r="B4563" s="129">
        <v>19805</v>
      </c>
      <c r="C4563" s="130" t="s">
        <v>3943</v>
      </c>
      <c r="D4563" s="131">
        <v>30822</v>
      </c>
      <c r="E4563" s="132" t="s">
        <v>4815</v>
      </c>
      <c r="F4563" s="17"/>
      <c r="G4563" s="17"/>
      <c r="H4563" s="353">
        <v>141000886110</v>
      </c>
      <c r="I4563" s="17" t="s">
        <v>5210</v>
      </c>
      <c r="J4563" s="17">
        <v>0</v>
      </c>
    </row>
    <row r="4564" spans="1:10" hidden="1">
      <c r="A4564" s="18">
        <f t="shared" si="71"/>
        <v>4560</v>
      </c>
      <c r="B4564" s="124">
        <v>19806</v>
      </c>
      <c r="C4564" s="125" t="s">
        <v>3944</v>
      </c>
      <c r="D4564" s="126">
        <v>35356</v>
      </c>
      <c r="E4564" s="24" t="s">
        <v>4829</v>
      </c>
      <c r="F4564" s="17"/>
      <c r="G4564" s="17"/>
      <c r="H4564" s="353">
        <v>521000734506</v>
      </c>
      <c r="I4564" s="17" t="s">
        <v>5210</v>
      </c>
      <c r="J4564" s="17">
        <v>0</v>
      </c>
    </row>
    <row r="4565" spans="1:10" hidden="1">
      <c r="A4565" s="18">
        <f t="shared" si="71"/>
        <v>4561</v>
      </c>
      <c r="B4565" s="129">
        <v>19807</v>
      </c>
      <c r="C4565" s="130" t="s">
        <v>3945</v>
      </c>
      <c r="D4565" s="131">
        <v>33871</v>
      </c>
      <c r="E4565" s="28" t="s">
        <v>4829</v>
      </c>
      <c r="F4565" s="17"/>
      <c r="G4565" s="17"/>
      <c r="H4565" s="353">
        <v>521000734508</v>
      </c>
      <c r="I4565" s="17" t="s">
        <v>5210</v>
      </c>
      <c r="J4565" s="17">
        <v>0</v>
      </c>
    </row>
    <row r="4566" spans="1:10" hidden="1">
      <c r="A4566" s="18">
        <f t="shared" si="71"/>
        <v>4562</v>
      </c>
      <c r="B4566" s="124">
        <v>19809</v>
      </c>
      <c r="C4566" s="125" t="s">
        <v>3946</v>
      </c>
      <c r="D4566" s="126">
        <v>32363</v>
      </c>
      <c r="E4566" s="147" t="s">
        <v>4815</v>
      </c>
      <c r="F4566" s="17"/>
      <c r="G4566" s="17"/>
      <c r="H4566" s="353">
        <v>141000886132</v>
      </c>
      <c r="I4566" s="17" t="s">
        <v>5210</v>
      </c>
      <c r="J4566" s="17">
        <v>0</v>
      </c>
    </row>
    <row r="4567" spans="1:10" hidden="1">
      <c r="A4567" s="18">
        <f t="shared" si="71"/>
        <v>4563</v>
      </c>
      <c r="B4567" s="129">
        <v>19810</v>
      </c>
      <c r="C4567" s="130" t="s">
        <v>3947</v>
      </c>
      <c r="D4567" s="131">
        <v>36399</v>
      </c>
      <c r="E4567" s="132" t="s">
        <v>4807</v>
      </c>
      <c r="F4567" s="17"/>
      <c r="G4567" s="17"/>
      <c r="H4567" s="353">
        <v>6030109352002</v>
      </c>
      <c r="I4567" s="17" t="s">
        <v>6036</v>
      </c>
      <c r="J4567" s="17">
        <v>0</v>
      </c>
    </row>
    <row r="4568" spans="1:10" hidden="1">
      <c r="A4568" s="18">
        <f t="shared" si="71"/>
        <v>4564</v>
      </c>
      <c r="B4568" s="124">
        <v>19811</v>
      </c>
      <c r="C4568" s="125" t="s">
        <v>3948</v>
      </c>
      <c r="D4568" s="126">
        <v>35466</v>
      </c>
      <c r="E4568" s="147" t="s">
        <v>4822</v>
      </c>
      <c r="F4568" s="17"/>
      <c r="G4568" s="17"/>
      <c r="H4568" s="353">
        <v>141000886017</v>
      </c>
      <c r="I4568" s="17" t="s">
        <v>5210</v>
      </c>
      <c r="J4568" s="17">
        <v>0</v>
      </c>
    </row>
    <row r="4569" spans="1:10" hidden="1">
      <c r="A4569" s="18">
        <f t="shared" si="71"/>
        <v>4565</v>
      </c>
      <c r="B4569" s="129">
        <v>19813</v>
      </c>
      <c r="C4569" s="130" t="s">
        <v>3949</v>
      </c>
      <c r="D4569" s="131">
        <v>33720</v>
      </c>
      <c r="E4569" s="132" t="s">
        <v>4822</v>
      </c>
      <c r="F4569" s="17"/>
      <c r="G4569" s="17"/>
      <c r="H4569" s="353">
        <v>141000886108</v>
      </c>
      <c r="I4569" s="17" t="s">
        <v>5210</v>
      </c>
      <c r="J4569" s="17">
        <v>0</v>
      </c>
    </row>
    <row r="4570" spans="1:10" hidden="1">
      <c r="A4570" s="18">
        <f t="shared" si="71"/>
        <v>4566</v>
      </c>
      <c r="B4570" s="124">
        <v>19816</v>
      </c>
      <c r="C4570" s="125" t="s">
        <v>3950</v>
      </c>
      <c r="D4570" s="126">
        <v>30472</v>
      </c>
      <c r="E4570" s="147" t="s">
        <v>4791</v>
      </c>
      <c r="F4570" s="17"/>
      <c r="G4570" s="17"/>
      <c r="H4570" s="353">
        <v>1014217775</v>
      </c>
      <c r="I4570" s="17" t="s">
        <v>5210</v>
      </c>
      <c r="J4570" s="17">
        <v>0</v>
      </c>
    </row>
    <row r="4571" spans="1:10" hidden="1">
      <c r="A4571" s="18">
        <f t="shared" si="71"/>
        <v>4567</v>
      </c>
      <c r="B4571" s="129">
        <v>19817</v>
      </c>
      <c r="C4571" s="130" t="s">
        <v>1933</v>
      </c>
      <c r="D4571" s="131">
        <v>28868</v>
      </c>
      <c r="E4571" s="28" t="s">
        <v>4790</v>
      </c>
      <c r="F4571" s="17"/>
      <c r="G4571" s="17"/>
      <c r="H4571" s="353">
        <v>44210000005316</v>
      </c>
      <c r="I4571" s="17" t="s">
        <v>5273</v>
      </c>
      <c r="J4571" s="17">
        <v>0</v>
      </c>
    </row>
    <row r="4572" spans="1:10" hidden="1">
      <c r="A4572" s="18">
        <f t="shared" si="71"/>
        <v>4568</v>
      </c>
      <c r="B4572" s="124">
        <v>19818</v>
      </c>
      <c r="C4572" s="125" t="s">
        <v>1665</v>
      </c>
      <c r="D4572" s="126">
        <v>36457</v>
      </c>
      <c r="E4572" s="24" t="s">
        <v>4782</v>
      </c>
      <c r="F4572" s="17" t="s">
        <v>11426</v>
      </c>
      <c r="G4572" s="17" t="s">
        <v>11422</v>
      </c>
      <c r="H4572" s="353">
        <v>1013620091</v>
      </c>
      <c r="I4572" s="17" t="s">
        <v>5210</v>
      </c>
      <c r="J4572" s="17">
        <v>0</v>
      </c>
    </row>
    <row r="4573" spans="1:10" hidden="1">
      <c r="A4573" s="18">
        <f t="shared" si="71"/>
        <v>4569</v>
      </c>
      <c r="B4573" s="129">
        <v>19819</v>
      </c>
      <c r="C4573" s="130" t="s">
        <v>2255</v>
      </c>
      <c r="D4573" s="131">
        <v>32784</v>
      </c>
      <c r="E4573" s="28" t="s">
        <v>4782</v>
      </c>
      <c r="F4573" s="17" t="s">
        <v>8600</v>
      </c>
      <c r="G4573" s="17" t="s">
        <v>8593</v>
      </c>
      <c r="H4573" s="353">
        <v>1014390152</v>
      </c>
      <c r="I4573" s="17" t="s">
        <v>5210</v>
      </c>
      <c r="J4573" s="17">
        <v>0</v>
      </c>
    </row>
    <row r="4574" spans="1:10" hidden="1">
      <c r="A4574" s="18">
        <f t="shared" si="71"/>
        <v>4570</v>
      </c>
      <c r="B4574" s="124">
        <v>19820</v>
      </c>
      <c r="C4574" s="125" t="s">
        <v>3951</v>
      </c>
      <c r="D4574" s="126">
        <v>34193</v>
      </c>
      <c r="E4574" s="147" t="s">
        <v>4805</v>
      </c>
      <c r="F4574" s="17"/>
      <c r="G4574" s="17"/>
      <c r="H4574" s="353">
        <v>141000886523</v>
      </c>
      <c r="I4574" s="17" t="s">
        <v>5210</v>
      </c>
      <c r="J4574" s="17">
        <v>0</v>
      </c>
    </row>
    <row r="4575" spans="1:10" hidden="1">
      <c r="A4575" s="18">
        <f t="shared" si="71"/>
        <v>4571</v>
      </c>
      <c r="B4575" s="129">
        <v>19821</v>
      </c>
      <c r="C4575" s="130" t="s">
        <v>3952</v>
      </c>
      <c r="D4575" s="131">
        <v>34498</v>
      </c>
      <c r="E4575" s="28" t="s">
        <v>4794</v>
      </c>
      <c r="F4575" s="17"/>
      <c r="G4575" s="17"/>
      <c r="H4575" s="353">
        <v>100006381182</v>
      </c>
      <c r="I4575" s="17" t="s">
        <v>5204</v>
      </c>
      <c r="J4575" s="17">
        <v>0</v>
      </c>
    </row>
    <row r="4576" spans="1:10" hidden="1">
      <c r="A4576" s="18">
        <f t="shared" si="71"/>
        <v>4572</v>
      </c>
      <c r="B4576" s="124">
        <v>19822</v>
      </c>
      <c r="C4576" s="125" t="s">
        <v>3953</v>
      </c>
      <c r="D4576" s="126">
        <v>28165</v>
      </c>
      <c r="E4576" s="30" t="s">
        <v>4781</v>
      </c>
      <c r="F4576" s="17"/>
      <c r="G4576" s="17"/>
      <c r="H4576" s="353">
        <v>141000869531</v>
      </c>
      <c r="I4576" s="17" t="s">
        <v>5210</v>
      </c>
      <c r="J4576" s="17">
        <v>0</v>
      </c>
    </row>
    <row r="4577" spans="1:10" hidden="1">
      <c r="A4577" s="18">
        <f t="shared" si="71"/>
        <v>4573</v>
      </c>
      <c r="B4577" s="129">
        <v>19823</v>
      </c>
      <c r="C4577" s="130" t="s">
        <v>3954</v>
      </c>
      <c r="D4577" s="131">
        <v>35705</v>
      </c>
      <c r="E4577" s="28" t="s">
        <v>4794</v>
      </c>
      <c r="F4577" s="17"/>
      <c r="G4577" s="17"/>
      <c r="H4577" s="353">
        <v>1014381317</v>
      </c>
      <c r="I4577" s="17" t="s">
        <v>5210</v>
      </c>
      <c r="J4577" s="17">
        <v>0</v>
      </c>
    </row>
    <row r="4578" spans="1:10" hidden="1">
      <c r="A4578" s="18">
        <f t="shared" si="71"/>
        <v>4574</v>
      </c>
      <c r="B4578" s="124">
        <v>19824</v>
      </c>
      <c r="C4578" s="125" t="s">
        <v>3955</v>
      </c>
      <c r="D4578" s="126">
        <v>36799</v>
      </c>
      <c r="E4578" s="24" t="s">
        <v>4785</v>
      </c>
      <c r="F4578" s="17"/>
      <c r="G4578" s="17"/>
      <c r="H4578" s="353">
        <v>6030109353009</v>
      </c>
      <c r="I4578" s="17" t="s">
        <v>6036</v>
      </c>
      <c r="J4578" s="17">
        <v>0</v>
      </c>
    </row>
    <row r="4579" spans="1:10" hidden="1">
      <c r="A4579" s="18">
        <f t="shared" si="71"/>
        <v>4575</v>
      </c>
      <c r="B4579" s="129">
        <v>19826</v>
      </c>
      <c r="C4579" s="130" t="s">
        <v>3956</v>
      </c>
      <c r="D4579" s="131">
        <v>35106</v>
      </c>
      <c r="E4579" s="28" t="s">
        <v>4797</v>
      </c>
      <c r="F4579" s="17"/>
      <c r="G4579" s="17"/>
      <c r="H4579" s="353">
        <v>100003543014</v>
      </c>
      <c r="I4579" s="17" t="s">
        <v>5204</v>
      </c>
      <c r="J4579" s="17">
        <v>0</v>
      </c>
    </row>
    <row r="4580" spans="1:10" hidden="1">
      <c r="A4580" s="18">
        <f t="shared" si="71"/>
        <v>4576</v>
      </c>
      <c r="B4580" s="124">
        <v>19828</v>
      </c>
      <c r="C4580" s="125" t="s">
        <v>306</v>
      </c>
      <c r="D4580" s="126">
        <v>33578</v>
      </c>
      <c r="E4580" s="24" t="s">
        <v>4779</v>
      </c>
      <c r="F4580" s="17"/>
      <c r="G4580" s="17"/>
      <c r="H4580" s="353">
        <v>1014381409</v>
      </c>
      <c r="I4580" s="17" t="s">
        <v>5210</v>
      </c>
      <c r="J4580" s="17">
        <v>0</v>
      </c>
    </row>
    <row r="4581" spans="1:10" hidden="1">
      <c r="A4581" s="18">
        <f t="shared" si="71"/>
        <v>4577</v>
      </c>
      <c r="B4581" s="129">
        <v>19829</v>
      </c>
      <c r="C4581" s="130" t="s">
        <v>3957</v>
      </c>
      <c r="D4581" s="131">
        <v>34639</v>
      </c>
      <c r="E4581" s="132" t="s">
        <v>4820</v>
      </c>
      <c r="F4581" s="17"/>
      <c r="G4581" s="17"/>
      <c r="H4581" s="353">
        <v>141000892746</v>
      </c>
      <c r="I4581" s="17" t="s">
        <v>5210</v>
      </c>
      <c r="J4581" s="17">
        <v>0</v>
      </c>
    </row>
    <row r="4582" spans="1:10" hidden="1">
      <c r="A4582" s="18">
        <f t="shared" si="71"/>
        <v>4578</v>
      </c>
      <c r="B4582" s="68">
        <v>19831</v>
      </c>
      <c r="C4582" s="69" t="s">
        <v>3958</v>
      </c>
      <c r="D4582" s="70">
        <v>36012</v>
      </c>
      <c r="E4582" s="71" t="s">
        <v>4819</v>
      </c>
      <c r="F4582" s="17"/>
      <c r="G4582" s="17"/>
      <c r="H4582" s="353">
        <v>1013620372</v>
      </c>
      <c r="I4582" s="17" t="s">
        <v>5210</v>
      </c>
      <c r="J4582" s="17">
        <v>0</v>
      </c>
    </row>
    <row r="4583" spans="1:10" hidden="1">
      <c r="A4583" s="18">
        <f t="shared" si="71"/>
        <v>4579</v>
      </c>
      <c r="B4583" s="75">
        <v>19832</v>
      </c>
      <c r="C4583" s="100" t="s">
        <v>2741</v>
      </c>
      <c r="D4583" s="76">
        <v>34997</v>
      </c>
      <c r="E4583" s="43" t="s">
        <v>4819</v>
      </c>
      <c r="F4583" s="17"/>
      <c r="G4583" s="17"/>
      <c r="H4583" s="353">
        <v>1015168937</v>
      </c>
      <c r="I4583" s="17" t="s">
        <v>5210</v>
      </c>
      <c r="J4583" s="17">
        <v>0</v>
      </c>
    </row>
    <row r="4584" spans="1:10" hidden="1">
      <c r="A4584" s="18">
        <f t="shared" si="71"/>
        <v>4580</v>
      </c>
      <c r="B4584" s="68">
        <v>19833</v>
      </c>
      <c r="C4584" s="69" t="s">
        <v>3959</v>
      </c>
      <c r="D4584" s="70">
        <v>31036</v>
      </c>
      <c r="E4584" s="71" t="s">
        <v>4808</v>
      </c>
      <c r="F4584" s="17"/>
      <c r="G4584" s="17"/>
      <c r="H4584" s="353">
        <v>103001714890</v>
      </c>
      <c r="I4584" s="17" t="s">
        <v>5204</v>
      </c>
      <c r="J4584" s="17">
        <v>0</v>
      </c>
    </row>
    <row r="4585" spans="1:10" hidden="1">
      <c r="A4585" s="18">
        <f t="shared" si="71"/>
        <v>4581</v>
      </c>
      <c r="B4585" s="75">
        <v>19835</v>
      </c>
      <c r="C4585" s="100" t="s">
        <v>3960</v>
      </c>
      <c r="D4585" s="76">
        <v>30685</v>
      </c>
      <c r="E4585" s="28" t="s">
        <v>4823</v>
      </c>
      <c r="F4585" s="17"/>
      <c r="G4585" s="17"/>
      <c r="H4585" s="353">
        <v>108005018697</v>
      </c>
      <c r="I4585" s="17" t="s">
        <v>5204</v>
      </c>
      <c r="J4585" s="17">
        <v>0</v>
      </c>
    </row>
    <row r="4586" spans="1:10" hidden="1">
      <c r="A4586" s="18">
        <f t="shared" si="71"/>
        <v>4582</v>
      </c>
      <c r="B4586" s="68">
        <v>19836</v>
      </c>
      <c r="C4586" s="69" t="s">
        <v>3961</v>
      </c>
      <c r="D4586" s="70">
        <v>34918</v>
      </c>
      <c r="E4586" s="71" t="s">
        <v>4827</v>
      </c>
      <c r="F4586" s="17"/>
      <c r="G4586" s="17"/>
      <c r="H4586" s="353">
        <v>104866872926</v>
      </c>
      <c r="I4586" s="17" t="s">
        <v>5204</v>
      </c>
      <c r="J4586" s="17">
        <v>0</v>
      </c>
    </row>
    <row r="4587" spans="1:10" hidden="1">
      <c r="A4587" s="18">
        <f t="shared" si="71"/>
        <v>4583</v>
      </c>
      <c r="B4587" s="75">
        <v>19837</v>
      </c>
      <c r="C4587" s="85" t="s">
        <v>3962</v>
      </c>
      <c r="D4587" s="47">
        <v>31576</v>
      </c>
      <c r="E4587" s="113" t="s">
        <v>4826</v>
      </c>
      <c r="F4587" s="17"/>
      <c r="G4587" s="17"/>
      <c r="H4587" s="353">
        <v>141000894442</v>
      </c>
      <c r="I4587" s="17" t="s">
        <v>5210</v>
      </c>
      <c r="J4587" s="17">
        <v>0</v>
      </c>
    </row>
    <row r="4588" spans="1:10" hidden="1">
      <c r="A4588" s="18">
        <f t="shared" si="71"/>
        <v>4584</v>
      </c>
      <c r="B4588" s="68">
        <v>19843</v>
      </c>
      <c r="C4588" s="71" t="s">
        <v>3963</v>
      </c>
      <c r="D4588" s="70">
        <v>33800</v>
      </c>
      <c r="E4588" s="101" t="s">
        <v>4789</v>
      </c>
      <c r="F4588" s="17"/>
      <c r="G4588" s="17"/>
      <c r="H4588" s="353">
        <v>141000868524</v>
      </c>
      <c r="I4588" s="17" t="s">
        <v>5210</v>
      </c>
      <c r="J4588" s="17">
        <v>0</v>
      </c>
    </row>
    <row r="4589" spans="1:10" hidden="1">
      <c r="A4589" s="18">
        <f t="shared" si="71"/>
        <v>4585</v>
      </c>
      <c r="B4589" s="75">
        <v>19844</v>
      </c>
      <c r="C4589" s="85" t="s">
        <v>3964</v>
      </c>
      <c r="D4589" s="47">
        <v>31842</v>
      </c>
      <c r="E4589" s="28" t="s">
        <v>4794</v>
      </c>
      <c r="F4589" s="17"/>
      <c r="G4589" s="17"/>
      <c r="H4589" s="353">
        <v>1015274419</v>
      </c>
      <c r="I4589" s="17" t="s">
        <v>5210</v>
      </c>
      <c r="J4589" s="17">
        <v>0</v>
      </c>
    </row>
    <row r="4590" spans="1:10" hidden="1">
      <c r="A4590" s="18">
        <f t="shared" si="71"/>
        <v>4586</v>
      </c>
      <c r="B4590" s="68">
        <v>19845</v>
      </c>
      <c r="C4590" s="157" t="s">
        <v>3965</v>
      </c>
      <c r="D4590" s="40">
        <v>34283</v>
      </c>
      <c r="E4590" s="24" t="s">
        <v>4794</v>
      </c>
      <c r="F4590" s="17"/>
      <c r="G4590" s="17"/>
      <c r="H4590" s="353">
        <v>44810000186602</v>
      </c>
      <c r="I4590" s="17" t="s">
        <v>5221</v>
      </c>
      <c r="J4590" s="17">
        <v>0</v>
      </c>
    </row>
    <row r="4591" spans="1:10" hidden="1">
      <c r="A4591" s="18">
        <f t="shared" si="71"/>
        <v>4587</v>
      </c>
      <c r="B4591" s="75">
        <v>19848</v>
      </c>
      <c r="C4591" s="100" t="s">
        <v>183</v>
      </c>
      <c r="D4591" s="76">
        <v>32044</v>
      </c>
      <c r="E4591" s="28" t="s">
        <v>4821</v>
      </c>
      <c r="F4591" s="17"/>
      <c r="G4591" s="17"/>
      <c r="H4591" s="353">
        <v>1015169066</v>
      </c>
      <c r="I4591" s="17" t="s">
        <v>5210</v>
      </c>
      <c r="J4591" s="17">
        <v>0</v>
      </c>
    </row>
    <row r="4592" spans="1:10" hidden="1">
      <c r="A4592" s="18">
        <f t="shared" si="71"/>
        <v>4588</v>
      </c>
      <c r="B4592" s="68">
        <v>19850</v>
      </c>
      <c r="C4592" s="157" t="s">
        <v>3966</v>
      </c>
      <c r="D4592" s="40">
        <v>35452</v>
      </c>
      <c r="E4592" s="24" t="s">
        <v>4784</v>
      </c>
      <c r="F4592" s="17"/>
      <c r="G4592" s="17"/>
      <c r="H4592" s="353">
        <v>1015168694</v>
      </c>
      <c r="I4592" s="17" t="s">
        <v>5210</v>
      </c>
      <c r="J4592" s="17">
        <v>0</v>
      </c>
    </row>
    <row r="4593" spans="1:10" hidden="1">
      <c r="A4593" s="18">
        <f t="shared" si="71"/>
        <v>4589</v>
      </c>
      <c r="B4593" s="75">
        <v>19851</v>
      </c>
      <c r="C4593" s="85" t="s">
        <v>3967</v>
      </c>
      <c r="D4593" s="47">
        <v>33983</v>
      </c>
      <c r="E4593" s="28" t="s">
        <v>4780</v>
      </c>
      <c r="F4593" s="17"/>
      <c r="G4593" s="17"/>
      <c r="H4593" s="353">
        <v>1015256377</v>
      </c>
      <c r="I4593" s="17" t="s">
        <v>5210</v>
      </c>
      <c r="J4593" s="17">
        <v>0</v>
      </c>
    </row>
    <row r="4594" spans="1:10" hidden="1">
      <c r="A4594" s="18">
        <f t="shared" si="71"/>
        <v>4590</v>
      </c>
      <c r="B4594" s="68">
        <v>19852</v>
      </c>
      <c r="C4594" s="69" t="s">
        <v>3968</v>
      </c>
      <c r="D4594" s="70">
        <v>31684</v>
      </c>
      <c r="E4594" s="24" t="s">
        <v>4830</v>
      </c>
      <c r="F4594" s="17"/>
      <c r="G4594" s="17"/>
      <c r="H4594" s="353">
        <v>102006771215</v>
      </c>
      <c r="I4594" s="17" t="s">
        <v>5204</v>
      </c>
      <c r="J4594" s="17">
        <v>0</v>
      </c>
    </row>
    <row r="4595" spans="1:10" hidden="1">
      <c r="A4595" s="18">
        <f t="shared" si="71"/>
        <v>4591</v>
      </c>
      <c r="B4595" s="75">
        <v>19854</v>
      </c>
      <c r="C4595" s="100" t="s">
        <v>3969</v>
      </c>
      <c r="D4595" s="76">
        <v>34436</v>
      </c>
      <c r="E4595" s="43" t="s">
        <v>4812</v>
      </c>
      <c r="F4595" s="17"/>
      <c r="G4595" s="17"/>
      <c r="H4595" s="353">
        <v>1015913360</v>
      </c>
      <c r="I4595" s="17" t="s">
        <v>5210</v>
      </c>
      <c r="J4595" s="17">
        <v>0</v>
      </c>
    </row>
    <row r="4596" spans="1:10" hidden="1">
      <c r="A4596" s="18">
        <f t="shared" si="71"/>
        <v>4592</v>
      </c>
      <c r="B4596" s="68">
        <v>19857</v>
      </c>
      <c r="C4596" s="58" t="s">
        <v>250</v>
      </c>
      <c r="D4596" s="59">
        <v>36431</v>
      </c>
      <c r="E4596" s="24" t="s">
        <v>4803</v>
      </c>
      <c r="F4596" s="17"/>
      <c r="G4596" s="17"/>
      <c r="H4596" s="353">
        <v>1013619949</v>
      </c>
      <c r="I4596" s="17" t="s">
        <v>5210</v>
      </c>
      <c r="J4596" s="17">
        <v>0</v>
      </c>
    </row>
    <row r="4597" spans="1:10" hidden="1">
      <c r="A4597" s="18">
        <f t="shared" si="71"/>
        <v>4593</v>
      </c>
      <c r="B4597" s="68">
        <v>19863</v>
      </c>
      <c r="C4597" s="69" t="s">
        <v>3970</v>
      </c>
      <c r="D4597" s="70">
        <v>33884</v>
      </c>
      <c r="E4597" s="71" t="s">
        <v>4813</v>
      </c>
      <c r="F4597" s="17"/>
      <c r="G4597" s="17"/>
      <c r="H4597" s="353">
        <v>1016034404</v>
      </c>
      <c r="I4597" s="17" t="s">
        <v>5210</v>
      </c>
      <c r="J4597" s="17">
        <v>0</v>
      </c>
    </row>
    <row r="4598" spans="1:10" hidden="1">
      <c r="A4598" s="18">
        <f t="shared" si="71"/>
        <v>4594</v>
      </c>
      <c r="B4598" s="75">
        <v>19865</v>
      </c>
      <c r="C4598" s="100" t="s">
        <v>3971</v>
      </c>
      <c r="D4598" s="76">
        <v>33244</v>
      </c>
      <c r="E4598" s="43" t="s">
        <v>4808</v>
      </c>
      <c r="F4598" s="17"/>
      <c r="G4598" s="17"/>
      <c r="H4598" s="353">
        <v>108005671987</v>
      </c>
      <c r="I4598" s="17" t="s">
        <v>5204</v>
      </c>
      <c r="J4598" s="17">
        <v>0</v>
      </c>
    </row>
    <row r="4599" spans="1:10" hidden="1">
      <c r="A4599" s="18">
        <f t="shared" si="71"/>
        <v>4595</v>
      </c>
      <c r="B4599" s="68">
        <v>19867</v>
      </c>
      <c r="C4599" s="69" t="s">
        <v>3972</v>
      </c>
      <c r="D4599" s="70">
        <v>30761</v>
      </c>
      <c r="E4599" s="71" t="s">
        <v>4820</v>
      </c>
      <c r="F4599" s="17"/>
      <c r="G4599" s="17"/>
      <c r="H4599" s="353">
        <v>1015945892</v>
      </c>
      <c r="I4599" s="17" t="s">
        <v>5210</v>
      </c>
      <c r="J4599" s="17">
        <v>0</v>
      </c>
    </row>
    <row r="4600" spans="1:10" hidden="1">
      <c r="A4600" s="18">
        <f t="shared" si="71"/>
        <v>4596</v>
      </c>
      <c r="B4600" s="75">
        <v>19868</v>
      </c>
      <c r="C4600" s="273" t="s">
        <v>3973</v>
      </c>
      <c r="D4600" s="274">
        <v>36721</v>
      </c>
      <c r="E4600" s="43" t="s">
        <v>4825</v>
      </c>
      <c r="F4600" s="17"/>
      <c r="G4600" s="17"/>
      <c r="H4600" s="353">
        <v>1013620512</v>
      </c>
      <c r="I4600" s="17" t="s">
        <v>5210</v>
      </c>
      <c r="J4600" s="17">
        <v>0</v>
      </c>
    </row>
    <row r="4601" spans="1:10" hidden="1">
      <c r="A4601" s="18">
        <f t="shared" si="71"/>
        <v>4597</v>
      </c>
      <c r="B4601" s="68">
        <v>19869</v>
      </c>
      <c r="C4601" s="58" t="s">
        <v>3974</v>
      </c>
      <c r="D4601" s="59">
        <v>30594</v>
      </c>
      <c r="E4601" s="71" t="s">
        <v>4815</v>
      </c>
      <c r="F4601" s="17"/>
      <c r="G4601" s="17"/>
      <c r="H4601" s="353">
        <v>1013616897</v>
      </c>
      <c r="I4601" s="17" t="s">
        <v>5210</v>
      </c>
      <c r="J4601" s="17">
        <v>0</v>
      </c>
    </row>
    <row r="4602" spans="1:10" hidden="1">
      <c r="A4602" s="18">
        <f t="shared" si="71"/>
        <v>4598</v>
      </c>
      <c r="B4602" s="68">
        <v>19874</v>
      </c>
      <c r="C4602" s="58" t="s">
        <v>3975</v>
      </c>
      <c r="D4602" s="59">
        <v>30129</v>
      </c>
      <c r="E4602" s="71" t="s">
        <v>4818</v>
      </c>
      <c r="F4602" s="17"/>
      <c r="G4602" s="17"/>
      <c r="H4602" s="353">
        <v>1016035105</v>
      </c>
      <c r="I4602" s="17" t="s">
        <v>5210</v>
      </c>
      <c r="J4602" s="17">
        <v>0</v>
      </c>
    </row>
    <row r="4603" spans="1:10" hidden="1">
      <c r="A4603" s="18">
        <f t="shared" si="71"/>
        <v>4599</v>
      </c>
      <c r="B4603" s="75">
        <v>19875</v>
      </c>
      <c r="C4603" s="100" t="s">
        <v>3976</v>
      </c>
      <c r="D4603" s="76">
        <v>29263</v>
      </c>
      <c r="E4603" s="43" t="s">
        <v>4818</v>
      </c>
      <c r="F4603" s="17"/>
      <c r="G4603" s="17"/>
      <c r="H4603" s="353">
        <v>109002137446</v>
      </c>
      <c r="I4603" s="17" t="s">
        <v>5204</v>
      </c>
      <c r="J4603" s="17">
        <v>0</v>
      </c>
    </row>
    <row r="4604" spans="1:10" hidden="1">
      <c r="A4604" s="18">
        <f t="shared" si="71"/>
        <v>4600</v>
      </c>
      <c r="B4604" s="68">
        <v>19876</v>
      </c>
      <c r="C4604" s="58" t="s">
        <v>3977</v>
      </c>
      <c r="D4604" s="59">
        <v>32341</v>
      </c>
      <c r="E4604" s="71" t="s">
        <v>4789</v>
      </c>
      <c r="F4604" s="17"/>
      <c r="G4604" s="17"/>
      <c r="H4604" s="353">
        <v>1013614337</v>
      </c>
      <c r="I4604" s="17" t="s">
        <v>5210</v>
      </c>
      <c r="J4604" s="17">
        <v>0</v>
      </c>
    </row>
    <row r="4605" spans="1:10" hidden="1">
      <c r="A4605" s="18">
        <f t="shared" si="71"/>
        <v>4601</v>
      </c>
      <c r="B4605" s="75">
        <v>19877</v>
      </c>
      <c r="C4605" s="273" t="s">
        <v>3978</v>
      </c>
      <c r="D4605" s="274">
        <v>33424</v>
      </c>
      <c r="E4605" s="43" t="s">
        <v>4789</v>
      </c>
      <c r="F4605" s="17"/>
      <c r="G4605" s="17"/>
      <c r="H4605" s="353">
        <v>1013614445</v>
      </c>
      <c r="I4605" s="17" t="s">
        <v>5210</v>
      </c>
      <c r="J4605" s="17">
        <v>0</v>
      </c>
    </row>
    <row r="4606" spans="1:10" hidden="1">
      <c r="A4606" s="18">
        <f t="shared" si="71"/>
        <v>4602</v>
      </c>
      <c r="B4606" s="68">
        <v>19878</v>
      </c>
      <c r="C4606" s="58" t="s">
        <v>3979</v>
      </c>
      <c r="D4606" s="59">
        <v>35748</v>
      </c>
      <c r="E4606" s="71" t="s">
        <v>4806</v>
      </c>
      <c r="F4606" s="17"/>
      <c r="G4606" s="17"/>
      <c r="H4606" s="353">
        <v>1012912798</v>
      </c>
      <c r="I4606" s="17" t="s">
        <v>5210</v>
      </c>
      <c r="J4606" s="17">
        <v>0</v>
      </c>
    </row>
    <row r="4607" spans="1:10" hidden="1">
      <c r="A4607" s="18">
        <f t="shared" si="71"/>
        <v>4603</v>
      </c>
      <c r="B4607" s="75">
        <v>19879</v>
      </c>
      <c r="C4607" s="273" t="s">
        <v>3980</v>
      </c>
      <c r="D4607" s="274">
        <v>31275</v>
      </c>
      <c r="E4607" s="275" t="s">
        <v>4806</v>
      </c>
      <c r="F4607" s="17"/>
      <c r="G4607" s="17"/>
      <c r="H4607" s="353">
        <v>1013615092</v>
      </c>
      <c r="I4607" s="17" t="s">
        <v>5210</v>
      </c>
      <c r="J4607" s="17">
        <v>0</v>
      </c>
    </row>
    <row r="4608" spans="1:10" hidden="1">
      <c r="A4608" s="18">
        <f t="shared" si="71"/>
        <v>4604</v>
      </c>
      <c r="B4608" s="68">
        <v>19880</v>
      </c>
      <c r="C4608" s="69" t="s">
        <v>163</v>
      </c>
      <c r="D4608" s="70">
        <v>34554</v>
      </c>
      <c r="E4608" s="71" t="s">
        <v>4827</v>
      </c>
      <c r="F4608" s="17"/>
      <c r="G4608" s="17"/>
      <c r="H4608" s="353">
        <v>1016242958</v>
      </c>
      <c r="I4608" s="17" t="s">
        <v>5210</v>
      </c>
      <c r="J4608" s="17">
        <v>0</v>
      </c>
    </row>
    <row r="4609" spans="1:10" hidden="1">
      <c r="A4609" s="18">
        <f t="shared" si="71"/>
        <v>4605</v>
      </c>
      <c r="B4609" s="75">
        <v>19881</v>
      </c>
      <c r="C4609" s="100" t="s">
        <v>3981</v>
      </c>
      <c r="D4609" s="76">
        <v>27629</v>
      </c>
      <c r="E4609" s="28" t="s">
        <v>4793</v>
      </c>
      <c r="F4609" s="17"/>
      <c r="G4609" s="17"/>
      <c r="H4609" s="353">
        <v>106872363854</v>
      </c>
      <c r="I4609" s="17" t="s">
        <v>5204</v>
      </c>
      <c r="J4609" s="17">
        <v>0</v>
      </c>
    </row>
    <row r="4610" spans="1:10" hidden="1">
      <c r="A4610" s="18">
        <f t="shared" si="71"/>
        <v>4606</v>
      </c>
      <c r="B4610" s="68">
        <v>19882</v>
      </c>
      <c r="C4610" s="58" t="s">
        <v>3982</v>
      </c>
      <c r="D4610" s="59">
        <v>34257</v>
      </c>
      <c r="E4610" s="84" t="s">
        <v>4814</v>
      </c>
      <c r="F4610" s="17"/>
      <c r="G4610" s="17"/>
      <c r="H4610" s="353">
        <v>1013614960</v>
      </c>
      <c r="I4610" s="17" t="s">
        <v>5210</v>
      </c>
      <c r="J4610" s="17">
        <v>0</v>
      </c>
    </row>
    <row r="4611" spans="1:10" hidden="1">
      <c r="A4611" s="18">
        <f t="shared" si="71"/>
        <v>4607</v>
      </c>
      <c r="B4611" s="75">
        <v>19884</v>
      </c>
      <c r="C4611" s="100" t="s">
        <v>885</v>
      </c>
      <c r="D4611" s="76">
        <v>35288</v>
      </c>
      <c r="E4611" s="43" t="s">
        <v>4828</v>
      </c>
      <c r="F4611" s="17"/>
      <c r="G4611" s="17"/>
      <c r="H4611" s="353">
        <v>1017434012</v>
      </c>
      <c r="I4611" s="17" t="s">
        <v>5210</v>
      </c>
      <c r="J4611" s="17">
        <v>0</v>
      </c>
    </row>
    <row r="4612" spans="1:10" hidden="1">
      <c r="A4612" s="18">
        <f t="shared" si="71"/>
        <v>4608</v>
      </c>
      <c r="B4612" s="68">
        <v>19887</v>
      </c>
      <c r="C4612" s="58" t="s">
        <v>3983</v>
      </c>
      <c r="D4612" s="59">
        <v>36884</v>
      </c>
      <c r="E4612" s="71" t="s">
        <v>4815</v>
      </c>
      <c r="F4612" s="17"/>
      <c r="G4612" s="17"/>
      <c r="H4612" s="353">
        <v>1016862573</v>
      </c>
      <c r="I4612" s="17" t="s">
        <v>5210</v>
      </c>
      <c r="J4612" s="17">
        <v>0</v>
      </c>
    </row>
    <row r="4613" spans="1:10" hidden="1">
      <c r="A4613" s="18">
        <f t="shared" si="71"/>
        <v>4609</v>
      </c>
      <c r="B4613" s="75">
        <v>19888</v>
      </c>
      <c r="C4613" s="100" t="s">
        <v>3984</v>
      </c>
      <c r="D4613" s="76">
        <v>31750</v>
      </c>
      <c r="E4613" s="43" t="s">
        <v>4815</v>
      </c>
      <c r="F4613" s="17"/>
      <c r="G4613" s="17"/>
      <c r="H4613" s="353">
        <v>141000892724</v>
      </c>
      <c r="I4613" s="17" t="s">
        <v>5210</v>
      </c>
      <c r="J4613" s="17">
        <v>0</v>
      </c>
    </row>
    <row r="4614" spans="1:10" hidden="1">
      <c r="A4614" s="18">
        <f t="shared" ref="A4614:A4677" si="72">ROW()-4</f>
        <v>4610</v>
      </c>
      <c r="B4614" s="68">
        <v>19889</v>
      </c>
      <c r="C4614" s="69" t="s">
        <v>3985</v>
      </c>
      <c r="D4614" s="59">
        <v>31258</v>
      </c>
      <c r="E4614" s="24" t="s">
        <v>4829</v>
      </c>
      <c r="F4614" s="17"/>
      <c r="G4614" s="17"/>
      <c r="H4614" s="353">
        <v>141000894929</v>
      </c>
      <c r="I4614" s="17" t="s">
        <v>5210</v>
      </c>
      <c r="J4614" s="17">
        <v>0</v>
      </c>
    </row>
    <row r="4615" spans="1:10" hidden="1">
      <c r="A4615" s="18">
        <f t="shared" si="72"/>
        <v>4611</v>
      </c>
      <c r="B4615" s="75">
        <v>19894</v>
      </c>
      <c r="C4615" s="100" t="s">
        <v>3986</v>
      </c>
      <c r="D4615" s="76">
        <v>30621</v>
      </c>
      <c r="E4615" s="28" t="s">
        <v>4817</v>
      </c>
      <c r="F4615" s="17"/>
      <c r="G4615" s="17"/>
      <c r="H4615" s="353">
        <v>1016246883</v>
      </c>
      <c r="I4615" s="17" t="s">
        <v>5210</v>
      </c>
      <c r="J4615" s="17">
        <v>0</v>
      </c>
    </row>
    <row r="4616" spans="1:10" hidden="1">
      <c r="A4616" s="18">
        <f t="shared" si="72"/>
        <v>4612</v>
      </c>
      <c r="B4616" s="68">
        <v>19895</v>
      </c>
      <c r="C4616" s="58" t="s">
        <v>3987</v>
      </c>
      <c r="D4616" s="59">
        <v>32311</v>
      </c>
      <c r="E4616" s="24" t="s">
        <v>4793</v>
      </c>
      <c r="F4616" s="17"/>
      <c r="G4616" s="17"/>
      <c r="H4616" s="353">
        <v>1013620214</v>
      </c>
      <c r="I4616" s="17" t="s">
        <v>5210</v>
      </c>
      <c r="J4616" s="17">
        <v>0</v>
      </c>
    </row>
    <row r="4617" spans="1:10" hidden="1">
      <c r="A4617" s="18">
        <f t="shared" si="72"/>
        <v>4613</v>
      </c>
      <c r="B4617" s="75">
        <v>19896</v>
      </c>
      <c r="C4617" s="273" t="s">
        <v>3988</v>
      </c>
      <c r="D4617" s="274">
        <v>33993</v>
      </c>
      <c r="E4617" s="28" t="s">
        <v>4800</v>
      </c>
      <c r="F4617" s="17"/>
      <c r="G4617" s="17"/>
      <c r="H4617" s="353">
        <v>1013620260</v>
      </c>
      <c r="I4617" s="17" t="s">
        <v>5210</v>
      </c>
      <c r="J4617" s="17">
        <v>0</v>
      </c>
    </row>
    <row r="4618" spans="1:10" hidden="1">
      <c r="A4618" s="18">
        <f t="shared" si="72"/>
        <v>4614</v>
      </c>
      <c r="B4618" s="68">
        <v>19897</v>
      </c>
      <c r="C4618" s="58" t="s">
        <v>3989</v>
      </c>
      <c r="D4618" s="59">
        <v>36663</v>
      </c>
      <c r="E4618" s="24" t="s">
        <v>4797</v>
      </c>
      <c r="F4618" s="17"/>
      <c r="G4618" s="17"/>
      <c r="H4618" s="353">
        <v>141000879200</v>
      </c>
      <c r="I4618" s="17" t="s">
        <v>5210</v>
      </c>
      <c r="J4618" s="17">
        <v>0</v>
      </c>
    </row>
    <row r="4619" spans="1:10" hidden="1">
      <c r="A4619" s="18">
        <f t="shared" si="72"/>
        <v>4615</v>
      </c>
      <c r="B4619" s="75">
        <v>19898</v>
      </c>
      <c r="C4619" s="100" t="s">
        <v>3990</v>
      </c>
      <c r="D4619" s="76">
        <v>36122</v>
      </c>
      <c r="E4619" s="28" t="s">
        <v>4801</v>
      </c>
      <c r="F4619" s="17"/>
      <c r="G4619" s="17"/>
      <c r="H4619" s="353">
        <v>21510001925466</v>
      </c>
      <c r="I4619" s="17" t="s">
        <v>5273</v>
      </c>
      <c r="J4619" s="17">
        <v>0</v>
      </c>
    </row>
    <row r="4620" spans="1:10" hidden="1">
      <c r="A4620" s="18">
        <f t="shared" si="72"/>
        <v>4616</v>
      </c>
      <c r="B4620" s="68">
        <v>19899</v>
      </c>
      <c r="C4620" s="69" t="s">
        <v>3991</v>
      </c>
      <c r="D4620" s="70">
        <v>34182</v>
      </c>
      <c r="E4620" s="71" t="s">
        <v>4788</v>
      </c>
      <c r="F4620" s="17"/>
      <c r="G4620" s="17"/>
      <c r="H4620" s="353">
        <v>108871076974</v>
      </c>
      <c r="I4620" s="17" t="s">
        <v>5204</v>
      </c>
      <c r="J4620" s="17">
        <v>0</v>
      </c>
    </row>
    <row r="4621" spans="1:10" hidden="1">
      <c r="A4621" s="18">
        <f t="shared" si="72"/>
        <v>4617</v>
      </c>
      <c r="B4621" s="75">
        <v>19901</v>
      </c>
      <c r="C4621" s="273" t="s">
        <v>3992</v>
      </c>
      <c r="D4621" s="274">
        <v>34772</v>
      </c>
      <c r="E4621" s="43" t="s">
        <v>4784</v>
      </c>
      <c r="F4621" s="17"/>
      <c r="G4621" s="17"/>
      <c r="H4621" s="353">
        <v>103871474341</v>
      </c>
      <c r="I4621" s="17" t="s">
        <v>5204</v>
      </c>
      <c r="J4621" s="17">
        <v>0</v>
      </c>
    </row>
    <row r="4622" spans="1:10" hidden="1">
      <c r="A4622" s="18">
        <f t="shared" si="72"/>
        <v>4618</v>
      </c>
      <c r="B4622" s="68">
        <v>19902</v>
      </c>
      <c r="C4622" s="69" t="s">
        <v>3993</v>
      </c>
      <c r="D4622" s="70">
        <v>29722</v>
      </c>
      <c r="E4622" s="71" t="s">
        <v>4784</v>
      </c>
      <c r="F4622" s="17"/>
      <c r="G4622" s="17"/>
      <c r="H4622" s="353">
        <v>1016239805</v>
      </c>
      <c r="I4622" s="17" t="s">
        <v>5210</v>
      </c>
      <c r="J4622" s="17">
        <v>0</v>
      </c>
    </row>
    <row r="4623" spans="1:10" hidden="1">
      <c r="A4623" s="18">
        <f t="shared" si="72"/>
        <v>4619</v>
      </c>
      <c r="B4623" s="75">
        <v>19903</v>
      </c>
      <c r="C4623" s="100" t="s">
        <v>3994</v>
      </c>
      <c r="D4623" s="76">
        <v>32479</v>
      </c>
      <c r="E4623" s="43" t="s">
        <v>4788</v>
      </c>
      <c r="F4623" s="17"/>
      <c r="G4623" s="17"/>
      <c r="H4623" s="353">
        <v>109002795402</v>
      </c>
      <c r="I4623" s="17" t="s">
        <v>5204</v>
      </c>
      <c r="J4623" s="17">
        <v>0</v>
      </c>
    </row>
    <row r="4624" spans="1:10" hidden="1">
      <c r="A4624" s="18">
        <f t="shared" si="72"/>
        <v>4620</v>
      </c>
      <c r="B4624" s="68">
        <v>19904</v>
      </c>
      <c r="C4624" s="69" t="s">
        <v>3995</v>
      </c>
      <c r="D4624" s="70">
        <v>33156</v>
      </c>
      <c r="E4624" s="71" t="s">
        <v>4784</v>
      </c>
      <c r="F4624" s="17"/>
      <c r="G4624" s="17"/>
      <c r="H4624" s="353">
        <v>1016239934</v>
      </c>
      <c r="I4624" s="17" t="s">
        <v>5210</v>
      </c>
      <c r="J4624" s="17">
        <v>0</v>
      </c>
    </row>
    <row r="4625" spans="1:10" hidden="1">
      <c r="A4625" s="18">
        <f t="shared" si="72"/>
        <v>4621</v>
      </c>
      <c r="B4625" s="75">
        <v>19909</v>
      </c>
      <c r="C4625" s="43" t="s">
        <v>1267</v>
      </c>
      <c r="D4625" s="76">
        <v>33009</v>
      </c>
      <c r="E4625" s="28" t="s">
        <v>4829</v>
      </c>
      <c r="F4625" s="17"/>
      <c r="G4625" s="17"/>
      <c r="H4625" s="353">
        <v>101005092322</v>
      </c>
      <c r="I4625" s="17" t="s">
        <v>5204</v>
      </c>
      <c r="J4625" s="17">
        <v>0</v>
      </c>
    </row>
    <row r="4626" spans="1:10" hidden="1">
      <c r="A4626" s="18">
        <f t="shared" si="72"/>
        <v>4622</v>
      </c>
      <c r="B4626" s="68">
        <v>19912</v>
      </c>
      <c r="C4626" s="71" t="s">
        <v>292</v>
      </c>
      <c r="D4626" s="70">
        <v>32332</v>
      </c>
      <c r="E4626" s="71" t="s">
        <v>4802</v>
      </c>
      <c r="F4626" s="17"/>
      <c r="G4626" s="17"/>
      <c r="H4626" s="353">
        <v>1017288453</v>
      </c>
      <c r="I4626" s="17" t="s">
        <v>5210</v>
      </c>
      <c r="J4626" s="17">
        <v>0</v>
      </c>
    </row>
    <row r="4627" spans="1:10" hidden="1">
      <c r="A4627" s="18">
        <f t="shared" si="72"/>
        <v>4623</v>
      </c>
      <c r="B4627" s="75">
        <v>19915</v>
      </c>
      <c r="C4627" s="43" t="s">
        <v>3996</v>
      </c>
      <c r="D4627" s="76">
        <v>34960</v>
      </c>
      <c r="E4627" s="43" t="s">
        <v>4818</v>
      </c>
      <c r="F4627" s="17"/>
      <c r="G4627" s="17"/>
      <c r="H4627" s="353">
        <v>1017287796</v>
      </c>
      <c r="I4627" s="17" t="s">
        <v>5210</v>
      </c>
      <c r="J4627" s="17">
        <v>0</v>
      </c>
    </row>
    <row r="4628" spans="1:10" hidden="1">
      <c r="A4628" s="18">
        <f t="shared" si="72"/>
        <v>4624</v>
      </c>
      <c r="B4628" s="68">
        <v>19917</v>
      </c>
      <c r="C4628" s="71" t="s">
        <v>3997</v>
      </c>
      <c r="D4628" s="70">
        <v>29350</v>
      </c>
      <c r="E4628" s="24" t="s">
        <v>4822</v>
      </c>
      <c r="F4628" s="17"/>
      <c r="G4628" s="17"/>
      <c r="H4628" s="353">
        <v>1017435795</v>
      </c>
      <c r="I4628" s="17" t="s">
        <v>5210</v>
      </c>
      <c r="J4628" s="17">
        <v>0</v>
      </c>
    </row>
    <row r="4629" spans="1:10" hidden="1">
      <c r="A4629" s="18">
        <f t="shared" si="72"/>
        <v>4625</v>
      </c>
      <c r="B4629" s="75">
        <v>19918</v>
      </c>
      <c r="C4629" s="43" t="s">
        <v>3998</v>
      </c>
      <c r="D4629" s="76">
        <v>34116</v>
      </c>
      <c r="E4629" s="43" t="s">
        <v>4823</v>
      </c>
      <c r="F4629" s="17"/>
      <c r="G4629" s="17"/>
      <c r="H4629" s="353">
        <v>521000710330</v>
      </c>
      <c r="I4629" s="17" t="s">
        <v>5210</v>
      </c>
      <c r="J4629" s="17">
        <v>0</v>
      </c>
    </row>
    <row r="4630" spans="1:10" hidden="1">
      <c r="A4630" s="18">
        <f t="shared" si="72"/>
        <v>4626</v>
      </c>
      <c r="B4630" s="68">
        <v>19921</v>
      </c>
      <c r="C4630" s="71" t="s">
        <v>3999</v>
      </c>
      <c r="D4630" s="70">
        <v>32484</v>
      </c>
      <c r="E4630" s="71" t="s">
        <v>4827</v>
      </c>
      <c r="F4630" s="17"/>
      <c r="G4630" s="17"/>
      <c r="H4630" s="353">
        <v>1017379837</v>
      </c>
      <c r="I4630" s="17" t="s">
        <v>5210</v>
      </c>
      <c r="J4630" s="17">
        <v>0</v>
      </c>
    </row>
    <row r="4631" spans="1:10" hidden="1">
      <c r="A4631" s="18">
        <f t="shared" si="72"/>
        <v>4627</v>
      </c>
      <c r="B4631" s="75">
        <v>19923</v>
      </c>
      <c r="C4631" s="43" t="s">
        <v>1462</v>
      </c>
      <c r="D4631" s="76">
        <v>36866</v>
      </c>
      <c r="E4631" s="43" t="s">
        <v>4828</v>
      </c>
      <c r="F4631" s="17"/>
      <c r="G4631" s="17"/>
      <c r="H4631" s="353">
        <v>1012828798</v>
      </c>
      <c r="I4631" s="17" t="s">
        <v>5210</v>
      </c>
      <c r="J4631" s="17">
        <v>0</v>
      </c>
    </row>
    <row r="4632" spans="1:10" hidden="1">
      <c r="A4632" s="18">
        <f t="shared" si="72"/>
        <v>4628</v>
      </c>
      <c r="B4632" s="68">
        <v>19924</v>
      </c>
      <c r="C4632" s="71" t="s">
        <v>4000</v>
      </c>
      <c r="D4632" s="70">
        <v>31452</v>
      </c>
      <c r="E4632" s="24" t="s">
        <v>4817</v>
      </c>
      <c r="F4632" s="17"/>
      <c r="G4632" s="17"/>
      <c r="H4632" s="353">
        <v>141000888197</v>
      </c>
      <c r="I4632" s="17" t="s">
        <v>5210</v>
      </c>
      <c r="J4632" s="17">
        <v>0</v>
      </c>
    </row>
    <row r="4633" spans="1:10" hidden="1">
      <c r="A4633" s="18">
        <f t="shared" si="72"/>
        <v>4629</v>
      </c>
      <c r="B4633" s="75">
        <v>19925</v>
      </c>
      <c r="C4633" s="43" t="s">
        <v>4001</v>
      </c>
      <c r="D4633" s="76">
        <v>31677</v>
      </c>
      <c r="E4633" s="43" t="s">
        <v>4815</v>
      </c>
      <c r="F4633" s="17"/>
      <c r="G4633" s="17"/>
      <c r="H4633" s="353">
        <v>1017291925</v>
      </c>
      <c r="I4633" s="17" t="s">
        <v>5210</v>
      </c>
      <c r="J4633" s="17">
        <v>0</v>
      </c>
    </row>
    <row r="4634" spans="1:10" hidden="1">
      <c r="A4634" s="18">
        <f t="shared" si="72"/>
        <v>4630</v>
      </c>
      <c r="B4634" s="68">
        <v>19926</v>
      </c>
      <c r="C4634" s="71" t="s">
        <v>4002</v>
      </c>
      <c r="D4634" s="70">
        <v>36537</v>
      </c>
      <c r="E4634" s="71" t="s">
        <v>4818</v>
      </c>
      <c r="F4634" s="17"/>
      <c r="G4634" s="17"/>
      <c r="H4634" s="353">
        <v>1017436121</v>
      </c>
      <c r="I4634" s="17" t="s">
        <v>5210</v>
      </c>
      <c r="J4634" s="17">
        <v>0</v>
      </c>
    </row>
    <row r="4635" spans="1:10" hidden="1">
      <c r="A4635" s="18">
        <f t="shared" si="72"/>
        <v>4631</v>
      </c>
      <c r="B4635" s="75">
        <v>19927</v>
      </c>
      <c r="C4635" s="29" t="s">
        <v>4003</v>
      </c>
      <c r="D4635" s="47">
        <v>33654</v>
      </c>
      <c r="E4635" s="43" t="s">
        <v>4822</v>
      </c>
      <c r="F4635" s="17"/>
      <c r="G4635" s="17"/>
      <c r="H4635" s="353">
        <v>141000878855</v>
      </c>
      <c r="I4635" s="17" t="s">
        <v>5210</v>
      </c>
      <c r="J4635" s="17">
        <v>0</v>
      </c>
    </row>
    <row r="4636" spans="1:10" hidden="1">
      <c r="A4636" s="18">
        <f t="shared" si="72"/>
        <v>4632</v>
      </c>
      <c r="B4636" s="68">
        <v>19929</v>
      </c>
      <c r="C4636" s="71" t="s">
        <v>1045</v>
      </c>
      <c r="D4636" s="70">
        <v>34992</v>
      </c>
      <c r="E4636" s="24" t="s">
        <v>4782</v>
      </c>
      <c r="F4636" s="17" t="s">
        <v>10739</v>
      </c>
      <c r="G4636" s="17" t="s">
        <v>10734</v>
      </c>
      <c r="H4636" s="353">
        <v>1017300176</v>
      </c>
      <c r="I4636" s="17" t="s">
        <v>5210</v>
      </c>
      <c r="J4636" s="17">
        <v>0</v>
      </c>
    </row>
    <row r="4637" spans="1:10" hidden="1">
      <c r="A4637" s="18">
        <f t="shared" si="72"/>
        <v>4633</v>
      </c>
      <c r="B4637" s="75">
        <v>19930</v>
      </c>
      <c r="C4637" s="43" t="s">
        <v>4004</v>
      </c>
      <c r="D4637" s="76">
        <v>35790</v>
      </c>
      <c r="E4637" s="28" t="s">
        <v>4793</v>
      </c>
      <c r="F4637" s="17"/>
      <c r="G4637" s="17"/>
      <c r="H4637" s="353">
        <v>141000869229</v>
      </c>
      <c r="I4637" s="17" t="s">
        <v>5210</v>
      </c>
      <c r="J4637" s="17">
        <v>0</v>
      </c>
    </row>
    <row r="4638" spans="1:10" hidden="1">
      <c r="A4638" s="18">
        <f t="shared" si="72"/>
        <v>4634</v>
      </c>
      <c r="B4638" s="68">
        <v>19931</v>
      </c>
      <c r="C4638" s="71" t="s">
        <v>4005</v>
      </c>
      <c r="D4638" s="70">
        <v>32435</v>
      </c>
      <c r="E4638" s="24" t="s">
        <v>4793</v>
      </c>
      <c r="F4638" s="17"/>
      <c r="G4638" s="17"/>
      <c r="H4638" s="353">
        <v>1017538310</v>
      </c>
      <c r="I4638" s="17" t="s">
        <v>5210</v>
      </c>
      <c r="J4638" s="17">
        <v>0</v>
      </c>
    </row>
    <row r="4639" spans="1:10" hidden="1">
      <c r="A4639" s="18">
        <f t="shared" si="72"/>
        <v>4635</v>
      </c>
      <c r="B4639" s="75">
        <v>19932</v>
      </c>
      <c r="C4639" s="43" t="s">
        <v>1645</v>
      </c>
      <c r="D4639" s="76">
        <v>35829</v>
      </c>
      <c r="E4639" s="28" t="s">
        <v>4793</v>
      </c>
      <c r="F4639" s="17"/>
      <c r="G4639" s="17"/>
      <c r="H4639" s="353">
        <v>44310000310080</v>
      </c>
      <c r="I4639" s="17" t="s">
        <v>5273</v>
      </c>
      <c r="J4639" s="17">
        <v>0</v>
      </c>
    </row>
    <row r="4640" spans="1:10" hidden="1">
      <c r="A4640" s="18">
        <f t="shared" si="72"/>
        <v>4636</v>
      </c>
      <c r="B4640" s="68">
        <v>19933</v>
      </c>
      <c r="C4640" s="71" t="s">
        <v>4006</v>
      </c>
      <c r="D4640" s="70">
        <v>33955</v>
      </c>
      <c r="E4640" s="24" t="s">
        <v>4800</v>
      </c>
      <c r="F4640" s="17"/>
      <c r="G4640" s="17"/>
      <c r="H4640" s="353">
        <v>1017400346</v>
      </c>
      <c r="I4640" s="17" t="s">
        <v>5210</v>
      </c>
      <c r="J4640" s="17">
        <v>0</v>
      </c>
    </row>
    <row r="4641" spans="1:10" hidden="1">
      <c r="A4641" s="18">
        <f t="shared" si="72"/>
        <v>4637</v>
      </c>
      <c r="B4641" s="25">
        <v>19936</v>
      </c>
      <c r="C4641" s="26" t="s">
        <v>4007</v>
      </c>
      <c r="D4641" s="27">
        <v>30632</v>
      </c>
      <c r="E4641" s="28" t="s">
        <v>4791</v>
      </c>
      <c r="F4641" s="17"/>
      <c r="G4641" s="17"/>
      <c r="H4641" s="353">
        <v>1017442283</v>
      </c>
      <c r="I4641" s="17" t="s">
        <v>5210</v>
      </c>
      <c r="J4641" s="17">
        <v>0</v>
      </c>
    </row>
    <row r="4642" spans="1:10" hidden="1">
      <c r="A4642" s="18">
        <f t="shared" si="72"/>
        <v>4638</v>
      </c>
      <c r="B4642" s="21">
        <v>19937</v>
      </c>
      <c r="C4642" s="22" t="s">
        <v>4008</v>
      </c>
      <c r="D4642" s="23">
        <v>31763</v>
      </c>
      <c r="E4642" s="155" t="s">
        <v>4778</v>
      </c>
      <c r="F4642" s="17"/>
      <c r="G4642" s="17"/>
      <c r="H4642" s="353">
        <v>1018493389</v>
      </c>
      <c r="I4642" s="17" t="s">
        <v>5210</v>
      </c>
      <c r="J4642" s="17">
        <v>0</v>
      </c>
    </row>
    <row r="4643" spans="1:10" hidden="1">
      <c r="A4643" s="18">
        <f t="shared" si="72"/>
        <v>4639</v>
      </c>
      <c r="B4643" s="281">
        <v>19938</v>
      </c>
      <c r="C4643" s="282" t="s">
        <v>4009</v>
      </c>
      <c r="D4643" s="283">
        <v>33899</v>
      </c>
      <c r="E4643" s="284" t="s">
        <v>4788</v>
      </c>
      <c r="F4643" s="17"/>
      <c r="G4643" s="17"/>
      <c r="H4643" s="353">
        <v>451000349755</v>
      </c>
      <c r="I4643" s="17" t="s">
        <v>5210</v>
      </c>
      <c r="J4643" s="17">
        <v>0</v>
      </c>
    </row>
    <row r="4644" spans="1:10" hidden="1">
      <c r="A4644" s="18">
        <f t="shared" si="72"/>
        <v>4640</v>
      </c>
      <c r="B4644" s="217">
        <v>19940</v>
      </c>
      <c r="C4644" s="285" t="s">
        <v>4010</v>
      </c>
      <c r="D4644" s="219">
        <v>36521</v>
      </c>
      <c r="E4644" s="24" t="s">
        <v>4797</v>
      </c>
      <c r="F4644" s="17"/>
      <c r="G4644" s="17"/>
      <c r="H4644" s="353">
        <v>1019878812</v>
      </c>
      <c r="I4644" s="17" t="s">
        <v>5210</v>
      </c>
      <c r="J4644" s="17">
        <v>0</v>
      </c>
    </row>
    <row r="4645" spans="1:10" hidden="1">
      <c r="A4645" s="18">
        <f t="shared" si="72"/>
        <v>4641</v>
      </c>
      <c r="B4645" s="281">
        <v>19941</v>
      </c>
      <c r="C4645" s="286" t="s">
        <v>4011</v>
      </c>
      <c r="D4645" s="283">
        <v>31892</v>
      </c>
      <c r="E4645" s="28" t="s">
        <v>4815</v>
      </c>
      <c r="F4645" s="17"/>
      <c r="G4645" s="17"/>
      <c r="H4645" s="353">
        <v>1013906834</v>
      </c>
      <c r="I4645" s="17" t="s">
        <v>5210</v>
      </c>
      <c r="J4645" s="17">
        <v>0</v>
      </c>
    </row>
    <row r="4646" spans="1:10" hidden="1">
      <c r="A4646" s="18">
        <f t="shared" si="72"/>
        <v>4642</v>
      </c>
      <c r="B4646" s="217">
        <v>19942</v>
      </c>
      <c r="C4646" s="285" t="s">
        <v>4012</v>
      </c>
      <c r="D4646" s="219">
        <v>31781</v>
      </c>
      <c r="E4646" s="287" t="s">
        <v>4821</v>
      </c>
      <c r="F4646" s="17"/>
      <c r="G4646" s="17"/>
      <c r="H4646" s="353">
        <v>1014177329</v>
      </c>
      <c r="I4646" s="17" t="s">
        <v>5210</v>
      </c>
      <c r="J4646" s="17">
        <v>0</v>
      </c>
    </row>
    <row r="4647" spans="1:10" hidden="1">
      <c r="A4647" s="18">
        <f t="shared" si="72"/>
        <v>4643</v>
      </c>
      <c r="B4647" s="281">
        <v>19944</v>
      </c>
      <c r="C4647" s="288" t="s">
        <v>4013</v>
      </c>
      <c r="D4647" s="283">
        <v>34176</v>
      </c>
      <c r="E4647" s="289" t="s">
        <v>4821</v>
      </c>
      <c r="F4647" s="17"/>
      <c r="G4647" s="17"/>
      <c r="H4647" s="353">
        <v>1014175749</v>
      </c>
      <c r="I4647" s="17" t="s">
        <v>5210</v>
      </c>
      <c r="J4647" s="17">
        <v>0</v>
      </c>
    </row>
    <row r="4648" spans="1:10" hidden="1">
      <c r="A4648" s="18">
        <f t="shared" si="72"/>
        <v>4644</v>
      </c>
      <c r="B4648" s="217">
        <v>19945</v>
      </c>
      <c r="C4648" s="218" t="s">
        <v>4014</v>
      </c>
      <c r="D4648" s="219">
        <v>34263</v>
      </c>
      <c r="E4648" s="287" t="s">
        <v>4792</v>
      </c>
      <c r="F4648" s="17"/>
      <c r="G4648" s="17"/>
      <c r="H4648" s="353">
        <v>101870091559</v>
      </c>
      <c r="I4648" s="17" t="s">
        <v>5204</v>
      </c>
      <c r="J4648" s="17">
        <v>0</v>
      </c>
    </row>
    <row r="4649" spans="1:10" hidden="1">
      <c r="A4649" s="18">
        <f t="shared" si="72"/>
        <v>4645</v>
      </c>
      <c r="B4649" s="281">
        <v>19947</v>
      </c>
      <c r="C4649" s="288" t="s">
        <v>4015</v>
      </c>
      <c r="D4649" s="283">
        <v>29956</v>
      </c>
      <c r="E4649" s="289" t="s">
        <v>4792</v>
      </c>
      <c r="F4649" s="17"/>
      <c r="G4649" s="17"/>
      <c r="H4649" s="353">
        <v>1013521754</v>
      </c>
      <c r="I4649" s="17" t="s">
        <v>5210</v>
      </c>
      <c r="J4649" s="17">
        <v>0</v>
      </c>
    </row>
    <row r="4650" spans="1:10" hidden="1">
      <c r="A4650" s="18">
        <f t="shared" si="72"/>
        <v>4646</v>
      </c>
      <c r="B4650" s="217">
        <v>19948</v>
      </c>
      <c r="C4650" s="285" t="s">
        <v>4016</v>
      </c>
      <c r="D4650" s="219">
        <v>32791</v>
      </c>
      <c r="E4650" s="287" t="s">
        <v>4792</v>
      </c>
      <c r="F4650" s="17"/>
      <c r="G4650" s="17"/>
      <c r="H4650" s="353">
        <v>1013521896</v>
      </c>
      <c r="I4650" s="17" t="s">
        <v>5210</v>
      </c>
      <c r="J4650" s="17">
        <v>0</v>
      </c>
    </row>
    <row r="4651" spans="1:10" hidden="1">
      <c r="A4651" s="18">
        <f t="shared" si="72"/>
        <v>4647</v>
      </c>
      <c r="B4651" s="281">
        <v>19949</v>
      </c>
      <c r="C4651" s="288" t="s">
        <v>4017</v>
      </c>
      <c r="D4651" s="283">
        <v>31951</v>
      </c>
      <c r="E4651" s="289" t="s">
        <v>4792</v>
      </c>
      <c r="F4651" s="17"/>
      <c r="G4651" s="17"/>
      <c r="H4651" s="353">
        <v>102003199999</v>
      </c>
      <c r="I4651" s="17" t="s">
        <v>5204</v>
      </c>
      <c r="J4651" s="17">
        <v>0</v>
      </c>
    </row>
    <row r="4652" spans="1:10" hidden="1">
      <c r="A4652" s="18">
        <f t="shared" si="72"/>
        <v>4648</v>
      </c>
      <c r="B4652" s="217">
        <v>19950</v>
      </c>
      <c r="C4652" s="218" t="s">
        <v>4018</v>
      </c>
      <c r="D4652" s="219">
        <v>36171</v>
      </c>
      <c r="E4652" s="287" t="s">
        <v>4819</v>
      </c>
      <c r="F4652" s="17"/>
      <c r="G4652" s="17"/>
      <c r="H4652" s="353">
        <v>141000888570</v>
      </c>
      <c r="I4652" s="17" t="s">
        <v>5210</v>
      </c>
      <c r="J4652" s="17">
        <v>0</v>
      </c>
    </row>
    <row r="4653" spans="1:10" hidden="1">
      <c r="A4653" s="18">
        <f t="shared" si="72"/>
        <v>4649</v>
      </c>
      <c r="B4653" s="281">
        <v>19951</v>
      </c>
      <c r="C4653" s="282" t="s">
        <v>4019</v>
      </c>
      <c r="D4653" s="283">
        <v>34921</v>
      </c>
      <c r="E4653" s="289" t="s">
        <v>4819</v>
      </c>
      <c r="F4653" s="17"/>
      <c r="G4653" s="17"/>
      <c r="H4653" s="353">
        <v>141000888562</v>
      </c>
      <c r="I4653" s="17" t="s">
        <v>5210</v>
      </c>
      <c r="J4653" s="17">
        <v>0</v>
      </c>
    </row>
    <row r="4654" spans="1:10" hidden="1">
      <c r="A4654" s="18">
        <f t="shared" si="72"/>
        <v>4650</v>
      </c>
      <c r="B4654" s="217">
        <v>19952</v>
      </c>
      <c r="C4654" s="218" t="s">
        <v>4020</v>
      </c>
      <c r="D4654" s="219">
        <v>36097</v>
      </c>
      <c r="E4654" s="287" t="s">
        <v>4821</v>
      </c>
      <c r="F4654" s="17"/>
      <c r="G4654" s="17"/>
      <c r="H4654" s="353">
        <v>1014326982</v>
      </c>
      <c r="I4654" s="17" t="s">
        <v>5210</v>
      </c>
      <c r="J4654" s="17">
        <v>0</v>
      </c>
    </row>
    <row r="4655" spans="1:10" hidden="1">
      <c r="A4655" s="18">
        <f t="shared" si="72"/>
        <v>4651</v>
      </c>
      <c r="B4655" s="281">
        <v>19954</v>
      </c>
      <c r="C4655" s="288" t="s">
        <v>4021</v>
      </c>
      <c r="D4655" s="283">
        <v>35844</v>
      </c>
      <c r="E4655" s="289" t="s">
        <v>4802</v>
      </c>
      <c r="F4655" s="17"/>
      <c r="G4655" s="17"/>
      <c r="H4655" s="353">
        <v>1013520427</v>
      </c>
      <c r="I4655" s="17" t="s">
        <v>5210</v>
      </c>
      <c r="J4655" s="17">
        <v>0</v>
      </c>
    </row>
    <row r="4656" spans="1:10" hidden="1">
      <c r="A4656" s="18">
        <f t="shared" si="72"/>
        <v>4652</v>
      </c>
      <c r="B4656" s="217">
        <v>19957</v>
      </c>
      <c r="C4656" s="39" t="s">
        <v>4022</v>
      </c>
      <c r="D4656" s="40">
        <v>30512</v>
      </c>
      <c r="E4656" s="24" t="s">
        <v>4829</v>
      </c>
      <c r="F4656" s="17"/>
      <c r="G4656" s="17"/>
      <c r="H4656" s="353">
        <v>1019878924</v>
      </c>
      <c r="I4656" s="17" t="s">
        <v>5210</v>
      </c>
      <c r="J4656" s="17">
        <v>0</v>
      </c>
    </row>
    <row r="4657" spans="1:10" hidden="1">
      <c r="A4657" s="18">
        <f t="shared" si="72"/>
        <v>4653</v>
      </c>
      <c r="B4657" s="281">
        <v>19958</v>
      </c>
      <c r="C4657" s="205" t="s">
        <v>585</v>
      </c>
      <c r="D4657" s="47">
        <v>31850</v>
      </c>
      <c r="E4657" s="28" t="s">
        <v>4780</v>
      </c>
      <c r="F4657" s="17"/>
      <c r="G4657" s="17"/>
      <c r="H4657" s="353">
        <v>1019879285</v>
      </c>
      <c r="I4657" s="17" t="s">
        <v>5210</v>
      </c>
      <c r="J4657" s="17">
        <v>0</v>
      </c>
    </row>
    <row r="4658" spans="1:10" hidden="1">
      <c r="A4658" s="18">
        <f t="shared" si="72"/>
        <v>4654</v>
      </c>
      <c r="B4658" s="281">
        <v>19962</v>
      </c>
      <c r="C4658" s="282" t="s">
        <v>4023</v>
      </c>
      <c r="D4658" s="283">
        <v>30754</v>
      </c>
      <c r="E4658" s="28" t="s">
        <v>4820</v>
      </c>
      <c r="F4658" s="17"/>
      <c r="G4658" s="17"/>
      <c r="H4658" s="353">
        <v>1019879976</v>
      </c>
      <c r="I4658" s="17" t="s">
        <v>5210</v>
      </c>
      <c r="J4658" s="17">
        <v>0</v>
      </c>
    </row>
    <row r="4659" spans="1:10" hidden="1">
      <c r="A4659" s="18">
        <f t="shared" si="72"/>
        <v>4655</v>
      </c>
      <c r="B4659" s="217">
        <v>19963</v>
      </c>
      <c r="C4659" s="39" t="s">
        <v>4024</v>
      </c>
      <c r="D4659" s="40">
        <v>29629</v>
      </c>
      <c r="E4659" s="39" t="s">
        <v>4825</v>
      </c>
      <c r="F4659" s="17"/>
      <c r="G4659" s="17"/>
      <c r="H4659" s="353">
        <v>6010126545007</v>
      </c>
      <c r="I4659" s="17" t="s">
        <v>6036</v>
      </c>
      <c r="J4659" s="17">
        <v>0</v>
      </c>
    </row>
    <row r="4660" spans="1:10" hidden="1">
      <c r="A4660" s="18">
        <f t="shared" si="72"/>
        <v>4656</v>
      </c>
      <c r="B4660" s="281">
        <v>19964</v>
      </c>
      <c r="C4660" s="205" t="s">
        <v>3681</v>
      </c>
      <c r="D4660" s="47">
        <v>32179</v>
      </c>
      <c r="E4660" s="205" t="s">
        <v>4825</v>
      </c>
      <c r="F4660" s="17"/>
      <c r="G4660" s="17"/>
      <c r="H4660" s="353">
        <v>1019880295</v>
      </c>
      <c r="I4660" s="17" t="s">
        <v>5210</v>
      </c>
      <c r="J4660" s="17">
        <v>0</v>
      </c>
    </row>
    <row r="4661" spans="1:10" hidden="1">
      <c r="A4661" s="18">
        <f t="shared" si="72"/>
        <v>4657</v>
      </c>
      <c r="B4661" s="217">
        <v>19965</v>
      </c>
      <c r="C4661" s="285" t="s">
        <v>4025</v>
      </c>
      <c r="D4661" s="219">
        <v>35294</v>
      </c>
      <c r="E4661" s="287" t="s">
        <v>4819</v>
      </c>
      <c r="F4661" s="17"/>
      <c r="G4661" s="17"/>
      <c r="H4661" s="353">
        <v>1014176020</v>
      </c>
      <c r="I4661" s="17" t="s">
        <v>5210</v>
      </c>
      <c r="J4661" s="17">
        <v>0</v>
      </c>
    </row>
    <row r="4662" spans="1:10" hidden="1">
      <c r="A4662" s="18">
        <f t="shared" si="72"/>
        <v>4658</v>
      </c>
      <c r="B4662" s="281">
        <v>19967</v>
      </c>
      <c r="C4662" s="286" t="s">
        <v>4026</v>
      </c>
      <c r="D4662" s="283">
        <v>36438</v>
      </c>
      <c r="E4662" s="289" t="s">
        <v>4817</v>
      </c>
      <c r="F4662" s="17"/>
      <c r="G4662" s="17"/>
      <c r="H4662" s="353">
        <v>1013941872</v>
      </c>
      <c r="I4662" s="17" t="s">
        <v>5210</v>
      </c>
      <c r="J4662" s="17">
        <v>0</v>
      </c>
    </row>
    <row r="4663" spans="1:10" hidden="1">
      <c r="A4663" s="18">
        <f t="shared" si="72"/>
        <v>4659</v>
      </c>
      <c r="B4663" s="217">
        <v>19971</v>
      </c>
      <c r="C4663" s="285" t="s">
        <v>4027</v>
      </c>
      <c r="D4663" s="219">
        <v>30033</v>
      </c>
      <c r="E4663" s="287" t="s">
        <v>4806</v>
      </c>
      <c r="F4663" s="17"/>
      <c r="G4663" s="17"/>
      <c r="H4663" s="353">
        <v>1014211540</v>
      </c>
      <c r="I4663" s="17" t="s">
        <v>5210</v>
      </c>
      <c r="J4663" s="17">
        <v>0</v>
      </c>
    </row>
    <row r="4664" spans="1:10" hidden="1">
      <c r="A4664" s="18">
        <f t="shared" si="72"/>
        <v>4660</v>
      </c>
      <c r="B4664" s="281">
        <v>19972</v>
      </c>
      <c r="C4664" s="288" t="s">
        <v>4028</v>
      </c>
      <c r="D4664" s="283">
        <v>30965</v>
      </c>
      <c r="E4664" s="289" t="s">
        <v>4806</v>
      </c>
      <c r="F4664" s="17"/>
      <c r="G4664" s="17"/>
      <c r="H4664" s="353">
        <v>1013522103</v>
      </c>
      <c r="I4664" s="17" t="s">
        <v>5210</v>
      </c>
      <c r="J4664" s="17">
        <v>0</v>
      </c>
    </row>
    <row r="4665" spans="1:10" hidden="1">
      <c r="A4665" s="18">
        <f t="shared" si="72"/>
        <v>4661</v>
      </c>
      <c r="B4665" s="217">
        <v>19974</v>
      </c>
      <c r="C4665" s="218" t="s">
        <v>4029</v>
      </c>
      <c r="D4665" s="219">
        <v>36660</v>
      </c>
      <c r="E4665" s="287" t="s">
        <v>4828</v>
      </c>
      <c r="F4665" s="17"/>
      <c r="G4665" s="17"/>
      <c r="H4665" s="353">
        <v>1014326012</v>
      </c>
      <c r="I4665" s="17" t="s">
        <v>5210</v>
      </c>
      <c r="J4665" s="17">
        <v>0</v>
      </c>
    </row>
    <row r="4666" spans="1:10" hidden="1">
      <c r="A4666" s="18">
        <f t="shared" si="72"/>
        <v>4662</v>
      </c>
      <c r="B4666" s="281">
        <v>19975</v>
      </c>
      <c r="C4666" s="282" t="s">
        <v>4030</v>
      </c>
      <c r="D4666" s="283">
        <v>35078</v>
      </c>
      <c r="E4666" s="28" t="s">
        <v>4829</v>
      </c>
      <c r="F4666" s="17"/>
      <c r="G4666" s="17"/>
      <c r="H4666" s="353">
        <v>141000888550</v>
      </c>
      <c r="I4666" s="17" t="s">
        <v>5210</v>
      </c>
      <c r="J4666" s="17">
        <v>0</v>
      </c>
    </row>
    <row r="4667" spans="1:10" hidden="1">
      <c r="A4667" s="18">
        <f t="shared" si="72"/>
        <v>4663</v>
      </c>
      <c r="B4667" s="217">
        <v>19976</v>
      </c>
      <c r="C4667" s="218" t="s">
        <v>4031</v>
      </c>
      <c r="D4667" s="219">
        <v>36643</v>
      </c>
      <c r="E4667" s="290" t="s">
        <v>4815</v>
      </c>
      <c r="F4667" s="17"/>
      <c r="G4667" s="17"/>
      <c r="H4667" s="353">
        <v>141000888527</v>
      </c>
      <c r="I4667" s="17" t="s">
        <v>5210</v>
      </c>
      <c r="J4667" s="17">
        <v>0</v>
      </c>
    </row>
    <row r="4668" spans="1:10" hidden="1">
      <c r="A4668" s="18">
        <f t="shared" si="72"/>
        <v>4664</v>
      </c>
      <c r="B4668" s="42">
        <v>19977</v>
      </c>
      <c r="C4668" s="29" t="s">
        <v>2317</v>
      </c>
      <c r="D4668" s="45">
        <v>34188</v>
      </c>
      <c r="E4668" s="28" t="s">
        <v>4815</v>
      </c>
      <c r="F4668" s="17"/>
      <c r="G4668" s="17"/>
      <c r="H4668" s="353">
        <v>1014326876</v>
      </c>
      <c r="I4668" s="17" t="s">
        <v>5210</v>
      </c>
      <c r="J4668" s="17">
        <v>0</v>
      </c>
    </row>
    <row r="4669" spans="1:10" hidden="1">
      <c r="A4669" s="18">
        <f t="shared" si="72"/>
        <v>4665</v>
      </c>
      <c r="B4669" s="217">
        <v>19979</v>
      </c>
      <c r="C4669" s="218" t="s">
        <v>4032</v>
      </c>
      <c r="D4669" s="219">
        <v>31330</v>
      </c>
      <c r="E4669" s="24" t="s">
        <v>4829</v>
      </c>
      <c r="F4669" s="17"/>
      <c r="G4669" s="17"/>
      <c r="H4669" s="353">
        <v>1014327609</v>
      </c>
      <c r="I4669" s="17" t="s">
        <v>5210</v>
      </c>
      <c r="J4669" s="17">
        <v>0</v>
      </c>
    </row>
    <row r="4670" spans="1:10" hidden="1">
      <c r="A4670" s="18">
        <f t="shared" si="72"/>
        <v>4666</v>
      </c>
      <c r="B4670" s="281">
        <v>19980</v>
      </c>
      <c r="C4670" s="205" t="s">
        <v>1118</v>
      </c>
      <c r="D4670" s="47">
        <v>31758</v>
      </c>
      <c r="E4670" s="205" t="s">
        <v>4789</v>
      </c>
      <c r="F4670" s="17"/>
      <c r="G4670" s="17"/>
      <c r="H4670" s="353">
        <v>1015444406</v>
      </c>
      <c r="I4670" s="17" t="s">
        <v>5210</v>
      </c>
      <c r="J4670" s="17">
        <v>0</v>
      </c>
    </row>
    <row r="4671" spans="1:10" hidden="1">
      <c r="A4671" s="18">
        <f t="shared" si="72"/>
        <v>4667</v>
      </c>
      <c r="B4671" s="217">
        <v>19981</v>
      </c>
      <c r="C4671" s="291" t="s">
        <v>4033</v>
      </c>
      <c r="D4671" s="219">
        <v>33890</v>
      </c>
      <c r="E4671" s="287" t="s">
        <v>4828</v>
      </c>
      <c r="F4671" s="17"/>
      <c r="G4671" s="17"/>
      <c r="H4671" s="353">
        <v>1013927988</v>
      </c>
      <c r="I4671" s="17" t="s">
        <v>5210</v>
      </c>
      <c r="J4671" s="17">
        <v>0</v>
      </c>
    </row>
    <row r="4672" spans="1:10" hidden="1">
      <c r="A4672" s="18">
        <f t="shared" si="72"/>
        <v>4668</v>
      </c>
      <c r="B4672" s="281">
        <v>19982</v>
      </c>
      <c r="C4672" s="282" t="s">
        <v>4034</v>
      </c>
      <c r="D4672" s="283">
        <v>31051</v>
      </c>
      <c r="E4672" s="28" t="s">
        <v>4800</v>
      </c>
      <c r="F4672" s="17"/>
      <c r="G4672" s="17"/>
      <c r="H4672" s="353">
        <v>141000869226</v>
      </c>
      <c r="I4672" s="17" t="s">
        <v>5210</v>
      </c>
      <c r="J4672" s="17">
        <v>0</v>
      </c>
    </row>
    <row r="4673" spans="1:10" hidden="1">
      <c r="A4673" s="18">
        <f t="shared" si="72"/>
        <v>4669</v>
      </c>
      <c r="B4673" s="217">
        <v>19983</v>
      </c>
      <c r="C4673" s="218" t="s">
        <v>4035</v>
      </c>
      <c r="D4673" s="219">
        <v>35544</v>
      </c>
      <c r="E4673" s="287" t="s">
        <v>4822</v>
      </c>
      <c r="F4673" s="17"/>
      <c r="G4673" s="17"/>
      <c r="H4673" s="353">
        <v>1014168451</v>
      </c>
      <c r="I4673" s="17" t="s">
        <v>5210</v>
      </c>
      <c r="J4673" s="17">
        <v>0</v>
      </c>
    </row>
    <row r="4674" spans="1:10" hidden="1">
      <c r="A4674" s="18">
        <f t="shared" si="72"/>
        <v>4670</v>
      </c>
      <c r="B4674" s="281">
        <v>19984</v>
      </c>
      <c r="C4674" s="205" t="s">
        <v>4036</v>
      </c>
      <c r="D4674" s="47">
        <v>33868</v>
      </c>
      <c r="E4674" s="205" t="s">
        <v>4822</v>
      </c>
      <c r="F4674" s="17"/>
      <c r="G4674" s="17"/>
      <c r="H4674" s="353">
        <v>1019881490</v>
      </c>
      <c r="I4674" s="17" t="s">
        <v>5210</v>
      </c>
      <c r="J4674" s="17">
        <v>0</v>
      </c>
    </row>
    <row r="4675" spans="1:10" hidden="1">
      <c r="A4675" s="18">
        <f t="shared" si="72"/>
        <v>4671</v>
      </c>
      <c r="B4675" s="217">
        <v>19985</v>
      </c>
      <c r="C4675" s="39" t="s">
        <v>4037</v>
      </c>
      <c r="D4675" s="40">
        <v>35336</v>
      </c>
      <c r="E4675" s="39" t="s">
        <v>4822</v>
      </c>
      <c r="F4675" s="17"/>
      <c r="G4675" s="17"/>
      <c r="H4675" s="353">
        <v>8842822038</v>
      </c>
      <c r="I4675" s="17" t="s">
        <v>5273</v>
      </c>
      <c r="J4675" s="17">
        <v>0</v>
      </c>
    </row>
    <row r="4676" spans="1:10" hidden="1">
      <c r="A4676" s="18">
        <f t="shared" si="72"/>
        <v>4672</v>
      </c>
      <c r="B4676" s="281">
        <v>19986</v>
      </c>
      <c r="C4676" s="282" t="s">
        <v>4038</v>
      </c>
      <c r="D4676" s="283">
        <v>36305</v>
      </c>
      <c r="E4676" s="28" t="s">
        <v>4793</v>
      </c>
      <c r="F4676" s="17"/>
      <c r="G4676" s="17"/>
      <c r="H4676" s="353">
        <v>141000888552</v>
      </c>
      <c r="I4676" s="17" t="s">
        <v>5210</v>
      </c>
      <c r="J4676" s="17">
        <v>0</v>
      </c>
    </row>
    <row r="4677" spans="1:10" hidden="1">
      <c r="A4677" s="18">
        <f t="shared" si="72"/>
        <v>4673</v>
      </c>
      <c r="B4677" s="217">
        <v>19987</v>
      </c>
      <c r="C4677" s="39" t="s">
        <v>4039</v>
      </c>
      <c r="D4677" s="40">
        <v>33394</v>
      </c>
      <c r="E4677" s="24" t="s">
        <v>4817</v>
      </c>
      <c r="F4677" s="17"/>
      <c r="G4677" s="17"/>
      <c r="H4677" s="353">
        <v>21110000921852</v>
      </c>
      <c r="I4677" s="17" t="s">
        <v>5273</v>
      </c>
      <c r="J4677" s="17">
        <v>0</v>
      </c>
    </row>
    <row r="4678" spans="1:10" hidden="1">
      <c r="A4678" s="18">
        <f t="shared" ref="A4678:A4741" si="73">ROW()-4</f>
        <v>4674</v>
      </c>
      <c r="B4678" s="281">
        <v>19988</v>
      </c>
      <c r="C4678" s="205" t="s">
        <v>930</v>
      </c>
      <c r="D4678" s="47">
        <v>35751</v>
      </c>
      <c r="E4678" s="28" t="s">
        <v>4782</v>
      </c>
      <c r="F4678" s="17" t="s">
        <v>10696</v>
      </c>
      <c r="G4678" s="17" t="s">
        <v>10691</v>
      </c>
      <c r="H4678" s="353">
        <v>1019882387</v>
      </c>
      <c r="I4678" s="17" t="s">
        <v>5210</v>
      </c>
      <c r="J4678" s="17">
        <v>0</v>
      </c>
    </row>
    <row r="4679" spans="1:10" hidden="1">
      <c r="A4679" s="18">
        <f t="shared" si="73"/>
        <v>4675</v>
      </c>
      <c r="B4679" s="217">
        <v>19990</v>
      </c>
      <c r="C4679" s="218" t="s">
        <v>4040</v>
      </c>
      <c r="D4679" s="219">
        <v>33521</v>
      </c>
      <c r="E4679" s="24" t="s">
        <v>4779</v>
      </c>
      <c r="F4679" s="17"/>
      <c r="G4679" s="17"/>
      <c r="H4679" s="353">
        <v>1019882975</v>
      </c>
      <c r="I4679" s="17" t="s">
        <v>5210</v>
      </c>
      <c r="J4679" s="17">
        <v>0</v>
      </c>
    </row>
    <row r="4680" spans="1:10" hidden="1">
      <c r="A4680" s="18">
        <f t="shared" si="73"/>
        <v>4676</v>
      </c>
      <c r="B4680" s="281">
        <v>19991</v>
      </c>
      <c r="C4680" s="205" t="s">
        <v>536</v>
      </c>
      <c r="D4680" s="47">
        <v>35918</v>
      </c>
      <c r="E4680" s="28" t="s">
        <v>4794</v>
      </c>
      <c r="F4680" s="17"/>
      <c r="G4680" s="17"/>
      <c r="H4680" s="353">
        <v>830123896666</v>
      </c>
      <c r="I4680" s="17" t="s">
        <v>6036</v>
      </c>
      <c r="J4680" s="17">
        <v>0</v>
      </c>
    </row>
    <row r="4681" spans="1:10" hidden="1">
      <c r="A4681" s="18">
        <f t="shared" si="73"/>
        <v>4677</v>
      </c>
      <c r="B4681" s="217">
        <v>19992</v>
      </c>
      <c r="C4681" s="218" t="s">
        <v>3950</v>
      </c>
      <c r="D4681" s="219">
        <v>33959</v>
      </c>
      <c r="E4681" s="24" t="s">
        <v>4830</v>
      </c>
      <c r="F4681" s="17"/>
      <c r="G4681" s="17"/>
      <c r="H4681" s="353">
        <v>341006898832</v>
      </c>
      <c r="I4681" s="17" t="s">
        <v>5210</v>
      </c>
      <c r="J4681" s="17">
        <v>0</v>
      </c>
    </row>
    <row r="4682" spans="1:10" hidden="1">
      <c r="A4682" s="18">
        <f t="shared" si="73"/>
        <v>4678</v>
      </c>
      <c r="B4682" s="281">
        <v>19993</v>
      </c>
      <c r="C4682" s="205" t="s">
        <v>4041</v>
      </c>
      <c r="D4682" s="47">
        <v>35083</v>
      </c>
      <c r="E4682" s="28" t="s">
        <v>4793</v>
      </c>
      <c r="F4682" s="17"/>
      <c r="G4682" s="17"/>
      <c r="H4682" s="353">
        <v>1019882159</v>
      </c>
      <c r="I4682" s="17" t="s">
        <v>5210</v>
      </c>
      <c r="J4682" s="17">
        <v>0</v>
      </c>
    </row>
    <row r="4683" spans="1:10" hidden="1">
      <c r="A4683" s="18">
        <f t="shared" si="73"/>
        <v>4679</v>
      </c>
      <c r="B4683" s="217">
        <v>19994</v>
      </c>
      <c r="C4683" s="218" t="s">
        <v>4042</v>
      </c>
      <c r="D4683" s="219">
        <v>34498</v>
      </c>
      <c r="E4683" s="287" t="s">
        <v>4825</v>
      </c>
      <c r="F4683" s="17"/>
      <c r="G4683" s="17"/>
      <c r="H4683" s="353">
        <v>141000888568</v>
      </c>
      <c r="I4683" s="17" t="s">
        <v>5210</v>
      </c>
      <c r="J4683" s="17">
        <v>0</v>
      </c>
    </row>
    <row r="4684" spans="1:10" hidden="1">
      <c r="A4684" s="18">
        <f t="shared" si="73"/>
        <v>4680</v>
      </c>
      <c r="B4684" s="281">
        <v>19995</v>
      </c>
      <c r="C4684" s="282" t="s">
        <v>4043</v>
      </c>
      <c r="D4684" s="283">
        <v>35623</v>
      </c>
      <c r="E4684" s="28" t="s">
        <v>4800</v>
      </c>
      <c r="F4684" s="17"/>
      <c r="G4684" s="17"/>
      <c r="H4684" s="353">
        <v>1019920386</v>
      </c>
      <c r="I4684" s="17" t="s">
        <v>5210</v>
      </c>
      <c r="J4684" s="17">
        <v>0</v>
      </c>
    </row>
    <row r="4685" spans="1:10" hidden="1">
      <c r="A4685" s="18">
        <f t="shared" si="73"/>
        <v>4681</v>
      </c>
      <c r="B4685" s="21">
        <v>19996</v>
      </c>
      <c r="C4685" s="22" t="s">
        <v>4044</v>
      </c>
      <c r="D4685" s="23">
        <v>35520</v>
      </c>
      <c r="E4685" s="24" t="s">
        <v>4810</v>
      </c>
      <c r="F4685" s="17"/>
      <c r="G4685" s="17"/>
      <c r="H4685" s="353">
        <v>21110000899205</v>
      </c>
      <c r="I4685" s="17" t="s">
        <v>5273</v>
      </c>
      <c r="J4685" s="17">
        <v>0</v>
      </c>
    </row>
    <row r="4686" spans="1:10" hidden="1">
      <c r="A4686" s="18">
        <f t="shared" si="73"/>
        <v>4682</v>
      </c>
      <c r="B4686" s="292">
        <v>19998</v>
      </c>
      <c r="C4686" s="61" t="s">
        <v>4045</v>
      </c>
      <c r="D4686" s="102">
        <v>34719</v>
      </c>
      <c r="E4686" s="29" t="s">
        <v>4798</v>
      </c>
      <c r="F4686" s="17"/>
      <c r="G4686" s="17"/>
      <c r="H4686" s="353">
        <v>1013904407</v>
      </c>
      <c r="I4686" s="17" t="s">
        <v>5210</v>
      </c>
      <c r="J4686" s="17">
        <v>0</v>
      </c>
    </row>
    <row r="4687" spans="1:10" hidden="1">
      <c r="A4687" s="18">
        <f t="shared" si="73"/>
        <v>4683</v>
      </c>
      <c r="B4687" s="174">
        <v>20003</v>
      </c>
      <c r="C4687" s="50" t="s">
        <v>4046</v>
      </c>
      <c r="D4687" s="145">
        <v>30858</v>
      </c>
      <c r="E4687" s="30" t="s">
        <v>4824</v>
      </c>
      <c r="F4687" s="17"/>
      <c r="G4687" s="17"/>
      <c r="H4687" s="353">
        <v>1014829096</v>
      </c>
      <c r="I4687" s="17" t="s">
        <v>5210</v>
      </c>
      <c r="J4687" s="17">
        <v>0</v>
      </c>
    </row>
    <row r="4688" spans="1:10" hidden="1">
      <c r="A4688" s="18">
        <f t="shared" si="73"/>
        <v>4684</v>
      </c>
      <c r="B4688" s="292">
        <v>20008</v>
      </c>
      <c r="C4688" s="61" t="s">
        <v>4047</v>
      </c>
      <c r="D4688" s="102">
        <v>31679</v>
      </c>
      <c r="E4688" s="29" t="s">
        <v>4821</v>
      </c>
      <c r="F4688" s="17"/>
      <c r="G4688" s="17"/>
      <c r="H4688" s="353">
        <v>1017382035</v>
      </c>
      <c r="I4688" s="17" t="s">
        <v>5210</v>
      </c>
      <c r="J4688" s="17">
        <v>0</v>
      </c>
    </row>
    <row r="4689" spans="1:10" hidden="1">
      <c r="A4689" s="18">
        <f t="shared" si="73"/>
        <v>4685</v>
      </c>
      <c r="B4689" s="174">
        <v>20009</v>
      </c>
      <c r="C4689" s="50" t="s">
        <v>250</v>
      </c>
      <c r="D4689" s="145">
        <v>32740</v>
      </c>
      <c r="E4689" s="24" t="s">
        <v>4813</v>
      </c>
      <c r="F4689" s="17"/>
      <c r="G4689" s="17"/>
      <c r="H4689" s="353">
        <v>1015754396</v>
      </c>
      <c r="I4689" s="17" t="s">
        <v>5210</v>
      </c>
      <c r="J4689" s="17">
        <v>0</v>
      </c>
    </row>
    <row r="4690" spans="1:10" hidden="1">
      <c r="A4690" s="18">
        <f t="shared" si="73"/>
        <v>4686</v>
      </c>
      <c r="B4690" s="292">
        <v>20010</v>
      </c>
      <c r="C4690" s="61" t="s">
        <v>4048</v>
      </c>
      <c r="D4690" s="102">
        <v>35326</v>
      </c>
      <c r="E4690" s="29" t="s">
        <v>4821</v>
      </c>
      <c r="F4690" s="17"/>
      <c r="G4690" s="17"/>
      <c r="H4690" s="353">
        <v>1015282741</v>
      </c>
      <c r="I4690" s="17" t="s">
        <v>5210</v>
      </c>
      <c r="J4690" s="17">
        <v>0</v>
      </c>
    </row>
    <row r="4691" spans="1:10" hidden="1">
      <c r="A4691" s="18">
        <f t="shared" si="73"/>
        <v>4687</v>
      </c>
      <c r="B4691" s="174">
        <v>20013</v>
      </c>
      <c r="C4691" s="50" t="s">
        <v>4049</v>
      </c>
      <c r="D4691" s="145">
        <v>33069</v>
      </c>
      <c r="E4691" s="30" t="s">
        <v>4812</v>
      </c>
      <c r="F4691" s="17"/>
      <c r="G4691" s="17"/>
      <c r="H4691" s="353">
        <v>1014830562</v>
      </c>
      <c r="I4691" s="17" t="s">
        <v>5210</v>
      </c>
      <c r="J4691" s="17">
        <v>0</v>
      </c>
    </row>
    <row r="4692" spans="1:10" hidden="1">
      <c r="A4692" s="18">
        <f t="shared" si="73"/>
        <v>4688</v>
      </c>
      <c r="B4692" s="292">
        <v>20014</v>
      </c>
      <c r="C4692" s="61" t="s">
        <v>4050</v>
      </c>
      <c r="D4692" s="102">
        <v>31133</v>
      </c>
      <c r="E4692" s="29" t="s">
        <v>4798</v>
      </c>
      <c r="F4692" s="17"/>
      <c r="G4692" s="17"/>
      <c r="H4692" s="353">
        <v>105872214759</v>
      </c>
      <c r="I4692" s="17" t="s">
        <v>5204</v>
      </c>
      <c r="J4692" s="17">
        <v>0</v>
      </c>
    </row>
    <row r="4693" spans="1:10" hidden="1">
      <c r="A4693" s="18">
        <f t="shared" si="73"/>
        <v>4689</v>
      </c>
      <c r="B4693" s="174">
        <v>20015</v>
      </c>
      <c r="C4693" s="50" t="s">
        <v>4051</v>
      </c>
      <c r="D4693" s="145">
        <v>32826</v>
      </c>
      <c r="E4693" s="30" t="s">
        <v>4792</v>
      </c>
      <c r="F4693" s="17"/>
      <c r="G4693" s="17"/>
      <c r="H4693" s="353">
        <v>1014828343</v>
      </c>
      <c r="I4693" s="17" t="s">
        <v>5210</v>
      </c>
      <c r="J4693" s="17">
        <v>0</v>
      </c>
    </row>
    <row r="4694" spans="1:10" hidden="1">
      <c r="A4694" s="18">
        <f t="shared" si="73"/>
        <v>4690</v>
      </c>
      <c r="B4694" s="292">
        <v>20019</v>
      </c>
      <c r="C4694" s="61" t="s">
        <v>4052</v>
      </c>
      <c r="D4694" s="102">
        <v>31187</v>
      </c>
      <c r="E4694" s="29" t="s">
        <v>4792</v>
      </c>
      <c r="F4694" s="17"/>
      <c r="G4694" s="17"/>
      <c r="H4694" s="353">
        <v>1014831258</v>
      </c>
      <c r="I4694" s="17" t="s">
        <v>5210</v>
      </c>
      <c r="J4694" s="17">
        <v>0</v>
      </c>
    </row>
    <row r="4695" spans="1:10" hidden="1">
      <c r="A4695" s="18">
        <f t="shared" si="73"/>
        <v>4691</v>
      </c>
      <c r="B4695" s="174">
        <v>20021</v>
      </c>
      <c r="C4695" s="293" t="s">
        <v>4053</v>
      </c>
      <c r="D4695" s="145">
        <v>35829</v>
      </c>
      <c r="E4695" s="30" t="s">
        <v>4819</v>
      </c>
      <c r="F4695" s="17"/>
      <c r="G4695" s="17"/>
      <c r="H4695" s="353">
        <v>1014325847</v>
      </c>
      <c r="I4695" s="17" t="s">
        <v>5210</v>
      </c>
      <c r="J4695" s="17">
        <v>0</v>
      </c>
    </row>
    <row r="4696" spans="1:10" hidden="1">
      <c r="A4696" s="18">
        <f t="shared" si="73"/>
        <v>4692</v>
      </c>
      <c r="B4696" s="292">
        <v>20022</v>
      </c>
      <c r="C4696" s="61" t="s">
        <v>4054</v>
      </c>
      <c r="D4696" s="102">
        <v>30431</v>
      </c>
      <c r="E4696" s="29" t="s">
        <v>4819</v>
      </c>
      <c r="F4696" s="17"/>
      <c r="G4696" s="17"/>
      <c r="H4696" s="353">
        <v>108873298722</v>
      </c>
      <c r="I4696" s="17" t="s">
        <v>5204</v>
      </c>
      <c r="J4696" s="17">
        <v>0</v>
      </c>
    </row>
    <row r="4697" spans="1:10" hidden="1">
      <c r="A4697" s="18">
        <f t="shared" si="73"/>
        <v>4693</v>
      </c>
      <c r="B4697" s="174">
        <v>20027</v>
      </c>
      <c r="C4697" s="50" t="s">
        <v>4055</v>
      </c>
      <c r="D4697" s="145">
        <v>36021</v>
      </c>
      <c r="E4697" s="30" t="s">
        <v>4813</v>
      </c>
      <c r="F4697" s="17"/>
      <c r="G4697" s="17"/>
      <c r="H4697" s="353">
        <v>1014830336</v>
      </c>
      <c r="I4697" s="17" t="s">
        <v>5210</v>
      </c>
      <c r="J4697" s="17">
        <v>0</v>
      </c>
    </row>
    <row r="4698" spans="1:10" hidden="1">
      <c r="A4698" s="18">
        <f t="shared" si="73"/>
        <v>4694</v>
      </c>
      <c r="B4698" s="292">
        <v>20028</v>
      </c>
      <c r="C4698" s="61" t="s">
        <v>4056</v>
      </c>
      <c r="D4698" s="102">
        <v>36338</v>
      </c>
      <c r="E4698" s="29" t="s">
        <v>4828</v>
      </c>
      <c r="F4698" s="17"/>
      <c r="G4698" s="17"/>
      <c r="H4698" s="353">
        <v>1014828582</v>
      </c>
      <c r="I4698" s="17" t="s">
        <v>5210</v>
      </c>
      <c r="J4698" s="17">
        <v>0</v>
      </c>
    </row>
    <row r="4699" spans="1:10" hidden="1">
      <c r="A4699" s="18">
        <f t="shared" si="73"/>
        <v>4695</v>
      </c>
      <c r="B4699" s="174">
        <v>20029</v>
      </c>
      <c r="C4699" s="50" t="s">
        <v>4057</v>
      </c>
      <c r="D4699" s="145">
        <v>36074</v>
      </c>
      <c r="E4699" s="30" t="s">
        <v>4802</v>
      </c>
      <c r="F4699" s="17"/>
      <c r="G4699" s="17"/>
      <c r="H4699" s="353">
        <v>1015541612</v>
      </c>
      <c r="I4699" s="17" t="s">
        <v>5210</v>
      </c>
      <c r="J4699" s="17">
        <v>0</v>
      </c>
    </row>
    <row r="4700" spans="1:10" hidden="1">
      <c r="A4700" s="18">
        <f t="shared" si="73"/>
        <v>4696</v>
      </c>
      <c r="B4700" s="292">
        <v>20030</v>
      </c>
      <c r="C4700" s="61" t="s">
        <v>4058</v>
      </c>
      <c r="D4700" s="102">
        <v>32892</v>
      </c>
      <c r="E4700" s="29" t="s">
        <v>4802</v>
      </c>
      <c r="F4700" s="17"/>
      <c r="G4700" s="17"/>
      <c r="H4700" s="353">
        <v>1017382141</v>
      </c>
      <c r="I4700" s="17" t="s">
        <v>5210</v>
      </c>
      <c r="J4700" s="17">
        <v>0</v>
      </c>
    </row>
    <row r="4701" spans="1:10" hidden="1">
      <c r="A4701" s="18">
        <f t="shared" si="73"/>
        <v>4697</v>
      </c>
      <c r="B4701" s="174">
        <v>20031</v>
      </c>
      <c r="C4701" s="50" t="s">
        <v>4059</v>
      </c>
      <c r="D4701" s="145">
        <v>31699</v>
      </c>
      <c r="E4701" s="30" t="s">
        <v>4802</v>
      </c>
      <c r="F4701" s="17"/>
      <c r="G4701" s="17"/>
      <c r="H4701" s="353">
        <v>1016241562</v>
      </c>
      <c r="I4701" s="17" t="s">
        <v>5210</v>
      </c>
      <c r="J4701" s="17">
        <v>0</v>
      </c>
    </row>
    <row r="4702" spans="1:10" hidden="1">
      <c r="A4702" s="18">
        <f t="shared" si="73"/>
        <v>4698</v>
      </c>
      <c r="B4702" s="292">
        <v>20032</v>
      </c>
      <c r="C4702" s="61" t="s">
        <v>4060</v>
      </c>
      <c r="D4702" s="102">
        <v>30889</v>
      </c>
      <c r="E4702" s="29" t="s">
        <v>4802</v>
      </c>
      <c r="F4702" s="17"/>
      <c r="G4702" s="17"/>
      <c r="H4702" s="353">
        <v>1016241116</v>
      </c>
      <c r="I4702" s="17" t="s">
        <v>5210</v>
      </c>
      <c r="J4702" s="17">
        <v>0</v>
      </c>
    </row>
    <row r="4703" spans="1:10" hidden="1">
      <c r="A4703" s="18">
        <f t="shared" si="73"/>
        <v>4699</v>
      </c>
      <c r="B4703" s="174">
        <v>20034</v>
      </c>
      <c r="C4703" s="294" t="s">
        <v>4061</v>
      </c>
      <c r="D4703" s="145">
        <v>35358</v>
      </c>
      <c r="E4703" s="30" t="s">
        <v>4808</v>
      </c>
      <c r="F4703" s="17"/>
      <c r="G4703" s="17"/>
      <c r="H4703" s="353">
        <v>1014106628</v>
      </c>
      <c r="I4703" s="17" t="s">
        <v>5210</v>
      </c>
      <c r="J4703" s="17">
        <v>0</v>
      </c>
    </row>
    <row r="4704" spans="1:10" hidden="1">
      <c r="A4704" s="18">
        <f t="shared" si="73"/>
        <v>4700</v>
      </c>
      <c r="B4704" s="292">
        <v>20038</v>
      </c>
      <c r="C4704" s="295" t="s">
        <v>4062</v>
      </c>
      <c r="D4704" s="102">
        <v>31846</v>
      </c>
      <c r="E4704" s="29" t="s">
        <v>4808</v>
      </c>
      <c r="F4704" s="17"/>
      <c r="G4704" s="17"/>
      <c r="H4704" s="353">
        <v>39010001178675</v>
      </c>
      <c r="I4704" s="17" t="s">
        <v>5273</v>
      </c>
      <c r="J4704" s="17">
        <v>0</v>
      </c>
    </row>
    <row r="4705" spans="1:10" hidden="1">
      <c r="A4705" s="18">
        <f t="shared" si="73"/>
        <v>4701</v>
      </c>
      <c r="B4705" s="292">
        <v>20040</v>
      </c>
      <c r="C4705" s="61" t="s">
        <v>4063</v>
      </c>
      <c r="D4705" s="102">
        <v>34330</v>
      </c>
      <c r="E4705" s="29" t="s">
        <v>4803</v>
      </c>
      <c r="F4705" s="17"/>
      <c r="G4705" s="17"/>
      <c r="H4705" s="353">
        <v>1015444540</v>
      </c>
      <c r="I4705" s="17" t="s">
        <v>5210</v>
      </c>
      <c r="J4705" s="17">
        <v>0</v>
      </c>
    </row>
    <row r="4706" spans="1:10" hidden="1">
      <c r="A4706" s="18">
        <f t="shared" si="73"/>
        <v>4702</v>
      </c>
      <c r="B4706" s="174">
        <v>20043</v>
      </c>
      <c r="C4706" s="50" t="s">
        <v>4064</v>
      </c>
      <c r="D4706" s="145">
        <v>34742</v>
      </c>
      <c r="E4706" s="30" t="s">
        <v>4817</v>
      </c>
      <c r="F4706" s="17"/>
      <c r="G4706" s="17"/>
      <c r="H4706" s="353">
        <v>941000021836</v>
      </c>
      <c r="I4706" s="17" t="s">
        <v>5210</v>
      </c>
      <c r="J4706" s="17">
        <v>0</v>
      </c>
    </row>
    <row r="4707" spans="1:10" hidden="1">
      <c r="A4707" s="18">
        <f t="shared" si="73"/>
        <v>4703</v>
      </c>
      <c r="B4707" s="292">
        <v>20044</v>
      </c>
      <c r="C4707" s="295" t="s">
        <v>4065</v>
      </c>
      <c r="D4707" s="102">
        <v>31356</v>
      </c>
      <c r="E4707" s="29" t="s">
        <v>4817</v>
      </c>
      <c r="F4707" s="17"/>
      <c r="G4707" s="17"/>
      <c r="H4707" s="353">
        <v>141000889096</v>
      </c>
      <c r="I4707" s="17" t="s">
        <v>5210</v>
      </c>
      <c r="J4707" s="17">
        <v>0</v>
      </c>
    </row>
    <row r="4708" spans="1:10" hidden="1">
      <c r="A4708" s="18">
        <f t="shared" si="73"/>
        <v>4704</v>
      </c>
      <c r="B4708" s="174">
        <v>20047</v>
      </c>
      <c r="C4708" s="50" t="s">
        <v>4066</v>
      </c>
      <c r="D4708" s="145">
        <v>33234</v>
      </c>
      <c r="E4708" s="30" t="s">
        <v>4823</v>
      </c>
      <c r="F4708" s="17"/>
      <c r="G4708" s="17"/>
      <c r="H4708" s="353">
        <v>1017291576</v>
      </c>
      <c r="I4708" s="17" t="s">
        <v>5210</v>
      </c>
      <c r="J4708" s="17">
        <v>0</v>
      </c>
    </row>
    <row r="4709" spans="1:10" hidden="1">
      <c r="A4709" s="18">
        <f t="shared" si="73"/>
        <v>4705</v>
      </c>
      <c r="B4709" s="292">
        <v>20050</v>
      </c>
      <c r="C4709" s="296" t="s">
        <v>4067</v>
      </c>
      <c r="D4709" s="102">
        <v>33613</v>
      </c>
      <c r="E4709" s="29" t="s">
        <v>4806</v>
      </c>
      <c r="F4709" s="17"/>
      <c r="G4709" s="17"/>
      <c r="H4709" s="353">
        <v>1014325774</v>
      </c>
      <c r="I4709" s="17" t="s">
        <v>5210</v>
      </c>
      <c r="J4709" s="17">
        <v>0</v>
      </c>
    </row>
    <row r="4710" spans="1:10" hidden="1">
      <c r="A4710" s="18">
        <f t="shared" si="73"/>
        <v>4706</v>
      </c>
      <c r="B4710" s="174">
        <v>20051</v>
      </c>
      <c r="C4710" s="293" t="s">
        <v>4068</v>
      </c>
      <c r="D4710" s="145">
        <v>32449</v>
      </c>
      <c r="E4710" s="30" t="s">
        <v>4806</v>
      </c>
      <c r="F4710" s="17"/>
      <c r="G4710" s="17"/>
      <c r="H4710" s="353">
        <v>1014325807</v>
      </c>
      <c r="I4710" s="17" t="s">
        <v>5210</v>
      </c>
      <c r="J4710" s="17">
        <v>0</v>
      </c>
    </row>
    <row r="4711" spans="1:10" hidden="1">
      <c r="A4711" s="18">
        <f t="shared" si="73"/>
        <v>4707</v>
      </c>
      <c r="B4711" s="292">
        <v>20052</v>
      </c>
      <c r="C4711" s="61" t="s">
        <v>4069</v>
      </c>
      <c r="D4711" s="102">
        <v>36741</v>
      </c>
      <c r="E4711" s="29" t="s">
        <v>4791</v>
      </c>
      <c r="F4711" s="17"/>
      <c r="G4711" s="17"/>
      <c r="H4711" s="353">
        <v>103870243054</v>
      </c>
      <c r="I4711" s="17" t="s">
        <v>5204</v>
      </c>
      <c r="J4711" s="17">
        <v>0</v>
      </c>
    </row>
    <row r="4712" spans="1:10" hidden="1">
      <c r="A4712" s="18">
        <f t="shared" si="73"/>
        <v>4708</v>
      </c>
      <c r="B4712" s="174">
        <v>20054</v>
      </c>
      <c r="C4712" s="50" t="s">
        <v>4070</v>
      </c>
      <c r="D4712" s="145">
        <v>31667</v>
      </c>
      <c r="E4712" s="30" t="s">
        <v>4827</v>
      </c>
      <c r="F4712" s="17"/>
      <c r="G4712" s="17"/>
      <c r="H4712" s="353">
        <v>1014829980</v>
      </c>
      <c r="I4712" s="17" t="s">
        <v>5210</v>
      </c>
      <c r="J4712" s="17">
        <v>0</v>
      </c>
    </row>
    <row r="4713" spans="1:10" hidden="1">
      <c r="A4713" s="18">
        <f t="shared" si="73"/>
        <v>4709</v>
      </c>
      <c r="B4713" s="292">
        <v>20059</v>
      </c>
      <c r="C4713" s="295" t="s">
        <v>4071</v>
      </c>
      <c r="D4713" s="102">
        <v>33460</v>
      </c>
      <c r="E4713" s="29" t="s">
        <v>4803</v>
      </c>
      <c r="F4713" s="17"/>
      <c r="G4713" s="17"/>
      <c r="H4713" s="353">
        <v>1014691065</v>
      </c>
      <c r="I4713" s="17" t="s">
        <v>5210</v>
      </c>
      <c r="J4713" s="17">
        <v>0</v>
      </c>
    </row>
    <row r="4714" spans="1:10" hidden="1">
      <c r="A4714" s="18">
        <f t="shared" si="73"/>
        <v>4710</v>
      </c>
      <c r="B4714" s="174">
        <v>20060</v>
      </c>
      <c r="C4714" s="293" t="s">
        <v>4072</v>
      </c>
      <c r="D4714" s="145">
        <v>32595</v>
      </c>
      <c r="E4714" s="30" t="s">
        <v>4803</v>
      </c>
      <c r="F4714" s="17"/>
      <c r="G4714" s="17"/>
      <c r="H4714" s="353">
        <v>1014356241</v>
      </c>
      <c r="I4714" s="17" t="s">
        <v>5210</v>
      </c>
      <c r="J4714" s="17">
        <v>0</v>
      </c>
    </row>
    <row r="4715" spans="1:10" hidden="1">
      <c r="A4715" s="18">
        <f t="shared" si="73"/>
        <v>4711</v>
      </c>
      <c r="B4715" s="292">
        <v>20061</v>
      </c>
      <c r="C4715" s="61" t="s">
        <v>1950</v>
      </c>
      <c r="D4715" s="102">
        <v>36083</v>
      </c>
      <c r="E4715" s="29" t="s">
        <v>4816</v>
      </c>
      <c r="F4715" s="17"/>
      <c r="G4715" s="17"/>
      <c r="H4715" s="353">
        <v>1014831140</v>
      </c>
      <c r="I4715" s="17" t="s">
        <v>5210</v>
      </c>
      <c r="J4715" s="17">
        <v>0</v>
      </c>
    </row>
    <row r="4716" spans="1:10" hidden="1">
      <c r="A4716" s="18">
        <f t="shared" si="73"/>
        <v>4712</v>
      </c>
      <c r="B4716" s="174">
        <v>20062</v>
      </c>
      <c r="C4716" s="50" t="s">
        <v>4073</v>
      </c>
      <c r="D4716" s="145">
        <v>31279</v>
      </c>
      <c r="E4716" s="30" t="s">
        <v>4803</v>
      </c>
      <c r="F4716" s="17"/>
      <c r="G4716" s="17"/>
      <c r="H4716" s="353">
        <v>1014829354</v>
      </c>
      <c r="I4716" s="17" t="s">
        <v>5210</v>
      </c>
      <c r="J4716" s="17">
        <v>0</v>
      </c>
    </row>
    <row r="4717" spans="1:10" hidden="1">
      <c r="A4717" s="18">
        <f t="shared" si="73"/>
        <v>4713</v>
      </c>
      <c r="B4717" s="292">
        <v>20063</v>
      </c>
      <c r="C4717" s="61" t="s">
        <v>1177</v>
      </c>
      <c r="D4717" s="102">
        <v>36686</v>
      </c>
      <c r="E4717" s="29" t="s">
        <v>4800</v>
      </c>
      <c r="F4717" s="17"/>
      <c r="G4717" s="17"/>
      <c r="H4717" s="353">
        <v>1014830692</v>
      </c>
      <c r="I4717" s="17" t="s">
        <v>5210</v>
      </c>
      <c r="J4717" s="17">
        <v>0</v>
      </c>
    </row>
    <row r="4718" spans="1:10" hidden="1">
      <c r="A4718" s="18">
        <f t="shared" si="73"/>
        <v>4714</v>
      </c>
      <c r="B4718" s="292">
        <v>20068</v>
      </c>
      <c r="C4718" s="61" t="s">
        <v>4074</v>
      </c>
      <c r="D4718" s="102">
        <v>31676</v>
      </c>
      <c r="E4718" s="29" t="s">
        <v>4814</v>
      </c>
      <c r="F4718" s="17"/>
      <c r="G4718" s="17"/>
      <c r="H4718" s="353">
        <v>107870759074</v>
      </c>
      <c r="I4718" s="17" t="s">
        <v>5204</v>
      </c>
      <c r="J4718" s="17">
        <v>0</v>
      </c>
    </row>
    <row r="4719" spans="1:10" hidden="1">
      <c r="A4719" s="18">
        <f t="shared" si="73"/>
        <v>4715</v>
      </c>
      <c r="B4719" s="174">
        <v>20069</v>
      </c>
      <c r="C4719" s="293" t="s">
        <v>4075</v>
      </c>
      <c r="D4719" s="145">
        <v>35065</v>
      </c>
      <c r="E4719" s="30" t="s">
        <v>4814</v>
      </c>
      <c r="F4719" s="17"/>
      <c r="G4719" s="17"/>
      <c r="H4719" s="353">
        <v>1016861885</v>
      </c>
      <c r="I4719" s="17" t="s">
        <v>5210</v>
      </c>
      <c r="J4719" s="17">
        <v>0</v>
      </c>
    </row>
    <row r="4720" spans="1:10" hidden="1">
      <c r="A4720" s="18">
        <f t="shared" si="73"/>
        <v>4716</v>
      </c>
      <c r="B4720" s="292">
        <v>20072</v>
      </c>
      <c r="C4720" s="295" t="s">
        <v>4076</v>
      </c>
      <c r="D4720" s="102" t="s">
        <v>4775</v>
      </c>
      <c r="E4720" s="29" t="s">
        <v>4805</v>
      </c>
      <c r="F4720" s="17"/>
      <c r="G4720" s="17"/>
      <c r="H4720" s="353">
        <v>1020790129</v>
      </c>
      <c r="I4720" s="17" t="s">
        <v>5210</v>
      </c>
      <c r="J4720" s="17">
        <v>0</v>
      </c>
    </row>
    <row r="4721" spans="1:10" hidden="1">
      <c r="A4721" s="18">
        <f t="shared" si="73"/>
        <v>4717</v>
      </c>
      <c r="B4721" s="174">
        <v>20074</v>
      </c>
      <c r="C4721" s="50" t="s">
        <v>4077</v>
      </c>
      <c r="D4721" s="145">
        <v>36379</v>
      </c>
      <c r="E4721" s="24" t="s">
        <v>4800</v>
      </c>
      <c r="F4721" s="17"/>
      <c r="G4721" s="17"/>
      <c r="H4721" s="353">
        <v>141000873163</v>
      </c>
      <c r="I4721" s="17" t="s">
        <v>5210</v>
      </c>
      <c r="J4721" s="17">
        <v>0</v>
      </c>
    </row>
    <row r="4722" spans="1:10" hidden="1">
      <c r="A4722" s="18">
        <f t="shared" si="73"/>
        <v>4718</v>
      </c>
      <c r="B4722" s="292">
        <v>20075</v>
      </c>
      <c r="C4722" s="295" t="s">
        <v>4078</v>
      </c>
      <c r="D4722" s="102" t="s">
        <v>4776</v>
      </c>
      <c r="E4722" s="29" t="s">
        <v>4805</v>
      </c>
      <c r="F4722" s="17"/>
      <c r="G4722" s="17"/>
      <c r="H4722" s="353">
        <v>109871765341</v>
      </c>
      <c r="I4722" s="17" t="s">
        <v>5204</v>
      </c>
      <c r="J4722" s="17">
        <v>0</v>
      </c>
    </row>
    <row r="4723" spans="1:10" hidden="1">
      <c r="A4723" s="18">
        <f t="shared" si="73"/>
        <v>4719</v>
      </c>
      <c r="B4723" s="174">
        <v>20076</v>
      </c>
      <c r="C4723" s="50" t="s">
        <v>4013</v>
      </c>
      <c r="D4723" s="145">
        <v>35423</v>
      </c>
      <c r="E4723" s="30" t="s">
        <v>4828</v>
      </c>
      <c r="F4723" s="17"/>
      <c r="G4723" s="17"/>
      <c r="H4723" s="353">
        <v>1016991239</v>
      </c>
      <c r="I4723" s="17" t="s">
        <v>5210</v>
      </c>
      <c r="J4723" s="17">
        <v>0</v>
      </c>
    </row>
    <row r="4724" spans="1:10" hidden="1">
      <c r="A4724" s="18">
        <f t="shared" si="73"/>
        <v>4720</v>
      </c>
      <c r="B4724" s="292">
        <v>20077</v>
      </c>
      <c r="C4724" s="61" t="s">
        <v>4079</v>
      </c>
      <c r="D4724" s="102">
        <v>33172</v>
      </c>
      <c r="E4724" s="29" t="s">
        <v>4815</v>
      </c>
      <c r="F4724" s="17"/>
      <c r="G4724" s="17"/>
      <c r="H4724" s="353">
        <v>1020761154</v>
      </c>
      <c r="I4724" s="17" t="s">
        <v>5210</v>
      </c>
      <c r="J4724" s="17">
        <v>0</v>
      </c>
    </row>
    <row r="4725" spans="1:10" hidden="1">
      <c r="A4725" s="18">
        <f t="shared" si="73"/>
        <v>4721</v>
      </c>
      <c r="B4725" s="174">
        <v>20078</v>
      </c>
      <c r="C4725" s="50" t="s">
        <v>4080</v>
      </c>
      <c r="D4725" s="145">
        <v>30556</v>
      </c>
      <c r="E4725" s="30" t="s">
        <v>4788</v>
      </c>
      <c r="F4725" s="17"/>
      <c r="G4725" s="17"/>
      <c r="H4725" s="353">
        <v>1015542944</v>
      </c>
      <c r="I4725" s="17" t="s">
        <v>5210</v>
      </c>
      <c r="J4725" s="17">
        <v>0</v>
      </c>
    </row>
    <row r="4726" spans="1:10" hidden="1">
      <c r="A4726" s="18">
        <f t="shared" si="73"/>
        <v>4722</v>
      </c>
      <c r="B4726" s="292">
        <v>20079</v>
      </c>
      <c r="C4726" s="61" t="s">
        <v>4081</v>
      </c>
      <c r="D4726" s="102">
        <v>33753</v>
      </c>
      <c r="E4726" s="29" t="s">
        <v>4828</v>
      </c>
      <c r="F4726" s="17"/>
      <c r="G4726" s="17"/>
      <c r="H4726" s="353">
        <v>1016243472</v>
      </c>
      <c r="I4726" s="17" t="s">
        <v>5210</v>
      </c>
      <c r="J4726" s="17">
        <v>0</v>
      </c>
    </row>
    <row r="4727" spans="1:10" hidden="1">
      <c r="A4727" s="18">
        <f t="shared" si="73"/>
        <v>4723</v>
      </c>
      <c r="B4727" s="174">
        <v>20080</v>
      </c>
      <c r="C4727" s="50" t="s">
        <v>4082</v>
      </c>
      <c r="D4727" s="145">
        <v>34208</v>
      </c>
      <c r="E4727" s="30" t="s">
        <v>4828</v>
      </c>
      <c r="F4727" s="17"/>
      <c r="G4727" s="17"/>
      <c r="H4727" s="353">
        <v>141000768156</v>
      </c>
      <c r="I4727" s="17" t="s">
        <v>5210</v>
      </c>
      <c r="J4727" s="17">
        <v>0</v>
      </c>
    </row>
    <row r="4728" spans="1:10" hidden="1">
      <c r="A4728" s="18">
        <f t="shared" si="73"/>
        <v>4724</v>
      </c>
      <c r="B4728" s="292">
        <v>20081</v>
      </c>
      <c r="C4728" s="61" t="s">
        <v>4083</v>
      </c>
      <c r="D4728" s="102">
        <v>36478</v>
      </c>
      <c r="E4728" s="29" t="s">
        <v>4826</v>
      </c>
      <c r="F4728" s="17"/>
      <c r="G4728" s="17"/>
      <c r="H4728" s="353">
        <v>1016074004</v>
      </c>
      <c r="I4728" s="17" t="s">
        <v>5210</v>
      </c>
      <c r="J4728" s="17">
        <v>0</v>
      </c>
    </row>
    <row r="4729" spans="1:10" hidden="1">
      <c r="A4729" s="18">
        <f t="shared" si="73"/>
        <v>4725</v>
      </c>
      <c r="B4729" s="174">
        <v>20083</v>
      </c>
      <c r="C4729" s="50" t="s">
        <v>4084</v>
      </c>
      <c r="D4729" s="145">
        <v>36187</v>
      </c>
      <c r="E4729" s="30" t="s">
        <v>4815</v>
      </c>
      <c r="F4729" s="17"/>
      <c r="G4729" s="17"/>
      <c r="H4729" s="353">
        <v>1016331540</v>
      </c>
      <c r="I4729" s="17" t="s">
        <v>5210</v>
      </c>
      <c r="J4729" s="17">
        <v>0</v>
      </c>
    </row>
    <row r="4730" spans="1:10" hidden="1">
      <c r="A4730" s="18">
        <f t="shared" si="73"/>
        <v>4726</v>
      </c>
      <c r="B4730" s="292">
        <v>20084</v>
      </c>
      <c r="C4730" s="61" t="s">
        <v>4085</v>
      </c>
      <c r="D4730" s="102">
        <v>30915</v>
      </c>
      <c r="E4730" s="29" t="s">
        <v>4815</v>
      </c>
      <c r="F4730" s="17"/>
      <c r="G4730" s="17"/>
      <c r="H4730" s="353">
        <v>1015442889</v>
      </c>
      <c r="I4730" s="17" t="s">
        <v>5210</v>
      </c>
      <c r="J4730" s="17">
        <v>0</v>
      </c>
    </row>
    <row r="4731" spans="1:10" hidden="1">
      <c r="A4731" s="18">
        <f t="shared" si="73"/>
        <v>4727</v>
      </c>
      <c r="B4731" s="174">
        <v>20085</v>
      </c>
      <c r="C4731" s="50" t="s">
        <v>4086</v>
      </c>
      <c r="D4731" s="145">
        <v>34622</v>
      </c>
      <c r="E4731" s="30" t="s">
        <v>4815</v>
      </c>
      <c r="F4731" s="17"/>
      <c r="G4731" s="17"/>
      <c r="H4731" s="353">
        <v>1015543164</v>
      </c>
      <c r="I4731" s="17" t="s">
        <v>5210</v>
      </c>
      <c r="J4731" s="17">
        <v>0</v>
      </c>
    </row>
    <row r="4732" spans="1:10" hidden="1">
      <c r="A4732" s="18">
        <f t="shared" si="73"/>
        <v>4728</v>
      </c>
      <c r="B4732" s="292">
        <v>20086</v>
      </c>
      <c r="C4732" s="61" t="s">
        <v>4087</v>
      </c>
      <c r="D4732" s="102">
        <v>35851</v>
      </c>
      <c r="E4732" s="28" t="s">
        <v>4789</v>
      </c>
      <c r="F4732" s="17"/>
      <c r="G4732" s="17"/>
      <c r="H4732" s="353">
        <v>1015540493</v>
      </c>
      <c r="I4732" s="17" t="s">
        <v>5210</v>
      </c>
      <c r="J4732" s="17">
        <v>0</v>
      </c>
    </row>
    <row r="4733" spans="1:10" hidden="1">
      <c r="A4733" s="18">
        <f t="shared" si="73"/>
        <v>4729</v>
      </c>
      <c r="B4733" s="174">
        <v>20087</v>
      </c>
      <c r="C4733" s="50" t="s">
        <v>4088</v>
      </c>
      <c r="D4733" s="145">
        <v>35664</v>
      </c>
      <c r="E4733" s="30" t="s">
        <v>4807</v>
      </c>
      <c r="F4733" s="17"/>
      <c r="G4733" s="17"/>
      <c r="H4733" s="353">
        <v>521000734429</v>
      </c>
      <c r="I4733" s="17" t="s">
        <v>5210</v>
      </c>
      <c r="J4733" s="17">
        <v>0</v>
      </c>
    </row>
    <row r="4734" spans="1:10" hidden="1">
      <c r="A4734" s="18">
        <f t="shared" si="73"/>
        <v>4730</v>
      </c>
      <c r="B4734" s="292">
        <v>20088</v>
      </c>
      <c r="C4734" s="61" t="s">
        <v>4089</v>
      </c>
      <c r="D4734" s="102">
        <v>35254</v>
      </c>
      <c r="E4734" s="29" t="s">
        <v>4807</v>
      </c>
      <c r="F4734" s="17"/>
      <c r="G4734" s="17"/>
      <c r="H4734" s="353">
        <v>1017382065</v>
      </c>
      <c r="I4734" s="17" t="s">
        <v>5210</v>
      </c>
      <c r="J4734" s="17">
        <v>0</v>
      </c>
    </row>
    <row r="4735" spans="1:10" hidden="1">
      <c r="A4735" s="18">
        <f t="shared" si="73"/>
        <v>4731</v>
      </c>
      <c r="B4735" s="174">
        <v>20090</v>
      </c>
      <c r="C4735" s="293" t="s">
        <v>4090</v>
      </c>
      <c r="D4735" s="145">
        <v>30792</v>
      </c>
      <c r="E4735" s="30" t="s">
        <v>4822</v>
      </c>
      <c r="F4735" s="17"/>
      <c r="G4735" s="17"/>
      <c r="H4735" s="353">
        <v>1014313486</v>
      </c>
      <c r="I4735" s="17" t="s">
        <v>5210</v>
      </c>
      <c r="J4735" s="17">
        <v>0</v>
      </c>
    </row>
    <row r="4736" spans="1:10" hidden="1">
      <c r="A4736" s="18">
        <f t="shared" si="73"/>
        <v>4732</v>
      </c>
      <c r="B4736" s="42">
        <v>20093</v>
      </c>
      <c r="C4736" s="29" t="s">
        <v>4091</v>
      </c>
      <c r="D4736" s="77">
        <v>34101</v>
      </c>
      <c r="E4736" s="29" t="s">
        <v>4808</v>
      </c>
      <c r="F4736" s="17"/>
      <c r="G4736" s="17"/>
      <c r="H4736" s="353">
        <v>1015169588</v>
      </c>
      <c r="I4736" s="17" t="s">
        <v>5210</v>
      </c>
      <c r="J4736" s="17">
        <v>0</v>
      </c>
    </row>
    <row r="4737" spans="1:10" hidden="1">
      <c r="A4737" s="18">
        <f t="shared" si="73"/>
        <v>4733</v>
      </c>
      <c r="B4737" s="174">
        <v>20094</v>
      </c>
      <c r="C4737" s="50" t="s">
        <v>4092</v>
      </c>
      <c r="D4737" s="145">
        <v>36944</v>
      </c>
      <c r="E4737" s="30" t="s">
        <v>4822</v>
      </c>
      <c r="F4737" s="17"/>
      <c r="G4737" s="17"/>
      <c r="H4737" s="353">
        <v>1015445056</v>
      </c>
      <c r="I4737" s="17" t="s">
        <v>5210</v>
      </c>
      <c r="J4737" s="17">
        <v>0</v>
      </c>
    </row>
    <row r="4738" spans="1:10" hidden="1">
      <c r="A4738" s="18">
        <f t="shared" si="73"/>
        <v>4734</v>
      </c>
      <c r="B4738" s="292">
        <v>20096</v>
      </c>
      <c r="C4738" s="61" t="s">
        <v>4093</v>
      </c>
      <c r="D4738" s="102">
        <v>33840</v>
      </c>
      <c r="E4738" s="28" t="s">
        <v>4800</v>
      </c>
      <c r="F4738" s="17"/>
      <c r="G4738" s="17"/>
      <c r="H4738" s="353">
        <v>1015444708</v>
      </c>
      <c r="I4738" s="17" t="s">
        <v>5210</v>
      </c>
      <c r="J4738" s="17">
        <v>0</v>
      </c>
    </row>
    <row r="4739" spans="1:10" hidden="1">
      <c r="A4739" s="18">
        <f t="shared" si="73"/>
        <v>4735</v>
      </c>
      <c r="B4739" s="174">
        <v>20097</v>
      </c>
      <c r="C4739" s="293" t="s">
        <v>4094</v>
      </c>
      <c r="D4739" s="145">
        <v>35290</v>
      </c>
      <c r="E4739" s="30" t="s">
        <v>4828</v>
      </c>
      <c r="F4739" s="17"/>
      <c r="G4739" s="17"/>
      <c r="H4739" s="353">
        <v>1014326967</v>
      </c>
      <c r="I4739" s="17" t="s">
        <v>5210</v>
      </c>
      <c r="J4739" s="17">
        <v>0</v>
      </c>
    </row>
    <row r="4740" spans="1:10" hidden="1">
      <c r="A4740" s="18">
        <f t="shared" si="73"/>
        <v>4736</v>
      </c>
      <c r="B4740" s="292">
        <v>20098</v>
      </c>
      <c r="C4740" s="296" t="s">
        <v>4095</v>
      </c>
      <c r="D4740" s="102">
        <v>36514</v>
      </c>
      <c r="E4740" s="28" t="s">
        <v>4800</v>
      </c>
      <c r="F4740" s="17"/>
      <c r="G4740" s="17"/>
      <c r="H4740" s="353">
        <v>341007109453</v>
      </c>
      <c r="I4740" s="17" t="s">
        <v>5210</v>
      </c>
      <c r="J4740" s="17">
        <v>0</v>
      </c>
    </row>
    <row r="4741" spans="1:10" hidden="1">
      <c r="A4741" s="18">
        <f t="shared" si="73"/>
        <v>4737</v>
      </c>
      <c r="B4741" s="174">
        <v>20099</v>
      </c>
      <c r="C4741" s="50" t="s">
        <v>3764</v>
      </c>
      <c r="D4741" s="145">
        <v>35239</v>
      </c>
      <c r="E4741" s="24" t="s">
        <v>4780</v>
      </c>
      <c r="F4741" s="17"/>
      <c r="G4741" s="17"/>
      <c r="H4741" s="353">
        <v>1020757220</v>
      </c>
      <c r="I4741" s="17" t="s">
        <v>5210</v>
      </c>
      <c r="J4741" s="17">
        <v>0</v>
      </c>
    </row>
    <row r="4742" spans="1:10" hidden="1">
      <c r="A4742" s="18">
        <f t="shared" ref="A4742:A4805" si="74">ROW()-4</f>
        <v>4738</v>
      </c>
      <c r="B4742" s="292">
        <v>20100</v>
      </c>
      <c r="C4742" s="61" t="s">
        <v>4096</v>
      </c>
      <c r="D4742" s="102">
        <v>35933</v>
      </c>
      <c r="E4742" s="29" t="s">
        <v>4784</v>
      </c>
      <c r="F4742" s="17"/>
      <c r="G4742" s="17"/>
      <c r="H4742" s="353">
        <v>1020757307</v>
      </c>
      <c r="I4742" s="17" t="s">
        <v>5210</v>
      </c>
      <c r="J4742" s="17">
        <v>0</v>
      </c>
    </row>
    <row r="4743" spans="1:10" hidden="1">
      <c r="A4743" s="18">
        <f t="shared" si="74"/>
        <v>4739</v>
      </c>
      <c r="B4743" s="174">
        <v>20101</v>
      </c>
      <c r="C4743" s="50" t="s">
        <v>1529</v>
      </c>
      <c r="D4743" s="59">
        <v>35706</v>
      </c>
      <c r="E4743" s="24" t="s">
        <v>4801</v>
      </c>
      <c r="F4743" s="17"/>
      <c r="G4743" s="17"/>
      <c r="H4743" s="353">
        <v>1020762633</v>
      </c>
      <c r="I4743" s="17" t="s">
        <v>5210</v>
      </c>
      <c r="J4743" s="17">
        <v>0</v>
      </c>
    </row>
    <row r="4744" spans="1:10" hidden="1">
      <c r="A4744" s="18">
        <f t="shared" si="74"/>
        <v>4740</v>
      </c>
      <c r="B4744" s="292">
        <v>20102</v>
      </c>
      <c r="C4744" s="61" t="s">
        <v>4097</v>
      </c>
      <c r="D4744" s="102">
        <v>34149</v>
      </c>
      <c r="E4744" s="28" t="s">
        <v>4782</v>
      </c>
      <c r="F4744" s="17" t="s">
        <v>9248</v>
      </c>
      <c r="G4744" s="17" t="s">
        <v>9243</v>
      </c>
      <c r="H4744" s="353">
        <v>1020761420</v>
      </c>
      <c r="I4744" s="17" t="s">
        <v>5210</v>
      </c>
      <c r="J4744" s="17">
        <v>0</v>
      </c>
    </row>
    <row r="4745" spans="1:10" hidden="1">
      <c r="A4745" s="18">
        <f t="shared" si="74"/>
        <v>4741</v>
      </c>
      <c r="B4745" s="21">
        <v>20103</v>
      </c>
      <c r="C4745" s="22" t="s">
        <v>4098</v>
      </c>
      <c r="D4745" s="23">
        <v>33727</v>
      </c>
      <c r="E4745" s="24" t="s">
        <v>4799</v>
      </c>
      <c r="F4745" s="17"/>
      <c r="G4745" s="17"/>
      <c r="H4745" s="353">
        <v>101868745701</v>
      </c>
      <c r="I4745" s="17" t="s">
        <v>5204</v>
      </c>
      <c r="J4745" s="17">
        <v>0</v>
      </c>
    </row>
    <row r="4746" spans="1:10" hidden="1">
      <c r="A4746" s="18">
        <f t="shared" si="74"/>
        <v>4742</v>
      </c>
      <c r="B4746" s="25">
        <v>20104</v>
      </c>
      <c r="C4746" s="26" t="s">
        <v>4099</v>
      </c>
      <c r="D4746" s="27">
        <v>35633</v>
      </c>
      <c r="E4746" s="28" t="s">
        <v>4789</v>
      </c>
      <c r="F4746" s="17"/>
      <c r="G4746" s="17"/>
      <c r="H4746" s="353">
        <v>44310000445070</v>
      </c>
      <c r="I4746" s="17" t="s">
        <v>5273</v>
      </c>
      <c r="J4746" s="17">
        <v>0</v>
      </c>
    </row>
    <row r="4747" spans="1:10" hidden="1">
      <c r="A4747" s="18">
        <f t="shared" si="74"/>
        <v>4743</v>
      </c>
      <c r="B4747" s="38">
        <v>20105</v>
      </c>
      <c r="C4747" s="50" t="s">
        <v>4100</v>
      </c>
      <c r="D4747" s="145">
        <v>30007</v>
      </c>
      <c r="E4747" s="24" t="s">
        <v>4804</v>
      </c>
      <c r="F4747" s="17"/>
      <c r="G4747" s="17"/>
      <c r="H4747" s="353">
        <v>1022278679</v>
      </c>
      <c r="I4747" s="17" t="s">
        <v>5210</v>
      </c>
      <c r="J4747" s="17">
        <v>0</v>
      </c>
    </row>
    <row r="4748" spans="1:10" hidden="1">
      <c r="A4748" s="18">
        <f t="shared" si="74"/>
        <v>4744</v>
      </c>
      <c r="B4748" s="42">
        <v>20106</v>
      </c>
      <c r="C4748" s="61" t="s">
        <v>4101</v>
      </c>
      <c r="D4748" s="102">
        <v>33645</v>
      </c>
      <c r="E4748" s="28" t="s">
        <v>4799</v>
      </c>
      <c r="F4748" s="17"/>
      <c r="G4748" s="17"/>
      <c r="H4748" s="353">
        <v>109868263503</v>
      </c>
      <c r="I4748" s="17" t="s">
        <v>5204</v>
      </c>
      <c r="J4748" s="17">
        <v>0</v>
      </c>
    </row>
    <row r="4749" spans="1:10" hidden="1">
      <c r="A4749" s="18">
        <f t="shared" si="74"/>
        <v>4745</v>
      </c>
      <c r="B4749" s="38">
        <v>20108</v>
      </c>
      <c r="C4749" s="50" t="s">
        <v>4102</v>
      </c>
      <c r="D4749" s="145">
        <v>36937</v>
      </c>
      <c r="E4749" s="30" t="s">
        <v>4818</v>
      </c>
      <c r="F4749" s="17"/>
      <c r="G4749" s="17"/>
      <c r="H4749" s="353">
        <v>1019022812</v>
      </c>
      <c r="I4749" s="17" t="s">
        <v>5210</v>
      </c>
      <c r="J4749" s="17">
        <v>0</v>
      </c>
    </row>
    <row r="4750" spans="1:10" hidden="1">
      <c r="A4750" s="18">
        <f t="shared" si="74"/>
        <v>4746</v>
      </c>
      <c r="B4750" s="42">
        <v>20110</v>
      </c>
      <c r="C4750" s="61" t="s">
        <v>4103</v>
      </c>
      <c r="D4750" s="102">
        <v>35538</v>
      </c>
      <c r="E4750" s="29" t="s">
        <v>4820</v>
      </c>
      <c r="F4750" s="17"/>
      <c r="G4750" s="17"/>
      <c r="H4750" s="353">
        <v>1022278592</v>
      </c>
      <c r="I4750" s="17" t="s">
        <v>5210</v>
      </c>
      <c r="J4750" s="17">
        <v>0</v>
      </c>
    </row>
    <row r="4751" spans="1:10" hidden="1">
      <c r="A4751" s="18">
        <f t="shared" si="74"/>
        <v>4747</v>
      </c>
      <c r="B4751" s="38">
        <v>20113</v>
      </c>
      <c r="C4751" s="50" t="s">
        <v>4104</v>
      </c>
      <c r="D4751" s="145">
        <v>35343</v>
      </c>
      <c r="E4751" s="24" t="s">
        <v>4789</v>
      </c>
      <c r="F4751" s="17"/>
      <c r="G4751" s="17"/>
      <c r="H4751" s="353">
        <v>105866763893</v>
      </c>
      <c r="I4751" s="17" t="s">
        <v>5204</v>
      </c>
      <c r="J4751" s="17">
        <v>0</v>
      </c>
    </row>
    <row r="4752" spans="1:10" hidden="1">
      <c r="A4752" s="18">
        <f t="shared" si="74"/>
        <v>4748</v>
      </c>
      <c r="B4752" s="42">
        <v>20114</v>
      </c>
      <c r="C4752" s="61" t="s">
        <v>4105</v>
      </c>
      <c r="D4752" s="102">
        <v>36136</v>
      </c>
      <c r="E4752" s="29" t="s">
        <v>4826</v>
      </c>
      <c r="F4752" s="17"/>
      <c r="G4752" s="17"/>
      <c r="H4752" s="353">
        <v>1013616432</v>
      </c>
      <c r="I4752" s="17" t="s">
        <v>5210</v>
      </c>
      <c r="J4752" s="17">
        <v>0</v>
      </c>
    </row>
    <row r="4753" spans="1:10" hidden="1">
      <c r="A4753" s="18">
        <f t="shared" si="74"/>
        <v>4749</v>
      </c>
      <c r="B4753" s="38">
        <v>20117</v>
      </c>
      <c r="C4753" s="50" t="s">
        <v>4106</v>
      </c>
      <c r="D4753" s="145">
        <v>36852</v>
      </c>
      <c r="E4753" s="24" t="s">
        <v>4782</v>
      </c>
      <c r="F4753" s="17"/>
      <c r="G4753" s="17" t="s">
        <v>11753</v>
      </c>
      <c r="H4753" s="353">
        <v>1016248925</v>
      </c>
      <c r="I4753" s="17" t="s">
        <v>5210</v>
      </c>
      <c r="J4753" s="17">
        <v>0</v>
      </c>
    </row>
    <row r="4754" spans="1:10" hidden="1">
      <c r="A4754" s="18">
        <f t="shared" si="74"/>
        <v>4750</v>
      </c>
      <c r="B4754" s="42">
        <v>20119</v>
      </c>
      <c r="C4754" s="61" t="s">
        <v>435</v>
      </c>
      <c r="D4754" s="102">
        <v>34675</v>
      </c>
      <c r="E4754" s="28" t="s">
        <v>4794</v>
      </c>
      <c r="F4754" s="17"/>
      <c r="G4754" s="17"/>
      <c r="H4754" s="353">
        <v>1022278457</v>
      </c>
      <c r="I4754" s="17" t="s">
        <v>5210</v>
      </c>
      <c r="J4754" s="17">
        <v>0</v>
      </c>
    </row>
    <row r="4755" spans="1:10" hidden="1">
      <c r="A4755" s="18">
        <f t="shared" si="74"/>
        <v>4751</v>
      </c>
      <c r="B4755" s="38">
        <v>20120</v>
      </c>
      <c r="C4755" s="50" t="s">
        <v>4107</v>
      </c>
      <c r="D4755" s="145">
        <v>37170</v>
      </c>
      <c r="E4755" s="24" t="s">
        <v>4793</v>
      </c>
      <c r="F4755" s="17"/>
      <c r="G4755" s="17"/>
      <c r="H4755" s="353">
        <v>1019023950</v>
      </c>
      <c r="I4755" s="17" t="s">
        <v>5210</v>
      </c>
      <c r="J4755" s="17">
        <v>0</v>
      </c>
    </row>
    <row r="4756" spans="1:10" hidden="1">
      <c r="A4756" s="18">
        <f t="shared" si="74"/>
        <v>4752</v>
      </c>
      <c r="B4756" s="297">
        <v>20123</v>
      </c>
      <c r="C4756" s="29" t="s">
        <v>4108</v>
      </c>
      <c r="D4756" s="45">
        <v>37184</v>
      </c>
      <c r="E4756" s="28" t="s">
        <v>4800</v>
      </c>
      <c r="F4756" s="17"/>
      <c r="G4756" s="17"/>
      <c r="H4756" s="353">
        <v>1013615347</v>
      </c>
      <c r="I4756" s="17" t="s">
        <v>5210</v>
      </c>
      <c r="J4756" s="17">
        <v>0</v>
      </c>
    </row>
    <row r="4757" spans="1:10" hidden="1">
      <c r="A4757" s="18">
        <f t="shared" si="74"/>
        <v>4753</v>
      </c>
      <c r="B4757" s="38">
        <v>20124</v>
      </c>
      <c r="C4757" s="50" t="s">
        <v>4109</v>
      </c>
      <c r="D4757" s="145">
        <v>37113</v>
      </c>
      <c r="E4757" s="24" t="s">
        <v>4800</v>
      </c>
      <c r="F4757" s="17"/>
      <c r="G4757" s="17"/>
      <c r="H4757" s="353">
        <v>1013619003</v>
      </c>
      <c r="I4757" s="17" t="s">
        <v>5210</v>
      </c>
      <c r="J4757" s="17">
        <v>0</v>
      </c>
    </row>
    <row r="4758" spans="1:10" hidden="1">
      <c r="A4758" s="18">
        <f t="shared" si="74"/>
        <v>4754</v>
      </c>
      <c r="B4758" s="42">
        <v>20127</v>
      </c>
      <c r="C4758" s="61" t="s">
        <v>4110</v>
      </c>
      <c r="D4758" s="102">
        <v>36972</v>
      </c>
      <c r="E4758" s="43" t="s">
        <v>4792</v>
      </c>
      <c r="F4758" s="17"/>
      <c r="G4758" s="17"/>
      <c r="H4758" s="353">
        <v>1019022398</v>
      </c>
      <c r="I4758" s="17" t="s">
        <v>5210</v>
      </c>
      <c r="J4758" s="17">
        <v>0</v>
      </c>
    </row>
    <row r="4759" spans="1:10" hidden="1">
      <c r="A4759" s="18">
        <f t="shared" si="74"/>
        <v>4755</v>
      </c>
      <c r="B4759" s="38">
        <v>20129</v>
      </c>
      <c r="C4759" s="50" t="s">
        <v>4111</v>
      </c>
      <c r="D4759" s="145">
        <v>33563</v>
      </c>
      <c r="E4759" s="71" t="s">
        <v>4820</v>
      </c>
      <c r="F4759" s="17"/>
      <c r="G4759" s="17"/>
      <c r="H4759" s="353">
        <v>1019015836</v>
      </c>
      <c r="I4759" s="17" t="s">
        <v>5210</v>
      </c>
      <c r="J4759" s="17">
        <v>0</v>
      </c>
    </row>
    <row r="4760" spans="1:10" hidden="1">
      <c r="A4760" s="18">
        <f t="shared" si="74"/>
        <v>4756</v>
      </c>
      <c r="B4760" s="38">
        <v>20131</v>
      </c>
      <c r="C4760" s="30" t="s">
        <v>4112</v>
      </c>
      <c r="D4760" s="40">
        <v>36766</v>
      </c>
      <c r="E4760" s="71" t="s">
        <v>4808</v>
      </c>
      <c r="F4760" s="17"/>
      <c r="G4760" s="17"/>
      <c r="H4760" s="353">
        <v>1016126334</v>
      </c>
      <c r="I4760" s="17" t="s">
        <v>5210</v>
      </c>
      <c r="J4760" s="17">
        <v>0</v>
      </c>
    </row>
    <row r="4761" spans="1:10" hidden="1">
      <c r="A4761" s="18">
        <f t="shared" si="74"/>
        <v>4757</v>
      </c>
      <c r="B4761" s="42">
        <v>20132</v>
      </c>
      <c r="C4761" s="29" t="s">
        <v>4113</v>
      </c>
      <c r="D4761" s="47">
        <v>31862</v>
      </c>
      <c r="E4761" s="43" t="s">
        <v>4817</v>
      </c>
      <c r="F4761" s="17"/>
      <c r="G4761" s="17"/>
      <c r="H4761" s="353">
        <v>1015443105</v>
      </c>
      <c r="I4761" s="17" t="s">
        <v>5210</v>
      </c>
      <c r="J4761" s="17">
        <v>0</v>
      </c>
    </row>
    <row r="4762" spans="1:10" hidden="1">
      <c r="A4762" s="18">
        <f t="shared" si="74"/>
        <v>4758</v>
      </c>
      <c r="B4762" s="42">
        <v>20135</v>
      </c>
      <c r="C4762" s="61" t="s">
        <v>1174</v>
      </c>
      <c r="D4762" s="102">
        <v>34497</v>
      </c>
      <c r="E4762" s="43" t="s">
        <v>4820</v>
      </c>
      <c r="F4762" s="17"/>
      <c r="G4762" s="17"/>
      <c r="H4762" s="353">
        <v>1017787588</v>
      </c>
      <c r="I4762" s="17" t="s">
        <v>5210</v>
      </c>
      <c r="J4762" s="17">
        <v>0</v>
      </c>
    </row>
    <row r="4763" spans="1:10" hidden="1">
      <c r="A4763" s="18">
        <f t="shared" si="74"/>
        <v>4759</v>
      </c>
      <c r="B4763" s="38">
        <v>20136</v>
      </c>
      <c r="C4763" s="50" t="s">
        <v>4114</v>
      </c>
      <c r="D4763" s="145">
        <v>35336</v>
      </c>
      <c r="E4763" s="71" t="s">
        <v>4820</v>
      </c>
      <c r="F4763" s="17"/>
      <c r="G4763" s="17"/>
      <c r="H4763" s="353">
        <v>1019303262</v>
      </c>
      <c r="I4763" s="17" t="s">
        <v>5210</v>
      </c>
      <c r="J4763" s="17">
        <v>0</v>
      </c>
    </row>
    <row r="4764" spans="1:10" hidden="1">
      <c r="A4764" s="18">
        <f t="shared" si="74"/>
        <v>4760</v>
      </c>
      <c r="B4764" s="42">
        <v>20137</v>
      </c>
      <c r="C4764" s="61" t="s">
        <v>1382</v>
      </c>
      <c r="D4764" s="102">
        <v>32216</v>
      </c>
      <c r="E4764" s="43" t="s">
        <v>4827</v>
      </c>
      <c r="F4764" s="17"/>
      <c r="G4764" s="17"/>
      <c r="H4764" s="353">
        <v>1016843881</v>
      </c>
      <c r="I4764" s="17" t="s">
        <v>5210</v>
      </c>
      <c r="J4764" s="17">
        <v>0</v>
      </c>
    </row>
    <row r="4765" spans="1:10" hidden="1">
      <c r="A4765" s="18">
        <f t="shared" si="74"/>
        <v>4761</v>
      </c>
      <c r="B4765" s="38">
        <v>20138</v>
      </c>
      <c r="C4765" s="71" t="s">
        <v>4115</v>
      </c>
      <c r="D4765" s="70">
        <v>32942</v>
      </c>
      <c r="E4765" s="71" t="s">
        <v>4803</v>
      </c>
      <c r="F4765" s="17"/>
      <c r="G4765" s="17"/>
      <c r="H4765" s="353">
        <v>1022891394</v>
      </c>
      <c r="I4765" s="17" t="s">
        <v>5210</v>
      </c>
      <c r="J4765" s="17">
        <v>0</v>
      </c>
    </row>
    <row r="4766" spans="1:10" hidden="1">
      <c r="A4766" s="18">
        <f t="shared" si="74"/>
        <v>4762</v>
      </c>
      <c r="B4766" s="42">
        <v>20139</v>
      </c>
      <c r="C4766" s="61" t="s">
        <v>3764</v>
      </c>
      <c r="D4766" s="102">
        <v>36480</v>
      </c>
      <c r="E4766" s="28" t="s">
        <v>4800</v>
      </c>
      <c r="F4766" s="17"/>
      <c r="G4766" s="17"/>
      <c r="H4766" s="353">
        <v>1019272923</v>
      </c>
      <c r="I4766" s="17" t="s">
        <v>5210</v>
      </c>
      <c r="J4766" s="17">
        <v>0</v>
      </c>
    </row>
    <row r="4767" spans="1:10" hidden="1">
      <c r="A4767" s="18">
        <f t="shared" si="74"/>
        <v>4763</v>
      </c>
      <c r="B4767" s="38">
        <v>20140</v>
      </c>
      <c r="C4767" s="50" t="s">
        <v>4116</v>
      </c>
      <c r="D4767" s="145">
        <v>35364</v>
      </c>
      <c r="E4767" s="71" t="s">
        <v>4815</v>
      </c>
      <c r="F4767" s="17"/>
      <c r="G4767" s="17"/>
      <c r="H4767" s="353">
        <v>9699456789999</v>
      </c>
      <c r="I4767" s="17" t="s">
        <v>6036</v>
      </c>
      <c r="J4767" s="17">
        <v>0</v>
      </c>
    </row>
    <row r="4768" spans="1:10" hidden="1">
      <c r="A4768" s="18">
        <f t="shared" si="74"/>
        <v>4764</v>
      </c>
      <c r="B4768" s="42">
        <v>20141</v>
      </c>
      <c r="C4768" s="29" t="s">
        <v>4117</v>
      </c>
      <c r="D4768" s="47">
        <v>34173</v>
      </c>
      <c r="E4768" s="28" t="s">
        <v>4800</v>
      </c>
      <c r="F4768" s="17"/>
      <c r="G4768" s="17"/>
      <c r="H4768" s="353">
        <v>1022893029</v>
      </c>
      <c r="I4768" s="17" t="s">
        <v>5210</v>
      </c>
      <c r="J4768" s="17">
        <v>0</v>
      </c>
    </row>
    <row r="4769" spans="1:10" hidden="1">
      <c r="A4769" s="18">
        <f t="shared" si="74"/>
        <v>4765</v>
      </c>
      <c r="B4769" s="38">
        <v>20142</v>
      </c>
      <c r="C4769" s="50" t="s">
        <v>4118</v>
      </c>
      <c r="D4769" s="145">
        <v>36300</v>
      </c>
      <c r="E4769" s="24" t="s">
        <v>4797</v>
      </c>
      <c r="F4769" s="17"/>
      <c r="G4769" s="17"/>
      <c r="H4769" s="353">
        <v>1019272678</v>
      </c>
      <c r="I4769" s="17" t="s">
        <v>5210</v>
      </c>
      <c r="J4769" s="17">
        <v>0</v>
      </c>
    </row>
    <row r="4770" spans="1:10" hidden="1">
      <c r="A4770" s="18">
        <f t="shared" si="74"/>
        <v>4766</v>
      </c>
      <c r="B4770" s="42">
        <v>20143</v>
      </c>
      <c r="C4770" s="61" t="s">
        <v>4119</v>
      </c>
      <c r="D4770" s="102">
        <v>35017</v>
      </c>
      <c r="E4770" s="28" t="s">
        <v>4797</v>
      </c>
      <c r="F4770" s="17"/>
      <c r="G4770" s="17"/>
      <c r="H4770" s="353">
        <v>9939466111</v>
      </c>
      <c r="I4770" s="17" t="s">
        <v>5210</v>
      </c>
      <c r="J4770" s="17">
        <v>0</v>
      </c>
    </row>
    <row r="4771" spans="1:10" hidden="1">
      <c r="A4771" s="18">
        <f t="shared" si="74"/>
        <v>4767</v>
      </c>
      <c r="B4771" s="38">
        <v>20144</v>
      </c>
      <c r="C4771" s="50" t="s">
        <v>4120</v>
      </c>
      <c r="D4771" s="145">
        <v>36293</v>
      </c>
      <c r="E4771" s="24" t="s">
        <v>4793</v>
      </c>
      <c r="F4771" s="17"/>
      <c r="G4771" s="17"/>
      <c r="H4771" s="353">
        <v>1019272400</v>
      </c>
      <c r="I4771" s="17" t="s">
        <v>5210</v>
      </c>
      <c r="J4771" s="17">
        <v>0</v>
      </c>
    </row>
    <row r="4772" spans="1:10" hidden="1">
      <c r="A4772" s="18">
        <f t="shared" si="74"/>
        <v>4768</v>
      </c>
      <c r="B4772" s="42">
        <v>20145</v>
      </c>
      <c r="C4772" s="43" t="s">
        <v>4121</v>
      </c>
      <c r="D4772" s="76">
        <v>32908</v>
      </c>
      <c r="E4772" s="43" t="s">
        <v>4788</v>
      </c>
      <c r="F4772" s="17"/>
      <c r="G4772" s="17"/>
      <c r="H4772" s="353">
        <v>1022892369</v>
      </c>
      <c r="I4772" s="17" t="s">
        <v>5210</v>
      </c>
      <c r="J4772" s="17">
        <v>0</v>
      </c>
    </row>
    <row r="4773" spans="1:10" hidden="1">
      <c r="A4773" s="18">
        <f t="shared" si="74"/>
        <v>4769</v>
      </c>
      <c r="B4773" s="174">
        <v>20146</v>
      </c>
      <c r="C4773" s="58" t="s">
        <v>4122</v>
      </c>
      <c r="D4773" s="59">
        <v>28769</v>
      </c>
      <c r="E4773" s="24" t="s">
        <v>4788</v>
      </c>
      <c r="F4773" s="17"/>
      <c r="G4773" s="17"/>
      <c r="H4773" s="353">
        <v>103004827215</v>
      </c>
      <c r="I4773" s="17" t="s">
        <v>5204</v>
      </c>
      <c r="J4773" s="17">
        <v>0</v>
      </c>
    </row>
    <row r="4774" spans="1:10" hidden="1">
      <c r="A4774" s="18">
        <f t="shared" si="74"/>
        <v>4770</v>
      </c>
      <c r="B4774" s="292">
        <v>20147</v>
      </c>
      <c r="C4774" s="273" t="s">
        <v>4123</v>
      </c>
      <c r="D4774" s="274">
        <v>31718</v>
      </c>
      <c r="E4774" s="29" t="s">
        <v>4781</v>
      </c>
      <c r="F4774" s="17"/>
      <c r="G4774" s="17"/>
      <c r="H4774" s="353">
        <v>104004572984</v>
      </c>
      <c r="I4774" s="17" t="s">
        <v>5204</v>
      </c>
      <c r="J4774" s="17">
        <v>0</v>
      </c>
    </row>
    <row r="4775" spans="1:10" hidden="1">
      <c r="A4775" s="18">
        <f t="shared" si="74"/>
        <v>4771</v>
      </c>
      <c r="B4775" s="174">
        <v>20148</v>
      </c>
      <c r="C4775" s="58" t="s">
        <v>4124</v>
      </c>
      <c r="D4775" s="59">
        <v>31532</v>
      </c>
      <c r="E4775" s="30" t="s">
        <v>4781</v>
      </c>
      <c r="F4775" s="17"/>
      <c r="G4775" s="17"/>
      <c r="H4775" s="353">
        <v>106868122987</v>
      </c>
      <c r="I4775" s="17" t="s">
        <v>5204</v>
      </c>
      <c r="J4775" s="17">
        <v>0</v>
      </c>
    </row>
    <row r="4776" spans="1:10" hidden="1">
      <c r="A4776" s="18">
        <f t="shared" si="74"/>
        <v>4772</v>
      </c>
      <c r="B4776" s="292">
        <v>20149</v>
      </c>
      <c r="C4776" s="273" t="s">
        <v>4125</v>
      </c>
      <c r="D4776" s="274">
        <v>28940</v>
      </c>
      <c r="E4776" s="28" t="s">
        <v>4822</v>
      </c>
      <c r="F4776" s="17"/>
      <c r="G4776" s="17"/>
      <c r="H4776" s="353">
        <v>109004882150</v>
      </c>
      <c r="I4776" s="17" t="s">
        <v>5204</v>
      </c>
      <c r="J4776" s="17">
        <v>0</v>
      </c>
    </row>
    <row r="4777" spans="1:10" hidden="1">
      <c r="A4777" s="18">
        <f t="shared" si="74"/>
        <v>4773</v>
      </c>
      <c r="B4777" s="174">
        <v>20151</v>
      </c>
      <c r="C4777" s="58" t="s">
        <v>4126</v>
      </c>
      <c r="D4777" s="59">
        <v>28718</v>
      </c>
      <c r="E4777" s="24" t="s">
        <v>4784</v>
      </c>
      <c r="F4777" s="17"/>
      <c r="G4777" s="17"/>
      <c r="H4777" s="353">
        <v>103004827242</v>
      </c>
      <c r="I4777" s="17" t="s">
        <v>5204</v>
      </c>
      <c r="J4777" s="17">
        <v>0</v>
      </c>
    </row>
    <row r="4778" spans="1:10" hidden="1">
      <c r="A4778" s="18">
        <f t="shared" si="74"/>
        <v>4774</v>
      </c>
      <c r="B4778" s="292">
        <v>20156</v>
      </c>
      <c r="C4778" s="273" t="s">
        <v>4127</v>
      </c>
      <c r="D4778" s="274">
        <v>27078</v>
      </c>
      <c r="E4778" s="28" t="s">
        <v>4784</v>
      </c>
      <c r="F4778" s="17"/>
      <c r="G4778" s="17"/>
      <c r="H4778" s="353">
        <v>106004827209</v>
      </c>
      <c r="I4778" s="17" t="s">
        <v>5204</v>
      </c>
      <c r="J4778" s="17">
        <v>0</v>
      </c>
    </row>
    <row r="4779" spans="1:10" hidden="1">
      <c r="A4779" s="18">
        <f t="shared" si="74"/>
        <v>4775</v>
      </c>
      <c r="B4779" s="174">
        <v>20158</v>
      </c>
      <c r="C4779" s="58" t="s">
        <v>4128</v>
      </c>
      <c r="D4779" s="59">
        <v>31768</v>
      </c>
      <c r="E4779" s="24" t="s">
        <v>4800</v>
      </c>
      <c r="F4779" s="17"/>
      <c r="G4779" s="17"/>
      <c r="H4779" s="353">
        <v>105005635661</v>
      </c>
      <c r="I4779" s="17" t="s">
        <v>5204</v>
      </c>
      <c r="J4779" s="17">
        <v>0</v>
      </c>
    </row>
    <row r="4780" spans="1:10" hidden="1">
      <c r="A4780" s="18">
        <f t="shared" si="74"/>
        <v>4776</v>
      </c>
      <c r="B4780" s="292">
        <v>20159</v>
      </c>
      <c r="C4780" s="273" t="s">
        <v>4129</v>
      </c>
      <c r="D4780" s="274">
        <v>31034</v>
      </c>
      <c r="E4780" s="28" t="s">
        <v>4795</v>
      </c>
      <c r="F4780" s="17"/>
      <c r="G4780" s="17"/>
      <c r="H4780" s="353">
        <v>102001261999</v>
      </c>
      <c r="I4780" s="17" t="s">
        <v>5204</v>
      </c>
      <c r="J4780" s="17">
        <v>0</v>
      </c>
    </row>
    <row r="4781" spans="1:10" hidden="1">
      <c r="A4781" s="18">
        <f t="shared" si="74"/>
        <v>4777</v>
      </c>
      <c r="B4781" s="174">
        <v>20160</v>
      </c>
      <c r="C4781" s="58" t="s">
        <v>4130</v>
      </c>
      <c r="D4781" s="59">
        <v>30104</v>
      </c>
      <c r="E4781" s="24" t="s">
        <v>4795</v>
      </c>
      <c r="F4781" s="17"/>
      <c r="G4781" s="17"/>
      <c r="H4781" s="353">
        <v>107004827235</v>
      </c>
      <c r="I4781" s="17" t="s">
        <v>5204</v>
      </c>
      <c r="J4781" s="17">
        <v>0</v>
      </c>
    </row>
    <row r="4782" spans="1:10" hidden="1">
      <c r="A4782" s="18">
        <f t="shared" si="74"/>
        <v>4778</v>
      </c>
      <c r="B4782" s="292">
        <v>20161</v>
      </c>
      <c r="C4782" s="273" t="s">
        <v>4131</v>
      </c>
      <c r="D4782" s="274">
        <v>30983</v>
      </c>
      <c r="E4782" s="28" t="s">
        <v>4795</v>
      </c>
      <c r="F4782" s="17"/>
      <c r="G4782" s="17"/>
      <c r="H4782" s="353">
        <v>109006194560</v>
      </c>
      <c r="I4782" s="17" t="s">
        <v>5204</v>
      </c>
      <c r="J4782" s="17">
        <v>0</v>
      </c>
    </row>
    <row r="4783" spans="1:10" hidden="1">
      <c r="A4783" s="18">
        <f t="shared" si="74"/>
        <v>4779</v>
      </c>
      <c r="B4783" s="174">
        <v>20162</v>
      </c>
      <c r="C4783" s="58" t="s">
        <v>4132</v>
      </c>
      <c r="D4783" s="59">
        <v>31956</v>
      </c>
      <c r="E4783" s="24" t="s">
        <v>4779</v>
      </c>
      <c r="F4783" s="17"/>
      <c r="G4783" s="17"/>
      <c r="H4783" s="353">
        <v>102005195325</v>
      </c>
      <c r="I4783" s="17" t="s">
        <v>5204</v>
      </c>
      <c r="J4783" s="17">
        <v>0</v>
      </c>
    </row>
    <row r="4784" spans="1:10" hidden="1">
      <c r="A4784" s="18">
        <f t="shared" si="74"/>
        <v>4780</v>
      </c>
      <c r="B4784" s="292">
        <v>20163</v>
      </c>
      <c r="C4784" s="273" t="s">
        <v>4133</v>
      </c>
      <c r="D4784" s="274">
        <v>30959</v>
      </c>
      <c r="E4784" s="28" t="s">
        <v>4795</v>
      </c>
      <c r="F4784" s="17"/>
      <c r="G4784" s="17"/>
      <c r="H4784" s="353">
        <v>108004827234</v>
      </c>
      <c r="I4784" s="17" t="s">
        <v>5204</v>
      </c>
      <c r="J4784" s="17">
        <v>0</v>
      </c>
    </row>
    <row r="4785" spans="1:10" hidden="1">
      <c r="A4785" s="18">
        <f t="shared" si="74"/>
        <v>4781</v>
      </c>
      <c r="B4785" s="174">
        <v>20164</v>
      </c>
      <c r="C4785" s="58" t="s">
        <v>4134</v>
      </c>
      <c r="D4785" s="59">
        <v>30202</v>
      </c>
      <c r="E4785" s="24" t="s">
        <v>4795</v>
      </c>
      <c r="F4785" s="17"/>
      <c r="G4785" s="17"/>
      <c r="H4785" s="353">
        <v>106005213386</v>
      </c>
      <c r="I4785" s="17" t="s">
        <v>5204</v>
      </c>
      <c r="J4785" s="17">
        <v>0</v>
      </c>
    </row>
    <row r="4786" spans="1:10" hidden="1">
      <c r="A4786" s="18">
        <f t="shared" si="74"/>
        <v>4782</v>
      </c>
      <c r="B4786" s="292">
        <v>20165</v>
      </c>
      <c r="C4786" s="273" t="s">
        <v>4135</v>
      </c>
      <c r="D4786" s="274">
        <v>32139</v>
      </c>
      <c r="E4786" s="28" t="s">
        <v>4795</v>
      </c>
      <c r="F4786" s="17"/>
      <c r="G4786" s="17"/>
      <c r="H4786" s="353">
        <v>105005195322</v>
      </c>
      <c r="I4786" s="17" t="s">
        <v>5204</v>
      </c>
      <c r="J4786" s="17">
        <v>0</v>
      </c>
    </row>
    <row r="4787" spans="1:10" hidden="1">
      <c r="A4787" s="18">
        <f t="shared" si="74"/>
        <v>4783</v>
      </c>
      <c r="B4787" s="174">
        <v>20167</v>
      </c>
      <c r="C4787" s="58" t="s">
        <v>4136</v>
      </c>
      <c r="D4787" s="59">
        <v>30905</v>
      </c>
      <c r="E4787" s="24" t="s">
        <v>4795</v>
      </c>
      <c r="F4787" s="17"/>
      <c r="G4787" s="17"/>
      <c r="H4787" s="353">
        <v>101004830228</v>
      </c>
      <c r="I4787" s="17" t="s">
        <v>5204</v>
      </c>
      <c r="J4787" s="17">
        <v>0</v>
      </c>
    </row>
    <row r="4788" spans="1:10" hidden="1">
      <c r="A4788" s="18">
        <f t="shared" si="74"/>
        <v>4784</v>
      </c>
      <c r="B4788" s="292">
        <v>20168</v>
      </c>
      <c r="C4788" s="273" t="s">
        <v>4137</v>
      </c>
      <c r="D4788" s="274">
        <v>27437</v>
      </c>
      <c r="E4788" s="28" t="s">
        <v>4798</v>
      </c>
      <c r="F4788" s="17"/>
      <c r="G4788" s="17"/>
      <c r="H4788" s="353">
        <v>105004827213</v>
      </c>
      <c r="I4788" s="17" t="s">
        <v>5204</v>
      </c>
      <c r="J4788" s="17">
        <v>0</v>
      </c>
    </row>
    <row r="4789" spans="1:10" hidden="1">
      <c r="A4789" s="18">
        <f t="shared" si="74"/>
        <v>4785</v>
      </c>
      <c r="B4789" s="174">
        <v>20169</v>
      </c>
      <c r="C4789" s="58" t="s">
        <v>4138</v>
      </c>
      <c r="D4789" s="59">
        <v>29024</v>
      </c>
      <c r="E4789" s="24" t="s">
        <v>4779</v>
      </c>
      <c r="F4789" s="17"/>
      <c r="G4789" s="17"/>
      <c r="H4789" s="353">
        <v>107001610230</v>
      </c>
      <c r="I4789" s="17" t="s">
        <v>5204</v>
      </c>
      <c r="J4789" s="17">
        <v>0</v>
      </c>
    </row>
    <row r="4790" spans="1:10" hidden="1">
      <c r="A4790" s="18">
        <f t="shared" si="74"/>
        <v>4786</v>
      </c>
      <c r="B4790" s="292">
        <v>20170</v>
      </c>
      <c r="C4790" s="273" t="s">
        <v>4139</v>
      </c>
      <c r="D4790" s="274">
        <v>27322</v>
      </c>
      <c r="E4790" s="28" t="s">
        <v>4798</v>
      </c>
      <c r="F4790" s="17"/>
      <c r="G4790" s="17"/>
      <c r="H4790" s="353">
        <v>105004827167</v>
      </c>
      <c r="I4790" s="17" t="s">
        <v>5204</v>
      </c>
      <c r="J4790" s="17">
        <v>0</v>
      </c>
    </row>
    <row r="4791" spans="1:10" hidden="1">
      <c r="A4791" s="18">
        <f t="shared" si="74"/>
        <v>4787</v>
      </c>
      <c r="B4791" s="174">
        <v>20171</v>
      </c>
      <c r="C4791" s="58" t="s">
        <v>4140</v>
      </c>
      <c r="D4791" s="59">
        <v>27994</v>
      </c>
      <c r="E4791" s="24" t="s">
        <v>4798</v>
      </c>
      <c r="F4791" s="17"/>
      <c r="G4791" s="17"/>
      <c r="H4791" s="353">
        <v>100004827220</v>
      </c>
      <c r="I4791" s="17" t="s">
        <v>5204</v>
      </c>
      <c r="J4791" s="17">
        <v>0</v>
      </c>
    </row>
    <row r="4792" spans="1:10" hidden="1">
      <c r="A4792" s="18">
        <f t="shared" si="74"/>
        <v>4788</v>
      </c>
      <c r="B4792" s="174">
        <v>20174</v>
      </c>
      <c r="C4792" s="58" t="s">
        <v>4141</v>
      </c>
      <c r="D4792" s="59">
        <v>33850</v>
      </c>
      <c r="E4792" s="24" t="s">
        <v>4824</v>
      </c>
      <c r="F4792" s="17"/>
      <c r="G4792" s="17"/>
      <c r="H4792" s="353">
        <v>101869307385</v>
      </c>
      <c r="I4792" s="17" t="s">
        <v>5204</v>
      </c>
      <c r="J4792" s="17">
        <v>0</v>
      </c>
    </row>
    <row r="4793" spans="1:10" hidden="1">
      <c r="A4793" s="18">
        <f t="shared" si="74"/>
        <v>4789</v>
      </c>
      <c r="B4793" s="292">
        <v>20176</v>
      </c>
      <c r="C4793" s="273" t="s">
        <v>4142</v>
      </c>
      <c r="D4793" s="274">
        <v>35607</v>
      </c>
      <c r="E4793" s="28" t="s">
        <v>4824</v>
      </c>
      <c r="F4793" s="17"/>
      <c r="G4793" s="17"/>
      <c r="H4793" s="353">
        <v>101003339075</v>
      </c>
      <c r="I4793" s="17" t="s">
        <v>5204</v>
      </c>
      <c r="J4793" s="17">
        <v>0</v>
      </c>
    </row>
    <row r="4794" spans="1:10" hidden="1">
      <c r="A4794" s="18">
        <f t="shared" si="74"/>
        <v>4790</v>
      </c>
      <c r="B4794" s="174">
        <v>20177</v>
      </c>
      <c r="C4794" s="58" t="s">
        <v>4143</v>
      </c>
      <c r="D4794" s="59">
        <v>34264</v>
      </c>
      <c r="E4794" s="24" t="s">
        <v>4824</v>
      </c>
      <c r="F4794" s="17"/>
      <c r="G4794" s="17"/>
      <c r="H4794" s="353">
        <v>100869195115</v>
      </c>
      <c r="I4794" s="17" t="s">
        <v>5204</v>
      </c>
      <c r="J4794" s="17">
        <v>0</v>
      </c>
    </row>
    <row r="4795" spans="1:10" hidden="1">
      <c r="A4795" s="18">
        <f t="shared" si="74"/>
        <v>4791</v>
      </c>
      <c r="B4795" s="292">
        <v>20178</v>
      </c>
      <c r="C4795" s="273" t="s">
        <v>4144</v>
      </c>
      <c r="D4795" s="274">
        <v>31463</v>
      </c>
      <c r="E4795" s="28" t="s">
        <v>4824</v>
      </c>
      <c r="F4795" s="17"/>
      <c r="G4795" s="17"/>
      <c r="H4795" s="353">
        <v>100872928653</v>
      </c>
      <c r="I4795" s="17" t="s">
        <v>5204</v>
      </c>
      <c r="J4795" s="17">
        <v>0</v>
      </c>
    </row>
    <row r="4796" spans="1:10" hidden="1">
      <c r="A4796" s="18">
        <f t="shared" si="74"/>
        <v>4792</v>
      </c>
      <c r="B4796" s="174">
        <v>20179</v>
      </c>
      <c r="C4796" s="58" t="s">
        <v>4145</v>
      </c>
      <c r="D4796" s="59">
        <v>29463</v>
      </c>
      <c r="E4796" s="24" t="s">
        <v>4816</v>
      </c>
      <c r="F4796" s="17"/>
      <c r="G4796" s="17"/>
      <c r="H4796" s="353">
        <v>102870451217</v>
      </c>
      <c r="I4796" s="17" t="s">
        <v>5204</v>
      </c>
      <c r="J4796" s="17">
        <v>0</v>
      </c>
    </row>
    <row r="4797" spans="1:10" hidden="1">
      <c r="A4797" s="18">
        <f t="shared" si="74"/>
        <v>4793</v>
      </c>
      <c r="B4797" s="292">
        <v>20180</v>
      </c>
      <c r="C4797" s="273" t="s">
        <v>4146</v>
      </c>
      <c r="D4797" s="274">
        <v>28332</v>
      </c>
      <c r="E4797" s="28" t="s">
        <v>4824</v>
      </c>
      <c r="F4797" s="17"/>
      <c r="G4797" s="17"/>
      <c r="H4797" s="353">
        <v>109004827206</v>
      </c>
      <c r="I4797" s="17" t="s">
        <v>5204</v>
      </c>
      <c r="J4797" s="17">
        <v>0</v>
      </c>
    </row>
    <row r="4798" spans="1:10" hidden="1">
      <c r="A4798" s="18">
        <f t="shared" si="74"/>
        <v>4794</v>
      </c>
      <c r="B4798" s="174">
        <v>20181</v>
      </c>
      <c r="C4798" s="58" t="s">
        <v>4147</v>
      </c>
      <c r="D4798" s="59">
        <v>34024</v>
      </c>
      <c r="E4798" s="24" t="s">
        <v>4824</v>
      </c>
      <c r="F4798" s="17"/>
      <c r="G4798" s="17"/>
      <c r="H4798" s="353">
        <v>101006651990</v>
      </c>
      <c r="I4798" s="17" t="s">
        <v>5204</v>
      </c>
      <c r="J4798" s="17">
        <v>0</v>
      </c>
    </row>
    <row r="4799" spans="1:10" hidden="1">
      <c r="A4799" s="18">
        <f t="shared" si="74"/>
        <v>4795</v>
      </c>
      <c r="B4799" s="292">
        <v>20182</v>
      </c>
      <c r="C4799" s="273" t="s">
        <v>4148</v>
      </c>
      <c r="D4799" s="274">
        <v>29264</v>
      </c>
      <c r="E4799" s="28" t="s">
        <v>4821</v>
      </c>
      <c r="F4799" s="17"/>
      <c r="G4799" s="17"/>
      <c r="H4799" s="353">
        <v>1023577846</v>
      </c>
      <c r="I4799" s="17" t="s">
        <v>5210</v>
      </c>
      <c r="J4799" s="17">
        <v>0</v>
      </c>
    </row>
    <row r="4800" spans="1:10" hidden="1">
      <c r="A4800" s="18">
        <f t="shared" si="74"/>
        <v>4796</v>
      </c>
      <c r="B4800" s="174">
        <v>20184</v>
      </c>
      <c r="C4800" s="58" t="s">
        <v>4149</v>
      </c>
      <c r="D4800" s="59">
        <v>33616</v>
      </c>
      <c r="E4800" s="24" t="s">
        <v>4821</v>
      </c>
      <c r="F4800" s="17"/>
      <c r="G4800" s="17"/>
      <c r="H4800" s="353">
        <v>1023578237</v>
      </c>
      <c r="I4800" s="17" t="s">
        <v>5210</v>
      </c>
      <c r="J4800" s="17">
        <v>0</v>
      </c>
    </row>
    <row r="4801" spans="1:10" hidden="1">
      <c r="A4801" s="18">
        <f t="shared" si="74"/>
        <v>4797</v>
      </c>
      <c r="B4801" s="292">
        <v>20188</v>
      </c>
      <c r="C4801" s="273" t="s">
        <v>4150</v>
      </c>
      <c r="D4801" s="274">
        <v>29268</v>
      </c>
      <c r="E4801" s="28" t="s">
        <v>4829</v>
      </c>
      <c r="F4801" s="17"/>
      <c r="G4801" s="17"/>
      <c r="H4801" s="353">
        <v>109871556645</v>
      </c>
      <c r="I4801" s="17" t="s">
        <v>5204</v>
      </c>
      <c r="J4801" s="17">
        <v>0</v>
      </c>
    </row>
    <row r="4802" spans="1:10" hidden="1">
      <c r="A4802" s="18">
        <f t="shared" si="74"/>
        <v>4798</v>
      </c>
      <c r="B4802" s="174">
        <v>20189</v>
      </c>
      <c r="C4802" s="58" t="s">
        <v>4151</v>
      </c>
      <c r="D4802" s="59">
        <v>28764</v>
      </c>
      <c r="E4802" s="24" t="s">
        <v>4812</v>
      </c>
      <c r="F4802" s="17"/>
      <c r="G4802" s="17"/>
      <c r="H4802" s="353">
        <v>100871555357</v>
      </c>
      <c r="I4802" s="17" t="s">
        <v>5204</v>
      </c>
      <c r="J4802" s="17">
        <v>0</v>
      </c>
    </row>
    <row r="4803" spans="1:10" hidden="1">
      <c r="A4803" s="18">
        <f t="shared" si="74"/>
        <v>4799</v>
      </c>
      <c r="B4803" s="292">
        <v>20190</v>
      </c>
      <c r="C4803" s="273" t="s">
        <v>4152</v>
      </c>
      <c r="D4803" s="274">
        <v>33122</v>
      </c>
      <c r="E4803" s="28" t="s">
        <v>4812</v>
      </c>
      <c r="F4803" s="17"/>
      <c r="G4803" s="17"/>
      <c r="H4803" s="353">
        <v>106866871270</v>
      </c>
      <c r="I4803" s="17" t="s">
        <v>5204</v>
      </c>
      <c r="J4803" s="17">
        <v>0</v>
      </c>
    </row>
    <row r="4804" spans="1:10" hidden="1">
      <c r="A4804" s="18">
        <f t="shared" si="74"/>
        <v>4800</v>
      </c>
      <c r="B4804" s="174">
        <v>20191</v>
      </c>
      <c r="C4804" s="58" t="s">
        <v>4153</v>
      </c>
      <c r="D4804" s="59">
        <v>33166</v>
      </c>
      <c r="E4804" s="24" t="s">
        <v>4812</v>
      </c>
      <c r="F4804" s="17"/>
      <c r="G4804" s="17"/>
      <c r="H4804" s="353">
        <v>108005149909</v>
      </c>
      <c r="I4804" s="17" t="s">
        <v>5204</v>
      </c>
      <c r="J4804" s="17">
        <v>0</v>
      </c>
    </row>
    <row r="4805" spans="1:10" hidden="1">
      <c r="A4805" s="18">
        <f t="shared" si="74"/>
        <v>4801</v>
      </c>
      <c r="B4805" s="292">
        <v>20192</v>
      </c>
      <c r="C4805" s="273" t="s">
        <v>4154</v>
      </c>
      <c r="D4805" s="274">
        <v>30726</v>
      </c>
      <c r="E4805" s="28" t="s">
        <v>4792</v>
      </c>
      <c r="F4805" s="17"/>
      <c r="G4805" s="17"/>
      <c r="H4805" s="353">
        <v>100004827218</v>
      </c>
      <c r="I4805" s="17" t="s">
        <v>5204</v>
      </c>
      <c r="J4805" s="17">
        <v>0</v>
      </c>
    </row>
    <row r="4806" spans="1:10" hidden="1">
      <c r="A4806" s="18">
        <f t="shared" ref="A4806:A4869" si="75">ROW()-4</f>
        <v>4802</v>
      </c>
      <c r="B4806" s="174">
        <v>20193</v>
      </c>
      <c r="C4806" s="58" t="s">
        <v>4155</v>
      </c>
      <c r="D4806" s="59">
        <v>32888</v>
      </c>
      <c r="E4806" s="24" t="s">
        <v>4797</v>
      </c>
      <c r="F4806" s="17"/>
      <c r="G4806" s="17"/>
      <c r="H4806" s="353">
        <v>107006646290</v>
      </c>
      <c r="I4806" s="17" t="s">
        <v>5204</v>
      </c>
      <c r="J4806" s="17">
        <v>0</v>
      </c>
    </row>
    <row r="4807" spans="1:10" hidden="1">
      <c r="A4807" s="18">
        <f t="shared" si="75"/>
        <v>4803</v>
      </c>
      <c r="B4807" s="174">
        <v>20195</v>
      </c>
      <c r="C4807" s="58" t="s">
        <v>4156</v>
      </c>
      <c r="D4807" s="59">
        <v>29504</v>
      </c>
      <c r="E4807" s="24" t="s">
        <v>4792</v>
      </c>
      <c r="F4807" s="17"/>
      <c r="G4807" s="17"/>
      <c r="H4807" s="353">
        <v>109871558573</v>
      </c>
      <c r="I4807" s="17" t="s">
        <v>5204</v>
      </c>
      <c r="J4807" s="17">
        <v>0</v>
      </c>
    </row>
    <row r="4808" spans="1:10" hidden="1">
      <c r="A4808" s="18">
        <f t="shared" si="75"/>
        <v>4804</v>
      </c>
      <c r="B4808" s="292">
        <v>20196</v>
      </c>
      <c r="C4808" s="273" t="s">
        <v>4157</v>
      </c>
      <c r="D4808" s="274">
        <v>32173</v>
      </c>
      <c r="E4808" s="28" t="s">
        <v>4792</v>
      </c>
      <c r="F4808" s="17"/>
      <c r="G4808" s="17"/>
      <c r="H4808" s="353">
        <v>109004858145</v>
      </c>
      <c r="I4808" s="17" t="s">
        <v>5204</v>
      </c>
      <c r="J4808" s="17">
        <v>0</v>
      </c>
    </row>
    <row r="4809" spans="1:10" hidden="1">
      <c r="A4809" s="18">
        <f t="shared" si="75"/>
        <v>4805</v>
      </c>
      <c r="B4809" s="174">
        <v>20197</v>
      </c>
      <c r="C4809" s="58" t="s">
        <v>4158</v>
      </c>
      <c r="D4809" s="59">
        <v>31483</v>
      </c>
      <c r="E4809" s="24" t="s">
        <v>4792</v>
      </c>
      <c r="F4809" s="17"/>
      <c r="G4809" s="17"/>
      <c r="H4809" s="353">
        <v>100870670367</v>
      </c>
      <c r="I4809" s="17" t="s">
        <v>5204</v>
      </c>
      <c r="J4809" s="17">
        <v>0</v>
      </c>
    </row>
    <row r="4810" spans="1:10" hidden="1">
      <c r="A4810" s="18">
        <f t="shared" si="75"/>
        <v>4806</v>
      </c>
      <c r="B4810" s="292">
        <v>20198</v>
      </c>
      <c r="C4810" s="273" t="s">
        <v>4159</v>
      </c>
      <c r="D4810" s="274">
        <v>27219</v>
      </c>
      <c r="E4810" s="28" t="s">
        <v>4819</v>
      </c>
      <c r="F4810" s="17"/>
      <c r="G4810" s="17"/>
      <c r="H4810" s="353">
        <v>1023689013</v>
      </c>
      <c r="I4810" s="17" t="s">
        <v>5210</v>
      </c>
      <c r="J4810" s="17">
        <v>0</v>
      </c>
    </row>
    <row r="4811" spans="1:10" hidden="1">
      <c r="A4811" s="18">
        <f t="shared" si="75"/>
        <v>4807</v>
      </c>
      <c r="B4811" s="174">
        <v>20199</v>
      </c>
      <c r="C4811" s="58" t="s">
        <v>4160</v>
      </c>
      <c r="D4811" s="59">
        <v>28654</v>
      </c>
      <c r="E4811" s="24" t="s">
        <v>4815</v>
      </c>
      <c r="F4811" s="17"/>
      <c r="G4811" s="17"/>
      <c r="H4811" s="353">
        <v>104004827214</v>
      </c>
      <c r="I4811" s="17" t="s">
        <v>5204</v>
      </c>
      <c r="J4811" s="17">
        <v>0</v>
      </c>
    </row>
    <row r="4812" spans="1:10" hidden="1">
      <c r="A4812" s="18">
        <f t="shared" si="75"/>
        <v>4808</v>
      </c>
      <c r="B4812" s="292">
        <v>20200</v>
      </c>
      <c r="C4812" s="273" t="s">
        <v>4161</v>
      </c>
      <c r="D4812" s="274">
        <v>28126</v>
      </c>
      <c r="E4812" s="28" t="s">
        <v>4816</v>
      </c>
      <c r="F4812" s="17"/>
      <c r="G4812" s="17"/>
      <c r="H4812" s="353">
        <v>1023689252</v>
      </c>
      <c r="I4812" s="17" t="s">
        <v>5210</v>
      </c>
      <c r="J4812" s="17">
        <v>0</v>
      </c>
    </row>
    <row r="4813" spans="1:10" hidden="1">
      <c r="A4813" s="18">
        <f t="shared" si="75"/>
        <v>4809</v>
      </c>
      <c r="B4813" s="174">
        <v>20201</v>
      </c>
      <c r="C4813" s="58" t="s">
        <v>4162</v>
      </c>
      <c r="D4813" s="59">
        <v>30552</v>
      </c>
      <c r="E4813" s="24" t="s">
        <v>4813</v>
      </c>
      <c r="F4813" s="17"/>
      <c r="G4813" s="17"/>
      <c r="H4813" s="353">
        <v>105004827225</v>
      </c>
      <c r="I4813" s="17" t="s">
        <v>5204</v>
      </c>
      <c r="J4813" s="17">
        <v>0</v>
      </c>
    </row>
    <row r="4814" spans="1:10" hidden="1">
      <c r="A4814" s="18">
        <f t="shared" si="75"/>
        <v>4810</v>
      </c>
      <c r="B4814" s="292">
        <v>20202</v>
      </c>
      <c r="C4814" s="273" t="s">
        <v>4163</v>
      </c>
      <c r="D4814" s="274">
        <v>30332</v>
      </c>
      <c r="E4814" s="28" t="s">
        <v>4816</v>
      </c>
      <c r="F4814" s="17"/>
      <c r="G4814" s="17"/>
      <c r="H4814" s="353">
        <v>103871556295</v>
      </c>
      <c r="I4814" s="17" t="s">
        <v>5204</v>
      </c>
      <c r="J4814" s="17">
        <v>0</v>
      </c>
    </row>
    <row r="4815" spans="1:10" hidden="1">
      <c r="A4815" s="18">
        <f t="shared" si="75"/>
        <v>4811</v>
      </c>
      <c r="B4815" s="174">
        <v>20203</v>
      </c>
      <c r="C4815" s="58" t="s">
        <v>4164</v>
      </c>
      <c r="D4815" s="59">
        <v>32255</v>
      </c>
      <c r="E4815" s="24" t="s">
        <v>4828</v>
      </c>
      <c r="F4815" s="17"/>
      <c r="G4815" s="17"/>
      <c r="H4815" s="353">
        <v>104866871269</v>
      </c>
      <c r="I4815" s="17" t="s">
        <v>5204</v>
      </c>
      <c r="J4815" s="17">
        <v>0</v>
      </c>
    </row>
    <row r="4816" spans="1:10" hidden="1">
      <c r="A4816" s="18">
        <f t="shared" si="75"/>
        <v>4812</v>
      </c>
      <c r="B4816" s="292">
        <v>20205</v>
      </c>
      <c r="C4816" s="273" t="s">
        <v>4165</v>
      </c>
      <c r="D4816" s="274">
        <v>34157</v>
      </c>
      <c r="E4816" s="28" t="s">
        <v>4813</v>
      </c>
      <c r="F4816" s="17"/>
      <c r="G4816" s="17"/>
      <c r="H4816" s="353">
        <v>1024321104</v>
      </c>
      <c r="I4816" s="17" t="s">
        <v>5210</v>
      </c>
      <c r="J4816" s="17">
        <v>0</v>
      </c>
    </row>
    <row r="4817" spans="1:10" hidden="1">
      <c r="A4817" s="18">
        <f t="shared" si="75"/>
        <v>4813</v>
      </c>
      <c r="B4817" s="174">
        <v>20206</v>
      </c>
      <c r="C4817" s="58" t="s">
        <v>4166</v>
      </c>
      <c r="D4817" s="59">
        <v>31253</v>
      </c>
      <c r="E4817" s="24" t="s">
        <v>4802</v>
      </c>
      <c r="F4817" s="17"/>
      <c r="G4817" s="17"/>
      <c r="H4817" s="353">
        <v>100866871276</v>
      </c>
      <c r="I4817" s="17" t="s">
        <v>5204</v>
      </c>
      <c r="J4817" s="17">
        <v>0</v>
      </c>
    </row>
    <row r="4818" spans="1:10" hidden="1">
      <c r="A4818" s="18">
        <f t="shared" si="75"/>
        <v>4814</v>
      </c>
      <c r="B4818" s="292">
        <v>20208</v>
      </c>
      <c r="C4818" s="273" t="s">
        <v>4167</v>
      </c>
      <c r="D4818" s="274">
        <v>27922</v>
      </c>
      <c r="E4818" s="28" t="s">
        <v>4802</v>
      </c>
      <c r="F4818" s="17"/>
      <c r="G4818" s="17"/>
      <c r="H4818" s="353">
        <v>108004827247</v>
      </c>
      <c r="I4818" s="17" t="s">
        <v>5204</v>
      </c>
      <c r="J4818" s="17">
        <v>0</v>
      </c>
    </row>
    <row r="4819" spans="1:10" hidden="1">
      <c r="A4819" s="18">
        <f t="shared" si="75"/>
        <v>4815</v>
      </c>
      <c r="B4819" s="174">
        <v>20209</v>
      </c>
      <c r="C4819" s="58" t="s">
        <v>4168</v>
      </c>
      <c r="D4819" s="59">
        <v>29561</v>
      </c>
      <c r="E4819" s="24" t="s">
        <v>4802</v>
      </c>
      <c r="F4819" s="17"/>
      <c r="G4819" s="17"/>
      <c r="H4819" s="353">
        <v>108006120245</v>
      </c>
      <c r="I4819" s="17" t="s">
        <v>5204</v>
      </c>
      <c r="J4819" s="17">
        <v>0</v>
      </c>
    </row>
    <row r="4820" spans="1:10" hidden="1">
      <c r="A4820" s="18">
        <f t="shared" si="75"/>
        <v>4816</v>
      </c>
      <c r="B4820" s="292">
        <v>20212</v>
      </c>
      <c r="C4820" s="273" t="s">
        <v>4169</v>
      </c>
      <c r="D4820" s="274">
        <v>31993</v>
      </c>
      <c r="E4820" s="28" t="s">
        <v>4829</v>
      </c>
      <c r="F4820" s="17"/>
      <c r="G4820" s="17"/>
      <c r="H4820" s="353">
        <v>1023590826</v>
      </c>
      <c r="I4820" s="17" t="s">
        <v>5210</v>
      </c>
      <c r="J4820" s="17">
        <v>0</v>
      </c>
    </row>
    <row r="4821" spans="1:10" hidden="1">
      <c r="A4821" s="18">
        <f t="shared" si="75"/>
        <v>4817</v>
      </c>
      <c r="B4821" s="174">
        <v>20215</v>
      </c>
      <c r="C4821" s="58" t="s">
        <v>4170</v>
      </c>
      <c r="D4821" s="59">
        <v>33909</v>
      </c>
      <c r="E4821" s="24" t="s">
        <v>4808</v>
      </c>
      <c r="F4821" s="17"/>
      <c r="G4821" s="17"/>
      <c r="H4821" s="353">
        <v>1023590457</v>
      </c>
      <c r="I4821" s="17" t="s">
        <v>5210</v>
      </c>
      <c r="J4821" s="17">
        <v>0</v>
      </c>
    </row>
    <row r="4822" spans="1:10" hidden="1">
      <c r="A4822" s="18">
        <f t="shared" si="75"/>
        <v>4818</v>
      </c>
      <c r="B4822" s="174">
        <v>20217</v>
      </c>
      <c r="C4822" s="58" t="s">
        <v>4171</v>
      </c>
      <c r="D4822" s="59">
        <v>36342</v>
      </c>
      <c r="E4822" s="24" t="s">
        <v>4825</v>
      </c>
      <c r="F4822" s="17"/>
      <c r="G4822" s="17"/>
      <c r="H4822" s="353">
        <v>103872928650</v>
      </c>
      <c r="I4822" s="17" t="s">
        <v>5204</v>
      </c>
      <c r="J4822" s="17">
        <v>0</v>
      </c>
    </row>
    <row r="4823" spans="1:10" hidden="1">
      <c r="A4823" s="18">
        <f t="shared" si="75"/>
        <v>4819</v>
      </c>
      <c r="B4823" s="174">
        <v>20221</v>
      </c>
      <c r="C4823" s="58" t="s">
        <v>4172</v>
      </c>
      <c r="D4823" s="59">
        <v>28491</v>
      </c>
      <c r="E4823" s="24" t="s">
        <v>4817</v>
      </c>
      <c r="F4823" s="17"/>
      <c r="G4823" s="17"/>
      <c r="H4823" s="353">
        <v>107871558548</v>
      </c>
      <c r="I4823" s="17" t="s">
        <v>5204</v>
      </c>
      <c r="J4823" s="17">
        <v>0</v>
      </c>
    </row>
    <row r="4824" spans="1:10" hidden="1">
      <c r="A4824" s="18">
        <f t="shared" si="75"/>
        <v>4820</v>
      </c>
      <c r="B4824" s="292">
        <v>20222</v>
      </c>
      <c r="C4824" s="273" t="s">
        <v>4173</v>
      </c>
      <c r="D4824" s="274">
        <v>28626</v>
      </c>
      <c r="E4824" s="28" t="s">
        <v>4820</v>
      </c>
      <c r="F4824" s="17"/>
      <c r="G4824" s="17"/>
      <c r="H4824" s="353">
        <v>1023591388</v>
      </c>
      <c r="I4824" s="17" t="s">
        <v>5210</v>
      </c>
      <c r="J4824" s="17">
        <v>0</v>
      </c>
    </row>
    <row r="4825" spans="1:10" hidden="1">
      <c r="A4825" s="18">
        <f t="shared" si="75"/>
        <v>4821</v>
      </c>
      <c r="B4825" s="174">
        <v>20223</v>
      </c>
      <c r="C4825" s="58" t="s">
        <v>4174</v>
      </c>
      <c r="D4825" s="59">
        <v>35253</v>
      </c>
      <c r="E4825" s="24" t="s">
        <v>4820</v>
      </c>
      <c r="F4825" s="17"/>
      <c r="G4825" s="17"/>
      <c r="H4825" s="353">
        <v>1023591954</v>
      </c>
      <c r="I4825" s="17" t="s">
        <v>5210</v>
      </c>
      <c r="J4825" s="17">
        <v>0</v>
      </c>
    </row>
    <row r="4826" spans="1:10" hidden="1">
      <c r="A4826" s="18">
        <f t="shared" si="75"/>
        <v>4822</v>
      </c>
      <c r="B4826" s="292">
        <v>20224</v>
      </c>
      <c r="C4826" s="273" t="s">
        <v>4175</v>
      </c>
      <c r="D4826" s="274">
        <v>28337</v>
      </c>
      <c r="E4826" s="28" t="s">
        <v>4820</v>
      </c>
      <c r="F4826" s="17"/>
      <c r="G4826" s="17"/>
      <c r="H4826" s="353">
        <v>1023592360</v>
      </c>
      <c r="I4826" s="17" t="s">
        <v>5210</v>
      </c>
      <c r="J4826" s="17">
        <v>0</v>
      </c>
    </row>
    <row r="4827" spans="1:10" hidden="1">
      <c r="A4827" s="18">
        <f t="shared" si="75"/>
        <v>4823</v>
      </c>
      <c r="B4827" s="174">
        <v>20225</v>
      </c>
      <c r="C4827" s="58" t="s">
        <v>334</v>
      </c>
      <c r="D4827" s="59">
        <v>32410</v>
      </c>
      <c r="E4827" s="24" t="s">
        <v>4806</v>
      </c>
      <c r="F4827" s="17"/>
      <c r="G4827" s="17"/>
      <c r="H4827" s="353">
        <v>1023689423</v>
      </c>
      <c r="I4827" s="17" t="s">
        <v>5210</v>
      </c>
      <c r="J4827" s="17">
        <v>0</v>
      </c>
    </row>
    <row r="4828" spans="1:10" hidden="1">
      <c r="A4828" s="18">
        <f t="shared" si="75"/>
        <v>4824</v>
      </c>
      <c r="B4828" s="292">
        <v>20226</v>
      </c>
      <c r="C4828" s="273" t="s">
        <v>4176</v>
      </c>
      <c r="D4828" s="274">
        <v>29927</v>
      </c>
      <c r="E4828" s="28" t="s">
        <v>4827</v>
      </c>
      <c r="F4828" s="17"/>
      <c r="G4828" s="17"/>
      <c r="H4828" s="353">
        <v>108004827210</v>
      </c>
      <c r="I4828" s="17" t="s">
        <v>5204</v>
      </c>
      <c r="J4828" s="17">
        <v>0</v>
      </c>
    </row>
    <row r="4829" spans="1:10" hidden="1">
      <c r="A4829" s="18">
        <f t="shared" si="75"/>
        <v>4825</v>
      </c>
      <c r="B4829" s="174">
        <v>20228</v>
      </c>
      <c r="C4829" s="58" t="s">
        <v>4177</v>
      </c>
      <c r="D4829" s="59">
        <v>31157</v>
      </c>
      <c r="E4829" s="24" t="s">
        <v>4814</v>
      </c>
      <c r="F4829" s="17"/>
      <c r="G4829" s="17"/>
      <c r="H4829" s="353">
        <v>105870874403</v>
      </c>
      <c r="I4829" s="17" t="s">
        <v>5204</v>
      </c>
      <c r="J4829" s="17">
        <v>0</v>
      </c>
    </row>
    <row r="4830" spans="1:10" hidden="1">
      <c r="A4830" s="18">
        <f t="shared" si="75"/>
        <v>4826</v>
      </c>
      <c r="B4830" s="292">
        <v>20229</v>
      </c>
      <c r="C4830" s="273" t="s">
        <v>4178</v>
      </c>
      <c r="D4830" s="274">
        <v>28959</v>
      </c>
      <c r="E4830" s="28" t="s">
        <v>4814</v>
      </c>
      <c r="F4830" s="17"/>
      <c r="G4830" s="17"/>
      <c r="H4830" s="353">
        <v>1023583015</v>
      </c>
      <c r="I4830" s="17" t="s">
        <v>5210</v>
      </c>
      <c r="J4830" s="17">
        <v>0</v>
      </c>
    </row>
    <row r="4831" spans="1:10" hidden="1">
      <c r="A4831" s="18">
        <f t="shared" si="75"/>
        <v>4827</v>
      </c>
      <c r="B4831" s="174">
        <v>20230</v>
      </c>
      <c r="C4831" s="58" t="s">
        <v>4179</v>
      </c>
      <c r="D4831" s="59">
        <v>29909</v>
      </c>
      <c r="E4831" s="24" t="s">
        <v>4814</v>
      </c>
      <c r="F4831" s="17"/>
      <c r="G4831" s="17"/>
      <c r="H4831" s="353">
        <v>1023583313</v>
      </c>
      <c r="I4831" s="17" t="s">
        <v>5210</v>
      </c>
      <c r="J4831" s="17">
        <v>0</v>
      </c>
    </row>
    <row r="4832" spans="1:10" hidden="1">
      <c r="A4832" s="18">
        <f t="shared" si="75"/>
        <v>4828</v>
      </c>
      <c r="B4832" s="292">
        <v>20233</v>
      </c>
      <c r="C4832" s="273" t="s">
        <v>4180</v>
      </c>
      <c r="D4832" s="274">
        <v>35228</v>
      </c>
      <c r="E4832" s="28" t="s">
        <v>4814</v>
      </c>
      <c r="F4832" s="17"/>
      <c r="G4832" s="17"/>
      <c r="H4832" s="353">
        <v>106866871267</v>
      </c>
      <c r="I4832" s="17" t="s">
        <v>5204</v>
      </c>
      <c r="J4832" s="17">
        <v>0</v>
      </c>
    </row>
    <row r="4833" spans="1:10" hidden="1">
      <c r="A4833" s="18">
        <f t="shared" si="75"/>
        <v>4829</v>
      </c>
      <c r="B4833" s="174">
        <v>20235</v>
      </c>
      <c r="C4833" s="58" t="s">
        <v>4181</v>
      </c>
      <c r="D4833" s="59">
        <v>35165</v>
      </c>
      <c r="E4833" s="24" t="s">
        <v>4828</v>
      </c>
      <c r="F4833" s="17"/>
      <c r="G4833" s="17"/>
      <c r="H4833" s="353">
        <v>12345619968888</v>
      </c>
      <c r="I4833" s="17" t="s">
        <v>6036</v>
      </c>
      <c r="J4833" s="17">
        <v>0</v>
      </c>
    </row>
    <row r="4834" spans="1:10" hidden="1">
      <c r="A4834" s="18">
        <f t="shared" si="75"/>
        <v>4830</v>
      </c>
      <c r="B4834" s="292">
        <v>20236</v>
      </c>
      <c r="C4834" s="273" t="s">
        <v>4182</v>
      </c>
      <c r="D4834" s="274">
        <v>33658</v>
      </c>
      <c r="E4834" s="28" t="s">
        <v>4829</v>
      </c>
      <c r="F4834" s="17"/>
      <c r="G4834" s="17"/>
      <c r="H4834" s="353">
        <v>102006728530</v>
      </c>
      <c r="I4834" s="17" t="s">
        <v>5204</v>
      </c>
      <c r="J4834" s="17">
        <v>0</v>
      </c>
    </row>
    <row r="4835" spans="1:10" hidden="1">
      <c r="A4835" s="18">
        <f t="shared" si="75"/>
        <v>4831</v>
      </c>
      <c r="B4835" s="174">
        <v>20237</v>
      </c>
      <c r="C4835" s="58" t="s">
        <v>4183</v>
      </c>
      <c r="D4835" s="59">
        <v>32912</v>
      </c>
      <c r="E4835" s="24" t="s">
        <v>4807</v>
      </c>
      <c r="F4835" s="17"/>
      <c r="G4835" s="17"/>
      <c r="H4835" s="353">
        <v>100871555287</v>
      </c>
      <c r="I4835" s="17" t="s">
        <v>5204</v>
      </c>
      <c r="J4835" s="17">
        <v>0</v>
      </c>
    </row>
    <row r="4836" spans="1:10" hidden="1">
      <c r="A4836" s="18">
        <f t="shared" si="75"/>
        <v>4832</v>
      </c>
      <c r="B4836" s="292">
        <v>20238</v>
      </c>
      <c r="C4836" s="273" t="s">
        <v>4184</v>
      </c>
      <c r="D4836" s="274">
        <v>29931</v>
      </c>
      <c r="E4836" s="28" t="s">
        <v>4807</v>
      </c>
      <c r="F4836" s="17"/>
      <c r="G4836" s="17"/>
      <c r="H4836" s="353">
        <v>103002705992</v>
      </c>
      <c r="I4836" s="17" t="s">
        <v>5204</v>
      </c>
      <c r="J4836" s="17">
        <v>0</v>
      </c>
    </row>
    <row r="4837" spans="1:10" hidden="1">
      <c r="A4837" s="18">
        <f t="shared" si="75"/>
        <v>4833</v>
      </c>
      <c r="B4837" s="174">
        <v>20239</v>
      </c>
      <c r="C4837" s="58" t="s">
        <v>4185</v>
      </c>
      <c r="D4837" s="59">
        <v>31079</v>
      </c>
      <c r="E4837" s="24" t="s">
        <v>4822</v>
      </c>
      <c r="F4837" s="17"/>
      <c r="G4837" s="17"/>
      <c r="H4837" s="353">
        <v>1024321225</v>
      </c>
      <c r="I4837" s="17" t="s">
        <v>5210</v>
      </c>
      <c r="J4837" s="17">
        <v>0</v>
      </c>
    </row>
    <row r="4838" spans="1:10" hidden="1">
      <c r="A4838" s="18">
        <f t="shared" si="75"/>
        <v>4834</v>
      </c>
      <c r="B4838" s="292">
        <v>20240</v>
      </c>
      <c r="C4838" s="273" t="s">
        <v>4186</v>
      </c>
      <c r="D4838" s="274">
        <v>34101</v>
      </c>
      <c r="E4838" s="28" t="s">
        <v>4822</v>
      </c>
      <c r="F4838" s="17"/>
      <c r="G4838" s="17"/>
      <c r="H4838" s="353">
        <v>1024321408</v>
      </c>
      <c r="I4838" s="17" t="s">
        <v>5210</v>
      </c>
      <c r="J4838" s="17">
        <v>0</v>
      </c>
    </row>
    <row r="4839" spans="1:10" hidden="1">
      <c r="A4839" s="18">
        <f t="shared" si="75"/>
        <v>4835</v>
      </c>
      <c r="B4839" s="174">
        <v>20241</v>
      </c>
      <c r="C4839" s="58" t="s">
        <v>4187</v>
      </c>
      <c r="D4839" s="59">
        <v>28912</v>
      </c>
      <c r="E4839" s="24" t="s">
        <v>4822</v>
      </c>
      <c r="F4839" s="17"/>
      <c r="G4839" s="17"/>
      <c r="H4839" s="353">
        <v>104871556364</v>
      </c>
      <c r="I4839" s="17" t="s">
        <v>5204</v>
      </c>
      <c r="J4839" s="17">
        <v>0</v>
      </c>
    </row>
    <row r="4840" spans="1:10" hidden="1">
      <c r="A4840" s="18">
        <f t="shared" si="75"/>
        <v>4836</v>
      </c>
      <c r="B4840" s="292">
        <v>20242</v>
      </c>
      <c r="C4840" s="273" t="s">
        <v>4188</v>
      </c>
      <c r="D4840" s="274">
        <v>28354</v>
      </c>
      <c r="E4840" s="28" t="s">
        <v>4822</v>
      </c>
      <c r="F4840" s="17"/>
      <c r="G4840" s="17"/>
      <c r="H4840" s="353">
        <v>106871555215</v>
      </c>
      <c r="I4840" s="17" t="s">
        <v>5204</v>
      </c>
      <c r="J4840" s="17">
        <v>0</v>
      </c>
    </row>
    <row r="4841" spans="1:10" hidden="1">
      <c r="A4841" s="18">
        <f t="shared" si="75"/>
        <v>4837</v>
      </c>
      <c r="B4841" s="174">
        <v>20244</v>
      </c>
      <c r="C4841" s="58" t="s">
        <v>4189</v>
      </c>
      <c r="D4841" s="59">
        <v>30094</v>
      </c>
      <c r="E4841" s="24" t="s">
        <v>4822</v>
      </c>
      <c r="F4841" s="17"/>
      <c r="G4841" s="17"/>
      <c r="H4841" s="353">
        <v>708605829999</v>
      </c>
      <c r="I4841" s="17" t="s">
        <v>6036</v>
      </c>
      <c r="J4841" s="17">
        <v>0</v>
      </c>
    </row>
    <row r="4842" spans="1:10" hidden="1">
      <c r="A4842" s="18">
        <f t="shared" si="75"/>
        <v>4838</v>
      </c>
      <c r="B4842" s="292">
        <v>20245</v>
      </c>
      <c r="C4842" s="273" t="s">
        <v>4190</v>
      </c>
      <c r="D4842" s="274">
        <v>27159</v>
      </c>
      <c r="E4842" s="28" t="s">
        <v>4780</v>
      </c>
      <c r="F4842" s="17"/>
      <c r="G4842" s="17"/>
      <c r="H4842" s="353">
        <v>101004826857</v>
      </c>
      <c r="I4842" s="17" t="s">
        <v>5204</v>
      </c>
      <c r="J4842" s="17">
        <v>0</v>
      </c>
    </row>
    <row r="4843" spans="1:10" hidden="1">
      <c r="A4843" s="18">
        <f t="shared" si="75"/>
        <v>4839</v>
      </c>
      <c r="B4843" s="174">
        <v>20246</v>
      </c>
      <c r="C4843" s="58" t="s">
        <v>4191</v>
      </c>
      <c r="D4843" s="59">
        <v>32051</v>
      </c>
      <c r="E4843" s="24" t="s">
        <v>4780</v>
      </c>
      <c r="F4843" s="17"/>
      <c r="G4843" s="17"/>
      <c r="H4843" s="353">
        <v>103006040153</v>
      </c>
      <c r="I4843" s="17" t="s">
        <v>5204</v>
      </c>
      <c r="J4843" s="17">
        <v>0</v>
      </c>
    </row>
    <row r="4844" spans="1:10" hidden="1">
      <c r="A4844" s="18">
        <f t="shared" si="75"/>
        <v>4840</v>
      </c>
      <c r="B4844" s="292">
        <v>20247</v>
      </c>
      <c r="C4844" s="273" t="s">
        <v>4192</v>
      </c>
      <c r="D4844" s="274">
        <v>30243</v>
      </c>
      <c r="E4844" s="28" t="s">
        <v>4791</v>
      </c>
      <c r="F4844" s="17"/>
      <c r="G4844" s="17"/>
      <c r="H4844" s="353">
        <v>108004826850</v>
      </c>
      <c r="I4844" s="17" t="s">
        <v>5204</v>
      </c>
      <c r="J4844" s="17">
        <v>0</v>
      </c>
    </row>
    <row r="4845" spans="1:10" hidden="1">
      <c r="A4845" s="18">
        <f t="shared" si="75"/>
        <v>4841</v>
      </c>
      <c r="B4845" s="174">
        <v>20248</v>
      </c>
      <c r="C4845" s="58" t="s">
        <v>4193</v>
      </c>
      <c r="D4845" s="59">
        <v>31562</v>
      </c>
      <c r="E4845" s="24" t="s">
        <v>4801</v>
      </c>
      <c r="F4845" s="17"/>
      <c r="G4845" s="17"/>
      <c r="H4845" s="353">
        <v>101004827256</v>
      </c>
      <c r="I4845" s="17" t="s">
        <v>5204</v>
      </c>
      <c r="J4845" s="17">
        <v>0</v>
      </c>
    </row>
    <row r="4846" spans="1:10" hidden="1">
      <c r="A4846" s="18">
        <f t="shared" si="75"/>
        <v>4842</v>
      </c>
      <c r="B4846" s="292">
        <v>20249</v>
      </c>
      <c r="C4846" s="273" t="s">
        <v>4194</v>
      </c>
      <c r="D4846" s="274">
        <v>29340</v>
      </c>
      <c r="E4846" s="28" t="s">
        <v>4791</v>
      </c>
      <c r="F4846" s="17"/>
      <c r="G4846" s="17"/>
      <c r="H4846" s="353">
        <v>105005386578</v>
      </c>
      <c r="I4846" s="17" t="s">
        <v>5204</v>
      </c>
      <c r="J4846" s="17">
        <v>0</v>
      </c>
    </row>
    <row r="4847" spans="1:10" hidden="1">
      <c r="A4847" s="18">
        <f t="shared" si="75"/>
        <v>4843</v>
      </c>
      <c r="B4847" s="174">
        <v>20250</v>
      </c>
      <c r="C4847" s="58" t="s">
        <v>4195</v>
      </c>
      <c r="D4847" s="59">
        <v>27598</v>
      </c>
      <c r="E4847" s="24" t="s">
        <v>4801</v>
      </c>
      <c r="F4847" s="17"/>
      <c r="G4847" s="17"/>
      <c r="H4847" s="353">
        <v>103004843756</v>
      </c>
      <c r="I4847" s="17" t="s">
        <v>5204</v>
      </c>
      <c r="J4847" s="17">
        <v>0</v>
      </c>
    </row>
    <row r="4848" spans="1:10" hidden="1">
      <c r="A4848" s="18">
        <f t="shared" si="75"/>
        <v>4844</v>
      </c>
      <c r="B4848" s="292">
        <v>20251</v>
      </c>
      <c r="C4848" s="273" t="s">
        <v>4196</v>
      </c>
      <c r="D4848" s="274">
        <v>32388</v>
      </c>
      <c r="E4848" s="298" t="s">
        <v>4814</v>
      </c>
      <c r="F4848" s="17"/>
      <c r="G4848" s="17"/>
      <c r="H4848" s="353">
        <v>105004165844</v>
      </c>
      <c r="I4848" s="17" t="s">
        <v>5204</v>
      </c>
      <c r="J4848" s="17">
        <v>0</v>
      </c>
    </row>
    <row r="4849" spans="1:10" hidden="1">
      <c r="A4849" s="18">
        <f t="shared" si="75"/>
        <v>4845</v>
      </c>
      <c r="B4849" s="174">
        <v>20252</v>
      </c>
      <c r="C4849" s="58" t="s">
        <v>4197</v>
      </c>
      <c r="D4849" s="59">
        <v>27753</v>
      </c>
      <c r="E4849" s="24" t="s">
        <v>4782</v>
      </c>
      <c r="F4849" s="17" t="s">
        <v>9591</v>
      </c>
      <c r="G4849" s="17" t="s">
        <v>9586</v>
      </c>
      <c r="H4849" s="353">
        <v>106004832763</v>
      </c>
      <c r="I4849" s="17" t="s">
        <v>5204</v>
      </c>
      <c r="J4849" s="17">
        <v>0</v>
      </c>
    </row>
    <row r="4850" spans="1:10" hidden="1">
      <c r="A4850" s="18">
        <f t="shared" si="75"/>
        <v>4846</v>
      </c>
      <c r="B4850" s="292">
        <v>20253</v>
      </c>
      <c r="C4850" s="273" t="s">
        <v>4198</v>
      </c>
      <c r="D4850" s="274">
        <v>31083</v>
      </c>
      <c r="E4850" s="28" t="s">
        <v>4782</v>
      </c>
      <c r="F4850" s="17" t="s">
        <v>9261</v>
      </c>
      <c r="G4850" s="17" t="s">
        <v>9256</v>
      </c>
      <c r="H4850" s="353">
        <v>104004827238</v>
      </c>
      <c r="I4850" s="17" t="s">
        <v>5204</v>
      </c>
      <c r="J4850" s="17">
        <v>0</v>
      </c>
    </row>
    <row r="4851" spans="1:10" hidden="1">
      <c r="A4851" s="18">
        <f t="shared" si="75"/>
        <v>4847</v>
      </c>
      <c r="B4851" s="174">
        <v>20254</v>
      </c>
      <c r="C4851" s="58" t="s">
        <v>4199</v>
      </c>
      <c r="D4851" s="59">
        <v>28468</v>
      </c>
      <c r="E4851" s="24" t="s">
        <v>4812</v>
      </c>
      <c r="F4851" s="17"/>
      <c r="G4851" s="17"/>
      <c r="H4851" s="353">
        <v>103004827239</v>
      </c>
      <c r="I4851" s="17" t="s">
        <v>5204</v>
      </c>
      <c r="J4851" s="17">
        <v>0</v>
      </c>
    </row>
    <row r="4852" spans="1:10" hidden="1">
      <c r="A4852" s="18">
        <f t="shared" si="75"/>
        <v>4848</v>
      </c>
      <c r="B4852" s="292">
        <v>20255</v>
      </c>
      <c r="C4852" s="273" t="s">
        <v>4200</v>
      </c>
      <c r="D4852" s="274">
        <v>32374</v>
      </c>
      <c r="E4852" s="28" t="s">
        <v>4794</v>
      </c>
      <c r="F4852" s="17"/>
      <c r="G4852" s="17"/>
      <c r="H4852" s="353">
        <v>103006194581</v>
      </c>
      <c r="I4852" s="17" t="s">
        <v>5204</v>
      </c>
      <c r="J4852" s="17">
        <v>0</v>
      </c>
    </row>
    <row r="4853" spans="1:10" hidden="1">
      <c r="A4853" s="18">
        <f t="shared" si="75"/>
        <v>4849</v>
      </c>
      <c r="B4853" s="174">
        <v>20256</v>
      </c>
      <c r="C4853" s="58" t="s">
        <v>4201</v>
      </c>
      <c r="D4853" s="59">
        <v>28106</v>
      </c>
      <c r="E4853" s="24" t="s">
        <v>4816</v>
      </c>
      <c r="F4853" s="17"/>
      <c r="G4853" s="17"/>
      <c r="H4853" s="353">
        <v>107872928656</v>
      </c>
      <c r="I4853" s="17" t="s">
        <v>5204</v>
      </c>
      <c r="J4853" s="17">
        <v>0</v>
      </c>
    </row>
    <row r="4854" spans="1:10" hidden="1">
      <c r="A4854" s="18">
        <f t="shared" si="75"/>
        <v>4850</v>
      </c>
      <c r="B4854" s="292">
        <v>20257</v>
      </c>
      <c r="C4854" s="273" t="s">
        <v>4202</v>
      </c>
      <c r="D4854" s="274">
        <v>30731</v>
      </c>
      <c r="E4854" s="28" t="s">
        <v>4816</v>
      </c>
      <c r="F4854" s="17"/>
      <c r="G4854" s="17"/>
      <c r="H4854" s="353">
        <v>103866871273</v>
      </c>
      <c r="I4854" s="17" t="s">
        <v>5204</v>
      </c>
      <c r="J4854" s="17">
        <v>0</v>
      </c>
    </row>
    <row r="4855" spans="1:10" hidden="1">
      <c r="A4855" s="18">
        <f t="shared" si="75"/>
        <v>4851</v>
      </c>
      <c r="B4855" s="174">
        <v>20258</v>
      </c>
      <c r="C4855" s="58" t="s">
        <v>4203</v>
      </c>
      <c r="D4855" s="59">
        <v>28229</v>
      </c>
      <c r="E4855" s="24" t="s">
        <v>4816</v>
      </c>
      <c r="F4855" s="17"/>
      <c r="G4855" s="17"/>
      <c r="H4855" s="353">
        <v>108005745258</v>
      </c>
      <c r="I4855" s="17" t="s">
        <v>5204</v>
      </c>
      <c r="J4855" s="17">
        <v>0</v>
      </c>
    </row>
    <row r="4856" spans="1:10" hidden="1">
      <c r="A4856" s="18">
        <f t="shared" si="75"/>
        <v>4852</v>
      </c>
      <c r="B4856" s="292">
        <v>20259</v>
      </c>
      <c r="C4856" s="273" t="s">
        <v>4204</v>
      </c>
      <c r="D4856" s="274">
        <v>27502</v>
      </c>
      <c r="E4856" s="28" t="s">
        <v>4793</v>
      </c>
      <c r="F4856" s="17"/>
      <c r="G4856" s="17"/>
      <c r="H4856" s="353">
        <v>100004827199</v>
      </c>
      <c r="I4856" s="17" t="s">
        <v>5204</v>
      </c>
      <c r="J4856" s="17">
        <v>0</v>
      </c>
    </row>
    <row r="4857" spans="1:10" hidden="1">
      <c r="A4857" s="18">
        <f t="shared" si="75"/>
        <v>4853</v>
      </c>
      <c r="B4857" s="174">
        <v>20260</v>
      </c>
      <c r="C4857" s="58" t="s">
        <v>4205</v>
      </c>
      <c r="D4857" s="59">
        <v>27262</v>
      </c>
      <c r="E4857" s="24" t="s">
        <v>4801</v>
      </c>
      <c r="F4857" s="17"/>
      <c r="G4857" s="17"/>
      <c r="H4857" s="353">
        <v>104004827253</v>
      </c>
      <c r="I4857" s="17" t="s">
        <v>5204</v>
      </c>
      <c r="J4857" s="17">
        <v>0</v>
      </c>
    </row>
    <row r="4858" spans="1:10" hidden="1">
      <c r="A4858" s="18">
        <f t="shared" si="75"/>
        <v>4854</v>
      </c>
      <c r="B4858" s="292">
        <v>20261</v>
      </c>
      <c r="C4858" s="273" t="s">
        <v>4206</v>
      </c>
      <c r="D4858" s="274">
        <v>32996</v>
      </c>
      <c r="E4858" s="28" t="s">
        <v>4820</v>
      </c>
      <c r="F4858" s="17"/>
      <c r="G4858" s="17"/>
      <c r="H4858" s="353">
        <v>105004738341</v>
      </c>
      <c r="I4858" s="17" t="s">
        <v>5204</v>
      </c>
      <c r="J4858" s="17">
        <v>0</v>
      </c>
    </row>
    <row r="4859" spans="1:10" hidden="1">
      <c r="A4859" s="18">
        <f t="shared" si="75"/>
        <v>4855</v>
      </c>
      <c r="B4859" s="174">
        <v>20263</v>
      </c>
      <c r="C4859" s="58" t="s">
        <v>4207</v>
      </c>
      <c r="D4859" s="59">
        <v>34838</v>
      </c>
      <c r="E4859" s="299" t="s">
        <v>4800</v>
      </c>
      <c r="F4859" s="17"/>
      <c r="G4859" s="17"/>
      <c r="H4859" s="353">
        <v>109006845865</v>
      </c>
      <c r="I4859" s="17" t="s">
        <v>5204</v>
      </c>
      <c r="J4859" s="17">
        <v>0</v>
      </c>
    </row>
    <row r="4860" spans="1:10" hidden="1">
      <c r="A4860" s="18">
        <f t="shared" si="75"/>
        <v>4856</v>
      </c>
      <c r="B4860" s="292">
        <v>20264</v>
      </c>
      <c r="C4860" s="273" t="s">
        <v>4208</v>
      </c>
      <c r="D4860" s="274">
        <v>33434</v>
      </c>
      <c r="E4860" s="28" t="s">
        <v>4812</v>
      </c>
      <c r="F4860" s="17"/>
      <c r="G4860" s="17"/>
      <c r="H4860" s="353">
        <v>109866871264</v>
      </c>
      <c r="I4860" s="17" t="s">
        <v>5204</v>
      </c>
      <c r="J4860" s="17">
        <v>0</v>
      </c>
    </row>
    <row r="4861" spans="1:10" hidden="1">
      <c r="A4861" s="18">
        <f t="shared" si="75"/>
        <v>4857</v>
      </c>
      <c r="B4861" s="174">
        <v>20265</v>
      </c>
      <c r="C4861" s="58" t="s">
        <v>2247</v>
      </c>
      <c r="D4861" s="59">
        <v>29101</v>
      </c>
      <c r="E4861" s="24" t="s">
        <v>4829</v>
      </c>
      <c r="F4861" s="17"/>
      <c r="G4861" s="17"/>
      <c r="H4861" s="353">
        <v>105004830236</v>
      </c>
      <c r="I4861" s="17" t="s">
        <v>5204</v>
      </c>
      <c r="J4861" s="17">
        <v>0</v>
      </c>
    </row>
    <row r="4862" spans="1:10" hidden="1">
      <c r="A4862" s="18">
        <f t="shared" si="75"/>
        <v>4858</v>
      </c>
      <c r="B4862" s="292">
        <v>20266</v>
      </c>
      <c r="C4862" s="273" t="s">
        <v>4209</v>
      </c>
      <c r="D4862" s="274">
        <v>34249</v>
      </c>
      <c r="E4862" s="28" t="s">
        <v>4794</v>
      </c>
      <c r="F4862" s="17"/>
      <c r="G4862" s="17"/>
      <c r="H4862" s="353">
        <v>107868118881</v>
      </c>
      <c r="I4862" s="17" t="s">
        <v>5204</v>
      </c>
      <c r="J4862" s="17">
        <v>0</v>
      </c>
    </row>
    <row r="4863" spans="1:10" hidden="1">
      <c r="A4863" s="18">
        <f t="shared" si="75"/>
        <v>4859</v>
      </c>
      <c r="B4863" s="38">
        <v>20267</v>
      </c>
      <c r="C4863" s="69" t="s">
        <v>4210</v>
      </c>
      <c r="D4863" s="70">
        <v>33968</v>
      </c>
      <c r="E4863" s="30" t="s">
        <v>4788</v>
      </c>
      <c r="F4863" s="17"/>
      <c r="G4863" s="17"/>
      <c r="H4863" s="353">
        <v>44810000187395</v>
      </c>
      <c r="I4863" s="17" t="s">
        <v>5273</v>
      </c>
      <c r="J4863" s="17" t="s">
        <v>6942</v>
      </c>
    </row>
    <row r="4864" spans="1:10" hidden="1">
      <c r="A4864" s="18">
        <f t="shared" si="75"/>
        <v>4860</v>
      </c>
      <c r="B4864" s="42">
        <v>20268</v>
      </c>
      <c r="C4864" s="100" t="s">
        <v>958</v>
      </c>
      <c r="D4864" s="76">
        <v>31695</v>
      </c>
      <c r="E4864" s="29" t="s">
        <v>4781</v>
      </c>
      <c r="F4864" s="17"/>
      <c r="G4864" s="17"/>
      <c r="H4864" s="353">
        <v>1024960863</v>
      </c>
      <c r="I4864" s="17" t="s">
        <v>5210</v>
      </c>
      <c r="J4864" s="17" t="s">
        <v>5922</v>
      </c>
    </row>
    <row r="4865" spans="1:10" hidden="1">
      <c r="A4865" s="18">
        <f t="shared" si="75"/>
        <v>4861</v>
      </c>
      <c r="B4865" s="38">
        <v>20269</v>
      </c>
      <c r="C4865" s="69" t="s">
        <v>937</v>
      </c>
      <c r="D4865" s="70">
        <v>37371</v>
      </c>
      <c r="E4865" s="24" t="s">
        <v>4815</v>
      </c>
      <c r="F4865" s="17"/>
      <c r="G4865" s="17"/>
      <c r="H4865" s="353">
        <v>1022555013</v>
      </c>
      <c r="I4865" s="17" t="s">
        <v>5210</v>
      </c>
      <c r="J4865" s="17" t="s">
        <v>6943</v>
      </c>
    </row>
    <row r="4866" spans="1:10" hidden="1">
      <c r="A4866" s="18">
        <f t="shared" si="75"/>
        <v>4862</v>
      </c>
      <c r="B4866" s="42">
        <v>20270</v>
      </c>
      <c r="C4866" s="29" t="s">
        <v>4211</v>
      </c>
      <c r="D4866" s="77">
        <v>34101</v>
      </c>
      <c r="E4866" s="29" t="s">
        <v>4781</v>
      </c>
      <c r="F4866" s="17"/>
      <c r="G4866" s="17"/>
      <c r="H4866" s="353">
        <v>141000820682</v>
      </c>
      <c r="I4866" s="17" t="s">
        <v>5210</v>
      </c>
      <c r="J4866" s="17" t="s">
        <v>6944</v>
      </c>
    </row>
    <row r="4867" spans="1:10" hidden="1">
      <c r="A4867" s="18">
        <f t="shared" si="75"/>
        <v>4863</v>
      </c>
      <c r="B4867" s="38">
        <v>20271</v>
      </c>
      <c r="C4867" s="69" t="s">
        <v>4212</v>
      </c>
      <c r="D4867" s="70">
        <v>37238</v>
      </c>
      <c r="E4867" s="71" t="s">
        <v>4784</v>
      </c>
      <c r="F4867" s="17"/>
      <c r="G4867" s="17"/>
      <c r="H4867" s="353">
        <v>1020524523</v>
      </c>
      <c r="I4867" s="17" t="s">
        <v>5210</v>
      </c>
      <c r="J4867" s="17" t="s">
        <v>6945</v>
      </c>
    </row>
    <row r="4868" spans="1:10" hidden="1">
      <c r="A4868" s="18">
        <f t="shared" si="75"/>
        <v>4864</v>
      </c>
      <c r="B4868" s="42">
        <v>20272</v>
      </c>
      <c r="C4868" s="100" t="s">
        <v>4213</v>
      </c>
      <c r="D4868" s="76">
        <v>36470</v>
      </c>
      <c r="E4868" s="29" t="s">
        <v>4798</v>
      </c>
      <c r="F4868" s="17"/>
      <c r="G4868" s="17"/>
      <c r="H4868" s="353">
        <v>1021446036</v>
      </c>
      <c r="I4868" s="17" t="s">
        <v>5210</v>
      </c>
      <c r="J4868" s="17" t="s">
        <v>6946</v>
      </c>
    </row>
    <row r="4869" spans="1:10" hidden="1">
      <c r="A4869" s="18">
        <f t="shared" si="75"/>
        <v>4865</v>
      </c>
      <c r="B4869" s="38">
        <v>20274</v>
      </c>
      <c r="C4869" s="69" t="s">
        <v>4214</v>
      </c>
      <c r="D4869" s="70">
        <v>31142</v>
      </c>
      <c r="E4869" s="71" t="s">
        <v>4824</v>
      </c>
      <c r="F4869" s="17"/>
      <c r="G4869" s="17"/>
      <c r="H4869" s="353">
        <v>105872879036</v>
      </c>
      <c r="I4869" s="17" t="s">
        <v>5204</v>
      </c>
      <c r="J4869" s="17" t="s">
        <v>6947</v>
      </c>
    </row>
    <row r="4870" spans="1:10" hidden="1">
      <c r="A4870" s="18">
        <f t="shared" ref="A4870:A4933" si="76">ROW()-4</f>
        <v>4866</v>
      </c>
      <c r="B4870" s="42">
        <v>20278</v>
      </c>
      <c r="C4870" s="100" t="s">
        <v>517</v>
      </c>
      <c r="D4870" s="76">
        <v>33133</v>
      </c>
      <c r="E4870" s="29" t="s">
        <v>4803</v>
      </c>
      <c r="F4870" s="17"/>
      <c r="G4870" s="17"/>
      <c r="H4870" s="353">
        <v>1024870417</v>
      </c>
      <c r="I4870" s="17" t="s">
        <v>5210</v>
      </c>
      <c r="J4870" s="17" t="s">
        <v>6948</v>
      </c>
    </row>
    <row r="4871" spans="1:10" hidden="1">
      <c r="A4871" s="18">
        <f t="shared" si="76"/>
        <v>4867</v>
      </c>
      <c r="B4871" s="38">
        <v>20281</v>
      </c>
      <c r="C4871" s="69" t="s">
        <v>4215</v>
      </c>
      <c r="D4871" s="70">
        <v>36190</v>
      </c>
      <c r="E4871" s="101" t="s">
        <v>4802</v>
      </c>
      <c r="F4871" s="17"/>
      <c r="G4871" s="17"/>
      <c r="H4871" s="353">
        <v>1020854128</v>
      </c>
      <c r="I4871" s="17" t="s">
        <v>5210</v>
      </c>
      <c r="J4871" s="17" t="s">
        <v>6949</v>
      </c>
    </row>
    <row r="4872" spans="1:10" hidden="1">
      <c r="A4872" s="18">
        <f t="shared" si="76"/>
        <v>4868</v>
      </c>
      <c r="B4872" s="42">
        <v>20285</v>
      </c>
      <c r="C4872" s="100" t="s">
        <v>762</v>
      </c>
      <c r="D4872" s="76">
        <v>34832</v>
      </c>
      <c r="E4872" s="29" t="s">
        <v>4818</v>
      </c>
      <c r="F4872" s="17"/>
      <c r="G4872" s="17"/>
      <c r="H4872" s="353">
        <v>1016077868</v>
      </c>
      <c r="I4872" s="17" t="s">
        <v>5210</v>
      </c>
      <c r="J4872" s="17" t="s">
        <v>6950</v>
      </c>
    </row>
    <row r="4873" spans="1:10" hidden="1">
      <c r="A4873" s="18">
        <f t="shared" si="76"/>
        <v>4869</v>
      </c>
      <c r="B4873" s="42">
        <v>20287</v>
      </c>
      <c r="C4873" s="100" t="s">
        <v>4216</v>
      </c>
      <c r="D4873" s="76">
        <v>33293</v>
      </c>
      <c r="E4873" s="29" t="s">
        <v>4818</v>
      </c>
      <c r="F4873" s="17"/>
      <c r="G4873" s="17"/>
      <c r="H4873" s="353">
        <v>1025058119</v>
      </c>
      <c r="I4873" s="17" t="s">
        <v>5210</v>
      </c>
      <c r="J4873" s="17" t="s">
        <v>6951</v>
      </c>
    </row>
    <row r="4874" spans="1:10" hidden="1">
      <c r="A4874" s="18">
        <f t="shared" si="76"/>
        <v>4870</v>
      </c>
      <c r="B4874" s="38">
        <v>20288</v>
      </c>
      <c r="C4874" s="69" t="s">
        <v>2274</v>
      </c>
      <c r="D4874" s="70">
        <v>32952</v>
      </c>
      <c r="E4874" s="30" t="s">
        <v>4818</v>
      </c>
      <c r="F4874" s="17"/>
      <c r="G4874" s="17"/>
      <c r="H4874" s="353">
        <v>141000858301</v>
      </c>
      <c r="I4874" s="17" t="s">
        <v>5210</v>
      </c>
      <c r="J4874" s="17" t="s">
        <v>6952</v>
      </c>
    </row>
    <row r="4875" spans="1:10" hidden="1">
      <c r="A4875" s="18">
        <f t="shared" si="76"/>
        <v>4871</v>
      </c>
      <c r="B4875" s="42">
        <v>20291</v>
      </c>
      <c r="C4875" s="100" t="s">
        <v>4217</v>
      </c>
      <c r="D4875" s="76">
        <v>36835</v>
      </c>
      <c r="E4875" s="28" t="s">
        <v>4829</v>
      </c>
      <c r="F4875" s="17"/>
      <c r="G4875" s="17"/>
      <c r="H4875" s="353">
        <v>1021445063</v>
      </c>
      <c r="I4875" s="17" t="s">
        <v>5210</v>
      </c>
      <c r="J4875" s="17" t="s">
        <v>6953</v>
      </c>
    </row>
    <row r="4876" spans="1:10" hidden="1">
      <c r="A4876" s="18">
        <f t="shared" si="76"/>
        <v>4872</v>
      </c>
      <c r="B4876" s="38">
        <v>20292</v>
      </c>
      <c r="C4876" s="69" t="s">
        <v>4218</v>
      </c>
      <c r="D4876" s="70">
        <v>36524</v>
      </c>
      <c r="E4876" s="101" t="s">
        <v>4823</v>
      </c>
      <c r="F4876" s="17"/>
      <c r="G4876" s="17"/>
      <c r="H4876" s="353">
        <v>1020818515</v>
      </c>
      <c r="I4876" s="17" t="s">
        <v>5210</v>
      </c>
      <c r="J4876" s="17" t="s">
        <v>6470</v>
      </c>
    </row>
    <row r="4877" spans="1:10" hidden="1">
      <c r="A4877" s="18">
        <f t="shared" si="76"/>
        <v>4873</v>
      </c>
      <c r="B4877" s="42">
        <v>20294</v>
      </c>
      <c r="C4877" s="100" t="s">
        <v>4219</v>
      </c>
      <c r="D4877" s="76">
        <v>31927</v>
      </c>
      <c r="E4877" s="29" t="s">
        <v>4823</v>
      </c>
      <c r="F4877" s="17"/>
      <c r="G4877" s="17"/>
      <c r="H4877" s="353">
        <v>1016842603</v>
      </c>
      <c r="I4877" s="17" t="s">
        <v>5210</v>
      </c>
      <c r="J4877" s="17" t="s">
        <v>6776</v>
      </c>
    </row>
    <row r="4878" spans="1:10" hidden="1">
      <c r="A4878" s="18">
        <f t="shared" si="76"/>
        <v>4874</v>
      </c>
      <c r="B4878" s="38">
        <v>20295</v>
      </c>
      <c r="C4878" s="69" t="s">
        <v>4220</v>
      </c>
      <c r="D4878" s="70">
        <v>34992</v>
      </c>
      <c r="E4878" s="30" t="s">
        <v>4806</v>
      </c>
      <c r="F4878" s="17"/>
      <c r="G4878" s="17"/>
      <c r="H4878" s="353">
        <v>1020916021</v>
      </c>
      <c r="I4878" s="17" t="s">
        <v>5210</v>
      </c>
      <c r="J4878" s="17" t="s">
        <v>6954</v>
      </c>
    </row>
    <row r="4879" spans="1:10" hidden="1">
      <c r="A4879" s="18">
        <f t="shared" si="76"/>
        <v>4875</v>
      </c>
      <c r="B4879" s="42">
        <v>20297</v>
      </c>
      <c r="C4879" s="100" t="s">
        <v>4221</v>
      </c>
      <c r="D4879" s="76">
        <v>35432</v>
      </c>
      <c r="E4879" s="300" t="s">
        <v>4806</v>
      </c>
      <c r="F4879" s="17"/>
      <c r="G4879" s="17"/>
      <c r="H4879" s="353">
        <v>1020815133</v>
      </c>
      <c r="I4879" s="17" t="s">
        <v>5210</v>
      </c>
      <c r="J4879" s="17" t="s">
        <v>6955</v>
      </c>
    </row>
    <row r="4880" spans="1:10" hidden="1">
      <c r="A4880" s="18">
        <f t="shared" si="76"/>
        <v>4876</v>
      </c>
      <c r="B4880" s="38">
        <v>20298</v>
      </c>
      <c r="C4880" s="69" t="s">
        <v>4222</v>
      </c>
      <c r="D4880" s="70">
        <v>36026</v>
      </c>
      <c r="E4880" s="24" t="s">
        <v>4830</v>
      </c>
      <c r="F4880" s="17"/>
      <c r="G4880" s="17"/>
      <c r="H4880" s="353">
        <v>1025211402</v>
      </c>
      <c r="I4880" s="17" t="s">
        <v>5210</v>
      </c>
      <c r="J4880" s="17" t="s">
        <v>6956</v>
      </c>
    </row>
    <row r="4881" spans="1:10" hidden="1">
      <c r="A4881" s="18">
        <f t="shared" si="76"/>
        <v>4877</v>
      </c>
      <c r="B4881" s="42">
        <v>20299</v>
      </c>
      <c r="C4881" s="100" t="s">
        <v>4223</v>
      </c>
      <c r="D4881" s="76">
        <v>32559</v>
      </c>
      <c r="E4881" s="300" t="s">
        <v>4803</v>
      </c>
      <c r="F4881" s="17"/>
      <c r="G4881" s="17"/>
      <c r="H4881" s="353">
        <v>1015780465</v>
      </c>
      <c r="I4881" s="17" t="s">
        <v>5210</v>
      </c>
      <c r="J4881" s="17" t="s">
        <v>6957</v>
      </c>
    </row>
    <row r="4882" spans="1:10" hidden="1">
      <c r="A4882" s="18">
        <f t="shared" si="76"/>
        <v>4878</v>
      </c>
      <c r="B4882" s="38">
        <v>20300</v>
      </c>
      <c r="C4882" s="69" t="s">
        <v>1645</v>
      </c>
      <c r="D4882" s="70">
        <v>35520</v>
      </c>
      <c r="E4882" s="30" t="s">
        <v>4814</v>
      </c>
      <c r="F4882" s="17"/>
      <c r="G4882" s="17"/>
      <c r="H4882" s="353">
        <v>1024867435</v>
      </c>
      <c r="I4882" s="17" t="s">
        <v>5210</v>
      </c>
      <c r="J4882" s="17" t="s">
        <v>6958</v>
      </c>
    </row>
    <row r="4883" spans="1:10" hidden="1">
      <c r="A4883" s="18">
        <f t="shared" si="76"/>
        <v>4879</v>
      </c>
      <c r="B4883" s="42">
        <v>20301</v>
      </c>
      <c r="C4883" s="100" t="s">
        <v>4224</v>
      </c>
      <c r="D4883" s="76">
        <v>36502</v>
      </c>
      <c r="E4883" s="29" t="s">
        <v>4814</v>
      </c>
      <c r="F4883" s="17"/>
      <c r="G4883" s="17"/>
      <c r="H4883" s="353">
        <v>1019310572</v>
      </c>
      <c r="I4883" s="17" t="s">
        <v>5210</v>
      </c>
      <c r="J4883" s="17" t="s">
        <v>6959</v>
      </c>
    </row>
    <row r="4884" spans="1:10" hidden="1">
      <c r="A4884" s="18">
        <f t="shared" si="76"/>
        <v>4880</v>
      </c>
      <c r="B4884" s="38">
        <v>20303</v>
      </c>
      <c r="C4884" s="69" t="s">
        <v>4225</v>
      </c>
      <c r="D4884" s="70">
        <v>32321</v>
      </c>
      <c r="E4884" s="71" t="s">
        <v>4828</v>
      </c>
      <c r="F4884" s="17"/>
      <c r="G4884" s="17"/>
      <c r="H4884" s="353">
        <v>141000840878</v>
      </c>
      <c r="I4884" s="17" t="s">
        <v>5210</v>
      </c>
      <c r="J4884" s="17" t="s">
        <v>6960</v>
      </c>
    </row>
    <row r="4885" spans="1:10" hidden="1">
      <c r="A4885" s="18">
        <f t="shared" si="76"/>
        <v>4881</v>
      </c>
      <c r="B4885" s="42">
        <v>20305</v>
      </c>
      <c r="C4885" s="100" t="s">
        <v>4226</v>
      </c>
      <c r="D4885" s="76">
        <v>34841</v>
      </c>
      <c r="E4885" s="29" t="s">
        <v>4815</v>
      </c>
      <c r="F4885" s="17"/>
      <c r="G4885" s="17"/>
      <c r="H4885" s="353">
        <v>1021684902</v>
      </c>
      <c r="I4885" s="17" t="s">
        <v>5210</v>
      </c>
      <c r="J4885" s="17" t="s">
        <v>6961</v>
      </c>
    </row>
    <row r="4886" spans="1:10" hidden="1">
      <c r="A4886" s="18">
        <f t="shared" si="76"/>
        <v>4882</v>
      </c>
      <c r="B4886" s="38">
        <v>20306</v>
      </c>
      <c r="C4886" s="69" t="s">
        <v>4227</v>
      </c>
      <c r="D4886" s="70">
        <v>35673</v>
      </c>
      <c r="E4886" s="101" t="s">
        <v>4815</v>
      </c>
      <c r="F4886" s="17"/>
      <c r="G4886" s="17"/>
      <c r="H4886" s="353">
        <v>1020916855</v>
      </c>
      <c r="I4886" s="17" t="s">
        <v>5210</v>
      </c>
      <c r="J4886" s="17" t="s">
        <v>6962</v>
      </c>
    </row>
    <row r="4887" spans="1:10" hidden="1">
      <c r="A4887" s="18">
        <f t="shared" si="76"/>
        <v>4883</v>
      </c>
      <c r="B4887" s="42">
        <v>20307</v>
      </c>
      <c r="C4887" s="100" t="s">
        <v>4228</v>
      </c>
      <c r="D4887" s="76">
        <v>36395</v>
      </c>
      <c r="E4887" s="300" t="s">
        <v>4815</v>
      </c>
      <c r="F4887" s="17"/>
      <c r="G4887" s="17"/>
      <c r="H4887" s="353">
        <v>1020818302</v>
      </c>
      <c r="I4887" s="17" t="s">
        <v>5210</v>
      </c>
      <c r="J4887" s="17" t="s">
        <v>6595</v>
      </c>
    </row>
    <row r="4888" spans="1:10" hidden="1">
      <c r="A4888" s="18">
        <f t="shared" si="76"/>
        <v>4884</v>
      </c>
      <c r="B4888" s="38">
        <v>20308</v>
      </c>
      <c r="C4888" s="69" t="s">
        <v>3498</v>
      </c>
      <c r="D4888" s="70">
        <v>36899</v>
      </c>
      <c r="E4888" s="30" t="s">
        <v>4815</v>
      </c>
      <c r="F4888" s="17"/>
      <c r="G4888" s="17"/>
      <c r="H4888" s="353">
        <v>3333367892001</v>
      </c>
      <c r="I4888" s="17" t="s">
        <v>6036</v>
      </c>
      <c r="J4888" s="17" t="s">
        <v>6506</v>
      </c>
    </row>
    <row r="4889" spans="1:10" hidden="1">
      <c r="A4889" s="18">
        <f t="shared" si="76"/>
        <v>4885</v>
      </c>
      <c r="B4889" s="42">
        <v>20309</v>
      </c>
      <c r="C4889" s="100" t="s">
        <v>4229</v>
      </c>
      <c r="D4889" s="76">
        <v>36892</v>
      </c>
      <c r="E4889" s="28" t="s">
        <v>4815</v>
      </c>
      <c r="F4889" s="17"/>
      <c r="G4889" s="17"/>
      <c r="H4889" s="353">
        <v>1020790360</v>
      </c>
      <c r="I4889" s="17" t="s">
        <v>5210</v>
      </c>
      <c r="J4889" s="17" t="s">
        <v>6963</v>
      </c>
    </row>
    <row r="4890" spans="1:10" hidden="1">
      <c r="A4890" s="18">
        <f t="shared" si="76"/>
        <v>4886</v>
      </c>
      <c r="B4890" s="38">
        <v>20310</v>
      </c>
      <c r="C4890" s="69" t="s">
        <v>4230</v>
      </c>
      <c r="D4890" s="70">
        <v>36078</v>
      </c>
      <c r="E4890" s="101" t="s">
        <v>4807</v>
      </c>
      <c r="F4890" s="17"/>
      <c r="G4890" s="17"/>
      <c r="H4890" s="353">
        <v>1020820322</v>
      </c>
      <c r="I4890" s="17" t="s">
        <v>5210</v>
      </c>
      <c r="J4890" s="17" t="s">
        <v>6964</v>
      </c>
    </row>
    <row r="4891" spans="1:10" hidden="1">
      <c r="A4891" s="18">
        <f t="shared" si="76"/>
        <v>4887</v>
      </c>
      <c r="B4891" s="42">
        <v>20311</v>
      </c>
      <c r="C4891" s="100" t="s">
        <v>4231</v>
      </c>
      <c r="D4891" s="76">
        <v>33986</v>
      </c>
      <c r="E4891" s="300" t="s">
        <v>4807</v>
      </c>
      <c r="F4891" s="17"/>
      <c r="G4891" s="17"/>
      <c r="H4891" s="353">
        <v>1020363315</v>
      </c>
      <c r="I4891" s="17" t="s">
        <v>5210</v>
      </c>
      <c r="J4891" s="17" t="s">
        <v>6965</v>
      </c>
    </row>
    <row r="4892" spans="1:10" hidden="1">
      <c r="A4892" s="18">
        <f t="shared" si="76"/>
        <v>4888</v>
      </c>
      <c r="B4892" s="38">
        <v>20312</v>
      </c>
      <c r="C4892" s="69" t="s">
        <v>4232</v>
      </c>
      <c r="D4892" s="70">
        <v>32353</v>
      </c>
      <c r="E4892" s="30" t="s">
        <v>4807</v>
      </c>
      <c r="F4892" s="17"/>
      <c r="G4892" s="17"/>
      <c r="H4892" s="353">
        <v>6010113190008</v>
      </c>
      <c r="I4892" s="17" t="s">
        <v>6036</v>
      </c>
      <c r="J4892" s="17" t="s">
        <v>6966</v>
      </c>
    </row>
    <row r="4893" spans="1:10" hidden="1">
      <c r="A4893" s="18">
        <f t="shared" si="76"/>
        <v>4889</v>
      </c>
      <c r="B4893" s="42">
        <v>20313</v>
      </c>
      <c r="C4893" s="100" t="s">
        <v>4233</v>
      </c>
      <c r="D4893" s="76">
        <v>30608</v>
      </c>
      <c r="E4893" s="29" t="s">
        <v>4822</v>
      </c>
      <c r="F4893" s="17"/>
      <c r="G4893" s="17"/>
      <c r="H4893" s="353">
        <v>1017100750</v>
      </c>
      <c r="I4893" s="17" t="s">
        <v>5210</v>
      </c>
      <c r="J4893" s="17" t="s">
        <v>6967</v>
      </c>
    </row>
    <row r="4894" spans="1:10" hidden="1">
      <c r="A4894" s="18">
        <f t="shared" si="76"/>
        <v>4890</v>
      </c>
      <c r="B4894" s="38">
        <v>20314</v>
      </c>
      <c r="C4894" s="69" t="s">
        <v>4234</v>
      </c>
      <c r="D4894" s="70">
        <v>35315</v>
      </c>
      <c r="E4894" s="30" t="s">
        <v>4822</v>
      </c>
      <c r="F4894" s="17"/>
      <c r="G4894" s="17"/>
      <c r="H4894" s="353">
        <v>141000884114</v>
      </c>
      <c r="I4894" s="17" t="s">
        <v>5210</v>
      </c>
      <c r="J4894" s="17" t="s">
        <v>6968</v>
      </c>
    </row>
    <row r="4895" spans="1:10" hidden="1">
      <c r="A4895" s="18">
        <f t="shared" si="76"/>
        <v>4891</v>
      </c>
      <c r="B4895" s="42">
        <v>20315</v>
      </c>
      <c r="C4895" s="100" t="s">
        <v>1540</v>
      </c>
      <c r="D4895" s="76">
        <v>36081</v>
      </c>
      <c r="E4895" s="28" t="s">
        <v>4785</v>
      </c>
      <c r="F4895" s="17"/>
      <c r="G4895" s="17"/>
      <c r="H4895" s="353">
        <v>1025057405</v>
      </c>
      <c r="I4895" s="17" t="s">
        <v>5210</v>
      </c>
      <c r="J4895" s="17" t="s">
        <v>5922</v>
      </c>
    </row>
    <row r="4896" spans="1:10" hidden="1">
      <c r="A4896" s="18">
        <f t="shared" si="76"/>
        <v>4892</v>
      </c>
      <c r="B4896" s="38">
        <v>20316</v>
      </c>
      <c r="C4896" s="69" t="s">
        <v>4235</v>
      </c>
      <c r="D4896" s="70">
        <v>34997</v>
      </c>
      <c r="E4896" s="24" t="s">
        <v>4794</v>
      </c>
      <c r="F4896" s="17"/>
      <c r="G4896" s="17"/>
      <c r="H4896" s="353">
        <v>102868866656</v>
      </c>
      <c r="I4896" s="17" t="s">
        <v>5204</v>
      </c>
      <c r="J4896" s="17" t="s">
        <v>6969</v>
      </c>
    </row>
    <row r="4897" spans="1:10" hidden="1">
      <c r="A4897" s="18">
        <f t="shared" si="76"/>
        <v>4893</v>
      </c>
      <c r="B4897" s="42">
        <v>20317</v>
      </c>
      <c r="C4897" s="100" t="s">
        <v>4236</v>
      </c>
      <c r="D4897" s="76">
        <v>35473</v>
      </c>
      <c r="E4897" s="28" t="s">
        <v>4794</v>
      </c>
      <c r="F4897" s="17"/>
      <c r="G4897" s="17"/>
      <c r="H4897" s="353">
        <v>1015780221</v>
      </c>
      <c r="I4897" s="17" t="s">
        <v>5210</v>
      </c>
      <c r="J4897" s="17" t="s">
        <v>6970</v>
      </c>
    </row>
    <row r="4898" spans="1:10" hidden="1">
      <c r="A4898" s="18">
        <f t="shared" si="76"/>
        <v>4894</v>
      </c>
      <c r="B4898" s="38">
        <v>20318</v>
      </c>
      <c r="C4898" s="69" t="s">
        <v>4237</v>
      </c>
      <c r="D4898" s="70">
        <v>32932</v>
      </c>
      <c r="E4898" s="24" t="s">
        <v>4816</v>
      </c>
      <c r="F4898" s="17"/>
      <c r="G4898" s="17"/>
      <c r="H4898" s="353">
        <v>141000869102</v>
      </c>
      <c r="I4898" s="17" t="s">
        <v>5210</v>
      </c>
      <c r="J4898" s="17" t="s">
        <v>6971</v>
      </c>
    </row>
    <row r="4899" spans="1:10" hidden="1">
      <c r="A4899" s="18">
        <f t="shared" si="76"/>
        <v>4895</v>
      </c>
      <c r="B4899" s="42">
        <v>20319</v>
      </c>
      <c r="C4899" s="100" t="s">
        <v>4238</v>
      </c>
      <c r="D4899" s="76">
        <v>35515</v>
      </c>
      <c r="E4899" s="28" t="s">
        <v>4793</v>
      </c>
      <c r="F4899" s="17"/>
      <c r="G4899" s="17"/>
      <c r="H4899" s="353">
        <v>141000853803</v>
      </c>
      <c r="I4899" s="17" t="s">
        <v>5210</v>
      </c>
      <c r="J4899" s="17" t="s">
        <v>6972</v>
      </c>
    </row>
    <row r="4900" spans="1:10" hidden="1">
      <c r="A4900" s="18">
        <f t="shared" si="76"/>
        <v>4896</v>
      </c>
      <c r="B4900" s="38">
        <v>20320</v>
      </c>
      <c r="C4900" s="69" t="s">
        <v>3477</v>
      </c>
      <c r="D4900" s="70">
        <v>33784</v>
      </c>
      <c r="E4900" s="24" t="s">
        <v>4793</v>
      </c>
      <c r="F4900" s="17"/>
      <c r="G4900" s="17"/>
      <c r="H4900" s="353">
        <v>1020819783</v>
      </c>
      <c r="I4900" s="17" t="s">
        <v>5210</v>
      </c>
      <c r="J4900" s="17" t="s">
        <v>6973</v>
      </c>
    </row>
    <row r="4901" spans="1:10" hidden="1">
      <c r="A4901" s="18">
        <f t="shared" si="76"/>
        <v>4897</v>
      </c>
      <c r="B4901" s="42">
        <v>20321</v>
      </c>
      <c r="C4901" s="100" t="s">
        <v>4239</v>
      </c>
      <c r="D4901" s="76">
        <v>35916</v>
      </c>
      <c r="E4901" s="28" t="s">
        <v>4793</v>
      </c>
      <c r="F4901" s="17"/>
      <c r="G4901" s="17"/>
      <c r="H4901" s="353">
        <v>1016032597</v>
      </c>
      <c r="I4901" s="17" t="s">
        <v>5210</v>
      </c>
      <c r="J4901" s="17" t="s">
        <v>6974</v>
      </c>
    </row>
    <row r="4902" spans="1:10" hidden="1">
      <c r="A4902" s="18">
        <f t="shared" si="76"/>
        <v>4898</v>
      </c>
      <c r="B4902" s="38">
        <v>20322</v>
      </c>
      <c r="C4902" s="69" t="s">
        <v>4240</v>
      </c>
      <c r="D4902" s="70">
        <v>37436</v>
      </c>
      <c r="E4902" s="24" t="s">
        <v>4793</v>
      </c>
      <c r="F4902" s="17"/>
      <c r="G4902" s="17"/>
      <c r="H4902" s="353">
        <v>1022554887</v>
      </c>
      <c r="I4902" s="17" t="s">
        <v>5210</v>
      </c>
      <c r="J4902" s="17" t="s">
        <v>6975</v>
      </c>
    </row>
    <row r="4903" spans="1:10" hidden="1">
      <c r="A4903" s="18">
        <f t="shared" si="76"/>
        <v>4899</v>
      </c>
      <c r="B4903" s="42">
        <v>20323</v>
      </c>
      <c r="C4903" s="100" t="s">
        <v>4241</v>
      </c>
      <c r="D4903" s="76">
        <v>36147</v>
      </c>
      <c r="E4903" s="28" t="s">
        <v>4793</v>
      </c>
      <c r="F4903" s="17"/>
      <c r="G4903" s="17"/>
      <c r="H4903" s="353">
        <v>1021544357</v>
      </c>
      <c r="I4903" s="17" t="s">
        <v>5210</v>
      </c>
      <c r="J4903" s="17" t="s">
        <v>6976</v>
      </c>
    </row>
    <row r="4904" spans="1:10" hidden="1">
      <c r="A4904" s="18">
        <f t="shared" si="76"/>
        <v>4900</v>
      </c>
      <c r="B4904" s="38">
        <v>20325</v>
      </c>
      <c r="C4904" s="69" t="s">
        <v>4242</v>
      </c>
      <c r="D4904" s="70">
        <v>36892</v>
      </c>
      <c r="E4904" s="24" t="s">
        <v>4827</v>
      </c>
      <c r="F4904" s="17"/>
      <c r="G4904" s="17"/>
      <c r="H4904" s="353">
        <v>141000888859</v>
      </c>
      <c r="I4904" s="17" t="s">
        <v>5210</v>
      </c>
      <c r="J4904" s="17" t="s">
        <v>6977</v>
      </c>
    </row>
    <row r="4905" spans="1:10" hidden="1">
      <c r="A4905" s="18">
        <f t="shared" si="76"/>
        <v>4901</v>
      </c>
      <c r="B4905" s="42">
        <v>20326</v>
      </c>
      <c r="C4905" s="100" t="s">
        <v>4243</v>
      </c>
      <c r="D4905" s="76">
        <v>35652</v>
      </c>
      <c r="E4905" s="28" t="s">
        <v>4797</v>
      </c>
      <c r="F4905" s="17"/>
      <c r="G4905" s="17"/>
      <c r="H4905" s="353">
        <v>1016033134</v>
      </c>
      <c r="I4905" s="17" t="s">
        <v>5210</v>
      </c>
      <c r="J4905" s="17" t="s">
        <v>6978</v>
      </c>
    </row>
    <row r="4906" spans="1:10" hidden="1">
      <c r="A4906" s="18">
        <f t="shared" si="76"/>
        <v>4902</v>
      </c>
      <c r="B4906" s="38">
        <v>20327</v>
      </c>
      <c r="C4906" s="69" t="s">
        <v>4244</v>
      </c>
      <c r="D4906" s="70">
        <v>34607</v>
      </c>
      <c r="E4906" s="24" t="s">
        <v>4797</v>
      </c>
      <c r="F4906" s="17"/>
      <c r="G4906" s="17"/>
      <c r="H4906" s="353">
        <v>1021444884</v>
      </c>
      <c r="I4906" s="17" t="s">
        <v>5210</v>
      </c>
      <c r="J4906" s="17" t="s">
        <v>6979</v>
      </c>
    </row>
    <row r="4907" spans="1:10" hidden="1">
      <c r="A4907" s="18">
        <f t="shared" si="76"/>
        <v>4903</v>
      </c>
      <c r="B4907" s="42">
        <v>20328</v>
      </c>
      <c r="C4907" s="100" t="s">
        <v>3033</v>
      </c>
      <c r="D4907" s="76">
        <v>36135</v>
      </c>
      <c r="E4907" s="28" t="s">
        <v>4797</v>
      </c>
      <c r="F4907" s="17"/>
      <c r="G4907" s="17"/>
      <c r="H4907" s="353">
        <v>1020522402</v>
      </c>
      <c r="I4907" s="17" t="s">
        <v>5210</v>
      </c>
      <c r="J4907" s="17" t="s">
        <v>6980</v>
      </c>
    </row>
    <row r="4908" spans="1:10" hidden="1">
      <c r="A4908" s="18">
        <f t="shared" si="76"/>
        <v>4904</v>
      </c>
      <c r="B4908" s="38">
        <v>20329</v>
      </c>
      <c r="C4908" s="69" t="s">
        <v>4245</v>
      </c>
      <c r="D4908" s="70">
        <v>34245</v>
      </c>
      <c r="E4908" s="24" t="s">
        <v>4780</v>
      </c>
      <c r="F4908" s="17"/>
      <c r="G4908" s="17"/>
      <c r="H4908" s="353">
        <v>141000827496</v>
      </c>
      <c r="I4908" s="17" t="s">
        <v>5210</v>
      </c>
      <c r="J4908" s="17" t="s">
        <v>6981</v>
      </c>
    </row>
    <row r="4909" spans="1:10" hidden="1">
      <c r="A4909" s="18">
        <f t="shared" si="76"/>
        <v>4905</v>
      </c>
      <c r="B4909" s="60">
        <v>20330</v>
      </c>
      <c r="C4909" s="61" t="s">
        <v>4246</v>
      </c>
      <c r="D4909" s="102">
        <v>37564</v>
      </c>
      <c r="E4909" s="63" t="s">
        <v>4798</v>
      </c>
      <c r="F4909" s="17"/>
      <c r="G4909" s="17"/>
      <c r="H4909" s="353">
        <v>1022558510</v>
      </c>
      <c r="I4909" s="17" t="s">
        <v>5210</v>
      </c>
      <c r="J4909" s="17">
        <v>0</v>
      </c>
    </row>
    <row r="4910" spans="1:10" hidden="1">
      <c r="A4910" s="18">
        <f t="shared" si="76"/>
        <v>4906</v>
      </c>
      <c r="B4910" s="38">
        <v>20331</v>
      </c>
      <c r="C4910" s="157" t="s">
        <v>4247</v>
      </c>
      <c r="D4910" s="172">
        <v>33399</v>
      </c>
      <c r="E4910" s="30" t="s">
        <v>4824</v>
      </c>
      <c r="F4910" s="17"/>
      <c r="G4910" s="17"/>
      <c r="H4910" s="353">
        <v>108001687623</v>
      </c>
      <c r="I4910" s="17" t="s">
        <v>5204</v>
      </c>
      <c r="J4910" s="17">
        <v>0</v>
      </c>
    </row>
    <row r="4911" spans="1:10" hidden="1">
      <c r="A4911" s="18">
        <f t="shared" si="76"/>
        <v>4907</v>
      </c>
      <c r="B4911" s="42">
        <v>20332</v>
      </c>
      <c r="C4911" s="85" t="s">
        <v>183</v>
      </c>
      <c r="D4911" s="86">
        <v>31868</v>
      </c>
      <c r="E4911" s="29" t="s">
        <v>4824</v>
      </c>
      <c r="F4911" s="17"/>
      <c r="G4911" s="17"/>
      <c r="H4911" s="353">
        <v>1025650096</v>
      </c>
      <c r="I4911" s="17" t="s">
        <v>5210</v>
      </c>
      <c r="J4911" s="17">
        <v>0</v>
      </c>
    </row>
    <row r="4912" spans="1:10" hidden="1">
      <c r="A4912" s="18">
        <f t="shared" si="76"/>
        <v>4908</v>
      </c>
      <c r="B4912" s="38">
        <v>20334</v>
      </c>
      <c r="C4912" s="50" t="s">
        <v>4248</v>
      </c>
      <c r="D4912" s="145">
        <v>37151</v>
      </c>
      <c r="E4912" s="24" t="s">
        <v>4793</v>
      </c>
      <c r="F4912" s="17"/>
      <c r="G4912" s="17"/>
      <c r="H4912" s="353">
        <v>1023215867</v>
      </c>
      <c r="I4912" s="17" t="s">
        <v>5210</v>
      </c>
      <c r="J4912" s="17">
        <v>0</v>
      </c>
    </row>
    <row r="4913" spans="1:10" hidden="1">
      <c r="A4913" s="18">
        <f t="shared" si="76"/>
        <v>4909</v>
      </c>
      <c r="B4913" s="42">
        <v>20337</v>
      </c>
      <c r="C4913" s="61" t="s">
        <v>4249</v>
      </c>
      <c r="D4913" s="102">
        <v>37416</v>
      </c>
      <c r="E4913" s="63" t="s">
        <v>4813</v>
      </c>
      <c r="F4913" s="17"/>
      <c r="G4913" s="17"/>
      <c r="H4913" s="353">
        <v>1021028100</v>
      </c>
      <c r="I4913" s="17" t="s">
        <v>5210</v>
      </c>
      <c r="J4913" s="17">
        <v>0</v>
      </c>
    </row>
    <row r="4914" spans="1:10" hidden="1">
      <c r="A4914" s="18">
        <f t="shared" si="76"/>
        <v>4910</v>
      </c>
      <c r="B4914" s="38">
        <v>20338</v>
      </c>
      <c r="C4914" s="50" t="s">
        <v>435</v>
      </c>
      <c r="D4914" s="145">
        <v>37270</v>
      </c>
      <c r="E4914" s="24" t="s">
        <v>4829</v>
      </c>
      <c r="F4914" s="17"/>
      <c r="G4914" s="17"/>
      <c r="H4914" s="353">
        <v>108873069336</v>
      </c>
      <c r="I4914" s="17" t="s">
        <v>5204</v>
      </c>
      <c r="J4914" s="17">
        <v>0</v>
      </c>
    </row>
    <row r="4915" spans="1:10" hidden="1">
      <c r="A4915" s="18">
        <f t="shared" si="76"/>
        <v>4911</v>
      </c>
      <c r="B4915" s="42">
        <v>20343</v>
      </c>
      <c r="C4915" s="61" t="s">
        <v>4250</v>
      </c>
      <c r="D4915" s="102">
        <v>37484</v>
      </c>
      <c r="E4915" s="29" t="s">
        <v>4818</v>
      </c>
      <c r="F4915" s="17"/>
      <c r="G4915" s="17"/>
      <c r="H4915" s="353">
        <v>103873813124</v>
      </c>
      <c r="I4915" s="17" t="s">
        <v>5204</v>
      </c>
      <c r="J4915" s="17">
        <v>0</v>
      </c>
    </row>
    <row r="4916" spans="1:10" hidden="1">
      <c r="A4916" s="18">
        <f t="shared" si="76"/>
        <v>4912</v>
      </c>
      <c r="B4916" s="38">
        <v>20344</v>
      </c>
      <c r="C4916" s="50" t="s">
        <v>4251</v>
      </c>
      <c r="D4916" s="145">
        <v>33233</v>
      </c>
      <c r="E4916" s="52" t="s">
        <v>4789</v>
      </c>
      <c r="F4916" s="17"/>
      <c r="G4916" s="17"/>
      <c r="H4916" s="353">
        <v>1021265208</v>
      </c>
      <c r="I4916" s="17" t="s">
        <v>5210</v>
      </c>
      <c r="J4916" s="17">
        <v>0</v>
      </c>
    </row>
    <row r="4917" spans="1:10" hidden="1">
      <c r="A4917" s="18">
        <f t="shared" si="76"/>
        <v>4913</v>
      </c>
      <c r="B4917" s="60">
        <v>20345</v>
      </c>
      <c r="C4917" s="61" t="s">
        <v>4252</v>
      </c>
      <c r="D4917" s="102">
        <v>37518</v>
      </c>
      <c r="E4917" s="63" t="s">
        <v>4820</v>
      </c>
      <c r="F4917" s="17"/>
      <c r="G4917" s="17"/>
      <c r="H4917" s="353">
        <v>1020344988</v>
      </c>
      <c r="I4917" s="17" t="s">
        <v>5210</v>
      </c>
      <c r="J4917" s="17">
        <v>0</v>
      </c>
    </row>
    <row r="4918" spans="1:10" hidden="1">
      <c r="A4918" s="18">
        <f t="shared" si="76"/>
        <v>4914</v>
      </c>
      <c r="B4918" s="38">
        <v>20346</v>
      </c>
      <c r="C4918" s="50" t="s">
        <v>2649</v>
      </c>
      <c r="D4918" s="145">
        <v>31972</v>
      </c>
      <c r="E4918" s="30" t="s">
        <v>4806</v>
      </c>
      <c r="F4918" s="17"/>
      <c r="G4918" s="17"/>
      <c r="H4918" s="353">
        <v>1020344524</v>
      </c>
      <c r="I4918" s="17" t="s">
        <v>5210</v>
      </c>
      <c r="J4918" s="17">
        <v>0</v>
      </c>
    </row>
    <row r="4919" spans="1:10" hidden="1">
      <c r="A4919" s="18">
        <f t="shared" si="76"/>
        <v>4915</v>
      </c>
      <c r="B4919" s="42">
        <v>20347</v>
      </c>
      <c r="C4919" s="61" t="s">
        <v>4253</v>
      </c>
      <c r="D4919" s="102">
        <v>37103</v>
      </c>
      <c r="E4919" s="28" t="s">
        <v>4817</v>
      </c>
      <c r="F4919" s="17"/>
      <c r="G4919" s="17"/>
      <c r="H4919" s="353">
        <v>1021864829</v>
      </c>
      <c r="I4919" s="17" t="s">
        <v>5210</v>
      </c>
      <c r="J4919" s="17">
        <v>0</v>
      </c>
    </row>
    <row r="4920" spans="1:10" hidden="1">
      <c r="A4920" s="18">
        <f t="shared" si="76"/>
        <v>4916</v>
      </c>
      <c r="B4920" s="38">
        <v>20349</v>
      </c>
      <c r="C4920" s="50" t="s">
        <v>4254</v>
      </c>
      <c r="D4920" s="145">
        <v>32841</v>
      </c>
      <c r="E4920" s="52" t="s">
        <v>4807</v>
      </c>
      <c r="F4920" s="17"/>
      <c r="G4920" s="17"/>
      <c r="H4920" s="353">
        <v>1021098863</v>
      </c>
      <c r="I4920" s="17" t="s">
        <v>5210</v>
      </c>
      <c r="J4920" s="17">
        <v>0</v>
      </c>
    </row>
    <row r="4921" spans="1:10" hidden="1">
      <c r="A4921" s="18">
        <f t="shared" si="76"/>
        <v>4917</v>
      </c>
      <c r="B4921" s="42">
        <v>20351</v>
      </c>
      <c r="C4921" s="61" t="s">
        <v>4255</v>
      </c>
      <c r="D4921" s="102" t="s">
        <v>4777</v>
      </c>
      <c r="E4921" s="63" t="s">
        <v>4800</v>
      </c>
      <c r="F4921" s="17"/>
      <c r="G4921" s="17"/>
      <c r="H4921" s="353">
        <v>1021490496</v>
      </c>
      <c r="I4921" s="17" t="s">
        <v>5210</v>
      </c>
      <c r="J4921" s="17">
        <v>0</v>
      </c>
    </row>
    <row r="4922" spans="1:10" hidden="1">
      <c r="A4922" s="18">
        <f t="shared" si="76"/>
        <v>4918</v>
      </c>
      <c r="B4922" s="38">
        <v>20352</v>
      </c>
      <c r="C4922" s="50" t="s">
        <v>4256</v>
      </c>
      <c r="D4922" s="145">
        <v>37603</v>
      </c>
      <c r="E4922" s="30" t="s">
        <v>4822</v>
      </c>
      <c r="F4922" s="17"/>
      <c r="G4922" s="17"/>
      <c r="H4922" s="353">
        <v>1022278827</v>
      </c>
      <c r="I4922" s="17" t="s">
        <v>5210</v>
      </c>
      <c r="J4922" s="17">
        <v>0</v>
      </c>
    </row>
    <row r="4923" spans="1:10" hidden="1">
      <c r="A4923" s="18">
        <f t="shared" si="76"/>
        <v>4919</v>
      </c>
      <c r="B4923" s="42">
        <v>20353</v>
      </c>
      <c r="C4923" s="85" t="s">
        <v>4257</v>
      </c>
      <c r="D4923" s="86">
        <v>35350</v>
      </c>
      <c r="E4923" s="28" t="s">
        <v>4794</v>
      </c>
      <c r="F4923" s="17"/>
      <c r="G4923" s="17"/>
      <c r="H4923" s="353">
        <v>6999912101996</v>
      </c>
      <c r="I4923" s="17" t="s">
        <v>6036</v>
      </c>
      <c r="J4923" s="17">
        <v>0</v>
      </c>
    </row>
    <row r="4924" spans="1:10" hidden="1">
      <c r="A4924" s="18">
        <f t="shared" si="76"/>
        <v>4920</v>
      </c>
      <c r="B4924" s="38">
        <v>20356</v>
      </c>
      <c r="C4924" s="50" t="s">
        <v>4258</v>
      </c>
      <c r="D4924" s="145">
        <v>36600</v>
      </c>
      <c r="E4924" s="24" t="s">
        <v>4794</v>
      </c>
      <c r="F4924" s="17"/>
      <c r="G4924" s="17"/>
      <c r="H4924" s="353">
        <v>2530113741003</v>
      </c>
      <c r="I4924" s="17" t="s">
        <v>6036</v>
      </c>
      <c r="J4924" s="17">
        <v>0</v>
      </c>
    </row>
    <row r="4925" spans="1:10" hidden="1">
      <c r="A4925" s="18">
        <f t="shared" si="76"/>
        <v>4921</v>
      </c>
      <c r="B4925" s="42">
        <v>20357</v>
      </c>
      <c r="C4925" s="61" t="s">
        <v>4259</v>
      </c>
      <c r="D4925" s="102">
        <v>37436</v>
      </c>
      <c r="E4925" s="28" t="s">
        <v>4793</v>
      </c>
      <c r="F4925" s="17"/>
      <c r="G4925" s="17"/>
      <c r="H4925" s="353">
        <v>1023089428</v>
      </c>
      <c r="I4925" s="17" t="s">
        <v>5210</v>
      </c>
      <c r="J4925" s="17">
        <v>0</v>
      </c>
    </row>
    <row r="4926" spans="1:10" hidden="1">
      <c r="A4926" s="18">
        <f t="shared" si="76"/>
        <v>4922</v>
      </c>
      <c r="B4926" s="38">
        <v>20358</v>
      </c>
      <c r="C4926" s="50" t="s">
        <v>4260</v>
      </c>
      <c r="D4926" s="145">
        <v>36485</v>
      </c>
      <c r="E4926" s="24" t="s">
        <v>4813</v>
      </c>
      <c r="F4926" s="17"/>
      <c r="G4926" s="17"/>
      <c r="H4926" s="353">
        <v>141000859525</v>
      </c>
      <c r="I4926" s="17" t="s">
        <v>5210</v>
      </c>
      <c r="J4926" s="17">
        <v>0</v>
      </c>
    </row>
    <row r="4927" spans="1:10" hidden="1">
      <c r="A4927" s="18">
        <f t="shared" si="76"/>
        <v>4923</v>
      </c>
      <c r="B4927" s="42">
        <v>20360</v>
      </c>
      <c r="C4927" s="61" t="s">
        <v>4261</v>
      </c>
      <c r="D4927" s="102">
        <v>34831</v>
      </c>
      <c r="E4927" s="29" t="s">
        <v>4800</v>
      </c>
      <c r="F4927" s="17"/>
      <c r="G4927" s="17"/>
      <c r="H4927" s="353">
        <v>1021446410</v>
      </c>
      <c r="I4927" s="17" t="s">
        <v>5210</v>
      </c>
      <c r="J4927" s="17">
        <v>0</v>
      </c>
    </row>
    <row r="4928" spans="1:10" hidden="1">
      <c r="A4928" s="18">
        <f t="shared" si="76"/>
        <v>4924</v>
      </c>
      <c r="B4928" s="38">
        <v>20361</v>
      </c>
      <c r="C4928" s="50" t="s">
        <v>4262</v>
      </c>
      <c r="D4928" s="145">
        <v>37329</v>
      </c>
      <c r="E4928" s="30" t="s">
        <v>4800</v>
      </c>
      <c r="F4928" s="17"/>
      <c r="G4928" s="17"/>
      <c r="H4928" s="353">
        <v>44310000385015</v>
      </c>
      <c r="I4928" s="17" t="s">
        <v>5273</v>
      </c>
      <c r="J4928" s="17">
        <v>0</v>
      </c>
    </row>
    <row r="4929" spans="1:10" hidden="1">
      <c r="A4929" s="18">
        <f t="shared" si="76"/>
        <v>4925</v>
      </c>
      <c r="B4929" s="38">
        <v>20364</v>
      </c>
      <c r="C4929" s="50" t="s">
        <v>4263</v>
      </c>
      <c r="D4929" s="145">
        <v>37133</v>
      </c>
      <c r="E4929" s="52" t="s">
        <v>4797</v>
      </c>
      <c r="F4929" s="17"/>
      <c r="G4929" s="17"/>
      <c r="H4929" s="353">
        <v>1022890941</v>
      </c>
      <c r="I4929" s="17" t="s">
        <v>5210</v>
      </c>
      <c r="J4929" s="17">
        <v>0</v>
      </c>
    </row>
    <row r="4930" spans="1:10" hidden="1">
      <c r="A4930" s="18">
        <f t="shared" si="76"/>
        <v>4926</v>
      </c>
      <c r="B4930" s="60">
        <v>20370</v>
      </c>
      <c r="C4930" s="61" t="s">
        <v>4264</v>
      </c>
      <c r="D4930" s="62">
        <v>31841</v>
      </c>
      <c r="E4930" s="63" t="s">
        <v>4818</v>
      </c>
      <c r="F4930" s="17"/>
      <c r="G4930" s="17"/>
      <c r="H4930" s="353">
        <v>1023020433</v>
      </c>
      <c r="I4930" s="17" t="s">
        <v>5210</v>
      </c>
      <c r="J4930" s="17" t="s">
        <v>6982</v>
      </c>
    </row>
    <row r="4931" spans="1:10" hidden="1">
      <c r="A4931" s="18">
        <f t="shared" si="76"/>
        <v>4927</v>
      </c>
      <c r="B4931" s="49">
        <v>20371</v>
      </c>
      <c r="C4931" s="199" t="s">
        <v>4265</v>
      </c>
      <c r="D4931" s="301">
        <v>35735</v>
      </c>
      <c r="E4931" s="52" t="s">
        <v>4818</v>
      </c>
      <c r="F4931" s="17"/>
      <c r="G4931" s="17"/>
      <c r="H4931" s="353">
        <v>9354518814</v>
      </c>
      <c r="I4931" s="17" t="s">
        <v>5210</v>
      </c>
      <c r="J4931" s="17" t="s">
        <v>6983</v>
      </c>
    </row>
    <row r="4932" spans="1:10" hidden="1">
      <c r="A4932" s="18">
        <f t="shared" si="76"/>
        <v>4928</v>
      </c>
      <c r="B4932" s="60">
        <v>20372</v>
      </c>
      <c r="C4932" s="61" t="s">
        <v>2211</v>
      </c>
      <c r="D4932" s="62">
        <v>35591</v>
      </c>
      <c r="E4932" s="63" t="s">
        <v>4820</v>
      </c>
      <c r="F4932" s="17"/>
      <c r="G4932" s="17"/>
      <c r="H4932" s="353">
        <v>1016843585</v>
      </c>
      <c r="I4932" s="17" t="s">
        <v>5210</v>
      </c>
      <c r="J4932" s="17" t="s">
        <v>6984</v>
      </c>
    </row>
    <row r="4933" spans="1:10" hidden="1">
      <c r="A4933" s="18">
        <f t="shared" si="76"/>
        <v>4929</v>
      </c>
      <c r="B4933" s="49">
        <v>20373</v>
      </c>
      <c r="C4933" s="199" t="s">
        <v>4266</v>
      </c>
      <c r="D4933" s="301">
        <v>31081</v>
      </c>
      <c r="E4933" s="52" t="s">
        <v>4820</v>
      </c>
      <c r="F4933" s="17"/>
      <c r="G4933" s="17"/>
      <c r="H4933" s="353">
        <v>9975665789</v>
      </c>
      <c r="I4933" s="17" t="s">
        <v>5210</v>
      </c>
      <c r="J4933" s="17" t="s">
        <v>6985</v>
      </c>
    </row>
    <row r="4934" spans="1:10" hidden="1">
      <c r="A4934" s="18">
        <f t="shared" ref="A4934:A4997" si="77">ROW()-4</f>
        <v>4930</v>
      </c>
      <c r="B4934" s="60">
        <v>20374</v>
      </c>
      <c r="C4934" s="159" t="s">
        <v>3834</v>
      </c>
      <c r="D4934" s="160">
        <v>33070</v>
      </c>
      <c r="E4934" s="63" t="s">
        <v>4827</v>
      </c>
      <c r="F4934" s="17"/>
      <c r="G4934" s="17"/>
      <c r="H4934" s="353">
        <v>9842586352</v>
      </c>
      <c r="I4934" s="17" t="s">
        <v>5210</v>
      </c>
      <c r="J4934" s="17" t="s">
        <v>6986</v>
      </c>
    </row>
    <row r="4935" spans="1:10" hidden="1">
      <c r="A4935" s="18">
        <f t="shared" si="77"/>
        <v>4931</v>
      </c>
      <c r="B4935" s="49">
        <v>20375</v>
      </c>
      <c r="C4935" s="50" t="s">
        <v>4267</v>
      </c>
      <c r="D4935" s="51">
        <v>37394</v>
      </c>
      <c r="E4935" s="52" t="s">
        <v>4828</v>
      </c>
      <c r="F4935" s="17"/>
      <c r="G4935" s="17"/>
      <c r="H4935" s="353">
        <v>1027008823</v>
      </c>
      <c r="I4935" s="17" t="s">
        <v>5210</v>
      </c>
      <c r="J4935" s="17" t="s">
        <v>6987</v>
      </c>
    </row>
    <row r="4936" spans="1:10" hidden="1">
      <c r="A4936" s="18">
        <f t="shared" si="77"/>
        <v>4932</v>
      </c>
      <c r="B4936" s="60">
        <v>20376</v>
      </c>
      <c r="C4936" s="159" t="s">
        <v>4268</v>
      </c>
      <c r="D4936" s="160">
        <v>33942</v>
      </c>
      <c r="E4936" s="29" t="s">
        <v>4781</v>
      </c>
      <c r="F4936" s="17"/>
      <c r="G4936" s="17"/>
      <c r="H4936" s="353">
        <v>6010113252003</v>
      </c>
      <c r="I4936" s="17" t="s">
        <v>6036</v>
      </c>
      <c r="J4936" s="17" t="s">
        <v>6988</v>
      </c>
    </row>
    <row r="4937" spans="1:10" hidden="1">
      <c r="A4937" s="18">
        <f t="shared" si="77"/>
        <v>4933</v>
      </c>
      <c r="B4937" s="49">
        <v>20377</v>
      </c>
      <c r="C4937" s="50" t="s">
        <v>204</v>
      </c>
      <c r="D4937" s="51">
        <v>35953</v>
      </c>
      <c r="E4937" s="52" t="s">
        <v>4826</v>
      </c>
      <c r="F4937" s="17"/>
      <c r="G4937" s="17"/>
      <c r="H4937" s="353">
        <v>1019026438</v>
      </c>
      <c r="I4937" s="17" t="s">
        <v>5210</v>
      </c>
      <c r="J4937" s="17" t="s">
        <v>6989</v>
      </c>
    </row>
    <row r="4938" spans="1:10" hidden="1">
      <c r="A4938" s="18">
        <f t="shared" si="77"/>
        <v>4934</v>
      </c>
      <c r="B4938" s="60">
        <v>20381</v>
      </c>
      <c r="C4938" s="61" t="s">
        <v>4269</v>
      </c>
      <c r="D4938" s="62">
        <v>32816</v>
      </c>
      <c r="E4938" s="63" t="s">
        <v>4822</v>
      </c>
      <c r="F4938" s="17"/>
      <c r="G4938" s="17"/>
      <c r="H4938" s="353">
        <v>1021864986</v>
      </c>
      <c r="I4938" s="17" t="s">
        <v>5210</v>
      </c>
      <c r="J4938" s="17" t="s">
        <v>6990</v>
      </c>
    </row>
    <row r="4939" spans="1:10" hidden="1">
      <c r="A4939" s="18">
        <f t="shared" si="77"/>
        <v>4935</v>
      </c>
      <c r="B4939" s="49">
        <v>20384</v>
      </c>
      <c r="C4939" s="52" t="s">
        <v>4270</v>
      </c>
      <c r="D4939" s="172">
        <v>32168</v>
      </c>
      <c r="E4939" s="30" t="s">
        <v>4781</v>
      </c>
      <c r="F4939" s="17"/>
      <c r="G4939" s="17"/>
      <c r="H4939" s="353">
        <v>1181988688888</v>
      </c>
      <c r="I4939" s="17" t="s">
        <v>6036</v>
      </c>
      <c r="J4939" s="17" t="s">
        <v>6991</v>
      </c>
    </row>
    <row r="4940" spans="1:10" hidden="1">
      <c r="A4940" s="18">
        <f t="shared" si="77"/>
        <v>4936</v>
      </c>
      <c r="B4940" s="60">
        <v>20385</v>
      </c>
      <c r="C4940" s="159" t="s">
        <v>4271</v>
      </c>
      <c r="D4940" s="160">
        <v>34938</v>
      </c>
      <c r="E4940" s="28" t="s">
        <v>4794</v>
      </c>
      <c r="F4940" s="17"/>
      <c r="G4940" s="17"/>
      <c r="H4940" s="353">
        <v>1230127081995</v>
      </c>
      <c r="I4940" s="17" t="s">
        <v>6036</v>
      </c>
      <c r="J4940" s="17" t="s">
        <v>6992</v>
      </c>
    </row>
    <row r="4941" spans="1:10" hidden="1">
      <c r="A4941" s="18">
        <f t="shared" si="77"/>
        <v>4937</v>
      </c>
      <c r="B4941" s="68">
        <v>20389</v>
      </c>
      <c r="C4941" s="50" t="s">
        <v>4272</v>
      </c>
      <c r="D4941" s="145">
        <v>36192</v>
      </c>
      <c r="E4941" s="24" t="s">
        <v>4815</v>
      </c>
      <c r="F4941" s="17"/>
      <c r="G4941" s="17"/>
      <c r="H4941" s="353">
        <v>1013476133</v>
      </c>
      <c r="I4941" s="17" t="s">
        <v>5210</v>
      </c>
      <c r="J4941" s="17" t="s">
        <v>6993</v>
      </c>
    </row>
    <row r="4942" spans="1:10" hidden="1">
      <c r="A4942" s="18">
        <f t="shared" si="77"/>
        <v>4938</v>
      </c>
      <c r="B4942" s="75">
        <v>20390</v>
      </c>
      <c r="C4942" s="61" t="s">
        <v>4273</v>
      </c>
      <c r="D4942" s="62">
        <v>29805</v>
      </c>
      <c r="E4942" s="28" t="s">
        <v>4787</v>
      </c>
      <c r="F4942" s="17"/>
      <c r="G4942" s="17"/>
      <c r="H4942" s="353">
        <v>103005267500</v>
      </c>
      <c r="I4942" s="17" t="s">
        <v>5204</v>
      </c>
      <c r="J4942" s="17" t="s">
        <v>6994</v>
      </c>
    </row>
    <row r="4943" spans="1:10" hidden="1">
      <c r="A4943" s="18">
        <f t="shared" si="77"/>
        <v>4939</v>
      </c>
      <c r="B4943" s="68">
        <v>20391</v>
      </c>
      <c r="C4943" s="50" t="s">
        <v>4274</v>
      </c>
      <c r="D4943" s="51">
        <v>30006</v>
      </c>
      <c r="E4943" s="30" t="s">
        <v>4792</v>
      </c>
      <c r="F4943" s="17"/>
      <c r="G4943" s="17"/>
      <c r="H4943" s="353">
        <v>1027717418</v>
      </c>
      <c r="I4943" s="17" t="s">
        <v>5210</v>
      </c>
      <c r="J4943" s="17" t="s">
        <v>6995</v>
      </c>
    </row>
    <row r="4944" spans="1:10" hidden="1">
      <c r="A4944" s="18">
        <f t="shared" si="77"/>
        <v>4940</v>
      </c>
      <c r="B4944" s="75">
        <v>20392</v>
      </c>
      <c r="C4944" s="61" t="s">
        <v>4275</v>
      </c>
      <c r="D4944" s="62">
        <v>37089</v>
      </c>
      <c r="E4944" s="29" t="s">
        <v>4819</v>
      </c>
      <c r="F4944" s="17"/>
      <c r="G4944" s="17"/>
      <c r="H4944" s="353">
        <v>9334408873</v>
      </c>
      <c r="I4944" s="17" t="s">
        <v>5210</v>
      </c>
      <c r="J4944" s="17" t="s">
        <v>6982</v>
      </c>
    </row>
    <row r="4945" spans="1:10" hidden="1">
      <c r="A4945" s="18">
        <f t="shared" si="77"/>
        <v>4941</v>
      </c>
      <c r="B4945" s="68">
        <v>20394</v>
      </c>
      <c r="C4945" s="69" t="s">
        <v>4276</v>
      </c>
      <c r="D4945" s="70">
        <v>32202</v>
      </c>
      <c r="E4945" s="24" t="s">
        <v>4802</v>
      </c>
      <c r="F4945" s="17"/>
      <c r="G4945" s="17"/>
      <c r="H4945" s="353">
        <v>1027686851</v>
      </c>
      <c r="I4945" s="17" t="s">
        <v>5210</v>
      </c>
      <c r="J4945" s="17" t="s">
        <v>6996</v>
      </c>
    </row>
    <row r="4946" spans="1:10" hidden="1">
      <c r="A4946" s="18">
        <f t="shared" si="77"/>
        <v>4942</v>
      </c>
      <c r="B4946" s="75">
        <v>20396</v>
      </c>
      <c r="C4946" s="61" t="s">
        <v>4277</v>
      </c>
      <c r="D4946" s="62">
        <v>33074</v>
      </c>
      <c r="E4946" s="43" t="s">
        <v>4808</v>
      </c>
      <c r="F4946" s="17"/>
      <c r="G4946" s="17"/>
      <c r="H4946" s="353">
        <v>341007042107</v>
      </c>
      <c r="I4946" s="17" t="s">
        <v>5210</v>
      </c>
      <c r="J4946" s="17" t="s">
        <v>6997</v>
      </c>
    </row>
    <row r="4947" spans="1:10" hidden="1">
      <c r="A4947" s="18">
        <f t="shared" si="77"/>
        <v>4943</v>
      </c>
      <c r="B4947" s="68">
        <v>20397</v>
      </c>
      <c r="C4947" s="50" t="s">
        <v>4278</v>
      </c>
      <c r="D4947" s="51">
        <v>33205</v>
      </c>
      <c r="E4947" s="71" t="s">
        <v>4825</v>
      </c>
      <c r="F4947" s="17"/>
      <c r="G4947" s="17"/>
      <c r="H4947" s="353">
        <v>44010000783618</v>
      </c>
      <c r="I4947" s="17" t="s">
        <v>5273</v>
      </c>
      <c r="J4947" s="17" t="s">
        <v>6998</v>
      </c>
    </row>
    <row r="4948" spans="1:10" hidden="1">
      <c r="A4948" s="18">
        <f t="shared" si="77"/>
        <v>4944</v>
      </c>
      <c r="B4948" s="75">
        <v>20399</v>
      </c>
      <c r="C4948" s="43" t="s">
        <v>2227</v>
      </c>
      <c r="D4948" s="302">
        <v>36708</v>
      </c>
      <c r="E4948" s="43" t="s">
        <v>4825</v>
      </c>
      <c r="F4948" s="17"/>
      <c r="G4948" s="17"/>
      <c r="H4948" s="353">
        <v>1027686338</v>
      </c>
      <c r="I4948" s="17" t="s">
        <v>5210</v>
      </c>
      <c r="J4948" s="17" t="s">
        <v>6999</v>
      </c>
    </row>
    <row r="4949" spans="1:10" hidden="1">
      <c r="A4949" s="18">
        <f t="shared" si="77"/>
        <v>4945</v>
      </c>
      <c r="B4949" s="68">
        <v>20401</v>
      </c>
      <c r="C4949" s="50" t="s">
        <v>4279</v>
      </c>
      <c r="D4949" s="51">
        <v>30416</v>
      </c>
      <c r="E4949" s="30" t="s">
        <v>4806</v>
      </c>
      <c r="F4949" s="17"/>
      <c r="G4949" s="17"/>
      <c r="H4949" s="353">
        <v>44210000341834</v>
      </c>
      <c r="I4949" s="17" t="s">
        <v>5273</v>
      </c>
      <c r="J4949" s="17" t="s">
        <v>7000</v>
      </c>
    </row>
    <row r="4950" spans="1:10" hidden="1">
      <c r="A4950" s="18">
        <f t="shared" si="77"/>
        <v>4946</v>
      </c>
      <c r="B4950" s="75">
        <v>20402</v>
      </c>
      <c r="C4950" s="100" t="s">
        <v>4280</v>
      </c>
      <c r="D4950" s="76">
        <v>31589</v>
      </c>
      <c r="E4950" s="43" t="s">
        <v>4814</v>
      </c>
      <c r="F4950" s="17"/>
      <c r="G4950" s="17"/>
      <c r="H4950" s="353">
        <v>1027717004</v>
      </c>
      <c r="I4950" s="17" t="s">
        <v>5210</v>
      </c>
      <c r="J4950" s="17" t="s">
        <v>7001</v>
      </c>
    </row>
    <row r="4951" spans="1:10" hidden="1">
      <c r="A4951" s="18">
        <f t="shared" si="77"/>
        <v>4947</v>
      </c>
      <c r="B4951" s="68">
        <v>20403</v>
      </c>
      <c r="C4951" s="114" t="s">
        <v>4281</v>
      </c>
      <c r="D4951" s="115">
        <v>31573</v>
      </c>
      <c r="E4951" s="71" t="s">
        <v>4805</v>
      </c>
      <c r="F4951" s="17"/>
      <c r="G4951" s="17"/>
      <c r="H4951" s="353">
        <v>102005930017</v>
      </c>
      <c r="I4951" s="17" t="s">
        <v>5204</v>
      </c>
      <c r="J4951" s="17" t="s">
        <v>7002</v>
      </c>
    </row>
    <row r="4952" spans="1:10" hidden="1">
      <c r="A4952" s="18">
        <f t="shared" si="77"/>
        <v>4948</v>
      </c>
      <c r="B4952" s="75">
        <v>20404</v>
      </c>
      <c r="C4952" s="192" t="s">
        <v>474</v>
      </c>
      <c r="D4952" s="193">
        <v>33187</v>
      </c>
      <c r="E4952" s="43" t="s">
        <v>4815</v>
      </c>
      <c r="F4952" s="17"/>
      <c r="G4952" s="17"/>
      <c r="H4952" s="353">
        <v>9988930462</v>
      </c>
      <c r="I4952" s="17" t="s">
        <v>5210</v>
      </c>
      <c r="J4952" s="17" t="s">
        <v>7003</v>
      </c>
    </row>
    <row r="4953" spans="1:10" hidden="1">
      <c r="A4953" s="18">
        <f t="shared" si="77"/>
        <v>4949</v>
      </c>
      <c r="B4953" s="68">
        <v>20405</v>
      </c>
      <c r="C4953" s="50" t="s">
        <v>4282</v>
      </c>
      <c r="D4953" s="145">
        <v>36473</v>
      </c>
      <c r="E4953" s="71" t="s">
        <v>4807</v>
      </c>
      <c r="F4953" s="17"/>
      <c r="G4953" s="17"/>
      <c r="H4953" s="353">
        <v>9368609655</v>
      </c>
      <c r="I4953" s="17" t="s">
        <v>5210</v>
      </c>
      <c r="J4953" s="17" t="s">
        <v>7004</v>
      </c>
    </row>
    <row r="4954" spans="1:10" hidden="1">
      <c r="A4954" s="18">
        <f t="shared" si="77"/>
        <v>4950</v>
      </c>
      <c r="B4954" s="75">
        <v>20406</v>
      </c>
      <c r="C4954" s="192" t="s">
        <v>4283</v>
      </c>
      <c r="D4954" s="193">
        <v>34401</v>
      </c>
      <c r="E4954" s="28" t="s">
        <v>4794</v>
      </c>
      <c r="F4954" s="17"/>
      <c r="G4954" s="17"/>
      <c r="H4954" s="353">
        <v>1027716637</v>
      </c>
      <c r="I4954" s="17" t="s">
        <v>5210</v>
      </c>
      <c r="J4954" s="17" t="s">
        <v>7005</v>
      </c>
    </row>
    <row r="4955" spans="1:10" hidden="1">
      <c r="A4955" s="18">
        <f t="shared" si="77"/>
        <v>4951</v>
      </c>
      <c r="B4955" s="68">
        <v>20407</v>
      </c>
      <c r="C4955" s="114" t="s">
        <v>4284</v>
      </c>
      <c r="D4955" s="115">
        <v>33488</v>
      </c>
      <c r="E4955" s="24" t="s">
        <v>4794</v>
      </c>
      <c r="F4955" s="17"/>
      <c r="G4955" s="17"/>
      <c r="H4955" s="353">
        <v>1027686615</v>
      </c>
      <c r="I4955" s="17" t="s">
        <v>5210</v>
      </c>
      <c r="J4955" s="17" t="s">
        <v>7006</v>
      </c>
    </row>
    <row r="4956" spans="1:10" hidden="1">
      <c r="A4956" s="18">
        <f t="shared" si="77"/>
        <v>4952</v>
      </c>
      <c r="B4956" s="75">
        <v>20408</v>
      </c>
      <c r="C4956" s="100" t="s">
        <v>130</v>
      </c>
      <c r="D4956" s="76">
        <v>34666</v>
      </c>
      <c r="E4956" s="28" t="s">
        <v>4793</v>
      </c>
      <c r="F4956" s="17"/>
      <c r="G4956" s="17"/>
      <c r="H4956" s="353">
        <v>100870099021</v>
      </c>
      <c r="I4956" s="17" t="s">
        <v>7008</v>
      </c>
      <c r="J4956" s="17" t="s">
        <v>7007</v>
      </c>
    </row>
    <row r="4957" spans="1:10" hidden="1">
      <c r="A4957" s="18">
        <f t="shared" si="77"/>
        <v>4953</v>
      </c>
      <c r="B4957" s="68">
        <v>20409</v>
      </c>
      <c r="C4957" s="69" t="s">
        <v>4285</v>
      </c>
      <c r="D4957" s="303">
        <v>29875</v>
      </c>
      <c r="E4957" s="24" t="s">
        <v>4793</v>
      </c>
      <c r="F4957" s="17"/>
      <c r="G4957" s="17"/>
      <c r="H4957" s="353">
        <v>1027717467</v>
      </c>
      <c r="I4957" s="17" t="s">
        <v>5210</v>
      </c>
      <c r="J4957" s="17" t="s">
        <v>7009</v>
      </c>
    </row>
    <row r="4958" spans="1:10" hidden="1">
      <c r="A4958" s="18">
        <f t="shared" si="77"/>
        <v>4954</v>
      </c>
      <c r="B4958" s="75">
        <v>20410</v>
      </c>
      <c r="C4958" s="61" t="s">
        <v>4286</v>
      </c>
      <c r="D4958" s="62">
        <v>32745</v>
      </c>
      <c r="E4958" s="43" t="s">
        <v>4797</v>
      </c>
      <c r="F4958" s="17"/>
      <c r="G4958" s="17"/>
      <c r="H4958" s="353">
        <v>1027717215</v>
      </c>
      <c r="I4958" s="17" t="s">
        <v>5210</v>
      </c>
      <c r="J4958" s="17" t="s">
        <v>7010</v>
      </c>
    </row>
    <row r="4959" spans="1:10" hidden="1">
      <c r="A4959" s="18">
        <f t="shared" si="77"/>
        <v>4955</v>
      </c>
      <c r="B4959" s="38">
        <v>20414</v>
      </c>
      <c r="C4959" s="30" t="s">
        <v>3811</v>
      </c>
      <c r="D4959" s="48">
        <v>36657</v>
      </c>
      <c r="E4959" s="30" t="s">
        <v>4798</v>
      </c>
      <c r="F4959" s="17"/>
      <c r="G4959" s="17"/>
      <c r="H4959" s="353">
        <v>104872468818</v>
      </c>
      <c r="I4959" s="17" t="s">
        <v>5204</v>
      </c>
      <c r="J4959" s="17">
        <v>0</v>
      </c>
    </row>
    <row r="4960" spans="1:10" hidden="1">
      <c r="A4960" s="18">
        <f t="shared" si="77"/>
        <v>4956</v>
      </c>
      <c r="B4960" s="42">
        <v>20415</v>
      </c>
      <c r="C4960" s="29" t="s">
        <v>4287</v>
      </c>
      <c r="D4960" s="45">
        <v>34121</v>
      </c>
      <c r="E4960" s="29" t="s">
        <v>4798</v>
      </c>
      <c r="F4960" s="17"/>
      <c r="G4960" s="17"/>
      <c r="H4960" s="353">
        <v>105875774211</v>
      </c>
      <c r="I4960" s="17" t="s">
        <v>5204</v>
      </c>
      <c r="J4960" s="17">
        <v>0</v>
      </c>
    </row>
    <row r="4961" spans="1:10" hidden="1">
      <c r="A4961" s="18">
        <f t="shared" si="77"/>
        <v>4957</v>
      </c>
      <c r="B4961" s="38">
        <v>20419</v>
      </c>
      <c r="C4961" s="30" t="s">
        <v>4288</v>
      </c>
      <c r="D4961" s="48">
        <v>31146</v>
      </c>
      <c r="E4961" s="30" t="s">
        <v>4821</v>
      </c>
      <c r="F4961" s="17"/>
      <c r="G4961" s="17"/>
      <c r="H4961" s="353">
        <v>141000774721</v>
      </c>
      <c r="I4961" s="17" t="s">
        <v>5210</v>
      </c>
      <c r="J4961" s="17">
        <v>0</v>
      </c>
    </row>
    <row r="4962" spans="1:10" hidden="1">
      <c r="A4962" s="18">
        <f t="shared" si="77"/>
        <v>4958</v>
      </c>
      <c r="B4962" s="42">
        <v>20420</v>
      </c>
      <c r="C4962" s="29" t="s">
        <v>280</v>
      </c>
      <c r="D4962" s="45">
        <v>32699</v>
      </c>
      <c r="E4962" s="29" t="s">
        <v>4792</v>
      </c>
      <c r="F4962" s="17"/>
      <c r="G4962" s="17"/>
      <c r="H4962" s="353">
        <v>1024868656</v>
      </c>
      <c r="I4962" s="17" t="s">
        <v>5210</v>
      </c>
      <c r="J4962" s="17">
        <v>0</v>
      </c>
    </row>
    <row r="4963" spans="1:10" hidden="1">
      <c r="A4963" s="18">
        <f t="shared" si="77"/>
        <v>4959</v>
      </c>
      <c r="B4963" s="38">
        <v>20422</v>
      </c>
      <c r="C4963" s="30" t="s">
        <v>4289</v>
      </c>
      <c r="D4963" s="48">
        <v>37720</v>
      </c>
      <c r="E4963" s="30" t="s">
        <v>4792</v>
      </c>
      <c r="F4963" s="17"/>
      <c r="G4963" s="17"/>
      <c r="H4963" s="353">
        <v>1022780163</v>
      </c>
      <c r="I4963" s="17" t="s">
        <v>5210</v>
      </c>
      <c r="J4963" s="17">
        <v>0</v>
      </c>
    </row>
    <row r="4964" spans="1:10" hidden="1">
      <c r="A4964" s="18">
        <f t="shared" si="77"/>
        <v>4960</v>
      </c>
      <c r="B4964" s="42">
        <v>20423</v>
      </c>
      <c r="C4964" s="29" t="s">
        <v>4290</v>
      </c>
      <c r="D4964" s="45">
        <v>37623</v>
      </c>
      <c r="E4964" s="29" t="s">
        <v>4819</v>
      </c>
      <c r="F4964" s="17"/>
      <c r="G4964" s="17"/>
      <c r="H4964" s="353">
        <v>1028570047</v>
      </c>
      <c r="I4964" s="17" t="s">
        <v>5210</v>
      </c>
      <c r="J4964" s="17">
        <v>0</v>
      </c>
    </row>
    <row r="4965" spans="1:10" hidden="1">
      <c r="A4965" s="18">
        <f t="shared" si="77"/>
        <v>4961</v>
      </c>
      <c r="B4965" s="38">
        <v>20426</v>
      </c>
      <c r="C4965" s="30" t="s">
        <v>4291</v>
      </c>
      <c r="D4965" s="48">
        <v>37334</v>
      </c>
      <c r="E4965" s="30" t="s">
        <v>4813</v>
      </c>
      <c r="F4965" s="17"/>
      <c r="G4965" s="17"/>
      <c r="H4965" s="353">
        <v>1024871385</v>
      </c>
      <c r="I4965" s="17" t="s">
        <v>5210</v>
      </c>
      <c r="J4965" s="17">
        <v>0</v>
      </c>
    </row>
    <row r="4966" spans="1:10" hidden="1">
      <c r="A4966" s="18">
        <f t="shared" si="77"/>
        <v>4962</v>
      </c>
      <c r="B4966" s="38">
        <v>20428</v>
      </c>
      <c r="C4966" s="30" t="s">
        <v>4292</v>
      </c>
      <c r="D4966" s="48">
        <v>31186</v>
      </c>
      <c r="E4966" s="30" t="s">
        <v>4802</v>
      </c>
      <c r="F4966" s="17"/>
      <c r="G4966" s="17"/>
      <c r="H4966" s="353">
        <v>1023960067</v>
      </c>
      <c r="I4966" s="17" t="s">
        <v>5210</v>
      </c>
      <c r="J4966" s="17">
        <v>0</v>
      </c>
    </row>
    <row r="4967" spans="1:10" hidden="1">
      <c r="A4967" s="18">
        <f t="shared" si="77"/>
        <v>4963</v>
      </c>
      <c r="B4967" s="42">
        <v>20429</v>
      </c>
      <c r="C4967" s="29" t="s">
        <v>4293</v>
      </c>
      <c r="D4967" s="45">
        <v>37434</v>
      </c>
      <c r="E4967" s="28" t="s">
        <v>4815</v>
      </c>
      <c r="F4967" s="17"/>
      <c r="G4967" s="17"/>
      <c r="H4967" s="353">
        <v>1022555362</v>
      </c>
      <c r="I4967" s="17" t="s">
        <v>5210</v>
      </c>
      <c r="J4967" s="17">
        <v>0</v>
      </c>
    </row>
    <row r="4968" spans="1:10" hidden="1">
      <c r="A4968" s="18">
        <f t="shared" si="77"/>
        <v>4964</v>
      </c>
      <c r="B4968" s="38">
        <v>20432</v>
      </c>
      <c r="C4968" s="30" t="s">
        <v>4294</v>
      </c>
      <c r="D4968" s="48">
        <v>32273</v>
      </c>
      <c r="E4968" s="30" t="s">
        <v>4808</v>
      </c>
      <c r="F4968" s="17"/>
      <c r="G4968" s="17"/>
      <c r="H4968" s="353">
        <v>1028481976</v>
      </c>
      <c r="I4968" s="17" t="s">
        <v>5210</v>
      </c>
      <c r="J4968" s="17">
        <v>0</v>
      </c>
    </row>
    <row r="4969" spans="1:10" hidden="1">
      <c r="A4969" s="18">
        <f t="shared" si="77"/>
        <v>4965</v>
      </c>
      <c r="B4969" s="42">
        <v>20434</v>
      </c>
      <c r="C4969" s="29" t="s">
        <v>4295</v>
      </c>
      <c r="D4969" s="45">
        <v>36430</v>
      </c>
      <c r="E4969" s="29" t="s">
        <v>4825</v>
      </c>
      <c r="F4969" s="17"/>
      <c r="G4969" s="17"/>
      <c r="H4969" s="353">
        <v>103875592543</v>
      </c>
      <c r="I4969" s="17" t="s">
        <v>5204</v>
      </c>
      <c r="J4969" s="17">
        <v>0</v>
      </c>
    </row>
    <row r="4970" spans="1:10" hidden="1">
      <c r="A4970" s="18">
        <f t="shared" si="77"/>
        <v>4966</v>
      </c>
      <c r="B4970" s="38">
        <v>20435</v>
      </c>
      <c r="C4970" s="30" t="s">
        <v>4296</v>
      </c>
      <c r="D4970" s="48">
        <v>32111</v>
      </c>
      <c r="E4970" s="30" t="s">
        <v>4818</v>
      </c>
      <c r="F4970" s="17"/>
      <c r="G4970" s="17"/>
      <c r="H4970" s="353">
        <v>106876916626</v>
      </c>
      <c r="I4970" s="17" t="s">
        <v>5204</v>
      </c>
      <c r="J4970" s="17">
        <v>0</v>
      </c>
    </row>
    <row r="4971" spans="1:10" hidden="1">
      <c r="A4971" s="18">
        <f t="shared" si="77"/>
        <v>4967</v>
      </c>
      <c r="B4971" s="42">
        <v>20436</v>
      </c>
      <c r="C4971" s="29" t="s">
        <v>4297</v>
      </c>
      <c r="D4971" s="45">
        <v>34344</v>
      </c>
      <c r="E4971" s="29" t="s">
        <v>4817</v>
      </c>
      <c r="F4971" s="17"/>
      <c r="G4971" s="17"/>
      <c r="H4971" s="353">
        <v>141000832946</v>
      </c>
      <c r="I4971" s="17" t="s">
        <v>5210</v>
      </c>
      <c r="J4971" s="17">
        <v>0</v>
      </c>
    </row>
    <row r="4972" spans="1:10" hidden="1">
      <c r="A4972" s="18">
        <f t="shared" si="77"/>
        <v>4968</v>
      </c>
      <c r="B4972" s="38">
        <v>20437</v>
      </c>
      <c r="C4972" s="30" t="s">
        <v>467</v>
      </c>
      <c r="D4972" s="48">
        <v>37804</v>
      </c>
      <c r="E4972" s="30" t="s">
        <v>4789</v>
      </c>
      <c r="F4972" s="17"/>
      <c r="G4972" s="17"/>
      <c r="H4972" s="353">
        <v>1024742572</v>
      </c>
      <c r="I4972" s="17" t="s">
        <v>5210</v>
      </c>
      <c r="J4972" s="17">
        <v>0</v>
      </c>
    </row>
    <row r="4973" spans="1:10" hidden="1">
      <c r="A4973" s="18">
        <f t="shared" si="77"/>
        <v>4969</v>
      </c>
      <c r="B4973" s="38">
        <v>20439</v>
      </c>
      <c r="C4973" s="30" t="s">
        <v>4298</v>
      </c>
      <c r="D4973" s="48">
        <v>31615</v>
      </c>
      <c r="E4973" s="30" t="s">
        <v>4820</v>
      </c>
      <c r="F4973" s="17"/>
      <c r="G4973" s="17"/>
      <c r="H4973" s="353">
        <v>1018073863</v>
      </c>
      <c r="I4973" s="17" t="s">
        <v>5210</v>
      </c>
      <c r="J4973" s="17">
        <v>0</v>
      </c>
    </row>
    <row r="4974" spans="1:10" hidden="1">
      <c r="A4974" s="18">
        <f t="shared" si="77"/>
        <v>4970</v>
      </c>
      <c r="B4974" s="42">
        <v>20440</v>
      </c>
      <c r="C4974" s="29" t="s">
        <v>1234</v>
      </c>
      <c r="D4974" s="45">
        <v>33271</v>
      </c>
      <c r="E4974" s="29" t="s">
        <v>4823</v>
      </c>
      <c r="F4974" s="17"/>
      <c r="G4974" s="17"/>
      <c r="H4974" s="353">
        <v>141000770278</v>
      </c>
      <c r="I4974" s="17" t="s">
        <v>5210</v>
      </c>
      <c r="J4974" s="17">
        <v>0</v>
      </c>
    </row>
    <row r="4975" spans="1:10" hidden="1">
      <c r="A4975" s="18">
        <f t="shared" si="77"/>
        <v>4971</v>
      </c>
      <c r="B4975" s="38">
        <v>20442</v>
      </c>
      <c r="C4975" s="30" t="s">
        <v>1875</v>
      </c>
      <c r="D4975" s="48">
        <v>34071</v>
      </c>
      <c r="E4975" s="30" t="s">
        <v>4806</v>
      </c>
      <c r="F4975" s="17"/>
      <c r="G4975" s="17"/>
      <c r="H4975" s="353">
        <v>1022763185</v>
      </c>
      <c r="I4975" s="17" t="s">
        <v>5210</v>
      </c>
      <c r="J4975" s="17">
        <v>0</v>
      </c>
    </row>
    <row r="4976" spans="1:10" hidden="1">
      <c r="A4976" s="18">
        <f t="shared" si="77"/>
        <v>4972</v>
      </c>
      <c r="B4976" s="42">
        <v>20443</v>
      </c>
      <c r="C4976" s="29" t="s">
        <v>4299</v>
      </c>
      <c r="D4976" s="45">
        <v>34600</v>
      </c>
      <c r="E4976" s="29" t="s">
        <v>4806</v>
      </c>
      <c r="F4976" s="17"/>
      <c r="G4976" s="17"/>
      <c r="H4976" s="353">
        <v>1018629798</v>
      </c>
      <c r="I4976" s="17" t="s">
        <v>5210</v>
      </c>
      <c r="J4976" s="17">
        <v>0</v>
      </c>
    </row>
    <row r="4977" spans="1:10" hidden="1">
      <c r="A4977" s="18">
        <f t="shared" si="77"/>
        <v>4973</v>
      </c>
      <c r="B4977" s="38">
        <v>20444</v>
      </c>
      <c r="C4977" s="30" t="s">
        <v>4300</v>
      </c>
      <c r="D4977" s="48">
        <v>34877</v>
      </c>
      <c r="E4977" s="30" t="s">
        <v>4806</v>
      </c>
      <c r="F4977" s="17"/>
      <c r="G4977" s="17"/>
      <c r="H4977" s="353">
        <v>1024869020</v>
      </c>
      <c r="I4977" s="17" t="s">
        <v>5210</v>
      </c>
      <c r="J4977" s="17">
        <v>0</v>
      </c>
    </row>
    <row r="4978" spans="1:10" hidden="1">
      <c r="A4978" s="18">
        <f t="shared" si="77"/>
        <v>4974</v>
      </c>
      <c r="B4978" s="42">
        <v>20445</v>
      </c>
      <c r="C4978" s="29" t="s">
        <v>4301</v>
      </c>
      <c r="D4978" s="45">
        <v>36709</v>
      </c>
      <c r="E4978" s="29" t="s">
        <v>4803</v>
      </c>
      <c r="F4978" s="17"/>
      <c r="G4978" s="17"/>
      <c r="H4978" s="353">
        <v>1015133150</v>
      </c>
      <c r="I4978" s="17" t="s">
        <v>5210</v>
      </c>
      <c r="J4978" s="17">
        <v>0</v>
      </c>
    </row>
    <row r="4979" spans="1:10" hidden="1">
      <c r="A4979" s="18">
        <f t="shared" si="77"/>
        <v>4975</v>
      </c>
      <c r="B4979" s="38">
        <v>20446</v>
      </c>
      <c r="C4979" s="30" t="s">
        <v>4302</v>
      </c>
      <c r="D4979" s="48">
        <v>31354</v>
      </c>
      <c r="E4979" s="30" t="s">
        <v>4818</v>
      </c>
      <c r="F4979" s="17"/>
      <c r="G4979" s="17"/>
      <c r="H4979" s="353">
        <v>44310000325206</v>
      </c>
      <c r="I4979" s="17" t="s">
        <v>5273</v>
      </c>
      <c r="J4979" s="17">
        <v>0</v>
      </c>
    </row>
    <row r="4980" spans="1:10" hidden="1">
      <c r="A4980" s="18">
        <f t="shared" si="77"/>
        <v>4976</v>
      </c>
      <c r="B4980" s="42">
        <v>20447</v>
      </c>
      <c r="C4980" s="29" t="s">
        <v>4303</v>
      </c>
      <c r="D4980" s="45">
        <v>36598</v>
      </c>
      <c r="E4980" s="29" t="s">
        <v>4815</v>
      </c>
      <c r="F4980" s="17"/>
      <c r="G4980" s="17"/>
      <c r="H4980" s="353">
        <v>9382811320</v>
      </c>
      <c r="I4980" s="17" t="s">
        <v>5210</v>
      </c>
      <c r="J4980" s="17">
        <v>0</v>
      </c>
    </row>
    <row r="4981" spans="1:10" hidden="1">
      <c r="A4981" s="18">
        <f t="shared" si="77"/>
        <v>4977</v>
      </c>
      <c r="B4981" s="38">
        <v>20448</v>
      </c>
      <c r="C4981" s="30" t="s">
        <v>1135</v>
      </c>
      <c r="D4981" s="48">
        <v>37626</v>
      </c>
      <c r="E4981" s="30" t="s">
        <v>4807</v>
      </c>
      <c r="F4981" s="17"/>
      <c r="G4981" s="17"/>
      <c r="H4981" s="353">
        <v>1024059171</v>
      </c>
      <c r="I4981" s="17" t="s">
        <v>5210</v>
      </c>
      <c r="J4981" s="17">
        <v>0</v>
      </c>
    </row>
    <row r="4982" spans="1:10" hidden="1">
      <c r="A4982" s="18">
        <f t="shared" si="77"/>
        <v>4978</v>
      </c>
      <c r="B4982" s="38">
        <v>20450</v>
      </c>
      <c r="C4982" s="30" t="s">
        <v>4304</v>
      </c>
      <c r="D4982" s="48">
        <v>34283</v>
      </c>
      <c r="E4982" s="30" t="s">
        <v>4807</v>
      </c>
      <c r="F4982" s="17"/>
      <c r="G4982" s="17"/>
      <c r="H4982" s="353">
        <v>1024871602</v>
      </c>
      <c r="I4982" s="17" t="s">
        <v>5210</v>
      </c>
      <c r="J4982" s="17">
        <v>0</v>
      </c>
    </row>
    <row r="4983" spans="1:10" hidden="1">
      <c r="A4983" s="18">
        <f t="shared" si="77"/>
        <v>4979</v>
      </c>
      <c r="B4983" s="42">
        <v>20453</v>
      </c>
      <c r="C4983" s="29" t="s">
        <v>1075</v>
      </c>
      <c r="D4983" s="45">
        <v>34757</v>
      </c>
      <c r="E4983" s="28" t="s">
        <v>4782</v>
      </c>
      <c r="F4983" s="17" t="s">
        <v>8644</v>
      </c>
      <c r="G4983" s="17" t="s">
        <v>8640</v>
      </c>
      <c r="H4983" s="353">
        <v>141000864970</v>
      </c>
      <c r="I4983" s="17" t="s">
        <v>5210</v>
      </c>
      <c r="J4983" s="17">
        <v>0</v>
      </c>
    </row>
    <row r="4984" spans="1:10" hidden="1">
      <c r="A4984" s="18">
        <f t="shared" si="77"/>
        <v>4980</v>
      </c>
      <c r="B4984" s="38">
        <v>20455</v>
      </c>
      <c r="C4984" s="30" t="s">
        <v>4305</v>
      </c>
      <c r="D4984" s="48">
        <v>36447</v>
      </c>
      <c r="E4984" s="24" t="s">
        <v>4794</v>
      </c>
      <c r="F4984" s="17"/>
      <c r="G4984" s="17"/>
      <c r="H4984" s="353">
        <v>1028543052</v>
      </c>
      <c r="I4984" s="17" t="s">
        <v>5210</v>
      </c>
      <c r="J4984" s="17">
        <v>0</v>
      </c>
    </row>
    <row r="4985" spans="1:10" hidden="1">
      <c r="A4985" s="18">
        <f t="shared" si="77"/>
        <v>4981</v>
      </c>
      <c r="B4985" s="42">
        <v>20456</v>
      </c>
      <c r="C4985" s="29" t="s">
        <v>871</v>
      </c>
      <c r="D4985" s="45">
        <v>37529</v>
      </c>
      <c r="E4985" s="29" t="s">
        <v>4800</v>
      </c>
      <c r="F4985" s="17"/>
      <c r="G4985" s="17"/>
      <c r="H4985" s="353">
        <v>1022555526</v>
      </c>
      <c r="I4985" s="17" t="s">
        <v>5210</v>
      </c>
      <c r="J4985" s="17">
        <v>0</v>
      </c>
    </row>
    <row r="4986" spans="1:10" hidden="1">
      <c r="A4986" s="18">
        <f t="shared" si="77"/>
        <v>4982</v>
      </c>
      <c r="B4986" s="38">
        <v>20457</v>
      </c>
      <c r="C4986" s="30" t="s">
        <v>4306</v>
      </c>
      <c r="D4986" s="48">
        <v>30663</v>
      </c>
      <c r="E4986" s="30" t="s">
        <v>4788</v>
      </c>
      <c r="F4986" s="17"/>
      <c r="G4986" s="17"/>
      <c r="H4986" s="353">
        <v>44210000160093</v>
      </c>
      <c r="I4986" s="17" t="s">
        <v>5273</v>
      </c>
      <c r="J4986" s="17">
        <v>0</v>
      </c>
    </row>
    <row r="4987" spans="1:10" hidden="1">
      <c r="A4987" s="18">
        <f t="shared" si="77"/>
        <v>4983</v>
      </c>
      <c r="B4987" s="42">
        <v>20458</v>
      </c>
      <c r="C4987" s="29" t="s">
        <v>4307</v>
      </c>
      <c r="D4987" s="45">
        <v>29809</v>
      </c>
      <c r="E4987" s="29" t="s">
        <v>4781</v>
      </c>
      <c r="F4987" s="17"/>
      <c r="G4987" s="17"/>
      <c r="H4987" s="353">
        <v>141000728654</v>
      </c>
      <c r="I4987" s="17" t="s">
        <v>5210</v>
      </c>
      <c r="J4987" s="17">
        <v>0</v>
      </c>
    </row>
    <row r="4988" spans="1:10" hidden="1">
      <c r="A4988" s="18">
        <f t="shared" si="77"/>
        <v>4984</v>
      </c>
      <c r="B4988" s="38">
        <v>20459</v>
      </c>
      <c r="C4988" s="30" t="s">
        <v>4308</v>
      </c>
      <c r="D4988" s="48">
        <v>34248</v>
      </c>
      <c r="E4988" s="30" t="s">
        <v>4798</v>
      </c>
      <c r="F4988" s="17"/>
      <c r="G4988" s="17"/>
      <c r="H4988" s="353">
        <v>1024743089</v>
      </c>
      <c r="I4988" s="17" t="s">
        <v>5210</v>
      </c>
      <c r="J4988" s="17">
        <v>0</v>
      </c>
    </row>
    <row r="4989" spans="1:10" hidden="1">
      <c r="A4989" s="18">
        <f t="shared" si="77"/>
        <v>4985</v>
      </c>
      <c r="B4989" s="42">
        <v>20460</v>
      </c>
      <c r="C4989" s="29" t="s">
        <v>4309</v>
      </c>
      <c r="D4989" s="45">
        <v>29481</v>
      </c>
      <c r="E4989" s="29" t="s">
        <v>4781</v>
      </c>
      <c r="F4989" s="17"/>
      <c r="G4989" s="17"/>
      <c r="H4989" s="353">
        <v>141000659666</v>
      </c>
      <c r="I4989" s="17" t="s">
        <v>5210</v>
      </c>
      <c r="J4989" s="17" t="s">
        <v>6604</v>
      </c>
    </row>
    <row r="4990" spans="1:10" hidden="1">
      <c r="A4990" s="18">
        <f t="shared" si="77"/>
        <v>4986</v>
      </c>
      <c r="B4990" s="38">
        <v>20461</v>
      </c>
      <c r="C4990" s="30" t="s">
        <v>4310</v>
      </c>
      <c r="D4990" s="48">
        <v>31161</v>
      </c>
      <c r="E4990" s="30" t="s">
        <v>4824</v>
      </c>
      <c r="F4990" s="17"/>
      <c r="G4990" s="17"/>
      <c r="H4990" s="353">
        <v>106006978915</v>
      </c>
      <c r="I4990" s="17" t="s">
        <v>5204</v>
      </c>
      <c r="J4990" s="17" t="s">
        <v>7011</v>
      </c>
    </row>
    <row r="4991" spans="1:10" hidden="1">
      <c r="A4991" s="18">
        <f t="shared" si="77"/>
        <v>4987</v>
      </c>
      <c r="B4991" s="42">
        <v>20462</v>
      </c>
      <c r="C4991" s="29" t="s">
        <v>4311</v>
      </c>
      <c r="D4991" s="45">
        <v>29246</v>
      </c>
      <c r="E4991" s="29" t="s">
        <v>4798</v>
      </c>
      <c r="F4991" s="17"/>
      <c r="G4991" s="17"/>
      <c r="H4991" s="353">
        <v>107004438527</v>
      </c>
      <c r="I4991" s="17" t="s">
        <v>5204</v>
      </c>
      <c r="J4991" s="17" t="s">
        <v>7012</v>
      </c>
    </row>
    <row r="4992" spans="1:10" hidden="1">
      <c r="A4992" s="18">
        <f t="shared" si="77"/>
        <v>4988</v>
      </c>
      <c r="B4992" s="42">
        <v>20464</v>
      </c>
      <c r="C4992" s="29" t="s">
        <v>2839</v>
      </c>
      <c r="D4992" s="45">
        <v>37329</v>
      </c>
      <c r="E4992" s="29" t="s">
        <v>4821</v>
      </c>
      <c r="F4992" s="17"/>
      <c r="G4992" s="17"/>
      <c r="H4992" s="353">
        <v>1024540007</v>
      </c>
      <c r="I4992" s="17" t="s">
        <v>5210</v>
      </c>
      <c r="J4992" s="17" t="s">
        <v>4876</v>
      </c>
    </row>
    <row r="4993" spans="1:10" hidden="1">
      <c r="A4993" s="18">
        <f t="shared" si="77"/>
        <v>4989</v>
      </c>
      <c r="B4993" s="42">
        <v>20466</v>
      </c>
      <c r="C4993" s="29" t="s">
        <v>3225</v>
      </c>
      <c r="D4993" s="45">
        <v>32489</v>
      </c>
      <c r="E4993" s="29" t="s">
        <v>4815</v>
      </c>
      <c r="F4993" s="17"/>
      <c r="G4993" s="17"/>
      <c r="H4993" s="353">
        <v>108005065051</v>
      </c>
      <c r="I4993" s="17" t="s">
        <v>5204</v>
      </c>
      <c r="J4993" s="17" t="s">
        <v>6946</v>
      </c>
    </row>
    <row r="4994" spans="1:10" hidden="1">
      <c r="A4994" s="18">
        <f t="shared" si="77"/>
        <v>4990</v>
      </c>
      <c r="B4994" s="38">
        <v>20467</v>
      </c>
      <c r="C4994" s="30" t="s">
        <v>4313</v>
      </c>
      <c r="D4994" s="48">
        <v>31548</v>
      </c>
      <c r="E4994" s="30" t="s">
        <v>4813</v>
      </c>
      <c r="F4994" s="17"/>
      <c r="G4994" s="17"/>
      <c r="H4994" s="353">
        <v>103882261796</v>
      </c>
      <c r="I4994" s="17" t="s">
        <v>5204</v>
      </c>
      <c r="J4994" s="17" t="s">
        <v>6532</v>
      </c>
    </row>
    <row r="4995" spans="1:10" hidden="1">
      <c r="A4995" s="18">
        <f t="shared" si="77"/>
        <v>4991</v>
      </c>
      <c r="B4995" s="42">
        <v>20468</v>
      </c>
      <c r="C4995" s="29" t="s">
        <v>4314</v>
      </c>
      <c r="D4995" s="45">
        <v>32875</v>
      </c>
      <c r="E4995" s="29" t="s">
        <v>4792</v>
      </c>
      <c r="F4995" s="17"/>
      <c r="G4995" s="17"/>
      <c r="H4995" s="353">
        <v>108873685388</v>
      </c>
      <c r="I4995" s="17" t="s">
        <v>5204</v>
      </c>
      <c r="J4995" s="17" t="s">
        <v>7013</v>
      </c>
    </row>
    <row r="4996" spans="1:10" hidden="1">
      <c r="A4996" s="18">
        <f t="shared" si="77"/>
        <v>4992</v>
      </c>
      <c r="B4996" s="38">
        <v>20469</v>
      </c>
      <c r="C4996" s="30" t="s">
        <v>4315</v>
      </c>
      <c r="D4996" s="48">
        <v>33987</v>
      </c>
      <c r="E4996" s="141" t="s">
        <v>4781</v>
      </c>
      <c r="F4996" s="17"/>
      <c r="G4996" s="17"/>
      <c r="H4996" s="353">
        <v>9327369671</v>
      </c>
      <c r="I4996" s="17" t="s">
        <v>5210</v>
      </c>
      <c r="J4996" s="17" t="s">
        <v>7014</v>
      </c>
    </row>
    <row r="4997" spans="1:10" hidden="1">
      <c r="A4997" s="18">
        <f t="shared" si="77"/>
        <v>4993</v>
      </c>
      <c r="B4997" s="42">
        <v>20470</v>
      </c>
      <c r="C4997" s="29" t="s">
        <v>4316</v>
      </c>
      <c r="D4997" s="45">
        <v>32492</v>
      </c>
      <c r="E4997" s="29" t="s">
        <v>4808</v>
      </c>
      <c r="F4997" s="17"/>
      <c r="G4997" s="17"/>
      <c r="H4997" s="353">
        <v>1012432327</v>
      </c>
      <c r="I4997" s="17" t="s">
        <v>5210</v>
      </c>
      <c r="J4997" s="17" t="s">
        <v>7015</v>
      </c>
    </row>
    <row r="4998" spans="1:10" hidden="1">
      <c r="A4998" s="18">
        <f t="shared" ref="A4998:A5061" si="78">ROW()-4</f>
        <v>4994</v>
      </c>
      <c r="B4998" s="38">
        <v>20473</v>
      </c>
      <c r="C4998" s="30" t="s">
        <v>3360</v>
      </c>
      <c r="D4998" s="48">
        <v>32848</v>
      </c>
      <c r="E4998" s="30" t="s">
        <v>4826</v>
      </c>
      <c r="F4998" s="17"/>
      <c r="G4998" s="17"/>
      <c r="H4998" s="353">
        <v>1021193030</v>
      </c>
      <c r="I4998" s="17" t="s">
        <v>5210</v>
      </c>
      <c r="J4998" s="17" t="s">
        <v>7017</v>
      </c>
    </row>
    <row r="4999" spans="1:10" hidden="1">
      <c r="A4999" s="18">
        <f t="shared" si="78"/>
        <v>4995</v>
      </c>
      <c r="B4999" s="42">
        <v>20474</v>
      </c>
      <c r="C4999" s="29" t="s">
        <v>4317</v>
      </c>
      <c r="D4999" s="45">
        <v>32418</v>
      </c>
      <c r="E4999" s="29" t="s">
        <v>4808</v>
      </c>
      <c r="F4999" s="17"/>
      <c r="G4999" s="17"/>
      <c r="H4999" s="353">
        <v>1014389102</v>
      </c>
      <c r="I4999" s="17" t="s">
        <v>5210</v>
      </c>
      <c r="J4999" s="17" t="s">
        <v>4918</v>
      </c>
    </row>
    <row r="5000" spans="1:10" hidden="1">
      <c r="A5000" s="18">
        <f t="shared" si="78"/>
        <v>4996</v>
      </c>
      <c r="B5000" s="38">
        <v>20475</v>
      </c>
      <c r="C5000" s="30" t="s">
        <v>4318</v>
      </c>
      <c r="D5000" s="48">
        <v>33068</v>
      </c>
      <c r="E5000" s="24" t="s">
        <v>4818</v>
      </c>
      <c r="F5000" s="17"/>
      <c r="G5000" s="17"/>
      <c r="H5000" s="353">
        <v>141000812722</v>
      </c>
      <c r="I5000" s="17" t="s">
        <v>5210</v>
      </c>
      <c r="J5000" s="17" t="s">
        <v>7018</v>
      </c>
    </row>
    <row r="5001" spans="1:10" hidden="1">
      <c r="A5001" s="18">
        <f t="shared" si="78"/>
        <v>4997</v>
      </c>
      <c r="B5001" s="42">
        <v>20476</v>
      </c>
      <c r="C5001" s="29" t="s">
        <v>4319</v>
      </c>
      <c r="D5001" s="45">
        <v>35125</v>
      </c>
      <c r="E5001" s="28" t="s">
        <v>4794</v>
      </c>
      <c r="F5001" s="17"/>
      <c r="G5001" s="17"/>
      <c r="H5001" s="353">
        <v>109876161830</v>
      </c>
      <c r="I5001" s="17" t="s">
        <v>5204</v>
      </c>
      <c r="J5001" s="17" t="s">
        <v>5922</v>
      </c>
    </row>
    <row r="5002" spans="1:10" hidden="1">
      <c r="A5002" s="18">
        <f t="shared" si="78"/>
        <v>4998</v>
      </c>
      <c r="B5002" s="38">
        <v>20477</v>
      </c>
      <c r="C5002" s="30" t="s">
        <v>4320</v>
      </c>
      <c r="D5002" s="48">
        <v>36395</v>
      </c>
      <c r="E5002" s="24" t="s">
        <v>4794</v>
      </c>
      <c r="F5002" s="17"/>
      <c r="G5002" s="17"/>
      <c r="H5002" s="353">
        <v>104868676532</v>
      </c>
      <c r="I5002" s="17" t="s">
        <v>5204</v>
      </c>
      <c r="J5002" s="17" t="s">
        <v>5922</v>
      </c>
    </row>
    <row r="5003" spans="1:10" hidden="1">
      <c r="A5003" s="18">
        <f t="shared" si="78"/>
        <v>4999</v>
      </c>
      <c r="B5003" s="42">
        <v>20478</v>
      </c>
      <c r="C5003" s="29" t="s">
        <v>4321</v>
      </c>
      <c r="D5003" s="45">
        <v>30644</v>
      </c>
      <c r="E5003" s="29" t="s">
        <v>4800</v>
      </c>
      <c r="F5003" s="17"/>
      <c r="G5003" s="17"/>
      <c r="H5003" s="353">
        <v>1028177787</v>
      </c>
      <c r="I5003" s="17" t="s">
        <v>5210</v>
      </c>
      <c r="J5003" s="17" t="s">
        <v>7019</v>
      </c>
    </row>
    <row r="5004" spans="1:10" hidden="1">
      <c r="A5004" s="18">
        <f t="shared" si="78"/>
        <v>5000</v>
      </c>
      <c r="B5004" s="38">
        <v>20479</v>
      </c>
      <c r="C5004" s="30" t="s">
        <v>746</v>
      </c>
      <c r="D5004" s="48">
        <v>34775</v>
      </c>
      <c r="E5004" s="30" t="s">
        <v>4800</v>
      </c>
      <c r="F5004" s="17"/>
      <c r="G5004" s="17"/>
      <c r="H5004" s="353">
        <v>141000810943</v>
      </c>
      <c r="I5004" s="17" t="s">
        <v>5210</v>
      </c>
      <c r="J5004" s="17" t="s">
        <v>7020</v>
      </c>
    </row>
    <row r="5005" spans="1:10" hidden="1">
      <c r="A5005" s="18">
        <f t="shared" si="78"/>
        <v>5001</v>
      </c>
      <c r="B5005" s="42">
        <v>20480</v>
      </c>
      <c r="C5005" s="29" t="s">
        <v>4322</v>
      </c>
      <c r="D5005" s="45">
        <v>26593</v>
      </c>
      <c r="E5005" s="28" t="s">
        <v>4780</v>
      </c>
      <c r="F5005" s="17"/>
      <c r="G5005" s="17"/>
      <c r="H5005" s="353">
        <v>105005050849</v>
      </c>
      <c r="I5005" s="17" t="s">
        <v>5204</v>
      </c>
      <c r="J5005" s="17">
        <v>0</v>
      </c>
    </row>
    <row r="5006" spans="1:10" hidden="1">
      <c r="A5006" s="18">
        <f t="shared" si="78"/>
        <v>5002</v>
      </c>
      <c r="B5006" s="38">
        <v>20481</v>
      </c>
      <c r="C5006" s="30" t="s">
        <v>585</v>
      </c>
      <c r="D5006" s="48">
        <v>31983</v>
      </c>
      <c r="E5006" s="30" t="s">
        <v>4798</v>
      </c>
      <c r="F5006" s="17"/>
      <c r="G5006" s="17"/>
      <c r="H5006" s="353">
        <v>9936865429</v>
      </c>
      <c r="I5006" s="17" t="s">
        <v>5210</v>
      </c>
      <c r="J5006" s="17">
        <v>0</v>
      </c>
    </row>
    <row r="5007" spans="1:10" hidden="1">
      <c r="A5007" s="18">
        <f t="shared" si="78"/>
        <v>5003</v>
      </c>
      <c r="B5007" s="42">
        <v>20482</v>
      </c>
      <c r="C5007" s="29" t="s">
        <v>4323</v>
      </c>
      <c r="D5007" s="45">
        <v>32980</v>
      </c>
      <c r="E5007" s="29" t="s">
        <v>4791</v>
      </c>
      <c r="F5007" s="17"/>
      <c r="G5007" s="17"/>
      <c r="H5007" s="353">
        <v>221000052239</v>
      </c>
      <c r="I5007" s="17" t="s">
        <v>5210</v>
      </c>
      <c r="J5007" s="17">
        <v>0</v>
      </c>
    </row>
    <row r="5008" spans="1:10" hidden="1">
      <c r="A5008" s="18">
        <f t="shared" si="78"/>
        <v>5004</v>
      </c>
      <c r="B5008" s="38">
        <v>20483</v>
      </c>
      <c r="C5008" s="30" t="s">
        <v>4324</v>
      </c>
      <c r="D5008" s="48">
        <v>31762</v>
      </c>
      <c r="E5008" s="30" t="s">
        <v>4824</v>
      </c>
      <c r="F5008" s="17"/>
      <c r="G5008" s="17"/>
      <c r="H5008" s="353">
        <v>1030111329</v>
      </c>
      <c r="I5008" s="17" t="s">
        <v>5210</v>
      </c>
      <c r="J5008" s="17">
        <v>0</v>
      </c>
    </row>
    <row r="5009" spans="1:10" hidden="1">
      <c r="A5009" s="18">
        <f t="shared" si="78"/>
        <v>5005</v>
      </c>
      <c r="B5009" s="42">
        <v>20484</v>
      </c>
      <c r="C5009" s="29" t="s">
        <v>2578</v>
      </c>
      <c r="D5009" s="45">
        <v>31093</v>
      </c>
      <c r="E5009" s="29" t="s">
        <v>4824</v>
      </c>
      <c r="F5009" s="17"/>
      <c r="G5009" s="17"/>
      <c r="H5009" s="353">
        <v>1030111539</v>
      </c>
      <c r="I5009" s="17" t="s">
        <v>5210</v>
      </c>
      <c r="J5009" s="17">
        <v>0</v>
      </c>
    </row>
    <row r="5010" spans="1:10" hidden="1">
      <c r="A5010" s="18">
        <f t="shared" si="78"/>
        <v>5006</v>
      </c>
      <c r="B5010" s="38">
        <v>20485</v>
      </c>
      <c r="C5010" s="30" t="s">
        <v>4325</v>
      </c>
      <c r="D5010" s="48">
        <v>34679</v>
      </c>
      <c r="E5010" s="30" t="s">
        <v>4821</v>
      </c>
      <c r="F5010" s="17"/>
      <c r="G5010" s="17"/>
      <c r="H5010" s="353">
        <v>1025595078</v>
      </c>
      <c r="I5010" s="17" t="s">
        <v>5210</v>
      </c>
      <c r="J5010" s="17">
        <v>0</v>
      </c>
    </row>
    <row r="5011" spans="1:10" hidden="1">
      <c r="A5011" s="18">
        <f t="shared" si="78"/>
        <v>5007</v>
      </c>
      <c r="B5011" s="42">
        <v>20486</v>
      </c>
      <c r="C5011" s="29" t="s">
        <v>280</v>
      </c>
      <c r="D5011" s="45">
        <v>33014</v>
      </c>
      <c r="E5011" s="29" t="s">
        <v>4821</v>
      </c>
      <c r="F5011" s="17"/>
      <c r="G5011" s="17"/>
      <c r="H5011" s="353">
        <v>1027008951</v>
      </c>
      <c r="I5011" s="17" t="s">
        <v>5210</v>
      </c>
      <c r="J5011" s="17">
        <v>0</v>
      </c>
    </row>
    <row r="5012" spans="1:10" hidden="1">
      <c r="A5012" s="18">
        <f t="shared" si="78"/>
        <v>5008</v>
      </c>
      <c r="B5012" s="38">
        <v>20488</v>
      </c>
      <c r="C5012" s="30" t="s">
        <v>378</v>
      </c>
      <c r="D5012" s="48">
        <v>31727</v>
      </c>
      <c r="E5012" s="30" t="s">
        <v>4819</v>
      </c>
      <c r="F5012" s="17"/>
      <c r="G5012" s="17"/>
      <c r="H5012" s="353">
        <v>1030110705</v>
      </c>
      <c r="I5012" s="17" t="s">
        <v>5210</v>
      </c>
      <c r="J5012" s="17">
        <v>0</v>
      </c>
    </row>
    <row r="5013" spans="1:10" hidden="1">
      <c r="A5013" s="18">
        <f t="shared" si="78"/>
        <v>5009</v>
      </c>
      <c r="B5013" s="38">
        <v>20491</v>
      </c>
      <c r="C5013" s="30" t="s">
        <v>4326</v>
      </c>
      <c r="D5013" s="48">
        <v>30967</v>
      </c>
      <c r="E5013" s="30" t="s">
        <v>4828</v>
      </c>
      <c r="F5013" s="17"/>
      <c r="G5013" s="17"/>
      <c r="H5013" s="353">
        <v>1030109513</v>
      </c>
      <c r="I5013" s="17" t="s">
        <v>5210</v>
      </c>
      <c r="J5013" s="17">
        <v>0</v>
      </c>
    </row>
    <row r="5014" spans="1:10" hidden="1">
      <c r="A5014" s="18">
        <f t="shared" si="78"/>
        <v>5010</v>
      </c>
      <c r="B5014" s="42">
        <v>20492</v>
      </c>
      <c r="C5014" s="29" t="s">
        <v>88</v>
      </c>
      <c r="D5014" s="45">
        <v>31626</v>
      </c>
      <c r="E5014" s="29" t="s">
        <v>4802</v>
      </c>
      <c r="F5014" s="17"/>
      <c r="G5014" s="17"/>
      <c r="H5014" s="353">
        <v>1030206682</v>
      </c>
      <c r="I5014" s="17" t="s">
        <v>5210</v>
      </c>
      <c r="J5014" s="17">
        <v>0</v>
      </c>
    </row>
    <row r="5015" spans="1:10" hidden="1">
      <c r="A5015" s="18">
        <f t="shared" si="78"/>
        <v>5011</v>
      </c>
      <c r="B5015" s="38">
        <v>20493</v>
      </c>
      <c r="C5015" s="30" t="s">
        <v>4327</v>
      </c>
      <c r="D5015" s="48">
        <v>33554</v>
      </c>
      <c r="E5015" s="30" t="s">
        <v>4802</v>
      </c>
      <c r="F5015" s="17"/>
      <c r="G5015" s="17"/>
      <c r="H5015" s="353">
        <v>1030110010</v>
      </c>
      <c r="I5015" s="17" t="s">
        <v>5210</v>
      </c>
      <c r="J5015" s="17">
        <v>0</v>
      </c>
    </row>
    <row r="5016" spans="1:10" hidden="1">
      <c r="A5016" s="18">
        <f t="shared" si="78"/>
        <v>5012</v>
      </c>
      <c r="B5016" s="42">
        <v>20494</v>
      </c>
      <c r="C5016" s="29" t="s">
        <v>4328</v>
      </c>
      <c r="D5016" s="45">
        <v>33753</v>
      </c>
      <c r="E5016" s="29" t="s">
        <v>4808</v>
      </c>
      <c r="F5016" s="17"/>
      <c r="G5016" s="17"/>
      <c r="H5016" s="353">
        <v>1027009050</v>
      </c>
      <c r="I5016" s="17" t="s">
        <v>5210</v>
      </c>
      <c r="J5016" s="17">
        <v>0</v>
      </c>
    </row>
    <row r="5017" spans="1:10" hidden="1">
      <c r="A5017" s="18">
        <f t="shared" si="78"/>
        <v>5013</v>
      </c>
      <c r="B5017" s="38">
        <v>20495</v>
      </c>
      <c r="C5017" s="30" t="s">
        <v>4329</v>
      </c>
      <c r="D5017" s="48">
        <v>29629</v>
      </c>
      <c r="E5017" s="30" t="s">
        <v>4808</v>
      </c>
      <c r="F5017" s="17"/>
      <c r="G5017" s="17"/>
      <c r="H5017" s="353">
        <v>105876852648</v>
      </c>
      <c r="I5017" s="17" t="s">
        <v>5204</v>
      </c>
      <c r="J5017" s="17">
        <v>0</v>
      </c>
    </row>
    <row r="5018" spans="1:10" hidden="1">
      <c r="A5018" s="18">
        <f t="shared" si="78"/>
        <v>5014</v>
      </c>
      <c r="B5018" s="42">
        <v>20498</v>
      </c>
      <c r="C5018" s="29" t="s">
        <v>4330</v>
      </c>
      <c r="D5018" s="45">
        <v>33160</v>
      </c>
      <c r="E5018" s="29" t="s">
        <v>4825</v>
      </c>
      <c r="F5018" s="17"/>
      <c r="G5018" s="17"/>
      <c r="H5018" s="353">
        <v>9904675048</v>
      </c>
      <c r="I5018" s="17" t="s">
        <v>5210</v>
      </c>
      <c r="J5018" s="17">
        <v>0</v>
      </c>
    </row>
    <row r="5019" spans="1:10" hidden="1">
      <c r="A5019" s="18">
        <f t="shared" si="78"/>
        <v>5015</v>
      </c>
      <c r="B5019" s="38">
        <v>20499</v>
      </c>
      <c r="C5019" s="30" t="s">
        <v>2088</v>
      </c>
      <c r="D5019" s="48">
        <v>32126</v>
      </c>
      <c r="E5019" s="30" t="s">
        <v>4825</v>
      </c>
      <c r="F5019" s="17"/>
      <c r="G5019" s="17"/>
      <c r="H5019" s="353">
        <v>100870855142</v>
      </c>
      <c r="I5019" s="17" t="s">
        <v>5204</v>
      </c>
      <c r="J5019" s="17">
        <v>0</v>
      </c>
    </row>
    <row r="5020" spans="1:10" hidden="1">
      <c r="A5020" s="18">
        <f t="shared" si="78"/>
        <v>5016</v>
      </c>
      <c r="B5020" s="42">
        <v>20501</v>
      </c>
      <c r="C5020" s="29" t="s">
        <v>4331</v>
      </c>
      <c r="D5020" s="45">
        <v>34804</v>
      </c>
      <c r="E5020" s="29" t="s">
        <v>4789</v>
      </c>
      <c r="F5020" s="17"/>
      <c r="G5020" s="17"/>
      <c r="H5020" s="353">
        <v>141000888572</v>
      </c>
      <c r="I5020" s="17" t="s">
        <v>5210</v>
      </c>
      <c r="J5020" s="17">
        <v>0</v>
      </c>
    </row>
    <row r="5021" spans="1:10" hidden="1">
      <c r="A5021" s="18">
        <f t="shared" si="78"/>
        <v>5017</v>
      </c>
      <c r="B5021" s="42">
        <v>20503</v>
      </c>
      <c r="C5021" s="29" t="s">
        <v>4332</v>
      </c>
      <c r="D5021" s="45">
        <v>32315</v>
      </c>
      <c r="E5021" s="29" t="s">
        <v>4823</v>
      </c>
      <c r="F5021" s="17"/>
      <c r="G5021" s="17"/>
      <c r="H5021" s="353">
        <v>1025090115</v>
      </c>
      <c r="I5021" s="17" t="s">
        <v>5210</v>
      </c>
      <c r="J5021" s="17">
        <v>0</v>
      </c>
    </row>
    <row r="5022" spans="1:10" hidden="1">
      <c r="A5022" s="18">
        <f t="shared" si="78"/>
        <v>5018</v>
      </c>
      <c r="B5022" s="38">
        <v>20504</v>
      </c>
      <c r="C5022" s="30" t="s">
        <v>4333</v>
      </c>
      <c r="D5022" s="48">
        <v>32242</v>
      </c>
      <c r="E5022" s="30" t="s">
        <v>4806</v>
      </c>
      <c r="F5022" s="17"/>
      <c r="G5022" s="17"/>
      <c r="H5022" s="353">
        <v>1025090063</v>
      </c>
      <c r="I5022" s="17" t="s">
        <v>5210</v>
      </c>
      <c r="J5022" s="17">
        <v>0</v>
      </c>
    </row>
    <row r="5023" spans="1:10" hidden="1">
      <c r="A5023" s="18">
        <f t="shared" si="78"/>
        <v>5019</v>
      </c>
      <c r="B5023" s="42">
        <v>20506</v>
      </c>
      <c r="C5023" s="29" t="s">
        <v>4334</v>
      </c>
      <c r="D5023" s="45">
        <v>32249</v>
      </c>
      <c r="E5023" s="29" t="s">
        <v>4806</v>
      </c>
      <c r="F5023" s="17"/>
      <c r="G5023" s="17"/>
      <c r="H5023" s="353">
        <v>961000040234</v>
      </c>
      <c r="I5023" s="17" t="s">
        <v>5210</v>
      </c>
      <c r="J5023" s="17">
        <v>0</v>
      </c>
    </row>
    <row r="5024" spans="1:10" hidden="1">
      <c r="A5024" s="18">
        <f t="shared" si="78"/>
        <v>5020</v>
      </c>
      <c r="B5024" s="42">
        <v>20508</v>
      </c>
      <c r="C5024" s="29" t="s">
        <v>4335</v>
      </c>
      <c r="D5024" s="45">
        <v>31819</v>
      </c>
      <c r="E5024" s="29" t="s">
        <v>4803</v>
      </c>
      <c r="F5024" s="17"/>
      <c r="G5024" s="17"/>
      <c r="H5024" s="353">
        <v>1030110359</v>
      </c>
      <c r="I5024" s="17" t="s">
        <v>5210</v>
      </c>
      <c r="J5024" s="17">
        <v>0</v>
      </c>
    </row>
    <row r="5025" spans="1:10" hidden="1">
      <c r="A5025" s="18">
        <f t="shared" si="78"/>
        <v>5021</v>
      </c>
      <c r="B5025" s="38">
        <v>20509</v>
      </c>
      <c r="C5025" s="30" t="s">
        <v>4336</v>
      </c>
      <c r="D5025" s="48">
        <v>33233</v>
      </c>
      <c r="E5025" s="30" t="s">
        <v>4826</v>
      </c>
      <c r="F5025" s="17"/>
      <c r="G5025" s="17"/>
      <c r="H5025" s="353">
        <v>108869267660</v>
      </c>
      <c r="I5025" s="17" t="s">
        <v>5204</v>
      </c>
      <c r="J5025" s="17">
        <v>0</v>
      </c>
    </row>
    <row r="5026" spans="1:10" hidden="1">
      <c r="A5026" s="18">
        <f t="shared" si="78"/>
        <v>5022</v>
      </c>
      <c r="B5026" s="42">
        <v>20510</v>
      </c>
      <c r="C5026" s="29" t="s">
        <v>4337</v>
      </c>
      <c r="D5026" s="45">
        <v>31390</v>
      </c>
      <c r="E5026" s="29" t="s">
        <v>4826</v>
      </c>
      <c r="F5026" s="17"/>
      <c r="G5026" s="17"/>
      <c r="H5026" s="353">
        <v>1030109327</v>
      </c>
      <c r="I5026" s="17" t="s">
        <v>5210</v>
      </c>
      <c r="J5026" s="17">
        <v>0</v>
      </c>
    </row>
    <row r="5027" spans="1:10" hidden="1">
      <c r="A5027" s="18">
        <f t="shared" si="78"/>
        <v>5023</v>
      </c>
      <c r="B5027" s="38">
        <v>20511</v>
      </c>
      <c r="C5027" s="30" t="s">
        <v>4338</v>
      </c>
      <c r="D5027" s="48">
        <v>35823</v>
      </c>
      <c r="E5027" s="30" t="s">
        <v>4815</v>
      </c>
      <c r="F5027" s="17"/>
      <c r="G5027" s="17"/>
      <c r="H5027" s="353">
        <v>1015578690</v>
      </c>
      <c r="I5027" s="17" t="s">
        <v>5210</v>
      </c>
      <c r="J5027" s="17">
        <v>0</v>
      </c>
    </row>
    <row r="5028" spans="1:10" hidden="1">
      <c r="A5028" s="18">
        <f t="shared" si="78"/>
        <v>5024</v>
      </c>
      <c r="B5028" s="42">
        <v>20512</v>
      </c>
      <c r="C5028" s="29" t="s">
        <v>4339</v>
      </c>
      <c r="D5028" s="45">
        <v>35983</v>
      </c>
      <c r="E5028" s="28" t="s">
        <v>4799</v>
      </c>
      <c r="F5028" s="17"/>
      <c r="G5028" s="17"/>
      <c r="H5028" s="353">
        <v>21510001946324</v>
      </c>
      <c r="I5028" s="17" t="s">
        <v>5273</v>
      </c>
      <c r="J5028" s="17">
        <v>0</v>
      </c>
    </row>
    <row r="5029" spans="1:10" hidden="1">
      <c r="A5029" s="18">
        <f t="shared" si="78"/>
        <v>5025</v>
      </c>
      <c r="B5029" s="38">
        <v>20513</v>
      </c>
      <c r="C5029" s="30" t="s">
        <v>4340</v>
      </c>
      <c r="D5029" s="48">
        <v>34869</v>
      </c>
      <c r="E5029" s="24" t="s">
        <v>4794</v>
      </c>
      <c r="F5029" s="17"/>
      <c r="G5029" s="17"/>
      <c r="H5029" s="353">
        <v>1027969101</v>
      </c>
      <c r="I5029" s="17" t="s">
        <v>5210</v>
      </c>
      <c r="J5029" s="17">
        <v>0</v>
      </c>
    </row>
    <row r="5030" spans="1:10" hidden="1">
      <c r="A5030" s="18">
        <f t="shared" si="78"/>
        <v>5026</v>
      </c>
      <c r="B5030" s="42">
        <v>20514</v>
      </c>
      <c r="C5030" s="29" t="s">
        <v>4341</v>
      </c>
      <c r="D5030" s="45">
        <v>35984</v>
      </c>
      <c r="E5030" s="29" t="s">
        <v>4800</v>
      </c>
      <c r="F5030" s="17"/>
      <c r="G5030" s="17"/>
      <c r="H5030" s="353">
        <v>109877312341</v>
      </c>
      <c r="I5030" s="17" t="s">
        <v>5204</v>
      </c>
      <c r="J5030" s="17">
        <v>0</v>
      </c>
    </row>
    <row r="5031" spans="1:10" hidden="1">
      <c r="A5031" s="18">
        <f t="shared" si="78"/>
        <v>5027</v>
      </c>
      <c r="B5031" s="38">
        <v>20515</v>
      </c>
      <c r="C5031" s="30" t="s">
        <v>4342</v>
      </c>
      <c r="D5031" s="48">
        <v>30916</v>
      </c>
      <c r="E5031" s="24" t="s">
        <v>4819</v>
      </c>
      <c r="F5031" s="17"/>
      <c r="G5031" s="17"/>
      <c r="H5031" s="353">
        <v>1032491175</v>
      </c>
      <c r="I5031" s="17" t="s">
        <v>5210</v>
      </c>
      <c r="J5031" s="17">
        <v>0</v>
      </c>
    </row>
    <row r="5032" spans="1:10" hidden="1">
      <c r="A5032" s="18">
        <f t="shared" si="78"/>
        <v>5028</v>
      </c>
      <c r="B5032" s="42">
        <v>20516</v>
      </c>
      <c r="C5032" s="29" t="s">
        <v>4343</v>
      </c>
      <c r="D5032" s="45">
        <v>36096</v>
      </c>
      <c r="E5032" s="304" t="s">
        <v>4784</v>
      </c>
      <c r="F5032" s="17"/>
      <c r="G5032" s="17"/>
      <c r="H5032" s="353">
        <v>105003352322</v>
      </c>
      <c r="I5032" s="17" t="s">
        <v>5204</v>
      </c>
      <c r="J5032" s="17">
        <v>0</v>
      </c>
    </row>
    <row r="5033" spans="1:10" hidden="1">
      <c r="A5033" s="18">
        <f t="shared" si="78"/>
        <v>5029</v>
      </c>
      <c r="B5033" s="38">
        <v>20517</v>
      </c>
      <c r="C5033" s="30" t="s">
        <v>4344</v>
      </c>
      <c r="D5033" s="48">
        <v>31705</v>
      </c>
      <c r="E5033" s="30" t="s">
        <v>4824</v>
      </c>
      <c r="F5033" s="17"/>
      <c r="G5033" s="17"/>
      <c r="H5033" s="353">
        <v>44010000865419</v>
      </c>
      <c r="I5033" s="17" t="s">
        <v>5273</v>
      </c>
      <c r="J5033" s="17">
        <v>0</v>
      </c>
    </row>
    <row r="5034" spans="1:10" hidden="1">
      <c r="A5034" s="18">
        <f t="shared" si="78"/>
        <v>5030</v>
      </c>
      <c r="B5034" s="42">
        <v>20519</v>
      </c>
      <c r="C5034" s="29" t="s">
        <v>4345</v>
      </c>
      <c r="D5034" s="45">
        <v>31873</v>
      </c>
      <c r="E5034" s="29" t="s">
        <v>4821</v>
      </c>
      <c r="F5034" s="17"/>
      <c r="G5034" s="17"/>
      <c r="H5034" s="353">
        <v>1020908091</v>
      </c>
      <c r="I5034" s="17" t="s">
        <v>5210</v>
      </c>
      <c r="J5034" s="17">
        <v>0</v>
      </c>
    </row>
    <row r="5035" spans="1:10" hidden="1">
      <c r="A5035" s="18">
        <f t="shared" si="78"/>
        <v>5031</v>
      </c>
      <c r="B5035" s="38">
        <v>20521</v>
      </c>
      <c r="C5035" s="30" t="s">
        <v>4346</v>
      </c>
      <c r="D5035" s="48">
        <v>33916</v>
      </c>
      <c r="E5035" s="30" t="s">
        <v>4792</v>
      </c>
      <c r="F5035" s="17"/>
      <c r="G5035" s="17"/>
      <c r="H5035" s="353">
        <v>1027230957</v>
      </c>
      <c r="I5035" s="17" t="s">
        <v>5210</v>
      </c>
      <c r="J5035" s="17">
        <v>0</v>
      </c>
    </row>
    <row r="5036" spans="1:10" hidden="1">
      <c r="A5036" s="18">
        <f t="shared" si="78"/>
        <v>5032</v>
      </c>
      <c r="B5036" s="42">
        <v>20523</v>
      </c>
      <c r="C5036" s="29" t="s">
        <v>4347</v>
      </c>
      <c r="D5036" s="45">
        <v>30477</v>
      </c>
      <c r="E5036" s="29" t="s">
        <v>4819</v>
      </c>
      <c r="F5036" s="17"/>
      <c r="G5036" s="17"/>
      <c r="H5036" s="353">
        <v>1022508100</v>
      </c>
      <c r="I5036" s="17" t="s">
        <v>5210</v>
      </c>
      <c r="J5036" s="17">
        <v>0</v>
      </c>
    </row>
    <row r="5037" spans="1:10" hidden="1">
      <c r="A5037" s="18">
        <f t="shared" si="78"/>
        <v>5033</v>
      </c>
      <c r="B5037" s="42">
        <v>20525</v>
      </c>
      <c r="C5037" s="29" t="s">
        <v>4348</v>
      </c>
      <c r="D5037" s="45">
        <v>35133</v>
      </c>
      <c r="E5037" s="29" t="s">
        <v>4813</v>
      </c>
      <c r="F5037" s="17"/>
      <c r="G5037" s="17"/>
      <c r="H5037" s="353">
        <v>351001059529</v>
      </c>
      <c r="I5037" s="17" t="s">
        <v>5210</v>
      </c>
      <c r="J5037" s="17">
        <v>0</v>
      </c>
    </row>
    <row r="5038" spans="1:10" hidden="1">
      <c r="A5038" s="18">
        <f t="shared" si="78"/>
        <v>5034</v>
      </c>
      <c r="B5038" s="38">
        <v>20527</v>
      </c>
      <c r="C5038" s="30" t="s">
        <v>1626</v>
      </c>
      <c r="D5038" s="48">
        <v>34982</v>
      </c>
      <c r="E5038" s="30" t="s">
        <v>4808</v>
      </c>
      <c r="F5038" s="17"/>
      <c r="G5038" s="17"/>
      <c r="H5038" s="353">
        <v>1027294140</v>
      </c>
      <c r="I5038" s="17" t="s">
        <v>5210</v>
      </c>
      <c r="J5038" s="17">
        <v>0</v>
      </c>
    </row>
    <row r="5039" spans="1:10" hidden="1">
      <c r="A5039" s="18">
        <f t="shared" si="78"/>
        <v>5035</v>
      </c>
      <c r="B5039" s="42">
        <v>20530</v>
      </c>
      <c r="C5039" s="29" t="s">
        <v>4349</v>
      </c>
      <c r="D5039" s="45">
        <v>31133</v>
      </c>
      <c r="E5039" s="29" t="s">
        <v>4825</v>
      </c>
      <c r="F5039" s="17"/>
      <c r="G5039" s="17"/>
      <c r="H5039" s="353">
        <v>1027231182</v>
      </c>
      <c r="I5039" s="17" t="s">
        <v>5210</v>
      </c>
      <c r="J5039" s="17">
        <v>0</v>
      </c>
    </row>
    <row r="5040" spans="1:10" hidden="1">
      <c r="A5040" s="18">
        <f t="shared" si="78"/>
        <v>5036</v>
      </c>
      <c r="B5040" s="38">
        <v>20534</v>
      </c>
      <c r="C5040" s="30" t="s">
        <v>4350</v>
      </c>
      <c r="D5040" s="48">
        <v>32017</v>
      </c>
      <c r="E5040" s="30" t="s">
        <v>4820</v>
      </c>
      <c r="F5040" s="17"/>
      <c r="G5040" s="17"/>
      <c r="H5040" s="353">
        <v>104004932642</v>
      </c>
      <c r="I5040" s="17" t="s">
        <v>5204</v>
      </c>
      <c r="J5040" s="17">
        <v>0</v>
      </c>
    </row>
    <row r="5041" spans="1:10" hidden="1">
      <c r="A5041" s="18">
        <f t="shared" si="78"/>
        <v>5037</v>
      </c>
      <c r="B5041" s="42">
        <v>20535</v>
      </c>
      <c r="C5041" s="29" t="s">
        <v>4351</v>
      </c>
      <c r="D5041" s="45">
        <v>33927</v>
      </c>
      <c r="E5041" s="29" t="s">
        <v>4823</v>
      </c>
      <c r="F5041" s="17"/>
      <c r="G5041" s="17"/>
      <c r="H5041" s="353">
        <v>106873926288</v>
      </c>
      <c r="I5041" s="17" t="s">
        <v>5204</v>
      </c>
      <c r="J5041" s="17">
        <v>0</v>
      </c>
    </row>
    <row r="5042" spans="1:10" hidden="1">
      <c r="A5042" s="18">
        <f t="shared" si="78"/>
        <v>5038</v>
      </c>
      <c r="B5042" s="38">
        <v>20536</v>
      </c>
      <c r="C5042" s="30" t="s">
        <v>4352</v>
      </c>
      <c r="D5042" s="48">
        <v>30970</v>
      </c>
      <c r="E5042" s="30" t="s">
        <v>4822</v>
      </c>
      <c r="F5042" s="17"/>
      <c r="G5042" s="17"/>
      <c r="H5042" s="353">
        <v>1027231201</v>
      </c>
      <c r="I5042" s="17" t="s">
        <v>5210</v>
      </c>
      <c r="J5042" s="17">
        <v>0</v>
      </c>
    </row>
    <row r="5043" spans="1:10" hidden="1">
      <c r="A5043" s="18">
        <f t="shared" si="78"/>
        <v>5039</v>
      </c>
      <c r="B5043" s="42">
        <v>20537</v>
      </c>
      <c r="C5043" s="29" t="s">
        <v>2488</v>
      </c>
      <c r="D5043" s="45">
        <v>37930</v>
      </c>
      <c r="E5043" s="29" t="s">
        <v>4803</v>
      </c>
      <c r="F5043" s="17"/>
      <c r="G5043" s="17"/>
      <c r="H5043" s="353">
        <v>1025090247</v>
      </c>
      <c r="I5043" s="17" t="s">
        <v>5210</v>
      </c>
      <c r="J5043" s="17">
        <v>0</v>
      </c>
    </row>
    <row r="5044" spans="1:10" hidden="1">
      <c r="A5044" s="18">
        <f t="shared" si="78"/>
        <v>5040</v>
      </c>
      <c r="B5044" s="38">
        <v>20538</v>
      </c>
      <c r="C5044" s="30" t="s">
        <v>4353</v>
      </c>
      <c r="D5044" s="48">
        <v>37930</v>
      </c>
      <c r="E5044" s="30" t="s">
        <v>4803</v>
      </c>
      <c r="F5044" s="17"/>
      <c r="G5044" s="17"/>
      <c r="H5044" s="353">
        <v>1025090258</v>
      </c>
      <c r="I5044" s="17" t="s">
        <v>5210</v>
      </c>
      <c r="J5044" s="17">
        <v>0</v>
      </c>
    </row>
    <row r="5045" spans="1:10" hidden="1">
      <c r="A5045" s="18">
        <f t="shared" si="78"/>
        <v>5041</v>
      </c>
      <c r="B5045" s="42">
        <v>20539</v>
      </c>
      <c r="C5045" s="29" t="s">
        <v>4354</v>
      </c>
      <c r="D5045" s="45">
        <v>31029</v>
      </c>
      <c r="E5045" s="29" t="s">
        <v>4805</v>
      </c>
      <c r="F5045" s="17"/>
      <c r="G5045" s="17"/>
      <c r="H5045" s="353">
        <v>1027293815</v>
      </c>
      <c r="I5045" s="17" t="s">
        <v>5210</v>
      </c>
      <c r="J5045" s="17">
        <v>0</v>
      </c>
    </row>
    <row r="5046" spans="1:10" hidden="1">
      <c r="A5046" s="18">
        <f t="shared" si="78"/>
        <v>5042</v>
      </c>
      <c r="B5046" s="38">
        <v>20542</v>
      </c>
      <c r="C5046" s="30" t="s">
        <v>2088</v>
      </c>
      <c r="D5046" s="48">
        <v>31325</v>
      </c>
      <c r="E5046" s="30" t="s">
        <v>4807</v>
      </c>
      <c r="F5046" s="17"/>
      <c r="G5046" s="17"/>
      <c r="H5046" s="353">
        <v>105004064126</v>
      </c>
      <c r="I5046" s="17" t="s">
        <v>5204</v>
      </c>
      <c r="J5046" s="17">
        <v>0</v>
      </c>
    </row>
    <row r="5047" spans="1:10" hidden="1">
      <c r="A5047" s="18">
        <f t="shared" si="78"/>
        <v>5043</v>
      </c>
      <c r="B5047" s="42">
        <v>20546</v>
      </c>
      <c r="C5047" s="29" t="s">
        <v>4355</v>
      </c>
      <c r="D5047" s="45">
        <v>35449</v>
      </c>
      <c r="E5047" s="29" t="s">
        <v>4797</v>
      </c>
      <c r="F5047" s="17"/>
      <c r="G5047" s="17"/>
      <c r="H5047" s="353">
        <v>100006791918</v>
      </c>
      <c r="I5047" s="17" t="s">
        <v>5204</v>
      </c>
      <c r="J5047" s="17">
        <v>0</v>
      </c>
    </row>
    <row r="5048" spans="1:10" hidden="1">
      <c r="A5048" s="18">
        <f t="shared" si="78"/>
        <v>5044</v>
      </c>
      <c r="B5048" s="38">
        <v>20548</v>
      </c>
      <c r="C5048" s="30" t="s">
        <v>4356</v>
      </c>
      <c r="D5048" s="48">
        <v>33686</v>
      </c>
      <c r="E5048" s="30" t="s">
        <v>4821</v>
      </c>
      <c r="F5048" s="17"/>
      <c r="G5048" s="17"/>
      <c r="H5048" s="353">
        <v>9867826129</v>
      </c>
      <c r="I5048" s="17" t="s">
        <v>5210</v>
      </c>
      <c r="J5048" s="17">
        <v>0</v>
      </c>
    </row>
    <row r="5049" spans="1:10" hidden="1">
      <c r="A5049" s="18">
        <f t="shared" si="78"/>
        <v>5045</v>
      </c>
      <c r="B5049" s="38">
        <v>20551</v>
      </c>
      <c r="C5049" s="30" t="s">
        <v>4357</v>
      </c>
      <c r="D5049" s="48">
        <v>36517</v>
      </c>
      <c r="E5049" s="30" t="s">
        <v>4781</v>
      </c>
      <c r="F5049" s="17"/>
      <c r="G5049" s="17"/>
      <c r="H5049" s="353">
        <v>106873545835</v>
      </c>
      <c r="I5049" s="17" t="s">
        <v>5204</v>
      </c>
      <c r="J5049" s="17" t="s">
        <v>6909</v>
      </c>
    </row>
    <row r="5050" spans="1:10" hidden="1">
      <c r="A5050" s="18">
        <f t="shared" si="78"/>
        <v>5046</v>
      </c>
      <c r="B5050" s="42">
        <v>20552</v>
      </c>
      <c r="C5050" s="29" t="s">
        <v>4358</v>
      </c>
      <c r="D5050" s="45">
        <v>32983</v>
      </c>
      <c r="E5050" s="31" t="s">
        <v>4778</v>
      </c>
      <c r="F5050" s="17"/>
      <c r="G5050" s="17"/>
      <c r="H5050" s="353">
        <v>351000877611</v>
      </c>
      <c r="I5050" s="17" t="s">
        <v>5210</v>
      </c>
      <c r="J5050" s="17" t="s">
        <v>7021</v>
      </c>
    </row>
    <row r="5051" spans="1:10" hidden="1">
      <c r="A5051" s="18">
        <f t="shared" si="78"/>
        <v>5047</v>
      </c>
      <c r="B5051" s="38">
        <v>20553</v>
      </c>
      <c r="C5051" s="30" t="s">
        <v>4359</v>
      </c>
      <c r="D5051" s="48">
        <v>31701</v>
      </c>
      <c r="E5051" s="30" t="s">
        <v>4798</v>
      </c>
      <c r="F5051" s="17"/>
      <c r="G5051" s="17"/>
      <c r="H5051" s="353">
        <v>44110001121078</v>
      </c>
      <c r="I5051" s="17" t="s">
        <v>5273</v>
      </c>
      <c r="J5051" s="17" t="s">
        <v>7022</v>
      </c>
    </row>
    <row r="5052" spans="1:10" hidden="1">
      <c r="A5052" s="18">
        <f t="shared" si="78"/>
        <v>5048</v>
      </c>
      <c r="B5052" s="38">
        <v>20555</v>
      </c>
      <c r="C5052" s="30" t="s">
        <v>3896</v>
      </c>
      <c r="D5052" s="48">
        <v>33910</v>
      </c>
      <c r="E5052" s="30" t="s">
        <v>4824</v>
      </c>
      <c r="F5052" s="17"/>
      <c r="G5052" s="17"/>
      <c r="H5052" s="353">
        <v>102870801466</v>
      </c>
      <c r="I5052" s="17" t="s">
        <v>5204</v>
      </c>
      <c r="J5052" s="17" t="s">
        <v>7023</v>
      </c>
    </row>
    <row r="5053" spans="1:10" hidden="1">
      <c r="A5053" s="18">
        <f t="shared" si="78"/>
        <v>5049</v>
      </c>
      <c r="B5053" s="42">
        <v>20557</v>
      </c>
      <c r="C5053" s="29" t="s">
        <v>4360</v>
      </c>
      <c r="D5053" s="45">
        <v>32046</v>
      </c>
      <c r="E5053" s="29" t="s">
        <v>4821</v>
      </c>
      <c r="F5053" s="17"/>
      <c r="G5053" s="17"/>
      <c r="H5053" s="353">
        <v>141000890984</v>
      </c>
      <c r="I5053" s="17" t="s">
        <v>5210</v>
      </c>
      <c r="J5053" s="17" t="s">
        <v>7025</v>
      </c>
    </row>
    <row r="5054" spans="1:10" hidden="1">
      <c r="A5054" s="18">
        <f t="shared" si="78"/>
        <v>5050</v>
      </c>
      <c r="B5054" s="38">
        <v>20561</v>
      </c>
      <c r="C5054" s="30" t="s">
        <v>4361</v>
      </c>
      <c r="D5054" s="48">
        <v>32496</v>
      </c>
      <c r="E5054" s="30" t="s">
        <v>4792</v>
      </c>
      <c r="F5054" s="17"/>
      <c r="G5054" s="17"/>
      <c r="H5054" s="353">
        <v>103877458576</v>
      </c>
      <c r="I5054" s="17" t="s">
        <v>5204</v>
      </c>
      <c r="J5054" s="17" t="s">
        <v>7017</v>
      </c>
    </row>
    <row r="5055" spans="1:10" hidden="1">
      <c r="A5055" s="18">
        <f t="shared" si="78"/>
        <v>5051</v>
      </c>
      <c r="B5055" s="42">
        <v>20565</v>
      </c>
      <c r="C5055" s="29" t="s">
        <v>536</v>
      </c>
      <c r="D5055" s="45">
        <v>31026</v>
      </c>
      <c r="E5055" s="29" t="s">
        <v>4813</v>
      </c>
      <c r="F5055" s="17"/>
      <c r="G5055" s="17"/>
      <c r="H5055" s="353">
        <v>1034296596</v>
      </c>
      <c r="I5055" s="17" t="s">
        <v>5210</v>
      </c>
      <c r="J5055" s="17" t="s">
        <v>7026</v>
      </c>
    </row>
    <row r="5056" spans="1:10" hidden="1">
      <c r="A5056" s="18">
        <f t="shared" si="78"/>
        <v>5052</v>
      </c>
      <c r="B5056" s="38">
        <v>20566</v>
      </c>
      <c r="C5056" s="30" t="s">
        <v>4362</v>
      </c>
      <c r="D5056" s="48">
        <v>36426</v>
      </c>
      <c r="E5056" s="30" t="s">
        <v>4813</v>
      </c>
      <c r="F5056" s="17"/>
      <c r="G5056" s="17"/>
      <c r="H5056" s="353">
        <v>104877417200</v>
      </c>
      <c r="I5056" s="17" t="s">
        <v>5204</v>
      </c>
      <c r="J5056" s="17" t="s">
        <v>7027</v>
      </c>
    </row>
    <row r="5057" spans="1:10" hidden="1">
      <c r="A5057" s="18">
        <f t="shared" si="78"/>
        <v>5053</v>
      </c>
      <c r="B5057" s="42">
        <v>20568</v>
      </c>
      <c r="C5057" s="29" t="s">
        <v>4363</v>
      </c>
      <c r="D5057" s="45">
        <v>36139</v>
      </c>
      <c r="E5057" s="29" t="s">
        <v>4818</v>
      </c>
      <c r="F5057" s="17"/>
      <c r="G5057" s="17"/>
      <c r="H5057" s="353">
        <v>1028444353</v>
      </c>
      <c r="I5057" s="17" t="s">
        <v>5210</v>
      </c>
      <c r="J5057" s="17" t="s">
        <v>7028</v>
      </c>
    </row>
    <row r="5058" spans="1:10" hidden="1">
      <c r="A5058" s="18">
        <f t="shared" si="78"/>
        <v>5054</v>
      </c>
      <c r="B5058" s="38">
        <v>20569</v>
      </c>
      <c r="C5058" s="30" t="s">
        <v>4364</v>
      </c>
      <c r="D5058" s="48">
        <v>37508</v>
      </c>
      <c r="E5058" s="30" t="s">
        <v>4802</v>
      </c>
      <c r="F5058" s="17"/>
      <c r="G5058" s="17"/>
      <c r="H5058" s="353">
        <v>9766387478</v>
      </c>
      <c r="I5058" s="17" t="s">
        <v>5210</v>
      </c>
      <c r="J5058" s="17" t="s">
        <v>7029</v>
      </c>
    </row>
    <row r="5059" spans="1:10" hidden="1">
      <c r="A5059" s="18">
        <f t="shared" si="78"/>
        <v>5055</v>
      </c>
      <c r="B5059" s="42">
        <v>20570</v>
      </c>
      <c r="C5059" s="29" t="s">
        <v>4365</v>
      </c>
      <c r="D5059" s="45">
        <v>34966</v>
      </c>
      <c r="E5059" s="29" t="s">
        <v>4808</v>
      </c>
      <c r="F5059" s="17"/>
      <c r="G5059" s="17"/>
      <c r="H5059" s="353">
        <v>1026347631</v>
      </c>
      <c r="I5059" s="17" t="s">
        <v>5210</v>
      </c>
      <c r="J5059" s="17" t="s">
        <v>7027</v>
      </c>
    </row>
    <row r="5060" spans="1:10" hidden="1">
      <c r="A5060" s="18">
        <f t="shared" si="78"/>
        <v>5056</v>
      </c>
      <c r="B5060" s="38">
        <v>20571</v>
      </c>
      <c r="C5060" s="30" t="s">
        <v>4366</v>
      </c>
      <c r="D5060" s="48">
        <v>35969</v>
      </c>
      <c r="E5060" s="24" t="s">
        <v>4823</v>
      </c>
      <c r="F5060" s="17"/>
      <c r="G5060" s="17"/>
      <c r="H5060" s="353">
        <v>1026348073</v>
      </c>
      <c r="I5060" s="17" t="s">
        <v>5210</v>
      </c>
      <c r="J5060" s="17" t="s">
        <v>7030</v>
      </c>
    </row>
    <row r="5061" spans="1:10" hidden="1">
      <c r="A5061" s="18">
        <f t="shared" si="78"/>
        <v>5057</v>
      </c>
      <c r="B5061" s="42">
        <v>20572</v>
      </c>
      <c r="C5061" s="29" t="s">
        <v>4367</v>
      </c>
      <c r="D5061" s="45">
        <v>37237</v>
      </c>
      <c r="E5061" s="29" t="s">
        <v>4825</v>
      </c>
      <c r="F5061" s="17"/>
      <c r="G5061" s="17"/>
      <c r="H5061" s="353">
        <v>1019308954</v>
      </c>
      <c r="I5061" s="17" t="s">
        <v>5210</v>
      </c>
      <c r="J5061" s="17" t="s">
        <v>7031</v>
      </c>
    </row>
    <row r="5062" spans="1:10" hidden="1">
      <c r="A5062" s="18">
        <f t="shared" ref="A5062:A5125" si="79">ROW()-4</f>
        <v>5058</v>
      </c>
      <c r="B5062" s="38">
        <v>20574</v>
      </c>
      <c r="C5062" s="30" t="s">
        <v>4368</v>
      </c>
      <c r="D5062" s="48">
        <v>31097</v>
      </c>
      <c r="E5062" s="30" t="s">
        <v>4818</v>
      </c>
      <c r="F5062" s="17"/>
      <c r="G5062" s="17"/>
      <c r="H5062" s="353">
        <v>1028001538</v>
      </c>
      <c r="I5062" s="17" t="s">
        <v>5210</v>
      </c>
      <c r="J5062" s="17" t="s">
        <v>7032</v>
      </c>
    </row>
    <row r="5063" spans="1:10" hidden="1">
      <c r="A5063" s="18">
        <f t="shared" si="79"/>
        <v>5059</v>
      </c>
      <c r="B5063" s="42">
        <v>20575</v>
      </c>
      <c r="C5063" s="29" t="s">
        <v>4369</v>
      </c>
      <c r="D5063" s="45">
        <v>35526</v>
      </c>
      <c r="E5063" s="29" t="s">
        <v>4818</v>
      </c>
      <c r="F5063" s="17"/>
      <c r="G5063" s="17"/>
      <c r="H5063" s="353">
        <v>1026348559</v>
      </c>
      <c r="I5063" s="17" t="s">
        <v>5210</v>
      </c>
      <c r="J5063" s="17" t="s">
        <v>7033</v>
      </c>
    </row>
    <row r="5064" spans="1:10" hidden="1">
      <c r="A5064" s="18">
        <f t="shared" si="79"/>
        <v>5060</v>
      </c>
      <c r="B5064" s="38">
        <v>20576</v>
      </c>
      <c r="C5064" s="30" t="s">
        <v>4370</v>
      </c>
      <c r="D5064" s="48">
        <v>37180</v>
      </c>
      <c r="E5064" s="24" t="s">
        <v>4822</v>
      </c>
      <c r="F5064" s="17"/>
      <c r="G5064" s="17"/>
      <c r="H5064" s="353">
        <v>1026347405</v>
      </c>
      <c r="I5064" s="17" t="s">
        <v>5210</v>
      </c>
      <c r="J5064" s="17" t="s">
        <v>6506</v>
      </c>
    </row>
    <row r="5065" spans="1:10" hidden="1">
      <c r="A5065" s="18">
        <f t="shared" si="79"/>
        <v>5061</v>
      </c>
      <c r="B5065" s="42">
        <v>20577</v>
      </c>
      <c r="C5065" s="29" t="s">
        <v>4371</v>
      </c>
      <c r="D5065" s="45">
        <v>33433</v>
      </c>
      <c r="E5065" s="29" t="s">
        <v>4797</v>
      </c>
      <c r="F5065" s="17"/>
      <c r="G5065" s="17"/>
      <c r="H5065" s="353">
        <v>102006400112</v>
      </c>
      <c r="I5065" s="17" t="s">
        <v>5204</v>
      </c>
      <c r="J5065" s="17" t="s">
        <v>7034</v>
      </c>
    </row>
    <row r="5066" spans="1:10" hidden="1">
      <c r="A5066" s="18">
        <f t="shared" si="79"/>
        <v>5062</v>
      </c>
      <c r="B5066" s="38">
        <v>20578</v>
      </c>
      <c r="C5066" s="30" t="s">
        <v>4372</v>
      </c>
      <c r="D5066" s="48">
        <v>32129</v>
      </c>
      <c r="E5066" s="30" t="s">
        <v>4781</v>
      </c>
      <c r="F5066" s="17"/>
      <c r="G5066" s="17"/>
      <c r="H5066" s="353">
        <v>1026348388</v>
      </c>
      <c r="I5066" s="17" t="s">
        <v>5210</v>
      </c>
      <c r="J5066" s="17" t="s">
        <v>7035</v>
      </c>
    </row>
    <row r="5067" spans="1:10" hidden="1">
      <c r="A5067" s="18">
        <f t="shared" si="79"/>
        <v>5063</v>
      </c>
      <c r="B5067" s="42">
        <v>20579</v>
      </c>
      <c r="C5067" s="29" t="s">
        <v>4373</v>
      </c>
      <c r="D5067" s="45">
        <v>35866</v>
      </c>
      <c r="E5067" s="29" t="s">
        <v>4820</v>
      </c>
      <c r="F5067" s="17"/>
      <c r="G5067" s="17"/>
      <c r="H5067" s="353">
        <v>1026348867</v>
      </c>
      <c r="I5067" s="17" t="s">
        <v>5210</v>
      </c>
      <c r="J5067" s="17" t="s">
        <v>7036</v>
      </c>
    </row>
    <row r="5068" spans="1:10" hidden="1">
      <c r="A5068" s="18">
        <f t="shared" si="79"/>
        <v>5064</v>
      </c>
      <c r="B5068" s="38">
        <v>20580</v>
      </c>
      <c r="C5068" s="30" t="s">
        <v>4374</v>
      </c>
      <c r="D5068" s="48">
        <v>31557</v>
      </c>
      <c r="E5068" s="30" t="s">
        <v>4823</v>
      </c>
      <c r="F5068" s="17"/>
      <c r="G5068" s="17"/>
      <c r="H5068" s="353">
        <v>1027294027</v>
      </c>
      <c r="I5068" s="17" t="s">
        <v>5210</v>
      </c>
      <c r="J5068" s="17" t="s">
        <v>7037</v>
      </c>
    </row>
    <row r="5069" spans="1:10" hidden="1">
      <c r="A5069" s="18">
        <f t="shared" si="79"/>
        <v>5065</v>
      </c>
      <c r="B5069" s="42">
        <v>20581</v>
      </c>
      <c r="C5069" s="29" t="s">
        <v>4375</v>
      </c>
      <c r="D5069" s="45">
        <v>36744</v>
      </c>
      <c r="E5069" s="29" t="s">
        <v>4823</v>
      </c>
      <c r="F5069" s="17"/>
      <c r="G5069" s="17"/>
      <c r="H5069" s="353">
        <v>1026347046</v>
      </c>
      <c r="I5069" s="17" t="s">
        <v>5210</v>
      </c>
      <c r="J5069" s="17" t="s">
        <v>7038</v>
      </c>
    </row>
    <row r="5070" spans="1:10" hidden="1">
      <c r="A5070" s="18">
        <f t="shared" si="79"/>
        <v>5066</v>
      </c>
      <c r="B5070" s="38">
        <v>20582</v>
      </c>
      <c r="C5070" s="30" t="s">
        <v>4376</v>
      </c>
      <c r="D5070" s="48">
        <v>31995</v>
      </c>
      <c r="E5070" s="30" t="s">
        <v>4823</v>
      </c>
      <c r="F5070" s="17"/>
      <c r="G5070" s="17"/>
      <c r="H5070" s="353">
        <v>1028542780</v>
      </c>
      <c r="I5070" s="17" t="s">
        <v>5210</v>
      </c>
      <c r="J5070" s="17" t="s">
        <v>7039</v>
      </c>
    </row>
    <row r="5071" spans="1:10" hidden="1">
      <c r="A5071" s="18">
        <f t="shared" si="79"/>
        <v>5067</v>
      </c>
      <c r="B5071" s="42">
        <v>20583</v>
      </c>
      <c r="C5071" s="29" t="s">
        <v>4377</v>
      </c>
      <c r="D5071" s="45">
        <v>34138</v>
      </c>
      <c r="E5071" s="29" t="s">
        <v>4829</v>
      </c>
      <c r="F5071" s="17"/>
      <c r="G5071" s="17"/>
      <c r="H5071" s="353">
        <v>103874364099</v>
      </c>
      <c r="I5071" s="17" t="s">
        <v>5204</v>
      </c>
      <c r="J5071" s="17" t="s">
        <v>7040</v>
      </c>
    </row>
    <row r="5072" spans="1:10" hidden="1">
      <c r="A5072" s="18">
        <f t="shared" si="79"/>
        <v>5068</v>
      </c>
      <c r="B5072" s="38">
        <v>20584</v>
      </c>
      <c r="C5072" s="30" t="s">
        <v>4378</v>
      </c>
      <c r="D5072" s="48">
        <v>31588</v>
      </c>
      <c r="E5072" s="30" t="s">
        <v>4805</v>
      </c>
      <c r="F5072" s="17"/>
      <c r="G5072" s="17"/>
      <c r="H5072" s="353">
        <v>100875380325</v>
      </c>
      <c r="I5072" s="17" t="s">
        <v>5204</v>
      </c>
      <c r="J5072" s="17" t="s">
        <v>7041</v>
      </c>
    </row>
    <row r="5073" spans="1:10" hidden="1">
      <c r="A5073" s="18">
        <f t="shared" si="79"/>
        <v>5069</v>
      </c>
      <c r="B5073" s="42">
        <v>20585</v>
      </c>
      <c r="C5073" s="29" t="s">
        <v>465</v>
      </c>
      <c r="D5073" s="45">
        <v>34843</v>
      </c>
      <c r="E5073" s="29" t="s">
        <v>4805</v>
      </c>
      <c r="F5073" s="17"/>
      <c r="G5073" s="17"/>
      <c r="H5073" s="353">
        <v>106003330463</v>
      </c>
      <c r="I5073" s="17" t="s">
        <v>5204</v>
      </c>
      <c r="J5073" s="17" t="s">
        <v>7042</v>
      </c>
    </row>
    <row r="5074" spans="1:10" hidden="1">
      <c r="A5074" s="18">
        <f t="shared" si="79"/>
        <v>5070</v>
      </c>
      <c r="B5074" s="38">
        <v>20586</v>
      </c>
      <c r="C5074" s="30" t="s">
        <v>4379</v>
      </c>
      <c r="D5074" s="48">
        <v>35697</v>
      </c>
      <c r="E5074" s="30" t="s">
        <v>4805</v>
      </c>
      <c r="F5074" s="17"/>
      <c r="G5074" s="17"/>
      <c r="H5074" s="353">
        <v>101871806938</v>
      </c>
      <c r="I5074" s="17" t="s">
        <v>5204</v>
      </c>
      <c r="J5074" s="17" t="s">
        <v>7043</v>
      </c>
    </row>
    <row r="5075" spans="1:10" hidden="1">
      <c r="A5075" s="18">
        <f t="shared" si="79"/>
        <v>5071</v>
      </c>
      <c r="B5075" s="42">
        <v>20587</v>
      </c>
      <c r="C5075" s="29" t="s">
        <v>1555</v>
      </c>
      <c r="D5075" s="45">
        <v>31319</v>
      </c>
      <c r="E5075" s="29" t="s">
        <v>4828</v>
      </c>
      <c r="F5075" s="17"/>
      <c r="G5075" s="17"/>
      <c r="H5075" s="353">
        <v>1031890687</v>
      </c>
      <c r="I5075" s="17" t="s">
        <v>5210</v>
      </c>
      <c r="J5075" s="17" t="s">
        <v>6532</v>
      </c>
    </row>
    <row r="5076" spans="1:10" hidden="1">
      <c r="A5076" s="18">
        <f t="shared" si="79"/>
        <v>5072</v>
      </c>
      <c r="B5076" s="38">
        <v>20589</v>
      </c>
      <c r="C5076" s="30" t="s">
        <v>3902</v>
      </c>
      <c r="D5076" s="48">
        <v>31524</v>
      </c>
      <c r="E5076" s="30" t="s">
        <v>4822</v>
      </c>
      <c r="F5076" s="17"/>
      <c r="G5076" s="17"/>
      <c r="H5076" s="353">
        <v>107829866879</v>
      </c>
      <c r="I5076" s="17" t="s">
        <v>5204</v>
      </c>
      <c r="J5076" s="17" t="s">
        <v>7044</v>
      </c>
    </row>
    <row r="5077" spans="1:10" hidden="1">
      <c r="A5077" s="18">
        <f t="shared" si="79"/>
        <v>5073</v>
      </c>
      <c r="B5077" s="42">
        <v>20590</v>
      </c>
      <c r="C5077" s="29" t="s">
        <v>4380</v>
      </c>
      <c r="D5077" s="45">
        <v>36017</v>
      </c>
      <c r="E5077" s="29" t="s">
        <v>4822</v>
      </c>
      <c r="F5077" s="17"/>
      <c r="G5077" s="17"/>
      <c r="H5077" s="353">
        <v>105873564353</v>
      </c>
      <c r="I5077" s="17" t="s">
        <v>5204</v>
      </c>
      <c r="J5077" s="17" t="s">
        <v>7045</v>
      </c>
    </row>
    <row r="5078" spans="1:10" hidden="1">
      <c r="A5078" s="18">
        <f t="shared" si="79"/>
        <v>5074</v>
      </c>
      <c r="B5078" s="38">
        <v>20591</v>
      </c>
      <c r="C5078" s="30" t="s">
        <v>4381</v>
      </c>
      <c r="D5078" s="48">
        <v>33631</v>
      </c>
      <c r="E5078" s="30" t="s">
        <v>4822</v>
      </c>
      <c r="F5078" s="17"/>
      <c r="G5078" s="17"/>
      <c r="H5078" s="353">
        <v>1027293865</v>
      </c>
      <c r="I5078" s="17" t="s">
        <v>5210</v>
      </c>
      <c r="J5078" s="17" t="s">
        <v>7046</v>
      </c>
    </row>
    <row r="5079" spans="1:10" hidden="1">
      <c r="A5079" s="18">
        <f t="shared" si="79"/>
        <v>5075</v>
      </c>
      <c r="B5079" s="42">
        <v>20593</v>
      </c>
      <c r="C5079" s="29" t="s">
        <v>4382</v>
      </c>
      <c r="D5079" s="45">
        <v>34644</v>
      </c>
      <c r="E5079" s="29" t="s">
        <v>4782</v>
      </c>
      <c r="F5079" s="17" t="s">
        <v>8683</v>
      </c>
      <c r="G5079" s="17" t="s">
        <v>8681</v>
      </c>
      <c r="H5079" s="353">
        <v>141000783190</v>
      </c>
      <c r="I5079" s="17" t="s">
        <v>5210</v>
      </c>
      <c r="J5079" s="17" t="s">
        <v>7047</v>
      </c>
    </row>
    <row r="5080" spans="1:10" hidden="1">
      <c r="A5080" s="18">
        <f t="shared" si="79"/>
        <v>5076</v>
      </c>
      <c r="B5080" s="38">
        <v>20594</v>
      </c>
      <c r="C5080" s="30" t="s">
        <v>4383</v>
      </c>
      <c r="D5080" s="48">
        <v>34417</v>
      </c>
      <c r="E5080" s="30" t="s">
        <v>4793</v>
      </c>
      <c r="F5080" s="17"/>
      <c r="G5080" s="17"/>
      <c r="H5080" s="353">
        <v>1026346552</v>
      </c>
      <c r="I5080" s="17" t="s">
        <v>5210</v>
      </c>
      <c r="J5080" s="17" t="s">
        <v>6532</v>
      </c>
    </row>
    <row r="5081" spans="1:10" hidden="1">
      <c r="A5081" s="18">
        <f t="shared" si="79"/>
        <v>5077</v>
      </c>
      <c r="B5081" s="42">
        <v>20595</v>
      </c>
      <c r="C5081" s="29" t="s">
        <v>4026</v>
      </c>
      <c r="D5081" s="45">
        <v>31919</v>
      </c>
      <c r="E5081" s="29" t="s">
        <v>4800</v>
      </c>
      <c r="F5081" s="17"/>
      <c r="G5081" s="17"/>
      <c r="H5081" s="353">
        <v>108004558158</v>
      </c>
      <c r="I5081" s="17" t="s">
        <v>5204</v>
      </c>
      <c r="J5081" s="17" t="s">
        <v>5922</v>
      </c>
    </row>
    <row r="5082" spans="1:10" hidden="1">
      <c r="A5082" s="18">
        <f t="shared" si="79"/>
        <v>5078</v>
      </c>
      <c r="B5082" s="38">
        <v>20596</v>
      </c>
      <c r="C5082" s="30" t="s">
        <v>4384</v>
      </c>
      <c r="D5082" s="48">
        <v>32026</v>
      </c>
      <c r="E5082" s="30" t="s">
        <v>4797</v>
      </c>
      <c r="F5082" s="17"/>
      <c r="G5082" s="17"/>
      <c r="H5082" s="353">
        <v>109005644240</v>
      </c>
      <c r="I5082" s="17" t="s">
        <v>5204</v>
      </c>
      <c r="J5082" s="17" t="s">
        <v>7018</v>
      </c>
    </row>
    <row r="5083" spans="1:10" hidden="1">
      <c r="A5083" s="18">
        <f t="shared" si="79"/>
        <v>5079</v>
      </c>
      <c r="B5083" s="42">
        <v>20597</v>
      </c>
      <c r="C5083" s="29" t="s">
        <v>435</v>
      </c>
      <c r="D5083" s="45">
        <v>34607</v>
      </c>
      <c r="E5083" s="29" t="s">
        <v>4797</v>
      </c>
      <c r="F5083" s="17"/>
      <c r="G5083" s="17"/>
      <c r="H5083" s="353">
        <v>141000769389</v>
      </c>
      <c r="I5083" s="17" t="s">
        <v>5210</v>
      </c>
      <c r="J5083" s="17" t="s">
        <v>7028</v>
      </c>
    </row>
    <row r="5084" spans="1:10" hidden="1">
      <c r="A5084" s="18">
        <f t="shared" si="79"/>
        <v>5080</v>
      </c>
      <c r="B5084" s="21">
        <v>20598</v>
      </c>
      <c r="C5084" s="22" t="s">
        <v>4385</v>
      </c>
      <c r="D5084" s="23">
        <v>36837</v>
      </c>
      <c r="E5084" s="24" t="s">
        <v>4779</v>
      </c>
      <c r="F5084" s="17"/>
      <c r="G5084" s="17"/>
      <c r="H5084" s="353">
        <v>105868477306</v>
      </c>
      <c r="I5084" s="17" t="s">
        <v>5204</v>
      </c>
      <c r="J5084" s="17">
        <v>0</v>
      </c>
    </row>
    <row r="5085" spans="1:10" hidden="1">
      <c r="A5085" s="18">
        <f t="shared" si="79"/>
        <v>5081</v>
      </c>
      <c r="B5085" s="25">
        <v>20599</v>
      </c>
      <c r="C5085" s="26" t="s">
        <v>4386</v>
      </c>
      <c r="D5085" s="27">
        <v>32004</v>
      </c>
      <c r="E5085" s="28" t="s">
        <v>4779</v>
      </c>
      <c r="F5085" s="17"/>
      <c r="G5085" s="17"/>
      <c r="H5085" s="353">
        <v>100005225273</v>
      </c>
      <c r="I5085" s="17" t="s">
        <v>5204</v>
      </c>
      <c r="J5085" s="17">
        <v>0</v>
      </c>
    </row>
    <row r="5086" spans="1:10" hidden="1">
      <c r="A5086" s="18">
        <f t="shared" si="79"/>
        <v>5082</v>
      </c>
      <c r="B5086" s="21">
        <v>20600</v>
      </c>
      <c r="C5086" s="22" t="s">
        <v>4387</v>
      </c>
      <c r="D5086" s="23">
        <v>35242</v>
      </c>
      <c r="E5086" s="24" t="s">
        <v>4795</v>
      </c>
      <c r="F5086" s="17"/>
      <c r="G5086" s="17"/>
      <c r="H5086" s="353">
        <v>103870456083</v>
      </c>
      <c r="I5086" s="17" t="s">
        <v>5204</v>
      </c>
      <c r="J5086" s="17">
        <v>0</v>
      </c>
    </row>
    <row r="5087" spans="1:10" hidden="1">
      <c r="A5087" s="18">
        <f t="shared" si="79"/>
        <v>5083</v>
      </c>
      <c r="B5087" s="25">
        <v>20601</v>
      </c>
      <c r="C5087" s="26" t="s">
        <v>4388</v>
      </c>
      <c r="D5087" s="27">
        <v>36547</v>
      </c>
      <c r="E5087" s="28" t="s">
        <v>4811</v>
      </c>
      <c r="F5087" s="17"/>
      <c r="G5087" s="17"/>
      <c r="H5087" s="353">
        <v>44210000237410</v>
      </c>
      <c r="I5087" s="17" t="s">
        <v>5273</v>
      </c>
      <c r="J5087" s="17">
        <v>0</v>
      </c>
    </row>
    <row r="5088" spans="1:10" hidden="1">
      <c r="A5088" s="18">
        <f t="shared" si="79"/>
        <v>5084</v>
      </c>
      <c r="B5088" s="38">
        <v>20603</v>
      </c>
      <c r="C5088" s="30" t="s">
        <v>4389</v>
      </c>
      <c r="D5088" s="48">
        <v>36473</v>
      </c>
      <c r="E5088" s="30" t="s">
        <v>4798</v>
      </c>
      <c r="F5088" s="17"/>
      <c r="G5088" s="17"/>
      <c r="H5088" s="353">
        <v>1029435026</v>
      </c>
      <c r="I5088" s="17" t="s">
        <v>5210</v>
      </c>
      <c r="J5088" s="17" t="s">
        <v>7048</v>
      </c>
    </row>
    <row r="5089" spans="1:10" hidden="1">
      <c r="A5089" s="18">
        <f t="shared" si="79"/>
        <v>5085</v>
      </c>
      <c r="B5089" s="42">
        <v>20604</v>
      </c>
      <c r="C5089" s="29" t="s">
        <v>4390</v>
      </c>
      <c r="D5089" s="45">
        <v>31519</v>
      </c>
      <c r="E5089" s="29" t="s">
        <v>4798</v>
      </c>
      <c r="F5089" s="17"/>
      <c r="G5089" s="17"/>
      <c r="H5089" s="353">
        <v>1029173671</v>
      </c>
      <c r="I5089" s="17" t="s">
        <v>5210</v>
      </c>
      <c r="J5089" s="17" t="s">
        <v>7049</v>
      </c>
    </row>
    <row r="5090" spans="1:10" hidden="1">
      <c r="A5090" s="18">
        <f t="shared" si="79"/>
        <v>5086</v>
      </c>
      <c r="B5090" s="38">
        <v>20605</v>
      </c>
      <c r="C5090" s="30" t="s">
        <v>4391</v>
      </c>
      <c r="D5090" s="48">
        <v>32039</v>
      </c>
      <c r="E5090" s="30" t="s">
        <v>4824</v>
      </c>
      <c r="F5090" s="17"/>
      <c r="G5090" s="17"/>
      <c r="H5090" s="353">
        <v>1029733338</v>
      </c>
      <c r="I5090" s="17" t="s">
        <v>5210</v>
      </c>
      <c r="J5090" s="17" t="s">
        <v>7050</v>
      </c>
    </row>
    <row r="5091" spans="1:10" hidden="1">
      <c r="A5091" s="18">
        <f t="shared" si="79"/>
        <v>5087</v>
      </c>
      <c r="B5091" s="42">
        <v>20606</v>
      </c>
      <c r="C5091" s="29" t="s">
        <v>4392</v>
      </c>
      <c r="D5091" s="45">
        <v>37788</v>
      </c>
      <c r="E5091" s="29" t="s">
        <v>4826</v>
      </c>
      <c r="F5091" s="17"/>
      <c r="G5091" s="17"/>
      <c r="H5091" s="353">
        <v>108872613346</v>
      </c>
      <c r="I5091" s="17" t="s">
        <v>5204</v>
      </c>
      <c r="J5091" s="17" t="s">
        <v>7033</v>
      </c>
    </row>
    <row r="5092" spans="1:10" hidden="1">
      <c r="A5092" s="18">
        <f t="shared" si="79"/>
        <v>5088</v>
      </c>
      <c r="B5092" s="38">
        <v>20607</v>
      </c>
      <c r="C5092" s="30" t="s">
        <v>4393</v>
      </c>
      <c r="D5092" s="48">
        <v>34155</v>
      </c>
      <c r="E5092" s="30" t="s">
        <v>4824</v>
      </c>
      <c r="F5092" s="17"/>
      <c r="G5092" s="17"/>
      <c r="H5092" s="353">
        <v>1029733614</v>
      </c>
      <c r="I5092" s="17" t="s">
        <v>5210</v>
      </c>
      <c r="J5092" s="17" t="s">
        <v>7051</v>
      </c>
    </row>
    <row r="5093" spans="1:10" hidden="1">
      <c r="A5093" s="18">
        <f t="shared" si="79"/>
        <v>5089</v>
      </c>
      <c r="B5093" s="42">
        <v>20608</v>
      </c>
      <c r="C5093" s="29" t="s">
        <v>4394</v>
      </c>
      <c r="D5093" s="45">
        <v>31986</v>
      </c>
      <c r="E5093" s="29" t="s">
        <v>4824</v>
      </c>
      <c r="F5093" s="17"/>
      <c r="G5093" s="17"/>
      <c r="H5093" s="353">
        <v>1029733793</v>
      </c>
      <c r="I5093" s="17" t="s">
        <v>5210</v>
      </c>
      <c r="J5093" s="17" t="s">
        <v>7052</v>
      </c>
    </row>
    <row r="5094" spans="1:10" hidden="1">
      <c r="A5094" s="18">
        <f t="shared" si="79"/>
        <v>5090</v>
      </c>
      <c r="B5094" s="38">
        <v>20609</v>
      </c>
      <c r="C5094" s="30" t="s">
        <v>4395</v>
      </c>
      <c r="D5094" s="48">
        <v>37980</v>
      </c>
      <c r="E5094" s="30" t="s">
        <v>4821</v>
      </c>
      <c r="F5094" s="17"/>
      <c r="G5094" s="17"/>
      <c r="H5094" s="353">
        <v>105875972244</v>
      </c>
      <c r="I5094" s="17" t="s">
        <v>5204</v>
      </c>
      <c r="J5094" s="17" t="s">
        <v>5922</v>
      </c>
    </row>
    <row r="5095" spans="1:10" hidden="1">
      <c r="A5095" s="18">
        <f t="shared" si="79"/>
        <v>5091</v>
      </c>
      <c r="B5095" s="42">
        <v>20611</v>
      </c>
      <c r="C5095" s="29" t="s">
        <v>4396</v>
      </c>
      <c r="D5095" s="45">
        <v>37771</v>
      </c>
      <c r="E5095" s="29" t="s">
        <v>4812</v>
      </c>
      <c r="F5095" s="17"/>
      <c r="G5095" s="17"/>
      <c r="H5095" s="353">
        <v>101875977689</v>
      </c>
      <c r="I5095" s="17" t="s">
        <v>5204</v>
      </c>
      <c r="J5095" s="17" t="s">
        <v>7054</v>
      </c>
    </row>
    <row r="5096" spans="1:10" hidden="1">
      <c r="A5096" s="18">
        <f t="shared" si="79"/>
        <v>5092</v>
      </c>
      <c r="B5096" s="38">
        <v>20614</v>
      </c>
      <c r="C5096" s="30" t="s">
        <v>4397</v>
      </c>
      <c r="D5096" s="48">
        <v>35695</v>
      </c>
      <c r="E5096" s="24" t="s">
        <v>4798</v>
      </c>
      <c r="F5096" s="17"/>
      <c r="G5096" s="17"/>
      <c r="H5096" s="353">
        <v>1015798405</v>
      </c>
      <c r="I5096" s="17" t="s">
        <v>5210</v>
      </c>
      <c r="J5096" s="17" t="s">
        <v>7055</v>
      </c>
    </row>
    <row r="5097" spans="1:10" hidden="1">
      <c r="A5097" s="18">
        <f t="shared" si="79"/>
        <v>5093</v>
      </c>
      <c r="B5097" s="42">
        <v>20615</v>
      </c>
      <c r="C5097" s="29" t="s">
        <v>4398</v>
      </c>
      <c r="D5097" s="45">
        <v>34216</v>
      </c>
      <c r="E5097" s="29" t="s">
        <v>4819</v>
      </c>
      <c r="F5097" s="17"/>
      <c r="G5097" s="17"/>
      <c r="H5097" s="353">
        <v>105872665756</v>
      </c>
      <c r="I5097" s="17" t="s">
        <v>5204</v>
      </c>
      <c r="J5097" s="17" t="s">
        <v>7056</v>
      </c>
    </row>
    <row r="5098" spans="1:10" hidden="1">
      <c r="A5098" s="18">
        <f t="shared" si="79"/>
        <v>5094</v>
      </c>
      <c r="B5098" s="38">
        <v>20619</v>
      </c>
      <c r="C5098" s="30" t="s">
        <v>4399</v>
      </c>
      <c r="D5098" s="48">
        <v>36745</v>
      </c>
      <c r="E5098" s="30" t="s">
        <v>4819</v>
      </c>
      <c r="F5098" s="17"/>
      <c r="G5098" s="17"/>
      <c r="H5098" s="353">
        <v>1028868469</v>
      </c>
      <c r="I5098" s="17" t="s">
        <v>5210</v>
      </c>
      <c r="J5098" s="17" t="s">
        <v>7057</v>
      </c>
    </row>
    <row r="5099" spans="1:10" hidden="1">
      <c r="A5099" s="18">
        <f t="shared" si="79"/>
        <v>5095</v>
      </c>
      <c r="B5099" s="38">
        <v>20624</v>
      </c>
      <c r="C5099" s="30" t="s">
        <v>4400</v>
      </c>
      <c r="D5099" s="48">
        <v>32046</v>
      </c>
      <c r="E5099" s="24" t="s">
        <v>4818</v>
      </c>
      <c r="F5099" s="17"/>
      <c r="G5099" s="17"/>
      <c r="H5099" s="353">
        <v>1027872192</v>
      </c>
      <c r="I5099" s="17" t="s">
        <v>5210</v>
      </c>
      <c r="J5099" s="17" t="s">
        <v>7058</v>
      </c>
    </row>
    <row r="5100" spans="1:10" hidden="1">
      <c r="A5100" s="18">
        <f t="shared" si="79"/>
        <v>5096</v>
      </c>
      <c r="B5100" s="42">
        <v>20625</v>
      </c>
      <c r="C5100" s="29" t="s">
        <v>3260</v>
      </c>
      <c r="D5100" s="45">
        <v>36770</v>
      </c>
      <c r="E5100" s="29" t="s">
        <v>4808</v>
      </c>
      <c r="F5100" s="17"/>
      <c r="G5100" s="17"/>
      <c r="H5100" s="353">
        <v>1026346724</v>
      </c>
      <c r="I5100" s="17" t="s">
        <v>5210</v>
      </c>
      <c r="J5100" s="17" t="s">
        <v>5922</v>
      </c>
    </row>
    <row r="5101" spans="1:10" hidden="1">
      <c r="A5101" s="18">
        <f t="shared" si="79"/>
        <v>5097</v>
      </c>
      <c r="B5101" s="38">
        <v>20626</v>
      </c>
      <c r="C5101" s="30" t="s">
        <v>4401</v>
      </c>
      <c r="D5101" s="48">
        <v>36796</v>
      </c>
      <c r="E5101" s="30" t="s">
        <v>4808</v>
      </c>
      <c r="F5101" s="17"/>
      <c r="G5101" s="17"/>
      <c r="H5101" s="353">
        <v>108875968048</v>
      </c>
      <c r="I5101" s="17" t="s">
        <v>5204</v>
      </c>
      <c r="J5101" s="17" t="s">
        <v>7059</v>
      </c>
    </row>
    <row r="5102" spans="1:10" hidden="1">
      <c r="A5102" s="18">
        <f t="shared" si="79"/>
        <v>5098</v>
      </c>
      <c r="B5102" s="42">
        <v>20628</v>
      </c>
      <c r="C5102" s="29" t="s">
        <v>4402</v>
      </c>
      <c r="D5102" s="45">
        <v>35024</v>
      </c>
      <c r="E5102" s="29" t="s">
        <v>4825</v>
      </c>
      <c r="F5102" s="17"/>
      <c r="G5102" s="17"/>
      <c r="H5102" s="353">
        <v>1029611346</v>
      </c>
      <c r="I5102" s="17" t="s">
        <v>5210</v>
      </c>
      <c r="J5102" s="17" t="s">
        <v>7060</v>
      </c>
    </row>
    <row r="5103" spans="1:10" hidden="1">
      <c r="A5103" s="18">
        <f t="shared" si="79"/>
        <v>5099</v>
      </c>
      <c r="B5103" s="38">
        <v>20629</v>
      </c>
      <c r="C5103" s="30" t="s">
        <v>4403</v>
      </c>
      <c r="D5103" s="48">
        <v>37092</v>
      </c>
      <c r="E5103" s="30" t="s">
        <v>4825</v>
      </c>
      <c r="F5103" s="17"/>
      <c r="G5103" s="17"/>
      <c r="H5103" s="353">
        <v>106876524098</v>
      </c>
      <c r="I5103" s="17" t="s">
        <v>5204</v>
      </c>
      <c r="J5103" s="17" t="s">
        <v>7061</v>
      </c>
    </row>
    <row r="5104" spans="1:10" hidden="1">
      <c r="A5104" s="18">
        <f t="shared" si="79"/>
        <v>5100</v>
      </c>
      <c r="B5104" s="38">
        <v>20632</v>
      </c>
      <c r="C5104" s="30" t="s">
        <v>4404</v>
      </c>
      <c r="D5104" s="48">
        <v>35841</v>
      </c>
      <c r="E5104" s="30" t="s">
        <v>4817</v>
      </c>
      <c r="F5104" s="17"/>
      <c r="G5104" s="17"/>
      <c r="H5104" s="353">
        <v>1027875283</v>
      </c>
      <c r="I5104" s="17" t="s">
        <v>5210</v>
      </c>
      <c r="J5104" s="17" t="s">
        <v>7062</v>
      </c>
    </row>
    <row r="5105" spans="1:10" hidden="1">
      <c r="A5105" s="18">
        <f t="shared" si="79"/>
        <v>5101</v>
      </c>
      <c r="B5105" s="42">
        <v>20633</v>
      </c>
      <c r="C5105" s="29" t="s">
        <v>4405</v>
      </c>
      <c r="D5105" s="45">
        <v>37782</v>
      </c>
      <c r="E5105" s="29" t="s">
        <v>4789</v>
      </c>
      <c r="F5105" s="17"/>
      <c r="G5105" s="17"/>
      <c r="H5105" s="353">
        <v>1029609427</v>
      </c>
      <c r="I5105" s="17" t="s">
        <v>5210</v>
      </c>
      <c r="J5105" s="17" t="s">
        <v>5922</v>
      </c>
    </row>
    <row r="5106" spans="1:10" hidden="1">
      <c r="A5106" s="18">
        <f t="shared" si="79"/>
        <v>5102</v>
      </c>
      <c r="B5106" s="38">
        <v>20634</v>
      </c>
      <c r="C5106" s="30" t="s">
        <v>4406</v>
      </c>
      <c r="D5106" s="48">
        <v>37925</v>
      </c>
      <c r="E5106" s="30" t="s">
        <v>4789</v>
      </c>
      <c r="F5106" s="17"/>
      <c r="G5106" s="17"/>
      <c r="H5106" s="353">
        <v>108875968705</v>
      </c>
      <c r="I5106" s="17" t="s">
        <v>5204</v>
      </c>
      <c r="J5106" s="17" t="s">
        <v>7063</v>
      </c>
    </row>
    <row r="5107" spans="1:10" hidden="1">
      <c r="A5107" s="18">
        <f t="shared" si="79"/>
        <v>5103</v>
      </c>
      <c r="B5107" s="42">
        <v>20635</v>
      </c>
      <c r="C5107" s="29" t="s">
        <v>4407</v>
      </c>
      <c r="D5107" s="45">
        <v>34336</v>
      </c>
      <c r="E5107" s="29" t="s">
        <v>4789</v>
      </c>
      <c r="F5107" s="17"/>
      <c r="G5107" s="17"/>
      <c r="H5107" s="353">
        <v>1029605361</v>
      </c>
      <c r="I5107" s="17" t="s">
        <v>5210</v>
      </c>
      <c r="J5107" s="17" t="s">
        <v>7064</v>
      </c>
    </row>
    <row r="5108" spans="1:10" hidden="1">
      <c r="A5108" s="18">
        <f t="shared" si="79"/>
        <v>5104</v>
      </c>
      <c r="B5108" s="42">
        <v>20637</v>
      </c>
      <c r="C5108" s="29" t="s">
        <v>4408</v>
      </c>
      <c r="D5108" s="45">
        <v>34371</v>
      </c>
      <c r="E5108" s="29" t="s">
        <v>4823</v>
      </c>
      <c r="F5108" s="17"/>
      <c r="G5108" s="17"/>
      <c r="H5108" s="353">
        <v>107869423850</v>
      </c>
      <c r="I5108" s="17" t="s">
        <v>5204</v>
      </c>
      <c r="J5108" s="17" t="s">
        <v>7065</v>
      </c>
    </row>
    <row r="5109" spans="1:10" hidden="1">
      <c r="A5109" s="18">
        <f t="shared" si="79"/>
        <v>5105</v>
      </c>
      <c r="B5109" s="38">
        <v>20639</v>
      </c>
      <c r="C5109" s="30" t="s">
        <v>4409</v>
      </c>
      <c r="D5109" s="48">
        <v>37484</v>
      </c>
      <c r="E5109" s="30" t="s">
        <v>4823</v>
      </c>
      <c r="F5109" s="17"/>
      <c r="G5109" s="17"/>
      <c r="H5109" s="353">
        <v>1029434201</v>
      </c>
      <c r="I5109" s="17" t="s">
        <v>5210</v>
      </c>
      <c r="J5109" s="17" t="s">
        <v>7066</v>
      </c>
    </row>
    <row r="5110" spans="1:10" hidden="1">
      <c r="A5110" s="18">
        <f t="shared" si="79"/>
        <v>5106</v>
      </c>
      <c r="B5110" s="42">
        <v>20640</v>
      </c>
      <c r="C5110" s="29" t="s">
        <v>3469</v>
      </c>
      <c r="D5110" s="45">
        <v>33337</v>
      </c>
      <c r="E5110" s="29" t="s">
        <v>4823</v>
      </c>
      <c r="F5110" s="17"/>
      <c r="G5110" s="17"/>
      <c r="H5110" s="353">
        <v>1027075948</v>
      </c>
      <c r="I5110" s="17" t="s">
        <v>5210</v>
      </c>
      <c r="J5110" s="17" t="s">
        <v>7063</v>
      </c>
    </row>
    <row r="5111" spans="1:10" hidden="1">
      <c r="A5111" s="18">
        <f t="shared" si="79"/>
        <v>5107</v>
      </c>
      <c r="B5111" s="38">
        <v>20641</v>
      </c>
      <c r="C5111" s="30" t="s">
        <v>4410</v>
      </c>
      <c r="D5111" s="48">
        <v>34278</v>
      </c>
      <c r="E5111" s="30" t="s">
        <v>4806</v>
      </c>
      <c r="F5111" s="17"/>
      <c r="G5111" s="17"/>
      <c r="H5111" s="353">
        <v>1029152318</v>
      </c>
      <c r="I5111" s="17" t="s">
        <v>5210</v>
      </c>
      <c r="J5111" s="17" t="s">
        <v>6604</v>
      </c>
    </row>
    <row r="5112" spans="1:10" hidden="1">
      <c r="A5112" s="18">
        <f t="shared" si="79"/>
        <v>5108</v>
      </c>
      <c r="B5112" s="42">
        <v>20642</v>
      </c>
      <c r="C5112" s="29" t="s">
        <v>3837</v>
      </c>
      <c r="D5112" s="45">
        <v>37476</v>
      </c>
      <c r="E5112" s="29" t="s">
        <v>4806</v>
      </c>
      <c r="F5112" s="17"/>
      <c r="G5112" s="17"/>
      <c r="H5112" s="353">
        <v>1027233347</v>
      </c>
      <c r="I5112" s="17" t="s">
        <v>5210</v>
      </c>
      <c r="J5112" s="17" t="s">
        <v>7059</v>
      </c>
    </row>
    <row r="5113" spans="1:10" hidden="1">
      <c r="A5113" s="18">
        <f t="shared" si="79"/>
        <v>5109</v>
      </c>
      <c r="B5113" s="38">
        <v>20643</v>
      </c>
      <c r="C5113" s="30" t="s">
        <v>4411</v>
      </c>
      <c r="D5113" s="48">
        <v>37834</v>
      </c>
      <c r="E5113" s="30" t="s">
        <v>4806</v>
      </c>
      <c r="F5113" s="17"/>
      <c r="G5113" s="17"/>
      <c r="H5113" s="353">
        <v>104875968667</v>
      </c>
      <c r="I5113" s="17" t="s">
        <v>5204</v>
      </c>
      <c r="J5113" s="17" t="s">
        <v>7067</v>
      </c>
    </row>
    <row r="5114" spans="1:10" hidden="1">
      <c r="A5114" s="18">
        <f t="shared" si="79"/>
        <v>5110</v>
      </c>
      <c r="B5114" s="42">
        <v>20644</v>
      </c>
      <c r="C5114" s="29" t="s">
        <v>4412</v>
      </c>
      <c r="D5114" s="45">
        <v>37684</v>
      </c>
      <c r="E5114" s="29" t="s">
        <v>4827</v>
      </c>
      <c r="F5114" s="17"/>
      <c r="G5114" s="17"/>
      <c r="H5114" s="353">
        <v>101875972645</v>
      </c>
      <c r="I5114" s="17" t="s">
        <v>5204</v>
      </c>
      <c r="J5114" s="17" t="s">
        <v>5922</v>
      </c>
    </row>
    <row r="5115" spans="1:10" hidden="1">
      <c r="A5115" s="18">
        <f t="shared" si="79"/>
        <v>5111</v>
      </c>
      <c r="B5115" s="38">
        <v>20645</v>
      </c>
      <c r="C5115" s="30" t="s">
        <v>4413</v>
      </c>
      <c r="D5115" s="48">
        <v>33686</v>
      </c>
      <c r="E5115" s="30" t="s">
        <v>4827</v>
      </c>
      <c r="F5115" s="17"/>
      <c r="G5115" s="17"/>
      <c r="H5115" s="353">
        <v>1018242637</v>
      </c>
      <c r="I5115" s="17" t="s">
        <v>5210</v>
      </c>
      <c r="J5115" s="17" t="s">
        <v>6028</v>
      </c>
    </row>
    <row r="5116" spans="1:10" hidden="1">
      <c r="A5116" s="18">
        <f t="shared" si="79"/>
        <v>5112</v>
      </c>
      <c r="B5116" s="42">
        <v>20647</v>
      </c>
      <c r="C5116" s="29" t="s">
        <v>4414</v>
      </c>
      <c r="D5116" s="45">
        <v>32766</v>
      </c>
      <c r="E5116" s="29" t="s">
        <v>4829</v>
      </c>
      <c r="F5116" s="17"/>
      <c r="G5116" s="17"/>
      <c r="H5116" s="353">
        <v>1025955988</v>
      </c>
      <c r="I5116" s="17" t="s">
        <v>5210</v>
      </c>
      <c r="J5116" s="17" t="s">
        <v>7068</v>
      </c>
    </row>
    <row r="5117" spans="1:10" hidden="1">
      <c r="A5117" s="18">
        <f t="shared" si="79"/>
        <v>5113</v>
      </c>
      <c r="B5117" s="38">
        <v>20648</v>
      </c>
      <c r="C5117" s="30" t="s">
        <v>4415</v>
      </c>
      <c r="D5117" s="48">
        <v>32360</v>
      </c>
      <c r="E5117" s="30" t="s">
        <v>4829</v>
      </c>
      <c r="F5117" s="17"/>
      <c r="G5117" s="17"/>
      <c r="H5117" s="353">
        <v>1033431544</v>
      </c>
      <c r="I5117" s="17" t="s">
        <v>5210</v>
      </c>
      <c r="J5117" s="17" t="s">
        <v>7017</v>
      </c>
    </row>
    <row r="5118" spans="1:10" hidden="1">
      <c r="A5118" s="18">
        <f t="shared" si="79"/>
        <v>5114</v>
      </c>
      <c r="B5118" s="38">
        <v>20650</v>
      </c>
      <c r="C5118" s="30" t="s">
        <v>4416</v>
      </c>
      <c r="D5118" s="48">
        <v>36232</v>
      </c>
      <c r="E5118" s="24" t="s">
        <v>4830</v>
      </c>
      <c r="F5118" s="17"/>
      <c r="G5118" s="17"/>
      <c r="H5118" s="353">
        <v>21510002189450</v>
      </c>
      <c r="I5118" s="17" t="s">
        <v>5273</v>
      </c>
      <c r="J5118" s="17" t="s">
        <v>7069</v>
      </c>
    </row>
    <row r="5119" spans="1:10" hidden="1">
      <c r="A5119" s="18">
        <f t="shared" si="79"/>
        <v>5115</v>
      </c>
      <c r="B5119" s="42">
        <v>20651</v>
      </c>
      <c r="C5119" s="29" t="s">
        <v>4417</v>
      </c>
      <c r="D5119" s="45">
        <v>33528</v>
      </c>
      <c r="E5119" s="28" t="s">
        <v>4819</v>
      </c>
      <c r="F5119" s="17"/>
      <c r="G5119" s="17"/>
      <c r="H5119" s="353">
        <v>1029603202</v>
      </c>
      <c r="I5119" s="17" t="s">
        <v>5210</v>
      </c>
      <c r="J5119" s="17" t="s">
        <v>7070</v>
      </c>
    </row>
    <row r="5120" spans="1:10" hidden="1">
      <c r="A5120" s="18">
        <f t="shared" si="79"/>
        <v>5116</v>
      </c>
      <c r="B5120" s="42">
        <v>20653</v>
      </c>
      <c r="C5120" s="29" t="s">
        <v>4418</v>
      </c>
      <c r="D5120" s="45">
        <v>34346</v>
      </c>
      <c r="E5120" s="29" t="s">
        <v>4806</v>
      </c>
      <c r="F5120" s="17"/>
      <c r="G5120" s="17"/>
      <c r="H5120" s="353">
        <v>141000825551</v>
      </c>
      <c r="I5120" s="17" t="s">
        <v>5210</v>
      </c>
      <c r="J5120" s="17" t="s">
        <v>7071</v>
      </c>
    </row>
    <row r="5121" spans="1:10" hidden="1">
      <c r="A5121" s="18">
        <f t="shared" si="79"/>
        <v>5117</v>
      </c>
      <c r="B5121" s="38">
        <v>20654</v>
      </c>
      <c r="C5121" s="30" t="s">
        <v>89</v>
      </c>
      <c r="D5121" s="48">
        <v>34922</v>
      </c>
      <c r="E5121" s="30" t="s">
        <v>4805</v>
      </c>
      <c r="F5121" s="17"/>
      <c r="G5121" s="17"/>
      <c r="H5121" s="353">
        <v>141000781577</v>
      </c>
      <c r="I5121" s="17" t="s">
        <v>5210</v>
      </c>
      <c r="J5121" s="17" t="s">
        <v>7072</v>
      </c>
    </row>
    <row r="5122" spans="1:10" hidden="1">
      <c r="A5122" s="18">
        <f t="shared" si="79"/>
        <v>5118</v>
      </c>
      <c r="B5122" s="42">
        <v>20656</v>
      </c>
      <c r="C5122" s="29" t="s">
        <v>4419</v>
      </c>
      <c r="D5122" s="45">
        <v>37872</v>
      </c>
      <c r="E5122" s="29" t="s">
        <v>4828</v>
      </c>
      <c r="F5122" s="17"/>
      <c r="G5122" s="17"/>
      <c r="H5122" s="353">
        <v>109875972307</v>
      </c>
      <c r="I5122" s="17" t="s">
        <v>5204</v>
      </c>
      <c r="J5122" s="17" t="s">
        <v>5922</v>
      </c>
    </row>
    <row r="5123" spans="1:10" hidden="1">
      <c r="A5123" s="18">
        <f t="shared" si="79"/>
        <v>5119</v>
      </c>
      <c r="B5123" s="38">
        <v>20657</v>
      </c>
      <c r="C5123" s="30" t="s">
        <v>4420</v>
      </c>
      <c r="D5123" s="48">
        <v>37786</v>
      </c>
      <c r="E5123" s="30" t="s">
        <v>4828</v>
      </c>
      <c r="F5123" s="17"/>
      <c r="G5123" s="17"/>
      <c r="H5123" s="353">
        <v>1029609005</v>
      </c>
      <c r="I5123" s="17" t="s">
        <v>5210</v>
      </c>
      <c r="J5123" s="17" t="s">
        <v>5922</v>
      </c>
    </row>
    <row r="5124" spans="1:10" hidden="1">
      <c r="A5124" s="18">
        <f t="shared" si="79"/>
        <v>5120</v>
      </c>
      <c r="B5124" s="42">
        <v>20658</v>
      </c>
      <c r="C5124" s="29" t="s">
        <v>4421</v>
      </c>
      <c r="D5124" s="45">
        <v>37759</v>
      </c>
      <c r="E5124" s="29" t="s">
        <v>4826</v>
      </c>
      <c r="F5124" s="17"/>
      <c r="G5124" s="17"/>
      <c r="H5124" s="353">
        <v>100875968698</v>
      </c>
      <c r="I5124" s="17" t="s">
        <v>5204</v>
      </c>
      <c r="J5124" s="17" t="s">
        <v>5922</v>
      </c>
    </row>
    <row r="5125" spans="1:10" hidden="1">
      <c r="A5125" s="18">
        <f t="shared" si="79"/>
        <v>5121</v>
      </c>
      <c r="B5125" s="38">
        <v>20659</v>
      </c>
      <c r="C5125" s="30" t="s">
        <v>4422</v>
      </c>
      <c r="D5125" s="48">
        <v>36759</v>
      </c>
      <c r="E5125" s="30" t="s">
        <v>4826</v>
      </c>
      <c r="F5125" s="17"/>
      <c r="G5125" s="17"/>
      <c r="H5125" s="353">
        <v>1028029679</v>
      </c>
      <c r="I5125" s="17" t="s">
        <v>5210</v>
      </c>
      <c r="J5125" s="17" t="s">
        <v>7066</v>
      </c>
    </row>
    <row r="5126" spans="1:10" hidden="1">
      <c r="A5126" s="18">
        <f t="shared" ref="A5126:A5189" si="80">ROW()-4</f>
        <v>5122</v>
      </c>
      <c r="B5126" s="42">
        <v>20660</v>
      </c>
      <c r="C5126" s="29" t="s">
        <v>4423</v>
      </c>
      <c r="D5126" s="45">
        <v>35743</v>
      </c>
      <c r="E5126" s="29" t="s">
        <v>4826</v>
      </c>
      <c r="F5126" s="17"/>
      <c r="G5126" s="17"/>
      <c r="H5126" s="353">
        <v>1029434812</v>
      </c>
      <c r="I5126" s="17" t="s">
        <v>5210</v>
      </c>
      <c r="J5126" s="17" t="s">
        <v>7066</v>
      </c>
    </row>
    <row r="5127" spans="1:10" hidden="1">
      <c r="A5127" s="18">
        <f t="shared" si="80"/>
        <v>5123</v>
      </c>
      <c r="B5127" s="38">
        <v>20662</v>
      </c>
      <c r="C5127" s="30" t="s">
        <v>4424</v>
      </c>
      <c r="D5127" s="48">
        <v>36312</v>
      </c>
      <c r="E5127" s="30" t="s">
        <v>4815</v>
      </c>
      <c r="F5127" s="17"/>
      <c r="G5127" s="17"/>
      <c r="H5127" s="353">
        <v>1029610807</v>
      </c>
      <c r="I5127" s="17" t="s">
        <v>5210</v>
      </c>
      <c r="J5127" s="17" t="s">
        <v>7066</v>
      </c>
    </row>
    <row r="5128" spans="1:10" hidden="1">
      <c r="A5128" s="18">
        <f t="shared" si="80"/>
        <v>5124</v>
      </c>
      <c r="B5128" s="38">
        <v>20664</v>
      </c>
      <c r="C5128" s="30" t="s">
        <v>4425</v>
      </c>
      <c r="D5128" s="48">
        <v>29514</v>
      </c>
      <c r="E5128" s="30" t="s">
        <v>4807</v>
      </c>
      <c r="F5128" s="17"/>
      <c r="G5128" s="17"/>
      <c r="H5128" s="353">
        <v>1033432074</v>
      </c>
      <c r="I5128" s="17" t="s">
        <v>5210</v>
      </c>
      <c r="J5128" s="17" t="s">
        <v>7017</v>
      </c>
    </row>
    <row r="5129" spans="1:10" hidden="1">
      <c r="A5129" s="18">
        <f t="shared" si="80"/>
        <v>5125</v>
      </c>
      <c r="B5129" s="42">
        <v>20666</v>
      </c>
      <c r="C5129" s="29" t="s">
        <v>4426</v>
      </c>
      <c r="D5129" s="45">
        <v>32700</v>
      </c>
      <c r="E5129" s="29" t="s">
        <v>4807</v>
      </c>
      <c r="F5129" s="17"/>
      <c r="G5129" s="17"/>
      <c r="H5129" s="353">
        <v>1033438044</v>
      </c>
      <c r="I5129" s="17" t="s">
        <v>5210</v>
      </c>
      <c r="J5129" s="17" t="s">
        <v>7020</v>
      </c>
    </row>
    <row r="5130" spans="1:10" hidden="1">
      <c r="A5130" s="18">
        <f t="shared" si="80"/>
        <v>5126</v>
      </c>
      <c r="B5130" s="38">
        <v>20668</v>
      </c>
      <c r="C5130" s="30" t="s">
        <v>4427</v>
      </c>
      <c r="D5130" s="48">
        <v>36888</v>
      </c>
      <c r="E5130" s="30" t="s">
        <v>4781</v>
      </c>
      <c r="F5130" s="17"/>
      <c r="G5130" s="17"/>
      <c r="H5130" s="353">
        <v>1033430995</v>
      </c>
      <c r="I5130" s="17" t="s">
        <v>5210</v>
      </c>
      <c r="J5130" s="17" t="s">
        <v>7047</v>
      </c>
    </row>
    <row r="5131" spans="1:10" hidden="1">
      <c r="A5131" s="18">
        <f t="shared" si="80"/>
        <v>5127</v>
      </c>
      <c r="B5131" s="42">
        <v>20669</v>
      </c>
      <c r="C5131" s="29" t="s">
        <v>4428</v>
      </c>
      <c r="D5131" s="45">
        <v>37203</v>
      </c>
      <c r="E5131" s="28" t="s">
        <v>4782</v>
      </c>
      <c r="F5131" s="17" t="s">
        <v>10749</v>
      </c>
      <c r="G5131" s="17" t="s">
        <v>10748</v>
      </c>
      <c r="H5131" s="353">
        <v>9378744232</v>
      </c>
      <c r="I5131" s="17" t="s">
        <v>5210</v>
      </c>
      <c r="J5131" s="17" t="s">
        <v>6532</v>
      </c>
    </row>
    <row r="5132" spans="1:10" hidden="1">
      <c r="A5132" s="18">
        <f t="shared" si="80"/>
        <v>5128</v>
      </c>
      <c r="B5132" s="38">
        <v>20670</v>
      </c>
      <c r="C5132" s="30" t="s">
        <v>4429</v>
      </c>
      <c r="D5132" s="48">
        <v>30344</v>
      </c>
      <c r="E5132" s="30" t="s">
        <v>4822</v>
      </c>
      <c r="F5132" s="17"/>
      <c r="G5132" s="17"/>
      <c r="H5132" s="353">
        <v>521000734277</v>
      </c>
      <c r="I5132" s="17" t="s">
        <v>5210</v>
      </c>
      <c r="J5132" s="17" t="s">
        <v>7018</v>
      </c>
    </row>
    <row r="5133" spans="1:10" hidden="1">
      <c r="A5133" s="18">
        <f t="shared" si="80"/>
        <v>5129</v>
      </c>
      <c r="B5133" s="42">
        <v>20671</v>
      </c>
      <c r="C5133" s="29" t="s">
        <v>4430</v>
      </c>
      <c r="D5133" s="45">
        <v>30755</v>
      </c>
      <c r="E5133" s="28" t="s">
        <v>4782</v>
      </c>
      <c r="F5133" s="17" t="s">
        <v>11435</v>
      </c>
      <c r="G5133" s="17" t="s">
        <v>11431</v>
      </c>
      <c r="H5133" s="353">
        <v>103875310978</v>
      </c>
      <c r="I5133" s="17" t="s">
        <v>5204</v>
      </c>
      <c r="J5133" s="17" t="s">
        <v>6604</v>
      </c>
    </row>
    <row r="5134" spans="1:10" hidden="1">
      <c r="A5134" s="18">
        <f t="shared" si="80"/>
        <v>5130</v>
      </c>
      <c r="B5134" s="38">
        <v>20673</v>
      </c>
      <c r="C5134" s="30" t="s">
        <v>4431</v>
      </c>
      <c r="D5134" s="48">
        <v>37817</v>
      </c>
      <c r="E5134" s="24" t="s">
        <v>4793</v>
      </c>
      <c r="F5134" s="17"/>
      <c r="G5134" s="17"/>
      <c r="H5134" s="353">
        <v>101876002702</v>
      </c>
      <c r="I5134" s="17" t="s">
        <v>5204</v>
      </c>
      <c r="J5134" s="17" t="s">
        <v>7073</v>
      </c>
    </row>
    <row r="5135" spans="1:10" hidden="1">
      <c r="A5135" s="18">
        <f t="shared" si="80"/>
        <v>5131</v>
      </c>
      <c r="B5135" s="42">
        <v>20674</v>
      </c>
      <c r="C5135" s="29" t="s">
        <v>4432</v>
      </c>
      <c r="D5135" s="45">
        <v>37874</v>
      </c>
      <c r="E5135" s="29" t="s">
        <v>4797</v>
      </c>
      <c r="F5135" s="17"/>
      <c r="G5135" s="17"/>
      <c r="H5135" s="353">
        <v>107876029826</v>
      </c>
      <c r="I5135" s="17" t="s">
        <v>5204</v>
      </c>
      <c r="J5135" s="17" t="s">
        <v>6509</v>
      </c>
    </row>
    <row r="5136" spans="1:10" hidden="1">
      <c r="A5136" s="18">
        <f t="shared" si="80"/>
        <v>5132</v>
      </c>
      <c r="B5136" s="38">
        <v>20675</v>
      </c>
      <c r="C5136" s="30" t="s">
        <v>4433</v>
      </c>
      <c r="D5136" s="48">
        <v>37907</v>
      </c>
      <c r="E5136" s="30" t="s">
        <v>4797</v>
      </c>
      <c r="F5136" s="17"/>
      <c r="G5136" s="17"/>
      <c r="H5136" s="353">
        <v>103876001669</v>
      </c>
      <c r="I5136" s="17" t="s">
        <v>5204</v>
      </c>
      <c r="J5136" s="17" t="s">
        <v>7074</v>
      </c>
    </row>
    <row r="5137" spans="1:10" hidden="1">
      <c r="A5137" s="18">
        <f t="shared" si="80"/>
        <v>5133</v>
      </c>
      <c r="B5137" s="42">
        <v>20676</v>
      </c>
      <c r="C5137" s="29" t="s">
        <v>4434</v>
      </c>
      <c r="D5137" s="45">
        <v>32366</v>
      </c>
      <c r="E5137" s="29" t="s">
        <v>4798</v>
      </c>
      <c r="F5137" s="17"/>
      <c r="G5137" s="17"/>
      <c r="H5137" s="353">
        <v>9705294459</v>
      </c>
      <c r="I5137" s="17" t="s">
        <v>5210</v>
      </c>
      <c r="J5137" s="17">
        <v>0</v>
      </c>
    </row>
    <row r="5138" spans="1:10" hidden="1">
      <c r="A5138" s="18">
        <f t="shared" si="80"/>
        <v>5134</v>
      </c>
      <c r="B5138" s="38">
        <v>20677</v>
      </c>
      <c r="C5138" s="30" t="s">
        <v>4435</v>
      </c>
      <c r="D5138" s="48">
        <v>37259</v>
      </c>
      <c r="E5138" s="30" t="s">
        <v>4798</v>
      </c>
      <c r="F5138" s="17"/>
      <c r="G5138" s="17"/>
      <c r="H5138" s="353">
        <v>1029728405</v>
      </c>
      <c r="I5138" s="17" t="s">
        <v>5210</v>
      </c>
      <c r="J5138" s="17">
        <v>0</v>
      </c>
    </row>
    <row r="5139" spans="1:10" hidden="1">
      <c r="A5139" s="18">
        <f t="shared" si="80"/>
        <v>5135</v>
      </c>
      <c r="B5139" s="42">
        <v>20679</v>
      </c>
      <c r="C5139" s="29" t="s">
        <v>4436</v>
      </c>
      <c r="D5139" s="45">
        <v>36908</v>
      </c>
      <c r="E5139" s="29" t="s">
        <v>4824</v>
      </c>
      <c r="F5139" s="17"/>
      <c r="G5139" s="17"/>
      <c r="H5139" s="353">
        <v>1030273129</v>
      </c>
      <c r="I5139" s="17" t="s">
        <v>5210</v>
      </c>
      <c r="J5139" s="17">
        <v>0</v>
      </c>
    </row>
    <row r="5140" spans="1:10" hidden="1">
      <c r="A5140" s="18">
        <f t="shared" si="80"/>
        <v>5136</v>
      </c>
      <c r="B5140" s="38">
        <v>20680</v>
      </c>
      <c r="C5140" s="30" t="s">
        <v>4437</v>
      </c>
      <c r="D5140" s="48">
        <v>35143</v>
      </c>
      <c r="E5140" s="30" t="s">
        <v>4808</v>
      </c>
      <c r="F5140" s="17"/>
      <c r="G5140" s="17"/>
      <c r="H5140" s="353">
        <v>1016519261</v>
      </c>
      <c r="I5140" s="17" t="s">
        <v>5210</v>
      </c>
      <c r="J5140" s="17">
        <v>0</v>
      </c>
    </row>
    <row r="5141" spans="1:10" hidden="1">
      <c r="A5141" s="18">
        <f t="shared" si="80"/>
        <v>5137</v>
      </c>
      <c r="B5141" s="42">
        <v>20681</v>
      </c>
      <c r="C5141" s="29" t="s">
        <v>4438</v>
      </c>
      <c r="D5141" s="45">
        <v>33799</v>
      </c>
      <c r="E5141" s="29" t="s">
        <v>4821</v>
      </c>
      <c r="F5141" s="17"/>
      <c r="G5141" s="17"/>
      <c r="H5141" s="353">
        <v>1020477416</v>
      </c>
      <c r="I5141" s="17" t="s">
        <v>5210</v>
      </c>
      <c r="J5141" s="17">
        <v>0</v>
      </c>
    </row>
    <row r="5142" spans="1:10" hidden="1">
      <c r="A5142" s="18">
        <f t="shared" si="80"/>
        <v>5138</v>
      </c>
      <c r="B5142" s="42">
        <v>20683</v>
      </c>
      <c r="C5142" s="29" t="s">
        <v>4439</v>
      </c>
      <c r="D5142" s="45">
        <v>35098</v>
      </c>
      <c r="E5142" s="29" t="s">
        <v>4821</v>
      </c>
      <c r="F5142" s="17"/>
      <c r="G5142" s="17"/>
      <c r="H5142" s="353">
        <v>101877625348</v>
      </c>
      <c r="I5142" s="17" t="s">
        <v>5204</v>
      </c>
      <c r="J5142" s="17">
        <v>0</v>
      </c>
    </row>
    <row r="5143" spans="1:10" hidden="1">
      <c r="A5143" s="18">
        <f t="shared" si="80"/>
        <v>5139</v>
      </c>
      <c r="B5143" s="38">
        <v>20684</v>
      </c>
      <c r="C5143" s="30" t="s">
        <v>4440</v>
      </c>
      <c r="D5143" s="48">
        <v>31162</v>
      </c>
      <c r="E5143" s="30" t="s">
        <v>4812</v>
      </c>
      <c r="F5143" s="17"/>
      <c r="G5143" s="17"/>
      <c r="H5143" s="353">
        <v>1027289734</v>
      </c>
      <c r="I5143" s="17" t="s">
        <v>5210</v>
      </c>
      <c r="J5143" s="17">
        <v>0</v>
      </c>
    </row>
    <row r="5144" spans="1:10" hidden="1">
      <c r="A5144" s="18">
        <f t="shared" si="80"/>
        <v>5140</v>
      </c>
      <c r="B5144" s="42">
        <v>20685</v>
      </c>
      <c r="C5144" s="29" t="s">
        <v>4441</v>
      </c>
      <c r="D5144" s="45">
        <v>34651</v>
      </c>
      <c r="E5144" s="29" t="s">
        <v>4812</v>
      </c>
      <c r="F5144" s="17"/>
      <c r="G5144" s="17"/>
      <c r="H5144" s="353">
        <v>1027244746</v>
      </c>
      <c r="I5144" s="17" t="s">
        <v>5210</v>
      </c>
      <c r="J5144" s="17">
        <v>0</v>
      </c>
    </row>
    <row r="5145" spans="1:10" hidden="1">
      <c r="A5145" s="18">
        <f t="shared" si="80"/>
        <v>5141</v>
      </c>
      <c r="B5145" s="42">
        <v>20687</v>
      </c>
      <c r="C5145" s="29" t="s">
        <v>4442</v>
      </c>
      <c r="D5145" s="45">
        <v>31738</v>
      </c>
      <c r="E5145" s="29" t="s">
        <v>4792</v>
      </c>
      <c r="F5145" s="17"/>
      <c r="G5145" s="17"/>
      <c r="H5145" s="353">
        <v>1028639315</v>
      </c>
      <c r="I5145" s="17" t="s">
        <v>5210</v>
      </c>
      <c r="J5145" s="17">
        <v>0</v>
      </c>
    </row>
    <row r="5146" spans="1:10" hidden="1">
      <c r="A5146" s="18">
        <f t="shared" si="80"/>
        <v>5142</v>
      </c>
      <c r="B5146" s="38">
        <v>20688</v>
      </c>
      <c r="C5146" s="30" t="s">
        <v>84</v>
      </c>
      <c r="D5146" s="48">
        <v>30344</v>
      </c>
      <c r="E5146" s="24" t="s">
        <v>4830</v>
      </c>
      <c r="F5146" s="17"/>
      <c r="G5146" s="17"/>
      <c r="H5146" s="353">
        <v>101877853652</v>
      </c>
      <c r="I5146" s="17" t="s">
        <v>5204</v>
      </c>
      <c r="J5146" s="17">
        <v>0</v>
      </c>
    </row>
    <row r="5147" spans="1:10" hidden="1">
      <c r="A5147" s="18">
        <f t="shared" si="80"/>
        <v>5143</v>
      </c>
      <c r="B5147" s="42">
        <v>20689</v>
      </c>
      <c r="C5147" s="29" t="s">
        <v>4443</v>
      </c>
      <c r="D5147" s="45">
        <v>31999</v>
      </c>
      <c r="E5147" s="29" t="s">
        <v>4815</v>
      </c>
      <c r="F5147" s="17"/>
      <c r="G5147" s="17"/>
      <c r="H5147" s="353">
        <v>1029811136</v>
      </c>
      <c r="I5147" s="17" t="s">
        <v>5210</v>
      </c>
      <c r="J5147" s="17">
        <v>0</v>
      </c>
    </row>
    <row r="5148" spans="1:10" hidden="1">
      <c r="A5148" s="18">
        <f t="shared" si="80"/>
        <v>5144</v>
      </c>
      <c r="B5148" s="38">
        <v>20690</v>
      </c>
      <c r="C5148" s="30" t="s">
        <v>4444</v>
      </c>
      <c r="D5148" s="48">
        <v>32980</v>
      </c>
      <c r="E5148" s="30" t="s">
        <v>4819</v>
      </c>
      <c r="F5148" s="17"/>
      <c r="G5148" s="17"/>
      <c r="H5148" s="353">
        <v>1029727250</v>
      </c>
      <c r="I5148" s="17" t="s">
        <v>5210</v>
      </c>
      <c r="J5148" s="17">
        <v>0</v>
      </c>
    </row>
    <row r="5149" spans="1:10" hidden="1">
      <c r="A5149" s="18">
        <f t="shared" si="80"/>
        <v>5145</v>
      </c>
      <c r="B5149" s="42">
        <v>20691</v>
      </c>
      <c r="C5149" s="29" t="s">
        <v>4445</v>
      </c>
      <c r="D5149" s="45">
        <v>37974</v>
      </c>
      <c r="E5149" s="29" t="s">
        <v>4819</v>
      </c>
      <c r="F5149" s="17"/>
      <c r="G5149" s="17"/>
      <c r="H5149" s="353">
        <v>1028641191</v>
      </c>
      <c r="I5149" s="17" t="s">
        <v>5210</v>
      </c>
      <c r="J5149" s="17">
        <v>0</v>
      </c>
    </row>
    <row r="5150" spans="1:10" hidden="1">
      <c r="A5150" s="18">
        <f t="shared" si="80"/>
        <v>5146</v>
      </c>
      <c r="B5150" s="38">
        <v>20692</v>
      </c>
      <c r="C5150" s="30" t="s">
        <v>4446</v>
      </c>
      <c r="D5150" s="48">
        <v>34612</v>
      </c>
      <c r="E5150" s="30" t="s">
        <v>4813</v>
      </c>
      <c r="F5150" s="17"/>
      <c r="G5150" s="17"/>
      <c r="H5150" s="353">
        <v>1030271821</v>
      </c>
      <c r="I5150" s="17" t="s">
        <v>5210</v>
      </c>
      <c r="J5150" s="17">
        <v>0</v>
      </c>
    </row>
    <row r="5151" spans="1:10" hidden="1">
      <c r="A5151" s="18">
        <f t="shared" si="80"/>
        <v>5147</v>
      </c>
      <c r="B5151" s="42">
        <v>20694</v>
      </c>
      <c r="C5151" s="29" t="s">
        <v>4447</v>
      </c>
      <c r="D5151" s="45">
        <v>32278</v>
      </c>
      <c r="E5151" s="29" t="s">
        <v>4802</v>
      </c>
      <c r="F5151" s="17"/>
      <c r="G5151" s="17"/>
      <c r="H5151" s="353">
        <v>1029729071</v>
      </c>
      <c r="I5151" s="17" t="s">
        <v>5210</v>
      </c>
      <c r="J5151" s="17">
        <v>0</v>
      </c>
    </row>
    <row r="5152" spans="1:10" hidden="1">
      <c r="A5152" s="18">
        <f t="shared" si="80"/>
        <v>5148</v>
      </c>
      <c r="B5152" s="38">
        <v>20695</v>
      </c>
      <c r="C5152" s="30" t="s">
        <v>4448</v>
      </c>
      <c r="D5152" s="48">
        <v>36437</v>
      </c>
      <c r="E5152" s="30" t="s">
        <v>4821</v>
      </c>
      <c r="F5152" s="17"/>
      <c r="G5152" s="17"/>
      <c r="H5152" s="353">
        <v>104877625426</v>
      </c>
      <c r="I5152" s="17" t="s">
        <v>5204</v>
      </c>
      <c r="J5152" s="17">
        <v>0</v>
      </c>
    </row>
    <row r="5153" spans="1:10" hidden="1">
      <c r="A5153" s="18">
        <f t="shared" si="80"/>
        <v>5149</v>
      </c>
      <c r="B5153" s="38">
        <v>20699</v>
      </c>
      <c r="C5153" s="30" t="s">
        <v>4449</v>
      </c>
      <c r="D5153" s="48">
        <v>31330</v>
      </c>
      <c r="E5153" s="30" t="s">
        <v>4817</v>
      </c>
      <c r="F5153" s="17"/>
      <c r="G5153" s="17"/>
      <c r="H5153" s="353">
        <v>1029734007</v>
      </c>
      <c r="I5153" s="17" t="s">
        <v>5210</v>
      </c>
      <c r="J5153" s="17">
        <v>0</v>
      </c>
    </row>
    <row r="5154" spans="1:10" hidden="1">
      <c r="A5154" s="18">
        <f t="shared" si="80"/>
        <v>5150</v>
      </c>
      <c r="B5154" s="38">
        <v>20703</v>
      </c>
      <c r="C5154" s="30" t="s">
        <v>4450</v>
      </c>
      <c r="D5154" s="48">
        <v>32466</v>
      </c>
      <c r="E5154" s="30" t="s">
        <v>4823</v>
      </c>
      <c r="F5154" s="17"/>
      <c r="G5154" s="17"/>
      <c r="H5154" s="353">
        <v>351001105223</v>
      </c>
      <c r="I5154" s="17" t="s">
        <v>5210</v>
      </c>
      <c r="J5154" s="17">
        <v>0</v>
      </c>
    </row>
    <row r="5155" spans="1:10" hidden="1">
      <c r="A5155" s="18">
        <f t="shared" si="80"/>
        <v>5151</v>
      </c>
      <c r="B5155" s="42">
        <v>20704</v>
      </c>
      <c r="C5155" s="29" t="s">
        <v>4451</v>
      </c>
      <c r="D5155" s="45">
        <v>33069</v>
      </c>
      <c r="E5155" s="29" t="s">
        <v>4823</v>
      </c>
      <c r="F5155" s="17"/>
      <c r="G5155" s="17"/>
      <c r="H5155" s="353">
        <v>108876257613</v>
      </c>
      <c r="I5155" s="17" t="s">
        <v>5204</v>
      </c>
      <c r="J5155" s="17">
        <v>0</v>
      </c>
    </row>
    <row r="5156" spans="1:10" hidden="1">
      <c r="A5156" s="18">
        <f t="shared" si="80"/>
        <v>5152</v>
      </c>
      <c r="B5156" s="38">
        <v>20705</v>
      </c>
      <c r="C5156" s="30" t="s">
        <v>4452</v>
      </c>
      <c r="D5156" s="48">
        <v>36748</v>
      </c>
      <c r="E5156" s="30" t="s">
        <v>4823</v>
      </c>
      <c r="F5156" s="17"/>
      <c r="G5156" s="17"/>
      <c r="H5156" s="353">
        <v>21510002464731</v>
      </c>
      <c r="I5156" s="17" t="s">
        <v>5273</v>
      </c>
      <c r="J5156" s="17">
        <v>0</v>
      </c>
    </row>
    <row r="5157" spans="1:10" hidden="1">
      <c r="A5157" s="18">
        <f t="shared" si="80"/>
        <v>5153</v>
      </c>
      <c r="B5157" s="42">
        <v>20706</v>
      </c>
      <c r="C5157" s="29" t="s">
        <v>4453</v>
      </c>
      <c r="D5157" s="45">
        <v>36530</v>
      </c>
      <c r="E5157" s="29" t="s">
        <v>4814</v>
      </c>
      <c r="F5157" s="17"/>
      <c r="G5157" s="17"/>
      <c r="H5157" s="353">
        <v>1028625336</v>
      </c>
      <c r="I5157" s="17" t="s">
        <v>5210</v>
      </c>
      <c r="J5157" s="17">
        <v>0</v>
      </c>
    </row>
    <row r="5158" spans="1:10" hidden="1">
      <c r="A5158" s="18">
        <f t="shared" si="80"/>
        <v>5154</v>
      </c>
      <c r="B5158" s="42">
        <v>20710</v>
      </c>
      <c r="C5158" s="29" t="s">
        <v>4454</v>
      </c>
      <c r="D5158" s="45">
        <v>35901</v>
      </c>
      <c r="E5158" s="29" t="s">
        <v>4805</v>
      </c>
      <c r="F5158" s="17"/>
      <c r="G5158" s="17"/>
      <c r="H5158" s="353">
        <v>1029726940</v>
      </c>
      <c r="I5158" s="17" t="s">
        <v>5210</v>
      </c>
      <c r="J5158" s="17">
        <v>0</v>
      </c>
    </row>
    <row r="5159" spans="1:10" hidden="1">
      <c r="A5159" s="18">
        <f t="shared" si="80"/>
        <v>5155</v>
      </c>
      <c r="B5159" s="38">
        <v>20711</v>
      </c>
      <c r="C5159" s="30" t="s">
        <v>4455</v>
      </c>
      <c r="D5159" s="48">
        <v>33068</v>
      </c>
      <c r="E5159" s="30" t="s">
        <v>4805</v>
      </c>
      <c r="F5159" s="17"/>
      <c r="G5159" s="17"/>
      <c r="H5159" s="353">
        <v>1027508189</v>
      </c>
      <c r="I5159" s="17" t="s">
        <v>5210</v>
      </c>
      <c r="J5159" s="17">
        <v>0</v>
      </c>
    </row>
    <row r="5160" spans="1:10" hidden="1">
      <c r="A5160" s="18">
        <f t="shared" si="80"/>
        <v>5156</v>
      </c>
      <c r="B5160" s="42">
        <v>20715</v>
      </c>
      <c r="C5160" s="29" t="s">
        <v>4456</v>
      </c>
      <c r="D5160" s="45">
        <v>34123</v>
      </c>
      <c r="E5160" s="29" t="s">
        <v>4807</v>
      </c>
      <c r="F5160" s="17"/>
      <c r="G5160" s="17"/>
      <c r="H5160" s="353">
        <v>1029727481</v>
      </c>
      <c r="I5160" s="17" t="s">
        <v>5210</v>
      </c>
      <c r="J5160" s="17">
        <v>0</v>
      </c>
    </row>
    <row r="5161" spans="1:10" hidden="1">
      <c r="A5161" s="18">
        <f t="shared" si="80"/>
        <v>5157</v>
      </c>
      <c r="B5161" s="38">
        <v>20716</v>
      </c>
      <c r="C5161" s="30" t="s">
        <v>3902</v>
      </c>
      <c r="D5161" s="48">
        <v>31224</v>
      </c>
      <c r="E5161" s="30" t="s">
        <v>4807</v>
      </c>
      <c r="F5161" s="17"/>
      <c r="G5161" s="17"/>
      <c r="H5161" s="353">
        <v>1030275198</v>
      </c>
      <c r="I5161" s="17" t="s">
        <v>5210</v>
      </c>
      <c r="J5161" s="17">
        <v>0</v>
      </c>
    </row>
    <row r="5162" spans="1:10" hidden="1">
      <c r="A5162" s="18">
        <f t="shared" si="80"/>
        <v>5158</v>
      </c>
      <c r="B5162" s="42">
        <v>20718</v>
      </c>
      <c r="C5162" s="29" t="s">
        <v>4457</v>
      </c>
      <c r="D5162" s="45">
        <v>34469</v>
      </c>
      <c r="E5162" s="29" t="s">
        <v>4792</v>
      </c>
      <c r="F5162" s="17"/>
      <c r="G5162" s="17"/>
      <c r="H5162" s="353">
        <v>1029300781</v>
      </c>
      <c r="I5162" s="17" t="s">
        <v>5210</v>
      </c>
      <c r="J5162" s="17">
        <v>0</v>
      </c>
    </row>
    <row r="5163" spans="1:10" hidden="1">
      <c r="A5163" s="18">
        <f t="shared" si="80"/>
        <v>5159</v>
      </c>
      <c r="B5163" s="38">
        <v>20719</v>
      </c>
      <c r="C5163" s="30" t="s">
        <v>4458</v>
      </c>
      <c r="D5163" s="48">
        <v>34994</v>
      </c>
      <c r="E5163" s="24" t="s">
        <v>4784</v>
      </c>
      <c r="F5163" s="17"/>
      <c r="G5163" s="17"/>
      <c r="H5163" s="353">
        <v>44310000357591</v>
      </c>
      <c r="I5163" s="17" t="s">
        <v>5273</v>
      </c>
      <c r="J5163" s="17" t="s">
        <v>6508</v>
      </c>
    </row>
    <row r="5164" spans="1:10" hidden="1">
      <c r="A5164" s="18">
        <f t="shared" si="80"/>
        <v>5160</v>
      </c>
      <c r="B5164" s="42">
        <v>20720</v>
      </c>
      <c r="C5164" s="29" t="s">
        <v>4459</v>
      </c>
      <c r="D5164" s="45">
        <v>31355</v>
      </c>
      <c r="E5164" s="29" t="s">
        <v>4798</v>
      </c>
      <c r="F5164" s="17"/>
      <c r="G5164" s="17"/>
      <c r="H5164" s="353">
        <v>1028885424</v>
      </c>
      <c r="I5164" s="17" t="s">
        <v>5210</v>
      </c>
      <c r="J5164" s="17" t="s">
        <v>7076</v>
      </c>
    </row>
    <row r="5165" spans="1:10" hidden="1">
      <c r="A5165" s="18">
        <f t="shared" si="80"/>
        <v>5161</v>
      </c>
      <c r="B5165" s="38">
        <v>20722</v>
      </c>
      <c r="C5165" s="30" t="s">
        <v>2321</v>
      </c>
      <c r="D5165" s="48">
        <v>34062</v>
      </c>
      <c r="E5165" s="30" t="s">
        <v>4812</v>
      </c>
      <c r="F5165" s="17"/>
      <c r="G5165" s="17"/>
      <c r="H5165" s="353">
        <v>109005931143</v>
      </c>
      <c r="I5165" s="17" t="s">
        <v>5204</v>
      </c>
      <c r="J5165" s="17" t="s">
        <v>7077</v>
      </c>
    </row>
    <row r="5166" spans="1:10" hidden="1">
      <c r="A5166" s="18">
        <f t="shared" si="80"/>
        <v>5162</v>
      </c>
      <c r="B5166" s="42">
        <v>20723</v>
      </c>
      <c r="C5166" s="29" t="s">
        <v>4460</v>
      </c>
      <c r="D5166" s="45">
        <v>32874</v>
      </c>
      <c r="E5166" s="29" t="s">
        <v>4792</v>
      </c>
      <c r="F5166" s="17"/>
      <c r="G5166" s="17"/>
      <c r="H5166" s="353">
        <v>1028921845</v>
      </c>
      <c r="I5166" s="17" t="s">
        <v>5210</v>
      </c>
      <c r="J5166" s="17" t="s">
        <v>7076</v>
      </c>
    </row>
    <row r="5167" spans="1:10" hidden="1">
      <c r="A5167" s="18">
        <f t="shared" si="80"/>
        <v>5163</v>
      </c>
      <c r="B5167" s="38">
        <v>20724</v>
      </c>
      <c r="C5167" s="30" t="s">
        <v>4461</v>
      </c>
      <c r="D5167" s="48">
        <v>33609</v>
      </c>
      <c r="E5167" s="30" t="s">
        <v>4792</v>
      </c>
      <c r="F5167" s="17"/>
      <c r="G5167" s="17"/>
      <c r="H5167" s="353">
        <v>1035970445</v>
      </c>
      <c r="I5167" s="17" t="s">
        <v>5210</v>
      </c>
      <c r="J5167" s="17" t="s">
        <v>7016</v>
      </c>
    </row>
    <row r="5168" spans="1:10" hidden="1">
      <c r="A5168" s="18">
        <f t="shared" si="80"/>
        <v>5164</v>
      </c>
      <c r="B5168" s="38">
        <v>20727</v>
      </c>
      <c r="C5168" s="30" t="s">
        <v>4462</v>
      </c>
      <c r="D5168" s="48">
        <v>35456</v>
      </c>
      <c r="E5168" s="30" t="s">
        <v>4813</v>
      </c>
      <c r="F5168" s="17"/>
      <c r="G5168" s="17"/>
      <c r="H5168" s="353">
        <v>109875265764</v>
      </c>
      <c r="I5168" s="17" t="s">
        <v>5204</v>
      </c>
      <c r="J5168" s="17" t="s">
        <v>7080</v>
      </c>
    </row>
    <row r="5169" spans="1:10" hidden="1">
      <c r="A5169" s="18">
        <f t="shared" si="80"/>
        <v>5165</v>
      </c>
      <c r="B5169" s="42">
        <v>20729</v>
      </c>
      <c r="C5169" s="29" t="s">
        <v>4463</v>
      </c>
      <c r="D5169" s="45">
        <v>32354</v>
      </c>
      <c r="E5169" s="29" t="s">
        <v>4802</v>
      </c>
      <c r="F5169" s="17"/>
      <c r="G5169" s="17"/>
      <c r="H5169" s="353">
        <v>1023047327</v>
      </c>
      <c r="I5169" s="17" t="s">
        <v>5210</v>
      </c>
      <c r="J5169" s="17" t="s">
        <v>7081</v>
      </c>
    </row>
    <row r="5170" spans="1:10" hidden="1">
      <c r="A5170" s="18">
        <f t="shared" si="80"/>
        <v>5166</v>
      </c>
      <c r="B5170" s="38">
        <v>20730</v>
      </c>
      <c r="C5170" s="30" t="s">
        <v>4464</v>
      </c>
      <c r="D5170" s="48">
        <v>34834</v>
      </c>
      <c r="E5170" s="30" t="s">
        <v>4802</v>
      </c>
      <c r="F5170" s="17"/>
      <c r="G5170" s="17"/>
      <c r="H5170" s="353">
        <v>1030322115</v>
      </c>
      <c r="I5170" s="17" t="s">
        <v>5210</v>
      </c>
      <c r="J5170" s="17" t="s">
        <v>7082</v>
      </c>
    </row>
    <row r="5171" spans="1:10" hidden="1">
      <c r="A5171" s="18">
        <f t="shared" si="80"/>
        <v>5167</v>
      </c>
      <c r="B5171" s="42">
        <v>20733</v>
      </c>
      <c r="C5171" s="29" t="s">
        <v>4465</v>
      </c>
      <c r="D5171" s="45">
        <v>33518</v>
      </c>
      <c r="E5171" s="29" t="s">
        <v>4808</v>
      </c>
      <c r="F5171" s="17"/>
      <c r="G5171" s="17"/>
      <c r="H5171" s="353">
        <v>1016310651</v>
      </c>
      <c r="I5171" s="17" t="s">
        <v>5210</v>
      </c>
      <c r="J5171" s="17" t="s">
        <v>7083</v>
      </c>
    </row>
    <row r="5172" spans="1:10" hidden="1">
      <c r="A5172" s="18">
        <f t="shared" si="80"/>
        <v>5168</v>
      </c>
      <c r="B5172" s="38">
        <v>20738</v>
      </c>
      <c r="C5172" s="30" t="s">
        <v>3033</v>
      </c>
      <c r="D5172" s="48">
        <v>31733</v>
      </c>
      <c r="E5172" s="30" t="s">
        <v>4818</v>
      </c>
      <c r="F5172" s="17"/>
      <c r="G5172" s="17"/>
      <c r="H5172" s="353">
        <v>109004902197</v>
      </c>
      <c r="I5172" s="17" t="s">
        <v>5204</v>
      </c>
      <c r="J5172" s="17" t="s">
        <v>7084</v>
      </c>
    </row>
    <row r="5173" spans="1:10" hidden="1">
      <c r="A5173" s="18">
        <f t="shared" si="80"/>
        <v>5169</v>
      </c>
      <c r="B5173" s="42">
        <v>20739</v>
      </c>
      <c r="C5173" s="29" t="s">
        <v>4466</v>
      </c>
      <c r="D5173" s="45">
        <v>32049</v>
      </c>
      <c r="E5173" s="29" t="s">
        <v>4817</v>
      </c>
      <c r="F5173" s="17"/>
      <c r="G5173" s="17"/>
      <c r="H5173" s="353">
        <v>1028638939</v>
      </c>
      <c r="I5173" s="17" t="s">
        <v>5210</v>
      </c>
      <c r="J5173" s="17" t="s">
        <v>7085</v>
      </c>
    </row>
    <row r="5174" spans="1:10" hidden="1">
      <c r="A5174" s="18">
        <f t="shared" si="80"/>
        <v>5170</v>
      </c>
      <c r="B5174" s="38">
        <v>20741</v>
      </c>
      <c r="C5174" s="30" t="s">
        <v>4467</v>
      </c>
      <c r="D5174" s="48">
        <v>31408</v>
      </c>
      <c r="E5174" s="30" t="s">
        <v>4817</v>
      </c>
      <c r="F5174" s="17"/>
      <c r="G5174" s="17"/>
      <c r="H5174" s="353">
        <v>9988504899</v>
      </c>
      <c r="I5174" s="17" t="s">
        <v>5210</v>
      </c>
      <c r="J5174" s="17" t="s">
        <v>7086</v>
      </c>
    </row>
    <row r="5175" spans="1:10" hidden="1">
      <c r="A5175" s="18">
        <f t="shared" si="80"/>
        <v>5171</v>
      </c>
      <c r="B5175" s="38">
        <v>20743</v>
      </c>
      <c r="C5175" s="30" t="s">
        <v>1642</v>
      </c>
      <c r="D5175" s="48">
        <v>33652</v>
      </c>
      <c r="E5175" s="30" t="s">
        <v>4823</v>
      </c>
      <c r="F5175" s="17"/>
      <c r="G5175" s="17"/>
      <c r="H5175" s="353">
        <v>107878114139</v>
      </c>
      <c r="I5175" s="17" t="s">
        <v>5204</v>
      </c>
      <c r="J5175" s="17" t="s">
        <v>7017</v>
      </c>
    </row>
    <row r="5176" spans="1:10" hidden="1">
      <c r="A5176" s="18">
        <f t="shared" si="80"/>
        <v>5172</v>
      </c>
      <c r="B5176" s="42">
        <v>20744</v>
      </c>
      <c r="C5176" s="29" t="s">
        <v>3225</v>
      </c>
      <c r="D5176" s="45">
        <v>34251</v>
      </c>
      <c r="E5176" s="29" t="s">
        <v>4806</v>
      </c>
      <c r="F5176" s="17"/>
      <c r="G5176" s="17"/>
      <c r="H5176" s="353">
        <v>104878121140</v>
      </c>
      <c r="I5176" s="17" t="s">
        <v>5204</v>
      </c>
      <c r="J5176" s="17" t="s">
        <v>6604</v>
      </c>
    </row>
    <row r="5177" spans="1:10" hidden="1">
      <c r="A5177" s="18">
        <f t="shared" si="80"/>
        <v>5173</v>
      </c>
      <c r="B5177" s="42">
        <v>20746</v>
      </c>
      <c r="C5177" s="29" t="s">
        <v>4468</v>
      </c>
      <c r="D5177" s="45">
        <v>33731</v>
      </c>
      <c r="E5177" s="28" t="s">
        <v>4813</v>
      </c>
      <c r="F5177" s="17"/>
      <c r="G5177" s="17"/>
      <c r="H5177" s="353">
        <v>100007071343</v>
      </c>
      <c r="I5177" s="17" t="s">
        <v>5204</v>
      </c>
      <c r="J5177" s="17" t="s">
        <v>7087</v>
      </c>
    </row>
    <row r="5178" spans="1:10" hidden="1">
      <c r="A5178" s="18">
        <f t="shared" si="80"/>
        <v>5174</v>
      </c>
      <c r="B5178" s="38">
        <v>20750</v>
      </c>
      <c r="C5178" s="30" t="s">
        <v>2039</v>
      </c>
      <c r="D5178" s="48">
        <v>36339</v>
      </c>
      <c r="E5178" s="30" t="s">
        <v>4805</v>
      </c>
      <c r="F5178" s="17"/>
      <c r="G5178" s="17"/>
      <c r="H5178" s="353">
        <v>1030832037</v>
      </c>
      <c r="I5178" s="17" t="s">
        <v>5210</v>
      </c>
      <c r="J5178" s="17" t="s">
        <v>7088</v>
      </c>
    </row>
    <row r="5179" spans="1:10" hidden="1">
      <c r="A5179" s="18">
        <f t="shared" si="80"/>
        <v>5175</v>
      </c>
      <c r="B5179" s="42">
        <v>20751</v>
      </c>
      <c r="C5179" s="29" t="s">
        <v>4469</v>
      </c>
      <c r="D5179" s="45">
        <v>36187</v>
      </c>
      <c r="E5179" s="29" t="s">
        <v>4828</v>
      </c>
      <c r="F5179" s="17"/>
      <c r="G5179" s="17"/>
      <c r="H5179" s="353">
        <v>1021960356</v>
      </c>
      <c r="I5179" s="17" t="s">
        <v>5210</v>
      </c>
      <c r="J5179" s="17" t="s">
        <v>7089</v>
      </c>
    </row>
    <row r="5180" spans="1:10" hidden="1">
      <c r="A5180" s="18">
        <f t="shared" si="80"/>
        <v>5176</v>
      </c>
      <c r="B5180" s="38">
        <v>20752</v>
      </c>
      <c r="C5180" s="30" t="s">
        <v>4470</v>
      </c>
      <c r="D5180" s="48">
        <v>32070</v>
      </c>
      <c r="E5180" s="30" t="s">
        <v>4826</v>
      </c>
      <c r="F5180" s="17"/>
      <c r="G5180" s="17"/>
      <c r="H5180" s="353">
        <v>106870071618</v>
      </c>
      <c r="I5180" s="17" t="s">
        <v>5204</v>
      </c>
      <c r="J5180" s="17" t="s">
        <v>7090</v>
      </c>
    </row>
    <row r="5181" spans="1:10" hidden="1">
      <c r="A5181" s="18">
        <f t="shared" si="80"/>
        <v>5177</v>
      </c>
      <c r="B5181" s="42">
        <v>20754</v>
      </c>
      <c r="C5181" s="29" t="s">
        <v>4471</v>
      </c>
      <c r="D5181" s="45">
        <v>33900</v>
      </c>
      <c r="E5181" s="29" t="s">
        <v>4815</v>
      </c>
      <c r="F5181" s="17"/>
      <c r="G5181" s="17"/>
      <c r="H5181" s="353">
        <v>1022799811</v>
      </c>
      <c r="I5181" s="17" t="s">
        <v>5210</v>
      </c>
      <c r="J5181" s="17" t="s">
        <v>7087</v>
      </c>
    </row>
    <row r="5182" spans="1:10" hidden="1">
      <c r="A5182" s="18">
        <f t="shared" si="80"/>
        <v>5178</v>
      </c>
      <c r="B5182" s="38">
        <v>20755</v>
      </c>
      <c r="C5182" s="30" t="s">
        <v>4472</v>
      </c>
      <c r="D5182" s="48">
        <v>36878</v>
      </c>
      <c r="E5182" s="24" t="s">
        <v>4800</v>
      </c>
      <c r="F5182" s="17"/>
      <c r="G5182" s="17"/>
      <c r="H5182" s="353">
        <v>1030833336</v>
      </c>
      <c r="I5182" s="17" t="s">
        <v>5210</v>
      </c>
      <c r="J5182" s="17" t="s">
        <v>7079</v>
      </c>
    </row>
    <row r="5183" spans="1:10" hidden="1">
      <c r="A5183" s="18">
        <f t="shared" si="80"/>
        <v>5179</v>
      </c>
      <c r="B5183" s="42">
        <v>20756</v>
      </c>
      <c r="C5183" s="29" t="s">
        <v>4473</v>
      </c>
      <c r="D5183" s="45">
        <v>36331</v>
      </c>
      <c r="E5183" s="29" t="s">
        <v>4815</v>
      </c>
      <c r="F5183" s="17"/>
      <c r="G5183" s="17"/>
      <c r="H5183" s="353">
        <v>1030275575</v>
      </c>
      <c r="I5183" s="17" t="s">
        <v>5210</v>
      </c>
      <c r="J5183" s="17" t="s">
        <v>7091</v>
      </c>
    </row>
    <row r="5184" spans="1:10" hidden="1">
      <c r="A5184" s="18">
        <f t="shared" si="80"/>
        <v>5180</v>
      </c>
      <c r="B5184" s="38">
        <v>20757</v>
      </c>
      <c r="C5184" s="30" t="s">
        <v>4474</v>
      </c>
      <c r="D5184" s="48">
        <v>37103</v>
      </c>
      <c r="E5184" s="30" t="s">
        <v>4815</v>
      </c>
      <c r="F5184" s="17"/>
      <c r="G5184" s="17"/>
      <c r="H5184" s="353">
        <v>1030274828</v>
      </c>
      <c r="I5184" s="17" t="s">
        <v>5210</v>
      </c>
      <c r="J5184" s="17" t="s">
        <v>7091</v>
      </c>
    </row>
    <row r="5185" spans="1:10" hidden="1">
      <c r="A5185" s="18">
        <f t="shared" si="80"/>
        <v>5181</v>
      </c>
      <c r="B5185" s="42">
        <v>20758</v>
      </c>
      <c r="C5185" s="29" t="s">
        <v>632</v>
      </c>
      <c r="D5185" s="45">
        <v>32445</v>
      </c>
      <c r="E5185" s="29" t="s">
        <v>4807</v>
      </c>
      <c r="F5185" s="17"/>
      <c r="G5185" s="17"/>
      <c r="H5185" s="353">
        <v>1035411892</v>
      </c>
      <c r="I5185" s="17" t="s">
        <v>5210</v>
      </c>
      <c r="J5185" s="17" t="s">
        <v>7017</v>
      </c>
    </row>
    <row r="5186" spans="1:10" hidden="1">
      <c r="A5186" s="18">
        <f t="shared" si="80"/>
        <v>5182</v>
      </c>
      <c r="B5186" s="38">
        <v>20759</v>
      </c>
      <c r="C5186" s="30" t="s">
        <v>4475</v>
      </c>
      <c r="D5186" s="48">
        <v>32422</v>
      </c>
      <c r="E5186" s="30" t="s">
        <v>4822</v>
      </c>
      <c r="F5186" s="17"/>
      <c r="G5186" s="17"/>
      <c r="H5186" s="353">
        <v>106004675961</v>
      </c>
      <c r="I5186" s="17" t="s">
        <v>5204</v>
      </c>
      <c r="J5186" s="17" t="s">
        <v>7092</v>
      </c>
    </row>
    <row r="5187" spans="1:10" hidden="1">
      <c r="A5187" s="18">
        <f t="shared" si="80"/>
        <v>5183</v>
      </c>
      <c r="B5187" s="42">
        <v>20760</v>
      </c>
      <c r="C5187" s="29" t="s">
        <v>4476</v>
      </c>
      <c r="D5187" s="45">
        <v>31426</v>
      </c>
      <c r="E5187" s="29" t="s">
        <v>4822</v>
      </c>
      <c r="F5187" s="17"/>
      <c r="G5187" s="17"/>
      <c r="H5187" s="353">
        <v>108003978027</v>
      </c>
      <c r="I5187" s="17" t="s">
        <v>5204</v>
      </c>
      <c r="J5187" s="17" t="s">
        <v>7072</v>
      </c>
    </row>
    <row r="5188" spans="1:10" hidden="1">
      <c r="A5188" s="18">
        <f t="shared" si="80"/>
        <v>5184</v>
      </c>
      <c r="B5188" s="38">
        <v>20761</v>
      </c>
      <c r="C5188" s="30" t="s">
        <v>4477</v>
      </c>
      <c r="D5188" s="41">
        <v>33502</v>
      </c>
      <c r="E5188" s="30" t="s">
        <v>4788</v>
      </c>
      <c r="F5188" s="17"/>
      <c r="G5188" s="17"/>
      <c r="H5188" s="353">
        <v>1037068953</v>
      </c>
      <c r="I5188" s="17" t="s">
        <v>5210</v>
      </c>
      <c r="J5188" s="17">
        <v>0</v>
      </c>
    </row>
    <row r="5189" spans="1:10" hidden="1">
      <c r="A5189" s="18">
        <f t="shared" si="80"/>
        <v>5185</v>
      </c>
      <c r="B5189" s="42">
        <v>20762</v>
      </c>
      <c r="C5189" s="29" t="s">
        <v>4478</v>
      </c>
      <c r="D5189" s="77">
        <v>34169</v>
      </c>
      <c r="E5189" s="26" t="s">
        <v>4799</v>
      </c>
      <c r="F5189" s="17"/>
      <c r="G5189" s="17"/>
      <c r="H5189" s="353">
        <v>102868625955</v>
      </c>
      <c r="I5189" s="17" t="s">
        <v>5204</v>
      </c>
      <c r="J5189" s="17">
        <v>0</v>
      </c>
    </row>
    <row r="5190" spans="1:10" hidden="1">
      <c r="A5190" s="18">
        <f t="shared" ref="A5190:A5253" si="81">ROW()-4</f>
        <v>5186</v>
      </c>
      <c r="B5190" s="38">
        <v>20763</v>
      </c>
      <c r="C5190" s="50" t="s">
        <v>4479</v>
      </c>
      <c r="D5190" s="41">
        <v>37018</v>
      </c>
      <c r="E5190" s="30" t="s">
        <v>4798</v>
      </c>
      <c r="F5190" s="17"/>
      <c r="G5190" s="17"/>
      <c r="H5190" s="353">
        <v>1029733089</v>
      </c>
      <c r="I5190" s="17" t="s">
        <v>5210</v>
      </c>
      <c r="J5190" s="17">
        <v>0</v>
      </c>
    </row>
    <row r="5191" spans="1:10" hidden="1">
      <c r="A5191" s="18">
        <f t="shared" si="81"/>
        <v>5187</v>
      </c>
      <c r="B5191" s="42">
        <v>20765</v>
      </c>
      <c r="C5191" s="29" t="s">
        <v>4480</v>
      </c>
      <c r="D5191" s="77">
        <v>34523</v>
      </c>
      <c r="E5191" s="29" t="s">
        <v>4824</v>
      </c>
      <c r="F5191" s="17"/>
      <c r="G5191" s="17"/>
      <c r="H5191" s="353">
        <v>1020762858</v>
      </c>
      <c r="I5191" s="17" t="s">
        <v>5210</v>
      </c>
      <c r="J5191" s="17">
        <v>0</v>
      </c>
    </row>
    <row r="5192" spans="1:10" hidden="1">
      <c r="A5192" s="18">
        <f t="shared" si="81"/>
        <v>5188</v>
      </c>
      <c r="B5192" s="38">
        <v>20767</v>
      </c>
      <c r="C5192" s="30" t="s">
        <v>4481</v>
      </c>
      <c r="D5192" s="41">
        <v>34743</v>
      </c>
      <c r="E5192" s="30" t="s">
        <v>4821</v>
      </c>
      <c r="F5192" s="17"/>
      <c r="G5192" s="17"/>
      <c r="H5192" s="353">
        <v>1029811822</v>
      </c>
      <c r="I5192" s="17" t="s">
        <v>5210</v>
      </c>
      <c r="J5192" s="17">
        <v>0</v>
      </c>
    </row>
    <row r="5193" spans="1:10" hidden="1">
      <c r="A5193" s="18">
        <f t="shared" si="81"/>
        <v>5189</v>
      </c>
      <c r="B5193" s="42">
        <v>20769</v>
      </c>
      <c r="C5193" s="296" t="s">
        <v>4482</v>
      </c>
      <c r="D5193" s="77">
        <v>31483</v>
      </c>
      <c r="E5193" s="29" t="s">
        <v>4812</v>
      </c>
      <c r="F5193" s="17"/>
      <c r="G5193" s="17"/>
      <c r="H5193" s="353">
        <v>1029732178</v>
      </c>
      <c r="I5193" s="17" t="s">
        <v>5210</v>
      </c>
      <c r="J5193" s="17">
        <v>0</v>
      </c>
    </row>
    <row r="5194" spans="1:10" hidden="1">
      <c r="A5194" s="18">
        <f t="shared" si="81"/>
        <v>5190</v>
      </c>
      <c r="B5194" s="38">
        <v>20770</v>
      </c>
      <c r="C5194" s="50" t="s">
        <v>4483</v>
      </c>
      <c r="D5194" s="41">
        <v>34839</v>
      </c>
      <c r="E5194" s="30" t="s">
        <v>4792</v>
      </c>
      <c r="F5194" s="17"/>
      <c r="G5194" s="17"/>
      <c r="H5194" s="353">
        <v>104870733296</v>
      </c>
      <c r="I5194" s="17" t="s">
        <v>5204</v>
      </c>
      <c r="J5194" s="17">
        <v>0</v>
      </c>
    </row>
    <row r="5195" spans="1:10" hidden="1">
      <c r="A5195" s="18">
        <f t="shared" si="81"/>
        <v>5191</v>
      </c>
      <c r="B5195" s="42">
        <v>20771</v>
      </c>
      <c r="C5195" s="29" t="s">
        <v>4484</v>
      </c>
      <c r="D5195" s="77">
        <v>33512</v>
      </c>
      <c r="E5195" s="29" t="s">
        <v>4792</v>
      </c>
      <c r="F5195" s="17"/>
      <c r="G5195" s="17"/>
      <c r="H5195" s="353">
        <v>108872508147</v>
      </c>
      <c r="I5195" s="17" t="s">
        <v>5204</v>
      </c>
      <c r="J5195" s="17">
        <v>0</v>
      </c>
    </row>
    <row r="5196" spans="1:10" hidden="1">
      <c r="A5196" s="18">
        <f t="shared" si="81"/>
        <v>5192</v>
      </c>
      <c r="B5196" s="38">
        <v>20772</v>
      </c>
      <c r="C5196" s="50" t="s">
        <v>4485</v>
      </c>
      <c r="D5196" s="41">
        <v>35052</v>
      </c>
      <c r="E5196" s="30" t="s">
        <v>4819</v>
      </c>
      <c r="F5196" s="17"/>
      <c r="G5196" s="17"/>
      <c r="H5196" s="353">
        <v>102867402429</v>
      </c>
      <c r="I5196" s="17" t="s">
        <v>5204</v>
      </c>
      <c r="J5196" s="17">
        <v>0</v>
      </c>
    </row>
    <row r="5197" spans="1:10" hidden="1">
      <c r="A5197" s="18">
        <f t="shared" si="81"/>
        <v>5193</v>
      </c>
      <c r="B5197" s="42">
        <v>20776</v>
      </c>
      <c r="C5197" s="29" t="s">
        <v>4486</v>
      </c>
      <c r="D5197" s="77">
        <v>34078</v>
      </c>
      <c r="E5197" s="29" t="s">
        <v>4802</v>
      </c>
      <c r="F5197" s="17"/>
      <c r="G5197" s="17"/>
      <c r="H5197" s="353">
        <v>9866228893</v>
      </c>
      <c r="I5197" s="17" t="s">
        <v>5210</v>
      </c>
      <c r="J5197" s="17">
        <v>0</v>
      </c>
    </row>
    <row r="5198" spans="1:10" hidden="1">
      <c r="A5198" s="18">
        <f t="shared" si="81"/>
        <v>5194</v>
      </c>
      <c r="B5198" s="38">
        <v>20777</v>
      </c>
      <c r="C5198" s="30" t="s">
        <v>4487</v>
      </c>
      <c r="D5198" s="41">
        <v>35126</v>
      </c>
      <c r="E5198" s="30" t="s">
        <v>4802</v>
      </c>
      <c r="F5198" s="17"/>
      <c r="G5198" s="17"/>
      <c r="H5198" s="353">
        <v>1031553101</v>
      </c>
      <c r="I5198" s="17" t="s">
        <v>5210</v>
      </c>
      <c r="J5198" s="17">
        <v>0</v>
      </c>
    </row>
    <row r="5199" spans="1:10" hidden="1">
      <c r="A5199" s="18">
        <f t="shared" si="81"/>
        <v>5195</v>
      </c>
      <c r="B5199" s="42">
        <v>20778</v>
      </c>
      <c r="C5199" s="61" t="s">
        <v>4488</v>
      </c>
      <c r="D5199" s="77">
        <v>36273</v>
      </c>
      <c r="E5199" s="29" t="s">
        <v>4808</v>
      </c>
      <c r="F5199" s="17"/>
      <c r="G5199" s="17"/>
      <c r="H5199" s="353">
        <v>103877390200</v>
      </c>
      <c r="I5199" s="17" t="s">
        <v>5204</v>
      </c>
      <c r="J5199" s="17">
        <v>0</v>
      </c>
    </row>
    <row r="5200" spans="1:10" hidden="1">
      <c r="A5200" s="18">
        <f t="shared" si="81"/>
        <v>5196</v>
      </c>
      <c r="B5200" s="38">
        <v>20779</v>
      </c>
      <c r="C5200" s="50" t="s">
        <v>4489</v>
      </c>
      <c r="D5200" s="41">
        <v>33170</v>
      </c>
      <c r="E5200" s="30" t="s">
        <v>4808</v>
      </c>
      <c r="F5200" s="17"/>
      <c r="G5200" s="17"/>
      <c r="H5200" s="353">
        <v>100871695883</v>
      </c>
      <c r="I5200" s="17" t="s">
        <v>5204</v>
      </c>
      <c r="J5200" s="17">
        <v>0</v>
      </c>
    </row>
    <row r="5201" spans="1:10" hidden="1">
      <c r="A5201" s="18">
        <f t="shared" si="81"/>
        <v>5197</v>
      </c>
      <c r="B5201" s="42">
        <v>20782</v>
      </c>
      <c r="C5201" s="29" t="s">
        <v>4490</v>
      </c>
      <c r="D5201" s="77">
        <v>35432</v>
      </c>
      <c r="E5201" s="29" t="s">
        <v>4808</v>
      </c>
      <c r="F5201" s="17"/>
      <c r="G5201" s="17"/>
      <c r="H5201" s="353">
        <v>1028653577</v>
      </c>
      <c r="I5201" s="17" t="s">
        <v>5210</v>
      </c>
      <c r="J5201" s="17">
        <v>0</v>
      </c>
    </row>
    <row r="5202" spans="1:10" hidden="1">
      <c r="A5202" s="18">
        <f t="shared" si="81"/>
        <v>5198</v>
      </c>
      <c r="B5202" s="38">
        <v>20784</v>
      </c>
      <c r="C5202" s="30" t="s">
        <v>4491</v>
      </c>
      <c r="D5202" s="41">
        <v>35829</v>
      </c>
      <c r="E5202" s="30" t="s">
        <v>4825</v>
      </c>
      <c r="F5202" s="17"/>
      <c r="G5202" s="17"/>
      <c r="H5202" s="353">
        <v>1031552491</v>
      </c>
      <c r="I5202" s="17" t="s">
        <v>5210</v>
      </c>
      <c r="J5202" s="17">
        <v>0</v>
      </c>
    </row>
    <row r="5203" spans="1:10" hidden="1">
      <c r="A5203" s="18">
        <f t="shared" si="81"/>
        <v>5199</v>
      </c>
      <c r="B5203" s="42">
        <v>20786</v>
      </c>
      <c r="C5203" s="61" t="s">
        <v>3291</v>
      </c>
      <c r="D5203" s="77">
        <v>35607</v>
      </c>
      <c r="E5203" s="29" t="s">
        <v>4817</v>
      </c>
      <c r="F5203" s="17"/>
      <c r="G5203" s="17"/>
      <c r="H5203" s="353">
        <v>1027329087</v>
      </c>
      <c r="I5203" s="17" t="s">
        <v>5210</v>
      </c>
      <c r="J5203" s="17">
        <v>0</v>
      </c>
    </row>
    <row r="5204" spans="1:10" hidden="1">
      <c r="A5204" s="18">
        <f t="shared" si="81"/>
        <v>5200</v>
      </c>
      <c r="B5204" s="38">
        <v>20787</v>
      </c>
      <c r="C5204" s="30" t="s">
        <v>4492</v>
      </c>
      <c r="D5204" s="41">
        <v>34700</v>
      </c>
      <c r="E5204" s="30" t="s">
        <v>4789</v>
      </c>
      <c r="F5204" s="17"/>
      <c r="G5204" s="17"/>
      <c r="H5204" s="353">
        <v>1030621434</v>
      </c>
      <c r="I5204" s="17" t="s">
        <v>5210</v>
      </c>
      <c r="J5204" s="17">
        <v>0</v>
      </c>
    </row>
    <row r="5205" spans="1:10" hidden="1">
      <c r="A5205" s="18">
        <f t="shared" si="81"/>
        <v>5201</v>
      </c>
      <c r="B5205" s="42">
        <v>20788</v>
      </c>
      <c r="C5205" s="61" t="s">
        <v>4493</v>
      </c>
      <c r="D5205" s="77">
        <v>37816</v>
      </c>
      <c r="E5205" s="29" t="s">
        <v>4823</v>
      </c>
      <c r="F5205" s="17"/>
      <c r="G5205" s="17"/>
      <c r="H5205" s="353">
        <v>9326138992</v>
      </c>
      <c r="I5205" s="17" t="s">
        <v>5210</v>
      </c>
      <c r="J5205" s="17">
        <v>0</v>
      </c>
    </row>
    <row r="5206" spans="1:10" hidden="1">
      <c r="A5206" s="18">
        <f t="shared" si="81"/>
        <v>5202</v>
      </c>
      <c r="B5206" s="38">
        <v>20789</v>
      </c>
      <c r="C5206" s="50" t="s">
        <v>4494</v>
      </c>
      <c r="D5206" s="41">
        <v>37973</v>
      </c>
      <c r="E5206" s="30" t="s">
        <v>4823</v>
      </c>
      <c r="F5206" s="17"/>
      <c r="G5206" s="17"/>
      <c r="H5206" s="353">
        <v>9379699300</v>
      </c>
      <c r="I5206" s="17" t="s">
        <v>5210</v>
      </c>
      <c r="J5206" s="17">
        <v>0</v>
      </c>
    </row>
    <row r="5207" spans="1:10" hidden="1">
      <c r="A5207" s="18">
        <f t="shared" si="81"/>
        <v>5203</v>
      </c>
      <c r="B5207" s="42">
        <v>20790</v>
      </c>
      <c r="C5207" s="29" t="s">
        <v>4495</v>
      </c>
      <c r="D5207" s="77">
        <v>31995</v>
      </c>
      <c r="E5207" s="29" t="s">
        <v>4814</v>
      </c>
      <c r="F5207" s="17"/>
      <c r="G5207" s="17"/>
      <c r="H5207" s="353">
        <v>9375659499</v>
      </c>
      <c r="I5207" s="17" t="s">
        <v>5210</v>
      </c>
      <c r="J5207" s="17">
        <v>0</v>
      </c>
    </row>
    <row r="5208" spans="1:10" hidden="1">
      <c r="A5208" s="18">
        <f t="shared" si="81"/>
        <v>5204</v>
      </c>
      <c r="B5208" s="42">
        <v>20792</v>
      </c>
      <c r="C5208" s="29" t="s">
        <v>4496</v>
      </c>
      <c r="D5208" s="77">
        <v>37484</v>
      </c>
      <c r="E5208" s="28" t="s">
        <v>4816</v>
      </c>
      <c r="F5208" s="17"/>
      <c r="G5208" s="17"/>
      <c r="H5208" s="353">
        <v>1036203198</v>
      </c>
      <c r="I5208" s="17" t="s">
        <v>5210</v>
      </c>
      <c r="J5208" s="17">
        <v>0</v>
      </c>
    </row>
    <row r="5209" spans="1:10" hidden="1">
      <c r="A5209" s="18">
        <f t="shared" si="81"/>
        <v>5205</v>
      </c>
      <c r="B5209" s="38">
        <v>20793</v>
      </c>
      <c r="C5209" s="30" t="s">
        <v>4497</v>
      </c>
      <c r="D5209" s="41">
        <v>33185</v>
      </c>
      <c r="E5209" s="24" t="s">
        <v>4794</v>
      </c>
      <c r="F5209" s="17"/>
      <c r="G5209" s="17"/>
      <c r="H5209" s="353">
        <v>1036355089</v>
      </c>
      <c r="I5209" s="17" t="s">
        <v>5210</v>
      </c>
      <c r="J5209" s="17">
        <v>0</v>
      </c>
    </row>
    <row r="5210" spans="1:10" hidden="1">
      <c r="A5210" s="18">
        <f t="shared" si="81"/>
        <v>5206</v>
      </c>
      <c r="B5210" s="42">
        <v>20794</v>
      </c>
      <c r="C5210" s="29" t="s">
        <v>4498</v>
      </c>
      <c r="D5210" s="77">
        <v>33124</v>
      </c>
      <c r="E5210" s="29" t="s">
        <v>4797</v>
      </c>
      <c r="F5210" s="17"/>
      <c r="G5210" s="17"/>
      <c r="H5210" s="353">
        <v>1036150857</v>
      </c>
      <c r="I5210" s="17" t="s">
        <v>5210</v>
      </c>
      <c r="J5210" s="17">
        <v>0</v>
      </c>
    </row>
    <row r="5211" spans="1:10" hidden="1">
      <c r="A5211" s="18">
        <f t="shared" si="81"/>
        <v>5207</v>
      </c>
      <c r="B5211" s="42">
        <v>20796</v>
      </c>
      <c r="C5211" s="29" t="s">
        <v>4499</v>
      </c>
      <c r="D5211" s="77">
        <v>30392</v>
      </c>
      <c r="E5211" s="28" t="s">
        <v>4794</v>
      </c>
      <c r="F5211" s="17"/>
      <c r="G5211" s="17"/>
      <c r="H5211" s="353">
        <v>141000841512</v>
      </c>
      <c r="I5211" s="17" t="s">
        <v>5210</v>
      </c>
      <c r="J5211" s="17">
        <v>0</v>
      </c>
    </row>
    <row r="5212" spans="1:10" hidden="1">
      <c r="A5212" s="18">
        <f t="shared" si="81"/>
        <v>5208</v>
      </c>
      <c r="B5212" s="38">
        <v>20798</v>
      </c>
      <c r="C5212" s="30" t="s">
        <v>4500</v>
      </c>
      <c r="D5212" s="41">
        <v>31061</v>
      </c>
      <c r="E5212" s="30" t="s">
        <v>4788</v>
      </c>
      <c r="F5212" s="17"/>
      <c r="G5212" s="17"/>
      <c r="H5212" s="353">
        <v>103869458517</v>
      </c>
      <c r="I5212" s="17" t="s">
        <v>5204</v>
      </c>
      <c r="J5212" s="17">
        <v>0</v>
      </c>
    </row>
    <row r="5213" spans="1:10" hidden="1">
      <c r="A5213" s="18">
        <f t="shared" si="81"/>
        <v>5209</v>
      </c>
      <c r="B5213" s="42">
        <v>20799</v>
      </c>
      <c r="C5213" s="29" t="s">
        <v>4501</v>
      </c>
      <c r="D5213" s="77">
        <v>29354</v>
      </c>
      <c r="E5213" s="29" t="s">
        <v>4788</v>
      </c>
      <c r="F5213" s="17"/>
      <c r="G5213" s="17"/>
      <c r="H5213" s="353">
        <v>105878707487</v>
      </c>
      <c r="I5213" s="17" t="s">
        <v>5204</v>
      </c>
      <c r="J5213" s="17">
        <v>0</v>
      </c>
    </row>
    <row r="5214" spans="1:10" hidden="1">
      <c r="A5214" s="18">
        <f t="shared" si="81"/>
        <v>5210</v>
      </c>
      <c r="B5214" s="38">
        <v>20800</v>
      </c>
      <c r="C5214" s="50" t="s">
        <v>4502</v>
      </c>
      <c r="D5214" s="41">
        <v>31045</v>
      </c>
      <c r="E5214" s="30" t="s">
        <v>4798</v>
      </c>
      <c r="F5214" s="17"/>
      <c r="G5214" s="17"/>
      <c r="H5214" s="353">
        <v>1037072758</v>
      </c>
      <c r="I5214" s="17" t="s">
        <v>5210</v>
      </c>
      <c r="J5214" s="17">
        <v>0</v>
      </c>
    </row>
    <row r="5215" spans="1:10" hidden="1">
      <c r="A5215" s="18">
        <f t="shared" si="81"/>
        <v>5211</v>
      </c>
      <c r="B5215" s="42">
        <v>20801</v>
      </c>
      <c r="C5215" s="29" t="s">
        <v>4503</v>
      </c>
      <c r="D5215" s="77">
        <v>33002</v>
      </c>
      <c r="E5215" s="28" t="s">
        <v>4814</v>
      </c>
      <c r="F5215" s="17"/>
      <c r="G5215" s="17"/>
      <c r="H5215" s="353">
        <v>1026641014</v>
      </c>
      <c r="I5215" s="17" t="s">
        <v>5210</v>
      </c>
      <c r="J5215" s="17">
        <v>0</v>
      </c>
    </row>
    <row r="5216" spans="1:10" hidden="1">
      <c r="A5216" s="18">
        <f t="shared" si="81"/>
        <v>5212</v>
      </c>
      <c r="B5216" s="38">
        <v>20802</v>
      </c>
      <c r="C5216" s="30" t="s">
        <v>4504</v>
      </c>
      <c r="D5216" s="41">
        <v>35292</v>
      </c>
      <c r="E5216" s="30" t="s">
        <v>4824</v>
      </c>
      <c r="F5216" s="17"/>
      <c r="G5216" s="17"/>
      <c r="H5216" s="353">
        <v>1027085952</v>
      </c>
      <c r="I5216" s="17" t="s">
        <v>5210</v>
      </c>
      <c r="J5216" s="17">
        <v>0</v>
      </c>
    </row>
    <row r="5217" spans="1:10" hidden="1">
      <c r="A5217" s="18">
        <f t="shared" si="81"/>
        <v>5213</v>
      </c>
      <c r="B5217" s="42">
        <v>20803</v>
      </c>
      <c r="C5217" s="61" t="s">
        <v>4505</v>
      </c>
      <c r="D5217" s="77">
        <v>34772</v>
      </c>
      <c r="E5217" s="29" t="s">
        <v>4821</v>
      </c>
      <c r="F5217" s="17"/>
      <c r="G5217" s="17"/>
      <c r="H5217" s="353">
        <v>107873829918</v>
      </c>
      <c r="I5217" s="17" t="s">
        <v>5204</v>
      </c>
      <c r="J5217" s="17">
        <v>0</v>
      </c>
    </row>
    <row r="5218" spans="1:10" hidden="1">
      <c r="A5218" s="18">
        <f t="shared" si="81"/>
        <v>5214</v>
      </c>
      <c r="B5218" s="38">
        <v>20804</v>
      </c>
      <c r="C5218" s="30" t="s">
        <v>4506</v>
      </c>
      <c r="D5218" s="41">
        <v>33534</v>
      </c>
      <c r="E5218" s="30" t="s">
        <v>4812</v>
      </c>
      <c r="F5218" s="17"/>
      <c r="G5218" s="17"/>
      <c r="H5218" s="353">
        <v>108872221603</v>
      </c>
      <c r="I5218" s="17" t="s">
        <v>5204</v>
      </c>
      <c r="J5218" s="17">
        <v>0</v>
      </c>
    </row>
    <row r="5219" spans="1:10" hidden="1">
      <c r="A5219" s="18">
        <f t="shared" si="81"/>
        <v>5215</v>
      </c>
      <c r="B5219" s="42">
        <v>20806</v>
      </c>
      <c r="C5219" s="29" t="s">
        <v>4507</v>
      </c>
      <c r="D5219" s="77">
        <v>34285</v>
      </c>
      <c r="E5219" s="29" t="s">
        <v>4792</v>
      </c>
      <c r="F5219" s="17"/>
      <c r="G5219" s="17"/>
      <c r="H5219" s="353">
        <v>1031890435</v>
      </c>
      <c r="I5219" s="17" t="s">
        <v>5210</v>
      </c>
      <c r="J5219" s="17">
        <v>0</v>
      </c>
    </row>
    <row r="5220" spans="1:10" hidden="1">
      <c r="A5220" s="18">
        <f t="shared" si="81"/>
        <v>5216</v>
      </c>
      <c r="B5220" s="38">
        <v>20807</v>
      </c>
      <c r="C5220" s="30" t="s">
        <v>4508</v>
      </c>
      <c r="D5220" s="41">
        <v>35032</v>
      </c>
      <c r="E5220" s="30" t="s">
        <v>4792</v>
      </c>
      <c r="F5220" s="17"/>
      <c r="G5220" s="17"/>
      <c r="H5220" s="353">
        <v>1029809401</v>
      </c>
      <c r="I5220" s="17" t="s">
        <v>5210</v>
      </c>
      <c r="J5220" s="17">
        <v>0</v>
      </c>
    </row>
    <row r="5221" spans="1:10" hidden="1">
      <c r="A5221" s="18">
        <f t="shared" si="81"/>
        <v>5217</v>
      </c>
      <c r="B5221" s="42">
        <v>20808</v>
      </c>
      <c r="C5221" s="29" t="s">
        <v>4509</v>
      </c>
      <c r="D5221" s="77">
        <v>32573</v>
      </c>
      <c r="E5221" s="29" t="s">
        <v>4792</v>
      </c>
      <c r="F5221" s="17"/>
      <c r="G5221" s="17"/>
      <c r="H5221" s="353">
        <v>1031890343</v>
      </c>
      <c r="I5221" s="17" t="s">
        <v>5210</v>
      </c>
      <c r="J5221" s="17">
        <v>0</v>
      </c>
    </row>
    <row r="5222" spans="1:10" hidden="1">
      <c r="A5222" s="18">
        <f t="shared" si="81"/>
        <v>5218</v>
      </c>
      <c r="B5222" s="42">
        <v>20810</v>
      </c>
      <c r="C5222" s="29" t="s">
        <v>4510</v>
      </c>
      <c r="D5222" s="77">
        <v>33180</v>
      </c>
      <c r="E5222" s="29" t="s">
        <v>4819</v>
      </c>
      <c r="F5222" s="17"/>
      <c r="G5222" s="17"/>
      <c r="H5222" s="353">
        <v>1037070243</v>
      </c>
      <c r="I5222" s="17" t="s">
        <v>5210</v>
      </c>
      <c r="J5222" s="17">
        <v>0</v>
      </c>
    </row>
    <row r="5223" spans="1:10" hidden="1">
      <c r="A5223" s="18">
        <f t="shared" si="81"/>
        <v>5219</v>
      </c>
      <c r="B5223" s="38">
        <v>20811</v>
      </c>
      <c r="C5223" s="30" t="s">
        <v>1767</v>
      </c>
      <c r="D5223" s="41">
        <v>34731</v>
      </c>
      <c r="E5223" s="30" t="s">
        <v>4819</v>
      </c>
      <c r="F5223" s="17"/>
      <c r="G5223" s="17"/>
      <c r="H5223" s="353">
        <v>100504436666</v>
      </c>
      <c r="I5223" s="17" t="s">
        <v>5204</v>
      </c>
      <c r="J5223" s="17">
        <v>0</v>
      </c>
    </row>
    <row r="5224" spans="1:10" hidden="1">
      <c r="A5224" s="18">
        <f t="shared" si="81"/>
        <v>5220</v>
      </c>
      <c r="B5224" s="42">
        <v>20812</v>
      </c>
      <c r="C5224" s="29" t="s">
        <v>4511</v>
      </c>
      <c r="D5224" s="77">
        <v>31948</v>
      </c>
      <c r="E5224" s="29" t="s">
        <v>4813</v>
      </c>
      <c r="F5224" s="17"/>
      <c r="G5224" s="17"/>
      <c r="H5224" s="353">
        <v>47110001751410</v>
      </c>
      <c r="I5224" s="17" t="s">
        <v>5273</v>
      </c>
      <c r="J5224" s="17">
        <v>0</v>
      </c>
    </row>
    <row r="5225" spans="1:10" hidden="1">
      <c r="A5225" s="18">
        <f t="shared" si="81"/>
        <v>5221</v>
      </c>
      <c r="B5225" s="38">
        <v>20816</v>
      </c>
      <c r="C5225" s="30" t="s">
        <v>4512</v>
      </c>
      <c r="D5225" s="41">
        <v>36838</v>
      </c>
      <c r="E5225" s="30" t="s">
        <v>4821</v>
      </c>
      <c r="F5225" s="17"/>
      <c r="G5225" s="17"/>
      <c r="H5225" s="353">
        <v>108874908442</v>
      </c>
      <c r="I5225" s="17" t="s">
        <v>5204</v>
      </c>
      <c r="J5225" s="17">
        <v>0</v>
      </c>
    </row>
    <row r="5226" spans="1:10" hidden="1">
      <c r="A5226" s="18">
        <f t="shared" si="81"/>
        <v>5222</v>
      </c>
      <c r="B5226" s="42">
        <v>20817</v>
      </c>
      <c r="C5226" s="61" t="s">
        <v>4513</v>
      </c>
      <c r="D5226" s="77">
        <v>34038</v>
      </c>
      <c r="E5226" s="29" t="s">
        <v>4817</v>
      </c>
      <c r="F5226" s="17"/>
      <c r="G5226" s="17"/>
      <c r="H5226" s="353">
        <v>1029442100</v>
      </c>
      <c r="I5226" s="17" t="s">
        <v>5210</v>
      </c>
      <c r="J5226" s="17">
        <v>0</v>
      </c>
    </row>
    <row r="5227" spans="1:10" hidden="1">
      <c r="A5227" s="18">
        <f t="shared" si="81"/>
        <v>5223</v>
      </c>
      <c r="B5227" s="38">
        <v>20818</v>
      </c>
      <c r="C5227" s="30" t="s">
        <v>4514</v>
      </c>
      <c r="D5227" s="41">
        <v>34866</v>
      </c>
      <c r="E5227" s="30" t="s">
        <v>4817</v>
      </c>
      <c r="F5227" s="17"/>
      <c r="G5227" s="17"/>
      <c r="H5227" s="353">
        <v>106872865503</v>
      </c>
      <c r="I5227" s="17" t="s">
        <v>5204</v>
      </c>
      <c r="J5227" s="17">
        <v>0</v>
      </c>
    </row>
    <row r="5228" spans="1:10" hidden="1">
      <c r="A5228" s="18">
        <f t="shared" si="81"/>
        <v>5224</v>
      </c>
      <c r="B5228" s="38">
        <v>20820</v>
      </c>
      <c r="C5228" s="30" t="s">
        <v>4515</v>
      </c>
      <c r="D5228" s="41">
        <v>38257</v>
      </c>
      <c r="E5228" s="30" t="s">
        <v>4823</v>
      </c>
      <c r="F5228" s="17"/>
      <c r="G5228" s="17"/>
      <c r="H5228" s="353">
        <v>1031890060</v>
      </c>
      <c r="I5228" s="17" t="s">
        <v>5210</v>
      </c>
      <c r="J5228" s="17">
        <v>0</v>
      </c>
    </row>
    <row r="5229" spans="1:10" hidden="1">
      <c r="A5229" s="18">
        <f t="shared" si="81"/>
        <v>5225</v>
      </c>
      <c r="B5229" s="42">
        <v>20821</v>
      </c>
      <c r="C5229" s="29" t="s">
        <v>4516</v>
      </c>
      <c r="D5229" s="77">
        <v>36866</v>
      </c>
      <c r="E5229" s="29" t="s">
        <v>4823</v>
      </c>
      <c r="F5229" s="17"/>
      <c r="G5229" s="17"/>
      <c r="H5229" s="353">
        <v>1029434027</v>
      </c>
      <c r="I5229" s="17" t="s">
        <v>5210</v>
      </c>
      <c r="J5229" s="17">
        <v>0</v>
      </c>
    </row>
    <row r="5230" spans="1:10" hidden="1">
      <c r="A5230" s="18">
        <f t="shared" si="81"/>
        <v>5226</v>
      </c>
      <c r="B5230" s="42">
        <v>20824</v>
      </c>
      <c r="C5230" s="29" t="s">
        <v>4517</v>
      </c>
      <c r="D5230" s="77">
        <v>35534</v>
      </c>
      <c r="E5230" s="29" t="s">
        <v>4828</v>
      </c>
      <c r="F5230" s="17"/>
      <c r="G5230" s="17"/>
      <c r="H5230" s="353">
        <v>1031890599</v>
      </c>
      <c r="I5230" s="17" t="s">
        <v>5210</v>
      </c>
      <c r="J5230" s="17">
        <v>0</v>
      </c>
    </row>
    <row r="5231" spans="1:10" hidden="1">
      <c r="A5231" s="18">
        <f t="shared" si="81"/>
        <v>5227</v>
      </c>
      <c r="B5231" s="42">
        <v>20826</v>
      </c>
      <c r="C5231" s="29" t="s">
        <v>4518</v>
      </c>
      <c r="D5231" s="77">
        <v>37175</v>
      </c>
      <c r="E5231" s="29" t="s">
        <v>4828</v>
      </c>
      <c r="F5231" s="17"/>
      <c r="G5231" s="17"/>
      <c r="H5231" s="353">
        <v>1030923031</v>
      </c>
      <c r="I5231" s="17" t="s">
        <v>5210</v>
      </c>
      <c r="J5231" s="17">
        <v>0</v>
      </c>
    </row>
    <row r="5232" spans="1:10" hidden="1">
      <c r="A5232" s="18">
        <f t="shared" si="81"/>
        <v>5228</v>
      </c>
      <c r="B5232" s="38">
        <v>20827</v>
      </c>
      <c r="C5232" s="30" t="s">
        <v>4519</v>
      </c>
      <c r="D5232" s="41">
        <v>34309</v>
      </c>
      <c r="E5232" s="30" t="s">
        <v>4826</v>
      </c>
      <c r="F5232" s="17"/>
      <c r="G5232" s="17"/>
      <c r="H5232" s="353">
        <v>1032463734</v>
      </c>
      <c r="I5232" s="17" t="s">
        <v>5210</v>
      </c>
      <c r="J5232" s="17">
        <v>0</v>
      </c>
    </row>
    <row r="5233" spans="1:10" hidden="1">
      <c r="A5233" s="18">
        <f t="shared" si="81"/>
        <v>5229</v>
      </c>
      <c r="B5233" s="42">
        <v>20831</v>
      </c>
      <c r="C5233" s="29" t="s">
        <v>4423</v>
      </c>
      <c r="D5233" s="45">
        <v>37197</v>
      </c>
      <c r="E5233" s="29" t="s">
        <v>4822</v>
      </c>
      <c r="F5233" s="17"/>
      <c r="G5233" s="17"/>
      <c r="H5233" s="353">
        <v>108871934090</v>
      </c>
      <c r="I5233" s="17" t="s">
        <v>5204</v>
      </c>
      <c r="J5233" s="17">
        <v>0</v>
      </c>
    </row>
    <row r="5234" spans="1:10" hidden="1">
      <c r="A5234" s="18">
        <f t="shared" si="81"/>
        <v>5230</v>
      </c>
      <c r="B5234" s="38">
        <v>20832</v>
      </c>
      <c r="C5234" s="30" t="s">
        <v>4520</v>
      </c>
      <c r="D5234" s="48">
        <v>36408</v>
      </c>
      <c r="E5234" s="30" t="s">
        <v>4822</v>
      </c>
      <c r="F5234" s="17"/>
      <c r="G5234" s="17"/>
      <c r="H5234" s="353">
        <v>1027083561</v>
      </c>
      <c r="I5234" s="17" t="s">
        <v>5210</v>
      </c>
      <c r="J5234" s="17">
        <v>0</v>
      </c>
    </row>
    <row r="5235" spans="1:10" hidden="1">
      <c r="A5235" s="18">
        <f t="shared" si="81"/>
        <v>5231</v>
      </c>
      <c r="B5235" s="42">
        <v>20833</v>
      </c>
      <c r="C5235" s="29" t="s">
        <v>4521</v>
      </c>
      <c r="D5235" s="45">
        <v>31158</v>
      </c>
      <c r="E5235" s="28" t="s">
        <v>4782</v>
      </c>
      <c r="F5235" s="17" t="s">
        <v>10392</v>
      </c>
      <c r="G5235" s="17" t="s">
        <v>10389</v>
      </c>
      <c r="H5235" s="353">
        <v>100868335513</v>
      </c>
      <c r="I5235" s="17" t="s">
        <v>5204</v>
      </c>
      <c r="J5235" s="17">
        <v>0</v>
      </c>
    </row>
    <row r="5236" spans="1:10" hidden="1">
      <c r="A5236" s="18">
        <f t="shared" si="81"/>
        <v>5232</v>
      </c>
      <c r="B5236" s="38">
        <v>20835</v>
      </c>
      <c r="C5236" s="30" t="s">
        <v>1068</v>
      </c>
      <c r="D5236" s="48">
        <v>35468</v>
      </c>
      <c r="E5236" s="30" t="s">
        <v>4781</v>
      </c>
      <c r="F5236" s="17"/>
      <c r="G5236" s="17"/>
      <c r="H5236" s="353">
        <v>1038661207</v>
      </c>
      <c r="I5236" s="17" t="s">
        <v>5210</v>
      </c>
      <c r="J5236" s="17" t="s">
        <v>6604</v>
      </c>
    </row>
    <row r="5237" spans="1:10" hidden="1">
      <c r="A5237" s="18">
        <f t="shared" si="81"/>
        <v>5233</v>
      </c>
      <c r="B5237" s="42">
        <v>20836</v>
      </c>
      <c r="C5237" s="29" t="s">
        <v>4522</v>
      </c>
      <c r="D5237" s="45">
        <v>36445</v>
      </c>
      <c r="E5237" s="29" t="s">
        <v>4781</v>
      </c>
      <c r="F5237" s="17"/>
      <c r="G5237" s="17"/>
      <c r="H5237" s="353">
        <v>21510002182176</v>
      </c>
      <c r="I5237" s="17" t="s">
        <v>5273</v>
      </c>
      <c r="J5237" s="17" t="s">
        <v>6509</v>
      </c>
    </row>
    <row r="5238" spans="1:10" hidden="1">
      <c r="A5238" s="18">
        <f t="shared" si="81"/>
        <v>5234</v>
      </c>
      <c r="B5238" s="38">
        <v>20837</v>
      </c>
      <c r="C5238" s="30" t="s">
        <v>1703</v>
      </c>
      <c r="D5238" s="48">
        <v>30346</v>
      </c>
      <c r="E5238" s="30" t="s">
        <v>4788</v>
      </c>
      <c r="F5238" s="17"/>
      <c r="G5238" s="17"/>
      <c r="H5238" s="353">
        <v>107878942363</v>
      </c>
      <c r="I5238" s="17" t="s">
        <v>5204</v>
      </c>
      <c r="J5238" s="17" t="s">
        <v>6509</v>
      </c>
    </row>
    <row r="5239" spans="1:10" hidden="1">
      <c r="A5239" s="18">
        <f t="shared" si="81"/>
        <v>5235</v>
      </c>
      <c r="B5239" s="42">
        <v>20838</v>
      </c>
      <c r="C5239" s="29" t="s">
        <v>4523</v>
      </c>
      <c r="D5239" s="45">
        <v>34118</v>
      </c>
      <c r="E5239" s="29" t="s">
        <v>4788</v>
      </c>
      <c r="F5239" s="17"/>
      <c r="G5239" s="17"/>
      <c r="H5239" s="353">
        <v>105878884089</v>
      </c>
      <c r="I5239" s="17" t="s">
        <v>5204</v>
      </c>
      <c r="J5239" s="17" t="s">
        <v>6564</v>
      </c>
    </row>
    <row r="5240" spans="1:10" hidden="1">
      <c r="A5240" s="18">
        <f t="shared" si="81"/>
        <v>5236</v>
      </c>
      <c r="B5240" s="38">
        <v>20839</v>
      </c>
      <c r="C5240" s="30" t="s">
        <v>4524</v>
      </c>
      <c r="D5240" s="48">
        <v>34013</v>
      </c>
      <c r="E5240" s="30" t="s">
        <v>4798</v>
      </c>
      <c r="F5240" s="17"/>
      <c r="G5240" s="17"/>
      <c r="H5240" s="353">
        <v>109877559166</v>
      </c>
      <c r="I5240" s="17" t="s">
        <v>5204</v>
      </c>
      <c r="J5240" s="17" t="s">
        <v>7094</v>
      </c>
    </row>
    <row r="5241" spans="1:10" hidden="1">
      <c r="A5241" s="18">
        <f t="shared" si="81"/>
        <v>5237</v>
      </c>
      <c r="B5241" s="42">
        <v>20840</v>
      </c>
      <c r="C5241" s="29" t="s">
        <v>4525</v>
      </c>
      <c r="D5241" s="45">
        <v>36445</v>
      </c>
      <c r="E5241" s="29" t="s">
        <v>4824</v>
      </c>
      <c r="F5241" s="17"/>
      <c r="G5241" s="17"/>
      <c r="H5241" s="353">
        <v>104873509039</v>
      </c>
      <c r="I5241" s="17" t="s">
        <v>5204</v>
      </c>
      <c r="J5241" s="17" t="s">
        <v>7095</v>
      </c>
    </row>
    <row r="5242" spans="1:10" hidden="1">
      <c r="A5242" s="18">
        <f t="shared" si="81"/>
        <v>5238</v>
      </c>
      <c r="B5242" s="38">
        <v>20842</v>
      </c>
      <c r="C5242" s="30" t="s">
        <v>4526</v>
      </c>
      <c r="D5242" s="48">
        <v>32338</v>
      </c>
      <c r="E5242" s="30" t="s">
        <v>4821</v>
      </c>
      <c r="F5242" s="17"/>
      <c r="G5242" s="17"/>
      <c r="H5242" s="353">
        <v>1030111737</v>
      </c>
      <c r="I5242" s="17" t="s">
        <v>5210</v>
      </c>
      <c r="J5242" s="17" t="s">
        <v>7096</v>
      </c>
    </row>
    <row r="5243" spans="1:10" hidden="1">
      <c r="A5243" s="18">
        <f t="shared" si="81"/>
        <v>5239</v>
      </c>
      <c r="B5243" s="42">
        <v>20843</v>
      </c>
      <c r="C5243" s="29" t="s">
        <v>4527</v>
      </c>
      <c r="D5243" s="45">
        <v>31851</v>
      </c>
      <c r="E5243" s="29" t="s">
        <v>4812</v>
      </c>
      <c r="F5243" s="17"/>
      <c r="G5243" s="17"/>
      <c r="H5243" s="353">
        <v>1032263338</v>
      </c>
      <c r="I5243" s="17" t="s">
        <v>5210</v>
      </c>
      <c r="J5243" s="17" t="s">
        <v>7097</v>
      </c>
    </row>
    <row r="5244" spans="1:10" hidden="1">
      <c r="A5244" s="18">
        <f t="shared" si="81"/>
        <v>5240</v>
      </c>
      <c r="B5244" s="38">
        <v>20844</v>
      </c>
      <c r="C5244" s="30" t="s">
        <v>4528</v>
      </c>
      <c r="D5244" s="48">
        <v>32529</v>
      </c>
      <c r="E5244" s="30" t="s">
        <v>4812</v>
      </c>
      <c r="F5244" s="17"/>
      <c r="G5244" s="17"/>
      <c r="H5244" s="353">
        <v>1030981901</v>
      </c>
      <c r="I5244" s="17" t="s">
        <v>5210</v>
      </c>
      <c r="J5244" s="17" t="s">
        <v>7098</v>
      </c>
    </row>
    <row r="5245" spans="1:10" hidden="1">
      <c r="A5245" s="18">
        <f t="shared" si="81"/>
        <v>5241</v>
      </c>
      <c r="B5245" s="42">
        <v>20845</v>
      </c>
      <c r="C5245" s="29" t="s">
        <v>4529</v>
      </c>
      <c r="D5245" s="45">
        <v>35442</v>
      </c>
      <c r="E5245" s="29" t="s">
        <v>4792</v>
      </c>
      <c r="F5245" s="17"/>
      <c r="G5245" s="17"/>
      <c r="H5245" s="353">
        <v>1041582360</v>
      </c>
      <c r="I5245" s="17" t="s">
        <v>5210</v>
      </c>
      <c r="J5245" s="17" t="s">
        <v>7099</v>
      </c>
    </row>
    <row r="5246" spans="1:10" hidden="1">
      <c r="A5246" s="18">
        <f t="shared" si="81"/>
        <v>5242</v>
      </c>
      <c r="B5246" s="38">
        <v>20846</v>
      </c>
      <c r="C5246" s="30" t="s">
        <v>4530</v>
      </c>
      <c r="D5246" s="48">
        <v>35787</v>
      </c>
      <c r="E5246" s="30" t="s">
        <v>4792</v>
      </c>
      <c r="F5246" s="17"/>
      <c r="G5246" s="17"/>
      <c r="H5246" s="353">
        <v>9865020528</v>
      </c>
      <c r="I5246" s="17" t="s">
        <v>5210</v>
      </c>
      <c r="J5246" s="17" t="s">
        <v>7100</v>
      </c>
    </row>
    <row r="5247" spans="1:10" hidden="1">
      <c r="A5247" s="18">
        <f t="shared" si="81"/>
        <v>5243</v>
      </c>
      <c r="B5247" s="42">
        <v>20848</v>
      </c>
      <c r="C5247" s="29" t="s">
        <v>4531</v>
      </c>
      <c r="D5247" s="45">
        <v>31929</v>
      </c>
      <c r="E5247" s="29" t="s">
        <v>4813</v>
      </c>
      <c r="F5247" s="17"/>
      <c r="G5247" s="17"/>
      <c r="H5247" s="353">
        <v>1038661455</v>
      </c>
      <c r="I5247" s="17" t="s">
        <v>5210</v>
      </c>
      <c r="J5247" s="17" t="s">
        <v>6564</v>
      </c>
    </row>
    <row r="5248" spans="1:10" hidden="1">
      <c r="A5248" s="18">
        <f t="shared" si="81"/>
        <v>5244</v>
      </c>
      <c r="B5248" s="38">
        <v>20850</v>
      </c>
      <c r="C5248" s="30" t="s">
        <v>4532</v>
      </c>
      <c r="D5248" s="48">
        <v>31984</v>
      </c>
      <c r="E5248" s="30" t="s">
        <v>4813</v>
      </c>
      <c r="F5248" s="17"/>
      <c r="G5248" s="17"/>
      <c r="H5248" s="353">
        <v>106875664299</v>
      </c>
      <c r="I5248" s="17" t="s">
        <v>5204</v>
      </c>
      <c r="J5248" s="17" t="s">
        <v>7101</v>
      </c>
    </row>
    <row r="5249" spans="1:10" hidden="1">
      <c r="A5249" s="18">
        <f t="shared" si="81"/>
        <v>5245</v>
      </c>
      <c r="B5249" s="42">
        <v>20851</v>
      </c>
      <c r="C5249" s="29" t="s">
        <v>4533</v>
      </c>
      <c r="D5249" s="45">
        <v>34984</v>
      </c>
      <c r="E5249" s="29" t="s">
        <v>4802</v>
      </c>
      <c r="F5249" s="17"/>
      <c r="G5249" s="17"/>
      <c r="H5249" s="353">
        <v>100875906357</v>
      </c>
      <c r="I5249" s="17" t="s">
        <v>5204</v>
      </c>
      <c r="J5249" s="17" t="s">
        <v>7102</v>
      </c>
    </row>
    <row r="5250" spans="1:10" hidden="1">
      <c r="A5250" s="18">
        <f t="shared" si="81"/>
        <v>5246</v>
      </c>
      <c r="B5250" s="42">
        <v>20855</v>
      </c>
      <c r="C5250" s="29" t="s">
        <v>4534</v>
      </c>
      <c r="D5250" s="45">
        <v>32432</v>
      </c>
      <c r="E5250" s="29" t="s">
        <v>4825</v>
      </c>
      <c r="F5250" s="17"/>
      <c r="G5250" s="17"/>
      <c r="H5250" s="353">
        <v>1030272593</v>
      </c>
      <c r="I5250" s="17" t="s">
        <v>5210</v>
      </c>
      <c r="J5250" s="17" t="s">
        <v>7103</v>
      </c>
    </row>
    <row r="5251" spans="1:10" hidden="1">
      <c r="A5251" s="18">
        <f t="shared" si="81"/>
        <v>5247</v>
      </c>
      <c r="B5251" s="38">
        <v>20856</v>
      </c>
      <c r="C5251" s="30" t="s">
        <v>2821</v>
      </c>
      <c r="D5251" s="48">
        <v>35669</v>
      </c>
      <c r="E5251" s="30" t="s">
        <v>4825</v>
      </c>
      <c r="F5251" s="17"/>
      <c r="G5251" s="17"/>
      <c r="H5251" s="353">
        <v>1028885261</v>
      </c>
      <c r="I5251" s="17" t="s">
        <v>5210</v>
      </c>
      <c r="J5251" s="17" t="s">
        <v>7104</v>
      </c>
    </row>
    <row r="5252" spans="1:10" hidden="1">
      <c r="A5252" s="18">
        <f t="shared" si="81"/>
        <v>5248</v>
      </c>
      <c r="B5252" s="42">
        <v>20858</v>
      </c>
      <c r="C5252" s="29" t="s">
        <v>4535</v>
      </c>
      <c r="D5252" s="45">
        <v>34394</v>
      </c>
      <c r="E5252" s="29" t="s">
        <v>4818</v>
      </c>
      <c r="F5252" s="17"/>
      <c r="G5252" s="17"/>
      <c r="H5252" s="353">
        <v>141000774822</v>
      </c>
      <c r="I5252" s="17" t="s">
        <v>5210</v>
      </c>
      <c r="J5252" s="17" t="s">
        <v>7016</v>
      </c>
    </row>
    <row r="5253" spans="1:10" hidden="1">
      <c r="A5253" s="18">
        <f t="shared" si="81"/>
        <v>5249</v>
      </c>
      <c r="B5253" s="38">
        <v>20860</v>
      </c>
      <c r="C5253" s="30" t="s">
        <v>4259</v>
      </c>
      <c r="D5253" s="48">
        <v>34737</v>
      </c>
      <c r="E5253" s="30" t="s">
        <v>4821</v>
      </c>
      <c r="F5253" s="17"/>
      <c r="G5253" s="17"/>
      <c r="H5253" s="353">
        <v>104877559217</v>
      </c>
      <c r="I5253" s="17" t="s">
        <v>5204</v>
      </c>
      <c r="J5253" s="17" t="s">
        <v>5922</v>
      </c>
    </row>
    <row r="5254" spans="1:10" hidden="1">
      <c r="A5254" s="18">
        <f t="shared" ref="A5254:A5317" si="82">ROW()-4</f>
        <v>5250</v>
      </c>
      <c r="B5254" s="42">
        <v>20861</v>
      </c>
      <c r="C5254" s="29" t="s">
        <v>4536</v>
      </c>
      <c r="D5254" s="45">
        <v>34462</v>
      </c>
      <c r="E5254" s="29" t="s">
        <v>4817</v>
      </c>
      <c r="F5254" s="17"/>
      <c r="G5254" s="17"/>
      <c r="H5254" s="353">
        <v>1034295914</v>
      </c>
      <c r="I5254" s="17" t="s">
        <v>5210</v>
      </c>
      <c r="J5254" s="17" t="s">
        <v>7106</v>
      </c>
    </row>
    <row r="5255" spans="1:10" hidden="1">
      <c r="A5255" s="18">
        <f t="shared" si="82"/>
        <v>5251</v>
      </c>
      <c r="B5255" s="38">
        <v>20862</v>
      </c>
      <c r="C5255" s="30" t="s">
        <v>4537</v>
      </c>
      <c r="D5255" s="48">
        <v>38310</v>
      </c>
      <c r="E5255" s="30" t="s">
        <v>4789</v>
      </c>
      <c r="F5255" s="17"/>
      <c r="G5255" s="17"/>
      <c r="H5255" s="353">
        <v>1033902052</v>
      </c>
      <c r="I5255" s="17" t="s">
        <v>5210</v>
      </c>
      <c r="J5255" s="17" t="s">
        <v>7107</v>
      </c>
    </row>
    <row r="5256" spans="1:10" hidden="1">
      <c r="A5256" s="18">
        <f t="shared" si="82"/>
        <v>5252</v>
      </c>
      <c r="B5256" s="42">
        <v>20863</v>
      </c>
      <c r="C5256" s="29" t="s">
        <v>3843</v>
      </c>
      <c r="D5256" s="45">
        <v>31911</v>
      </c>
      <c r="E5256" s="29" t="s">
        <v>4820</v>
      </c>
      <c r="F5256" s="17"/>
      <c r="G5256" s="17"/>
      <c r="H5256" s="353">
        <v>1038657187</v>
      </c>
      <c r="I5256" s="17" t="s">
        <v>5210</v>
      </c>
      <c r="J5256" s="17" t="s">
        <v>7108</v>
      </c>
    </row>
    <row r="5257" spans="1:10" hidden="1">
      <c r="A5257" s="18">
        <f t="shared" si="82"/>
        <v>5253</v>
      </c>
      <c r="B5257" s="38">
        <v>20864</v>
      </c>
      <c r="C5257" s="30" t="s">
        <v>4538</v>
      </c>
      <c r="D5257" s="48">
        <v>34091</v>
      </c>
      <c r="E5257" s="30" t="s">
        <v>4793</v>
      </c>
      <c r="F5257" s="17"/>
      <c r="G5257" s="17"/>
      <c r="H5257" s="353">
        <v>9374901166</v>
      </c>
      <c r="I5257" s="17" t="s">
        <v>5210</v>
      </c>
      <c r="J5257" s="17" t="s">
        <v>7109</v>
      </c>
    </row>
    <row r="5258" spans="1:10" hidden="1">
      <c r="A5258" s="18">
        <f t="shared" si="82"/>
        <v>5254</v>
      </c>
      <c r="B5258" s="38">
        <v>20866</v>
      </c>
      <c r="C5258" s="30" t="s">
        <v>4539</v>
      </c>
      <c r="D5258" s="48">
        <v>31644</v>
      </c>
      <c r="E5258" s="30" t="s">
        <v>4823</v>
      </c>
      <c r="F5258" s="17"/>
      <c r="G5258" s="17"/>
      <c r="H5258" s="353">
        <v>1030525618</v>
      </c>
      <c r="I5258" s="17" t="s">
        <v>5210</v>
      </c>
      <c r="J5258" s="17" t="s">
        <v>7110</v>
      </c>
    </row>
    <row r="5259" spans="1:10" hidden="1">
      <c r="A5259" s="18">
        <f t="shared" si="82"/>
        <v>5255</v>
      </c>
      <c r="B5259" s="42">
        <v>20867</v>
      </c>
      <c r="C5259" s="29" t="s">
        <v>4540</v>
      </c>
      <c r="D5259" s="45">
        <v>32995</v>
      </c>
      <c r="E5259" s="29" t="s">
        <v>4829</v>
      </c>
      <c r="F5259" s="17"/>
      <c r="G5259" s="17"/>
      <c r="H5259" s="353">
        <v>104005959336</v>
      </c>
      <c r="I5259" s="17" t="s">
        <v>5204</v>
      </c>
      <c r="J5259" s="17" t="s">
        <v>7105</v>
      </c>
    </row>
    <row r="5260" spans="1:10" hidden="1">
      <c r="A5260" s="18">
        <f t="shared" si="82"/>
        <v>5256</v>
      </c>
      <c r="B5260" s="38">
        <v>20868</v>
      </c>
      <c r="C5260" s="30" t="s">
        <v>4541</v>
      </c>
      <c r="D5260" s="48">
        <v>33868</v>
      </c>
      <c r="E5260" s="30" t="s">
        <v>4829</v>
      </c>
      <c r="F5260" s="17"/>
      <c r="G5260" s="17"/>
      <c r="H5260" s="353">
        <v>9964766339</v>
      </c>
      <c r="I5260" s="17" t="s">
        <v>5210</v>
      </c>
      <c r="J5260" s="17" t="s">
        <v>7111</v>
      </c>
    </row>
    <row r="5261" spans="1:10" hidden="1">
      <c r="A5261" s="18">
        <f t="shared" si="82"/>
        <v>5257</v>
      </c>
      <c r="B5261" s="42">
        <v>20869</v>
      </c>
      <c r="C5261" s="29" t="s">
        <v>4542</v>
      </c>
      <c r="D5261" s="45">
        <v>35016</v>
      </c>
      <c r="E5261" s="29" t="s">
        <v>4829</v>
      </c>
      <c r="F5261" s="17"/>
      <c r="G5261" s="17"/>
      <c r="H5261" s="353">
        <v>351001032074</v>
      </c>
      <c r="I5261" s="17" t="s">
        <v>5210</v>
      </c>
      <c r="J5261" s="17" t="s">
        <v>7112</v>
      </c>
    </row>
    <row r="5262" spans="1:10" hidden="1">
      <c r="A5262" s="18">
        <f t="shared" si="82"/>
        <v>5258</v>
      </c>
      <c r="B5262" s="38">
        <v>20870</v>
      </c>
      <c r="C5262" s="30" t="s">
        <v>1068</v>
      </c>
      <c r="D5262" s="48">
        <v>32307</v>
      </c>
      <c r="E5262" s="30" t="s">
        <v>4803</v>
      </c>
      <c r="F5262" s="17"/>
      <c r="G5262" s="17"/>
      <c r="H5262" s="353">
        <v>1038660609</v>
      </c>
      <c r="I5262" s="17" t="s">
        <v>5210</v>
      </c>
      <c r="J5262" s="17" t="s">
        <v>7113</v>
      </c>
    </row>
    <row r="5263" spans="1:10" hidden="1">
      <c r="A5263" s="18">
        <f t="shared" si="82"/>
        <v>5259</v>
      </c>
      <c r="B5263" s="42">
        <v>20871</v>
      </c>
      <c r="C5263" s="29" t="s">
        <v>4543</v>
      </c>
      <c r="D5263" s="45">
        <v>32791</v>
      </c>
      <c r="E5263" s="29" t="s">
        <v>4814</v>
      </c>
      <c r="F5263" s="17"/>
      <c r="G5263" s="17"/>
      <c r="H5263" s="353">
        <v>101877579842</v>
      </c>
      <c r="I5263" s="17" t="s">
        <v>5204</v>
      </c>
      <c r="J5263" s="17" t="s">
        <v>7114</v>
      </c>
    </row>
    <row r="5264" spans="1:10" hidden="1">
      <c r="A5264" s="18">
        <f t="shared" si="82"/>
        <v>5260</v>
      </c>
      <c r="B5264" s="42">
        <v>20873</v>
      </c>
      <c r="C5264" s="29" t="s">
        <v>4544</v>
      </c>
      <c r="D5264" s="45">
        <v>33841</v>
      </c>
      <c r="E5264" s="29" t="s">
        <v>4805</v>
      </c>
      <c r="F5264" s="17"/>
      <c r="G5264" s="17"/>
      <c r="H5264" s="353">
        <v>107878840904</v>
      </c>
      <c r="I5264" s="17" t="s">
        <v>5204</v>
      </c>
      <c r="J5264" s="17" t="s">
        <v>7024</v>
      </c>
    </row>
    <row r="5265" spans="1:10" hidden="1">
      <c r="A5265" s="18">
        <f t="shared" si="82"/>
        <v>5261</v>
      </c>
      <c r="B5265" s="38">
        <v>20874</v>
      </c>
      <c r="C5265" s="30" t="s">
        <v>4545</v>
      </c>
      <c r="D5265" s="48">
        <v>34988</v>
      </c>
      <c r="E5265" s="30" t="s">
        <v>4828</v>
      </c>
      <c r="F5265" s="17"/>
      <c r="G5265" s="17"/>
      <c r="H5265" s="353">
        <v>1038715726</v>
      </c>
      <c r="I5265" s="17" t="s">
        <v>5210</v>
      </c>
      <c r="J5265" s="17" t="s">
        <v>7115</v>
      </c>
    </row>
    <row r="5266" spans="1:10" hidden="1">
      <c r="A5266" s="18">
        <f t="shared" si="82"/>
        <v>5262</v>
      </c>
      <c r="B5266" s="42">
        <v>20875</v>
      </c>
      <c r="C5266" s="29" t="s">
        <v>4546</v>
      </c>
      <c r="D5266" s="45">
        <v>32375</v>
      </c>
      <c r="E5266" s="29" t="s">
        <v>4826</v>
      </c>
      <c r="F5266" s="17"/>
      <c r="G5266" s="17"/>
      <c r="H5266" s="353">
        <v>1039556239</v>
      </c>
      <c r="I5266" s="17" t="s">
        <v>5210</v>
      </c>
      <c r="J5266" s="17" t="s">
        <v>7116</v>
      </c>
    </row>
    <row r="5267" spans="1:10" hidden="1">
      <c r="A5267" s="18">
        <f t="shared" si="82"/>
        <v>5263</v>
      </c>
      <c r="B5267" s="38">
        <v>20876</v>
      </c>
      <c r="C5267" s="30" t="s">
        <v>4547</v>
      </c>
      <c r="D5267" s="48">
        <v>33076</v>
      </c>
      <c r="E5267" s="30" t="s">
        <v>4815</v>
      </c>
      <c r="F5267" s="17"/>
      <c r="G5267" s="17"/>
      <c r="H5267" s="353">
        <v>103873401618</v>
      </c>
      <c r="I5267" s="17" t="s">
        <v>5204</v>
      </c>
      <c r="J5267" s="17" t="s">
        <v>7018</v>
      </c>
    </row>
    <row r="5268" spans="1:10" hidden="1">
      <c r="A5268" s="18">
        <f t="shared" si="82"/>
        <v>5264</v>
      </c>
      <c r="B5268" s="42">
        <v>20877</v>
      </c>
      <c r="C5268" s="29" t="s">
        <v>4548</v>
      </c>
      <c r="D5268" s="45">
        <v>34837</v>
      </c>
      <c r="E5268" s="29" t="s">
        <v>4822</v>
      </c>
      <c r="F5268" s="17"/>
      <c r="G5268" s="17"/>
      <c r="H5268" s="353">
        <v>106870234551</v>
      </c>
      <c r="I5268" s="17" t="s">
        <v>5204</v>
      </c>
      <c r="J5268" s="17" t="s">
        <v>7040</v>
      </c>
    </row>
    <row r="5269" spans="1:10" hidden="1">
      <c r="A5269" s="18">
        <f t="shared" si="82"/>
        <v>5265</v>
      </c>
      <c r="B5269" s="38">
        <v>20879</v>
      </c>
      <c r="C5269" s="30" t="s">
        <v>4549</v>
      </c>
      <c r="D5269" s="48">
        <v>36316</v>
      </c>
      <c r="E5269" s="24" t="s">
        <v>4782</v>
      </c>
      <c r="F5269" s="17" t="s">
        <v>10728</v>
      </c>
      <c r="G5269" s="17" t="s">
        <v>10725</v>
      </c>
      <c r="H5269" s="353">
        <v>341007113548</v>
      </c>
      <c r="I5269" s="17" t="s">
        <v>5210</v>
      </c>
      <c r="J5269" s="17" t="s">
        <v>7047</v>
      </c>
    </row>
    <row r="5270" spans="1:10" hidden="1">
      <c r="A5270" s="18">
        <f t="shared" si="82"/>
        <v>5266</v>
      </c>
      <c r="B5270" s="42">
        <v>20880</v>
      </c>
      <c r="C5270" s="29" t="s">
        <v>4550</v>
      </c>
      <c r="D5270" s="45">
        <v>30966</v>
      </c>
      <c r="E5270" s="28" t="s">
        <v>4782</v>
      </c>
      <c r="F5270" s="17" t="s">
        <v>11453</v>
      </c>
      <c r="G5270" s="17" t="s">
        <v>11451</v>
      </c>
      <c r="H5270" s="353">
        <v>105869713095</v>
      </c>
      <c r="I5270" s="17" t="s">
        <v>5204</v>
      </c>
      <c r="J5270" s="17" t="s">
        <v>4873</v>
      </c>
    </row>
    <row r="5271" spans="1:10" hidden="1">
      <c r="A5271" s="18">
        <f t="shared" si="82"/>
        <v>5267</v>
      </c>
      <c r="B5271" s="38">
        <v>20881</v>
      </c>
      <c r="C5271" s="30" t="s">
        <v>4551</v>
      </c>
      <c r="D5271" s="48">
        <v>35624</v>
      </c>
      <c r="E5271" s="24" t="s">
        <v>4794</v>
      </c>
      <c r="F5271" s="17"/>
      <c r="G5271" s="17"/>
      <c r="H5271" s="353">
        <v>102002771930</v>
      </c>
      <c r="I5271" s="17" t="s">
        <v>5204</v>
      </c>
      <c r="J5271" s="17" t="s">
        <v>6509</v>
      </c>
    </row>
    <row r="5272" spans="1:10" hidden="1">
      <c r="A5272" s="18">
        <f t="shared" si="82"/>
        <v>5268</v>
      </c>
      <c r="B5272" s="97">
        <v>20884</v>
      </c>
      <c r="C5272" s="98" t="s">
        <v>752</v>
      </c>
      <c r="D5272" s="99">
        <v>32691</v>
      </c>
      <c r="E5272" s="29" t="s">
        <v>4781</v>
      </c>
      <c r="F5272" s="17"/>
      <c r="G5272" s="17"/>
      <c r="H5272" s="353">
        <v>141000770039</v>
      </c>
      <c r="I5272" s="17" t="s">
        <v>5210</v>
      </c>
      <c r="J5272" s="17">
        <v>0</v>
      </c>
    </row>
    <row r="5273" spans="1:10" hidden="1">
      <c r="A5273" s="18">
        <f t="shared" si="82"/>
        <v>5269</v>
      </c>
      <c r="B5273" s="305">
        <v>20885</v>
      </c>
      <c r="C5273" s="306" t="s">
        <v>4552</v>
      </c>
      <c r="D5273" s="307">
        <v>35100</v>
      </c>
      <c r="E5273" s="24" t="s">
        <v>4782</v>
      </c>
      <c r="F5273" s="338" t="s">
        <v>11889</v>
      </c>
      <c r="G5273" s="17" t="s">
        <v>8694</v>
      </c>
      <c r="H5273" s="353">
        <v>106899616666</v>
      </c>
      <c r="I5273" s="17" t="s">
        <v>5204</v>
      </c>
      <c r="J5273" s="17">
        <v>0</v>
      </c>
    </row>
    <row r="5274" spans="1:10" hidden="1">
      <c r="A5274" s="18">
        <f t="shared" si="82"/>
        <v>5270</v>
      </c>
      <c r="B5274" s="308">
        <v>20886</v>
      </c>
      <c r="C5274" s="309" t="s">
        <v>4553</v>
      </c>
      <c r="D5274" s="310">
        <v>32869</v>
      </c>
      <c r="E5274" s="28" t="s">
        <v>4782</v>
      </c>
      <c r="F5274" s="17" t="s">
        <v>11153</v>
      </c>
      <c r="G5274" s="17" t="s">
        <v>11151</v>
      </c>
      <c r="H5274" s="353">
        <v>101871501809</v>
      </c>
      <c r="I5274" s="17" t="s">
        <v>5204</v>
      </c>
      <c r="J5274" s="17">
        <v>0</v>
      </c>
    </row>
    <row r="5275" spans="1:10" hidden="1">
      <c r="A5275" s="18">
        <f t="shared" si="82"/>
        <v>5271</v>
      </c>
      <c r="B5275" s="93">
        <v>20887</v>
      </c>
      <c r="C5275" s="94" t="s">
        <v>455</v>
      </c>
      <c r="D5275" s="95">
        <v>32340</v>
      </c>
      <c r="E5275" s="94" t="s">
        <v>4812</v>
      </c>
      <c r="F5275" s="17"/>
      <c r="G5275" s="17"/>
      <c r="H5275" s="353">
        <v>102004943766</v>
      </c>
      <c r="I5275" s="17" t="s">
        <v>5204</v>
      </c>
      <c r="J5275" s="17">
        <v>0</v>
      </c>
    </row>
    <row r="5276" spans="1:10" hidden="1">
      <c r="A5276" s="18">
        <f t="shared" si="82"/>
        <v>5272</v>
      </c>
      <c r="B5276" s="308">
        <v>20888</v>
      </c>
      <c r="C5276" s="309" t="s">
        <v>4554</v>
      </c>
      <c r="D5276" s="310">
        <v>36216</v>
      </c>
      <c r="E5276" s="28" t="s">
        <v>4782</v>
      </c>
      <c r="F5276" s="17" t="s">
        <v>7608</v>
      </c>
      <c r="G5276" s="17" t="s">
        <v>7599</v>
      </c>
      <c r="H5276" s="353">
        <v>1039556015</v>
      </c>
      <c r="I5276" s="17" t="s">
        <v>5210</v>
      </c>
      <c r="J5276" s="17">
        <v>0</v>
      </c>
    </row>
    <row r="5277" spans="1:10" hidden="1">
      <c r="A5277" s="18">
        <f t="shared" si="82"/>
        <v>5273</v>
      </c>
      <c r="B5277" s="93">
        <v>20889</v>
      </c>
      <c r="C5277" s="94" t="s">
        <v>4555</v>
      </c>
      <c r="D5277" s="95">
        <v>31640</v>
      </c>
      <c r="E5277" s="94" t="s">
        <v>4798</v>
      </c>
      <c r="F5277" s="17"/>
      <c r="G5277" s="17"/>
      <c r="H5277" s="353">
        <v>100879325167</v>
      </c>
      <c r="I5277" s="17" t="s">
        <v>5204</v>
      </c>
      <c r="J5277" s="17">
        <v>0</v>
      </c>
    </row>
    <row r="5278" spans="1:10" hidden="1">
      <c r="A5278" s="18">
        <f t="shared" si="82"/>
        <v>5274</v>
      </c>
      <c r="B5278" s="97">
        <v>20890</v>
      </c>
      <c r="C5278" s="98" t="s">
        <v>4556</v>
      </c>
      <c r="D5278" s="99">
        <v>33020</v>
      </c>
      <c r="E5278" s="98" t="s">
        <v>4798</v>
      </c>
      <c r="F5278" s="17"/>
      <c r="G5278" s="17"/>
      <c r="H5278" s="353">
        <v>1019891823</v>
      </c>
      <c r="I5278" s="17" t="s">
        <v>5210</v>
      </c>
      <c r="J5278" s="17">
        <v>0</v>
      </c>
    </row>
    <row r="5279" spans="1:10" hidden="1">
      <c r="A5279" s="18">
        <f t="shared" si="82"/>
        <v>5275</v>
      </c>
      <c r="B5279" s="93">
        <v>20893</v>
      </c>
      <c r="C5279" s="94" t="s">
        <v>4557</v>
      </c>
      <c r="D5279" s="95">
        <v>30554</v>
      </c>
      <c r="E5279" s="94" t="s">
        <v>4829</v>
      </c>
      <c r="F5279" s="17"/>
      <c r="G5279" s="17"/>
      <c r="H5279" s="353">
        <v>1030278812</v>
      </c>
      <c r="I5279" s="17" t="s">
        <v>5210</v>
      </c>
      <c r="J5279" s="17">
        <v>0</v>
      </c>
    </row>
    <row r="5280" spans="1:10" hidden="1">
      <c r="A5280" s="18">
        <f t="shared" si="82"/>
        <v>5276</v>
      </c>
      <c r="B5280" s="97">
        <v>20896</v>
      </c>
      <c r="C5280" s="98" t="s">
        <v>4558</v>
      </c>
      <c r="D5280" s="99">
        <v>36276</v>
      </c>
      <c r="E5280" s="98" t="s">
        <v>4821</v>
      </c>
      <c r="F5280" s="17"/>
      <c r="G5280" s="17"/>
      <c r="H5280" s="353">
        <v>1034296235</v>
      </c>
      <c r="I5280" s="17" t="s">
        <v>5210</v>
      </c>
      <c r="J5280" s="17">
        <v>0</v>
      </c>
    </row>
    <row r="5281" spans="1:10" hidden="1">
      <c r="A5281" s="18">
        <f t="shared" si="82"/>
        <v>5277</v>
      </c>
      <c r="B5281" s="93">
        <v>20897</v>
      </c>
      <c r="C5281" s="94" t="s">
        <v>4559</v>
      </c>
      <c r="D5281" s="95">
        <v>33686</v>
      </c>
      <c r="E5281" s="94" t="s">
        <v>4821</v>
      </c>
      <c r="F5281" s="17"/>
      <c r="G5281" s="17"/>
      <c r="H5281" s="353">
        <v>103879184453</v>
      </c>
      <c r="I5281" s="17" t="s">
        <v>5204</v>
      </c>
      <c r="J5281" s="17">
        <v>0</v>
      </c>
    </row>
    <row r="5282" spans="1:10" hidden="1">
      <c r="A5282" s="18">
        <f t="shared" si="82"/>
        <v>5278</v>
      </c>
      <c r="B5282" s="97">
        <v>20899</v>
      </c>
      <c r="C5282" s="98" t="s">
        <v>4560</v>
      </c>
      <c r="D5282" s="99">
        <v>36983</v>
      </c>
      <c r="E5282" s="98" t="s">
        <v>4819</v>
      </c>
      <c r="F5282" s="17"/>
      <c r="G5282" s="17"/>
      <c r="H5282" s="353">
        <v>103877563282</v>
      </c>
      <c r="I5282" s="17" t="s">
        <v>5204</v>
      </c>
      <c r="J5282" s="17">
        <v>0</v>
      </c>
    </row>
    <row r="5283" spans="1:10" hidden="1">
      <c r="A5283" s="18">
        <f t="shared" si="82"/>
        <v>5279</v>
      </c>
      <c r="B5283" s="97">
        <v>20901</v>
      </c>
      <c r="C5283" s="98" t="s">
        <v>4561</v>
      </c>
      <c r="D5283" s="99">
        <v>36892</v>
      </c>
      <c r="E5283" s="98" t="s">
        <v>4813</v>
      </c>
      <c r="F5283" s="17"/>
      <c r="G5283" s="17"/>
      <c r="H5283" s="353">
        <v>1029812102</v>
      </c>
      <c r="I5283" s="17" t="s">
        <v>5210</v>
      </c>
      <c r="J5283" s="17">
        <v>0</v>
      </c>
    </row>
    <row r="5284" spans="1:10" hidden="1">
      <c r="A5284" s="18">
        <f t="shared" si="82"/>
        <v>5280</v>
      </c>
      <c r="B5284" s="93">
        <v>20904</v>
      </c>
      <c r="C5284" s="94" t="s">
        <v>4562</v>
      </c>
      <c r="D5284" s="95">
        <v>30848</v>
      </c>
      <c r="E5284" s="94" t="s">
        <v>4803</v>
      </c>
      <c r="F5284" s="17"/>
      <c r="G5284" s="17"/>
      <c r="H5284" s="353">
        <v>107871669136</v>
      </c>
      <c r="I5284" s="17" t="s">
        <v>5204</v>
      </c>
      <c r="J5284" s="17">
        <v>0</v>
      </c>
    </row>
    <row r="5285" spans="1:10" hidden="1">
      <c r="A5285" s="18">
        <f t="shared" si="82"/>
        <v>5281</v>
      </c>
      <c r="B5285" s="97">
        <v>20906</v>
      </c>
      <c r="C5285" s="98" t="s">
        <v>4563</v>
      </c>
      <c r="D5285" s="99">
        <v>32259</v>
      </c>
      <c r="E5285" s="98" t="s">
        <v>4808</v>
      </c>
      <c r="F5285" s="17"/>
      <c r="G5285" s="17"/>
      <c r="H5285" s="353">
        <v>1039257480</v>
      </c>
      <c r="I5285" s="17" t="s">
        <v>5210</v>
      </c>
      <c r="J5285" s="17">
        <v>0</v>
      </c>
    </row>
    <row r="5286" spans="1:10" hidden="1">
      <c r="A5286" s="18">
        <f t="shared" si="82"/>
        <v>5282</v>
      </c>
      <c r="B5286" s="93">
        <v>20909</v>
      </c>
      <c r="C5286" s="94" t="s">
        <v>4564</v>
      </c>
      <c r="D5286" s="95">
        <v>32170</v>
      </c>
      <c r="E5286" s="94" t="s">
        <v>4818</v>
      </c>
      <c r="F5286" s="17"/>
      <c r="G5286" s="17"/>
      <c r="H5286" s="353">
        <v>1033728731</v>
      </c>
      <c r="I5286" s="17" t="s">
        <v>5210</v>
      </c>
      <c r="J5286" s="17">
        <v>0</v>
      </c>
    </row>
    <row r="5287" spans="1:10" hidden="1">
      <c r="A5287" s="18">
        <f t="shared" si="82"/>
        <v>5283</v>
      </c>
      <c r="B5287" s="97">
        <v>20910</v>
      </c>
      <c r="C5287" s="98" t="s">
        <v>4565</v>
      </c>
      <c r="D5287" s="99">
        <v>34425</v>
      </c>
      <c r="E5287" s="98" t="s">
        <v>4817</v>
      </c>
      <c r="F5287" s="17"/>
      <c r="G5287" s="17"/>
      <c r="H5287" s="353">
        <v>1033901752</v>
      </c>
      <c r="I5287" s="17" t="s">
        <v>5210</v>
      </c>
      <c r="J5287" s="17">
        <v>0</v>
      </c>
    </row>
    <row r="5288" spans="1:10" hidden="1">
      <c r="A5288" s="18">
        <f t="shared" si="82"/>
        <v>5284</v>
      </c>
      <c r="B5288" s="93">
        <v>20911</v>
      </c>
      <c r="C5288" s="94" t="s">
        <v>4566</v>
      </c>
      <c r="D5288" s="95">
        <v>31386</v>
      </c>
      <c r="E5288" s="94" t="s">
        <v>4817</v>
      </c>
      <c r="F5288" s="17"/>
      <c r="G5288" s="17"/>
      <c r="H5288" s="353">
        <v>141000827185</v>
      </c>
      <c r="I5288" s="17" t="s">
        <v>5210</v>
      </c>
      <c r="J5288" s="17">
        <v>0</v>
      </c>
    </row>
    <row r="5289" spans="1:10" hidden="1">
      <c r="A5289" s="18">
        <f t="shared" si="82"/>
        <v>5285</v>
      </c>
      <c r="B5289" s="97">
        <v>20912</v>
      </c>
      <c r="C5289" s="98" t="s">
        <v>4567</v>
      </c>
      <c r="D5289" s="99">
        <v>31480</v>
      </c>
      <c r="E5289" s="98" t="s">
        <v>4789</v>
      </c>
      <c r="F5289" s="17"/>
      <c r="G5289" s="17"/>
      <c r="H5289" s="353">
        <v>9936892840</v>
      </c>
      <c r="I5289" s="17" t="s">
        <v>5210</v>
      </c>
      <c r="J5289" s="17">
        <v>0</v>
      </c>
    </row>
    <row r="5290" spans="1:10" hidden="1">
      <c r="A5290" s="18">
        <f t="shared" si="82"/>
        <v>5286</v>
      </c>
      <c r="B5290" s="93">
        <v>20913</v>
      </c>
      <c r="C5290" s="94" t="s">
        <v>4568</v>
      </c>
      <c r="D5290" s="95">
        <v>30916</v>
      </c>
      <c r="E5290" s="94" t="s">
        <v>4820</v>
      </c>
      <c r="F5290" s="17"/>
      <c r="G5290" s="17"/>
      <c r="H5290" s="353">
        <v>1034690267</v>
      </c>
      <c r="I5290" s="17" t="s">
        <v>5210</v>
      </c>
      <c r="J5290" s="17">
        <v>0</v>
      </c>
    </row>
    <row r="5291" spans="1:10" hidden="1">
      <c r="A5291" s="18">
        <f t="shared" si="82"/>
        <v>5287</v>
      </c>
      <c r="B5291" s="97">
        <v>20914</v>
      </c>
      <c r="C5291" s="98" t="s">
        <v>4569</v>
      </c>
      <c r="D5291" s="99">
        <v>32763</v>
      </c>
      <c r="E5291" s="98" t="s">
        <v>4823</v>
      </c>
      <c r="F5291" s="17"/>
      <c r="G5291" s="17"/>
      <c r="H5291" s="353">
        <v>1034689794</v>
      </c>
      <c r="I5291" s="17" t="s">
        <v>5210</v>
      </c>
      <c r="J5291" s="17">
        <v>0</v>
      </c>
    </row>
    <row r="5292" spans="1:10" hidden="1">
      <c r="A5292" s="18">
        <f t="shared" si="82"/>
        <v>5288</v>
      </c>
      <c r="B5292" s="93">
        <v>20915</v>
      </c>
      <c r="C5292" s="94" t="s">
        <v>4570</v>
      </c>
      <c r="D5292" s="95">
        <v>36829</v>
      </c>
      <c r="E5292" s="94" t="s">
        <v>4806</v>
      </c>
      <c r="F5292" s="17"/>
      <c r="G5292" s="17"/>
      <c r="H5292" s="353">
        <v>1039175627</v>
      </c>
      <c r="I5292" s="17" t="s">
        <v>5210</v>
      </c>
      <c r="J5292" s="17">
        <v>0</v>
      </c>
    </row>
    <row r="5293" spans="1:10" hidden="1">
      <c r="A5293" s="18">
        <f t="shared" si="82"/>
        <v>5289</v>
      </c>
      <c r="B5293" s="97">
        <v>20916</v>
      </c>
      <c r="C5293" s="98" t="s">
        <v>4571</v>
      </c>
      <c r="D5293" s="99">
        <v>34620</v>
      </c>
      <c r="E5293" s="98" t="s">
        <v>4805</v>
      </c>
      <c r="F5293" s="17"/>
      <c r="G5293" s="17"/>
      <c r="H5293" s="353">
        <v>44510000466640</v>
      </c>
      <c r="I5293" s="17" t="s">
        <v>5273</v>
      </c>
      <c r="J5293" s="17">
        <v>0</v>
      </c>
    </row>
    <row r="5294" spans="1:10" hidden="1">
      <c r="A5294" s="18">
        <f t="shared" si="82"/>
        <v>5290</v>
      </c>
      <c r="B5294" s="93">
        <v>20917</v>
      </c>
      <c r="C5294" s="94" t="s">
        <v>4572</v>
      </c>
      <c r="D5294" s="95">
        <v>34735</v>
      </c>
      <c r="E5294" s="94" t="s">
        <v>4805</v>
      </c>
      <c r="F5294" s="17"/>
      <c r="G5294" s="17"/>
      <c r="H5294" s="353">
        <v>1030001091</v>
      </c>
      <c r="I5294" s="17" t="s">
        <v>5210</v>
      </c>
      <c r="J5294" s="17">
        <v>0</v>
      </c>
    </row>
    <row r="5295" spans="1:10" hidden="1">
      <c r="A5295" s="18">
        <f t="shared" si="82"/>
        <v>5291</v>
      </c>
      <c r="B5295" s="97">
        <v>20918</v>
      </c>
      <c r="C5295" s="98" t="s">
        <v>4573</v>
      </c>
      <c r="D5295" s="99">
        <v>31926</v>
      </c>
      <c r="E5295" s="98" t="s">
        <v>4805</v>
      </c>
      <c r="F5295" s="17"/>
      <c r="G5295" s="17"/>
      <c r="H5295" s="353">
        <v>1035788882</v>
      </c>
      <c r="I5295" s="17" t="s">
        <v>5210</v>
      </c>
      <c r="J5295" s="17">
        <v>0</v>
      </c>
    </row>
    <row r="5296" spans="1:10" hidden="1">
      <c r="A5296" s="18">
        <f t="shared" si="82"/>
        <v>5292</v>
      </c>
      <c r="B5296" s="93">
        <v>20919</v>
      </c>
      <c r="C5296" s="94" t="s">
        <v>4574</v>
      </c>
      <c r="D5296" s="95">
        <v>34044</v>
      </c>
      <c r="E5296" s="94" t="s">
        <v>4805</v>
      </c>
      <c r="F5296" s="17"/>
      <c r="G5296" s="17"/>
      <c r="H5296" s="353">
        <v>1032975546</v>
      </c>
      <c r="I5296" s="17" t="s">
        <v>5210</v>
      </c>
      <c r="J5296" s="17">
        <v>0</v>
      </c>
    </row>
    <row r="5297" spans="1:10" hidden="1">
      <c r="A5297" s="18">
        <f t="shared" si="82"/>
        <v>5293</v>
      </c>
      <c r="B5297" s="97">
        <v>20921</v>
      </c>
      <c r="C5297" s="98" t="s">
        <v>4575</v>
      </c>
      <c r="D5297" s="99">
        <v>34197</v>
      </c>
      <c r="E5297" s="98" t="s">
        <v>4828</v>
      </c>
      <c r="F5297" s="17"/>
      <c r="G5297" s="17"/>
      <c r="H5297" s="353">
        <v>1375062384</v>
      </c>
      <c r="I5297" s="17" t="s">
        <v>5210</v>
      </c>
      <c r="J5297" s="17">
        <v>0</v>
      </c>
    </row>
    <row r="5298" spans="1:10" hidden="1">
      <c r="A5298" s="18">
        <f t="shared" si="82"/>
        <v>5294</v>
      </c>
      <c r="B5298" s="93">
        <v>20922</v>
      </c>
      <c r="C5298" s="94" t="s">
        <v>4107</v>
      </c>
      <c r="D5298" s="95">
        <v>31900</v>
      </c>
      <c r="E5298" s="94" t="s">
        <v>4826</v>
      </c>
      <c r="F5298" s="17"/>
      <c r="G5298" s="17"/>
      <c r="H5298" s="353">
        <v>1038797958</v>
      </c>
      <c r="I5298" s="17" t="s">
        <v>5210</v>
      </c>
      <c r="J5298" s="17">
        <v>0</v>
      </c>
    </row>
    <row r="5299" spans="1:10" hidden="1">
      <c r="A5299" s="18">
        <f t="shared" si="82"/>
        <v>5295</v>
      </c>
      <c r="B5299" s="97">
        <v>20923</v>
      </c>
      <c r="C5299" s="98" t="s">
        <v>4576</v>
      </c>
      <c r="D5299" s="99">
        <v>30768</v>
      </c>
      <c r="E5299" s="98" t="s">
        <v>4826</v>
      </c>
      <c r="F5299" s="17"/>
      <c r="G5299" s="17"/>
      <c r="H5299" s="353">
        <v>1033816113</v>
      </c>
      <c r="I5299" s="17" t="s">
        <v>5210</v>
      </c>
      <c r="J5299" s="17">
        <v>0</v>
      </c>
    </row>
    <row r="5300" spans="1:10" hidden="1">
      <c r="A5300" s="18">
        <f t="shared" si="82"/>
        <v>5296</v>
      </c>
      <c r="B5300" s="93">
        <v>20924</v>
      </c>
      <c r="C5300" s="94" t="s">
        <v>4577</v>
      </c>
      <c r="D5300" s="95">
        <v>36438</v>
      </c>
      <c r="E5300" s="24" t="s">
        <v>4826</v>
      </c>
      <c r="F5300" s="17"/>
      <c r="G5300" s="17"/>
      <c r="H5300" s="353">
        <v>1033839907</v>
      </c>
      <c r="I5300" s="17" t="s">
        <v>5210</v>
      </c>
      <c r="J5300" s="17">
        <v>0</v>
      </c>
    </row>
    <row r="5301" spans="1:10" hidden="1">
      <c r="A5301" s="18">
        <f t="shared" si="82"/>
        <v>5297</v>
      </c>
      <c r="B5301" s="97">
        <v>20925</v>
      </c>
      <c r="C5301" s="98" t="s">
        <v>342</v>
      </c>
      <c r="D5301" s="99">
        <v>32185</v>
      </c>
      <c r="E5301" s="98" t="s">
        <v>4815</v>
      </c>
      <c r="F5301" s="17"/>
      <c r="G5301" s="17"/>
      <c r="H5301" s="353">
        <v>141000858433</v>
      </c>
      <c r="I5301" s="17" t="s">
        <v>5210</v>
      </c>
      <c r="J5301" s="17">
        <v>0</v>
      </c>
    </row>
    <row r="5302" spans="1:10" hidden="1">
      <c r="A5302" s="18">
        <f t="shared" si="82"/>
        <v>5298</v>
      </c>
      <c r="B5302" s="93">
        <v>20926</v>
      </c>
      <c r="C5302" s="94" t="s">
        <v>4578</v>
      </c>
      <c r="D5302" s="95">
        <v>37240</v>
      </c>
      <c r="E5302" s="94" t="s">
        <v>4815</v>
      </c>
      <c r="F5302" s="17"/>
      <c r="G5302" s="17"/>
      <c r="H5302" s="353">
        <v>103873340160</v>
      </c>
      <c r="I5302" s="17" t="s">
        <v>5204</v>
      </c>
      <c r="J5302" s="17">
        <v>0</v>
      </c>
    </row>
    <row r="5303" spans="1:10" hidden="1">
      <c r="A5303" s="18">
        <f t="shared" si="82"/>
        <v>5299</v>
      </c>
      <c r="B5303" s="97">
        <v>20927</v>
      </c>
      <c r="C5303" s="98" t="s">
        <v>4579</v>
      </c>
      <c r="D5303" s="99">
        <v>36061</v>
      </c>
      <c r="E5303" s="98" t="s">
        <v>4815</v>
      </c>
      <c r="F5303" s="17"/>
      <c r="G5303" s="17"/>
      <c r="H5303" s="353">
        <v>108870172976</v>
      </c>
      <c r="I5303" s="17" t="s">
        <v>5204</v>
      </c>
      <c r="J5303" s="17">
        <v>0</v>
      </c>
    </row>
    <row r="5304" spans="1:10" hidden="1">
      <c r="A5304" s="18">
        <f t="shared" si="82"/>
        <v>5300</v>
      </c>
      <c r="B5304" s="93">
        <v>20928</v>
      </c>
      <c r="C5304" s="94" t="s">
        <v>4580</v>
      </c>
      <c r="D5304" s="95">
        <v>34865</v>
      </c>
      <c r="E5304" s="94" t="s">
        <v>4807</v>
      </c>
      <c r="F5304" s="17"/>
      <c r="G5304" s="17"/>
      <c r="H5304" s="353">
        <v>103878030531</v>
      </c>
      <c r="I5304" s="17" t="s">
        <v>5204</v>
      </c>
      <c r="J5304" s="17">
        <v>0</v>
      </c>
    </row>
    <row r="5305" spans="1:10" hidden="1">
      <c r="A5305" s="18">
        <f t="shared" si="82"/>
        <v>5301</v>
      </c>
      <c r="B5305" s="93">
        <v>20931</v>
      </c>
      <c r="C5305" s="94" t="s">
        <v>4581</v>
      </c>
      <c r="D5305" s="95">
        <v>34901</v>
      </c>
      <c r="E5305" s="24" t="s">
        <v>4793</v>
      </c>
      <c r="F5305" s="17"/>
      <c r="G5305" s="17"/>
      <c r="H5305" s="353">
        <v>141000888569</v>
      </c>
      <c r="I5305" s="17" t="s">
        <v>5210</v>
      </c>
      <c r="J5305" s="17">
        <v>0</v>
      </c>
    </row>
    <row r="5306" spans="1:10" hidden="1">
      <c r="A5306" s="18">
        <f t="shared" si="82"/>
        <v>5302</v>
      </c>
      <c r="B5306" s="42">
        <v>20932</v>
      </c>
      <c r="C5306" s="29" t="s">
        <v>4582</v>
      </c>
      <c r="D5306" s="45">
        <v>33264</v>
      </c>
      <c r="E5306" s="29" t="s">
        <v>4802</v>
      </c>
      <c r="F5306" s="17"/>
      <c r="G5306" s="17"/>
      <c r="H5306" s="353">
        <v>1016733357</v>
      </c>
      <c r="I5306" s="17" t="s">
        <v>5210</v>
      </c>
      <c r="J5306" s="17">
        <v>0</v>
      </c>
    </row>
    <row r="5307" spans="1:10" hidden="1">
      <c r="A5307" s="18">
        <f t="shared" si="82"/>
        <v>5303</v>
      </c>
      <c r="B5307" s="38">
        <v>20933</v>
      </c>
      <c r="C5307" s="30" t="s">
        <v>4583</v>
      </c>
      <c r="D5307" s="48">
        <v>36732</v>
      </c>
      <c r="E5307" s="30" t="s">
        <v>4825</v>
      </c>
      <c r="F5307" s="17"/>
      <c r="G5307" s="17"/>
      <c r="H5307" s="353">
        <v>103874574508</v>
      </c>
      <c r="I5307" s="17" t="s">
        <v>5204</v>
      </c>
      <c r="J5307" s="17">
        <v>0</v>
      </c>
    </row>
    <row r="5308" spans="1:10" hidden="1">
      <c r="A5308" s="18">
        <f t="shared" si="82"/>
        <v>5304</v>
      </c>
      <c r="B5308" s="42">
        <v>20934</v>
      </c>
      <c r="C5308" s="29" t="s">
        <v>4584</v>
      </c>
      <c r="D5308" s="45">
        <v>37674</v>
      </c>
      <c r="E5308" s="29" t="s">
        <v>4807</v>
      </c>
      <c r="F5308" s="17"/>
      <c r="G5308" s="17"/>
      <c r="H5308" s="353">
        <v>1033072832</v>
      </c>
      <c r="I5308" s="17" t="s">
        <v>5210</v>
      </c>
      <c r="J5308" s="17">
        <v>0</v>
      </c>
    </row>
    <row r="5309" spans="1:10" hidden="1">
      <c r="A5309" s="18">
        <f t="shared" si="82"/>
        <v>5305</v>
      </c>
      <c r="B5309" s="38">
        <v>20935</v>
      </c>
      <c r="C5309" s="30" t="s">
        <v>4585</v>
      </c>
      <c r="D5309" s="48">
        <v>36851</v>
      </c>
      <c r="E5309" s="24" t="s">
        <v>4800</v>
      </c>
      <c r="F5309" s="17"/>
      <c r="G5309" s="17"/>
      <c r="H5309" s="353">
        <v>9774409766</v>
      </c>
      <c r="I5309" s="17" t="s">
        <v>5210</v>
      </c>
      <c r="J5309" s="17">
        <v>0</v>
      </c>
    </row>
    <row r="5310" spans="1:10" hidden="1">
      <c r="A5310" s="18">
        <f t="shared" si="82"/>
        <v>5306</v>
      </c>
      <c r="B5310" s="42">
        <v>20936</v>
      </c>
      <c r="C5310" s="29" t="s">
        <v>4586</v>
      </c>
      <c r="D5310" s="45">
        <v>36330</v>
      </c>
      <c r="E5310" s="29" t="s">
        <v>4808</v>
      </c>
      <c r="F5310" s="17"/>
      <c r="G5310" s="17"/>
      <c r="H5310" s="353">
        <v>1033026920</v>
      </c>
      <c r="I5310" s="17" t="s">
        <v>5210</v>
      </c>
      <c r="J5310" s="17">
        <v>0</v>
      </c>
    </row>
    <row r="5311" spans="1:10" hidden="1">
      <c r="A5311" s="18">
        <f t="shared" si="82"/>
        <v>5307</v>
      </c>
      <c r="B5311" s="38">
        <v>20937</v>
      </c>
      <c r="C5311" s="30" t="s">
        <v>4587</v>
      </c>
      <c r="D5311" s="48">
        <v>37717</v>
      </c>
      <c r="E5311" s="30" t="s">
        <v>4824</v>
      </c>
      <c r="F5311" s="17"/>
      <c r="G5311" s="17"/>
      <c r="H5311" s="353">
        <v>9395649322</v>
      </c>
      <c r="I5311" s="17" t="s">
        <v>5210</v>
      </c>
      <c r="J5311" s="17">
        <v>0</v>
      </c>
    </row>
    <row r="5312" spans="1:10" hidden="1">
      <c r="A5312" s="18">
        <f t="shared" si="82"/>
        <v>5308</v>
      </c>
      <c r="B5312" s="38">
        <v>20939</v>
      </c>
      <c r="C5312" s="30" t="s">
        <v>4588</v>
      </c>
      <c r="D5312" s="48">
        <v>37063</v>
      </c>
      <c r="E5312" s="30" t="s">
        <v>4819</v>
      </c>
      <c r="F5312" s="17"/>
      <c r="G5312" s="17"/>
      <c r="H5312" s="353">
        <v>9386075828</v>
      </c>
      <c r="I5312" s="17" t="s">
        <v>5210</v>
      </c>
      <c r="J5312" s="17">
        <v>0</v>
      </c>
    </row>
    <row r="5313" spans="1:10" hidden="1">
      <c r="A5313" s="18">
        <f t="shared" si="82"/>
        <v>5309</v>
      </c>
      <c r="B5313" s="38">
        <v>20941</v>
      </c>
      <c r="C5313" s="30" t="s">
        <v>4589</v>
      </c>
      <c r="D5313" s="48">
        <v>37800</v>
      </c>
      <c r="E5313" s="30" t="s">
        <v>4829</v>
      </c>
      <c r="F5313" s="17"/>
      <c r="G5313" s="17"/>
      <c r="H5313" s="353">
        <v>1033714079</v>
      </c>
      <c r="I5313" s="17" t="s">
        <v>5210</v>
      </c>
      <c r="J5313" s="17">
        <v>0</v>
      </c>
    </row>
    <row r="5314" spans="1:10" hidden="1">
      <c r="A5314" s="18">
        <f t="shared" si="82"/>
        <v>5310</v>
      </c>
      <c r="B5314" s="42">
        <v>20942</v>
      </c>
      <c r="C5314" s="29" t="s">
        <v>4590</v>
      </c>
      <c r="D5314" s="45">
        <v>35500</v>
      </c>
      <c r="E5314" s="29" t="s">
        <v>4792</v>
      </c>
      <c r="F5314" s="17"/>
      <c r="G5314" s="17"/>
      <c r="H5314" s="353">
        <v>1033714291</v>
      </c>
      <c r="I5314" s="17" t="s">
        <v>5210</v>
      </c>
      <c r="J5314" s="17">
        <v>0</v>
      </c>
    </row>
    <row r="5315" spans="1:10" hidden="1">
      <c r="A5315" s="18">
        <f t="shared" si="82"/>
        <v>5311</v>
      </c>
      <c r="B5315" s="38">
        <v>20943</v>
      </c>
      <c r="C5315" s="30" t="s">
        <v>4591</v>
      </c>
      <c r="D5315" s="48">
        <v>34591</v>
      </c>
      <c r="E5315" s="30" t="s">
        <v>4812</v>
      </c>
      <c r="F5315" s="17"/>
      <c r="G5315" s="17"/>
      <c r="H5315" s="353">
        <v>1019524588</v>
      </c>
      <c r="I5315" s="17" t="s">
        <v>5210</v>
      </c>
      <c r="J5315" s="17">
        <v>0</v>
      </c>
    </row>
    <row r="5316" spans="1:10" hidden="1">
      <c r="A5316" s="18">
        <f t="shared" si="82"/>
        <v>5312</v>
      </c>
      <c r="B5316" s="42">
        <v>20944</v>
      </c>
      <c r="C5316" s="29" t="s">
        <v>4592</v>
      </c>
      <c r="D5316" s="45">
        <v>36864</v>
      </c>
      <c r="E5316" s="28" t="s">
        <v>4800</v>
      </c>
      <c r="F5316" s="17"/>
      <c r="G5316" s="17"/>
      <c r="H5316" s="353">
        <v>1013143281</v>
      </c>
      <c r="I5316" s="17" t="s">
        <v>5210</v>
      </c>
      <c r="J5316" s="17">
        <v>0</v>
      </c>
    </row>
    <row r="5317" spans="1:10" hidden="1">
      <c r="A5317" s="18">
        <f t="shared" si="82"/>
        <v>5313</v>
      </c>
      <c r="B5317" s="38">
        <v>20947</v>
      </c>
      <c r="C5317" s="30" t="s">
        <v>4593</v>
      </c>
      <c r="D5317" s="48">
        <v>33141</v>
      </c>
      <c r="E5317" s="24" t="s">
        <v>4826</v>
      </c>
      <c r="F5317" s="17"/>
      <c r="G5317" s="17"/>
      <c r="H5317" s="353">
        <v>1039882091</v>
      </c>
      <c r="I5317" s="17" t="s">
        <v>5210</v>
      </c>
      <c r="J5317" s="17">
        <v>0</v>
      </c>
    </row>
    <row r="5318" spans="1:10" hidden="1">
      <c r="A5318" s="18">
        <f t="shared" ref="A5318:A5381" si="83">ROW()-4</f>
        <v>5314</v>
      </c>
      <c r="B5318" s="42">
        <v>20948</v>
      </c>
      <c r="C5318" s="29" t="s">
        <v>4594</v>
      </c>
      <c r="D5318" s="45">
        <v>34929</v>
      </c>
      <c r="E5318" s="29" t="s">
        <v>4798</v>
      </c>
      <c r="F5318" s="17"/>
      <c r="G5318" s="17"/>
      <c r="H5318" s="353">
        <v>1039699269</v>
      </c>
      <c r="I5318" s="17" t="s">
        <v>5210</v>
      </c>
      <c r="J5318" s="17">
        <v>0</v>
      </c>
    </row>
    <row r="5319" spans="1:10" hidden="1">
      <c r="A5319" s="18">
        <f t="shared" si="83"/>
        <v>5315</v>
      </c>
      <c r="B5319" s="38">
        <v>20950</v>
      </c>
      <c r="C5319" s="30" t="s">
        <v>4595</v>
      </c>
      <c r="D5319" s="48">
        <v>33423</v>
      </c>
      <c r="E5319" s="30" t="s">
        <v>4828</v>
      </c>
      <c r="F5319" s="17"/>
      <c r="G5319" s="17"/>
      <c r="H5319" s="353">
        <v>1035982980</v>
      </c>
      <c r="I5319" s="17" t="s">
        <v>5210</v>
      </c>
      <c r="J5319" s="17">
        <v>0</v>
      </c>
    </row>
    <row r="5320" spans="1:10" hidden="1">
      <c r="A5320" s="18">
        <f t="shared" si="83"/>
        <v>5316</v>
      </c>
      <c r="B5320" s="42">
        <v>20951</v>
      </c>
      <c r="C5320" s="29" t="s">
        <v>4596</v>
      </c>
      <c r="D5320" s="45">
        <v>37950</v>
      </c>
      <c r="E5320" s="29" t="s">
        <v>4822</v>
      </c>
      <c r="F5320" s="17"/>
      <c r="G5320" s="17"/>
      <c r="H5320" s="353">
        <v>101874711418</v>
      </c>
      <c r="I5320" s="17" t="s">
        <v>5204</v>
      </c>
      <c r="J5320" s="17">
        <v>0</v>
      </c>
    </row>
    <row r="5321" spans="1:10" hidden="1">
      <c r="A5321" s="18">
        <f t="shared" si="83"/>
        <v>5317</v>
      </c>
      <c r="B5321" s="38">
        <v>20952</v>
      </c>
      <c r="C5321" s="30" t="s">
        <v>4312</v>
      </c>
      <c r="D5321" s="48">
        <v>34532</v>
      </c>
      <c r="E5321" s="30" t="s">
        <v>4823</v>
      </c>
      <c r="F5321" s="17"/>
      <c r="G5321" s="17"/>
      <c r="H5321" s="353">
        <v>1014741209</v>
      </c>
      <c r="I5321" s="17" t="s">
        <v>5210</v>
      </c>
      <c r="J5321" s="17">
        <v>0</v>
      </c>
    </row>
    <row r="5322" spans="1:10" hidden="1">
      <c r="A5322" s="18">
        <f t="shared" si="83"/>
        <v>5318</v>
      </c>
      <c r="B5322" s="42">
        <v>20954</v>
      </c>
      <c r="C5322" s="29" t="s">
        <v>4597</v>
      </c>
      <c r="D5322" s="45">
        <v>36045</v>
      </c>
      <c r="E5322" s="29" t="s">
        <v>4824</v>
      </c>
      <c r="F5322" s="17"/>
      <c r="G5322" s="17"/>
      <c r="H5322" s="353">
        <v>44310000550044</v>
      </c>
      <c r="I5322" s="17" t="s">
        <v>5273</v>
      </c>
      <c r="J5322" s="17">
        <v>0</v>
      </c>
    </row>
    <row r="5323" spans="1:10" hidden="1">
      <c r="A5323" s="18">
        <f t="shared" si="83"/>
        <v>5319</v>
      </c>
      <c r="B5323" s="38">
        <v>20955</v>
      </c>
      <c r="C5323" s="30" t="s">
        <v>4598</v>
      </c>
      <c r="D5323" s="48">
        <v>33028</v>
      </c>
      <c r="E5323" s="30" t="s">
        <v>4824</v>
      </c>
      <c r="F5323" s="17"/>
      <c r="G5323" s="17"/>
      <c r="H5323" s="353">
        <v>44310000550008</v>
      </c>
      <c r="I5323" s="17" t="s">
        <v>5273</v>
      </c>
      <c r="J5323" s="17">
        <v>0</v>
      </c>
    </row>
    <row r="5324" spans="1:10" hidden="1">
      <c r="A5324" s="18">
        <f t="shared" si="83"/>
        <v>5320</v>
      </c>
      <c r="B5324" s="42">
        <v>20956</v>
      </c>
      <c r="C5324" s="29" t="s">
        <v>4599</v>
      </c>
      <c r="D5324" s="45">
        <v>36664</v>
      </c>
      <c r="E5324" s="29" t="s">
        <v>4792</v>
      </c>
      <c r="F5324" s="17"/>
      <c r="G5324" s="17"/>
      <c r="H5324" s="353">
        <v>107873531396</v>
      </c>
      <c r="I5324" s="17" t="s">
        <v>5204</v>
      </c>
      <c r="J5324" s="17">
        <v>0</v>
      </c>
    </row>
    <row r="5325" spans="1:10" hidden="1">
      <c r="A5325" s="18">
        <f t="shared" si="83"/>
        <v>5321</v>
      </c>
      <c r="B5325" s="42">
        <v>20958</v>
      </c>
      <c r="C5325" s="29" t="s">
        <v>4600</v>
      </c>
      <c r="D5325" s="45">
        <v>37758</v>
      </c>
      <c r="E5325" s="29" t="s">
        <v>4826</v>
      </c>
      <c r="F5325" s="17"/>
      <c r="G5325" s="17"/>
      <c r="H5325" s="353">
        <v>1032993592</v>
      </c>
      <c r="I5325" s="17" t="s">
        <v>5210</v>
      </c>
      <c r="J5325" s="17">
        <v>0</v>
      </c>
    </row>
    <row r="5326" spans="1:10" hidden="1">
      <c r="A5326" s="18">
        <f t="shared" si="83"/>
        <v>5322</v>
      </c>
      <c r="B5326" s="38">
        <v>20959</v>
      </c>
      <c r="C5326" s="30" t="s">
        <v>4601</v>
      </c>
      <c r="D5326" s="48">
        <v>37936</v>
      </c>
      <c r="E5326" s="30" t="s">
        <v>4806</v>
      </c>
      <c r="F5326" s="17"/>
      <c r="G5326" s="17"/>
      <c r="H5326" s="353">
        <v>1033712979</v>
      </c>
      <c r="I5326" s="17" t="s">
        <v>5210</v>
      </c>
      <c r="J5326" s="17">
        <v>0</v>
      </c>
    </row>
    <row r="5327" spans="1:10" hidden="1">
      <c r="A5327" s="18">
        <f t="shared" si="83"/>
        <v>5323</v>
      </c>
      <c r="B5327" s="42">
        <v>20960</v>
      </c>
      <c r="C5327" s="29" t="s">
        <v>4602</v>
      </c>
      <c r="D5327" s="45">
        <v>37209</v>
      </c>
      <c r="E5327" s="29" t="s">
        <v>4827</v>
      </c>
      <c r="F5327" s="17"/>
      <c r="G5327" s="17"/>
      <c r="H5327" s="353">
        <v>9868600735</v>
      </c>
      <c r="I5327" s="17" t="s">
        <v>5210</v>
      </c>
      <c r="J5327" s="17">
        <v>0</v>
      </c>
    </row>
    <row r="5328" spans="1:10" hidden="1">
      <c r="A5328" s="18">
        <f t="shared" si="83"/>
        <v>5324</v>
      </c>
      <c r="B5328" s="42">
        <v>20962</v>
      </c>
      <c r="C5328" s="29" t="s">
        <v>4603</v>
      </c>
      <c r="D5328" s="45">
        <v>30761</v>
      </c>
      <c r="E5328" s="29" t="s">
        <v>4814</v>
      </c>
      <c r="F5328" s="17"/>
      <c r="G5328" s="17"/>
      <c r="H5328" s="353">
        <v>1039880809</v>
      </c>
      <c r="I5328" s="17" t="s">
        <v>5210</v>
      </c>
      <c r="J5328" s="17">
        <v>0</v>
      </c>
    </row>
    <row r="5329" spans="1:10" hidden="1">
      <c r="A5329" s="18">
        <f t="shared" si="83"/>
        <v>5325</v>
      </c>
      <c r="B5329" s="38">
        <v>20963</v>
      </c>
      <c r="C5329" s="30" t="s">
        <v>4604</v>
      </c>
      <c r="D5329" s="48">
        <v>31542</v>
      </c>
      <c r="E5329" s="30" t="s">
        <v>4821</v>
      </c>
      <c r="F5329" s="17"/>
      <c r="G5329" s="17"/>
      <c r="H5329" s="353">
        <v>109879363612</v>
      </c>
      <c r="I5329" s="17" t="s">
        <v>5204</v>
      </c>
      <c r="J5329" s="17">
        <v>0</v>
      </c>
    </row>
    <row r="5330" spans="1:10" hidden="1">
      <c r="A5330" s="18">
        <f t="shared" si="83"/>
        <v>5326</v>
      </c>
      <c r="B5330" s="42">
        <v>20964</v>
      </c>
      <c r="C5330" s="29" t="s">
        <v>4605</v>
      </c>
      <c r="D5330" s="45">
        <v>31650</v>
      </c>
      <c r="E5330" s="29" t="s">
        <v>4821</v>
      </c>
      <c r="F5330" s="17"/>
      <c r="G5330" s="17"/>
      <c r="H5330" s="353">
        <v>102879363576</v>
      </c>
      <c r="I5330" s="17" t="s">
        <v>5204</v>
      </c>
      <c r="J5330" s="17">
        <v>0</v>
      </c>
    </row>
    <row r="5331" spans="1:10" hidden="1">
      <c r="A5331" s="18">
        <f t="shared" si="83"/>
        <v>5327</v>
      </c>
      <c r="B5331" s="38">
        <v>20966</v>
      </c>
      <c r="C5331" s="30" t="s">
        <v>465</v>
      </c>
      <c r="D5331" s="48">
        <v>31079</v>
      </c>
      <c r="E5331" s="30" t="s">
        <v>4808</v>
      </c>
      <c r="F5331" s="17"/>
      <c r="G5331" s="17"/>
      <c r="H5331" s="353">
        <v>105880788721</v>
      </c>
      <c r="I5331" s="17" t="s">
        <v>5204</v>
      </c>
      <c r="J5331" s="17">
        <v>0</v>
      </c>
    </row>
    <row r="5332" spans="1:10" hidden="1">
      <c r="A5332" s="18">
        <f t="shared" si="83"/>
        <v>5328</v>
      </c>
      <c r="B5332" s="42">
        <v>20967</v>
      </c>
      <c r="C5332" s="29" t="s">
        <v>4606</v>
      </c>
      <c r="D5332" s="45">
        <v>30400</v>
      </c>
      <c r="E5332" s="29" t="s">
        <v>4803</v>
      </c>
      <c r="F5332" s="17"/>
      <c r="G5332" s="17"/>
      <c r="H5332" s="353">
        <v>1039699425</v>
      </c>
      <c r="I5332" s="17" t="s">
        <v>5210</v>
      </c>
      <c r="J5332" s="17">
        <v>0</v>
      </c>
    </row>
    <row r="5333" spans="1:10" hidden="1">
      <c r="A5333" s="18">
        <f t="shared" si="83"/>
        <v>5329</v>
      </c>
      <c r="B5333" s="38">
        <v>20968</v>
      </c>
      <c r="C5333" s="30" t="s">
        <v>2928</v>
      </c>
      <c r="D5333" s="48">
        <v>36834</v>
      </c>
      <c r="E5333" s="24" t="s">
        <v>4780</v>
      </c>
      <c r="F5333" s="17"/>
      <c r="G5333" s="17"/>
      <c r="H5333" s="353">
        <v>106872106975</v>
      </c>
      <c r="I5333" s="17" t="s">
        <v>5204</v>
      </c>
      <c r="J5333" s="17">
        <v>0</v>
      </c>
    </row>
    <row r="5334" spans="1:10" hidden="1">
      <c r="A5334" s="18">
        <f t="shared" si="83"/>
        <v>5330</v>
      </c>
      <c r="B5334" s="42">
        <v>20970</v>
      </c>
      <c r="C5334" s="29" t="s">
        <v>4607</v>
      </c>
      <c r="D5334" s="45">
        <v>29757</v>
      </c>
      <c r="E5334" s="29" t="s">
        <v>4827</v>
      </c>
      <c r="F5334" s="17"/>
      <c r="G5334" s="17"/>
      <c r="H5334" s="353">
        <v>105879131983</v>
      </c>
      <c r="I5334" s="17" t="s">
        <v>5204</v>
      </c>
      <c r="J5334" s="17">
        <v>0</v>
      </c>
    </row>
    <row r="5335" spans="1:10" hidden="1">
      <c r="A5335" s="18">
        <f t="shared" si="83"/>
        <v>5331</v>
      </c>
      <c r="B5335" s="38">
        <v>20971</v>
      </c>
      <c r="C5335" s="30" t="s">
        <v>1839</v>
      </c>
      <c r="D5335" s="48">
        <v>34064</v>
      </c>
      <c r="E5335" s="30" t="s">
        <v>4820</v>
      </c>
      <c r="F5335" s="17"/>
      <c r="G5335" s="17"/>
      <c r="H5335" s="353">
        <v>1039881170</v>
      </c>
      <c r="I5335" s="17" t="s">
        <v>5210</v>
      </c>
      <c r="J5335" s="17">
        <v>0</v>
      </c>
    </row>
    <row r="5336" spans="1:10" hidden="1">
      <c r="A5336" s="18">
        <f t="shared" si="83"/>
        <v>5332</v>
      </c>
      <c r="B5336" s="42">
        <v>20972</v>
      </c>
      <c r="C5336" s="29" t="s">
        <v>4608</v>
      </c>
      <c r="D5336" s="45">
        <v>37650</v>
      </c>
      <c r="E5336" s="28" t="s">
        <v>4784</v>
      </c>
      <c r="F5336" s="17"/>
      <c r="G5336" s="17"/>
      <c r="H5336" s="353">
        <v>104879463294</v>
      </c>
      <c r="I5336" s="17" t="s">
        <v>5204</v>
      </c>
      <c r="J5336" s="17">
        <v>0</v>
      </c>
    </row>
    <row r="5337" spans="1:10" hidden="1">
      <c r="A5337" s="18">
        <f t="shared" si="83"/>
        <v>5333</v>
      </c>
      <c r="B5337" s="38">
        <v>20973</v>
      </c>
      <c r="C5337" s="30" t="s">
        <v>4609</v>
      </c>
      <c r="D5337" s="48">
        <v>30623</v>
      </c>
      <c r="E5337" s="30" t="s">
        <v>4794</v>
      </c>
      <c r="F5337" s="17"/>
      <c r="G5337" s="17"/>
      <c r="H5337" s="353">
        <v>102601031183</v>
      </c>
      <c r="I5337" s="17" t="s">
        <v>5204</v>
      </c>
      <c r="J5337" s="17">
        <v>0</v>
      </c>
    </row>
    <row r="5338" spans="1:10" hidden="1">
      <c r="A5338" s="18">
        <f t="shared" si="83"/>
        <v>5334</v>
      </c>
      <c r="B5338" s="42">
        <v>20974</v>
      </c>
      <c r="C5338" s="29" t="s">
        <v>4610</v>
      </c>
      <c r="D5338" s="45">
        <v>35379</v>
      </c>
      <c r="E5338" s="29" t="s">
        <v>4793</v>
      </c>
      <c r="F5338" s="17"/>
      <c r="G5338" s="17"/>
      <c r="H5338" s="353">
        <v>9869019362</v>
      </c>
      <c r="I5338" s="17" t="s">
        <v>5210</v>
      </c>
      <c r="J5338" s="17">
        <v>0</v>
      </c>
    </row>
    <row r="5339" spans="1:10" hidden="1">
      <c r="A5339" s="18">
        <f t="shared" si="83"/>
        <v>5335</v>
      </c>
      <c r="B5339" s="38">
        <v>20975</v>
      </c>
      <c r="C5339" s="30" t="s">
        <v>2828</v>
      </c>
      <c r="D5339" s="48">
        <v>34208</v>
      </c>
      <c r="E5339" s="30" t="s">
        <v>4788</v>
      </c>
      <c r="F5339" s="17"/>
      <c r="G5339" s="17"/>
      <c r="H5339" s="353">
        <v>101869423871</v>
      </c>
      <c r="I5339" s="17" t="s">
        <v>5204</v>
      </c>
      <c r="J5339" s="17">
        <v>0</v>
      </c>
    </row>
    <row r="5340" spans="1:10" hidden="1">
      <c r="A5340" s="18">
        <f t="shared" si="83"/>
        <v>5336</v>
      </c>
      <c r="B5340" s="42">
        <v>20976</v>
      </c>
      <c r="C5340" s="29" t="s">
        <v>4611</v>
      </c>
      <c r="D5340" s="45">
        <v>36592</v>
      </c>
      <c r="E5340" s="28" t="s">
        <v>4780</v>
      </c>
      <c r="F5340" s="17"/>
      <c r="G5340" s="17"/>
      <c r="H5340" s="353">
        <v>1040250391</v>
      </c>
      <c r="I5340" s="17" t="s">
        <v>5210</v>
      </c>
      <c r="J5340" s="17">
        <v>0</v>
      </c>
    </row>
    <row r="5341" spans="1:10" hidden="1">
      <c r="A5341" s="18">
        <f t="shared" si="83"/>
        <v>5337</v>
      </c>
      <c r="B5341" s="38">
        <v>20977</v>
      </c>
      <c r="C5341" s="30" t="s">
        <v>4612</v>
      </c>
      <c r="D5341" s="48">
        <v>35329</v>
      </c>
      <c r="E5341" s="24" t="s">
        <v>4780</v>
      </c>
      <c r="F5341" s="17"/>
      <c r="G5341" s="17"/>
      <c r="H5341" s="353">
        <v>1040250252</v>
      </c>
      <c r="I5341" s="17" t="s">
        <v>5210</v>
      </c>
      <c r="J5341" s="17">
        <v>0</v>
      </c>
    </row>
    <row r="5342" spans="1:10" hidden="1">
      <c r="A5342" s="18">
        <f t="shared" si="83"/>
        <v>5338</v>
      </c>
      <c r="B5342" s="42">
        <v>20978</v>
      </c>
      <c r="C5342" s="29" t="s">
        <v>3855</v>
      </c>
      <c r="D5342" s="45">
        <v>35908</v>
      </c>
      <c r="E5342" s="28" t="s">
        <v>4780</v>
      </c>
      <c r="F5342" s="17"/>
      <c r="G5342" s="17"/>
      <c r="H5342" s="353">
        <v>1040250610</v>
      </c>
      <c r="I5342" s="17" t="s">
        <v>5210</v>
      </c>
      <c r="J5342" s="17">
        <v>0</v>
      </c>
    </row>
    <row r="5343" spans="1:10" hidden="1">
      <c r="A5343" s="18">
        <f t="shared" si="83"/>
        <v>5339</v>
      </c>
      <c r="B5343" s="38">
        <v>20979</v>
      </c>
      <c r="C5343" s="30" t="s">
        <v>4613</v>
      </c>
      <c r="D5343" s="48">
        <v>35392</v>
      </c>
      <c r="E5343" s="24" t="s">
        <v>4794</v>
      </c>
      <c r="F5343" s="17"/>
      <c r="G5343" s="17"/>
      <c r="H5343" s="353">
        <v>1039880232</v>
      </c>
      <c r="I5343" s="17" t="s">
        <v>5210</v>
      </c>
      <c r="J5343" s="17">
        <v>0</v>
      </c>
    </row>
    <row r="5344" spans="1:10" hidden="1">
      <c r="A5344" s="18">
        <f t="shared" si="83"/>
        <v>5340</v>
      </c>
      <c r="B5344" s="42">
        <v>20980</v>
      </c>
      <c r="C5344" s="29" t="s">
        <v>4614</v>
      </c>
      <c r="D5344" s="45">
        <v>35656</v>
      </c>
      <c r="E5344" s="28" t="s">
        <v>4782</v>
      </c>
      <c r="F5344" s="17" t="s">
        <v>8710</v>
      </c>
      <c r="G5344" s="17" t="s">
        <v>8707</v>
      </c>
      <c r="H5344" s="353">
        <v>1040293176</v>
      </c>
      <c r="I5344" s="17" t="s">
        <v>5210</v>
      </c>
      <c r="J5344" s="17">
        <v>0</v>
      </c>
    </row>
    <row r="5345" spans="1:10" hidden="1">
      <c r="A5345" s="18">
        <f t="shared" si="83"/>
        <v>5341</v>
      </c>
      <c r="B5345" s="38">
        <v>20981</v>
      </c>
      <c r="C5345" s="30" t="s">
        <v>4615</v>
      </c>
      <c r="D5345" s="48">
        <v>33815</v>
      </c>
      <c r="E5345" s="30" t="s">
        <v>4795</v>
      </c>
      <c r="F5345" s="17"/>
      <c r="G5345" s="17"/>
      <c r="H5345" s="353">
        <v>1013630735</v>
      </c>
      <c r="I5345" s="17" t="s">
        <v>5210</v>
      </c>
      <c r="J5345" s="17">
        <v>0</v>
      </c>
    </row>
    <row r="5346" spans="1:10" hidden="1">
      <c r="A5346" s="18">
        <f t="shared" si="83"/>
        <v>5342</v>
      </c>
      <c r="B5346" s="42">
        <v>20982</v>
      </c>
      <c r="C5346" s="29" t="s">
        <v>4616</v>
      </c>
      <c r="D5346" s="45">
        <v>36693</v>
      </c>
      <c r="E5346" s="29" t="s">
        <v>4791</v>
      </c>
      <c r="F5346" s="17"/>
      <c r="G5346" s="17"/>
      <c r="H5346" s="353">
        <v>101869349082</v>
      </c>
      <c r="I5346" s="17" t="s">
        <v>5204</v>
      </c>
      <c r="J5346" s="17">
        <v>0</v>
      </c>
    </row>
    <row r="5347" spans="1:10" hidden="1">
      <c r="A5347" s="18">
        <f t="shared" si="83"/>
        <v>5343</v>
      </c>
      <c r="B5347" s="38">
        <v>20983</v>
      </c>
      <c r="C5347" s="30" t="s">
        <v>4617</v>
      </c>
      <c r="D5347" s="48">
        <v>36013</v>
      </c>
      <c r="E5347" s="30" t="s">
        <v>4795</v>
      </c>
      <c r="F5347" s="17"/>
      <c r="G5347" s="17"/>
      <c r="H5347" s="353">
        <v>1040250021</v>
      </c>
      <c r="I5347" s="17" t="s">
        <v>5210</v>
      </c>
      <c r="J5347" s="17">
        <v>0</v>
      </c>
    </row>
    <row r="5348" spans="1:10" hidden="1">
      <c r="A5348" s="18">
        <f t="shared" si="83"/>
        <v>5344</v>
      </c>
      <c r="B5348" s="42">
        <v>20985</v>
      </c>
      <c r="C5348" s="29" t="s">
        <v>4618</v>
      </c>
      <c r="D5348" s="45">
        <v>35813</v>
      </c>
      <c r="E5348" s="28" t="s">
        <v>4801</v>
      </c>
      <c r="F5348" s="17"/>
      <c r="G5348" s="17"/>
      <c r="H5348" s="353">
        <v>1039881457</v>
      </c>
      <c r="I5348" s="17" t="s">
        <v>5210</v>
      </c>
      <c r="J5348" s="17">
        <v>0</v>
      </c>
    </row>
    <row r="5349" spans="1:10" hidden="1">
      <c r="A5349" s="18">
        <f t="shared" si="83"/>
        <v>5345</v>
      </c>
      <c r="B5349" s="42">
        <v>20989</v>
      </c>
      <c r="C5349" s="29" t="s">
        <v>4619</v>
      </c>
      <c r="D5349" s="45">
        <v>36810</v>
      </c>
      <c r="E5349" s="28" t="s">
        <v>4779</v>
      </c>
      <c r="F5349" s="17"/>
      <c r="G5349" s="17"/>
      <c r="H5349" s="353">
        <v>44310000276447</v>
      </c>
      <c r="I5349" s="17" t="s">
        <v>5273</v>
      </c>
      <c r="J5349" s="17">
        <v>0</v>
      </c>
    </row>
    <row r="5350" spans="1:10" hidden="1">
      <c r="A5350" s="18">
        <f t="shared" si="83"/>
        <v>5346</v>
      </c>
      <c r="B5350" s="38">
        <v>20992</v>
      </c>
      <c r="C5350" s="30" t="s">
        <v>2438</v>
      </c>
      <c r="D5350" s="48">
        <v>35405</v>
      </c>
      <c r="E5350" s="30" t="s">
        <v>4808</v>
      </c>
      <c r="F5350" s="17"/>
      <c r="G5350" s="17"/>
      <c r="H5350" s="353">
        <v>1040249516</v>
      </c>
      <c r="I5350" s="17" t="s">
        <v>5210</v>
      </c>
      <c r="J5350" s="17">
        <v>0</v>
      </c>
    </row>
    <row r="5351" spans="1:10" hidden="1">
      <c r="A5351" s="18">
        <f t="shared" si="83"/>
        <v>5347</v>
      </c>
      <c r="B5351" s="42">
        <v>20994</v>
      </c>
      <c r="C5351" s="29" t="s">
        <v>4620</v>
      </c>
      <c r="D5351" s="45">
        <v>34265</v>
      </c>
      <c r="E5351" s="29" t="s">
        <v>4788</v>
      </c>
      <c r="F5351" s="17"/>
      <c r="G5351" s="17"/>
      <c r="H5351" s="353">
        <v>4430322128</v>
      </c>
      <c r="I5351" s="17" t="s">
        <v>5273</v>
      </c>
      <c r="J5351" s="17">
        <v>0</v>
      </c>
    </row>
    <row r="5352" spans="1:10" hidden="1">
      <c r="A5352" s="18">
        <f t="shared" si="83"/>
        <v>5348</v>
      </c>
      <c r="B5352" s="38">
        <v>20995</v>
      </c>
      <c r="C5352" s="30" t="s">
        <v>4621</v>
      </c>
      <c r="D5352" s="48">
        <v>36074</v>
      </c>
      <c r="E5352" s="30" t="s">
        <v>4781</v>
      </c>
      <c r="F5352" s="17"/>
      <c r="G5352" s="17"/>
      <c r="H5352" s="353">
        <v>101003426479</v>
      </c>
      <c r="I5352" s="17" t="s">
        <v>5204</v>
      </c>
      <c r="J5352" s="17">
        <v>0</v>
      </c>
    </row>
    <row r="5353" spans="1:10" hidden="1">
      <c r="A5353" s="18">
        <f t="shared" si="83"/>
        <v>5349</v>
      </c>
      <c r="B5353" s="42">
        <v>20996</v>
      </c>
      <c r="C5353" s="29" t="s">
        <v>4622</v>
      </c>
      <c r="D5353" s="45">
        <v>35017</v>
      </c>
      <c r="E5353" s="29" t="s">
        <v>4781</v>
      </c>
      <c r="F5353" s="17"/>
      <c r="G5353" s="17"/>
      <c r="H5353" s="353">
        <v>1020395214</v>
      </c>
      <c r="I5353" s="17" t="s">
        <v>5210</v>
      </c>
      <c r="J5353" s="17">
        <v>0</v>
      </c>
    </row>
    <row r="5354" spans="1:10" hidden="1">
      <c r="A5354" s="18">
        <f t="shared" si="83"/>
        <v>5350</v>
      </c>
      <c r="B5354" s="38">
        <v>20997</v>
      </c>
      <c r="C5354" s="30" t="s">
        <v>1378</v>
      </c>
      <c r="D5354" s="48">
        <v>29288</v>
      </c>
      <c r="E5354" s="30" t="s">
        <v>4781</v>
      </c>
      <c r="F5354" s="17"/>
      <c r="G5354" s="17"/>
      <c r="H5354" s="353">
        <v>1041319112</v>
      </c>
      <c r="I5354" s="17" t="s">
        <v>5210</v>
      </c>
      <c r="J5354" s="17">
        <v>0</v>
      </c>
    </row>
    <row r="5355" spans="1:10" hidden="1">
      <c r="A5355" s="18">
        <f t="shared" si="83"/>
        <v>5351</v>
      </c>
      <c r="B5355" s="42">
        <v>20998</v>
      </c>
      <c r="C5355" s="29" t="s">
        <v>4623</v>
      </c>
      <c r="D5355" s="45">
        <v>29413</v>
      </c>
      <c r="E5355" s="28" t="s">
        <v>4784</v>
      </c>
      <c r="F5355" s="17"/>
      <c r="G5355" s="17"/>
      <c r="H5355" s="353">
        <v>108005246688</v>
      </c>
      <c r="I5355" s="17" t="s">
        <v>5204</v>
      </c>
      <c r="J5355" s="17">
        <v>0</v>
      </c>
    </row>
    <row r="5356" spans="1:10" hidden="1">
      <c r="A5356" s="18">
        <f t="shared" si="83"/>
        <v>5352</v>
      </c>
      <c r="B5356" s="38">
        <v>20999</v>
      </c>
      <c r="C5356" s="30" t="s">
        <v>4624</v>
      </c>
      <c r="D5356" s="48">
        <v>33351</v>
      </c>
      <c r="E5356" s="24" t="s">
        <v>4782</v>
      </c>
      <c r="F5356" s="17" t="s">
        <v>9274</v>
      </c>
      <c r="G5356" s="17" t="s">
        <v>9270</v>
      </c>
      <c r="H5356" s="353">
        <v>1041380906</v>
      </c>
      <c r="I5356" s="17" t="s">
        <v>5210</v>
      </c>
      <c r="J5356" s="17">
        <v>0</v>
      </c>
    </row>
    <row r="5357" spans="1:10" hidden="1">
      <c r="A5357" s="18">
        <f t="shared" si="83"/>
        <v>5353</v>
      </c>
      <c r="B5357" s="42">
        <v>21000</v>
      </c>
      <c r="C5357" s="29" t="s">
        <v>2520</v>
      </c>
      <c r="D5357" s="45">
        <v>31470</v>
      </c>
      <c r="E5357" s="29" t="s">
        <v>4818</v>
      </c>
      <c r="F5357" s="17"/>
      <c r="G5357" s="17"/>
      <c r="H5357" s="353">
        <v>106879236684</v>
      </c>
      <c r="I5357" s="17" t="s">
        <v>5204</v>
      </c>
      <c r="J5357" s="17">
        <v>0</v>
      </c>
    </row>
    <row r="5358" spans="1:10" hidden="1">
      <c r="A5358" s="18">
        <f t="shared" si="83"/>
        <v>5354</v>
      </c>
      <c r="B5358" s="38">
        <v>21001</v>
      </c>
      <c r="C5358" s="30" t="s">
        <v>4625</v>
      </c>
      <c r="D5358" s="48">
        <v>30817</v>
      </c>
      <c r="E5358" s="30" t="s">
        <v>4813</v>
      </c>
      <c r="F5358" s="17"/>
      <c r="G5358" s="17"/>
      <c r="H5358" s="353">
        <v>1041783947</v>
      </c>
      <c r="I5358" s="17" t="s">
        <v>5210</v>
      </c>
      <c r="J5358" s="17">
        <v>0</v>
      </c>
    </row>
    <row r="5359" spans="1:10" hidden="1">
      <c r="A5359" s="18">
        <f t="shared" si="83"/>
        <v>5355</v>
      </c>
      <c r="B5359" s="42">
        <v>21002</v>
      </c>
      <c r="C5359" s="29" t="s">
        <v>4626</v>
      </c>
      <c r="D5359" s="45">
        <v>36710</v>
      </c>
      <c r="E5359" s="29" t="s">
        <v>4802</v>
      </c>
      <c r="F5359" s="17"/>
      <c r="G5359" s="17"/>
      <c r="H5359" s="353">
        <v>1036364695</v>
      </c>
      <c r="I5359" s="17" t="s">
        <v>5210</v>
      </c>
      <c r="J5359" s="17">
        <v>0</v>
      </c>
    </row>
    <row r="5360" spans="1:10" hidden="1">
      <c r="A5360" s="18">
        <f t="shared" si="83"/>
        <v>5356</v>
      </c>
      <c r="B5360" s="42">
        <v>21004</v>
      </c>
      <c r="C5360" s="29" t="s">
        <v>4627</v>
      </c>
      <c r="D5360" s="45">
        <v>32638</v>
      </c>
      <c r="E5360" s="29" t="s">
        <v>4808</v>
      </c>
      <c r="F5360" s="17"/>
      <c r="G5360" s="17"/>
      <c r="H5360" s="353">
        <v>4420750014</v>
      </c>
      <c r="I5360" s="17" t="s">
        <v>5273</v>
      </c>
      <c r="J5360" s="17">
        <v>0</v>
      </c>
    </row>
    <row r="5361" spans="1:10" hidden="1">
      <c r="A5361" s="18">
        <f t="shared" si="83"/>
        <v>5357</v>
      </c>
      <c r="B5361" s="38">
        <v>21005</v>
      </c>
      <c r="C5361" s="30" t="s">
        <v>4628</v>
      </c>
      <c r="D5361" s="48">
        <v>37672</v>
      </c>
      <c r="E5361" s="30" t="s">
        <v>4825</v>
      </c>
      <c r="F5361" s="17"/>
      <c r="G5361" s="17"/>
      <c r="H5361" s="353">
        <v>1033901669</v>
      </c>
      <c r="I5361" s="17" t="s">
        <v>5210</v>
      </c>
      <c r="J5361" s="17">
        <v>0</v>
      </c>
    </row>
    <row r="5362" spans="1:10" hidden="1">
      <c r="A5362" s="18">
        <f t="shared" si="83"/>
        <v>5358</v>
      </c>
      <c r="B5362" s="42">
        <v>21006</v>
      </c>
      <c r="C5362" s="29" t="s">
        <v>4629</v>
      </c>
      <c r="D5362" s="45">
        <v>31948</v>
      </c>
      <c r="E5362" s="29" t="s">
        <v>4825</v>
      </c>
      <c r="F5362" s="17"/>
      <c r="G5362" s="17"/>
      <c r="H5362" s="353">
        <v>1035983140</v>
      </c>
      <c r="I5362" s="17" t="s">
        <v>5210</v>
      </c>
      <c r="J5362" s="17">
        <v>0</v>
      </c>
    </row>
    <row r="5363" spans="1:10" hidden="1">
      <c r="A5363" s="18">
        <f t="shared" si="83"/>
        <v>5359</v>
      </c>
      <c r="B5363" s="42">
        <v>21008</v>
      </c>
      <c r="C5363" s="29" t="s">
        <v>4630</v>
      </c>
      <c r="D5363" s="45">
        <v>36147</v>
      </c>
      <c r="E5363" s="29" t="s">
        <v>4823</v>
      </c>
      <c r="F5363" s="17"/>
      <c r="G5363" s="17"/>
      <c r="H5363" s="353">
        <v>107877562813</v>
      </c>
      <c r="I5363" s="17" t="s">
        <v>5204</v>
      </c>
      <c r="J5363" s="17">
        <v>0</v>
      </c>
    </row>
    <row r="5364" spans="1:10" hidden="1">
      <c r="A5364" s="18">
        <f t="shared" si="83"/>
        <v>5360</v>
      </c>
      <c r="B5364" s="42">
        <v>21010</v>
      </c>
      <c r="C5364" s="29" t="s">
        <v>4631</v>
      </c>
      <c r="D5364" s="45">
        <v>37411</v>
      </c>
      <c r="E5364" s="29" t="s">
        <v>4829</v>
      </c>
      <c r="F5364" s="17"/>
      <c r="G5364" s="17"/>
      <c r="H5364" s="353">
        <v>1036356007</v>
      </c>
      <c r="I5364" s="17" t="s">
        <v>5210</v>
      </c>
      <c r="J5364" s="17">
        <v>0</v>
      </c>
    </row>
    <row r="5365" spans="1:10" hidden="1">
      <c r="A5365" s="18">
        <f t="shared" si="83"/>
        <v>5361</v>
      </c>
      <c r="B5365" s="38">
        <v>21011</v>
      </c>
      <c r="C5365" s="30" t="s">
        <v>4414</v>
      </c>
      <c r="D5365" s="48">
        <v>33129</v>
      </c>
      <c r="E5365" s="30" t="s">
        <v>4824</v>
      </c>
      <c r="F5365" s="17"/>
      <c r="G5365" s="17"/>
      <c r="H5365" s="353">
        <v>1025515984</v>
      </c>
      <c r="I5365" s="17" t="s">
        <v>5210</v>
      </c>
      <c r="J5365" s="17">
        <v>0</v>
      </c>
    </row>
    <row r="5366" spans="1:10" hidden="1">
      <c r="A5366" s="18">
        <f t="shared" si="83"/>
        <v>5362</v>
      </c>
      <c r="B5366" s="42">
        <v>21012</v>
      </c>
      <c r="C5366" s="29" t="s">
        <v>4632</v>
      </c>
      <c r="D5366" s="45">
        <v>35217</v>
      </c>
      <c r="E5366" s="29" t="s">
        <v>4805</v>
      </c>
      <c r="F5366" s="17"/>
      <c r="G5366" s="17"/>
      <c r="H5366" s="353">
        <v>1033442152</v>
      </c>
      <c r="I5366" s="17" t="s">
        <v>5210</v>
      </c>
      <c r="J5366" s="17">
        <v>0</v>
      </c>
    </row>
    <row r="5367" spans="1:10" hidden="1">
      <c r="A5367" s="18">
        <f t="shared" si="83"/>
        <v>5363</v>
      </c>
      <c r="B5367" s="38">
        <v>21013</v>
      </c>
      <c r="C5367" s="30" t="s">
        <v>4633</v>
      </c>
      <c r="D5367" s="48">
        <v>37808</v>
      </c>
      <c r="E5367" s="30" t="s">
        <v>4824</v>
      </c>
      <c r="F5367" s="17"/>
      <c r="G5367" s="17"/>
      <c r="H5367" s="353">
        <v>101876619558</v>
      </c>
      <c r="I5367" s="17" t="s">
        <v>5204</v>
      </c>
      <c r="J5367" s="17">
        <v>0</v>
      </c>
    </row>
    <row r="5368" spans="1:10" hidden="1">
      <c r="A5368" s="18">
        <f t="shared" si="83"/>
        <v>5364</v>
      </c>
      <c r="B5368" s="42">
        <v>21014</v>
      </c>
      <c r="C5368" s="29" t="s">
        <v>4634</v>
      </c>
      <c r="D5368" s="45">
        <v>32059</v>
      </c>
      <c r="E5368" s="29" t="s">
        <v>4805</v>
      </c>
      <c r="F5368" s="17"/>
      <c r="G5368" s="17"/>
      <c r="H5368" s="353">
        <v>105879796546</v>
      </c>
      <c r="I5368" s="17" t="s">
        <v>5204</v>
      </c>
      <c r="J5368" s="17">
        <v>0</v>
      </c>
    </row>
    <row r="5369" spans="1:10" hidden="1">
      <c r="A5369" s="18">
        <f t="shared" si="83"/>
        <v>5365</v>
      </c>
      <c r="B5369" s="38">
        <v>21015</v>
      </c>
      <c r="C5369" s="30" t="s">
        <v>4635</v>
      </c>
      <c r="D5369" s="48">
        <v>32460</v>
      </c>
      <c r="E5369" s="30" t="s">
        <v>4828</v>
      </c>
      <c r="F5369" s="17"/>
      <c r="G5369" s="17"/>
      <c r="H5369" s="353">
        <v>1041318771</v>
      </c>
      <c r="I5369" s="17" t="s">
        <v>5210</v>
      </c>
      <c r="J5369" s="17">
        <v>0</v>
      </c>
    </row>
    <row r="5370" spans="1:10" hidden="1">
      <c r="A5370" s="18">
        <f t="shared" si="83"/>
        <v>5366</v>
      </c>
      <c r="B5370" s="42">
        <v>21016</v>
      </c>
      <c r="C5370" s="29" t="s">
        <v>4636</v>
      </c>
      <c r="D5370" s="45">
        <v>36010</v>
      </c>
      <c r="E5370" s="28" t="s">
        <v>4800</v>
      </c>
      <c r="F5370" s="17"/>
      <c r="G5370" s="17"/>
      <c r="H5370" s="353">
        <v>1018258954</v>
      </c>
      <c r="I5370" s="17" t="s">
        <v>5210</v>
      </c>
      <c r="J5370" s="17">
        <v>0</v>
      </c>
    </row>
    <row r="5371" spans="1:10" hidden="1">
      <c r="A5371" s="18">
        <f t="shared" si="83"/>
        <v>5367</v>
      </c>
      <c r="B5371" s="42">
        <v>21018</v>
      </c>
      <c r="C5371" s="29" t="s">
        <v>2037</v>
      </c>
      <c r="D5371" s="45">
        <v>31527</v>
      </c>
      <c r="E5371" s="29" t="s">
        <v>4815</v>
      </c>
      <c r="F5371" s="17"/>
      <c r="G5371" s="17"/>
      <c r="H5371" s="353">
        <v>1041554806</v>
      </c>
      <c r="I5371" s="17" t="s">
        <v>5210</v>
      </c>
      <c r="J5371" s="17">
        <v>0</v>
      </c>
    </row>
    <row r="5372" spans="1:10" hidden="1">
      <c r="A5372" s="18">
        <f t="shared" si="83"/>
        <v>5368</v>
      </c>
      <c r="B5372" s="38">
        <v>21021</v>
      </c>
      <c r="C5372" s="30" t="s">
        <v>4637</v>
      </c>
      <c r="D5372" s="48">
        <v>35072</v>
      </c>
      <c r="E5372" s="30" t="s">
        <v>4814</v>
      </c>
      <c r="F5372" s="17"/>
      <c r="G5372" s="17"/>
      <c r="H5372" s="353">
        <v>141000873628</v>
      </c>
      <c r="I5372" s="17" t="s">
        <v>5210</v>
      </c>
      <c r="J5372" s="17">
        <v>0</v>
      </c>
    </row>
    <row r="5373" spans="1:10" hidden="1">
      <c r="A5373" s="18">
        <f t="shared" si="83"/>
        <v>5369</v>
      </c>
      <c r="B5373" s="42">
        <v>21022</v>
      </c>
      <c r="C5373" s="29" t="s">
        <v>945</v>
      </c>
      <c r="D5373" s="45">
        <v>29323</v>
      </c>
      <c r="E5373" s="28" t="s">
        <v>4784</v>
      </c>
      <c r="F5373" s="17"/>
      <c r="G5373" s="17"/>
      <c r="H5373" s="353">
        <v>109004161353</v>
      </c>
      <c r="I5373" s="17" t="s">
        <v>5204</v>
      </c>
      <c r="J5373" s="17">
        <v>0</v>
      </c>
    </row>
    <row r="5374" spans="1:10" hidden="1">
      <c r="A5374" s="18">
        <f t="shared" si="83"/>
        <v>5370</v>
      </c>
      <c r="B5374" s="38">
        <v>21023</v>
      </c>
      <c r="C5374" s="30" t="s">
        <v>4638</v>
      </c>
      <c r="D5374" s="48">
        <v>37158</v>
      </c>
      <c r="E5374" s="24" t="s">
        <v>4800</v>
      </c>
      <c r="F5374" s="17"/>
      <c r="G5374" s="17"/>
      <c r="H5374" s="353">
        <v>9966214953</v>
      </c>
      <c r="I5374" s="17" t="s">
        <v>5210</v>
      </c>
      <c r="J5374" s="17">
        <v>0</v>
      </c>
    </row>
    <row r="5375" spans="1:10" hidden="1">
      <c r="A5375" s="18">
        <f t="shared" si="83"/>
        <v>5371</v>
      </c>
      <c r="B5375" s="42">
        <v>21025</v>
      </c>
      <c r="C5375" s="29" t="s">
        <v>4639</v>
      </c>
      <c r="D5375" s="45">
        <v>36823</v>
      </c>
      <c r="E5375" s="29" t="s">
        <v>4797</v>
      </c>
      <c r="F5375" s="17"/>
      <c r="G5375" s="17"/>
      <c r="H5375" s="353">
        <v>141000861992</v>
      </c>
      <c r="I5375" s="17" t="s">
        <v>5210</v>
      </c>
      <c r="J5375" s="17">
        <v>0</v>
      </c>
    </row>
    <row r="5376" spans="1:10" hidden="1">
      <c r="A5376" s="18">
        <f t="shared" si="83"/>
        <v>5372</v>
      </c>
      <c r="B5376" s="21">
        <v>21026</v>
      </c>
      <c r="C5376" s="24" t="s">
        <v>4640</v>
      </c>
      <c r="D5376" s="55">
        <v>37790</v>
      </c>
      <c r="E5376" s="24" t="s">
        <v>4808</v>
      </c>
      <c r="F5376" s="17"/>
      <c r="G5376" s="17"/>
      <c r="H5376" s="353">
        <v>1028049623</v>
      </c>
      <c r="I5376" s="17" t="s">
        <v>5210</v>
      </c>
      <c r="J5376" s="17" t="s">
        <v>7117</v>
      </c>
    </row>
    <row r="5377" spans="1:10" hidden="1">
      <c r="A5377" s="18">
        <f t="shared" si="83"/>
        <v>5373</v>
      </c>
      <c r="B5377" s="25">
        <v>21027</v>
      </c>
      <c r="C5377" s="28" t="s">
        <v>4641</v>
      </c>
      <c r="D5377" s="56">
        <v>33120</v>
      </c>
      <c r="E5377" s="28" t="s">
        <v>4797</v>
      </c>
      <c r="F5377" s="17"/>
      <c r="G5377" s="17"/>
      <c r="H5377" s="353">
        <v>141000869250</v>
      </c>
      <c r="I5377" s="17" t="s">
        <v>5210</v>
      </c>
      <c r="J5377" s="17" t="s">
        <v>7059</v>
      </c>
    </row>
    <row r="5378" spans="1:10" hidden="1">
      <c r="A5378" s="18">
        <f t="shared" si="83"/>
        <v>5374</v>
      </c>
      <c r="B5378" s="21">
        <v>21028</v>
      </c>
      <c r="C5378" s="24" t="s">
        <v>4642</v>
      </c>
      <c r="D5378" s="55">
        <v>37856</v>
      </c>
      <c r="E5378" s="24" t="s">
        <v>4818</v>
      </c>
      <c r="F5378" s="17"/>
      <c r="G5378" s="17"/>
      <c r="H5378" s="353">
        <v>9344989654</v>
      </c>
      <c r="I5378" s="17" t="s">
        <v>5210</v>
      </c>
      <c r="J5378" s="17" t="s">
        <v>7117</v>
      </c>
    </row>
    <row r="5379" spans="1:10" hidden="1">
      <c r="A5379" s="18">
        <f t="shared" si="83"/>
        <v>5375</v>
      </c>
      <c r="B5379" s="25">
        <v>21029</v>
      </c>
      <c r="C5379" s="28" t="s">
        <v>4643</v>
      </c>
      <c r="D5379" s="56">
        <v>32983</v>
      </c>
      <c r="E5379" s="28" t="s">
        <v>4808</v>
      </c>
      <c r="F5379" s="17"/>
      <c r="G5379" s="17"/>
      <c r="H5379" s="353">
        <v>107878586046</v>
      </c>
      <c r="I5379" s="17" t="s">
        <v>5204</v>
      </c>
      <c r="J5379" s="17" t="s">
        <v>7118</v>
      </c>
    </row>
    <row r="5380" spans="1:10" hidden="1">
      <c r="A5380" s="18">
        <f t="shared" si="83"/>
        <v>5376</v>
      </c>
      <c r="B5380" s="21">
        <v>21031</v>
      </c>
      <c r="C5380" s="24" t="s">
        <v>4644</v>
      </c>
      <c r="D5380" s="55">
        <v>32533</v>
      </c>
      <c r="E5380" s="24" t="s">
        <v>4812</v>
      </c>
      <c r="F5380" s="17"/>
      <c r="G5380" s="17"/>
      <c r="H5380" s="353">
        <v>351000641289</v>
      </c>
      <c r="I5380" s="17" t="s">
        <v>5210</v>
      </c>
      <c r="J5380" s="17" t="s">
        <v>7119</v>
      </c>
    </row>
    <row r="5381" spans="1:10" hidden="1">
      <c r="A5381" s="18">
        <f t="shared" si="83"/>
        <v>5377</v>
      </c>
      <c r="B5381" s="25">
        <v>21032</v>
      </c>
      <c r="C5381" s="28" t="s">
        <v>4090</v>
      </c>
      <c r="D5381" s="56">
        <v>36170</v>
      </c>
      <c r="E5381" s="28" t="s">
        <v>4823</v>
      </c>
      <c r="F5381" s="17"/>
      <c r="G5381" s="17"/>
      <c r="H5381" s="353">
        <v>107878924693</v>
      </c>
      <c r="I5381" s="17" t="s">
        <v>5204</v>
      </c>
      <c r="J5381" s="17" t="s">
        <v>7120</v>
      </c>
    </row>
    <row r="5382" spans="1:10" hidden="1">
      <c r="A5382" s="18">
        <f t="shared" ref="A5382:A5445" si="84">ROW()-4</f>
        <v>5378</v>
      </c>
      <c r="B5382" s="21">
        <v>21033</v>
      </c>
      <c r="C5382" s="24" t="s">
        <v>4645</v>
      </c>
      <c r="D5382" s="55">
        <v>34126</v>
      </c>
      <c r="E5382" s="24" t="s">
        <v>4814</v>
      </c>
      <c r="F5382" s="17"/>
      <c r="G5382" s="17"/>
      <c r="H5382" s="353">
        <v>1039057699</v>
      </c>
      <c r="I5382" s="17" t="s">
        <v>5210</v>
      </c>
      <c r="J5382" s="17" t="s">
        <v>7121</v>
      </c>
    </row>
    <row r="5383" spans="1:10" hidden="1">
      <c r="A5383" s="18">
        <f t="shared" si="84"/>
        <v>5379</v>
      </c>
      <c r="B5383" s="25">
        <v>21034</v>
      </c>
      <c r="C5383" s="28" t="s">
        <v>4646</v>
      </c>
      <c r="D5383" s="56">
        <v>36790</v>
      </c>
      <c r="E5383" s="28" t="s">
        <v>4820</v>
      </c>
      <c r="F5383" s="17"/>
      <c r="G5383" s="17"/>
      <c r="H5383" s="353">
        <v>1037767660</v>
      </c>
      <c r="I5383" s="17" t="s">
        <v>5210</v>
      </c>
      <c r="J5383" s="17" t="s">
        <v>7122</v>
      </c>
    </row>
    <row r="5384" spans="1:10" hidden="1">
      <c r="A5384" s="18">
        <f t="shared" si="84"/>
        <v>5380</v>
      </c>
      <c r="B5384" s="21">
        <v>21035</v>
      </c>
      <c r="C5384" s="24" t="s">
        <v>4647</v>
      </c>
      <c r="D5384" s="55">
        <v>37961</v>
      </c>
      <c r="E5384" s="311" t="s">
        <v>4797</v>
      </c>
      <c r="F5384" s="17"/>
      <c r="G5384" s="17"/>
      <c r="H5384" s="353">
        <v>1037812136</v>
      </c>
      <c r="I5384" s="17" t="s">
        <v>5210</v>
      </c>
      <c r="J5384" s="17" t="s">
        <v>5922</v>
      </c>
    </row>
    <row r="5385" spans="1:10" hidden="1">
      <c r="A5385" s="18">
        <f t="shared" si="84"/>
        <v>5381</v>
      </c>
      <c r="B5385" s="25">
        <v>21036</v>
      </c>
      <c r="C5385" s="28" t="s">
        <v>868</v>
      </c>
      <c r="D5385" s="56">
        <v>34201</v>
      </c>
      <c r="E5385" s="28" t="s">
        <v>4829</v>
      </c>
      <c r="F5385" s="17"/>
      <c r="G5385" s="17"/>
      <c r="H5385" s="353">
        <v>1037813858</v>
      </c>
      <c r="I5385" s="17" t="s">
        <v>5210</v>
      </c>
      <c r="J5385" s="17" t="s">
        <v>7087</v>
      </c>
    </row>
    <row r="5386" spans="1:10" hidden="1">
      <c r="A5386" s="18">
        <f t="shared" si="84"/>
        <v>5382</v>
      </c>
      <c r="B5386" s="21">
        <v>21037</v>
      </c>
      <c r="C5386" s="24" t="s">
        <v>4648</v>
      </c>
      <c r="D5386" s="55">
        <v>36836</v>
      </c>
      <c r="E5386" s="24" t="s">
        <v>4806</v>
      </c>
      <c r="F5386" s="17"/>
      <c r="G5386" s="17"/>
      <c r="H5386" s="353">
        <v>1014511429</v>
      </c>
      <c r="I5386" s="17" t="s">
        <v>5210</v>
      </c>
      <c r="J5386" s="17" t="s">
        <v>7123</v>
      </c>
    </row>
    <row r="5387" spans="1:10" hidden="1">
      <c r="A5387" s="18">
        <f t="shared" si="84"/>
        <v>5383</v>
      </c>
      <c r="B5387" s="25">
        <v>21038</v>
      </c>
      <c r="C5387" s="28" t="s">
        <v>4649</v>
      </c>
      <c r="D5387" s="56">
        <v>37737</v>
      </c>
      <c r="E5387" s="28" t="s">
        <v>4828</v>
      </c>
      <c r="F5387" s="17"/>
      <c r="G5387" s="17"/>
      <c r="H5387" s="353">
        <v>1016860280</v>
      </c>
      <c r="I5387" s="17" t="s">
        <v>5210</v>
      </c>
      <c r="J5387" s="17" t="s">
        <v>5922</v>
      </c>
    </row>
    <row r="5388" spans="1:10" hidden="1">
      <c r="A5388" s="18">
        <f t="shared" si="84"/>
        <v>5384</v>
      </c>
      <c r="B5388" s="21">
        <v>21039</v>
      </c>
      <c r="C5388" s="24" t="s">
        <v>4650</v>
      </c>
      <c r="D5388" s="55">
        <v>38197</v>
      </c>
      <c r="E5388" s="311" t="s">
        <v>4797</v>
      </c>
      <c r="F5388" s="17"/>
      <c r="G5388" s="17"/>
      <c r="H5388" s="353">
        <v>1037814625</v>
      </c>
      <c r="I5388" s="17" t="s">
        <v>5210</v>
      </c>
      <c r="J5388" s="17" t="s">
        <v>5922</v>
      </c>
    </row>
    <row r="5389" spans="1:10" hidden="1">
      <c r="A5389" s="18">
        <f t="shared" si="84"/>
        <v>5385</v>
      </c>
      <c r="B5389" s="25">
        <v>21040</v>
      </c>
      <c r="C5389" s="28" t="s">
        <v>4651</v>
      </c>
      <c r="D5389" s="56">
        <v>35029</v>
      </c>
      <c r="E5389" s="28" t="s">
        <v>4782</v>
      </c>
      <c r="F5389" s="17" t="s">
        <v>8747</v>
      </c>
      <c r="G5389" s="17" t="s">
        <v>8745</v>
      </c>
      <c r="H5389" s="353">
        <v>1014518441</v>
      </c>
      <c r="I5389" s="17" t="s">
        <v>5210</v>
      </c>
      <c r="J5389" s="17" t="s">
        <v>11808</v>
      </c>
    </row>
    <row r="5390" spans="1:10" hidden="1">
      <c r="A5390" s="18">
        <f t="shared" si="84"/>
        <v>5386</v>
      </c>
      <c r="B5390" s="21">
        <v>21041</v>
      </c>
      <c r="C5390" s="24" t="s">
        <v>4652</v>
      </c>
      <c r="D5390" s="55">
        <v>36402</v>
      </c>
      <c r="E5390" s="24" t="s">
        <v>4794</v>
      </c>
      <c r="F5390" s="17"/>
      <c r="G5390" s="17"/>
      <c r="H5390" s="353">
        <v>1042385350</v>
      </c>
      <c r="I5390" s="17" t="s">
        <v>5210</v>
      </c>
      <c r="J5390" s="17" t="s">
        <v>6509</v>
      </c>
    </row>
    <row r="5391" spans="1:10" hidden="1">
      <c r="A5391" s="18">
        <f t="shared" si="84"/>
        <v>5387</v>
      </c>
      <c r="B5391" s="25">
        <v>21042</v>
      </c>
      <c r="C5391" s="28" t="s">
        <v>4653</v>
      </c>
      <c r="D5391" s="56">
        <v>35106</v>
      </c>
      <c r="E5391" s="28" t="s">
        <v>4794</v>
      </c>
      <c r="F5391" s="17"/>
      <c r="G5391" s="17"/>
      <c r="H5391" s="353">
        <v>101873057096</v>
      </c>
      <c r="I5391" s="17" t="s">
        <v>5204</v>
      </c>
      <c r="J5391" s="17" t="s">
        <v>6909</v>
      </c>
    </row>
    <row r="5392" spans="1:10" hidden="1">
      <c r="A5392" s="18">
        <f t="shared" si="84"/>
        <v>5388</v>
      </c>
      <c r="B5392" s="21">
        <v>21043</v>
      </c>
      <c r="C5392" s="24" t="s">
        <v>4654</v>
      </c>
      <c r="D5392" s="55">
        <v>33321</v>
      </c>
      <c r="E5392" s="24" t="s">
        <v>4812</v>
      </c>
      <c r="F5392" s="17"/>
      <c r="G5392" s="17"/>
      <c r="H5392" s="353">
        <v>1033902004</v>
      </c>
      <c r="I5392" s="17" t="s">
        <v>5210</v>
      </c>
      <c r="J5392" s="17" t="s">
        <v>7124</v>
      </c>
    </row>
    <row r="5393" spans="1:10" hidden="1">
      <c r="A5393" s="18">
        <f t="shared" si="84"/>
        <v>5389</v>
      </c>
      <c r="B5393" s="25">
        <v>21044</v>
      </c>
      <c r="C5393" s="28" t="s">
        <v>4655</v>
      </c>
      <c r="D5393" s="56">
        <v>32563</v>
      </c>
      <c r="E5393" s="28" t="s">
        <v>4812</v>
      </c>
      <c r="F5393" s="17"/>
      <c r="G5393" s="17"/>
      <c r="H5393" s="353">
        <v>1042384951</v>
      </c>
      <c r="I5393" s="17" t="s">
        <v>5210</v>
      </c>
      <c r="J5393" s="17" t="s">
        <v>7017</v>
      </c>
    </row>
    <row r="5394" spans="1:10" hidden="1">
      <c r="A5394" s="18">
        <f t="shared" si="84"/>
        <v>5390</v>
      </c>
      <c r="B5394" s="21">
        <v>21045</v>
      </c>
      <c r="C5394" s="24" t="s">
        <v>2637</v>
      </c>
      <c r="D5394" s="55">
        <v>31615</v>
      </c>
      <c r="E5394" s="24" t="s">
        <v>4795</v>
      </c>
      <c r="F5394" s="17"/>
      <c r="G5394" s="17"/>
      <c r="H5394" s="353">
        <v>104878824007</v>
      </c>
      <c r="I5394" s="17" t="s">
        <v>5204</v>
      </c>
      <c r="J5394" s="17" t="s">
        <v>5922</v>
      </c>
    </row>
    <row r="5395" spans="1:10" hidden="1">
      <c r="A5395" s="18">
        <f t="shared" si="84"/>
        <v>5391</v>
      </c>
      <c r="B5395" s="25">
        <v>21046</v>
      </c>
      <c r="C5395" s="28" t="s">
        <v>4656</v>
      </c>
      <c r="D5395" s="56">
        <v>34829</v>
      </c>
      <c r="E5395" s="28" t="s">
        <v>4791</v>
      </c>
      <c r="F5395" s="17"/>
      <c r="G5395" s="17"/>
      <c r="H5395" s="353">
        <v>1969570654</v>
      </c>
      <c r="I5395" s="17" t="s">
        <v>5210</v>
      </c>
      <c r="J5395" s="17" t="s">
        <v>5922</v>
      </c>
    </row>
    <row r="5396" spans="1:10" hidden="1">
      <c r="A5396" s="18">
        <f t="shared" si="84"/>
        <v>5392</v>
      </c>
      <c r="B5396" s="21">
        <v>21047</v>
      </c>
      <c r="C5396" s="24" t="s">
        <v>4657</v>
      </c>
      <c r="D5396" s="55">
        <v>32924</v>
      </c>
      <c r="E5396" s="24" t="s">
        <v>4798</v>
      </c>
      <c r="F5396" s="17"/>
      <c r="G5396" s="17"/>
      <c r="H5396" s="353">
        <v>1019953028</v>
      </c>
      <c r="I5396" s="17" t="s">
        <v>5210</v>
      </c>
      <c r="J5396" s="17" t="s">
        <v>6509</v>
      </c>
    </row>
    <row r="5397" spans="1:10" hidden="1">
      <c r="A5397" s="18">
        <f t="shared" si="84"/>
        <v>5393</v>
      </c>
      <c r="B5397" s="25">
        <v>21048</v>
      </c>
      <c r="C5397" s="28" t="s">
        <v>4658</v>
      </c>
      <c r="D5397" s="56">
        <v>36902</v>
      </c>
      <c r="E5397" s="28" t="s">
        <v>4803</v>
      </c>
      <c r="F5397" s="17"/>
      <c r="G5397" s="17"/>
      <c r="H5397" s="353">
        <v>1879446548</v>
      </c>
      <c r="I5397" s="17" t="s">
        <v>5210</v>
      </c>
      <c r="J5397" s="17" t="s">
        <v>7125</v>
      </c>
    </row>
    <row r="5398" spans="1:10" hidden="1">
      <c r="A5398" s="18">
        <f t="shared" si="84"/>
        <v>5394</v>
      </c>
      <c r="B5398" s="21">
        <v>21052</v>
      </c>
      <c r="C5398" s="24" t="s">
        <v>4659</v>
      </c>
      <c r="D5398" s="55">
        <v>33983</v>
      </c>
      <c r="E5398" s="24" t="s">
        <v>4814</v>
      </c>
      <c r="F5398" s="17"/>
      <c r="G5398" s="17"/>
      <c r="H5398" s="353">
        <v>1039057089</v>
      </c>
      <c r="I5398" s="17" t="s">
        <v>5210</v>
      </c>
      <c r="J5398" s="17" t="s">
        <v>7126</v>
      </c>
    </row>
    <row r="5399" spans="1:10" hidden="1">
      <c r="A5399" s="18">
        <f t="shared" si="84"/>
        <v>5395</v>
      </c>
      <c r="B5399" s="25">
        <v>21053</v>
      </c>
      <c r="C5399" s="28" t="s">
        <v>4660</v>
      </c>
      <c r="D5399" s="56">
        <v>37987</v>
      </c>
      <c r="E5399" s="28" t="s">
        <v>4819</v>
      </c>
      <c r="F5399" s="17"/>
      <c r="G5399" s="17"/>
      <c r="H5399" s="353">
        <v>1037814318</v>
      </c>
      <c r="I5399" s="17" t="s">
        <v>5210</v>
      </c>
      <c r="J5399" s="17" t="s">
        <v>7027</v>
      </c>
    </row>
    <row r="5400" spans="1:10" hidden="1">
      <c r="A5400" s="18">
        <f t="shared" si="84"/>
        <v>5396</v>
      </c>
      <c r="B5400" s="21">
        <v>21054</v>
      </c>
      <c r="C5400" s="24" t="s">
        <v>4661</v>
      </c>
      <c r="D5400" s="55">
        <v>34006</v>
      </c>
      <c r="E5400" s="24" t="s">
        <v>4820</v>
      </c>
      <c r="F5400" s="17"/>
      <c r="G5400" s="17"/>
      <c r="H5400" s="353">
        <v>1038660363</v>
      </c>
      <c r="I5400" s="17" t="s">
        <v>5210</v>
      </c>
      <c r="J5400" s="17" t="s">
        <v>7059</v>
      </c>
    </row>
    <row r="5401" spans="1:10" hidden="1">
      <c r="A5401" s="18">
        <f t="shared" si="84"/>
        <v>5397</v>
      </c>
      <c r="B5401" s="312">
        <v>21056</v>
      </c>
      <c r="C5401" s="313" t="s">
        <v>4662</v>
      </c>
      <c r="D5401" s="314">
        <v>34162</v>
      </c>
      <c r="E5401" s="313" t="s">
        <v>4792</v>
      </c>
      <c r="F5401" s="17"/>
      <c r="G5401" s="17"/>
      <c r="H5401" s="353">
        <v>44310000572127</v>
      </c>
      <c r="I5401" s="17" t="s">
        <v>5273</v>
      </c>
      <c r="J5401" s="17" t="s">
        <v>7127</v>
      </c>
    </row>
    <row r="5402" spans="1:10" hidden="1">
      <c r="A5402" s="18">
        <f t="shared" si="84"/>
        <v>5398</v>
      </c>
      <c r="B5402" s="315">
        <v>21057</v>
      </c>
      <c r="C5402" s="316" t="s">
        <v>3283</v>
      </c>
      <c r="D5402" s="317">
        <v>33198</v>
      </c>
      <c r="E5402" s="316" t="s">
        <v>4822</v>
      </c>
      <c r="F5402" s="17"/>
      <c r="G5402" s="17"/>
      <c r="H5402" s="353">
        <v>31000363625</v>
      </c>
      <c r="I5402" s="17" t="s">
        <v>5210</v>
      </c>
      <c r="J5402" s="17" t="s">
        <v>7128</v>
      </c>
    </row>
    <row r="5403" spans="1:10" hidden="1">
      <c r="A5403" s="18">
        <f t="shared" si="84"/>
        <v>5399</v>
      </c>
      <c r="B5403" s="312">
        <v>21058</v>
      </c>
      <c r="C5403" s="313" t="s">
        <v>4663</v>
      </c>
      <c r="D5403" s="314">
        <v>37300</v>
      </c>
      <c r="E5403" s="313" t="s">
        <v>4822</v>
      </c>
      <c r="F5403" s="17"/>
      <c r="G5403" s="17"/>
      <c r="H5403" s="353">
        <v>104878315596</v>
      </c>
      <c r="I5403" s="17" t="s">
        <v>5204</v>
      </c>
      <c r="J5403" s="17" t="s">
        <v>7129</v>
      </c>
    </row>
    <row r="5404" spans="1:10" hidden="1">
      <c r="A5404" s="18">
        <f t="shared" si="84"/>
        <v>5400</v>
      </c>
      <c r="B5404" s="315">
        <v>21059</v>
      </c>
      <c r="C5404" s="316" t="s">
        <v>4664</v>
      </c>
      <c r="D5404" s="317">
        <v>34332</v>
      </c>
      <c r="E5404" s="316" t="s">
        <v>4823</v>
      </c>
      <c r="F5404" s="17"/>
      <c r="G5404" s="17"/>
      <c r="H5404" s="353">
        <v>3856577800</v>
      </c>
      <c r="I5404" s="17" t="s">
        <v>5210</v>
      </c>
      <c r="J5404" s="17" t="s">
        <v>7130</v>
      </c>
    </row>
    <row r="5405" spans="1:10" hidden="1">
      <c r="A5405" s="18">
        <f t="shared" si="84"/>
        <v>5401</v>
      </c>
      <c r="B5405" s="315">
        <v>21061</v>
      </c>
      <c r="C5405" s="316" t="s">
        <v>4665</v>
      </c>
      <c r="D5405" s="317">
        <v>35654</v>
      </c>
      <c r="E5405" s="316" t="s">
        <v>4822</v>
      </c>
      <c r="F5405" s="17"/>
      <c r="G5405" s="17"/>
      <c r="H5405" s="353">
        <v>104874607326</v>
      </c>
      <c r="I5405" s="17" t="s">
        <v>5204</v>
      </c>
      <c r="J5405" s="17" t="s">
        <v>7132</v>
      </c>
    </row>
    <row r="5406" spans="1:10" hidden="1">
      <c r="A5406" s="18">
        <f t="shared" si="84"/>
        <v>5402</v>
      </c>
      <c r="B5406" s="312">
        <v>21062</v>
      </c>
      <c r="C5406" s="313" t="s">
        <v>4666</v>
      </c>
      <c r="D5406" s="314">
        <v>31438</v>
      </c>
      <c r="E5406" s="313" t="s">
        <v>4824</v>
      </c>
      <c r="F5406" s="17"/>
      <c r="G5406" s="17"/>
      <c r="H5406" s="353">
        <v>4430570732</v>
      </c>
      <c r="I5406" s="17" t="s">
        <v>5273</v>
      </c>
      <c r="J5406" s="17" t="s">
        <v>7133</v>
      </c>
    </row>
    <row r="5407" spans="1:10" hidden="1">
      <c r="A5407" s="18">
        <f t="shared" si="84"/>
        <v>5403</v>
      </c>
      <c r="B5407" s="315">
        <v>21063</v>
      </c>
      <c r="C5407" s="316" t="s">
        <v>4489</v>
      </c>
      <c r="D5407" s="317">
        <v>34755</v>
      </c>
      <c r="E5407" s="316" t="s">
        <v>4824</v>
      </c>
      <c r="F5407" s="17"/>
      <c r="G5407" s="17"/>
      <c r="H5407" s="353">
        <v>1038535911</v>
      </c>
      <c r="I5407" s="17" t="s">
        <v>5210</v>
      </c>
      <c r="J5407" s="17" t="s">
        <v>5922</v>
      </c>
    </row>
    <row r="5408" spans="1:10" hidden="1">
      <c r="A5408" s="18">
        <f t="shared" si="84"/>
        <v>5404</v>
      </c>
      <c r="B5408" s="312">
        <v>21064</v>
      </c>
      <c r="C5408" s="313" t="s">
        <v>4667</v>
      </c>
      <c r="D5408" s="314">
        <v>37526</v>
      </c>
      <c r="E5408" s="313" t="s">
        <v>4802</v>
      </c>
      <c r="F5408" s="17"/>
      <c r="G5408" s="17"/>
      <c r="H5408" s="353">
        <v>1039056799</v>
      </c>
      <c r="I5408" s="17" t="s">
        <v>5210</v>
      </c>
      <c r="J5408" s="17" t="s">
        <v>7134</v>
      </c>
    </row>
    <row r="5409" spans="1:10" hidden="1">
      <c r="A5409" s="18">
        <f t="shared" si="84"/>
        <v>5405</v>
      </c>
      <c r="B5409" s="315">
        <v>21065</v>
      </c>
      <c r="C5409" s="316" t="s">
        <v>4668</v>
      </c>
      <c r="D5409" s="317">
        <v>37102</v>
      </c>
      <c r="E5409" s="316" t="s">
        <v>4807</v>
      </c>
      <c r="F5409" s="17"/>
      <c r="G5409" s="17"/>
      <c r="H5409" s="353">
        <v>108879007353</v>
      </c>
      <c r="I5409" s="17" t="s">
        <v>5204</v>
      </c>
      <c r="J5409" s="17" t="s">
        <v>7135</v>
      </c>
    </row>
    <row r="5410" spans="1:10" hidden="1">
      <c r="A5410" s="18">
        <f t="shared" si="84"/>
        <v>5406</v>
      </c>
      <c r="B5410" s="315">
        <v>21067</v>
      </c>
      <c r="C5410" s="316" t="s">
        <v>4669</v>
      </c>
      <c r="D5410" s="317">
        <v>32082</v>
      </c>
      <c r="E5410" s="316" t="s">
        <v>4812</v>
      </c>
      <c r="F5410" s="17"/>
      <c r="G5410" s="17"/>
      <c r="H5410" s="353">
        <v>1040366517</v>
      </c>
      <c r="I5410" s="17" t="s">
        <v>5210</v>
      </c>
      <c r="J5410" s="17" t="s">
        <v>7136</v>
      </c>
    </row>
    <row r="5411" spans="1:10" hidden="1">
      <c r="A5411" s="18">
        <f t="shared" si="84"/>
        <v>5407</v>
      </c>
      <c r="B5411" s="312">
        <v>21069</v>
      </c>
      <c r="C5411" s="313" t="s">
        <v>4670</v>
      </c>
      <c r="D5411" s="314">
        <v>33188</v>
      </c>
      <c r="E5411" s="313" t="s">
        <v>4826</v>
      </c>
      <c r="F5411" s="17"/>
      <c r="G5411" s="17"/>
      <c r="H5411" s="353">
        <v>1039044536</v>
      </c>
      <c r="I5411" s="17" t="s">
        <v>5210</v>
      </c>
      <c r="J5411" s="17" t="s">
        <v>7138</v>
      </c>
    </row>
    <row r="5412" spans="1:10" hidden="1">
      <c r="A5412" s="18">
        <f t="shared" si="84"/>
        <v>5408</v>
      </c>
      <c r="B5412" s="315">
        <v>21070</v>
      </c>
      <c r="C5412" s="316" t="s">
        <v>4671</v>
      </c>
      <c r="D5412" s="317">
        <v>35893</v>
      </c>
      <c r="E5412" s="316" t="s">
        <v>4814</v>
      </c>
      <c r="F5412" s="17"/>
      <c r="G5412" s="17"/>
      <c r="H5412" s="353">
        <v>103867095131</v>
      </c>
      <c r="I5412" s="17" t="s">
        <v>5204</v>
      </c>
      <c r="J5412" s="17" t="s">
        <v>7139</v>
      </c>
    </row>
    <row r="5413" spans="1:10" hidden="1">
      <c r="A5413" s="18">
        <f t="shared" si="84"/>
        <v>5409</v>
      </c>
      <c r="B5413" s="315">
        <v>21072</v>
      </c>
      <c r="C5413" s="316" t="s">
        <v>4672</v>
      </c>
      <c r="D5413" s="317">
        <v>34534</v>
      </c>
      <c r="E5413" s="316" t="s">
        <v>4805</v>
      </c>
      <c r="F5413" s="17"/>
      <c r="G5413" s="17"/>
      <c r="H5413" s="353">
        <v>1040349474</v>
      </c>
      <c r="I5413" s="17" t="s">
        <v>5210</v>
      </c>
      <c r="J5413" s="17" t="s">
        <v>7040</v>
      </c>
    </row>
    <row r="5414" spans="1:10" hidden="1">
      <c r="A5414" s="18">
        <f t="shared" si="84"/>
        <v>5410</v>
      </c>
      <c r="B5414" s="315">
        <v>21074</v>
      </c>
      <c r="C5414" s="316" t="s">
        <v>4673</v>
      </c>
      <c r="D5414" s="317">
        <v>33418</v>
      </c>
      <c r="E5414" s="316" t="s">
        <v>4805</v>
      </c>
      <c r="F5414" s="17"/>
      <c r="G5414" s="17"/>
      <c r="H5414" s="353">
        <v>44110001422115</v>
      </c>
      <c r="I5414" s="17" t="s">
        <v>5273</v>
      </c>
      <c r="J5414" s="17" t="s">
        <v>7140</v>
      </c>
    </row>
    <row r="5415" spans="1:10" hidden="1">
      <c r="A5415" s="18">
        <f t="shared" si="84"/>
        <v>5411</v>
      </c>
      <c r="B5415" s="315">
        <v>21077</v>
      </c>
      <c r="C5415" s="316" t="s">
        <v>4674</v>
      </c>
      <c r="D5415" s="317">
        <v>36236</v>
      </c>
      <c r="E5415" s="316" t="s">
        <v>4829</v>
      </c>
      <c r="F5415" s="17"/>
      <c r="G5415" s="17"/>
      <c r="H5415" s="353">
        <v>1039024413</v>
      </c>
      <c r="I5415" s="17" t="s">
        <v>5210</v>
      </c>
      <c r="J5415" s="17" t="s">
        <v>7141</v>
      </c>
    </row>
    <row r="5416" spans="1:10" hidden="1">
      <c r="A5416" s="18">
        <f t="shared" si="84"/>
        <v>5412</v>
      </c>
      <c r="B5416" s="312">
        <v>21078</v>
      </c>
      <c r="C5416" s="313" t="s">
        <v>4675</v>
      </c>
      <c r="D5416" s="314">
        <v>33681</v>
      </c>
      <c r="E5416" s="313" t="s">
        <v>4822</v>
      </c>
      <c r="F5416" s="17"/>
      <c r="G5416" s="17"/>
      <c r="H5416" s="353">
        <v>351000998202</v>
      </c>
      <c r="I5416" s="17" t="s">
        <v>5210</v>
      </c>
      <c r="J5416" s="17" t="s">
        <v>7142</v>
      </c>
    </row>
    <row r="5417" spans="1:10" hidden="1">
      <c r="A5417" s="18">
        <f t="shared" si="84"/>
        <v>5413</v>
      </c>
      <c r="B5417" s="315">
        <v>21080</v>
      </c>
      <c r="C5417" s="316" t="s">
        <v>4676</v>
      </c>
      <c r="D5417" s="317">
        <v>32854</v>
      </c>
      <c r="E5417" s="316" t="s">
        <v>4792</v>
      </c>
      <c r="F5417" s="17"/>
      <c r="G5417" s="17"/>
      <c r="H5417" s="353">
        <v>1039023540</v>
      </c>
      <c r="I5417" s="17" t="s">
        <v>5210</v>
      </c>
      <c r="J5417" s="17" t="s">
        <v>7143</v>
      </c>
    </row>
    <row r="5418" spans="1:10" hidden="1">
      <c r="A5418" s="18">
        <f t="shared" si="84"/>
        <v>5414</v>
      </c>
      <c r="B5418" s="312">
        <v>21081</v>
      </c>
      <c r="C5418" s="313" t="s">
        <v>4677</v>
      </c>
      <c r="D5418" s="314">
        <v>34209</v>
      </c>
      <c r="E5418" s="313" t="s">
        <v>4812</v>
      </c>
      <c r="F5418" s="17"/>
      <c r="G5418" s="17"/>
      <c r="H5418" s="353">
        <v>100878006817</v>
      </c>
      <c r="I5418" s="17" t="s">
        <v>5204</v>
      </c>
      <c r="J5418" s="17" t="s">
        <v>7144</v>
      </c>
    </row>
    <row r="5419" spans="1:10" hidden="1">
      <c r="A5419" s="18">
        <f t="shared" si="84"/>
        <v>5415</v>
      </c>
      <c r="B5419" s="315">
        <v>21082</v>
      </c>
      <c r="C5419" s="316" t="s">
        <v>2136</v>
      </c>
      <c r="D5419" s="317">
        <v>35540</v>
      </c>
      <c r="E5419" s="316" t="s">
        <v>4815</v>
      </c>
      <c r="F5419" s="17"/>
      <c r="G5419" s="17"/>
      <c r="H5419" s="353">
        <v>103874911641</v>
      </c>
      <c r="I5419" s="17" t="s">
        <v>5204</v>
      </c>
      <c r="J5419" s="17" t="s">
        <v>7145</v>
      </c>
    </row>
    <row r="5420" spans="1:10" hidden="1">
      <c r="A5420" s="18">
        <f t="shared" si="84"/>
        <v>5416</v>
      </c>
      <c r="B5420" s="312">
        <v>21083</v>
      </c>
      <c r="C5420" s="313" t="s">
        <v>4678</v>
      </c>
      <c r="D5420" s="314">
        <v>36983</v>
      </c>
      <c r="E5420" s="313" t="s">
        <v>4819</v>
      </c>
      <c r="F5420" s="17"/>
      <c r="G5420" s="17"/>
      <c r="H5420" s="353">
        <v>1030111408</v>
      </c>
      <c r="I5420" s="17" t="s">
        <v>5210</v>
      </c>
      <c r="J5420" s="17" t="s">
        <v>7146</v>
      </c>
    </row>
    <row r="5421" spans="1:10" hidden="1">
      <c r="A5421" s="18">
        <f t="shared" si="84"/>
        <v>5417</v>
      </c>
      <c r="B5421" s="315">
        <v>21084</v>
      </c>
      <c r="C5421" s="316" t="s">
        <v>4679</v>
      </c>
      <c r="D5421" s="317">
        <v>37189</v>
      </c>
      <c r="E5421" s="316" t="s">
        <v>4815</v>
      </c>
      <c r="F5421" s="17"/>
      <c r="G5421" s="17"/>
      <c r="H5421" s="353">
        <v>1039176442</v>
      </c>
      <c r="I5421" s="17" t="s">
        <v>5210</v>
      </c>
      <c r="J5421" s="17" t="s">
        <v>7062</v>
      </c>
    </row>
    <row r="5422" spans="1:10" hidden="1">
      <c r="A5422" s="18">
        <f t="shared" si="84"/>
        <v>5418</v>
      </c>
      <c r="B5422" s="312">
        <v>21085</v>
      </c>
      <c r="C5422" s="313" t="s">
        <v>4680</v>
      </c>
      <c r="D5422" s="314">
        <v>35389</v>
      </c>
      <c r="E5422" s="313" t="s">
        <v>4820</v>
      </c>
      <c r="F5422" s="17"/>
      <c r="G5422" s="17"/>
      <c r="H5422" s="353">
        <v>9878779273</v>
      </c>
      <c r="I5422" s="17" t="s">
        <v>5210</v>
      </c>
      <c r="J5422" s="17" t="s">
        <v>7062</v>
      </c>
    </row>
    <row r="5423" spans="1:10" hidden="1">
      <c r="A5423" s="18">
        <f t="shared" si="84"/>
        <v>5419</v>
      </c>
      <c r="B5423" s="315">
        <v>21086</v>
      </c>
      <c r="C5423" s="316" t="s">
        <v>4681</v>
      </c>
      <c r="D5423" s="317">
        <v>33172</v>
      </c>
      <c r="E5423" s="316" t="s">
        <v>4814</v>
      </c>
      <c r="F5423" s="17"/>
      <c r="G5423" s="17"/>
      <c r="H5423" s="353">
        <v>107001982477</v>
      </c>
      <c r="I5423" s="17" t="s">
        <v>5204</v>
      </c>
      <c r="J5423" s="17" t="s">
        <v>5922</v>
      </c>
    </row>
    <row r="5424" spans="1:10" hidden="1">
      <c r="A5424" s="18">
        <f t="shared" si="84"/>
        <v>5420</v>
      </c>
      <c r="B5424" s="312">
        <v>21087</v>
      </c>
      <c r="C5424" s="313" t="s">
        <v>4682</v>
      </c>
      <c r="D5424" s="314">
        <v>35372</v>
      </c>
      <c r="E5424" s="313" t="s">
        <v>4818</v>
      </c>
      <c r="F5424" s="17"/>
      <c r="G5424" s="17"/>
      <c r="H5424" s="353">
        <v>102880469591</v>
      </c>
      <c r="I5424" s="17" t="s">
        <v>5204</v>
      </c>
      <c r="J5424" s="17" t="s">
        <v>7147</v>
      </c>
    </row>
    <row r="5425" spans="1:10" hidden="1">
      <c r="A5425" s="18">
        <f t="shared" si="84"/>
        <v>5421</v>
      </c>
      <c r="B5425" s="315">
        <v>21089</v>
      </c>
      <c r="C5425" s="316" t="s">
        <v>4683</v>
      </c>
      <c r="D5425" s="317">
        <v>34161</v>
      </c>
      <c r="E5425" s="316" t="s">
        <v>4821</v>
      </c>
      <c r="F5425" s="17"/>
      <c r="G5425" s="17"/>
      <c r="H5425" s="353">
        <v>121000721609</v>
      </c>
      <c r="I5425" s="17" t="s">
        <v>5210</v>
      </c>
      <c r="J5425" s="17" t="s">
        <v>7148</v>
      </c>
    </row>
    <row r="5426" spans="1:10" hidden="1">
      <c r="A5426" s="18">
        <f t="shared" si="84"/>
        <v>5422</v>
      </c>
      <c r="B5426" s="312">
        <v>21090</v>
      </c>
      <c r="C5426" s="313" t="s">
        <v>4684</v>
      </c>
      <c r="D5426" s="314">
        <v>31902</v>
      </c>
      <c r="E5426" s="313" t="s">
        <v>4829</v>
      </c>
      <c r="F5426" s="17"/>
      <c r="G5426" s="17"/>
      <c r="H5426" s="353">
        <v>1039176181</v>
      </c>
      <c r="I5426" s="17" t="s">
        <v>5210</v>
      </c>
      <c r="J5426" s="17" t="s">
        <v>7149</v>
      </c>
    </row>
    <row r="5427" spans="1:10" hidden="1">
      <c r="A5427" s="18">
        <f t="shared" si="84"/>
        <v>5423</v>
      </c>
      <c r="B5427" s="315">
        <v>21091</v>
      </c>
      <c r="C5427" s="316" t="s">
        <v>4685</v>
      </c>
      <c r="D5427" s="317">
        <v>35889</v>
      </c>
      <c r="E5427" s="316" t="s">
        <v>4797</v>
      </c>
      <c r="F5427" s="17"/>
      <c r="G5427" s="17"/>
      <c r="H5427" s="353">
        <v>9976652098</v>
      </c>
      <c r="I5427" s="17" t="s">
        <v>5210</v>
      </c>
      <c r="J5427" s="17" t="s">
        <v>7036</v>
      </c>
    </row>
    <row r="5428" spans="1:10" hidden="1">
      <c r="A5428" s="18">
        <f t="shared" si="84"/>
        <v>5424</v>
      </c>
      <c r="B5428" s="312">
        <v>21092</v>
      </c>
      <c r="C5428" s="313" t="s">
        <v>4686</v>
      </c>
      <c r="D5428" s="314">
        <v>35024</v>
      </c>
      <c r="E5428" s="313" t="s">
        <v>4808</v>
      </c>
      <c r="F5428" s="17"/>
      <c r="G5428" s="17"/>
      <c r="H5428" s="353">
        <v>731000907680</v>
      </c>
      <c r="I5428" s="17" t="s">
        <v>5210</v>
      </c>
      <c r="J5428" s="17" t="s">
        <v>7150</v>
      </c>
    </row>
    <row r="5429" spans="1:10" hidden="1">
      <c r="A5429" s="18">
        <f t="shared" si="84"/>
        <v>5425</v>
      </c>
      <c r="B5429" s="315">
        <v>21093</v>
      </c>
      <c r="C5429" s="316" t="s">
        <v>4687</v>
      </c>
      <c r="D5429" s="317">
        <v>34013</v>
      </c>
      <c r="E5429" s="316" t="s">
        <v>4829</v>
      </c>
      <c r="F5429" s="17"/>
      <c r="G5429" s="17"/>
      <c r="H5429" s="353">
        <v>107005811350</v>
      </c>
      <c r="I5429" s="17" t="s">
        <v>5204</v>
      </c>
      <c r="J5429" s="17" t="s">
        <v>7151</v>
      </c>
    </row>
    <row r="5430" spans="1:10" hidden="1">
      <c r="A5430" s="18">
        <f t="shared" si="84"/>
        <v>5426</v>
      </c>
      <c r="B5430" s="312">
        <v>21094</v>
      </c>
      <c r="C5430" s="313" t="s">
        <v>4688</v>
      </c>
      <c r="D5430" s="314">
        <v>36724</v>
      </c>
      <c r="E5430" s="313" t="s">
        <v>4813</v>
      </c>
      <c r="F5430" s="17"/>
      <c r="G5430" s="17"/>
      <c r="H5430" s="353">
        <v>141000866076</v>
      </c>
      <c r="I5430" s="17" t="s">
        <v>6640</v>
      </c>
      <c r="J5430" s="17" t="s">
        <v>7152</v>
      </c>
    </row>
    <row r="5431" spans="1:10" hidden="1">
      <c r="A5431" s="18">
        <f t="shared" si="84"/>
        <v>5427</v>
      </c>
      <c r="B5431" s="315">
        <v>21095</v>
      </c>
      <c r="C5431" s="316" t="s">
        <v>4689</v>
      </c>
      <c r="D5431" s="317">
        <v>35187</v>
      </c>
      <c r="E5431" s="316" t="s">
        <v>4813</v>
      </c>
      <c r="F5431" s="17"/>
      <c r="G5431" s="17"/>
      <c r="H5431" s="353">
        <v>101879089153</v>
      </c>
      <c r="I5431" s="17" t="s">
        <v>5204</v>
      </c>
      <c r="J5431" s="17" t="s">
        <v>7078</v>
      </c>
    </row>
    <row r="5432" spans="1:10" hidden="1">
      <c r="A5432" s="18">
        <f t="shared" si="84"/>
        <v>5428</v>
      </c>
      <c r="B5432" s="312">
        <v>21096</v>
      </c>
      <c r="C5432" s="313" t="s">
        <v>4690</v>
      </c>
      <c r="D5432" s="314">
        <v>34434</v>
      </c>
      <c r="E5432" s="313" t="s">
        <v>4813</v>
      </c>
      <c r="F5432" s="17"/>
      <c r="G5432" s="17"/>
      <c r="H5432" s="353">
        <v>1020130657</v>
      </c>
      <c r="I5432" s="17" t="s">
        <v>5210</v>
      </c>
      <c r="J5432" s="17" t="s">
        <v>7082</v>
      </c>
    </row>
    <row r="5433" spans="1:10" hidden="1">
      <c r="A5433" s="18">
        <f t="shared" si="84"/>
        <v>5429</v>
      </c>
      <c r="B5433" s="315">
        <v>21097</v>
      </c>
      <c r="C5433" s="316" t="s">
        <v>4691</v>
      </c>
      <c r="D5433" s="317">
        <v>35798</v>
      </c>
      <c r="E5433" s="316" t="s">
        <v>4798</v>
      </c>
      <c r="F5433" s="17"/>
      <c r="G5433" s="17"/>
      <c r="H5433" s="353">
        <v>4410984791</v>
      </c>
      <c r="I5433" s="17" t="s">
        <v>5273</v>
      </c>
      <c r="J5433" s="17" t="s">
        <v>7017</v>
      </c>
    </row>
    <row r="5434" spans="1:10" hidden="1">
      <c r="A5434" s="18">
        <f t="shared" si="84"/>
        <v>5430</v>
      </c>
      <c r="B5434" s="312">
        <v>21098</v>
      </c>
      <c r="C5434" s="313" t="s">
        <v>4692</v>
      </c>
      <c r="D5434" s="314">
        <v>33064</v>
      </c>
      <c r="E5434" s="313" t="s">
        <v>4807</v>
      </c>
      <c r="F5434" s="17"/>
      <c r="G5434" s="17"/>
      <c r="H5434" s="353">
        <v>1020025761</v>
      </c>
      <c r="I5434" s="17" t="s">
        <v>5210</v>
      </c>
      <c r="J5434" s="17" t="s">
        <v>6890</v>
      </c>
    </row>
    <row r="5435" spans="1:10" hidden="1">
      <c r="A5435" s="18">
        <f t="shared" si="84"/>
        <v>5431</v>
      </c>
      <c r="B5435" s="318">
        <v>21099</v>
      </c>
      <c r="C5435" s="319" t="s">
        <v>4693</v>
      </c>
      <c r="D5435" s="41">
        <v>35324</v>
      </c>
      <c r="E5435" s="320" t="s">
        <v>4818</v>
      </c>
      <c r="F5435" s="17"/>
      <c r="G5435" s="17"/>
      <c r="H5435" s="353">
        <v>9332302063</v>
      </c>
      <c r="I5435" s="17" t="s">
        <v>5210</v>
      </c>
      <c r="J5435" s="17" t="s">
        <v>7153</v>
      </c>
    </row>
    <row r="5436" spans="1:10" hidden="1">
      <c r="A5436" s="18">
        <f t="shared" si="84"/>
        <v>5432</v>
      </c>
      <c r="B5436" s="324">
        <v>21101</v>
      </c>
      <c r="C5436" s="319" t="s">
        <v>4694</v>
      </c>
      <c r="D5436" s="41">
        <v>32919</v>
      </c>
      <c r="E5436" s="325" t="s">
        <v>4829</v>
      </c>
      <c r="F5436" s="17"/>
      <c r="G5436" s="17"/>
      <c r="H5436" s="353">
        <v>351000947636</v>
      </c>
      <c r="I5436" s="17" t="s">
        <v>5210</v>
      </c>
      <c r="J5436" s="17" t="s">
        <v>7154</v>
      </c>
    </row>
    <row r="5437" spans="1:10" hidden="1">
      <c r="A5437" s="18">
        <f t="shared" si="84"/>
        <v>5433</v>
      </c>
      <c r="B5437" s="321">
        <v>21102</v>
      </c>
      <c r="C5437" s="322" t="s">
        <v>4695</v>
      </c>
      <c r="D5437" s="77">
        <v>38206</v>
      </c>
      <c r="E5437" s="323" t="s">
        <v>4814</v>
      </c>
      <c r="F5437" s="17"/>
      <c r="G5437" s="17"/>
      <c r="H5437" s="353">
        <v>1027722973</v>
      </c>
      <c r="I5437" s="17" t="s">
        <v>5210</v>
      </c>
      <c r="J5437" s="17" t="s">
        <v>5922</v>
      </c>
    </row>
    <row r="5438" spans="1:10" hidden="1">
      <c r="A5438" s="18">
        <f t="shared" si="84"/>
        <v>5434</v>
      </c>
      <c r="B5438" s="324">
        <v>21103</v>
      </c>
      <c r="C5438" s="319" t="s">
        <v>4696</v>
      </c>
      <c r="D5438" s="41">
        <v>38277</v>
      </c>
      <c r="E5438" s="325" t="s">
        <v>4797</v>
      </c>
      <c r="F5438" s="17"/>
      <c r="G5438" s="17"/>
      <c r="H5438" s="353">
        <v>1027723062</v>
      </c>
      <c r="I5438" s="17" t="s">
        <v>5210</v>
      </c>
      <c r="J5438" s="17" t="s">
        <v>5922</v>
      </c>
    </row>
    <row r="5439" spans="1:10" hidden="1">
      <c r="A5439" s="18">
        <f t="shared" si="84"/>
        <v>5435</v>
      </c>
      <c r="B5439" s="321">
        <v>21104</v>
      </c>
      <c r="C5439" s="322" t="s">
        <v>1950</v>
      </c>
      <c r="D5439" s="77">
        <v>36865</v>
      </c>
      <c r="E5439" s="323" t="s">
        <v>4815</v>
      </c>
      <c r="F5439" s="17"/>
      <c r="G5439" s="17"/>
      <c r="H5439" s="353">
        <v>104861450888</v>
      </c>
      <c r="I5439" s="17" t="s">
        <v>5204</v>
      </c>
      <c r="J5439" s="17" t="s">
        <v>7079</v>
      </c>
    </row>
    <row r="5440" spans="1:10" hidden="1">
      <c r="A5440" s="18">
        <f t="shared" si="84"/>
        <v>5436</v>
      </c>
      <c r="B5440" s="324">
        <v>21105</v>
      </c>
      <c r="C5440" s="319" t="s">
        <v>4697</v>
      </c>
      <c r="D5440" s="41">
        <v>38161</v>
      </c>
      <c r="E5440" s="325" t="s">
        <v>4814</v>
      </c>
      <c r="F5440" s="17"/>
      <c r="G5440" s="17"/>
      <c r="H5440" s="353">
        <v>1027672346</v>
      </c>
      <c r="I5440" s="17" t="s">
        <v>5210</v>
      </c>
      <c r="J5440" s="17" t="s">
        <v>5922</v>
      </c>
    </row>
    <row r="5441" spans="1:10" hidden="1">
      <c r="A5441" s="18">
        <f t="shared" si="84"/>
        <v>5437</v>
      </c>
      <c r="B5441" s="326">
        <v>21106</v>
      </c>
      <c r="C5441" s="322" t="s">
        <v>4698</v>
      </c>
      <c r="D5441" s="77">
        <v>38257</v>
      </c>
      <c r="E5441" s="323" t="s">
        <v>4798</v>
      </c>
      <c r="F5441" s="17"/>
      <c r="G5441" s="17"/>
      <c r="H5441" s="353">
        <v>1027740331</v>
      </c>
      <c r="I5441" s="17" t="s">
        <v>5210</v>
      </c>
      <c r="J5441" s="17" t="s">
        <v>5922</v>
      </c>
    </row>
    <row r="5442" spans="1:10" hidden="1">
      <c r="A5442" s="18">
        <f t="shared" si="84"/>
        <v>5438</v>
      </c>
      <c r="B5442" s="324">
        <v>21107</v>
      </c>
      <c r="C5442" s="319" t="s">
        <v>4699</v>
      </c>
      <c r="D5442" s="41">
        <v>38311</v>
      </c>
      <c r="E5442" s="325" t="s">
        <v>4800</v>
      </c>
      <c r="F5442" s="17"/>
      <c r="G5442" s="17"/>
      <c r="H5442" s="353">
        <v>9794139547</v>
      </c>
      <c r="I5442" s="17" t="s">
        <v>5210</v>
      </c>
      <c r="J5442" s="17" t="s">
        <v>7018</v>
      </c>
    </row>
    <row r="5443" spans="1:10" hidden="1">
      <c r="A5443" s="18">
        <f t="shared" si="84"/>
        <v>5439</v>
      </c>
      <c r="B5443" s="321">
        <v>21108</v>
      </c>
      <c r="C5443" s="322" t="s">
        <v>4700</v>
      </c>
      <c r="D5443" s="77">
        <v>36073</v>
      </c>
      <c r="E5443" s="323" t="s">
        <v>4815</v>
      </c>
      <c r="F5443" s="17"/>
      <c r="G5443" s="17"/>
      <c r="H5443" s="353">
        <v>9357691998</v>
      </c>
      <c r="I5443" s="17" t="s">
        <v>5210</v>
      </c>
      <c r="J5443" s="17" t="s">
        <v>5922</v>
      </c>
    </row>
    <row r="5444" spans="1:10" hidden="1">
      <c r="A5444" s="18">
        <f t="shared" si="84"/>
        <v>5440</v>
      </c>
      <c r="B5444" s="324">
        <v>21109</v>
      </c>
      <c r="C5444" s="319" t="s">
        <v>3672</v>
      </c>
      <c r="D5444" s="41">
        <v>35816</v>
      </c>
      <c r="E5444" s="325" t="s">
        <v>4797</v>
      </c>
      <c r="F5444" s="17"/>
      <c r="G5444" s="17"/>
      <c r="H5444" s="353">
        <v>1024927433</v>
      </c>
      <c r="I5444" s="17" t="s">
        <v>5210</v>
      </c>
      <c r="J5444" s="17" t="s">
        <v>5922</v>
      </c>
    </row>
    <row r="5445" spans="1:10" hidden="1">
      <c r="A5445" s="18">
        <f t="shared" si="84"/>
        <v>5441</v>
      </c>
      <c r="B5445" s="321">
        <v>21110</v>
      </c>
      <c r="C5445" s="322" t="s">
        <v>4701</v>
      </c>
      <c r="D5445" s="77">
        <v>38130</v>
      </c>
      <c r="E5445" s="323" t="s">
        <v>4812</v>
      </c>
      <c r="F5445" s="17"/>
      <c r="G5445" s="17"/>
      <c r="H5445" s="353">
        <v>1034140559</v>
      </c>
      <c r="I5445" s="17" t="s">
        <v>5210</v>
      </c>
      <c r="J5445" s="17" t="s">
        <v>7018</v>
      </c>
    </row>
    <row r="5446" spans="1:10" hidden="1">
      <c r="A5446" s="18">
        <f t="shared" ref="A5446:A5509" si="85">ROW()-4</f>
        <v>5442</v>
      </c>
      <c r="B5446" s="324">
        <v>21111</v>
      </c>
      <c r="C5446" s="319" t="s">
        <v>4702</v>
      </c>
      <c r="D5446" s="41">
        <v>36398</v>
      </c>
      <c r="E5446" s="325" t="s">
        <v>4793</v>
      </c>
      <c r="F5446" s="17"/>
      <c r="G5446" s="17"/>
      <c r="H5446" s="353">
        <v>1022778457</v>
      </c>
      <c r="I5446" s="17" t="s">
        <v>5210</v>
      </c>
      <c r="J5446" s="17" t="s">
        <v>6509</v>
      </c>
    </row>
    <row r="5447" spans="1:10" hidden="1">
      <c r="A5447" s="18">
        <f t="shared" si="85"/>
        <v>5443</v>
      </c>
      <c r="B5447" s="324">
        <v>21113</v>
      </c>
      <c r="C5447" s="319" t="s">
        <v>4703</v>
      </c>
      <c r="D5447" s="41">
        <v>37883</v>
      </c>
      <c r="E5447" s="325" t="s">
        <v>4823</v>
      </c>
      <c r="F5447" s="17"/>
      <c r="G5447" s="17"/>
      <c r="H5447" s="353">
        <v>1037807072</v>
      </c>
      <c r="I5447" s="17" t="s">
        <v>5210</v>
      </c>
      <c r="J5447" s="17" t="s">
        <v>7155</v>
      </c>
    </row>
    <row r="5448" spans="1:10" hidden="1">
      <c r="A5448" s="18">
        <f t="shared" si="85"/>
        <v>5444</v>
      </c>
      <c r="B5448" s="324">
        <v>21115</v>
      </c>
      <c r="C5448" s="325" t="s">
        <v>4704</v>
      </c>
      <c r="D5448" s="327">
        <v>36986</v>
      </c>
      <c r="E5448" s="325" t="s">
        <v>4784</v>
      </c>
      <c r="F5448" s="17"/>
      <c r="G5448" s="17"/>
      <c r="H5448" s="353">
        <v>1037021125</v>
      </c>
      <c r="I5448" s="17" t="s">
        <v>5210</v>
      </c>
      <c r="J5448" s="17" t="s">
        <v>5922</v>
      </c>
    </row>
    <row r="5449" spans="1:10" hidden="1">
      <c r="A5449" s="18">
        <f t="shared" si="85"/>
        <v>5445</v>
      </c>
      <c r="B5449" s="321">
        <v>21116</v>
      </c>
      <c r="C5449" s="323" t="s">
        <v>4705</v>
      </c>
      <c r="D5449" s="328">
        <v>30648</v>
      </c>
      <c r="E5449" s="323" t="s">
        <v>4795</v>
      </c>
      <c r="F5449" s="17"/>
      <c r="G5449" s="17"/>
      <c r="H5449" s="353">
        <v>1043689071</v>
      </c>
      <c r="I5449" s="17" t="s">
        <v>5210</v>
      </c>
      <c r="J5449" s="17" t="s">
        <v>5922</v>
      </c>
    </row>
    <row r="5450" spans="1:10" hidden="1">
      <c r="A5450" s="18">
        <f t="shared" si="85"/>
        <v>5446</v>
      </c>
      <c r="B5450" s="324">
        <v>21117</v>
      </c>
      <c r="C5450" s="325" t="s">
        <v>4706</v>
      </c>
      <c r="D5450" s="327">
        <v>35704</v>
      </c>
      <c r="E5450" s="325" t="s">
        <v>4795</v>
      </c>
      <c r="F5450" s="17"/>
      <c r="G5450" s="17"/>
      <c r="H5450" s="353">
        <v>1043688669</v>
      </c>
      <c r="I5450" s="17" t="s">
        <v>5210</v>
      </c>
      <c r="J5450" s="17" t="s">
        <v>5922</v>
      </c>
    </row>
    <row r="5451" spans="1:10" hidden="1">
      <c r="A5451" s="18">
        <f t="shared" si="85"/>
        <v>5447</v>
      </c>
      <c r="B5451" s="321">
        <v>21118</v>
      </c>
      <c r="C5451" s="323" t="s">
        <v>4707</v>
      </c>
      <c r="D5451" s="328">
        <v>30714</v>
      </c>
      <c r="E5451" s="323" t="s">
        <v>4800</v>
      </c>
      <c r="F5451" s="17"/>
      <c r="G5451" s="17"/>
      <c r="H5451" s="353">
        <v>141000847783</v>
      </c>
      <c r="I5451" s="17" t="s">
        <v>5210</v>
      </c>
      <c r="J5451" s="17" t="s">
        <v>6509</v>
      </c>
    </row>
    <row r="5452" spans="1:10" hidden="1">
      <c r="A5452" s="18">
        <f t="shared" si="85"/>
        <v>5448</v>
      </c>
      <c r="B5452" s="21">
        <v>21119</v>
      </c>
      <c r="C5452" s="22" t="s">
        <v>4708</v>
      </c>
      <c r="D5452" s="23">
        <v>33818</v>
      </c>
      <c r="E5452" s="24" t="s">
        <v>4782</v>
      </c>
      <c r="F5452" s="17" t="s">
        <v>9293</v>
      </c>
      <c r="G5452" s="17" t="s">
        <v>9291</v>
      </c>
      <c r="H5452" s="353">
        <v>103870250022</v>
      </c>
      <c r="I5452" s="17" t="s">
        <v>5204</v>
      </c>
      <c r="J5452" s="17" t="s">
        <v>7156</v>
      </c>
    </row>
    <row r="5453" spans="1:10" hidden="1">
      <c r="A5453" s="18">
        <f t="shared" si="85"/>
        <v>5449</v>
      </c>
      <c r="B5453" s="25">
        <v>21120</v>
      </c>
      <c r="C5453" s="26" t="s">
        <v>4709</v>
      </c>
      <c r="D5453" s="27">
        <v>33179</v>
      </c>
      <c r="E5453" s="28" t="s">
        <v>4788</v>
      </c>
      <c r="F5453" s="17"/>
      <c r="G5453" s="17"/>
      <c r="H5453" s="353">
        <v>107004929894</v>
      </c>
      <c r="I5453" s="17" t="s">
        <v>5204</v>
      </c>
      <c r="J5453" s="17" t="s">
        <v>7157</v>
      </c>
    </row>
    <row r="5454" spans="1:10" hidden="1">
      <c r="A5454" s="18">
        <f t="shared" si="85"/>
        <v>5450</v>
      </c>
      <c r="B5454" s="349">
        <v>20411</v>
      </c>
      <c r="C5454" s="350" t="s">
        <v>4981</v>
      </c>
      <c r="D5454" s="351">
        <v>32913</v>
      </c>
      <c r="E5454" s="352" t="s">
        <v>4778</v>
      </c>
      <c r="F5454" s="17"/>
      <c r="G5454" s="17"/>
      <c r="H5454" s="353">
        <v>0</v>
      </c>
      <c r="I5454" s="17">
        <v>0</v>
      </c>
      <c r="J5454" s="17">
        <v>0</v>
      </c>
    </row>
    <row r="5455" spans="1:10" hidden="1">
      <c r="A5455" s="18">
        <f t="shared" si="85"/>
        <v>5451</v>
      </c>
      <c r="B5455" s="349">
        <v>20413</v>
      </c>
      <c r="C5455" s="350" t="s">
        <v>4982</v>
      </c>
      <c r="D5455" s="351">
        <v>33726</v>
      </c>
      <c r="E5455" s="352" t="s">
        <v>4778</v>
      </c>
      <c r="F5455" s="17"/>
      <c r="G5455" s="17"/>
      <c r="H5455" s="353">
        <v>0</v>
      </c>
      <c r="I5455" s="17">
        <v>0</v>
      </c>
      <c r="J5455" s="17">
        <v>0</v>
      </c>
    </row>
    <row r="5456" spans="1:10" hidden="1">
      <c r="A5456" s="18">
        <f t="shared" si="85"/>
        <v>5452</v>
      </c>
      <c r="B5456" s="349">
        <v>19153</v>
      </c>
      <c r="C5456" s="350" t="s">
        <v>4983</v>
      </c>
      <c r="D5456" s="351">
        <v>35546</v>
      </c>
      <c r="E5456" s="352" t="s">
        <v>4807</v>
      </c>
      <c r="F5456" s="17"/>
      <c r="G5456" s="17"/>
      <c r="H5456" s="353">
        <v>9963986305</v>
      </c>
      <c r="I5456" s="17" t="s">
        <v>5210</v>
      </c>
      <c r="J5456" s="17">
        <v>0</v>
      </c>
    </row>
    <row r="5457" spans="1:10" hidden="1">
      <c r="A5457" s="18">
        <f t="shared" si="85"/>
        <v>5453</v>
      </c>
      <c r="B5457" s="349">
        <v>19578</v>
      </c>
      <c r="C5457" s="350" t="s">
        <v>309</v>
      </c>
      <c r="D5457" s="351">
        <v>36404</v>
      </c>
      <c r="E5457" s="352" t="s">
        <v>4800</v>
      </c>
      <c r="F5457" s="17"/>
      <c r="G5457" s="17"/>
      <c r="H5457" s="353">
        <v>141000873623</v>
      </c>
      <c r="I5457" s="17" t="s">
        <v>5210</v>
      </c>
      <c r="J5457" s="17" t="s">
        <v>6930</v>
      </c>
    </row>
    <row r="5458" spans="1:10" hidden="1">
      <c r="A5458" s="18">
        <f t="shared" si="85"/>
        <v>5454</v>
      </c>
      <c r="B5458" s="349">
        <v>19655</v>
      </c>
      <c r="C5458" s="350" t="s">
        <v>4984</v>
      </c>
      <c r="D5458" s="351">
        <v>36888</v>
      </c>
      <c r="E5458" s="352" t="s">
        <v>4818</v>
      </c>
      <c r="F5458" s="17"/>
      <c r="G5458" s="17"/>
      <c r="H5458" s="353">
        <v>141000883193</v>
      </c>
      <c r="I5458" s="17" t="s">
        <v>5210</v>
      </c>
      <c r="J5458" s="17">
        <v>0</v>
      </c>
    </row>
    <row r="5459" spans="1:10" hidden="1">
      <c r="A5459" s="18">
        <f t="shared" si="85"/>
        <v>5455</v>
      </c>
      <c r="B5459" s="349">
        <v>19745</v>
      </c>
      <c r="C5459" s="350" t="s">
        <v>1101</v>
      </c>
      <c r="D5459" s="351">
        <v>36969</v>
      </c>
      <c r="E5459" s="352" t="s">
        <v>4827</v>
      </c>
      <c r="F5459" s="17"/>
      <c r="G5459" s="17"/>
      <c r="H5459" s="353">
        <v>141000892755</v>
      </c>
      <c r="I5459" s="17" t="s">
        <v>5210</v>
      </c>
      <c r="J5459" s="17">
        <v>0</v>
      </c>
    </row>
    <row r="5460" spans="1:10" hidden="1">
      <c r="A5460" s="18">
        <f t="shared" si="85"/>
        <v>5456</v>
      </c>
      <c r="B5460" s="349">
        <v>19825</v>
      </c>
      <c r="C5460" s="350" t="s">
        <v>4985</v>
      </c>
      <c r="D5460" s="351">
        <v>36782</v>
      </c>
      <c r="E5460" s="352" t="s">
        <v>4800</v>
      </c>
      <c r="F5460" s="17"/>
      <c r="G5460" s="17"/>
      <c r="H5460" s="353">
        <v>141000875439</v>
      </c>
      <c r="I5460" s="17" t="s">
        <v>5210</v>
      </c>
      <c r="J5460" s="17">
        <v>0</v>
      </c>
    </row>
    <row r="5461" spans="1:10" hidden="1">
      <c r="A5461" s="18">
        <f t="shared" si="85"/>
        <v>5457</v>
      </c>
      <c r="B5461" s="349">
        <v>19955</v>
      </c>
      <c r="C5461" s="350" t="s">
        <v>4986</v>
      </c>
      <c r="D5461" s="351">
        <v>36012</v>
      </c>
      <c r="E5461" s="352" t="s">
        <v>4802</v>
      </c>
      <c r="F5461" s="17"/>
      <c r="G5461" s="17"/>
      <c r="H5461" s="353">
        <v>1015190771</v>
      </c>
      <c r="I5461" s="17" t="s">
        <v>5210</v>
      </c>
      <c r="J5461" s="17">
        <v>0</v>
      </c>
    </row>
    <row r="5462" spans="1:10" hidden="1">
      <c r="A5462" s="18">
        <f t="shared" si="85"/>
        <v>5458</v>
      </c>
      <c r="B5462" s="349">
        <v>20016</v>
      </c>
      <c r="C5462" s="350" t="s">
        <v>4987</v>
      </c>
      <c r="D5462" s="351">
        <v>36109</v>
      </c>
      <c r="E5462" s="352" t="s">
        <v>4807</v>
      </c>
      <c r="F5462" s="17"/>
      <c r="G5462" s="17"/>
      <c r="H5462" s="353">
        <v>1015439510</v>
      </c>
      <c r="I5462" s="17" t="s">
        <v>5210</v>
      </c>
      <c r="J5462" s="17">
        <v>0</v>
      </c>
    </row>
    <row r="5463" spans="1:10" hidden="1">
      <c r="A5463" s="18">
        <f t="shared" si="85"/>
        <v>5459</v>
      </c>
      <c r="B5463" s="349">
        <v>20058</v>
      </c>
      <c r="C5463" s="350" t="s">
        <v>4988</v>
      </c>
      <c r="D5463" s="351">
        <v>37024</v>
      </c>
      <c r="E5463" s="352" t="s">
        <v>4829</v>
      </c>
      <c r="F5463" s="17"/>
      <c r="G5463" s="17"/>
      <c r="H5463" s="353">
        <v>1014176690</v>
      </c>
      <c r="I5463" s="17" t="s">
        <v>5210</v>
      </c>
      <c r="J5463" s="17">
        <v>0</v>
      </c>
    </row>
    <row r="5464" spans="1:10" hidden="1">
      <c r="A5464" s="18">
        <f t="shared" si="85"/>
        <v>5460</v>
      </c>
      <c r="B5464" s="349">
        <v>20082</v>
      </c>
      <c r="C5464" s="350" t="s">
        <v>4989</v>
      </c>
      <c r="D5464" s="351">
        <v>37458</v>
      </c>
      <c r="E5464" s="352" t="s">
        <v>4807</v>
      </c>
      <c r="F5464" s="17"/>
      <c r="G5464" s="17"/>
      <c r="H5464" s="353">
        <v>1045907966</v>
      </c>
      <c r="I5464" s="17" t="s">
        <v>5210</v>
      </c>
      <c r="J5464" s="17">
        <v>0</v>
      </c>
    </row>
    <row r="5465" spans="1:10" hidden="1">
      <c r="A5465" s="18">
        <f t="shared" si="85"/>
        <v>5461</v>
      </c>
      <c r="B5465" s="349">
        <v>20095</v>
      </c>
      <c r="C5465" s="350" t="s">
        <v>4606</v>
      </c>
      <c r="D5465" s="351">
        <v>36760</v>
      </c>
      <c r="E5465" s="352" t="s">
        <v>4800</v>
      </c>
      <c r="F5465" s="17"/>
      <c r="G5465" s="17"/>
      <c r="H5465" s="353">
        <v>141000868110</v>
      </c>
      <c r="I5465" s="17" t="s">
        <v>5210</v>
      </c>
      <c r="J5465" s="17">
        <v>0</v>
      </c>
    </row>
    <row r="5466" spans="1:10" hidden="1">
      <c r="A5466" s="18">
        <f t="shared" si="85"/>
        <v>5462</v>
      </c>
      <c r="B5466" s="349">
        <v>20115</v>
      </c>
      <c r="C5466" s="350" t="s">
        <v>4990</v>
      </c>
      <c r="D5466" s="351">
        <v>37066</v>
      </c>
      <c r="E5466" s="352" t="s">
        <v>4822</v>
      </c>
      <c r="F5466" s="17"/>
      <c r="G5466" s="17"/>
      <c r="H5466" s="353">
        <v>1013616645</v>
      </c>
      <c r="I5466" s="17" t="s">
        <v>5210</v>
      </c>
      <c r="J5466" s="17">
        <v>0</v>
      </c>
    </row>
    <row r="5467" spans="1:10" hidden="1">
      <c r="A5467" s="18">
        <f t="shared" si="85"/>
        <v>5463</v>
      </c>
      <c r="B5467" s="349">
        <v>20118</v>
      </c>
      <c r="C5467" s="350" t="s">
        <v>4991</v>
      </c>
      <c r="D5467" s="351">
        <v>36558</v>
      </c>
      <c r="E5467" s="352" t="s">
        <v>4794</v>
      </c>
      <c r="F5467" s="17"/>
      <c r="G5467" s="17"/>
      <c r="H5467" s="353">
        <v>1013616738</v>
      </c>
      <c r="I5467" s="17" t="s">
        <v>5210</v>
      </c>
      <c r="J5467" s="17">
        <v>0</v>
      </c>
    </row>
    <row r="5468" spans="1:10" hidden="1">
      <c r="A5468" s="18">
        <f t="shared" si="85"/>
        <v>5464</v>
      </c>
      <c r="B5468" s="349">
        <v>13835</v>
      </c>
      <c r="C5468" s="350" t="s">
        <v>4992</v>
      </c>
      <c r="D5468" s="351">
        <v>30638</v>
      </c>
      <c r="E5468" s="352" t="s">
        <v>5201</v>
      </c>
      <c r="F5468" s="17"/>
      <c r="G5468" s="17"/>
      <c r="H5468" s="353">
        <v>789338226</v>
      </c>
      <c r="I5468" s="17" t="s">
        <v>6036</v>
      </c>
      <c r="J5468" s="17" t="s">
        <v>6035</v>
      </c>
    </row>
    <row r="5469" spans="1:10" hidden="1">
      <c r="A5469" s="18">
        <f t="shared" si="85"/>
        <v>5465</v>
      </c>
      <c r="B5469" s="349">
        <v>17681</v>
      </c>
      <c r="C5469" s="350" t="s">
        <v>3814</v>
      </c>
      <c r="D5469" s="351">
        <v>30691</v>
      </c>
      <c r="E5469" s="352" t="s">
        <v>4818</v>
      </c>
      <c r="F5469" s="17"/>
      <c r="G5469" s="17"/>
      <c r="H5469" s="353">
        <v>1047287411</v>
      </c>
      <c r="I5469" s="17" t="s">
        <v>5210</v>
      </c>
      <c r="J5469" s="17">
        <v>0</v>
      </c>
    </row>
    <row r="5470" spans="1:10" hidden="1">
      <c r="A5470" s="18">
        <f t="shared" si="85"/>
        <v>5466</v>
      </c>
      <c r="B5470" s="349">
        <v>18181</v>
      </c>
      <c r="C5470" s="350" t="s">
        <v>4993</v>
      </c>
      <c r="D5470" s="351">
        <v>33729</v>
      </c>
      <c r="E5470" s="352" t="s">
        <v>4827</v>
      </c>
      <c r="F5470" s="17"/>
      <c r="G5470" s="17"/>
      <c r="H5470" s="353">
        <v>101879817235</v>
      </c>
      <c r="I5470" s="17" t="s">
        <v>5204</v>
      </c>
      <c r="J5470" s="17">
        <v>0</v>
      </c>
    </row>
    <row r="5471" spans="1:10" hidden="1">
      <c r="A5471" s="18">
        <f t="shared" si="85"/>
        <v>5467</v>
      </c>
      <c r="B5471" s="349">
        <v>18601</v>
      </c>
      <c r="C5471" s="350" t="s">
        <v>4994</v>
      </c>
      <c r="D5471" s="351">
        <v>34599</v>
      </c>
      <c r="E5471" s="352" t="s">
        <v>4817</v>
      </c>
      <c r="F5471" s="17"/>
      <c r="G5471" s="17"/>
      <c r="H5471" s="353">
        <v>1036673884</v>
      </c>
      <c r="I5471" s="17" t="s">
        <v>5210</v>
      </c>
      <c r="J5471" s="17" t="s">
        <v>6699</v>
      </c>
    </row>
    <row r="5472" spans="1:10" hidden="1">
      <c r="A5472" s="18">
        <f t="shared" si="85"/>
        <v>5468</v>
      </c>
      <c r="B5472" s="349">
        <v>18980</v>
      </c>
      <c r="C5472" s="350" t="s">
        <v>4995</v>
      </c>
      <c r="D5472" s="351">
        <v>34652</v>
      </c>
      <c r="E5472" s="352" t="s">
        <v>4826</v>
      </c>
      <c r="F5472" s="17"/>
      <c r="G5472" s="17"/>
      <c r="H5472" s="353">
        <v>100881253909</v>
      </c>
      <c r="I5472" s="17" t="s">
        <v>5204</v>
      </c>
      <c r="J5472" s="17" t="s">
        <v>6841</v>
      </c>
    </row>
    <row r="5473" spans="1:10" hidden="1">
      <c r="A5473" s="18">
        <f t="shared" si="85"/>
        <v>5469</v>
      </c>
      <c r="B5473" s="349">
        <v>19083</v>
      </c>
      <c r="C5473" s="350" t="s">
        <v>2211</v>
      </c>
      <c r="D5473" s="351">
        <v>34921</v>
      </c>
      <c r="E5473" s="352" t="s">
        <v>4814</v>
      </c>
      <c r="F5473" s="17"/>
      <c r="G5473" s="17"/>
      <c r="H5473" s="353">
        <v>141000824929</v>
      </c>
      <c r="I5473" s="17" t="s">
        <v>5210</v>
      </c>
      <c r="J5473" s="17" t="s">
        <v>6899</v>
      </c>
    </row>
    <row r="5474" spans="1:10" hidden="1">
      <c r="A5474" s="18">
        <f t="shared" si="85"/>
        <v>5470</v>
      </c>
      <c r="B5474" s="349">
        <v>19834</v>
      </c>
      <c r="C5474" s="350" t="s">
        <v>183</v>
      </c>
      <c r="D5474" s="351">
        <v>30269</v>
      </c>
      <c r="E5474" s="352" t="s">
        <v>4827</v>
      </c>
      <c r="F5474" s="17"/>
      <c r="G5474" s="17"/>
      <c r="H5474" s="353">
        <v>1012737209</v>
      </c>
      <c r="I5474" s="17" t="s">
        <v>5210</v>
      </c>
      <c r="J5474" s="17">
        <v>0</v>
      </c>
    </row>
    <row r="5475" spans="1:10" hidden="1">
      <c r="A5475" s="18">
        <f t="shared" si="85"/>
        <v>5471</v>
      </c>
      <c r="B5475" s="349">
        <v>19885</v>
      </c>
      <c r="C5475" s="350" t="s">
        <v>504</v>
      </c>
      <c r="D5475" s="351">
        <v>33191</v>
      </c>
      <c r="E5475" s="352" t="s">
        <v>4829</v>
      </c>
      <c r="F5475" s="17"/>
      <c r="G5475" s="17"/>
      <c r="H5475" s="353">
        <v>1017434614</v>
      </c>
      <c r="I5475" s="17" t="s">
        <v>5210</v>
      </c>
      <c r="J5475" s="17">
        <v>0</v>
      </c>
    </row>
    <row r="5476" spans="1:10" hidden="1">
      <c r="A5476" s="18">
        <f t="shared" si="85"/>
        <v>5472</v>
      </c>
      <c r="B5476" s="349">
        <v>21121</v>
      </c>
      <c r="C5476" s="350" t="s">
        <v>1950</v>
      </c>
      <c r="D5476" s="351">
        <v>37988</v>
      </c>
      <c r="E5476" s="352" t="s">
        <v>4828</v>
      </c>
      <c r="F5476" s="17"/>
      <c r="G5476" s="17"/>
      <c r="H5476" s="353">
        <v>1037814485</v>
      </c>
      <c r="I5476" s="17" t="s">
        <v>5210</v>
      </c>
      <c r="J5476" s="17" t="s">
        <v>5922</v>
      </c>
    </row>
    <row r="5477" spans="1:10" hidden="1">
      <c r="A5477" s="18">
        <f t="shared" si="85"/>
        <v>5473</v>
      </c>
      <c r="B5477" s="349">
        <v>21122</v>
      </c>
      <c r="C5477" s="350" t="s">
        <v>4996</v>
      </c>
      <c r="D5477" s="351">
        <v>34490</v>
      </c>
      <c r="E5477" s="352" t="s">
        <v>4798</v>
      </c>
      <c r="F5477" s="17"/>
      <c r="G5477" s="17"/>
      <c r="H5477" s="353">
        <v>9386889769</v>
      </c>
      <c r="I5477" s="17" t="s">
        <v>5210</v>
      </c>
      <c r="J5477" s="17" t="s">
        <v>7158</v>
      </c>
    </row>
    <row r="5478" spans="1:10" hidden="1">
      <c r="A5478" s="18">
        <f t="shared" si="85"/>
        <v>5474</v>
      </c>
      <c r="B5478" s="349">
        <v>21124</v>
      </c>
      <c r="C5478" s="350" t="s">
        <v>4997</v>
      </c>
      <c r="D5478" s="351">
        <v>35681</v>
      </c>
      <c r="E5478" s="352" t="s">
        <v>4820</v>
      </c>
      <c r="F5478" s="17"/>
      <c r="G5478" s="17"/>
      <c r="H5478" s="353">
        <v>102870898076</v>
      </c>
      <c r="I5478" s="17" t="s">
        <v>5204</v>
      </c>
      <c r="J5478" s="17" t="s">
        <v>7159</v>
      </c>
    </row>
    <row r="5479" spans="1:10" hidden="1">
      <c r="A5479" s="18">
        <f t="shared" si="85"/>
        <v>5475</v>
      </c>
      <c r="B5479" s="349">
        <v>21125</v>
      </c>
      <c r="C5479" s="350" t="s">
        <v>4701</v>
      </c>
      <c r="D5479" s="351">
        <v>37445</v>
      </c>
      <c r="E5479" s="352" t="s">
        <v>4814</v>
      </c>
      <c r="F5479" s="17"/>
      <c r="G5479" s="17"/>
      <c r="H5479" s="353">
        <v>1041582051</v>
      </c>
      <c r="I5479" s="17" t="s">
        <v>5210</v>
      </c>
      <c r="J5479" s="17" t="s">
        <v>7059</v>
      </c>
    </row>
    <row r="5480" spans="1:10" hidden="1">
      <c r="A5480" s="18">
        <f t="shared" si="85"/>
        <v>5476</v>
      </c>
      <c r="B5480" s="349">
        <v>21126</v>
      </c>
      <c r="C5480" s="350" t="s">
        <v>4998</v>
      </c>
      <c r="D5480" s="351">
        <v>34719</v>
      </c>
      <c r="E5480" s="352" t="s">
        <v>4808</v>
      </c>
      <c r="F5480" s="17"/>
      <c r="G5480" s="17"/>
      <c r="H5480" s="353">
        <v>1041318667</v>
      </c>
      <c r="I5480" s="17" t="s">
        <v>6640</v>
      </c>
      <c r="J5480" s="17" t="s">
        <v>7160</v>
      </c>
    </row>
    <row r="5481" spans="1:10" hidden="1">
      <c r="A5481" s="18">
        <f t="shared" si="85"/>
        <v>5477</v>
      </c>
      <c r="B5481" s="349">
        <v>21127</v>
      </c>
      <c r="C5481" s="350" t="s">
        <v>4999</v>
      </c>
      <c r="D5481" s="351">
        <v>38017</v>
      </c>
      <c r="E5481" s="352" t="s">
        <v>4797</v>
      </c>
      <c r="F5481" s="17"/>
      <c r="G5481" s="17"/>
      <c r="H5481" s="353">
        <v>1039847219</v>
      </c>
      <c r="I5481" s="17" t="s">
        <v>5210</v>
      </c>
      <c r="J5481" s="17" t="s">
        <v>5922</v>
      </c>
    </row>
    <row r="5482" spans="1:10" hidden="1">
      <c r="A5482" s="18">
        <f t="shared" si="85"/>
        <v>5478</v>
      </c>
      <c r="B5482" s="349">
        <v>21128</v>
      </c>
      <c r="C5482" s="350" t="s">
        <v>5000</v>
      </c>
      <c r="D5482" s="351">
        <v>35413</v>
      </c>
      <c r="E5482" s="352" t="s">
        <v>4815</v>
      </c>
      <c r="F5482" s="17"/>
      <c r="G5482" s="17"/>
      <c r="H5482" s="353">
        <v>1041516563</v>
      </c>
      <c r="I5482" s="17" t="s">
        <v>5210</v>
      </c>
      <c r="J5482" s="17" t="s">
        <v>5922</v>
      </c>
    </row>
    <row r="5483" spans="1:10" hidden="1">
      <c r="A5483" s="18">
        <f t="shared" si="85"/>
        <v>5479</v>
      </c>
      <c r="B5483" s="349">
        <v>21129</v>
      </c>
      <c r="C5483" s="350" t="s">
        <v>5001</v>
      </c>
      <c r="D5483" s="351">
        <v>38351</v>
      </c>
      <c r="E5483" s="352" t="s">
        <v>4812</v>
      </c>
      <c r="F5483" s="17"/>
      <c r="G5483" s="17"/>
      <c r="H5483" s="353">
        <v>1041297127</v>
      </c>
      <c r="I5483" s="17" t="s">
        <v>5210</v>
      </c>
      <c r="J5483" s="17" t="s">
        <v>7161</v>
      </c>
    </row>
    <row r="5484" spans="1:10" hidden="1">
      <c r="A5484" s="18">
        <f t="shared" si="85"/>
        <v>5480</v>
      </c>
      <c r="B5484" s="349">
        <v>21130</v>
      </c>
      <c r="C5484" s="350" t="s">
        <v>5002</v>
      </c>
      <c r="D5484" s="351">
        <v>38311</v>
      </c>
      <c r="E5484" s="352" t="s">
        <v>4797</v>
      </c>
      <c r="F5484" s="17"/>
      <c r="G5484" s="17"/>
      <c r="H5484" s="353">
        <v>100875430671</v>
      </c>
      <c r="I5484" s="17" t="s">
        <v>5204</v>
      </c>
      <c r="J5484" s="17" t="s">
        <v>5922</v>
      </c>
    </row>
    <row r="5485" spans="1:10" hidden="1">
      <c r="A5485" s="18">
        <f t="shared" si="85"/>
        <v>5481</v>
      </c>
      <c r="B5485" s="349">
        <v>21131</v>
      </c>
      <c r="C5485" s="350" t="s">
        <v>5003</v>
      </c>
      <c r="D5485" s="351">
        <v>32874</v>
      </c>
      <c r="E5485" s="352" t="s">
        <v>4815</v>
      </c>
      <c r="F5485" s="17"/>
      <c r="G5485" s="17"/>
      <c r="H5485" s="353">
        <v>101869614532</v>
      </c>
      <c r="I5485" s="17" t="s">
        <v>5204</v>
      </c>
      <c r="J5485" s="17" t="s">
        <v>5922</v>
      </c>
    </row>
    <row r="5486" spans="1:10" hidden="1">
      <c r="A5486" s="18">
        <f t="shared" si="85"/>
        <v>5482</v>
      </c>
      <c r="B5486" s="349">
        <v>21132</v>
      </c>
      <c r="C5486" s="350" t="s">
        <v>5004</v>
      </c>
      <c r="D5486" s="351">
        <v>36260</v>
      </c>
      <c r="E5486" s="352" t="s">
        <v>4800</v>
      </c>
      <c r="F5486" s="17"/>
      <c r="G5486" s="17"/>
      <c r="H5486" s="353">
        <v>1041318972</v>
      </c>
      <c r="I5486" s="17" t="s">
        <v>5210</v>
      </c>
      <c r="J5486" s="17" t="s">
        <v>5922</v>
      </c>
    </row>
    <row r="5487" spans="1:10" hidden="1">
      <c r="A5487" s="18">
        <f t="shared" si="85"/>
        <v>5483</v>
      </c>
      <c r="B5487" s="349">
        <v>21133</v>
      </c>
      <c r="C5487" s="350" t="s">
        <v>5005</v>
      </c>
      <c r="D5487" s="351">
        <v>36896</v>
      </c>
      <c r="E5487" s="352" t="s">
        <v>4784</v>
      </c>
      <c r="F5487" s="17"/>
      <c r="G5487" s="17"/>
      <c r="H5487" s="353">
        <v>4430364740</v>
      </c>
      <c r="I5487" s="17" t="s">
        <v>5273</v>
      </c>
      <c r="J5487" s="17" t="s">
        <v>6509</v>
      </c>
    </row>
    <row r="5488" spans="1:10" hidden="1">
      <c r="A5488" s="18">
        <f t="shared" si="85"/>
        <v>5484</v>
      </c>
      <c r="B5488" s="349">
        <v>21134</v>
      </c>
      <c r="C5488" s="350" t="s">
        <v>5006</v>
      </c>
      <c r="D5488" s="351">
        <v>29946</v>
      </c>
      <c r="E5488" s="352" t="s">
        <v>4815</v>
      </c>
      <c r="F5488" s="17"/>
      <c r="G5488" s="17"/>
      <c r="H5488" s="353">
        <v>1039882284</v>
      </c>
      <c r="I5488" s="17" t="s">
        <v>5210</v>
      </c>
      <c r="J5488" s="17" t="s">
        <v>7108</v>
      </c>
    </row>
    <row r="5489" spans="1:10" hidden="1">
      <c r="A5489" s="18">
        <f t="shared" si="85"/>
        <v>5485</v>
      </c>
      <c r="B5489" s="349">
        <v>21135</v>
      </c>
      <c r="C5489" s="350" t="s">
        <v>1323</v>
      </c>
      <c r="D5489" s="351">
        <v>34323</v>
      </c>
      <c r="E5489" s="352" t="s">
        <v>4813</v>
      </c>
      <c r="F5489" s="17"/>
      <c r="G5489" s="17"/>
      <c r="H5489" s="353">
        <v>1036835625</v>
      </c>
      <c r="I5489" s="17" t="s">
        <v>5210</v>
      </c>
      <c r="J5489" s="17" t="s">
        <v>7162</v>
      </c>
    </row>
    <row r="5490" spans="1:10" hidden="1">
      <c r="A5490" s="18">
        <f t="shared" si="85"/>
        <v>5486</v>
      </c>
      <c r="B5490" s="349">
        <v>21136</v>
      </c>
      <c r="C5490" s="350" t="s">
        <v>5007</v>
      </c>
      <c r="D5490" s="351">
        <v>33768</v>
      </c>
      <c r="E5490" s="352" t="s">
        <v>4814</v>
      </c>
      <c r="F5490" s="17"/>
      <c r="G5490" s="17"/>
      <c r="H5490" s="353">
        <v>3387500306</v>
      </c>
      <c r="I5490" s="17" t="s">
        <v>5210</v>
      </c>
      <c r="J5490" s="17" t="s">
        <v>7163</v>
      </c>
    </row>
    <row r="5491" spans="1:10" hidden="1">
      <c r="A5491" s="18">
        <f t="shared" si="85"/>
        <v>5487</v>
      </c>
      <c r="B5491" s="349">
        <v>21137</v>
      </c>
      <c r="C5491" s="350" t="s">
        <v>5008</v>
      </c>
      <c r="D5491" s="351">
        <v>36956</v>
      </c>
      <c r="E5491" s="352" t="s">
        <v>4813</v>
      </c>
      <c r="F5491" s="17"/>
      <c r="G5491" s="17"/>
      <c r="H5491" s="353">
        <v>1040361489</v>
      </c>
      <c r="I5491" s="17" t="s">
        <v>5210</v>
      </c>
      <c r="J5491" s="17" t="s">
        <v>7164</v>
      </c>
    </row>
    <row r="5492" spans="1:10" hidden="1">
      <c r="A5492" s="18">
        <f t="shared" si="85"/>
        <v>5488</v>
      </c>
      <c r="B5492" s="349">
        <v>21138</v>
      </c>
      <c r="C5492" s="350" t="s">
        <v>5009</v>
      </c>
      <c r="D5492" s="351">
        <v>32745</v>
      </c>
      <c r="E5492" s="352" t="s">
        <v>4805</v>
      </c>
      <c r="F5492" s="17"/>
      <c r="G5492" s="17"/>
      <c r="H5492" s="353">
        <v>1040191393</v>
      </c>
      <c r="I5492" s="17" t="s">
        <v>5210</v>
      </c>
      <c r="J5492" s="17" t="s">
        <v>7165</v>
      </c>
    </row>
    <row r="5493" spans="1:10" hidden="1">
      <c r="A5493" s="18">
        <f t="shared" si="85"/>
        <v>5489</v>
      </c>
      <c r="B5493" s="349">
        <v>21139</v>
      </c>
      <c r="C5493" s="350" t="s">
        <v>5010</v>
      </c>
      <c r="D5493" s="351">
        <v>35101</v>
      </c>
      <c r="E5493" s="352" t="s">
        <v>4805</v>
      </c>
      <c r="F5493" s="17"/>
      <c r="G5493" s="17"/>
      <c r="H5493" s="353">
        <v>1039699536</v>
      </c>
      <c r="I5493" s="17" t="s">
        <v>5210</v>
      </c>
      <c r="J5493" s="17" t="s">
        <v>7166</v>
      </c>
    </row>
    <row r="5494" spans="1:10" hidden="1">
      <c r="A5494" s="18">
        <f t="shared" si="85"/>
        <v>5490</v>
      </c>
      <c r="B5494" s="349">
        <v>21140</v>
      </c>
      <c r="C5494" s="350" t="s">
        <v>5011</v>
      </c>
      <c r="D5494" s="351">
        <v>34661</v>
      </c>
      <c r="E5494" s="352" t="s">
        <v>4818</v>
      </c>
      <c r="F5494" s="17"/>
      <c r="G5494" s="17"/>
      <c r="H5494" s="353">
        <v>141000859184</v>
      </c>
      <c r="I5494" s="17" t="s">
        <v>5210</v>
      </c>
      <c r="J5494" s="17" t="s">
        <v>5922</v>
      </c>
    </row>
    <row r="5495" spans="1:10" hidden="1">
      <c r="A5495" s="18">
        <f t="shared" si="85"/>
        <v>5491</v>
      </c>
      <c r="B5495" s="349">
        <v>21141</v>
      </c>
      <c r="C5495" s="350" t="s">
        <v>5012</v>
      </c>
      <c r="D5495" s="351">
        <v>32631</v>
      </c>
      <c r="E5495" s="352" t="s">
        <v>4805</v>
      </c>
      <c r="F5495" s="17"/>
      <c r="G5495" s="17"/>
      <c r="H5495" s="353">
        <v>1041932782</v>
      </c>
      <c r="I5495" s="17" t="s">
        <v>5210</v>
      </c>
      <c r="J5495" s="17" t="s">
        <v>7167</v>
      </c>
    </row>
    <row r="5496" spans="1:10" hidden="1">
      <c r="A5496" s="18">
        <f t="shared" si="85"/>
        <v>5492</v>
      </c>
      <c r="B5496" s="349">
        <v>21142</v>
      </c>
      <c r="C5496" s="350" t="s">
        <v>5013</v>
      </c>
      <c r="D5496" s="351">
        <v>34895</v>
      </c>
      <c r="E5496" s="352" t="s">
        <v>4828</v>
      </c>
      <c r="F5496" s="17"/>
      <c r="G5496" s="17"/>
      <c r="H5496" s="353">
        <v>451000270694</v>
      </c>
      <c r="I5496" s="17" t="s">
        <v>5210</v>
      </c>
      <c r="J5496" s="17" t="s">
        <v>7168</v>
      </c>
    </row>
    <row r="5497" spans="1:10" hidden="1">
      <c r="A5497" s="18">
        <f t="shared" si="85"/>
        <v>5493</v>
      </c>
      <c r="B5497" s="349">
        <v>21143</v>
      </c>
      <c r="C5497" s="350" t="s">
        <v>5014</v>
      </c>
      <c r="D5497" s="351">
        <v>34459</v>
      </c>
      <c r="E5497" s="352" t="s">
        <v>4819</v>
      </c>
      <c r="F5497" s="17"/>
      <c r="G5497" s="17"/>
      <c r="H5497" s="353">
        <v>100881254783</v>
      </c>
      <c r="I5497" s="17" t="s">
        <v>5204</v>
      </c>
      <c r="J5497" s="17" t="s">
        <v>7169</v>
      </c>
    </row>
    <row r="5498" spans="1:10" hidden="1">
      <c r="A5498" s="18">
        <f t="shared" si="85"/>
        <v>5494</v>
      </c>
      <c r="B5498" s="349">
        <v>21144</v>
      </c>
      <c r="C5498" s="350" t="s">
        <v>5015</v>
      </c>
      <c r="D5498" s="351">
        <v>36119</v>
      </c>
      <c r="E5498" s="352" t="s">
        <v>4828</v>
      </c>
      <c r="F5498" s="17"/>
      <c r="G5498" s="17"/>
      <c r="H5498" s="353">
        <v>1040251402</v>
      </c>
      <c r="I5498" s="17" t="s">
        <v>5210</v>
      </c>
      <c r="J5498" s="17" t="s">
        <v>7170</v>
      </c>
    </row>
    <row r="5499" spans="1:10" hidden="1">
      <c r="A5499" s="18">
        <f t="shared" si="85"/>
        <v>5495</v>
      </c>
      <c r="B5499" s="349">
        <v>21146</v>
      </c>
      <c r="C5499" s="350" t="s">
        <v>5016</v>
      </c>
      <c r="D5499" s="351">
        <v>32704</v>
      </c>
      <c r="E5499" s="352" t="s">
        <v>4807</v>
      </c>
      <c r="F5499" s="17"/>
      <c r="G5499" s="17"/>
      <c r="H5499" s="353">
        <v>103875250724</v>
      </c>
      <c r="I5499" s="17" t="s">
        <v>5204</v>
      </c>
      <c r="J5499" s="17" t="s">
        <v>7171</v>
      </c>
    </row>
    <row r="5500" spans="1:10" hidden="1">
      <c r="A5500" s="18">
        <f t="shared" si="85"/>
        <v>5496</v>
      </c>
      <c r="B5500" s="349">
        <v>21147</v>
      </c>
      <c r="C5500" s="350" t="s">
        <v>5017</v>
      </c>
      <c r="D5500" s="351">
        <v>31519</v>
      </c>
      <c r="E5500" s="352" t="s">
        <v>4807</v>
      </c>
      <c r="F5500" s="17"/>
      <c r="G5500" s="17"/>
      <c r="H5500" s="353">
        <v>1040665556</v>
      </c>
      <c r="I5500" s="17" t="s">
        <v>5210</v>
      </c>
      <c r="J5500" s="17" t="s">
        <v>7172</v>
      </c>
    </row>
    <row r="5501" spans="1:10" hidden="1">
      <c r="A5501" s="18">
        <f t="shared" si="85"/>
        <v>5497</v>
      </c>
      <c r="B5501" s="349">
        <v>21148</v>
      </c>
      <c r="C5501" s="350" t="s">
        <v>5018</v>
      </c>
      <c r="D5501" s="351">
        <v>31509</v>
      </c>
      <c r="E5501" s="352" t="s">
        <v>4823</v>
      </c>
      <c r="F5501" s="17"/>
      <c r="G5501" s="17"/>
      <c r="H5501" s="353">
        <v>100879598355</v>
      </c>
      <c r="I5501" s="17" t="s">
        <v>5204</v>
      </c>
      <c r="J5501" s="17" t="s">
        <v>7173</v>
      </c>
    </row>
    <row r="5502" spans="1:10" hidden="1">
      <c r="A5502" s="18">
        <f t="shared" si="85"/>
        <v>5498</v>
      </c>
      <c r="B5502" s="349">
        <v>21150</v>
      </c>
      <c r="C5502" s="350" t="s">
        <v>5019</v>
      </c>
      <c r="D5502" s="351">
        <v>33649</v>
      </c>
      <c r="E5502" s="352" t="s">
        <v>4822</v>
      </c>
      <c r="F5502" s="17"/>
      <c r="G5502" s="17"/>
      <c r="H5502" s="353">
        <v>1001000294478</v>
      </c>
      <c r="I5502" s="17" t="s">
        <v>5210</v>
      </c>
      <c r="J5502" s="17" t="s">
        <v>7174</v>
      </c>
    </row>
    <row r="5503" spans="1:10" hidden="1">
      <c r="A5503" s="18">
        <f t="shared" si="85"/>
        <v>5499</v>
      </c>
      <c r="B5503" s="349">
        <v>21151</v>
      </c>
      <c r="C5503" s="350" t="s">
        <v>5020</v>
      </c>
      <c r="D5503" s="351">
        <v>34369</v>
      </c>
      <c r="E5503" s="352" t="s">
        <v>4822</v>
      </c>
      <c r="F5503" s="17"/>
      <c r="G5503" s="17"/>
      <c r="H5503" s="353">
        <v>102879598665</v>
      </c>
      <c r="I5503" s="17" t="s">
        <v>5204</v>
      </c>
      <c r="J5503" s="17" t="s">
        <v>7175</v>
      </c>
    </row>
    <row r="5504" spans="1:10" hidden="1">
      <c r="A5504" s="18">
        <f t="shared" si="85"/>
        <v>5500</v>
      </c>
      <c r="B5504" s="349">
        <v>21152</v>
      </c>
      <c r="C5504" s="350" t="s">
        <v>5021</v>
      </c>
      <c r="D5504" s="351">
        <v>33229</v>
      </c>
      <c r="E5504" s="352" t="s">
        <v>4824</v>
      </c>
      <c r="F5504" s="17"/>
      <c r="G5504" s="17"/>
      <c r="H5504" s="353">
        <v>103879661974</v>
      </c>
      <c r="I5504" s="17" t="s">
        <v>5204</v>
      </c>
      <c r="J5504" s="17" t="s">
        <v>7176</v>
      </c>
    </row>
    <row r="5505" spans="1:10" hidden="1">
      <c r="A5505" s="18">
        <f t="shared" si="85"/>
        <v>5501</v>
      </c>
      <c r="B5505" s="349">
        <v>21154</v>
      </c>
      <c r="C5505" s="350" t="s">
        <v>5022</v>
      </c>
      <c r="D5505" s="351">
        <v>31794</v>
      </c>
      <c r="E5505" s="352" t="s">
        <v>4798</v>
      </c>
      <c r="F5505" s="17"/>
      <c r="G5505" s="17"/>
      <c r="H5505" s="353">
        <v>9325364369</v>
      </c>
      <c r="I5505" s="17" t="s">
        <v>5210</v>
      </c>
      <c r="J5505" s="17" t="s">
        <v>7177</v>
      </c>
    </row>
    <row r="5506" spans="1:10" hidden="1">
      <c r="A5506" s="18">
        <f t="shared" si="85"/>
        <v>5502</v>
      </c>
      <c r="B5506" s="349">
        <v>21155</v>
      </c>
      <c r="C5506" s="350" t="s">
        <v>5023</v>
      </c>
      <c r="D5506" s="351">
        <v>33695</v>
      </c>
      <c r="E5506" s="352" t="s">
        <v>4818</v>
      </c>
      <c r="F5506" s="17"/>
      <c r="G5506" s="17"/>
      <c r="H5506" s="353">
        <v>521000721065</v>
      </c>
      <c r="I5506" s="17" t="s">
        <v>5210</v>
      </c>
      <c r="J5506" s="17" t="s">
        <v>7178</v>
      </c>
    </row>
    <row r="5507" spans="1:10" hidden="1">
      <c r="A5507" s="18">
        <f t="shared" si="85"/>
        <v>5503</v>
      </c>
      <c r="B5507" s="349">
        <v>21157</v>
      </c>
      <c r="C5507" s="350" t="s">
        <v>991</v>
      </c>
      <c r="D5507" s="351">
        <v>34995</v>
      </c>
      <c r="E5507" s="352" t="s">
        <v>4798</v>
      </c>
      <c r="F5507" s="17"/>
      <c r="G5507" s="17"/>
      <c r="H5507" s="353">
        <v>9382299183</v>
      </c>
      <c r="I5507" s="17" t="s">
        <v>5210</v>
      </c>
      <c r="J5507" s="17" t="s">
        <v>7179</v>
      </c>
    </row>
    <row r="5508" spans="1:10" hidden="1">
      <c r="A5508" s="18">
        <f t="shared" si="85"/>
        <v>5504</v>
      </c>
      <c r="B5508" s="349">
        <v>21158</v>
      </c>
      <c r="C5508" s="350" t="s">
        <v>5024</v>
      </c>
      <c r="D5508" s="351">
        <v>36722</v>
      </c>
      <c r="E5508" s="352" t="s">
        <v>4792</v>
      </c>
      <c r="F5508" s="17"/>
      <c r="G5508" s="17"/>
      <c r="H5508" s="353">
        <v>1041115540</v>
      </c>
      <c r="I5508" s="17" t="s">
        <v>5210</v>
      </c>
      <c r="J5508" s="17" t="s">
        <v>6890</v>
      </c>
    </row>
    <row r="5509" spans="1:10" hidden="1">
      <c r="A5509" s="18">
        <f t="shared" si="85"/>
        <v>5505</v>
      </c>
      <c r="B5509" s="349">
        <v>21159</v>
      </c>
      <c r="C5509" s="350" t="s">
        <v>5025</v>
      </c>
      <c r="D5509" s="351">
        <v>34278</v>
      </c>
      <c r="E5509" s="352" t="s">
        <v>4803</v>
      </c>
      <c r="F5509" s="17"/>
      <c r="G5509" s="17"/>
      <c r="H5509" s="353">
        <v>1041113680</v>
      </c>
      <c r="I5509" s="17" t="s">
        <v>5210</v>
      </c>
      <c r="J5509" s="17" t="s">
        <v>7180</v>
      </c>
    </row>
    <row r="5510" spans="1:10" hidden="1">
      <c r="A5510" s="18">
        <f t="shared" ref="A5510:A5573" si="86">ROW()-4</f>
        <v>5506</v>
      </c>
      <c r="B5510" s="349">
        <v>21160</v>
      </c>
      <c r="C5510" s="350" t="s">
        <v>5026</v>
      </c>
      <c r="D5510" s="351">
        <v>34324</v>
      </c>
      <c r="E5510" s="352" t="s">
        <v>4792</v>
      </c>
      <c r="F5510" s="17"/>
      <c r="G5510" s="17"/>
      <c r="H5510" s="353">
        <v>108879841601</v>
      </c>
      <c r="I5510" s="17" t="s">
        <v>5204</v>
      </c>
      <c r="J5510" s="17" t="s">
        <v>6871</v>
      </c>
    </row>
    <row r="5511" spans="1:10" hidden="1">
      <c r="A5511" s="18">
        <f t="shared" si="86"/>
        <v>5507</v>
      </c>
      <c r="B5511" s="349">
        <v>21164</v>
      </c>
      <c r="C5511" s="350" t="s">
        <v>5027</v>
      </c>
      <c r="D5511" s="351">
        <v>35952</v>
      </c>
      <c r="E5511" s="352" t="s">
        <v>4813</v>
      </c>
      <c r="F5511" s="17"/>
      <c r="G5511" s="17"/>
      <c r="H5511" s="353">
        <v>1041135698</v>
      </c>
      <c r="I5511" s="17" t="s">
        <v>5210</v>
      </c>
      <c r="J5511" s="17" t="s">
        <v>7181</v>
      </c>
    </row>
    <row r="5512" spans="1:10" hidden="1">
      <c r="A5512" s="18">
        <f t="shared" si="86"/>
        <v>5508</v>
      </c>
      <c r="B5512" s="349">
        <v>21166</v>
      </c>
      <c r="C5512" s="350" t="s">
        <v>5028</v>
      </c>
      <c r="D5512" s="351">
        <v>37839</v>
      </c>
      <c r="E5512" s="352" t="s">
        <v>4813</v>
      </c>
      <c r="F5512" s="17"/>
      <c r="G5512" s="17"/>
      <c r="H5512" s="353">
        <v>1041319150</v>
      </c>
      <c r="I5512" s="17" t="s">
        <v>5210</v>
      </c>
      <c r="J5512" s="17" t="s">
        <v>7182</v>
      </c>
    </row>
    <row r="5513" spans="1:10" hidden="1">
      <c r="A5513" s="18">
        <f t="shared" si="86"/>
        <v>5509</v>
      </c>
      <c r="B5513" s="349">
        <v>21167</v>
      </c>
      <c r="C5513" s="350" t="s">
        <v>5029</v>
      </c>
      <c r="D5513" s="351">
        <v>36805</v>
      </c>
      <c r="E5513" s="352" t="s">
        <v>4829</v>
      </c>
      <c r="F5513" s="17"/>
      <c r="G5513" s="17"/>
      <c r="H5513" s="353">
        <v>107881466304</v>
      </c>
      <c r="I5513" s="17" t="s">
        <v>5204</v>
      </c>
      <c r="J5513" s="17" t="s">
        <v>7183</v>
      </c>
    </row>
    <row r="5514" spans="1:10" hidden="1">
      <c r="A5514" s="18">
        <f t="shared" si="86"/>
        <v>5510</v>
      </c>
      <c r="B5514" s="349">
        <v>21168</v>
      </c>
      <c r="C5514" s="350" t="s">
        <v>5030</v>
      </c>
      <c r="D5514" s="351">
        <v>36997</v>
      </c>
      <c r="E5514" s="352" t="s">
        <v>4778</v>
      </c>
      <c r="F5514" s="17"/>
      <c r="G5514" s="17"/>
      <c r="H5514" s="353">
        <v>104869908993</v>
      </c>
      <c r="I5514" s="17" t="s">
        <v>5204</v>
      </c>
      <c r="J5514" s="17" t="s">
        <v>7018</v>
      </c>
    </row>
    <row r="5515" spans="1:10" hidden="1">
      <c r="A5515" s="18">
        <f t="shared" si="86"/>
        <v>5511</v>
      </c>
      <c r="B5515" s="349">
        <v>21169</v>
      </c>
      <c r="C5515" s="350" t="s">
        <v>353</v>
      </c>
      <c r="D5515" s="351">
        <v>32055</v>
      </c>
      <c r="E5515" s="352" t="s">
        <v>4812</v>
      </c>
      <c r="F5515" s="17"/>
      <c r="G5515" s="17"/>
      <c r="H5515" s="353">
        <v>105879468644</v>
      </c>
      <c r="I5515" s="17" t="s">
        <v>5204</v>
      </c>
      <c r="J5515" s="17" t="s">
        <v>7184</v>
      </c>
    </row>
    <row r="5516" spans="1:10" hidden="1">
      <c r="A5516" s="18">
        <f t="shared" si="86"/>
        <v>5512</v>
      </c>
      <c r="B5516" s="349">
        <v>21170</v>
      </c>
      <c r="C5516" s="350" t="s">
        <v>5031</v>
      </c>
      <c r="D5516" s="351">
        <v>35691</v>
      </c>
      <c r="E5516" s="352" t="s">
        <v>4805</v>
      </c>
      <c r="F5516" s="17"/>
      <c r="G5516" s="17"/>
      <c r="H5516" s="353">
        <v>108881216705</v>
      </c>
      <c r="I5516" s="17" t="s">
        <v>5204</v>
      </c>
      <c r="J5516" s="17" t="s">
        <v>7185</v>
      </c>
    </row>
    <row r="5517" spans="1:10" hidden="1">
      <c r="A5517" s="18">
        <f t="shared" si="86"/>
        <v>5513</v>
      </c>
      <c r="B5517" s="349">
        <v>21171</v>
      </c>
      <c r="C5517" s="350" t="s">
        <v>5032</v>
      </c>
      <c r="D5517" s="351">
        <v>36591</v>
      </c>
      <c r="E5517" s="352" t="s">
        <v>4823</v>
      </c>
      <c r="F5517" s="17"/>
      <c r="G5517" s="17"/>
      <c r="H5517" s="353">
        <v>103879354762</v>
      </c>
      <c r="I5517" s="17" t="s">
        <v>5204</v>
      </c>
      <c r="J5517" s="17" t="s">
        <v>7186</v>
      </c>
    </row>
    <row r="5518" spans="1:10" hidden="1">
      <c r="A5518" s="18">
        <f t="shared" si="86"/>
        <v>5514</v>
      </c>
      <c r="B5518" s="349">
        <v>21173</v>
      </c>
      <c r="C5518" s="350" t="s">
        <v>5033</v>
      </c>
      <c r="D5518" s="351">
        <v>32251</v>
      </c>
      <c r="E5518" s="352" t="s">
        <v>4789</v>
      </c>
      <c r="F5518" s="17"/>
      <c r="G5518" s="17"/>
      <c r="H5518" s="353">
        <v>105879320998</v>
      </c>
      <c r="I5518" s="17" t="s">
        <v>5204</v>
      </c>
      <c r="J5518" s="17" t="s">
        <v>7187</v>
      </c>
    </row>
    <row r="5519" spans="1:10" hidden="1">
      <c r="A5519" s="18">
        <f t="shared" si="86"/>
        <v>5515</v>
      </c>
      <c r="B5519" s="349">
        <v>21174</v>
      </c>
      <c r="C5519" s="350" t="s">
        <v>5034</v>
      </c>
      <c r="D5519" s="351">
        <v>35169</v>
      </c>
      <c r="E5519" s="352" t="s">
        <v>4802</v>
      </c>
      <c r="F5519" s="17"/>
      <c r="G5519" s="17"/>
      <c r="H5519" s="353">
        <v>1039881729</v>
      </c>
      <c r="I5519" s="17" t="s">
        <v>6640</v>
      </c>
      <c r="J5519" s="17" t="s">
        <v>7188</v>
      </c>
    </row>
    <row r="5520" spans="1:10" hidden="1">
      <c r="A5520" s="18">
        <f t="shared" si="86"/>
        <v>5516</v>
      </c>
      <c r="B5520" s="349">
        <v>21175</v>
      </c>
      <c r="C5520" s="350" t="s">
        <v>5035</v>
      </c>
      <c r="D5520" s="351">
        <v>34724</v>
      </c>
      <c r="E5520" s="352" t="s">
        <v>4808</v>
      </c>
      <c r="F5520" s="17"/>
      <c r="G5520" s="17"/>
      <c r="H5520" s="353">
        <v>101873538904</v>
      </c>
      <c r="I5520" s="17" t="s">
        <v>5204</v>
      </c>
      <c r="J5520" s="17" t="s">
        <v>7189</v>
      </c>
    </row>
    <row r="5521" spans="1:10" hidden="1">
      <c r="A5521" s="18">
        <f t="shared" si="86"/>
        <v>5517</v>
      </c>
      <c r="B5521" s="349">
        <v>21177</v>
      </c>
      <c r="C5521" s="350" t="s">
        <v>5036</v>
      </c>
      <c r="D5521" s="351">
        <v>34016</v>
      </c>
      <c r="E5521" s="352" t="s">
        <v>4808</v>
      </c>
      <c r="F5521" s="17"/>
      <c r="G5521" s="17"/>
      <c r="H5521" s="353">
        <v>2141365931</v>
      </c>
      <c r="I5521" s="17" t="s">
        <v>5273</v>
      </c>
      <c r="J5521" s="17" t="s">
        <v>7190</v>
      </c>
    </row>
    <row r="5522" spans="1:10" hidden="1">
      <c r="A5522" s="18">
        <f t="shared" si="86"/>
        <v>5518</v>
      </c>
      <c r="B5522" s="349">
        <v>21178</v>
      </c>
      <c r="C5522" s="350" t="s">
        <v>5037</v>
      </c>
      <c r="D5522" s="351">
        <v>35666</v>
      </c>
      <c r="E5522" s="352" t="s">
        <v>4808</v>
      </c>
      <c r="F5522" s="17"/>
      <c r="G5522" s="17"/>
      <c r="H5522" s="353">
        <v>1040250747</v>
      </c>
      <c r="I5522" s="17" t="s">
        <v>6640</v>
      </c>
      <c r="J5522" s="17" t="s">
        <v>7190</v>
      </c>
    </row>
    <row r="5523" spans="1:10" hidden="1">
      <c r="A5523" s="18">
        <f t="shared" si="86"/>
        <v>5519</v>
      </c>
      <c r="B5523" s="349">
        <v>21179</v>
      </c>
      <c r="C5523" s="350" t="s">
        <v>5038</v>
      </c>
      <c r="D5523" s="351">
        <v>34361</v>
      </c>
      <c r="E5523" s="352" t="s">
        <v>4822</v>
      </c>
      <c r="F5523" s="17"/>
      <c r="G5523" s="17"/>
      <c r="H5523" s="353">
        <v>100879741269</v>
      </c>
      <c r="I5523" s="17" t="s">
        <v>5204</v>
      </c>
      <c r="J5523" s="17" t="s">
        <v>7191</v>
      </c>
    </row>
    <row r="5524" spans="1:10" hidden="1">
      <c r="A5524" s="18">
        <f t="shared" si="86"/>
        <v>5520</v>
      </c>
      <c r="B5524" s="349">
        <v>21180</v>
      </c>
      <c r="C5524" s="350" t="s">
        <v>5039</v>
      </c>
      <c r="D5524" s="351">
        <v>34400</v>
      </c>
      <c r="E5524" s="352" t="s">
        <v>4812</v>
      </c>
      <c r="F5524" s="17"/>
      <c r="G5524" s="17"/>
      <c r="H5524" s="353">
        <v>1022375645</v>
      </c>
      <c r="I5524" s="17" t="s">
        <v>5210</v>
      </c>
      <c r="J5524" s="17" t="s">
        <v>7192</v>
      </c>
    </row>
    <row r="5525" spans="1:10" hidden="1">
      <c r="A5525" s="18">
        <f t="shared" si="86"/>
        <v>5521</v>
      </c>
      <c r="B5525" s="349">
        <v>21181</v>
      </c>
      <c r="C5525" s="350" t="s">
        <v>5040</v>
      </c>
      <c r="D5525" s="351">
        <v>33322</v>
      </c>
      <c r="E5525" s="352" t="s">
        <v>4825</v>
      </c>
      <c r="F5525" s="17"/>
      <c r="G5525" s="17"/>
      <c r="H5525" s="353">
        <v>102879717770</v>
      </c>
      <c r="I5525" s="17" t="s">
        <v>5204</v>
      </c>
      <c r="J5525" s="17" t="s">
        <v>7193</v>
      </c>
    </row>
    <row r="5526" spans="1:10" hidden="1">
      <c r="A5526" s="18">
        <f t="shared" si="86"/>
        <v>5522</v>
      </c>
      <c r="B5526" s="349">
        <v>21182</v>
      </c>
      <c r="C5526" s="350" t="s">
        <v>5041</v>
      </c>
      <c r="D5526" s="351">
        <v>33992</v>
      </c>
      <c r="E5526" s="352" t="s">
        <v>4825</v>
      </c>
      <c r="F5526" s="17"/>
      <c r="G5526" s="17"/>
      <c r="H5526" s="353">
        <v>1030356517</v>
      </c>
      <c r="I5526" s="17" t="s">
        <v>6640</v>
      </c>
      <c r="J5526" s="17" t="s">
        <v>7188</v>
      </c>
    </row>
    <row r="5527" spans="1:10" hidden="1">
      <c r="A5527" s="18">
        <f t="shared" si="86"/>
        <v>5523</v>
      </c>
      <c r="B5527" s="349">
        <v>21184</v>
      </c>
      <c r="C5527" s="350" t="s">
        <v>5042</v>
      </c>
      <c r="D5527" s="351">
        <v>34944</v>
      </c>
      <c r="E5527" s="352" t="s">
        <v>4825</v>
      </c>
      <c r="F5527" s="17"/>
      <c r="G5527" s="17"/>
      <c r="H5527" s="353">
        <v>1042921639</v>
      </c>
      <c r="I5527" s="17" t="s">
        <v>5210</v>
      </c>
      <c r="J5527" s="17" t="s">
        <v>7194</v>
      </c>
    </row>
    <row r="5528" spans="1:10" hidden="1">
      <c r="A5528" s="18">
        <f t="shared" si="86"/>
        <v>5524</v>
      </c>
      <c r="B5528" s="349">
        <v>21185</v>
      </c>
      <c r="C5528" s="350" t="s">
        <v>5043</v>
      </c>
      <c r="D5528" s="351">
        <v>32875</v>
      </c>
      <c r="E5528" s="352" t="s">
        <v>4825</v>
      </c>
      <c r="F5528" s="17"/>
      <c r="G5528" s="17"/>
      <c r="H5528" s="353">
        <v>4321950771</v>
      </c>
      <c r="I5528" s="17" t="s">
        <v>5273</v>
      </c>
      <c r="J5528" s="17" t="s">
        <v>7195</v>
      </c>
    </row>
    <row r="5529" spans="1:10" hidden="1">
      <c r="A5529" s="18">
        <f t="shared" si="86"/>
        <v>5525</v>
      </c>
      <c r="B5529" s="349">
        <v>21186</v>
      </c>
      <c r="C5529" s="350" t="s">
        <v>5044</v>
      </c>
      <c r="D5529" s="351">
        <v>32365</v>
      </c>
      <c r="E5529" s="352" t="s">
        <v>4822</v>
      </c>
      <c r="F5529" s="17"/>
      <c r="G5529" s="17"/>
      <c r="H5529" s="353">
        <v>1037124099</v>
      </c>
      <c r="I5529" s="17" t="s">
        <v>5210</v>
      </c>
      <c r="J5529" s="17" t="s">
        <v>7196</v>
      </c>
    </row>
    <row r="5530" spans="1:10" hidden="1">
      <c r="A5530" s="18">
        <f t="shared" si="86"/>
        <v>5526</v>
      </c>
      <c r="B5530" s="349">
        <v>21187</v>
      </c>
      <c r="C5530" s="350" t="s">
        <v>591</v>
      </c>
      <c r="D5530" s="351">
        <v>34264</v>
      </c>
      <c r="E5530" s="352" t="s">
        <v>4824</v>
      </c>
      <c r="F5530" s="17"/>
      <c r="G5530" s="17"/>
      <c r="H5530" s="353">
        <v>1039552382</v>
      </c>
      <c r="I5530" s="17" t="s">
        <v>5210</v>
      </c>
      <c r="J5530" s="17" t="s">
        <v>7197</v>
      </c>
    </row>
    <row r="5531" spans="1:10" hidden="1">
      <c r="A5531" s="18">
        <f t="shared" si="86"/>
        <v>5527</v>
      </c>
      <c r="B5531" s="349">
        <v>21188</v>
      </c>
      <c r="C5531" s="350" t="s">
        <v>5045</v>
      </c>
      <c r="D5531" s="351">
        <v>37026</v>
      </c>
      <c r="E5531" s="352" t="s">
        <v>4808</v>
      </c>
      <c r="F5531" s="17"/>
      <c r="G5531" s="17"/>
      <c r="H5531" s="353">
        <v>1039175803</v>
      </c>
      <c r="I5531" s="17" t="s">
        <v>5210</v>
      </c>
      <c r="J5531" s="17" t="s">
        <v>7197</v>
      </c>
    </row>
    <row r="5532" spans="1:10" hidden="1">
      <c r="A5532" s="18">
        <f t="shared" si="86"/>
        <v>5528</v>
      </c>
      <c r="B5532" s="349">
        <v>21189</v>
      </c>
      <c r="C5532" s="350" t="s">
        <v>5046</v>
      </c>
      <c r="D5532" s="351">
        <v>35202</v>
      </c>
      <c r="E5532" s="352" t="s">
        <v>4825</v>
      </c>
      <c r="F5532" s="17"/>
      <c r="G5532" s="17"/>
      <c r="H5532" s="353">
        <v>108879813296</v>
      </c>
      <c r="I5532" s="17" t="s">
        <v>5204</v>
      </c>
      <c r="J5532" s="17" t="s">
        <v>7198</v>
      </c>
    </row>
    <row r="5533" spans="1:10" hidden="1">
      <c r="A5533" s="18">
        <f t="shared" si="86"/>
        <v>5529</v>
      </c>
      <c r="B5533" s="349">
        <v>21190</v>
      </c>
      <c r="C5533" s="350" t="s">
        <v>5047</v>
      </c>
      <c r="D5533" s="351">
        <v>33661</v>
      </c>
      <c r="E5533" s="352" t="s">
        <v>4821</v>
      </c>
      <c r="F5533" s="17"/>
      <c r="G5533" s="17"/>
      <c r="H5533" s="353">
        <v>1041319226</v>
      </c>
      <c r="I5533" s="17" t="s">
        <v>5210</v>
      </c>
      <c r="J5533" s="17" t="s">
        <v>7199</v>
      </c>
    </row>
    <row r="5534" spans="1:10" hidden="1">
      <c r="A5534" s="18">
        <f t="shared" si="86"/>
        <v>5530</v>
      </c>
      <c r="B5534" s="349">
        <v>21191</v>
      </c>
      <c r="C5534" s="350" t="s">
        <v>5048</v>
      </c>
      <c r="D5534" s="351">
        <v>31547</v>
      </c>
      <c r="E5534" s="352" t="s">
        <v>4821</v>
      </c>
      <c r="F5534" s="17"/>
      <c r="G5534" s="17"/>
      <c r="H5534" s="353">
        <v>1039555388</v>
      </c>
      <c r="I5534" s="17" t="s">
        <v>5210</v>
      </c>
      <c r="J5534" s="17" t="s">
        <v>7200</v>
      </c>
    </row>
    <row r="5535" spans="1:10" hidden="1">
      <c r="A5535" s="18">
        <f t="shared" si="86"/>
        <v>5531</v>
      </c>
      <c r="B5535" s="349">
        <v>21192</v>
      </c>
      <c r="C5535" s="350" t="s">
        <v>5049</v>
      </c>
      <c r="D5535" s="351">
        <v>34151</v>
      </c>
      <c r="E5535" s="352" t="s">
        <v>4821</v>
      </c>
      <c r="F5535" s="17"/>
      <c r="G5535" s="17"/>
      <c r="H5535" s="353">
        <v>1016627112</v>
      </c>
      <c r="I5535" s="17" t="s">
        <v>5210</v>
      </c>
      <c r="J5535" s="17" t="s">
        <v>7201</v>
      </c>
    </row>
    <row r="5536" spans="1:10" hidden="1">
      <c r="A5536" s="18">
        <f t="shared" si="86"/>
        <v>5532</v>
      </c>
      <c r="B5536" s="349">
        <v>21193</v>
      </c>
      <c r="C5536" s="350" t="s">
        <v>5050</v>
      </c>
      <c r="D5536" s="351">
        <v>37528</v>
      </c>
      <c r="E5536" s="352" t="s">
        <v>4812</v>
      </c>
      <c r="F5536" s="17"/>
      <c r="G5536" s="17"/>
      <c r="H5536" s="353">
        <v>1039555867</v>
      </c>
      <c r="I5536" s="17" t="s">
        <v>5210</v>
      </c>
      <c r="J5536" s="17" t="s">
        <v>7202</v>
      </c>
    </row>
    <row r="5537" spans="1:10" hidden="1">
      <c r="A5537" s="18">
        <f t="shared" si="86"/>
        <v>5533</v>
      </c>
      <c r="B5537" s="349">
        <v>21194</v>
      </c>
      <c r="C5537" s="350" t="s">
        <v>5051</v>
      </c>
      <c r="D5537" s="351">
        <v>34385</v>
      </c>
      <c r="E5537" s="352" t="s">
        <v>4798</v>
      </c>
      <c r="F5537" s="17"/>
      <c r="G5537" s="17"/>
      <c r="H5537" s="353">
        <v>731000749982</v>
      </c>
      <c r="I5537" s="17" t="s">
        <v>5210</v>
      </c>
      <c r="J5537" s="17" t="s">
        <v>7203</v>
      </c>
    </row>
    <row r="5538" spans="1:10" hidden="1">
      <c r="A5538" s="18">
        <f t="shared" si="86"/>
        <v>5534</v>
      </c>
      <c r="B5538" s="349">
        <v>21195</v>
      </c>
      <c r="C5538" s="350" t="s">
        <v>5052</v>
      </c>
      <c r="D5538" s="351">
        <v>36820</v>
      </c>
      <c r="E5538" s="352" t="s">
        <v>4812</v>
      </c>
      <c r="F5538" s="17"/>
      <c r="G5538" s="17"/>
      <c r="H5538" s="353">
        <v>104878397592</v>
      </c>
      <c r="I5538" s="17" t="s">
        <v>5204</v>
      </c>
      <c r="J5538" s="17" t="s">
        <v>7204</v>
      </c>
    </row>
    <row r="5539" spans="1:10" hidden="1">
      <c r="A5539" s="18">
        <f t="shared" si="86"/>
        <v>5535</v>
      </c>
      <c r="B5539" s="349">
        <v>21196</v>
      </c>
      <c r="C5539" s="350" t="s">
        <v>1448</v>
      </c>
      <c r="D5539" s="351">
        <v>34648</v>
      </c>
      <c r="E5539" s="352" t="s">
        <v>4824</v>
      </c>
      <c r="F5539" s="17"/>
      <c r="G5539" s="17"/>
      <c r="H5539" s="353">
        <v>1040153001</v>
      </c>
      <c r="I5539" s="17" t="s">
        <v>5210</v>
      </c>
      <c r="J5539" s="17" t="s">
        <v>7018</v>
      </c>
    </row>
    <row r="5540" spans="1:10" hidden="1">
      <c r="A5540" s="18">
        <f t="shared" si="86"/>
        <v>5536</v>
      </c>
      <c r="B5540" s="349">
        <v>21197</v>
      </c>
      <c r="C5540" s="350" t="s">
        <v>5053</v>
      </c>
      <c r="D5540" s="351">
        <v>34720</v>
      </c>
      <c r="E5540" s="352" t="s">
        <v>4808</v>
      </c>
      <c r="F5540" s="17"/>
      <c r="G5540" s="17"/>
      <c r="H5540" s="353">
        <v>1335182444</v>
      </c>
      <c r="I5540" s="17" t="s">
        <v>6640</v>
      </c>
      <c r="J5540" s="17" t="s">
        <v>7205</v>
      </c>
    </row>
    <row r="5541" spans="1:10" hidden="1">
      <c r="A5541" s="18">
        <f t="shared" si="86"/>
        <v>5537</v>
      </c>
      <c r="B5541" s="349">
        <v>21199</v>
      </c>
      <c r="C5541" s="350" t="s">
        <v>5054</v>
      </c>
      <c r="D5541" s="351">
        <v>34720</v>
      </c>
      <c r="E5541" s="352" t="s">
        <v>4818</v>
      </c>
      <c r="F5541" s="17"/>
      <c r="G5541" s="17"/>
      <c r="H5541" s="353">
        <v>1039556640</v>
      </c>
      <c r="I5541" s="17" t="s">
        <v>5210</v>
      </c>
      <c r="J5541" s="17" t="s">
        <v>7049</v>
      </c>
    </row>
    <row r="5542" spans="1:10" hidden="1">
      <c r="A5542" s="18">
        <f t="shared" si="86"/>
        <v>5538</v>
      </c>
      <c r="B5542" s="349">
        <v>21200</v>
      </c>
      <c r="C5542" s="350" t="s">
        <v>5055</v>
      </c>
      <c r="D5542" s="351">
        <v>37378</v>
      </c>
      <c r="E5542" s="352" t="s">
        <v>4825</v>
      </c>
      <c r="F5542" s="17"/>
      <c r="G5542" s="17"/>
      <c r="H5542" s="353">
        <v>106879143274</v>
      </c>
      <c r="I5542" s="17" t="s">
        <v>5204</v>
      </c>
      <c r="J5542" s="17" t="s">
        <v>7206</v>
      </c>
    </row>
    <row r="5543" spans="1:10" hidden="1">
      <c r="A5543" s="18">
        <f t="shared" si="86"/>
        <v>5539</v>
      </c>
      <c r="B5543" s="349">
        <v>21201</v>
      </c>
      <c r="C5543" s="350" t="s">
        <v>5056</v>
      </c>
      <c r="D5543" s="351">
        <v>36620</v>
      </c>
      <c r="E5543" s="352" t="s">
        <v>4814</v>
      </c>
      <c r="F5543" s="17"/>
      <c r="G5543" s="17"/>
      <c r="H5543" s="353">
        <v>105879189717</v>
      </c>
      <c r="I5543" s="17" t="s">
        <v>5204</v>
      </c>
      <c r="J5543" s="17" t="s">
        <v>7207</v>
      </c>
    </row>
    <row r="5544" spans="1:10" hidden="1">
      <c r="A5544" s="18">
        <f t="shared" si="86"/>
        <v>5540</v>
      </c>
      <c r="B5544" s="349">
        <v>21202</v>
      </c>
      <c r="C5544" s="350" t="s">
        <v>4325</v>
      </c>
      <c r="D5544" s="351">
        <v>35032</v>
      </c>
      <c r="E5544" s="352" t="s">
        <v>4815</v>
      </c>
      <c r="F5544" s="17"/>
      <c r="G5544" s="17"/>
      <c r="H5544" s="353">
        <v>1012459421</v>
      </c>
      <c r="I5544" s="17" t="s">
        <v>5210</v>
      </c>
      <c r="J5544" s="17" t="s">
        <v>7208</v>
      </c>
    </row>
    <row r="5545" spans="1:10" hidden="1">
      <c r="A5545" s="18">
        <f t="shared" si="86"/>
        <v>5541</v>
      </c>
      <c r="B5545" s="349">
        <v>21203</v>
      </c>
      <c r="C5545" s="350" t="s">
        <v>5057</v>
      </c>
      <c r="D5545" s="351">
        <v>36202</v>
      </c>
      <c r="E5545" s="352" t="s">
        <v>4797</v>
      </c>
      <c r="F5545" s="17"/>
      <c r="G5545" s="17"/>
      <c r="H5545" s="353">
        <v>1039546891</v>
      </c>
      <c r="I5545" s="17" t="s">
        <v>5210</v>
      </c>
      <c r="J5545" s="17" t="s">
        <v>7209</v>
      </c>
    </row>
    <row r="5546" spans="1:10" hidden="1">
      <c r="A5546" s="18">
        <f t="shared" si="86"/>
        <v>5542</v>
      </c>
      <c r="B5546" s="349">
        <v>21204</v>
      </c>
      <c r="C5546" s="350" t="s">
        <v>5058</v>
      </c>
      <c r="D5546" s="351">
        <v>34700</v>
      </c>
      <c r="E5546" s="352" t="s">
        <v>4792</v>
      </c>
      <c r="F5546" s="17"/>
      <c r="G5546" s="17"/>
      <c r="H5546" s="353">
        <v>107873268696</v>
      </c>
      <c r="I5546" s="17" t="s">
        <v>5204</v>
      </c>
      <c r="J5546" s="17" t="s">
        <v>7210</v>
      </c>
    </row>
    <row r="5547" spans="1:10" hidden="1">
      <c r="A5547" s="18">
        <f t="shared" si="86"/>
        <v>5543</v>
      </c>
      <c r="B5547" s="349">
        <v>21205</v>
      </c>
      <c r="C5547" s="350" t="s">
        <v>5059</v>
      </c>
      <c r="D5547" s="351">
        <v>34432</v>
      </c>
      <c r="E5547" s="352" t="s">
        <v>4807</v>
      </c>
      <c r="F5547" s="17"/>
      <c r="G5547" s="17"/>
      <c r="H5547" s="353">
        <v>103879598600</v>
      </c>
      <c r="I5547" s="17" t="s">
        <v>5204</v>
      </c>
      <c r="J5547" s="17" t="s">
        <v>7211</v>
      </c>
    </row>
    <row r="5548" spans="1:10" hidden="1">
      <c r="A5548" s="18">
        <f t="shared" si="86"/>
        <v>5544</v>
      </c>
      <c r="B5548" s="349">
        <v>21206</v>
      </c>
      <c r="C5548" s="350" t="s">
        <v>5060</v>
      </c>
      <c r="D5548" s="351">
        <v>32208</v>
      </c>
      <c r="E5548" s="352" t="s">
        <v>4821</v>
      </c>
      <c r="F5548" s="17"/>
      <c r="G5548" s="17"/>
      <c r="H5548" s="353">
        <v>1040059857</v>
      </c>
      <c r="I5548" s="17" t="s">
        <v>5210</v>
      </c>
      <c r="J5548" s="17" t="s">
        <v>7212</v>
      </c>
    </row>
    <row r="5549" spans="1:10" hidden="1">
      <c r="A5549" s="18">
        <f t="shared" si="86"/>
        <v>5545</v>
      </c>
      <c r="B5549" s="349">
        <v>21207</v>
      </c>
      <c r="C5549" s="350" t="s">
        <v>5061</v>
      </c>
      <c r="D5549" s="351">
        <v>33889</v>
      </c>
      <c r="E5549" s="352" t="s">
        <v>4792</v>
      </c>
      <c r="F5549" s="17"/>
      <c r="G5549" s="17"/>
      <c r="H5549" s="353">
        <v>101872404345</v>
      </c>
      <c r="I5549" s="17" t="s">
        <v>5204</v>
      </c>
      <c r="J5549" s="17" t="s">
        <v>7213</v>
      </c>
    </row>
    <row r="5550" spans="1:10" hidden="1">
      <c r="A5550" s="18">
        <f t="shared" si="86"/>
        <v>5546</v>
      </c>
      <c r="B5550" s="349">
        <v>21208</v>
      </c>
      <c r="C5550" s="350" t="s">
        <v>5062</v>
      </c>
      <c r="D5550" s="351">
        <v>33217</v>
      </c>
      <c r="E5550" s="352" t="s">
        <v>4829</v>
      </c>
      <c r="F5550" s="17"/>
      <c r="G5550" s="17"/>
      <c r="H5550" s="353">
        <v>1041763731</v>
      </c>
      <c r="I5550" s="17" t="s">
        <v>5210</v>
      </c>
      <c r="J5550" s="17" t="s">
        <v>7214</v>
      </c>
    </row>
    <row r="5551" spans="1:10" hidden="1">
      <c r="A5551" s="18">
        <f t="shared" si="86"/>
        <v>5547</v>
      </c>
      <c r="B5551" s="349">
        <v>21209</v>
      </c>
      <c r="C5551" s="350" t="s">
        <v>3181</v>
      </c>
      <c r="D5551" s="351">
        <v>37010</v>
      </c>
      <c r="E5551" s="352" t="s">
        <v>4828</v>
      </c>
      <c r="F5551" s="17"/>
      <c r="G5551" s="17"/>
      <c r="H5551" s="353">
        <v>1026565117</v>
      </c>
      <c r="I5551" s="17" t="s">
        <v>5210</v>
      </c>
      <c r="J5551" s="17" t="s">
        <v>7215</v>
      </c>
    </row>
    <row r="5552" spans="1:10" hidden="1">
      <c r="A5552" s="18">
        <f t="shared" si="86"/>
        <v>5548</v>
      </c>
      <c r="B5552" s="349">
        <v>21210</v>
      </c>
      <c r="C5552" s="350" t="s">
        <v>292</v>
      </c>
      <c r="D5552" s="351">
        <v>31536</v>
      </c>
      <c r="E5552" s="352" t="s">
        <v>4818</v>
      </c>
      <c r="F5552" s="17"/>
      <c r="G5552" s="17"/>
      <c r="H5552" s="353">
        <v>1041582591</v>
      </c>
      <c r="I5552" s="17" t="s">
        <v>5210</v>
      </c>
      <c r="J5552" s="17" t="s">
        <v>7216</v>
      </c>
    </row>
    <row r="5553" spans="1:10" hidden="1">
      <c r="A5553" s="18">
        <f t="shared" si="86"/>
        <v>5549</v>
      </c>
      <c r="B5553" s="349">
        <v>21211</v>
      </c>
      <c r="C5553" s="350" t="s">
        <v>5063</v>
      </c>
      <c r="D5553" s="351">
        <v>29488</v>
      </c>
      <c r="E5553" s="352" t="s">
        <v>4806</v>
      </c>
      <c r="F5553" s="17"/>
      <c r="G5553" s="17"/>
      <c r="H5553" s="353">
        <v>1036825035</v>
      </c>
      <c r="I5553" s="17" t="s">
        <v>5210</v>
      </c>
      <c r="J5553" s="17" t="s">
        <v>7115</v>
      </c>
    </row>
    <row r="5554" spans="1:10" hidden="1">
      <c r="A5554" s="18">
        <f t="shared" si="86"/>
        <v>5550</v>
      </c>
      <c r="B5554" s="349">
        <v>21212</v>
      </c>
      <c r="C5554" s="350" t="s">
        <v>5064</v>
      </c>
      <c r="D5554" s="351">
        <v>32868</v>
      </c>
      <c r="E5554" s="352" t="s">
        <v>4803</v>
      </c>
      <c r="F5554" s="17"/>
      <c r="G5554" s="17"/>
      <c r="H5554" s="353">
        <v>1041318850</v>
      </c>
      <c r="I5554" s="17" t="s">
        <v>5210</v>
      </c>
      <c r="J5554" s="17" t="s">
        <v>7217</v>
      </c>
    </row>
    <row r="5555" spans="1:10" hidden="1">
      <c r="A5555" s="18">
        <f t="shared" si="86"/>
        <v>5551</v>
      </c>
      <c r="B5555" s="349">
        <v>21213</v>
      </c>
      <c r="C5555" s="350" t="s">
        <v>2553</v>
      </c>
      <c r="D5555" s="351">
        <v>34020</v>
      </c>
      <c r="E5555" s="352" t="s">
        <v>4806</v>
      </c>
      <c r="F5555" s="17"/>
      <c r="G5555" s="17"/>
      <c r="H5555" s="353">
        <v>9969789913</v>
      </c>
      <c r="I5555" s="17" t="s">
        <v>5210</v>
      </c>
      <c r="J5555" s="17" t="s">
        <v>7218</v>
      </c>
    </row>
    <row r="5556" spans="1:10" hidden="1">
      <c r="A5556" s="18">
        <f t="shared" si="86"/>
        <v>5552</v>
      </c>
      <c r="B5556" s="349">
        <v>21214</v>
      </c>
      <c r="C5556" s="350" t="s">
        <v>5065</v>
      </c>
      <c r="D5556" s="351">
        <v>38579</v>
      </c>
      <c r="E5556" s="352" t="s">
        <v>4806</v>
      </c>
      <c r="F5556" s="17"/>
      <c r="G5556" s="17"/>
      <c r="H5556" s="353">
        <v>1045910457</v>
      </c>
      <c r="I5556" s="17" t="s">
        <v>5210</v>
      </c>
      <c r="J5556" s="17" t="s">
        <v>7219</v>
      </c>
    </row>
    <row r="5557" spans="1:10" hidden="1">
      <c r="A5557" s="18">
        <f t="shared" si="86"/>
        <v>5553</v>
      </c>
      <c r="B5557" s="349">
        <v>21215</v>
      </c>
      <c r="C5557" s="350" t="s">
        <v>5066</v>
      </c>
      <c r="D5557" s="351">
        <v>30542</v>
      </c>
      <c r="E5557" s="352" t="s">
        <v>4795</v>
      </c>
      <c r="F5557" s="17"/>
      <c r="G5557" s="17"/>
      <c r="H5557" s="353">
        <v>1045907105</v>
      </c>
      <c r="I5557" s="17" t="s">
        <v>5210</v>
      </c>
      <c r="J5557" s="17" t="s">
        <v>5922</v>
      </c>
    </row>
    <row r="5558" spans="1:10" hidden="1">
      <c r="A5558" s="18">
        <f t="shared" si="86"/>
        <v>5554</v>
      </c>
      <c r="B5558" s="349">
        <v>21216</v>
      </c>
      <c r="C5558" s="350" t="s">
        <v>5067</v>
      </c>
      <c r="D5558" s="351">
        <v>33970</v>
      </c>
      <c r="E5558" s="352" t="s">
        <v>4782</v>
      </c>
      <c r="F5558" s="17" t="s">
        <v>11471</v>
      </c>
      <c r="G5558" s="17" t="s">
        <v>11470</v>
      </c>
      <c r="H5558" s="353">
        <v>9963106674</v>
      </c>
      <c r="I5558" s="17" t="s">
        <v>5210</v>
      </c>
      <c r="J5558" s="17" t="s">
        <v>11809</v>
      </c>
    </row>
    <row r="5559" spans="1:10" hidden="1">
      <c r="A5559" s="18">
        <f t="shared" si="86"/>
        <v>5555</v>
      </c>
      <c r="B5559" s="349">
        <v>21217</v>
      </c>
      <c r="C5559" s="350" t="s">
        <v>5068</v>
      </c>
      <c r="D5559" s="351">
        <v>36802</v>
      </c>
      <c r="E5559" s="352" t="s">
        <v>4794</v>
      </c>
      <c r="F5559" s="17"/>
      <c r="G5559" s="17"/>
      <c r="H5559" s="353">
        <v>106869255226</v>
      </c>
      <c r="I5559" s="17" t="s">
        <v>5204</v>
      </c>
      <c r="J5559" s="17" t="s">
        <v>7018</v>
      </c>
    </row>
    <row r="5560" spans="1:10" hidden="1">
      <c r="A5560" s="18">
        <f t="shared" si="86"/>
        <v>5556</v>
      </c>
      <c r="B5560" s="349">
        <v>21218</v>
      </c>
      <c r="C5560" s="350" t="s">
        <v>5069</v>
      </c>
      <c r="D5560" s="351">
        <v>37205</v>
      </c>
      <c r="E5560" s="352" t="s">
        <v>4800</v>
      </c>
      <c r="F5560" s="17"/>
      <c r="G5560" s="17"/>
      <c r="H5560" s="353">
        <v>1047287590</v>
      </c>
      <c r="I5560" s="17" t="s">
        <v>5210</v>
      </c>
      <c r="J5560" s="17" t="s">
        <v>5922</v>
      </c>
    </row>
    <row r="5561" spans="1:10" hidden="1">
      <c r="A5561" s="18">
        <f t="shared" si="86"/>
        <v>5557</v>
      </c>
      <c r="B5561" s="349">
        <v>21219</v>
      </c>
      <c r="C5561" s="350" t="s">
        <v>5070</v>
      </c>
      <c r="D5561" s="351">
        <v>31605</v>
      </c>
      <c r="E5561" s="352" t="s">
        <v>4827</v>
      </c>
      <c r="F5561" s="17"/>
      <c r="G5561" s="17"/>
      <c r="H5561" s="353">
        <v>1040436011</v>
      </c>
      <c r="I5561" s="17" t="s">
        <v>5210</v>
      </c>
      <c r="J5561" s="17" t="s">
        <v>7220</v>
      </c>
    </row>
    <row r="5562" spans="1:10" hidden="1">
      <c r="A5562" s="18">
        <f t="shared" si="86"/>
        <v>5558</v>
      </c>
      <c r="B5562" s="349">
        <v>21220</v>
      </c>
      <c r="C5562" s="350" t="s">
        <v>5071</v>
      </c>
      <c r="D5562" s="351">
        <v>33156</v>
      </c>
      <c r="E5562" s="352" t="s">
        <v>4824</v>
      </c>
      <c r="F5562" s="17"/>
      <c r="G5562" s="17"/>
      <c r="H5562" s="353">
        <v>591000336234</v>
      </c>
      <c r="I5562" s="17" t="s">
        <v>5210</v>
      </c>
      <c r="J5562" s="17" t="s">
        <v>7221</v>
      </c>
    </row>
    <row r="5563" spans="1:10" hidden="1">
      <c r="A5563" s="18">
        <f t="shared" si="86"/>
        <v>5559</v>
      </c>
      <c r="B5563" s="349">
        <v>18088</v>
      </c>
      <c r="C5563" s="350" t="s">
        <v>5072</v>
      </c>
      <c r="D5563" s="351">
        <v>34686</v>
      </c>
      <c r="E5563" s="352" t="s">
        <v>4807</v>
      </c>
      <c r="F5563" s="17"/>
      <c r="G5563" s="17"/>
      <c r="H5563" s="353">
        <v>1038302383</v>
      </c>
      <c r="I5563" s="17" t="s">
        <v>5210</v>
      </c>
      <c r="J5563" s="17">
        <v>0</v>
      </c>
    </row>
    <row r="5564" spans="1:10" hidden="1">
      <c r="A5564" s="18">
        <f t="shared" si="86"/>
        <v>5560</v>
      </c>
      <c r="B5564" s="349">
        <v>18144</v>
      </c>
      <c r="C5564" s="350" t="s">
        <v>5073</v>
      </c>
      <c r="D5564" s="351">
        <v>33113</v>
      </c>
      <c r="E5564" s="352" t="s">
        <v>4779</v>
      </c>
      <c r="F5564" s="17"/>
      <c r="G5564" s="17"/>
      <c r="H5564" s="353">
        <v>8801883666</v>
      </c>
      <c r="I5564" s="17" t="s">
        <v>5273</v>
      </c>
      <c r="J5564" s="17">
        <v>0</v>
      </c>
    </row>
    <row r="5565" spans="1:10" hidden="1">
      <c r="A5565" s="18">
        <f t="shared" si="86"/>
        <v>5561</v>
      </c>
      <c r="B5565" s="349">
        <v>18338</v>
      </c>
      <c r="C5565" s="350" t="s">
        <v>5074</v>
      </c>
      <c r="D5565" s="351">
        <v>33790</v>
      </c>
      <c r="E5565" s="352" t="s">
        <v>4802</v>
      </c>
      <c r="F5565" s="17"/>
      <c r="G5565" s="17"/>
      <c r="H5565" s="353">
        <v>141000873922</v>
      </c>
      <c r="I5565" s="17" t="s">
        <v>6640</v>
      </c>
      <c r="J5565" s="17">
        <v>0</v>
      </c>
    </row>
    <row r="5566" spans="1:10" hidden="1">
      <c r="A5566" s="18">
        <f t="shared" si="86"/>
        <v>5562</v>
      </c>
      <c r="B5566" s="349">
        <v>19183</v>
      </c>
      <c r="C5566" s="350" t="s">
        <v>5075</v>
      </c>
      <c r="D5566" s="351">
        <v>34014</v>
      </c>
      <c r="E5566" s="352" t="s">
        <v>4807</v>
      </c>
      <c r="F5566" s="17"/>
      <c r="G5566" s="17"/>
      <c r="H5566" s="353">
        <v>8821152017</v>
      </c>
      <c r="I5566" s="17" t="s">
        <v>5273</v>
      </c>
      <c r="J5566" s="17">
        <v>0</v>
      </c>
    </row>
    <row r="5567" spans="1:10" hidden="1">
      <c r="A5567" s="18">
        <f t="shared" si="86"/>
        <v>5563</v>
      </c>
      <c r="B5567" s="349">
        <v>19212</v>
      </c>
      <c r="C5567" s="350" t="s">
        <v>5076</v>
      </c>
      <c r="D5567" s="351">
        <v>34407</v>
      </c>
      <c r="E5567" s="352" t="s">
        <v>4818</v>
      </c>
      <c r="F5567" s="17"/>
      <c r="G5567" s="17"/>
      <c r="H5567" s="353">
        <v>141000854184</v>
      </c>
      <c r="I5567" s="17" t="s">
        <v>5210</v>
      </c>
      <c r="J5567" s="17">
        <v>0</v>
      </c>
    </row>
    <row r="5568" spans="1:10" hidden="1">
      <c r="A5568" s="18">
        <f t="shared" si="86"/>
        <v>5564</v>
      </c>
      <c r="B5568" s="349">
        <v>19281</v>
      </c>
      <c r="C5568" s="350" t="s">
        <v>5077</v>
      </c>
      <c r="D5568" s="351">
        <v>36681</v>
      </c>
      <c r="E5568" s="352" t="s">
        <v>4808</v>
      </c>
      <c r="F5568" s="17"/>
      <c r="G5568" s="17"/>
      <c r="H5568" s="353">
        <v>141000864515</v>
      </c>
      <c r="I5568" s="17" t="s">
        <v>6640</v>
      </c>
      <c r="J5568" s="17">
        <v>0</v>
      </c>
    </row>
    <row r="5569" spans="1:10" hidden="1">
      <c r="A5569" s="18">
        <f t="shared" si="86"/>
        <v>5565</v>
      </c>
      <c r="B5569" s="349">
        <v>19968</v>
      </c>
      <c r="C5569" s="350" t="s">
        <v>5078</v>
      </c>
      <c r="D5569" s="351">
        <v>36489</v>
      </c>
      <c r="E5569" s="352" t="s">
        <v>4829</v>
      </c>
      <c r="F5569" s="17"/>
      <c r="G5569" s="17"/>
      <c r="H5569" s="353">
        <v>141000888556</v>
      </c>
      <c r="I5569" s="17" t="s">
        <v>5210</v>
      </c>
      <c r="J5569" s="17">
        <v>0</v>
      </c>
    </row>
    <row r="5570" spans="1:10" hidden="1">
      <c r="A5570" s="18">
        <f t="shared" si="86"/>
        <v>5566</v>
      </c>
      <c r="B5570" s="349">
        <v>20024</v>
      </c>
      <c r="C5570" s="350" t="s">
        <v>5079</v>
      </c>
      <c r="D5570" s="351">
        <v>34525</v>
      </c>
      <c r="E5570" s="352" t="s">
        <v>4820</v>
      </c>
      <c r="F5570" s="17"/>
      <c r="G5570" s="17"/>
      <c r="H5570" s="353">
        <v>1020760738</v>
      </c>
      <c r="I5570" s="17" t="s">
        <v>5210</v>
      </c>
      <c r="J5570" s="17">
        <v>0</v>
      </c>
    </row>
    <row r="5571" spans="1:10" hidden="1">
      <c r="A5571" s="18">
        <f t="shared" si="86"/>
        <v>5567</v>
      </c>
      <c r="B5571" s="349">
        <v>20107</v>
      </c>
      <c r="C5571" s="350" t="s">
        <v>3249</v>
      </c>
      <c r="D5571" s="351">
        <v>35754</v>
      </c>
      <c r="E5571" s="352" t="s">
        <v>4823</v>
      </c>
      <c r="F5571" s="17"/>
      <c r="G5571" s="17"/>
      <c r="H5571" s="353">
        <v>141000888560</v>
      </c>
      <c r="I5571" s="17" t="s">
        <v>5210</v>
      </c>
      <c r="J5571" s="17">
        <v>0</v>
      </c>
    </row>
    <row r="5572" spans="1:10" hidden="1">
      <c r="A5572" s="18">
        <f t="shared" si="86"/>
        <v>5568</v>
      </c>
      <c r="B5572" s="349">
        <v>20500</v>
      </c>
      <c r="C5572" s="350" t="s">
        <v>5080</v>
      </c>
      <c r="D5572" s="351">
        <v>36794</v>
      </c>
      <c r="E5572" s="352" t="s">
        <v>4823</v>
      </c>
      <c r="F5572" s="17"/>
      <c r="G5572" s="17"/>
      <c r="H5572" s="353">
        <v>1024871066</v>
      </c>
      <c r="I5572" s="17" t="s">
        <v>5210</v>
      </c>
      <c r="J5572" s="17">
        <v>0</v>
      </c>
    </row>
    <row r="5573" spans="1:10" hidden="1">
      <c r="A5573" s="18">
        <f t="shared" si="86"/>
        <v>5569</v>
      </c>
      <c r="B5573" s="349">
        <v>20520</v>
      </c>
      <c r="C5573" s="350" t="s">
        <v>5081</v>
      </c>
      <c r="D5573" s="351">
        <v>33584</v>
      </c>
      <c r="E5573" s="352" t="s">
        <v>4808</v>
      </c>
      <c r="F5573" s="17"/>
      <c r="G5573" s="17"/>
      <c r="H5573" s="353">
        <v>1027230988</v>
      </c>
      <c r="I5573" s="17" t="s">
        <v>6640</v>
      </c>
      <c r="J5573" s="17">
        <v>0</v>
      </c>
    </row>
    <row r="5574" spans="1:10" hidden="1">
      <c r="A5574" s="18">
        <f t="shared" ref="A5574:A5637" si="87">ROW()-4</f>
        <v>5570</v>
      </c>
      <c r="B5574" s="349">
        <v>21221</v>
      </c>
      <c r="C5574" s="350" t="s">
        <v>5082</v>
      </c>
      <c r="D5574" s="351">
        <v>33668</v>
      </c>
      <c r="E5574" s="352" t="s">
        <v>4798</v>
      </c>
      <c r="F5574" s="17"/>
      <c r="G5574" s="17"/>
      <c r="H5574" s="353">
        <v>1040062402</v>
      </c>
      <c r="I5574" s="17" t="s">
        <v>5210</v>
      </c>
      <c r="J5574" s="17" t="s">
        <v>7222</v>
      </c>
    </row>
    <row r="5575" spans="1:10" hidden="1">
      <c r="A5575" s="18">
        <f t="shared" si="87"/>
        <v>5571</v>
      </c>
      <c r="B5575" s="349">
        <v>21222</v>
      </c>
      <c r="C5575" s="350" t="s">
        <v>5083</v>
      </c>
      <c r="D5575" s="351">
        <v>34924</v>
      </c>
      <c r="E5575" s="352" t="s">
        <v>4821</v>
      </c>
      <c r="F5575" s="17"/>
      <c r="G5575" s="17"/>
      <c r="H5575" s="353">
        <v>43210001439164</v>
      </c>
      <c r="I5575" s="17" t="s">
        <v>5273</v>
      </c>
      <c r="J5575" s="17" t="s">
        <v>7223</v>
      </c>
    </row>
    <row r="5576" spans="1:10" hidden="1">
      <c r="A5576" s="18">
        <f t="shared" si="87"/>
        <v>5572</v>
      </c>
      <c r="B5576" s="349">
        <v>21224</v>
      </c>
      <c r="C5576" s="350" t="s">
        <v>435</v>
      </c>
      <c r="D5576" s="351">
        <v>31852</v>
      </c>
      <c r="E5576" s="352" t="s">
        <v>4821</v>
      </c>
      <c r="F5576" s="17"/>
      <c r="G5576" s="17"/>
      <c r="H5576" s="353">
        <v>101005396261</v>
      </c>
      <c r="I5576" s="17" t="s">
        <v>5204</v>
      </c>
      <c r="J5576" s="17" t="s">
        <v>6871</v>
      </c>
    </row>
    <row r="5577" spans="1:10" hidden="1">
      <c r="A5577" s="18">
        <f t="shared" si="87"/>
        <v>5573</v>
      </c>
      <c r="B5577" s="349">
        <v>21227</v>
      </c>
      <c r="C5577" s="350" t="s">
        <v>5084</v>
      </c>
      <c r="D5577" s="351">
        <v>37642</v>
      </c>
      <c r="E5577" s="352" t="s">
        <v>4819</v>
      </c>
      <c r="F5577" s="17"/>
      <c r="G5577" s="17"/>
      <c r="H5577" s="353">
        <v>1040366768</v>
      </c>
      <c r="I5577" s="17" t="s">
        <v>5210</v>
      </c>
      <c r="J5577" s="17" t="s">
        <v>7224</v>
      </c>
    </row>
    <row r="5578" spans="1:10" hidden="1">
      <c r="A5578" s="18">
        <f t="shared" si="87"/>
        <v>5574</v>
      </c>
      <c r="B5578" s="349">
        <v>21228</v>
      </c>
      <c r="C5578" s="350" t="s">
        <v>5085</v>
      </c>
      <c r="D5578" s="351">
        <v>34454</v>
      </c>
      <c r="E5578" s="352" t="s">
        <v>4819</v>
      </c>
      <c r="F5578" s="17"/>
      <c r="G5578" s="17"/>
      <c r="H5578" s="353">
        <v>1037751426</v>
      </c>
      <c r="I5578" s="17" t="s">
        <v>5210</v>
      </c>
      <c r="J5578" s="17" t="s">
        <v>7225</v>
      </c>
    </row>
    <row r="5579" spans="1:10" hidden="1">
      <c r="A5579" s="18">
        <f t="shared" si="87"/>
        <v>5575</v>
      </c>
      <c r="B5579" s="349">
        <v>21229</v>
      </c>
      <c r="C5579" s="350" t="s">
        <v>5086</v>
      </c>
      <c r="D5579" s="351">
        <v>31835</v>
      </c>
      <c r="E5579" s="352" t="s">
        <v>4813</v>
      </c>
      <c r="F5579" s="17"/>
      <c r="G5579" s="17"/>
      <c r="H5579" s="353">
        <v>103879597091</v>
      </c>
      <c r="I5579" s="17" t="s">
        <v>5204</v>
      </c>
      <c r="J5579" s="17" t="s">
        <v>7226</v>
      </c>
    </row>
    <row r="5580" spans="1:10" hidden="1">
      <c r="A5580" s="18">
        <f t="shared" si="87"/>
        <v>5576</v>
      </c>
      <c r="B5580" s="349">
        <v>21230</v>
      </c>
      <c r="C5580" s="350" t="s">
        <v>5087</v>
      </c>
      <c r="D5580" s="351">
        <v>35719</v>
      </c>
      <c r="E5580" s="352" t="s">
        <v>4813</v>
      </c>
      <c r="F5580" s="17"/>
      <c r="G5580" s="17"/>
      <c r="H5580" s="353">
        <v>1042122325</v>
      </c>
      <c r="I5580" s="17" t="s">
        <v>5210</v>
      </c>
      <c r="J5580" s="17" t="s">
        <v>7227</v>
      </c>
    </row>
    <row r="5581" spans="1:10" hidden="1">
      <c r="A5581" s="18">
        <f t="shared" si="87"/>
        <v>5577</v>
      </c>
      <c r="B5581" s="349">
        <v>21231</v>
      </c>
      <c r="C5581" s="350" t="s">
        <v>5088</v>
      </c>
      <c r="D5581" s="351">
        <v>36355</v>
      </c>
      <c r="E5581" s="352" t="s">
        <v>4813</v>
      </c>
      <c r="F5581" s="17"/>
      <c r="G5581" s="17"/>
      <c r="H5581" s="353">
        <v>103880104058</v>
      </c>
      <c r="I5581" s="17" t="s">
        <v>5204</v>
      </c>
      <c r="J5581" s="17" t="s">
        <v>7227</v>
      </c>
    </row>
    <row r="5582" spans="1:10" hidden="1">
      <c r="A5582" s="18">
        <f t="shared" si="87"/>
        <v>5578</v>
      </c>
      <c r="B5582" s="349">
        <v>21232</v>
      </c>
      <c r="C5582" s="350" t="s">
        <v>5089</v>
      </c>
      <c r="D5582" s="351">
        <v>36183</v>
      </c>
      <c r="E5582" s="352" t="s">
        <v>4813</v>
      </c>
      <c r="F5582" s="17"/>
      <c r="G5582" s="17"/>
      <c r="H5582" s="353">
        <v>1028516549</v>
      </c>
      <c r="I5582" s="17" t="s">
        <v>5210</v>
      </c>
      <c r="J5582" s="17" t="s">
        <v>7222</v>
      </c>
    </row>
    <row r="5583" spans="1:10" hidden="1">
      <c r="A5583" s="18">
        <f t="shared" si="87"/>
        <v>5579</v>
      </c>
      <c r="B5583" s="349">
        <v>21234</v>
      </c>
      <c r="C5583" s="350" t="s">
        <v>5090</v>
      </c>
      <c r="D5583" s="351">
        <v>35272</v>
      </c>
      <c r="E5583" s="352" t="s">
        <v>4793</v>
      </c>
      <c r="F5583" s="17"/>
      <c r="G5583" s="17"/>
      <c r="H5583" s="353">
        <v>141000851094</v>
      </c>
      <c r="I5583" s="17" t="s">
        <v>6640</v>
      </c>
      <c r="J5583" s="17" t="s">
        <v>7179</v>
      </c>
    </row>
    <row r="5584" spans="1:10" hidden="1">
      <c r="A5584" s="18">
        <f t="shared" si="87"/>
        <v>5580</v>
      </c>
      <c r="B5584" s="349">
        <v>21235</v>
      </c>
      <c r="C5584" s="350" t="s">
        <v>5091</v>
      </c>
      <c r="D5584" s="351">
        <v>36534</v>
      </c>
      <c r="E5584" s="352" t="s">
        <v>4825</v>
      </c>
      <c r="F5584" s="17"/>
      <c r="G5584" s="17"/>
      <c r="H5584" s="353">
        <v>1039556319</v>
      </c>
      <c r="I5584" s="17" t="s">
        <v>6640</v>
      </c>
      <c r="J5584" s="17" t="s">
        <v>7228</v>
      </c>
    </row>
    <row r="5585" spans="1:10" hidden="1">
      <c r="A5585" s="18">
        <f t="shared" si="87"/>
        <v>5581</v>
      </c>
      <c r="B5585" s="349">
        <v>21236</v>
      </c>
      <c r="C5585" s="350" t="s">
        <v>5092</v>
      </c>
      <c r="D5585" s="351">
        <v>33946</v>
      </c>
      <c r="E5585" s="352" t="s">
        <v>4825</v>
      </c>
      <c r="F5585" s="17"/>
      <c r="G5585" s="17"/>
      <c r="H5585" s="353">
        <v>108006155261</v>
      </c>
      <c r="I5585" s="17" t="s">
        <v>5204</v>
      </c>
      <c r="J5585" s="17" t="s">
        <v>7229</v>
      </c>
    </row>
    <row r="5586" spans="1:10" hidden="1">
      <c r="A5586" s="18">
        <f t="shared" si="87"/>
        <v>5582</v>
      </c>
      <c r="B5586" s="349">
        <v>21237</v>
      </c>
      <c r="C5586" s="350" t="s">
        <v>3579</v>
      </c>
      <c r="D5586" s="351">
        <v>34109</v>
      </c>
      <c r="E5586" s="352" t="s">
        <v>4825</v>
      </c>
      <c r="F5586" s="17"/>
      <c r="G5586" s="17"/>
      <c r="H5586" s="353">
        <v>141000858025</v>
      </c>
      <c r="I5586" s="17" t="s">
        <v>6640</v>
      </c>
      <c r="J5586" s="17" t="s">
        <v>6952</v>
      </c>
    </row>
    <row r="5587" spans="1:10" hidden="1">
      <c r="A5587" s="18">
        <f t="shared" si="87"/>
        <v>5583</v>
      </c>
      <c r="B5587" s="349">
        <v>21238</v>
      </c>
      <c r="C5587" s="350" t="s">
        <v>5093</v>
      </c>
      <c r="D5587" s="351">
        <v>33300</v>
      </c>
      <c r="E5587" s="352" t="s">
        <v>4825</v>
      </c>
      <c r="F5587" s="17"/>
      <c r="G5587" s="17"/>
      <c r="H5587" s="353">
        <v>1039176036</v>
      </c>
      <c r="I5587" s="17" t="s">
        <v>6640</v>
      </c>
      <c r="J5587" s="17" t="s">
        <v>7230</v>
      </c>
    </row>
    <row r="5588" spans="1:10" hidden="1">
      <c r="A5588" s="18">
        <f t="shared" si="87"/>
        <v>5584</v>
      </c>
      <c r="B5588" s="349">
        <v>21239</v>
      </c>
      <c r="C5588" s="350" t="s">
        <v>5094</v>
      </c>
      <c r="D5588" s="351">
        <v>32137</v>
      </c>
      <c r="E5588" s="352" t="s">
        <v>4825</v>
      </c>
      <c r="F5588" s="17"/>
      <c r="G5588" s="17"/>
      <c r="H5588" s="353">
        <v>1029115439</v>
      </c>
      <c r="I5588" s="17" t="s">
        <v>6640</v>
      </c>
      <c r="J5588" s="17" t="s">
        <v>7231</v>
      </c>
    </row>
    <row r="5589" spans="1:10" hidden="1">
      <c r="A5589" s="18">
        <f t="shared" si="87"/>
        <v>5585</v>
      </c>
      <c r="B5589" s="349">
        <v>21240</v>
      </c>
      <c r="C5589" s="350" t="s">
        <v>5095</v>
      </c>
      <c r="D5589" s="351">
        <v>35789</v>
      </c>
      <c r="E5589" s="352" t="s">
        <v>4817</v>
      </c>
      <c r="F5589" s="17"/>
      <c r="G5589" s="17"/>
      <c r="H5589" s="353">
        <v>108877201176</v>
      </c>
      <c r="I5589" s="17" t="s">
        <v>5204</v>
      </c>
      <c r="J5589" s="17" t="s">
        <v>7232</v>
      </c>
    </row>
    <row r="5590" spans="1:10" hidden="1">
      <c r="A5590" s="18">
        <f t="shared" si="87"/>
        <v>5586</v>
      </c>
      <c r="B5590" s="349">
        <v>21241</v>
      </c>
      <c r="C5590" s="350" t="s">
        <v>5096</v>
      </c>
      <c r="D5590" s="351">
        <v>35691</v>
      </c>
      <c r="E5590" s="352" t="s">
        <v>4820</v>
      </c>
      <c r="F5590" s="17"/>
      <c r="G5590" s="17"/>
      <c r="H5590" s="353">
        <v>100869975072</v>
      </c>
      <c r="I5590" s="17" t="s">
        <v>5204</v>
      </c>
      <c r="J5590" s="17" t="s">
        <v>7233</v>
      </c>
    </row>
    <row r="5591" spans="1:10" hidden="1">
      <c r="A5591" s="18">
        <f t="shared" si="87"/>
        <v>5587</v>
      </c>
      <c r="B5591" s="349">
        <v>21242</v>
      </c>
      <c r="C5591" s="350" t="s">
        <v>5097</v>
      </c>
      <c r="D5591" s="351">
        <v>36932</v>
      </c>
      <c r="E5591" s="352" t="s">
        <v>4820</v>
      </c>
      <c r="F5591" s="17"/>
      <c r="G5591" s="17"/>
      <c r="H5591" s="353">
        <v>1042385682</v>
      </c>
      <c r="I5591" s="17" t="s">
        <v>5210</v>
      </c>
      <c r="J5591" s="17" t="s">
        <v>7234</v>
      </c>
    </row>
    <row r="5592" spans="1:10" hidden="1">
      <c r="A5592" s="18">
        <f t="shared" si="87"/>
        <v>5588</v>
      </c>
      <c r="B5592" s="349">
        <v>21243</v>
      </c>
      <c r="C5592" s="350" t="s">
        <v>5098</v>
      </c>
      <c r="D5592" s="351">
        <v>35391</v>
      </c>
      <c r="E5592" s="352" t="s">
        <v>4820</v>
      </c>
      <c r="F5592" s="17"/>
      <c r="G5592" s="17"/>
      <c r="H5592" s="353">
        <v>109871996529</v>
      </c>
      <c r="I5592" s="17" t="s">
        <v>5204</v>
      </c>
      <c r="J5592" s="17" t="s">
        <v>7062</v>
      </c>
    </row>
    <row r="5593" spans="1:10" hidden="1">
      <c r="A5593" s="18">
        <f t="shared" si="87"/>
        <v>5589</v>
      </c>
      <c r="B5593" s="349">
        <v>21244</v>
      </c>
      <c r="C5593" s="350" t="s">
        <v>5099</v>
      </c>
      <c r="D5593" s="351">
        <v>35143</v>
      </c>
      <c r="E5593" s="352" t="s">
        <v>4823</v>
      </c>
      <c r="F5593" s="17"/>
      <c r="G5593" s="17"/>
      <c r="H5593" s="353">
        <v>4430578611</v>
      </c>
      <c r="I5593" s="17" t="s">
        <v>5273</v>
      </c>
      <c r="J5593" s="17" t="s">
        <v>7235</v>
      </c>
    </row>
    <row r="5594" spans="1:10" hidden="1">
      <c r="A5594" s="18">
        <f t="shared" si="87"/>
        <v>5590</v>
      </c>
      <c r="B5594" s="349">
        <v>21245</v>
      </c>
      <c r="C5594" s="350" t="s">
        <v>5100</v>
      </c>
      <c r="D5594" s="351">
        <v>38554</v>
      </c>
      <c r="E5594" s="352" t="s">
        <v>4806</v>
      </c>
      <c r="F5594" s="17"/>
      <c r="G5594" s="17"/>
      <c r="H5594" s="353">
        <v>1042384685</v>
      </c>
      <c r="I5594" s="17" t="s">
        <v>5210</v>
      </c>
      <c r="J5594" s="17" t="s">
        <v>7236</v>
      </c>
    </row>
    <row r="5595" spans="1:10" hidden="1">
      <c r="A5595" s="18">
        <f t="shared" si="87"/>
        <v>5591</v>
      </c>
      <c r="B5595" s="349">
        <v>21246</v>
      </c>
      <c r="C5595" s="350" t="s">
        <v>5101</v>
      </c>
      <c r="D5595" s="351">
        <v>33897</v>
      </c>
      <c r="E5595" s="352" t="s">
        <v>4803</v>
      </c>
      <c r="F5595" s="17"/>
      <c r="G5595" s="17"/>
      <c r="H5595" s="353">
        <v>109880180561</v>
      </c>
      <c r="I5595" s="17" t="s">
        <v>5204</v>
      </c>
      <c r="J5595" s="17" t="s">
        <v>7237</v>
      </c>
    </row>
    <row r="5596" spans="1:10" hidden="1">
      <c r="A5596" s="18">
        <f t="shared" si="87"/>
        <v>5592</v>
      </c>
      <c r="B5596" s="349">
        <v>21247</v>
      </c>
      <c r="C5596" s="350" t="s">
        <v>5102</v>
      </c>
      <c r="D5596" s="351">
        <v>31811</v>
      </c>
      <c r="E5596" s="352" t="s">
        <v>4803</v>
      </c>
      <c r="F5596" s="17"/>
      <c r="G5596" s="17"/>
      <c r="H5596" s="353">
        <v>1041115474</v>
      </c>
      <c r="I5596" s="17" t="s">
        <v>5210</v>
      </c>
      <c r="J5596" s="17" t="s">
        <v>7238</v>
      </c>
    </row>
    <row r="5597" spans="1:10" hidden="1">
      <c r="A5597" s="18">
        <f t="shared" si="87"/>
        <v>5593</v>
      </c>
      <c r="B5597" s="349">
        <v>21248</v>
      </c>
      <c r="C5597" s="350" t="s">
        <v>5103</v>
      </c>
      <c r="D5597" s="351">
        <v>33049</v>
      </c>
      <c r="E5597" s="352" t="s">
        <v>4805</v>
      </c>
      <c r="F5597" s="17"/>
      <c r="G5597" s="17"/>
      <c r="H5597" s="353">
        <v>107879670698</v>
      </c>
      <c r="I5597" s="17" t="s">
        <v>5204</v>
      </c>
      <c r="J5597" s="17" t="s">
        <v>7131</v>
      </c>
    </row>
    <row r="5598" spans="1:10" hidden="1">
      <c r="A5598" s="18">
        <f t="shared" si="87"/>
        <v>5594</v>
      </c>
      <c r="B5598" s="349">
        <v>21250</v>
      </c>
      <c r="C5598" s="350" t="s">
        <v>5104</v>
      </c>
      <c r="D5598" s="351">
        <v>33852</v>
      </c>
      <c r="E5598" s="352" t="s">
        <v>4805</v>
      </c>
      <c r="F5598" s="17"/>
      <c r="G5598" s="17"/>
      <c r="H5598" s="353">
        <v>108879813078</v>
      </c>
      <c r="I5598" s="17" t="s">
        <v>5204</v>
      </c>
      <c r="J5598" s="17" t="s">
        <v>7239</v>
      </c>
    </row>
    <row r="5599" spans="1:10" hidden="1">
      <c r="A5599" s="18">
        <f t="shared" si="87"/>
        <v>5595</v>
      </c>
      <c r="B5599" s="349">
        <v>21251</v>
      </c>
      <c r="C5599" s="350" t="s">
        <v>4056</v>
      </c>
      <c r="D5599" s="351">
        <v>34436</v>
      </c>
      <c r="E5599" s="352" t="s">
        <v>4805</v>
      </c>
      <c r="F5599" s="17"/>
      <c r="G5599" s="17"/>
      <c r="H5599" s="353">
        <v>4430352064</v>
      </c>
      <c r="I5599" s="17" t="s">
        <v>5273</v>
      </c>
      <c r="J5599" s="17" t="s">
        <v>7040</v>
      </c>
    </row>
    <row r="5600" spans="1:10" hidden="1">
      <c r="A5600" s="18">
        <f t="shared" si="87"/>
        <v>5596</v>
      </c>
      <c r="B5600" s="349">
        <v>21252</v>
      </c>
      <c r="C5600" s="350" t="s">
        <v>5105</v>
      </c>
      <c r="D5600" s="351">
        <v>38313</v>
      </c>
      <c r="E5600" s="352" t="s">
        <v>4828</v>
      </c>
      <c r="F5600" s="17"/>
      <c r="G5600" s="17"/>
      <c r="H5600" s="353">
        <v>1038393562</v>
      </c>
      <c r="I5600" s="17" t="s">
        <v>5210</v>
      </c>
      <c r="J5600" s="17" t="s">
        <v>7137</v>
      </c>
    </row>
    <row r="5601" spans="1:10" hidden="1">
      <c r="A5601" s="18">
        <f t="shared" si="87"/>
        <v>5597</v>
      </c>
      <c r="B5601" s="349">
        <v>21254</v>
      </c>
      <c r="C5601" s="350" t="s">
        <v>5106</v>
      </c>
      <c r="D5601" s="351">
        <v>37313</v>
      </c>
      <c r="E5601" s="352" t="s">
        <v>4815</v>
      </c>
      <c r="F5601" s="17"/>
      <c r="G5601" s="17"/>
      <c r="H5601" s="353">
        <v>1042132387</v>
      </c>
      <c r="I5601" s="17" t="s">
        <v>5210</v>
      </c>
      <c r="J5601" s="17" t="s">
        <v>7240</v>
      </c>
    </row>
    <row r="5602" spans="1:10" hidden="1">
      <c r="A5602" s="18">
        <f t="shared" si="87"/>
        <v>5598</v>
      </c>
      <c r="B5602" s="349">
        <v>21255</v>
      </c>
      <c r="C5602" s="350" t="s">
        <v>5107</v>
      </c>
      <c r="D5602" s="351">
        <v>36842</v>
      </c>
      <c r="E5602" s="352" t="s">
        <v>4807</v>
      </c>
      <c r="F5602" s="17"/>
      <c r="G5602" s="17"/>
      <c r="H5602" s="353">
        <v>1040307837</v>
      </c>
      <c r="I5602" s="17" t="s">
        <v>5210</v>
      </c>
      <c r="J5602" s="17" t="s">
        <v>7241</v>
      </c>
    </row>
    <row r="5603" spans="1:10" hidden="1">
      <c r="A5603" s="18">
        <f t="shared" si="87"/>
        <v>5599</v>
      </c>
      <c r="B5603" s="349">
        <v>21256</v>
      </c>
      <c r="C5603" s="350" t="s">
        <v>5108</v>
      </c>
      <c r="D5603" s="351">
        <v>33632</v>
      </c>
      <c r="E5603" s="352" t="s">
        <v>4822</v>
      </c>
      <c r="F5603" s="17"/>
      <c r="G5603" s="17"/>
      <c r="H5603" s="353">
        <v>1040366276</v>
      </c>
      <c r="I5603" s="17" t="s">
        <v>5210</v>
      </c>
      <c r="J5603" s="17" t="s">
        <v>7188</v>
      </c>
    </row>
    <row r="5604" spans="1:10" hidden="1">
      <c r="A5604" s="18">
        <f t="shared" si="87"/>
        <v>5600</v>
      </c>
      <c r="B5604" s="349">
        <v>21257</v>
      </c>
      <c r="C5604" s="350" t="s">
        <v>5109</v>
      </c>
      <c r="D5604" s="351">
        <v>32494</v>
      </c>
      <c r="E5604" s="352" t="s">
        <v>4828</v>
      </c>
      <c r="F5604" s="17"/>
      <c r="G5604" s="17"/>
      <c r="H5604" s="353">
        <v>481000795805</v>
      </c>
      <c r="I5604" s="17" t="s">
        <v>5210</v>
      </c>
      <c r="J5604" s="17" t="s">
        <v>7242</v>
      </c>
    </row>
    <row r="5605" spans="1:10" hidden="1">
      <c r="A5605" s="18">
        <f t="shared" si="87"/>
        <v>5601</v>
      </c>
      <c r="B5605" s="349">
        <v>21258</v>
      </c>
      <c r="C5605" s="350" t="s">
        <v>5110</v>
      </c>
      <c r="D5605" s="351">
        <v>35028</v>
      </c>
      <c r="E5605" s="352" t="s">
        <v>4793</v>
      </c>
      <c r="F5605" s="17"/>
      <c r="G5605" s="17"/>
      <c r="H5605" s="353">
        <v>103874571171</v>
      </c>
      <c r="I5605" s="17" t="s">
        <v>5204</v>
      </c>
      <c r="J5605" s="17" t="s">
        <v>5922</v>
      </c>
    </row>
    <row r="5606" spans="1:10" hidden="1">
      <c r="A5606" s="18">
        <f t="shared" si="87"/>
        <v>5602</v>
      </c>
      <c r="B5606" s="349">
        <v>21259</v>
      </c>
      <c r="C5606" s="350" t="s">
        <v>5111</v>
      </c>
      <c r="D5606" s="351">
        <v>37769</v>
      </c>
      <c r="E5606" s="352" t="s">
        <v>4800</v>
      </c>
      <c r="F5606" s="17"/>
      <c r="G5606" s="17"/>
      <c r="H5606" s="353">
        <v>9868342161</v>
      </c>
      <c r="I5606" s="17" t="s">
        <v>5210</v>
      </c>
      <c r="J5606" s="17" t="s">
        <v>7243</v>
      </c>
    </row>
    <row r="5607" spans="1:10" hidden="1">
      <c r="A5607" s="18">
        <f t="shared" si="87"/>
        <v>5603</v>
      </c>
      <c r="B5607" s="349">
        <v>21260</v>
      </c>
      <c r="C5607" s="350" t="s">
        <v>3147</v>
      </c>
      <c r="D5607" s="351">
        <v>32676</v>
      </c>
      <c r="E5607" s="352" t="s">
        <v>4788</v>
      </c>
      <c r="F5607" s="17"/>
      <c r="G5607" s="17"/>
      <c r="H5607" s="353">
        <v>104867512727</v>
      </c>
      <c r="I5607" s="17" t="s">
        <v>5204</v>
      </c>
      <c r="J5607" s="17" t="s">
        <v>7053</v>
      </c>
    </row>
    <row r="5608" spans="1:10" hidden="1">
      <c r="A5608" s="18">
        <f t="shared" si="87"/>
        <v>5604</v>
      </c>
      <c r="B5608" s="349">
        <v>21261</v>
      </c>
      <c r="C5608" s="350" t="s">
        <v>479</v>
      </c>
      <c r="D5608" s="351">
        <v>32743</v>
      </c>
      <c r="E5608" s="352" t="s">
        <v>4781</v>
      </c>
      <c r="F5608" s="17"/>
      <c r="G5608" s="17"/>
      <c r="H5608" s="353">
        <v>4430394260</v>
      </c>
      <c r="I5608" s="17" t="s">
        <v>5273</v>
      </c>
      <c r="J5608" s="17" t="s">
        <v>7040</v>
      </c>
    </row>
    <row r="5609" spans="1:10" hidden="1">
      <c r="A5609" s="18">
        <f t="shared" si="87"/>
        <v>5605</v>
      </c>
      <c r="B5609" s="349">
        <v>21262</v>
      </c>
      <c r="C5609" s="350" t="s">
        <v>5112</v>
      </c>
      <c r="D5609" s="351">
        <v>35775</v>
      </c>
      <c r="E5609" s="352" t="s">
        <v>4778</v>
      </c>
      <c r="F5609" s="17"/>
      <c r="G5609" s="17"/>
      <c r="H5609" s="353">
        <v>141000847131</v>
      </c>
      <c r="I5609" s="17" t="s">
        <v>5210</v>
      </c>
      <c r="J5609" s="17" t="s">
        <v>7053</v>
      </c>
    </row>
    <row r="5610" spans="1:10" hidden="1">
      <c r="A5610" s="18">
        <f t="shared" si="87"/>
        <v>5606</v>
      </c>
      <c r="B5610" s="349">
        <v>21263</v>
      </c>
      <c r="C5610" s="350" t="s">
        <v>5113</v>
      </c>
      <c r="D5610" s="351">
        <v>34199</v>
      </c>
      <c r="E5610" s="352" t="s">
        <v>4809</v>
      </c>
      <c r="F5610" s="17"/>
      <c r="G5610" s="17"/>
      <c r="H5610" s="353">
        <v>1047282450</v>
      </c>
      <c r="I5610" s="17" t="s">
        <v>5210</v>
      </c>
      <c r="J5610" s="17" t="s">
        <v>7018</v>
      </c>
    </row>
    <row r="5611" spans="1:10" hidden="1">
      <c r="A5611" s="18">
        <f t="shared" si="87"/>
        <v>5607</v>
      </c>
      <c r="B5611" s="349">
        <v>21264</v>
      </c>
      <c r="C5611" s="350" t="s">
        <v>5114</v>
      </c>
      <c r="D5611" s="351">
        <v>31820</v>
      </c>
      <c r="E5611" s="352" t="s">
        <v>4795</v>
      </c>
      <c r="F5611" s="17"/>
      <c r="G5611" s="17"/>
      <c r="H5611" s="353">
        <v>1013659531</v>
      </c>
      <c r="I5611" s="17" t="s">
        <v>5210</v>
      </c>
      <c r="J5611" s="17" t="s">
        <v>5922</v>
      </c>
    </row>
    <row r="5612" spans="1:10" hidden="1">
      <c r="A5612" s="18">
        <f t="shared" si="87"/>
        <v>5608</v>
      </c>
      <c r="B5612" s="349">
        <v>21265</v>
      </c>
      <c r="C5612" s="350" t="s">
        <v>5115</v>
      </c>
      <c r="D5612" s="351">
        <v>36370</v>
      </c>
      <c r="E5612" s="352" t="s">
        <v>4795</v>
      </c>
      <c r="F5612" s="17"/>
      <c r="G5612" s="17"/>
      <c r="H5612" s="353">
        <v>1047282663</v>
      </c>
      <c r="I5612" s="17" t="s">
        <v>5210</v>
      </c>
      <c r="J5612" s="17" t="s">
        <v>7053</v>
      </c>
    </row>
    <row r="5613" spans="1:10" hidden="1">
      <c r="A5613" s="18">
        <f t="shared" si="87"/>
        <v>5609</v>
      </c>
      <c r="B5613" s="349">
        <v>21266</v>
      </c>
      <c r="C5613" s="350" t="s">
        <v>5116</v>
      </c>
      <c r="D5613" s="351">
        <v>34473</v>
      </c>
      <c r="E5613" s="352" t="s">
        <v>4795</v>
      </c>
      <c r="F5613" s="17"/>
      <c r="G5613" s="17"/>
      <c r="H5613" s="353">
        <v>44310000300276</v>
      </c>
      <c r="I5613" s="17" t="s">
        <v>5273</v>
      </c>
      <c r="J5613" s="17" t="s">
        <v>7244</v>
      </c>
    </row>
    <row r="5614" spans="1:10" hidden="1">
      <c r="A5614" s="18">
        <f t="shared" si="87"/>
        <v>5610</v>
      </c>
      <c r="B5614" s="349">
        <v>21267</v>
      </c>
      <c r="C5614" s="350" t="s">
        <v>5117</v>
      </c>
      <c r="D5614" s="351">
        <v>29948</v>
      </c>
      <c r="E5614" s="352" t="s">
        <v>4780</v>
      </c>
      <c r="F5614" s="17"/>
      <c r="G5614" s="17"/>
      <c r="H5614" s="353">
        <v>8800002599</v>
      </c>
      <c r="I5614" s="17" t="s">
        <v>5273</v>
      </c>
      <c r="J5614" s="17" t="s">
        <v>7229</v>
      </c>
    </row>
    <row r="5615" spans="1:10" hidden="1">
      <c r="A5615" s="18">
        <f t="shared" si="87"/>
        <v>5611</v>
      </c>
      <c r="B5615" s="349">
        <v>16167</v>
      </c>
      <c r="C5615" s="350" t="s">
        <v>5118</v>
      </c>
      <c r="D5615" s="351">
        <v>32901</v>
      </c>
      <c r="E5615" s="352" t="s">
        <v>4789</v>
      </c>
      <c r="F5615" s="17"/>
      <c r="G5615" s="17"/>
      <c r="H5615" s="353">
        <v>1047279912</v>
      </c>
      <c r="I5615" s="17" t="s">
        <v>5210</v>
      </c>
      <c r="J5615" s="17" t="s">
        <v>5993</v>
      </c>
    </row>
    <row r="5616" spans="1:10" hidden="1">
      <c r="A5616" s="18">
        <f t="shared" si="87"/>
        <v>5612</v>
      </c>
      <c r="B5616" s="349">
        <v>21268</v>
      </c>
      <c r="C5616" s="350" t="s">
        <v>5119</v>
      </c>
      <c r="D5616" s="351">
        <v>35880</v>
      </c>
      <c r="E5616" s="352" t="s">
        <v>4822</v>
      </c>
      <c r="F5616" s="17"/>
      <c r="G5616" s="17"/>
      <c r="H5616" s="353">
        <v>1039548988</v>
      </c>
      <c r="I5616" s="17" t="s">
        <v>5210</v>
      </c>
      <c r="J5616" s="17" t="s">
        <v>7049</v>
      </c>
    </row>
    <row r="5617" spans="1:10" hidden="1">
      <c r="A5617" s="18">
        <f t="shared" si="87"/>
        <v>5613</v>
      </c>
      <c r="B5617" s="349">
        <v>21269</v>
      </c>
      <c r="C5617" s="350" t="s">
        <v>5120</v>
      </c>
      <c r="D5617" s="351">
        <v>36598</v>
      </c>
      <c r="E5617" s="352" t="s">
        <v>4822</v>
      </c>
      <c r="F5617" s="17"/>
      <c r="G5617" s="17"/>
      <c r="H5617" s="353">
        <v>9968984832</v>
      </c>
      <c r="I5617" s="17" t="s">
        <v>5210</v>
      </c>
      <c r="J5617" s="17" t="s">
        <v>7117</v>
      </c>
    </row>
    <row r="5618" spans="1:10" hidden="1">
      <c r="A5618" s="18">
        <f t="shared" si="87"/>
        <v>5614</v>
      </c>
      <c r="B5618" s="349">
        <v>21271</v>
      </c>
      <c r="C5618" s="350" t="s">
        <v>5121</v>
      </c>
      <c r="D5618" s="351">
        <v>37419</v>
      </c>
      <c r="E5618" s="352" t="s">
        <v>4822</v>
      </c>
      <c r="F5618" s="17"/>
      <c r="G5618" s="17"/>
      <c r="H5618" s="353">
        <v>1018865482</v>
      </c>
      <c r="I5618" s="17" t="s">
        <v>5210</v>
      </c>
      <c r="J5618" s="17" t="s">
        <v>7245</v>
      </c>
    </row>
    <row r="5619" spans="1:10" hidden="1">
      <c r="A5619" s="18">
        <f t="shared" si="87"/>
        <v>5615</v>
      </c>
      <c r="B5619" s="349">
        <v>21273</v>
      </c>
      <c r="C5619" s="350" t="s">
        <v>5122</v>
      </c>
      <c r="D5619" s="351">
        <v>32932</v>
      </c>
      <c r="E5619" s="352" t="s">
        <v>4822</v>
      </c>
      <c r="F5619" s="17"/>
      <c r="G5619" s="17"/>
      <c r="H5619" s="353">
        <v>103880387998</v>
      </c>
      <c r="I5619" s="17" t="s">
        <v>5204</v>
      </c>
      <c r="J5619" s="17" t="s">
        <v>7166</v>
      </c>
    </row>
    <row r="5620" spans="1:10" hidden="1">
      <c r="A5620" s="18">
        <f t="shared" si="87"/>
        <v>5616</v>
      </c>
      <c r="B5620" s="349">
        <v>21274</v>
      </c>
      <c r="C5620" s="350" t="s">
        <v>5123</v>
      </c>
      <c r="D5620" s="351">
        <v>32571</v>
      </c>
      <c r="E5620" s="352" t="s">
        <v>4818</v>
      </c>
      <c r="F5620" s="17"/>
      <c r="G5620" s="17"/>
      <c r="H5620" s="353">
        <v>103005357832</v>
      </c>
      <c r="I5620" s="17" t="s">
        <v>5204</v>
      </c>
      <c r="J5620" s="17" t="s">
        <v>7246</v>
      </c>
    </row>
    <row r="5621" spans="1:10" hidden="1">
      <c r="A5621" s="18">
        <f t="shared" si="87"/>
        <v>5617</v>
      </c>
      <c r="B5621" s="349">
        <v>21276</v>
      </c>
      <c r="C5621" s="350" t="s">
        <v>309</v>
      </c>
      <c r="D5621" s="351">
        <v>31742</v>
      </c>
      <c r="E5621" s="352" t="s">
        <v>4800</v>
      </c>
      <c r="F5621" s="17"/>
      <c r="G5621" s="17"/>
      <c r="H5621" s="353">
        <v>1865261186</v>
      </c>
      <c r="I5621" s="17" t="s">
        <v>5210</v>
      </c>
      <c r="J5621" s="17" t="s">
        <v>7247</v>
      </c>
    </row>
    <row r="5622" spans="1:10" hidden="1">
      <c r="A5622" s="18">
        <f t="shared" si="87"/>
        <v>5618</v>
      </c>
      <c r="B5622" s="349">
        <v>21277</v>
      </c>
      <c r="C5622" s="350" t="s">
        <v>5124</v>
      </c>
      <c r="D5622" s="351">
        <v>37106</v>
      </c>
      <c r="E5622" s="352" t="s">
        <v>4788</v>
      </c>
      <c r="F5622" s="17"/>
      <c r="G5622" s="17"/>
      <c r="H5622" s="353">
        <v>108870442487</v>
      </c>
      <c r="I5622" s="17" t="s">
        <v>5204</v>
      </c>
      <c r="J5622" s="17" t="s">
        <v>5922</v>
      </c>
    </row>
    <row r="5623" spans="1:10" hidden="1">
      <c r="A5623" s="18">
        <f t="shared" si="87"/>
        <v>5619</v>
      </c>
      <c r="B5623" s="349">
        <v>16736</v>
      </c>
      <c r="C5623" s="350" t="s">
        <v>5125</v>
      </c>
      <c r="D5623" s="351">
        <v>32702</v>
      </c>
      <c r="E5623" s="352" t="s">
        <v>4807</v>
      </c>
      <c r="F5623" s="17"/>
      <c r="G5623" s="17"/>
      <c r="H5623" s="353">
        <v>4411740589</v>
      </c>
      <c r="I5623" s="17" t="s">
        <v>5273</v>
      </c>
      <c r="J5623" s="17" t="s">
        <v>6445</v>
      </c>
    </row>
    <row r="5624" spans="1:10" hidden="1">
      <c r="A5624" s="18">
        <f t="shared" si="87"/>
        <v>5620</v>
      </c>
      <c r="B5624" s="349">
        <v>20805</v>
      </c>
      <c r="C5624" s="350" t="s">
        <v>5126</v>
      </c>
      <c r="D5624" s="351">
        <v>34473</v>
      </c>
      <c r="E5624" s="352" t="s">
        <v>4803</v>
      </c>
      <c r="F5624" s="17"/>
      <c r="G5624" s="17"/>
      <c r="H5624" s="353">
        <v>1031890880</v>
      </c>
      <c r="I5624" s="17" t="s">
        <v>5210</v>
      </c>
      <c r="J5624" s="17" t="s">
        <v>7093</v>
      </c>
    </row>
    <row r="5625" spans="1:10" hidden="1">
      <c r="A5625" s="18">
        <f t="shared" si="87"/>
        <v>5621</v>
      </c>
      <c r="B5625" s="349">
        <v>18471</v>
      </c>
      <c r="C5625" s="350" t="s">
        <v>323</v>
      </c>
      <c r="D5625" s="351">
        <v>34153</v>
      </c>
      <c r="E5625" s="352" t="s">
        <v>4808</v>
      </c>
      <c r="F5625" s="17"/>
      <c r="G5625" s="17"/>
      <c r="H5625" s="353">
        <v>1049277585</v>
      </c>
      <c r="I5625" s="17" t="s">
        <v>5210</v>
      </c>
      <c r="J5625" s="17" t="s">
        <v>6641</v>
      </c>
    </row>
    <row r="5626" spans="1:10" hidden="1">
      <c r="A5626" s="18">
        <f t="shared" si="87"/>
        <v>5622</v>
      </c>
      <c r="B5626" s="349">
        <v>20701</v>
      </c>
      <c r="C5626" s="350" t="s">
        <v>5127</v>
      </c>
      <c r="D5626" s="351">
        <v>33411</v>
      </c>
      <c r="E5626" s="352" t="s">
        <v>4828</v>
      </c>
      <c r="F5626" s="17"/>
      <c r="G5626" s="17"/>
      <c r="H5626" s="353">
        <v>1028625558</v>
      </c>
      <c r="I5626" s="17" t="s">
        <v>5210</v>
      </c>
      <c r="J5626" s="17" t="s">
        <v>7075</v>
      </c>
    </row>
    <row r="5627" spans="1:10" hidden="1">
      <c r="A5627" s="18">
        <f t="shared" si="87"/>
        <v>5623</v>
      </c>
      <c r="B5627" s="349">
        <v>19827</v>
      </c>
      <c r="C5627" s="350" t="s">
        <v>5128</v>
      </c>
      <c r="D5627" s="351">
        <v>35118</v>
      </c>
      <c r="E5627" s="352" t="s">
        <v>4793</v>
      </c>
      <c r="F5627" s="17"/>
      <c r="G5627" s="17"/>
      <c r="H5627" s="353">
        <v>141000875461</v>
      </c>
      <c r="I5627" s="17" t="s">
        <v>5210</v>
      </c>
      <c r="J5627" s="17" t="s">
        <v>5922</v>
      </c>
    </row>
    <row r="5628" spans="1:10" hidden="1">
      <c r="A5628" s="18">
        <f t="shared" si="87"/>
        <v>5624</v>
      </c>
      <c r="B5628" s="349">
        <v>21278</v>
      </c>
      <c r="C5628" s="350" t="s">
        <v>5129</v>
      </c>
      <c r="D5628" s="351">
        <v>32716</v>
      </c>
      <c r="E5628" s="352" t="s">
        <v>4788</v>
      </c>
      <c r="F5628" s="17"/>
      <c r="G5628" s="17"/>
      <c r="H5628" s="353">
        <v>105006293587</v>
      </c>
      <c r="I5628" s="17" t="s">
        <v>5204</v>
      </c>
      <c r="J5628" s="17" t="s">
        <v>6604</v>
      </c>
    </row>
    <row r="5629" spans="1:10" hidden="1">
      <c r="A5629" s="18">
        <f t="shared" si="87"/>
        <v>5625</v>
      </c>
      <c r="B5629" s="349">
        <v>21279</v>
      </c>
      <c r="C5629" s="350" t="s">
        <v>5130</v>
      </c>
      <c r="D5629" s="351">
        <v>34164</v>
      </c>
      <c r="E5629" s="352" t="s">
        <v>4828</v>
      </c>
      <c r="F5629" s="17"/>
      <c r="G5629" s="17"/>
      <c r="H5629" s="353">
        <v>1049270773</v>
      </c>
      <c r="I5629" s="17" t="s">
        <v>5210</v>
      </c>
      <c r="J5629" s="17" t="s">
        <v>7248</v>
      </c>
    </row>
    <row r="5630" spans="1:10" hidden="1">
      <c r="A5630" s="18">
        <f t="shared" si="87"/>
        <v>5626</v>
      </c>
      <c r="B5630" s="349">
        <v>21280</v>
      </c>
      <c r="C5630" s="350" t="s">
        <v>402</v>
      </c>
      <c r="D5630" s="351">
        <v>38486</v>
      </c>
      <c r="E5630" s="352" t="s">
        <v>4818</v>
      </c>
      <c r="F5630" s="17"/>
      <c r="G5630" s="17"/>
      <c r="H5630" s="353">
        <v>1041582721</v>
      </c>
      <c r="I5630" s="17" t="s">
        <v>5210</v>
      </c>
      <c r="J5630" s="17" t="s">
        <v>5922</v>
      </c>
    </row>
    <row r="5631" spans="1:10" hidden="1">
      <c r="A5631" s="18">
        <f t="shared" si="87"/>
        <v>5627</v>
      </c>
      <c r="B5631" s="349">
        <v>21281</v>
      </c>
      <c r="C5631" s="350" t="s">
        <v>5131</v>
      </c>
      <c r="D5631" s="351">
        <v>36148</v>
      </c>
      <c r="E5631" s="352" t="s">
        <v>4819</v>
      </c>
      <c r="F5631" s="17"/>
      <c r="G5631" s="17"/>
      <c r="H5631" s="353">
        <v>1043405800</v>
      </c>
      <c r="I5631" s="17" t="s">
        <v>5210</v>
      </c>
      <c r="J5631" s="17" t="s">
        <v>7249</v>
      </c>
    </row>
    <row r="5632" spans="1:10" hidden="1">
      <c r="A5632" s="18">
        <f t="shared" si="87"/>
        <v>5628</v>
      </c>
      <c r="B5632" s="349">
        <v>21283</v>
      </c>
      <c r="C5632" s="350" t="s">
        <v>5132</v>
      </c>
      <c r="D5632" s="351">
        <v>33639</v>
      </c>
      <c r="E5632" s="352" t="s">
        <v>4824</v>
      </c>
      <c r="F5632" s="17"/>
      <c r="G5632" s="17"/>
      <c r="H5632" s="353">
        <v>1043403478</v>
      </c>
      <c r="I5632" s="17" t="s">
        <v>5210</v>
      </c>
      <c r="J5632" s="17" t="s">
        <v>7250</v>
      </c>
    </row>
    <row r="5633" spans="1:10" hidden="1">
      <c r="A5633" s="18">
        <f t="shared" si="87"/>
        <v>5629</v>
      </c>
      <c r="B5633" s="349">
        <v>21284</v>
      </c>
      <c r="C5633" s="350" t="s">
        <v>3843</v>
      </c>
      <c r="D5633" s="351">
        <v>32960</v>
      </c>
      <c r="E5633" s="352" t="s">
        <v>4825</v>
      </c>
      <c r="F5633" s="17"/>
      <c r="G5633" s="17"/>
      <c r="H5633" s="353">
        <v>101880653179</v>
      </c>
      <c r="I5633" s="17" t="s">
        <v>5204</v>
      </c>
      <c r="J5633" s="17" t="s">
        <v>7251</v>
      </c>
    </row>
    <row r="5634" spans="1:10" hidden="1">
      <c r="A5634" s="18">
        <f t="shared" si="87"/>
        <v>5630</v>
      </c>
      <c r="B5634" s="349">
        <v>21285</v>
      </c>
      <c r="C5634" s="350" t="s">
        <v>5133</v>
      </c>
      <c r="D5634" s="351">
        <v>33826</v>
      </c>
      <c r="E5634" s="352" t="s">
        <v>4825</v>
      </c>
      <c r="F5634" s="17"/>
      <c r="G5634" s="17"/>
      <c r="H5634" s="353">
        <v>102880653345</v>
      </c>
      <c r="I5634" s="17" t="s">
        <v>5204</v>
      </c>
      <c r="J5634" s="17" t="s">
        <v>7251</v>
      </c>
    </row>
    <row r="5635" spans="1:10" hidden="1">
      <c r="A5635" s="18">
        <f t="shared" si="87"/>
        <v>5631</v>
      </c>
      <c r="B5635" s="349">
        <v>21286</v>
      </c>
      <c r="C5635" s="350" t="s">
        <v>5134</v>
      </c>
      <c r="D5635" s="351">
        <v>33597</v>
      </c>
      <c r="E5635" s="352" t="s">
        <v>4828</v>
      </c>
      <c r="F5635" s="17"/>
      <c r="G5635" s="17"/>
      <c r="H5635" s="353">
        <v>100870239716</v>
      </c>
      <c r="I5635" s="17" t="s">
        <v>5204</v>
      </c>
      <c r="J5635" s="17" t="s">
        <v>7252</v>
      </c>
    </row>
    <row r="5636" spans="1:10" hidden="1">
      <c r="A5636" s="18">
        <f t="shared" si="87"/>
        <v>5632</v>
      </c>
      <c r="B5636" s="349">
        <v>21287</v>
      </c>
      <c r="C5636" s="350" t="s">
        <v>5135</v>
      </c>
      <c r="D5636" s="351">
        <v>38556</v>
      </c>
      <c r="E5636" s="352" t="s">
        <v>4826</v>
      </c>
      <c r="F5636" s="17"/>
      <c r="G5636" s="17"/>
      <c r="H5636" s="353">
        <v>1042130314</v>
      </c>
      <c r="I5636" s="17" t="s">
        <v>5210</v>
      </c>
      <c r="J5636" s="17" t="s">
        <v>5922</v>
      </c>
    </row>
    <row r="5637" spans="1:10" hidden="1">
      <c r="A5637" s="18">
        <f t="shared" si="87"/>
        <v>5633</v>
      </c>
      <c r="B5637" s="349">
        <v>21288</v>
      </c>
      <c r="C5637" s="350" t="s">
        <v>5136</v>
      </c>
      <c r="D5637" s="351">
        <v>37586</v>
      </c>
      <c r="E5637" s="352" t="s">
        <v>4811</v>
      </c>
      <c r="F5637" s="17"/>
      <c r="G5637" s="17"/>
      <c r="H5637" s="353">
        <v>2153393971</v>
      </c>
      <c r="I5637" s="17" t="s">
        <v>5273</v>
      </c>
      <c r="J5637" s="17" t="s">
        <v>6445</v>
      </c>
    </row>
    <row r="5638" spans="1:10" hidden="1">
      <c r="A5638" s="18">
        <f t="shared" ref="A5638:A5701" si="88">ROW()-4</f>
        <v>5634</v>
      </c>
      <c r="B5638" s="349">
        <v>21289</v>
      </c>
      <c r="C5638" s="350" t="s">
        <v>4419</v>
      </c>
      <c r="D5638" s="351">
        <v>37724</v>
      </c>
      <c r="E5638" s="352" t="s">
        <v>4814</v>
      </c>
      <c r="F5638" s="17"/>
      <c r="G5638" s="17"/>
      <c r="H5638" s="353">
        <v>9364857074</v>
      </c>
      <c r="I5638" s="17" t="s">
        <v>5210</v>
      </c>
      <c r="J5638" s="17" t="s">
        <v>6641</v>
      </c>
    </row>
    <row r="5639" spans="1:10" hidden="1">
      <c r="A5639" s="18">
        <f t="shared" si="88"/>
        <v>5635</v>
      </c>
      <c r="B5639" s="349">
        <v>21291</v>
      </c>
      <c r="C5639" s="350" t="s">
        <v>5137</v>
      </c>
      <c r="D5639" s="351">
        <v>36448</v>
      </c>
      <c r="E5639" s="352" t="s">
        <v>4826</v>
      </c>
      <c r="F5639" s="17"/>
      <c r="G5639" s="17"/>
      <c r="H5639" s="353">
        <v>1042575332</v>
      </c>
      <c r="I5639" s="17" t="s">
        <v>5210</v>
      </c>
      <c r="J5639" s="17" t="s">
        <v>7253</v>
      </c>
    </row>
    <row r="5640" spans="1:10" hidden="1">
      <c r="A5640" s="18">
        <f t="shared" si="88"/>
        <v>5636</v>
      </c>
      <c r="B5640" s="349">
        <v>21292</v>
      </c>
      <c r="C5640" s="350" t="s">
        <v>5138</v>
      </c>
      <c r="D5640" s="351">
        <v>32065</v>
      </c>
      <c r="E5640" s="352" t="s">
        <v>4824</v>
      </c>
      <c r="F5640" s="17"/>
      <c r="G5640" s="17"/>
      <c r="H5640" s="353">
        <v>1046245639</v>
      </c>
      <c r="I5640" s="17" t="s">
        <v>5210</v>
      </c>
      <c r="J5640" s="17" t="s">
        <v>7254</v>
      </c>
    </row>
    <row r="5641" spans="1:10" hidden="1">
      <c r="A5641" s="18">
        <f t="shared" si="88"/>
        <v>5637</v>
      </c>
      <c r="B5641" s="349">
        <v>21293</v>
      </c>
      <c r="C5641" s="350" t="s">
        <v>5139</v>
      </c>
      <c r="D5641" s="351">
        <v>37267</v>
      </c>
      <c r="E5641" s="352" t="s">
        <v>4827</v>
      </c>
      <c r="F5641" s="17"/>
      <c r="G5641" s="17"/>
      <c r="H5641" s="353">
        <v>109872698098</v>
      </c>
      <c r="I5641" s="17" t="s">
        <v>5204</v>
      </c>
      <c r="J5641" s="17" t="s">
        <v>5922</v>
      </c>
    </row>
    <row r="5642" spans="1:10" hidden="1">
      <c r="A5642" s="18">
        <f t="shared" si="88"/>
        <v>5638</v>
      </c>
      <c r="B5642" s="349">
        <v>21295</v>
      </c>
      <c r="C5642" s="350" t="s">
        <v>5140</v>
      </c>
      <c r="D5642" s="351">
        <v>36339</v>
      </c>
      <c r="E5642" s="352" t="s">
        <v>4829</v>
      </c>
      <c r="F5642" s="17"/>
      <c r="G5642" s="17"/>
      <c r="H5642" s="353">
        <v>1043212507</v>
      </c>
      <c r="I5642" s="17" t="s">
        <v>5210</v>
      </c>
      <c r="J5642" s="17" t="s">
        <v>7255</v>
      </c>
    </row>
    <row r="5643" spans="1:10" hidden="1">
      <c r="A5643" s="18">
        <f t="shared" si="88"/>
        <v>5639</v>
      </c>
      <c r="B5643" s="349">
        <v>21297</v>
      </c>
      <c r="C5643" s="350" t="s">
        <v>5141</v>
      </c>
      <c r="D5643" s="351">
        <v>37780</v>
      </c>
      <c r="E5643" s="352" t="s">
        <v>4798</v>
      </c>
      <c r="F5643" s="17"/>
      <c r="G5643" s="17"/>
      <c r="H5643" s="353">
        <v>1043406494</v>
      </c>
      <c r="I5643" s="17" t="s">
        <v>5210</v>
      </c>
      <c r="J5643" s="17" t="s">
        <v>7256</v>
      </c>
    </row>
    <row r="5644" spans="1:10" hidden="1">
      <c r="A5644" s="18">
        <f t="shared" si="88"/>
        <v>5640</v>
      </c>
      <c r="B5644" s="349">
        <v>21298</v>
      </c>
      <c r="C5644" s="350" t="s">
        <v>5142</v>
      </c>
      <c r="D5644" s="351">
        <v>33568</v>
      </c>
      <c r="E5644" s="352" t="s">
        <v>4792</v>
      </c>
      <c r="F5644" s="17"/>
      <c r="G5644" s="17"/>
      <c r="H5644" s="353">
        <v>1043689324</v>
      </c>
      <c r="I5644" s="17" t="s">
        <v>5210</v>
      </c>
      <c r="J5644" s="17" t="s">
        <v>7257</v>
      </c>
    </row>
    <row r="5645" spans="1:10" hidden="1">
      <c r="A5645" s="18">
        <f t="shared" si="88"/>
        <v>5641</v>
      </c>
      <c r="B5645" s="349">
        <v>21299</v>
      </c>
      <c r="C5645" s="350" t="s">
        <v>5143</v>
      </c>
      <c r="D5645" s="351">
        <v>33608</v>
      </c>
      <c r="E5645" s="352" t="s">
        <v>4792</v>
      </c>
      <c r="F5645" s="17"/>
      <c r="G5645" s="17"/>
      <c r="H5645" s="353">
        <v>1043691193</v>
      </c>
      <c r="I5645" s="17" t="s">
        <v>5210</v>
      </c>
      <c r="J5645" s="17" t="s">
        <v>7258</v>
      </c>
    </row>
    <row r="5646" spans="1:10" hidden="1">
      <c r="A5646" s="18">
        <f t="shared" si="88"/>
        <v>5642</v>
      </c>
      <c r="B5646" s="349">
        <v>21300</v>
      </c>
      <c r="C5646" s="350" t="s">
        <v>5144</v>
      </c>
      <c r="D5646" s="351">
        <v>33832</v>
      </c>
      <c r="E5646" s="352" t="s">
        <v>4819</v>
      </c>
      <c r="F5646" s="17"/>
      <c r="G5646" s="17"/>
      <c r="H5646" s="353">
        <v>1043440782</v>
      </c>
      <c r="I5646" s="17" t="s">
        <v>5210</v>
      </c>
      <c r="J5646" s="17" t="s">
        <v>7259</v>
      </c>
    </row>
    <row r="5647" spans="1:10" hidden="1">
      <c r="A5647" s="18">
        <f t="shared" si="88"/>
        <v>5643</v>
      </c>
      <c r="B5647" s="349">
        <v>21301</v>
      </c>
      <c r="C5647" s="350" t="s">
        <v>5145</v>
      </c>
      <c r="D5647" s="351">
        <v>32119</v>
      </c>
      <c r="E5647" s="352" t="s">
        <v>4819</v>
      </c>
      <c r="F5647" s="17"/>
      <c r="G5647" s="17"/>
      <c r="H5647" s="353">
        <v>341007001766</v>
      </c>
      <c r="I5647" s="17" t="s">
        <v>5210</v>
      </c>
      <c r="J5647" s="17" t="s">
        <v>7260</v>
      </c>
    </row>
    <row r="5648" spans="1:10" hidden="1">
      <c r="A5648" s="18">
        <f t="shared" si="88"/>
        <v>5644</v>
      </c>
      <c r="B5648" s="349">
        <v>21302</v>
      </c>
      <c r="C5648" s="350" t="s">
        <v>5146</v>
      </c>
      <c r="D5648" s="351">
        <v>31508</v>
      </c>
      <c r="E5648" s="352" t="s">
        <v>4826</v>
      </c>
      <c r="F5648" s="17"/>
      <c r="G5648" s="17"/>
      <c r="H5648" s="353">
        <v>1043689610</v>
      </c>
      <c r="I5648" s="17" t="s">
        <v>5210</v>
      </c>
      <c r="J5648" s="17" t="s">
        <v>7261</v>
      </c>
    </row>
    <row r="5649" spans="1:10" hidden="1">
      <c r="A5649" s="18">
        <f t="shared" si="88"/>
        <v>5645</v>
      </c>
      <c r="B5649" s="349">
        <v>21303</v>
      </c>
      <c r="C5649" s="350" t="s">
        <v>5147</v>
      </c>
      <c r="D5649" s="351">
        <v>33204</v>
      </c>
      <c r="E5649" s="352" t="s">
        <v>4821</v>
      </c>
      <c r="F5649" s="17"/>
      <c r="G5649" s="17"/>
      <c r="H5649" s="353">
        <v>106868657644</v>
      </c>
      <c r="I5649" s="17" t="s">
        <v>5204</v>
      </c>
      <c r="J5649" s="17" t="s">
        <v>7262</v>
      </c>
    </row>
    <row r="5650" spans="1:10" hidden="1">
      <c r="A5650" s="18">
        <f t="shared" si="88"/>
        <v>5646</v>
      </c>
      <c r="B5650" s="349">
        <v>21304</v>
      </c>
      <c r="C5650" s="350" t="s">
        <v>5148</v>
      </c>
      <c r="D5650" s="351">
        <v>32541</v>
      </c>
      <c r="E5650" s="352" t="s">
        <v>4813</v>
      </c>
      <c r="F5650" s="17"/>
      <c r="G5650" s="17"/>
      <c r="H5650" s="353">
        <v>1012774207</v>
      </c>
      <c r="I5650" s="17" t="s">
        <v>5210</v>
      </c>
      <c r="J5650" s="17" t="s">
        <v>7126</v>
      </c>
    </row>
    <row r="5651" spans="1:10" hidden="1">
      <c r="A5651" s="18">
        <f t="shared" si="88"/>
        <v>5647</v>
      </c>
      <c r="B5651" s="349">
        <v>21305</v>
      </c>
      <c r="C5651" s="350" t="s">
        <v>5149</v>
      </c>
      <c r="D5651" s="351">
        <v>33057</v>
      </c>
      <c r="E5651" s="352" t="s">
        <v>4813</v>
      </c>
      <c r="F5651" s="17"/>
      <c r="G5651" s="17"/>
      <c r="H5651" s="353">
        <v>107878492427</v>
      </c>
      <c r="I5651" s="17" t="s">
        <v>5204</v>
      </c>
      <c r="J5651" s="17" t="s">
        <v>7263</v>
      </c>
    </row>
    <row r="5652" spans="1:10" hidden="1">
      <c r="A5652" s="18">
        <f t="shared" si="88"/>
        <v>5648</v>
      </c>
      <c r="B5652" s="349">
        <v>21306</v>
      </c>
      <c r="C5652" s="350" t="s">
        <v>5150</v>
      </c>
      <c r="D5652" s="351">
        <v>35974</v>
      </c>
      <c r="E5652" s="352" t="s">
        <v>4821</v>
      </c>
      <c r="F5652" s="17"/>
      <c r="G5652" s="17"/>
      <c r="H5652" s="353">
        <v>105880660237</v>
      </c>
      <c r="I5652" s="17" t="s">
        <v>5204</v>
      </c>
      <c r="J5652" s="17" t="s">
        <v>7264</v>
      </c>
    </row>
    <row r="5653" spans="1:10" hidden="1">
      <c r="A5653" s="18">
        <f t="shared" si="88"/>
        <v>5649</v>
      </c>
      <c r="B5653" s="349">
        <v>21307</v>
      </c>
      <c r="C5653" s="350" t="s">
        <v>5151</v>
      </c>
      <c r="D5653" s="351">
        <v>32801</v>
      </c>
      <c r="E5653" s="352" t="s">
        <v>4813</v>
      </c>
      <c r="F5653" s="17"/>
      <c r="G5653" s="17"/>
      <c r="H5653" s="353">
        <v>108877256816</v>
      </c>
      <c r="I5653" s="17" t="s">
        <v>5204</v>
      </c>
      <c r="J5653" s="17" t="s">
        <v>7265</v>
      </c>
    </row>
    <row r="5654" spans="1:10" hidden="1">
      <c r="A5654" s="18">
        <f t="shared" si="88"/>
        <v>5650</v>
      </c>
      <c r="B5654" s="349">
        <v>21308</v>
      </c>
      <c r="C5654" s="350" t="s">
        <v>5152</v>
      </c>
      <c r="D5654" s="351">
        <v>36801</v>
      </c>
      <c r="E5654" s="352" t="s">
        <v>4813</v>
      </c>
      <c r="F5654" s="17"/>
      <c r="G5654" s="17"/>
      <c r="H5654" s="353">
        <v>1012750005</v>
      </c>
      <c r="I5654" s="17" t="s">
        <v>5210</v>
      </c>
      <c r="J5654" s="17" t="s">
        <v>7266</v>
      </c>
    </row>
    <row r="5655" spans="1:10" hidden="1">
      <c r="A5655" s="18">
        <f t="shared" si="88"/>
        <v>5651</v>
      </c>
      <c r="B5655" s="349">
        <v>21309</v>
      </c>
      <c r="C5655" s="350" t="s">
        <v>5153</v>
      </c>
      <c r="D5655" s="351">
        <v>37166</v>
      </c>
      <c r="E5655" s="352" t="s">
        <v>4813</v>
      </c>
      <c r="F5655" s="17"/>
      <c r="G5655" s="17"/>
      <c r="H5655" s="353">
        <v>1043833348</v>
      </c>
      <c r="I5655" s="17" t="s">
        <v>5210</v>
      </c>
      <c r="J5655" s="17" t="s">
        <v>7266</v>
      </c>
    </row>
    <row r="5656" spans="1:10" hidden="1">
      <c r="A5656" s="18">
        <f t="shared" si="88"/>
        <v>5652</v>
      </c>
      <c r="B5656" s="349">
        <v>21312</v>
      </c>
      <c r="C5656" s="350" t="s">
        <v>2015</v>
      </c>
      <c r="D5656" s="351">
        <v>36714</v>
      </c>
      <c r="E5656" s="352" t="s">
        <v>4808</v>
      </c>
      <c r="F5656" s="17"/>
      <c r="G5656" s="17"/>
      <c r="H5656" s="353">
        <v>109869898601</v>
      </c>
      <c r="I5656" s="17" t="s">
        <v>5204</v>
      </c>
      <c r="J5656" s="17" t="s">
        <v>7267</v>
      </c>
    </row>
    <row r="5657" spans="1:10" hidden="1">
      <c r="A5657" s="18">
        <f t="shared" si="88"/>
        <v>5653</v>
      </c>
      <c r="B5657" s="349">
        <v>21313</v>
      </c>
      <c r="C5657" s="350" t="s">
        <v>399</v>
      </c>
      <c r="D5657" s="351">
        <v>36053</v>
      </c>
      <c r="E5657" s="352" t="s">
        <v>4823</v>
      </c>
      <c r="F5657" s="17"/>
      <c r="G5657" s="17"/>
      <c r="H5657" s="353">
        <v>9969198755</v>
      </c>
      <c r="I5657" s="17" t="s">
        <v>5210</v>
      </c>
      <c r="J5657" s="17" t="s">
        <v>6641</v>
      </c>
    </row>
    <row r="5658" spans="1:10" hidden="1">
      <c r="A5658" s="18">
        <f t="shared" si="88"/>
        <v>5654</v>
      </c>
      <c r="B5658" s="349">
        <v>21314</v>
      </c>
      <c r="C5658" s="350" t="s">
        <v>5154</v>
      </c>
      <c r="D5658" s="351">
        <v>36632</v>
      </c>
      <c r="E5658" s="352" t="s">
        <v>4823</v>
      </c>
      <c r="F5658" s="17"/>
      <c r="G5658" s="17"/>
      <c r="H5658" s="353">
        <v>1015684105</v>
      </c>
      <c r="I5658" s="17" t="s">
        <v>5210</v>
      </c>
      <c r="J5658" s="17" t="s">
        <v>7268</v>
      </c>
    </row>
    <row r="5659" spans="1:10" hidden="1">
      <c r="A5659" s="18">
        <f t="shared" si="88"/>
        <v>5655</v>
      </c>
      <c r="B5659" s="349">
        <v>21315</v>
      </c>
      <c r="C5659" s="350" t="s">
        <v>2813</v>
      </c>
      <c r="D5659" s="351">
        <v>35543</v>
      </c>
      <c r="E5659" s="352" t="s">
        <v>4826</v>
      </c>
      <c r="F5659" s="17"/>
      <c r="G5659" s="17"/>
      <c r="H5659" s="353">
        <v>1049270901</v>
      </c>
      <c r="I5659" s="17" t="s">
        <v>5210</v>
      </c>
      <c r="J5659" s="17" t="s">
        <v>6564</v>
      </c>
    </row>
    <row r="5660" spans="1:10" hidden="1">
      <c r="A5660" s="18">
        <f t="shared" si="88"/>
        <v>5656</v>
      </c>
      <c r="B5660" s="349">
        <v>21316</v>
      </c>
      <c r="C5660" s="350" t="s">
        <v>5155</v>
      </c>
      <c r="D5660" s="351">
        <v>36482</v>
      </c>
      <c r="E5660" s="352" t="s">
        <v>4791</v>
      </c>
      <c r="F5660" s="17"/>
      <c r="G5660" s="17"/>
      <c r="H5660" s="353">
        <v>100868747082</v>
      </c>
      <c r="I5660" s="17" t="s">
        <v>5204</v>
      </c>
      <c r="J5660" s="17" t="s">
        <v>5922</v>
      </c>
    </row>
    <row r="5661" spans="1:10" hidden="1">
      <c r="A5661" s="18">
        <f t="shared" si="88"/>
        <v>5657</v>
      </c>
      <c r="B5661" s="349">
        <v>21317</v>
      </c>
      <c r="C5661" s="350" t="s">
        <v>4997</v>
      </c>
      <c r="D5661" s="351">
        <v>34988</v>
      </c>
      <c r="E5661" s="352" t="s">
        <v>4829</v>
      </c>
      <c r="F5661" s="17"/>
      <c r="G5661" s="17"/>
      <c r="H5661" s="353">
        <v>4420703975</v>
      </c>
      <c r="I5661" s="17" t="s">
        <v>5273</v>
      </c>
      <c r="J5661" s="17" t="s">
        <v>7269</v>
      </c>
    </row>
    <row r="5662" spans="1:10" hidden="1">
      <c r="A5662" s="18">
        <f t="shared" si="88"/>
        <v>5658</v>
      </c>
      <c r="B5662" s="349">
        <v>21318</v>
      </c>
      <c r="C5662" s="350" t="s">
        <v>5156</v>
      </c>
      <c r="D5662" s="351">
        <v>35238</v>
      </c>
      <c r="E5662" s="352" t="s">
        <v>4803</v>
      </c>
      <c r="F5662" s="17"/>
      <c r="G5662" s="17"/>
      <c r="H5662" s="353">
        <v>1029250281</v>
      </c>
      <c r="I5662" s="17" t="s">
        <v>5210</v>
      </c>
      <c r="J5662" s="17" t="s">
        <v>6445</v>
      </c>
    </row>
    <row r="5663" spans="1:10" hidden="1">
      <c r="A5663" s="18">
        <f t="shared" si="88"/>
        <v>5659</v>
      </c>
      <c r="B5663" s="349">
        <v>21319</v>
      </c>
      <c r="C5663" s="350" t="s">
        <v>4991</v>
      </c>
      <c r="D5663" s="351">
        <v>36357</v>
      </c>
      <c r="E5663" s="352" t="s">
        <v>4793</v>
      </c>
      <c r="F5663" s="17"/>
      <c r="G5663" s="17"/>
      <c r="H5663" s="353">
        <v>1023665595</v>
      </c>
      <c r="I5663" s="17" t="s">
        <v>5210</v>
      </c>
      <c r="J5663" s="17" t="s">
        <v>7270</v>
      </c>
    </row>
    <row r="5664" spans="1:10" hidden="1">
      <c r="A5664" s="18">
        <f t="shared" si="88"/>
        <v>5660</v>
      </c>
      <c r="B5664" s="349">
        <v>21320</v>
      </c>
      <c r="C5664" s="350" t="s">
        <v>5157</v>
      </c>
      <c r="D5664" s="351">
        <v>35520</v>
      </c>
      <c r="E5664" s="352" t="s">
        <v>4797</v>
      </c>
      <c r="F5664" s="17"/>
      <c r="G5664" s="17"/>
      <c r="H5664" s="353">
        <v>102002327035</v>
      </c>
      <c r="I5664" s="17" t="s">
        <v>5204</v>
      </c>
      <c r="J5664" s="17" t="s">
        <v>5922</v>
      </c>
    </row>
    <row r="5665" spans="1:10" hidden="1">
      <c r="A5665" s="18">
        <f t="shared" si="88"/>
        <v>5661</v>
      </c>
      <c r="B5665" s="349">
        <v>21321</v>
      </c>
      <c r="C5665" s="350" t="s">
        <v>5158</v>
      </c>
      <c r="D5665" s="351">
        <v>38267</v>
      </c>
      <c r="E5665" s="352" t="s">
        <v>4818</v>
      </c>
      <c r="F5665" s="17"/>
      <c r="G5665" s="17"/>
      <c r="H5665" s="353">
        <v>101880467106</v>
      </c>
      <c r="I5665" s="17" t="s">
        <v>5204</v>
      </c>
      <c r="J5665" s="17" t="s">
        <v>7259</v>
      </c>
    </row>
    <row r="5666" spans="1:10" hidden="1">
      <c r="A5666" s="18">
        <f t="shared" si="88"/>
        <v>5662</v>
      </c>
      <c r="B5666" s="349">
        <v>21322</v>
      </c>
      <c r="C5666" s="350" t="s">
        <v>5159</v>
      </c>
      <c r="D5666" s="351">
        <v>37474</v>
      </c>
      <c r="E5666" s="352" t="s">
        <v>4793</v>
      </c>
      <c r="F5666" s="17"/>
      <c r="G5666" s="17"/>
      <c r="H5666" s="353">
        <v>9827870029</v>
      </c>
      <c r="I5666" s="17" t="s">
        <v>5210</v>
      </c>
      <c r="J5666" s="17" t="s">
        <v>5922</v>
      </c>
    </row>
    <row r="5667" spans="1:10" hidden="1">
      <c r="A5667" s="18">
        <f t="shared" si="88"/>
        <v>5663</v>
      </c>
      <c r="B5667" s="349">
        <v>21323</v>
      </c>
      <c r="C5667" s="350" t="s">
        <v>5160</v>
      </c>
      <c r="D5667" s="351">
        <v>37327</v>
      </c>
      <c r="E5667" s="352" t="s">
        <v>4802</v>
      </c>
      <c r="F5667" s="17"/>
      <c r="G5667" s="17"/>
      <c r="H5667" s="353">
        <v>1042628466</v>
      </c>
      <c r="I5667" s="17" t="s">
        <v>5210</v>
      </c>
      <c r="J5667" s="17" t="s">
        <v>5922</v>
      </c>
    </row>
    <row r="5668" spans="1:10" hidden="1">
      <c r="A5668" s="18">
        <f t="shared" si="88"/>
        <v>5664</v>
      </c>
      <c r="B5668" s="349">
        <v>21324</v>
      </c>
      <c r="C5668" s="350" t="s">
        <v>5161</v>
      </c>
      <c r="D5668" s="351">
        <v>38305</v>
      </c>
      <c r="E5668" s="352" t="s">
        <v>4803</v>
      </c>
      <c r="F5668" s="17"/>
      <c r="G5668" s="17"/>
      <c r="H5668" s="353">
        <v>1043173381</v>
      </c>
      <c r="I5668" s="17" t="s">
        <v>5210</v>
      </c>
      <c r="J5668" s="17" t="s">
        <v>5922</v>
      </c>
    </row>
    <row r="5669" spans="1:10" hidden="1">
      <c r="A5669" s="18">
        <f t="shared" si="88"/>
        <v>5665</v>
      </c>
      <c r="B5669" s="349">
        <v>21325</v>
      </c>
      <c r="C5669" s="350" t="s">
        <v>5162</v>
      </c>
      <c r="D5669" s="351">
        <v>36277</v>
      </c>
      <c r="E5669" s="352" t="s">
        <v>4822</v>
      </c>
      <c r="F5669" s="17"/>
      <c r="G5669" s="17"/>
      <c r="H5669" s="353">
        <v>106880467138</v>
      </c>
      <c r="I5669" s="17" t="s">
        <v>5204</v>
      </c>
      <c r="J5669" s="17" t="s">
        <v>6532</v>
      </c>
    </row>
    <row r="5670" spans="1:10" hidden="1">
      <c r="A5670" s="18">
        <f t="shared" si="88"/>
        <v>5666</v>
      </c>
      <c r="B5670" s="349">
        <v>21326</v>
      </c>
      <c r="C5670" s="350" t="s">
        <v>5163</v>
      </c>
      <c r="D5670" s="351">
        <v>35590</v>
      </c>
      <c r="E5670" s="352" t="s">
        <v>4821</v>
      </c>
      <c r="F5670" s="17"/>
      <c r="G5670" s="17"/>
      <c r="H5670" s="353">
        <v>591000398054</v>
      </c>
      <c r="I5670" s="17" t="s">
        <v>5210</v>
      </c>
      <c r="J5670" s="17" t="s">
        <v>5922</v>
      </c>
    </row>
    <row r="5671" spans="1:10" hidden="1">
      <c r="A5671" s="18">
        <f t="shared" si="88"/>
        <v>5667</v>
      </c>
      <c r="B5671" s="349">
        <v>21327</v>
      </c>
      <c r="C5671" s="350" t="s">
        <v>4700</v>
      </c>
      <c r="D5671" s="351">
        <v>36871</v>
      </c>
      <c r="E5671" s="352" t="s">
        <v>4797</v>
      </c>
      <c r="F5671" s="17"/>
      <c r="G5671" s="17"/>
      <c r="H5671" s="353">
        <v>109880467205</v>
      </c>
      <c r="I5671" s="17" t="s">
        <v>5204</v>
      </c>
      <c r="J5671" s="17" t="s">
        <v>7271</v>
      </c>
    </row>
    <row r="5672" spans="1:10" hidden="1">
      <c r="A5672" s="18">
        <f t="shared" si="88"/>
        <v>5668</v>
      </c>
      <c r="B5672" s="349">
        <v>21328</v>
      </c>
      <c r="C5672" s="350" t="s">
        <v>4443</v>
      </c>
      <c r="D5672" s="351">
        <v>34111</v>
      </c>
      <c r="E5672" s="352" t="s">
        <v>4806</v>
      </c>
      <c r="F5672" s="17"/>
      <c r="G5672" s="17"/>
      <c r="H5672" s="353">
        <v>341007159447</v>
      </c>
      <c r="I5672" s="17" t="s">
        <v>5210</v>
      </c>
      <c r="J5672" s="17" t="s">
        <v>6445</v>
      </c>
    </row>
    <row r="5673" spans="1:10" hidden="1">
      <c r="A5673" s="18">
        <f t="shared" si="88"/>
        <v>5669</v>
      </c>
      <c r="B5673" s="349">
        <v>21329</v>
      </c>
      <c r="C5673" s="350" t="s">
        <v>5164</v>
      </c>
      <c r="D5673" s="351">
        <v>37360</v>
      </c>
      <c r="E5673" s="352" t="s">
        <v>4798</v>
      </c>
      <c r="F5673" s="17"/>
      <c r="G5673" s="17"/>
      <c r="H5673" s="353">
        <v>9392392925</v>
      </c>
      <c r="I5673" s="17" t="s">
        <v>5210</v>
      </c>
      <c r="J5673" s="17" t="s">
        <v>6445</v>
      </c>
    </row>
    <row r="5674" spans="1:10" hidden="1">
      <c r="A5674" s="18">
        <f t="shared" si="88"/>
        <v>5670</v>
      </c>
      <c r="B5674" s="349">
        <v>21330</v>
      </c>
      <c r="C5674" s="350" t="s">
        <v>4107</v>
      </c>
      <c r="D5674" s="351">
        <v>37340</v>
      </c>
      <c r="E5674" s="352" t="s">
        <v>4788</v>
      </c>
      <c r="F5674" s="17"/>
      <c r="G5674" s="17"/>
      <c r="H5674" s="353">
        <v>1039517683</v>
      </c>
      <c r="I5674" s="17" t="s">
        <v>5210</v>
      </c>
      <c r="J5674" s="17" t="s">
        <v>6445</v>
      </c>
    </row>
    <row r="5675" spans="1:10" hidden="1">
      <c r="A5675" s="18">
        <f t="shared" si="88"/>
        <v>5671</v>
      </c>
      <c r="B5675" s="349">
        <v>21331</v>
      </c>
      <c r="C5675" s="350" t="s">
        <v>5165</v>
      </c>
      <c r="D5675" s="351">
        <v>37010</v>
      </c>
      <c r="E5675" s="352" t="s">
        <v>4818</v>
      </c>
      <c r="F5675" s="17"/>
      <c r="G5675" s="17"/>
      <c r="H5675" s="353">
        <v>106875055895</v>
      </c>
      <c r="I5675" s="17" t="s">
        <v>5204</v>
      </c>
      <c r="J5675" s="17" t="s">
        <v>7272</v>
      </c>
    </row>
    <row r="5676" spans="1:10" hidden="1">
      <c r="A5676" s="18">
        <f t="shared" si="88"/>
        <v>5672</v>
      </c>
      <c r="B5676" s="349">
        <v>21332</v>
      </c>
      <c r="C5676" s="350" t="s">
        <v>5166</v>
      </c>
      <c r="D5676" s="351">
        <v>36014</v>
      </c>
      <c r="E5676" s="352" t="s">
        <v>4821</v>
      </c>
      <c r="F5676" s="17"/>
      <c r="G5676" s="17"/>
      <c r="H5676" s="353">
        <v>9336511361</v>
      </c>
      <c r="I5676" s="17" t="s">
        <v>5210</v>
      </c>
      <c r="J5676" s="17" t="s">
        <v>7273</v>
      </c>
    </row>
    <row r="5677" spans="1:10" hidden="1">
      <c r="A5677" s="18">
        <f t="shared" si="88"/>
        <v>5673</v>
      </c>
      <c r="B5677" s="349">
        <v>21333</v>
      </c>
      <c r="C5677" s="350" t="s">
        <v>5167</v>
      </c>
      <c r="D5677" s="351">
        <v>33537</v>
      </c>
      <c r="E5677" s="352" t="s">
        <v>4821</v>
      </c>
      <c r="F5677" s="17"/>
      <c r="G5677" s="17"/>
      <c r="H5677" s="353">
        <v>105005977669</v>
      </c>
      <c r="I5677" s="17" t="s">
        <v>5204</v>
      </c>
      <c r="J5677" s="17" t="s">
        <v>7274</v>
      </c>
    </row>
    <row r="5678" spans="1:10" hidden="1">
      <c r="A5678" s="18">
        <f t="shared" si="88"/>
        <v>5674</v>
      </c>
      <c r="B5678" s="349">
        <v>21334</v>
      </c>
      <c r="C5678" s="350" t="s">
        <v>4012</v>
      </c>
      <c r="D5678" s="351">
        <v>36523</v>
      </c>
      <c r="E5678" s="352" t="s">
        <v>4794</v>
      </c>
      <c r="F5678" s="17"/>
      <c r="G5678" s="17"/>
      <c r="H5678" s="353">
        <v>109880562917</v>
      </c>
      <c r="I5678" s="17" t="s">
        <v>5204</v>
      </c>
      <c r="J5678" s="17" t="s">
        <v>6445</v>
      </c>
    </row>
    <row r="5679" spans="1:10" hidden="1">
      <c r="A5679" s="18">
        <f t="shared" si="88"/>
        <v>5675</v>
      </c>
      <c r="B5679" s="349">
        <v>21335</v>
      </c>
      <c r="C5679" s="350" t="s">
        <v>5168</v>
      </c>
      <c r="D5679" s="351">
        <v>33395</v>
      </c>
      <c r="E5679" s="352" t="s">
        <v>4792</v>
      </c>
      <c r="F5679" s="17"/>
      <c r="G5679" s="17"/>
      <c r="H5679" s="353">
        <v>1028588205</v>
      </c>
      <c r="I5679" s="17" t="s">
        <v>5210</v>
      </c>
      <c r="J5679" s="17" t="s">
        <v>7275</v>
      </c>
    </row>
    <row r="5680" spans="1:10" hidden="1">
      <c r="A5680" s="18">
        <f t="shared" si="88"/>
        <v>5676</v>
      </c>
      <c r="B5680" s="349">
        <v>21336</v>
      </c>
      <c r="C5680" s="350" t="s">
        <v>5169</v>
      </c>
      <c r="D5680" s="351">
        <v>37523</v>
      </c>
      <c r="E5680" s="352" t="s">
        <v>4826</v>
      </c>
      <c r="F5680" s="17"/>
      <c r="G5680" s="17"/>
      <c r="H5680" s="353">
        <v>1043403801</v>
      </c>
      <c r="I5680" s="17" t="s">
        <v>5210</v>
      </c>
      <c r="J5680" s="17" t="s">
        <v>7255</v>
      </c>
    </row>
    <row r="5681" spans="1:10" hidden="1">
      <c r="A5681" s="18">
        <f t="shared" si="88"/>
        <v>5677</v>
      </c>
      <c r="B5681" s="349">
        <v>21337</v>
      </c>
      <c r="C5681" s="350" t="s">
        <v>5170</v>
      </c>
      <c r="D5681" s="351">
        <v>33243</v>
      </c>
      <c r="E5681" s="352" t="s">
        <v>4828</v>
      </c>
      <c r="F5681" s="17"/>
      <c r="G5681" s="17"/>
      <c r="H5681" s="353">
        <v>1014495986</v>
      </c>
      <c r="I5681" s="17" t="s">
        <v>5210</v>
      </c>
      <c r="J5681" s="17" t="s">
        <v>7255</v>
      </c>
    </row>
    <row r="5682" spans="1:10" hidden="1">
      <c r="A5682" s="18">
        <f t="shared" si="88"/>
        <v>5678</v>
      </c>
      <c r="B5682" s="349">
        <v>21338</v>
      </c>
      <c r="C5682" s="350" t="s">
        <v>5171</v>
      </c>
      <c r="D5682" s="351">
        <v>35499</v>
      </c>
      <c r="E5682" s="352" t="s">
        <v>4793</v>
      </c>
      <c r="F5682" s="17"/>
      <c r="G5682" s="17"/>
      <c r="H5682" s="353">
        <v>9366984567</v>
      </c>
      <c r="I5682" s="17" t="s">
        <v>5210</v>
      </c>
      <c r="J5682" s="17" t="s">
        <v>5922</v>
      </c>
    </row>
    <row r="5683" spans="1:10" hidden="1">
      <c r="A5683" s="18">
        <f t="shared" si="88"/>
        <v>5679</v>
      </c>
      <c r="B5683" s="349">
        <v>21339</v>
      </c>
      <c r="C5683" s="350" t="s">
        <v>5172</v>
      </c>
      <c r="D5683" s="351">
        <v>34039</v>
      </c>
      <c r="E5683" s="352" t="s">
        <v>4781</v>
      </c>
      <c r="F5683" s="17"/>
      <c r="G5683" s="17"/>
      <c r="H5683" s="353">
        <v>106882537303</v>
      </c>
      <c r="I5683" s="17" t="s">
        <v>5204</v>
      </c>
      <c r="J5683" s="17" t="s">
        <v>7276</v>
      </c>
    </row>
    <row r="5684" spans="1:10" hidden="1">
      <c r="A5684" s="18">
        <f t="shared" si="88"/>
        <v>5680</v>
      </c>
      <c r="B5684" s="349">
        <v>21340</v>
      </c>
      <c r="C5684" s="350" t="s">
        <v>5173</v>
      </c>
      <c r="D5684" s="351">
        <v>33884</v>
      </c>
      <c r="E5684" s="352" t="s">
        <v>4793</v>
      </c>
      <c r="F5684" s="17"/>
      <c r="G5684" s="17"/>
      <c r="H5684" s="353">
        <v>0</v>
      </c>
      <c r="I5684" s="17">
        <v>0</v>
      </c>
      <c r="J5684" s="17" t="s">
        <v>7202</v>
      </c>
    </row>
    <row r="5685" spans="1:10" hidden="1">
      <c r="A5685" s="18">
        <f t="shared" si="88"/>
        <v>5681</v>
      </c>
      <c r="B5685" s="349">
        <v>21341</v>
      </c>
      <c r="C5685" s="350" t="s">
        <v>5174</v>
      </c>
      <c r="D5685" s="351">
        <v>35255</v>
      </c>
      <c r="E5685" s="352" t="s">
        <v>4785</v>
      </c>
      <c r="F5685" s="17"/>
      <c r="G5685" s="17"/>
      <c r="H5685" s="353">
        <v>1049304580</v>
      </c>
      <c r="I5685" s="17" t="s">
        <v>5210</v>
      </c>
      <c r="J5685" s="17" t="s">
        <v>7259</v>
      </c>
    </row>
    <row r="5686" spans="1:10" hidden="1">
      <c r="A5686" s="18">
        <f t="shared" si="88"/>
        <v>5682</v>
      </c>
      <c r="B5686" s="349">
        <v>21342</v>
      </c>
      <c r="C5686" s="350" t="s">
        <v>5175</v>
      </c>
      <c r="D5686" s="351">
        <v>37216</v>
      </c>
      <c r="E5686" s="352" t="s">
        <v>4784</v>
      </c>
      <c r="F5686" s="17"/>
      <c r="G5686" s="17"/>
      <c r="H5686" s="353">
        <v>1040014820</v>
      </c>
      <c r="I5686" s="17" t="s">
        <v>5210</v>
      </c>
      <c r="J5686" s="17" t="s">
        <v>7255</v>
      </c>
    </row>
    <row r="5687" spans="1:10" hidden="1">
      <c r="A5687" s="18">
        <f t="shared" si="88"/>
        <v>5683</v>
      </c>
      <c r="B5687" s="349">
        <v>21343</v>
      </c>
      <c r="C5687" s="350" t="s">
        <v>5176</v>
      </c>
      <c r="D5687" s="351">
        <v>37245</v>
      </c>
      <c r="E5687" s="352" t="s">
        <v>4794</v>
      </c>
      <c r="F5687" s="17"/>
      <c r="G5687" s="17"/>
      <c r="H5687" s="353">
        <v>141000886595</v>
      </c>
      <c r="I5687" s="17" t="s">
        <v>5210</v>
      </c>
      <c r="J5687" s="17" t="s">
        <v>6445</v>
      </c>
    </row>
    <row r="5688" spans="1:10" hidden="1">
      <c r="A5688" s="18">
        <f t="shared" si="88"/>
        <v>5684</v>
      </c>
      <c r="B5688" s="349">
        <v>21344</v>
      </c>
      <c r="C5688" s="350" t="s">
        <v>5177</v>
      </c>
      <c r="D5688" s="351">
        <v>33644</v>
      </c>
      <c r="E5688" s="352" t="s">
        <v>4826</v>
      </c>
      <c r="F5688" s="17"/>
      <c r="G5688" s="17"/>
      <c r="H5688" s="353">
        <v>103879663095</v>
      </c>
      <c r="I5688" s="17" t="s">
        <v>5204</v>
      </c>
      <c r="J5688" s="17" t="s">
        <v>7277</v>
      </c>
    </row>
    <row r="5689" spans="1:10" hidden="1">
      <c r="A5689" s="18">
        <f t="shared" si="88"/>
        <v>5685</v>
      </c>
      <c r="B5689" s="349">
        <v>13815</v>
      </c>
      <c r="C5689" s="350" t="s">
        <v>3970</v>
      </c>
      <c r="D5689" s="351">
        <v>30915</v>
      </c>
      <c r="E5689" s="352" t="s">
        <v>4789</v>
      </c>
      <c r="F5689" s="17"/>
      <c r="G5689" s="17"/>
      <c r="H5689" s="353">
        <v>1049277841</v>
      </c>
      <c r="I5689" s="17" t="s">
        <v>5210</v>
      </c>
      <c r="J5689" s="17" t="s">
        <v>6028</v>
      </c>
    </row>
    <row r="5690" spans="1:10" hidden="1">
      <c r="A5690" s="18">
        <f t="shared" si="88"/>
        <v>5686</v>
      </c>
      <c r="B5690" s="349">
        <v>17116</v>
      </c>
      <c r="C5690" s="350" t="s">
        <v>5178</v>
      </c>
      <c r="D5690" s="351">
        <v>31993</v>
      </c>
      <c r="E5690" s="352" t="s">
        <v>4798</v>
      </c>
      <c r="F5690" s="17"/>
      <c r="G5690" s="17"/>
      <c r="H5690" s="353">
        <v>1049271141</v>
      </c>
      <c r="I5690" s="17" t="s">
        <v>5210</v>
      </c>
      <c r="J5690" s="17" t="s">
        <v>6480</v>
      </c>
    </row>
    <row r="5691" spans="1:10" hidden="1">
      <c r="A5691" s="18">
        <f t="shared" si="88"/>
        <v>5687</v>
      </c>
      <c r="B5691" s="349">
        <v>18289</v>
      </c>
      <c r="C5691" s="350" t="s">
        <v>5179</v>
      </c>
      <c r="D5691" s="351">
        <v>32215</v>
      </c>
      <c r="E5691" s="352" t="s">
        <v>4827</v>
      </c>
      <c r="F5691" s="17"/>
      <c r="G5691" s="17"/>
      <c r="H5691" s="353">
        <v>1049277719</v>
      </c>
      <c r="I5691" s="17" t="s">
        <v>5210</v>
      </c>
      <c r="J5691" s="17" t="s">
        <v>6638</v>
      </c>
    </row>
    <row r="5692" spans="1:10" hidden="1">
      <c r="A5692" s="18">
        <f t="shared" si="88"/>
        <v>5688</v>
      </c>
      <c r="B5692" s="349">
        <v>19792</v>
      </c>
      <c r="C5692" s="350" t="s">
        <v>3837</v>
      </c>
      <c r="D5692" s="351">
        <v>36083</v>
      </c>
      <c r="E5692" s="352" t="s">
        <v>4800</v>
      </c>
      <c r="F5692" s="17"/>
      <c r="G5692" s="17"/>
      <c r="H5692" s="353">
        <v>1014692796</v>
      </c>
      <c r="I5692" s="17" t="s">
        <v>5210</v>
      </c>
      <c r="J5692" s="17">
        <v>0</v>
      </c>
    </row>
    <row r="5693" spans="1:10" hidden="1">
      <c r="A5693" s="18">
        <f t="shared" si="88"/>
        <v>5689</v>
      </c>
      <c r="B5693" s="349">
        <v>21345</v>
      </c>
      <c r="C5693" s="350" t="s">
        <v>5180</v>
      </c>
      <c r="D5693" s="351">
        <v>35966</v>
      </c>
      <c r="E5693" s="352" t="s">
        <v>4817</v>
      </c>
      <c r="F5693" s="17"/>
      <c r="G5693" s="17"/>
      <c r="H5693" s="353">
        <v>1043212378</v>
      </c>
      <c r="I5693" s="17" t="s">
        <v>5210</v>
      </c>
      <c r="J5693" s="17" t="s">
        <v>7278</v>
      </c>
    </row>
    <row r="5694" spans="1:10" hidden="1">
      <c r="A5694" s="18">
        <f t="shared" si="88"/>
        <v>5690</v>
      </c>
      <c r="B5694" s="349">
        <v>21346</v>
      </c>
      <c r="C5694" s="350" t="s">
        <v>5181</v>
      </c>
      <c r="D5694" s="351">
        <v>33179</v>
      </c>
      <c r="E5694" s="352" t="s">
        <v>4828</v>
      </c>
      <c r="F5694" s="17"/>
      <c r="G5694" s="17"/>
      <c r="H5694" s="353">
        <v>103874616084</v>
      </c>
      <c r="I5694" s="17" t="s">
        <v>5204</v>
      </c>
      <c r="J5694" s="17" t="s">
        <v>7279</v>
      </c>
    </row>
    <row r="5695" spans="1:10" hidden="1">
      <c r="A5695" s="18">
        <f t="shared" si="88"/>
        <v>5691</v>
      </c>
      <c r="B5695" s="349">
        <v>21347</v>
      </c>
      <c r="C5695" s="350" t="s">
        <v>5182</v>
      </c>
      <c r="D5695" s="351">
        <v>34514</v>
      </c>
      <c r="E5695" s="352" t="s">
        <v>4826</v>
      </c>
      <c r="F5695" s="17"/>
      <c r="G5695" s="17"/>
      <c r="H5695" s="353">
        <v>3981027001</v>
      </c>
      <c r="I5695" s="17" t="s">
        <v>5273</v>
      </c>
      <c r="J5695" s="17" t="s">
        <v>7280</v>
      </c>
    </row>
    <row r="5696" spans="1:10" hidden="1">
      <c r="A5696" s="18">
        <f t="shared" si="88"/>
        <v>5692</v>
      </c>
      <c r="B5696" s="349">
        <v>21348</v>
      </c>
      <c r="C5696" s="350" t="s">
        <v>5183</v>
      </c>
      <c r="D5696" s="351">
        <v>35193</v>
      </c>
      <c r="E5696" s="352" t="s">
        <v>4812</v>
      </c>
      <c r="F5696" s="17"/>
      <c r="G5696" s="17"/>
      <c r="H5696" s="353">
        <v>103880632746</v>
      </c>
      <c r="I5696" s="17" t="s">
        <v>5204</v>
      </c>
      <c r="J5696" s="17" t="s">
        <v>7281</v>
      </c>
    </row>
    <row r="5697" spans="1:10" hidden="1">
      <c r="A5697" s="18">
        <f t="shared" si="88"/>
        <v>5693</v>
      </c>
      <c r="B5697" s="349">
        <v>21350</v>
      </c>
      <c r="C5697" s="350" t="s">
        <v>5184</v>
      </c>
      <c r="D5697" s="351">
        <v>36362</v>
      </c>
      <c r="E5697" s="352" t="s">
        <v>4803</v>
      </c>
      <c r="F5697" s="17"/>
      <c r="G5697" s="17"/>
      <c r="H5697" s="353">
        <v>1040105066</v>
      </c>
      <c r="I5697" s="17" t="s">
        <v>5210</v>
      </c>
      <c r="J5697" s="17" t="s">
        <v>7282</v>
      </c>
    </row>
    <row r="5698" spans="1:10" hidden="1">
      <c r="A5698" s="18">
        <f t="shared" si="88"/>
        <v>5694</v>
      </c>
      <c r="B5698" s="349">
        <v>21351</v>
      </c>
      <c r="C5698" s="350" t="s">
        <v>5185</v>
      </c>
      <c r="D5698" s="351">
        <v>37518</v>
      </c>
      <c r="E5698" s="352" t="s">
        <v>4821</v>
      </c>
      <c r="F5698" s="17"/>
      <c r="G5698" s="17"/>
      <c r="H5698" s="353">
        <v>1043407329</v>
      </c>
      <c r="I5698" s="17" t="s">
        <v>5210</v>
      </c>
      <c r="J5698" s="17" t="s">
        <v>7030</v>
      </c>
    </row>
    <row r="5699" spans="1:10" hidden="1">
      <c r="A5699" s="18">
        <f t="shared" si="88"/>
        <v>5695</v>
      </c>
      <c r="B5699" s="349">
        <v>21352</v>
      </c>
      <c r="C5699" s="350" t="s">
        <v>5186</v>
      </c>
      <c r="D5699" s="351">
        <v>36313</v>
      </c>
      <c r="E5699" s="352" t="s">
        <v>4808</v>
      </c>
      <c r="F5699" s="17"/>
      <c r="G5699" s="17"/>
      <c r="H5699" s="353">
        <v>108870380060</v>
      </c>
      <c r="I5699" s="17" t="s">
        <v>5204</v>
      </c>
      <c r="J5699" s="17" t="s">
        <v>6445</v>
      </c>
    </row>
    <row r="5700" spans="1:10" hidden="1">
      <c r="A5700" s="18">
        <f t="shared" si="88"/>
        <v>5696</v>
      </c>
      <c r="B5700" s="349">
        <v>21354</v>
      </c>
      <c r="C5700" s="350" t="s">
        <v>5187</v>
      </c>
      <c r="D5700" s="351">
        <v>33601</v>
      </c>
      <c r="E5700" s="352" t="s">
        <v>4813</v>
      </c>
      <c r="F5700" s="17"/>
      <c r="G5700" s="17"/>
      <c r="H5700" s="353">
        <v>1043828204</v>
      </c>
      <c r="I5700" s="17" t="s">
        <v>5210</v>
      </c>
      <c r="J5700" s="17" t="s">
        <v>7283</v>
      </c>
    </row>
    <row r="5701" spans="1:10" hidden="1">
      <c r="A5701" s="18">
        <f t="shared" si="88"/>
        <v>5697</v>
      </c>
      <c r="B5701" s="349">
        <v>21355</v>
      </c>
      <c r="C5701" s="350" t="s">
        <v>1713</v>
      </c>
      <c r="D5701" s="351">
        <v>32375</v>
      </c>
      <c r="E5701" s="352" t="s">
        <v>4823</v>
      </c>
      <c r="F5701" s="17"/>
      <c r="G5701" s="17"/>
      <c r="H5701" s="353">
        <v>108007006788</v>
      </c>
      <c r="I5701" s="17" t="s">
        <v>5204</v>
      </c>
      <c r="J5701" s="17" t="s">
        <v>7284</v>
      </c>
    </row>
    <row r="5702" spans="1:10" hidden="1">
      <c r="A5702" s="18">
        <f t="shared" ref="A5702:A5716" si="89">ROW()-4</f>
        <v>5698</v>
      </c>
      <c r="B5702" s="349">
        <v>21356</v>
      </c>
      <c r="C5702" s="350" t="s">
        <v>3718</v>
      </c>
      <c r="D5702" s="351">
        <v>32579</v>
      </c>
      <c r="E5702" s="352" t="s">
        <v>4826</v>
      </c>
      <c r="F5702" s="17"/>
      <c r="G5702" s="17"/>
      <c r="H5702" s="353">
        <v>9378178575</v>
      </c>
      <c r="I5702" s="17" t="s">
        <v>5210</v>
      </c>
      <c r="J5702" s="17" t="s">
        <v>7285</v>
      </c>
    </row>
    <row r="5703" spans="1:10" hidden="1">
      <c r="A5703" s="18">
        <f t="shared" si="89"/>
        <v>5699</v>
      </c>
      <c r="B5703" s="349">
        <v>21357</v>
      </c>
      <c r="C5703" s="350" t="s">
        <v>5188</v>
      </c>
      <c r="D5703" s="351">
        <v>37658</v>
      </c>
      <c r="E5703" s="352" t="s">
        <v>4826</v>
      </c>
      <c r="F5703" s="17"/>
      <c r="G5703" s="17"/>
      <c r="H5703" s="353">
        <v>1024048519</v>
      </c>
      <c r="I5703" s="17" t="s">
        <v>5210</v>
      </c>
      <c r="J5703" s="17" t="s">
        <v>7286</v>
      </c>
    </row>
    <row r="5704" spans="1:10" hidden="1">
      <c r="A5704" s="18">
        <f t="shared" si="89"/>
        <v>5700</v>
      </c>
      <c r="B5704" s="349">
        <v>21358</v>
      </c>
      <c r="C5704" s="350" t="s">
        <v>5189</v>
      </c>
      <c r="D5704" s="351">
        <v>32883</v>
      </c>
      <c r="E5704" s="352" t="s">
        <v>4821</v>
      </c>
      <c r="F5704" s="17"/>
      <c r="G5704" s="17"/>
      <c r="H5704" s="353">
        <v>105880736733</v>
      </c>
      <c r="I5704" s="17" t="s">
        <v>5204</v>
      </c>
      <c r="J5704" s="17" t="s">
        <v>7287</v>
      </c>
    </row>
    <row r="5705" spans="1:10" hidden="1">
      <c r="A5705" s="18">
        <f t="shared" si="89"/>
        <v>5701</v>
      </c>
      <c r="B5705" s="349">
        <v>21359</v>
      </c>
      <c r="C5705" s="350" t="s">
        <v>5190</v>
      </c>
      <c r="D5705" s="351">
        <v>32999</v>
      </c>
      <c r="E5705" s="352" t="s">
        <v>4802</v>
      </c>
      <c r="F5705" s="17"/>
      <c r="G5705" s="17"/>
      <c r="H5705" s="353">
        <v>1028730110</v>
      </c>
      <c r="I5705" s="17" t="s">
        <v>5210</v>
      </c>
      <c r="J5705" s="17" t="s">
        <v>7288</v>
      </c>
    </row>
    <row r="5706" spans="1:10" hidden="1">
      <c r="A5706" s="18">
        <f t="shared" si="89"/>
        <v>5702</v>
      </c>
      <c r="B5706" s="349">
        <v>21360</v>
      </c>
      <c r="C5706" s="350" t="s">
        <v>255</v>
      </c>
      <c r="D5706" s="351">
        <v>33465</v>
      </c>
      <c r="E5706" s="352" t="s">
        <v>4827</v>
      </c>
      <c r="F5706" s="17"/>
      <c r="G5706" s="17"/>
      <c r="H5706" s="353">
        <v>0</v>
      </c>
      <c r="I5706" s="17">
        <v>0</v>
      </c>
      <c r="J5706" s="17" t="s">
        <v>7289</v>
      </c>
    </row>
    <row r="5707" spans="1:10" hidden="1">
      <c r="A5707" s="18">
        <f t="shared" si="89"/>
        <v>5703</v>
      </c>
      <c r="B5707" s="349">
        <v>21361</v>
      </c>
      <c r="C5707" s="350" t="s">
        <v>5191</v>
      </c>
      <c r="D5707" s="351">
        <v>34255</v>
      </c>
      <c r="E5707" s="352" t="s">
        <v>4793</v>
      </c>
      <c r="F5707" s="17"/>
      <c r="G5707" s="17"/>
      <c r="H5707" s="353">
        <v>101005769009</v>
      </c>
      <c r="I5707" s="17" t="s">
        <v>5204</v>
      </c>
      <c r="J5707" s="17" t="s">
        <v>5922</v>
      </c>
    </row>
    <row r="5708" spans="1:10" hidden="1">
      <c r="A5708" s="18">
        <f t="shared" si="89"/>
        <v>5704</v>
      </c>
      <c r="B5708" s="349">
        <v>21363</v>
      </c>
      <c r="C5708" s="350" t="s">
        <v>5192</v>
      </c>
      <c r="D5708" s="351">
        <v>37123</v>
      </c>
      <c r="E5708" s="352" t="s">
        <v>4784</v>
      </c>
      <c r="F5708" s="17"/>
      <c r="G5708" s="17"/>
      <c r="H5708" s="353">
        <v>1038617804</v>
      </c>
      <c r="I5708" s="17" t="s">
        <v>5210</v>
      </c>
      <c r="J5708" s="17" t="s">
        <v>7047</v>
      </c>
    </row>
    <row r="5709" spans="1:10" hidden="1">
      <c r="A5709" s="18">
        <f t="shared" si="89"/>
        <v>5705</v>
      </c>
      <c r="B5709" s="349">
        <v>21364</v>
      </c>
      <c r="C5709" s="350" t="s">
        <v>5193</v>
      </c>
      <c r="D5709" s="351">
        <v>32733</v>
      </c>
      <c r="E5709" s="352" t="s">
        <v>4795</v>
      </c>
      <c r="F5709" s="17"/>
      <c r="G5709" s="17"/>
      <c r="H5709" s="353">
        <v>8805283999</v>
      </c>
      <c r="I5709" s="17" t="s">
        <v>5273</v>
      </c>
      <c r="J5709" s="17" t="s">
        <v>6445</v>
      </c>
    </row>
    <row r="5710" spans="1:10" hidden="1">
      <c r="A5710" s="18">
        <f t="shared" si="89"/>
        <v>5706</v>
      </c>
      <c r="B5710" s="349">
        <v>21366</v>
      </c>
      <c r="C5710" s="350" t="s">
        <v>5194</v>
      </c>
      <c r="D5710" s="351">
        <v>32765</v>
      </c>
      <c r="E5710" s="352" t="s">
        <v>4784</v>
      </c>
      <c r="F5710" s="17"/>
      <c r="G5710" s="17"/>
      <c r="H5710" s="353">
        <v>141000853850</v>
      </c>
      <c r="I5710" s="17" t="s">
        <v>5210</v>
      </c>
      <c r="J5710" s="17" t="s">
        <v>6532</v>
      </c>
    </row>
    <row r="5711" spans="1:10" hidden="1">
      <c r="A5711" s="18">
        <f t="shared" si="89"/>
        <v>5707</v>
      </c>
      <c r="B5711" s="349">
        <v>21367</v>
      </c>
      <c r="C5711" s="350" t="s">
        <v>5195</v>
      </c>
      <c r="D5711" s="351">
        <v>33316</v>
      </c>
      <c r="E5711" s="352" t="s">
        <v>4795</v>
      </c>
      <c r="F5711" s="17"/>
      <c r="G5711" s="17"/>
      <c r="H5711" s="353">
        <v>102003610330</v>
      </c>
      <c r="I5711" s="17" t="s">
        <v>5204</v>
      </c>
      <c r="J5711" s="17" t="s">
        <v>7053</v>
      </c>
    </row>
    <row r="5712" spans="1:10" hidden="1">
      <c r="A5712" s="18">
        <f t="shared" si="89"/>
        <v>5708</v>
      </c>
      <c r="B5712" s="349">
        <v>21368</v>
      </c>
      <c r="C5712" s="350" t="s">
        <v>5196</v>
      </c>
      <c r="D5712" s="351">
        <v>36824</v>
      </c>
      <c r="E5712" s="352" t="s">
        <v>4779</v>
      </c>
      <c r="F5712" s="17"/>
      <c r="G5712" s="17"/>
      <c r="H5712" s="353">
        <v>102877856685</v>
      </c>
      <c r="I5712" s="17" t="s">
        <v>5204</v>
      </c>
      <c r="J5712" s="17" t="s">
        <v>6028</v>
      </c>
    </row>
    <row r="5713" spans="1:10" hidden="1">
      <c r="A5713" s="18">
        <f t="shared" si="89"/>
        <v>5709</v>
      </c>
      <c r="B5713" s="349">
        <v>21369</v>
      </c>
      <c r="C5713" s="350" t="s">
        <v>5197</v>
      </c>
      <c r="D5713" s="351">
        <v>36533</v>
      </c>
      <c r="E5713" s="352" t="s">
        <v>4781</v>
      </c>
      <c r="F5713" s="17"/>
      <c r="G5713" s="17"/>
      <c r="H5713" s="353">
        <v>9587899888</v>
      </c>
      <c r="I5713" s="17" t="s">
        <v>5210</v>
      </c>
      <c r="J5713" s="17" t="s">
        <v>6028</v>
      </c>
    </row>
    <row r="5714" spans="1:10" hidden="1">
      <c r="A5714" s="18">
        <f t="shared" si="89"/>
        <v>5710</v>
      </c>
      <c r="B5714" s="349">
        <v>21370</v>
      </c>
      <c r="C5714" s="350" t="s">
        <v>5198</v>
      </c>
      <c r="D5714" s="351">
        <v>37489</v>
      </c>
      <c r="E5714" s="352" t="s">
        <v>4821</v>
      </c>
      <c r="F5714" s="17"/>
      <c r="G5714" s="17"/>
      <c r="H5714" s="353">
        <v>103880735343</v>
      </c>
      <c r="I5714" s="17" t="s">
        <v>5204</v>
      </c>
      <c r="J5714" s="17" t="s">
        <v>7290</v>
      </c>
    </row>
    <row r="5715" spans="1:10" hidden="1">
      <c r="A5715" s="18">
        <f t="shared" si="89"/>
        <v>5711</v>
      </c>
      <c r="B5715" s="349">
        <v>21371</v>
      </c>
      <c r="C5715" s="350" t="s">
        <v>5199</v>
      </c>
      <c r="D5715" s="351">
        <v>34013</v>
      </c>
      <c r="E5715" s="352" t="s">
        <v>4825</v>
      </c>
      <c r="F5715" s="17"/>
      <c r="G5715" s="17"/>
      <c r="H5715" s="353">
        <v>3386799716</v>
      </c>
      <c r="I5715" s="17" t="s">
        <v>5210</v>
      </c>
      <c r="J5715" s="17" t="s">
        <v>7291</v>
      </c>
    </row>
    <row r="5716" spans="1:10" hidden="1">
      <c r="A5716" s="18">
        <f t="shared" si="89"/>
        <v>5712</v>
      </c>
      <c r="B5716" s="349">
        <v>21372</v>
      </c>
      <c r="C5716" s="350" t="s">
        <v>5200</v>
      </c>
      <c r="D5716" s="351">
        <v>37502</v>
      </c>
      <c r="E5716" s="352" t="s">
        <v>4815</v>
      </c>
      <c r="F5716" s="17"/>
      <c r="G5716" s="17"/>
      <c r="H5716" s="353">
        <v>1043405280</v>
      </c>
      <c r="I5716" s="17" t="s">
        <v>5210</v>
      </c>
      <c r="J5716" s="17" t="s">
        <v>7255</v>
      </c>
    </row>
  </sheetData>
  <autoFilter ref="A3:J5716">
    <filterColumn colId="2">
      <filters>
        <filter val="Đàm Hữu Thắng"/>
      </filters>
    </filterColumn>
  </autoFilter>
  <mergeCells count="2">
    <mergeCell ref="B2:F2"/>
    <mergeCell ref="A1:G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P9193"/>
  <sheetViews>
    <sheetView topLeftCell="B148" workbookViewId="0">
      <selection activeCell="J10" sqref="J10"/>
    </sheetView>
  </sheetViews>
  <sheetFormatPr defaultRowHeight="20.25"/>
  <cols>
    <col min="1" max="1" width="4.140625" style="615" customWidth="1"/>
    <col min="2" max="2" width="8.140625" style="674" customWidth="1"/>
    <col min="3" max="3" width="32.5703125" style="675" customWidth="1"/>
    <col min="4" max="4" width="11.7109375" style="676" customWidth="1"/>
    <col min="5" max="5" width="6.7109375" style="677" customWidth="1"/>
    <col min="6" max="6" width="4.140625" style="614" customWidth="1"/>
    <col min="7" max="7" width="22.42578125" style="678" customWidth="1"/>
    <col min="8" max="8" width="30.42578125" style="679" customWidth="1"/>
    <col min="9" max="9" width="10.7109375" style="612" customWidth="1"/>
    <col min="10" max="10" width="13.28515625" style="612" customWidth="1"/>
    <col min="11" max="11" width="13" style="616" customWidth="1"/>
    <col min="12" max="12" width="4.28515625" style="610" customWidth="1"/>
    <col min="13" max="13" width="6.5703125" style="610" customWidth="1"/>
    <col min="14" max="14" width="9.5703125" style="617" customWidth="1"/>
    <col min="15" max="15" width="21.7109375" style="615" customWidth="1"/>
    <col min="16" max="16" width="19" style="618" customWidth="1"/>
    <col min="17" max="17" width="28" style="618" customWidth="1"/>
    <col min="18" max="18" width="16.85546875" style="618" customWidth="1"/>
    <col min="19" max="21" width="13.42578125" style="618" customWidth="1"/>
    <col min="22" max="22" width="21.7109375" style="618" customWidth="1"/>
    <col min="23" max="23" width="13.42578125" style="618" customWidth="1"/>
    <col min="24" max="24" width="10.7109375" style="618" customWidth="1"/>
    <col min="25" max="25" width="11.5703125" style="618" customWidth="1"/>
    <col min="26" max="26" width="12" style="618" customWidth="1"/>
    <col min="27" max="27" width="6.28515625" style="615" customWidth="1"/>
    <col min="28" max="28" width="7.42578125" style="615" customWidth="1"/>
    <col min="29" max="29" width="19.42578125" style="619" customWidth="1"/>
    <col min="30" max="30" width="14" style="620" customWidth="1"/>
    <col min="31" max="31" width="27.140625" style="615" customWidth="1"/>
    <col min="32" max="32" width="13" style="621" customWidth="1"/>
    <col min="33" max="33" width="12.5703125" style="621" customWidth="1"/>
    <col min="34" max="34" width="12.85546875" style="621" customWidth="1"/>
    <col min="35" max="35" width="8" style="615" customWidth="1"/>
    <col min="36" max="36" width="30.85546875" style="622" customWidth="1"/>
    <col min="37" max="37" width="12.140625" style="615" customWidth="1"/>
    <col min="38" max="38" width="14.28515625" style="615" customWidth="1"/>
    <col min="39" max="39" width="35.140625" style="615" customWidth="1"/>
    <col min="40" max="40" width="9" style="615" customWidth="1"/>
    <col min="41" max="41" width="15.140625" style="612" customWidth="1"/>
    <col min="42" max="42" width="12.28515625" style="612" customWidth="1"/>
    <col min="43" max="43" width="12.7109375" style="610" customWidth="1"/>
    <col min="44" max="44" width="9.140625" style="478" customWidth="1"/>
    <col min="45" max="45" width="14.28515625" style="610" customWidth="1"/>
    <col min="46" max="46" width="12" style="610" customWidth="1"/>
    <col min="47" max="47" width="7.85546875" style="610" customWidth="1"/>
    <col min="48" max="48" width="9.7109375" style="418" customWidth="1"/>
    <col min="49" max="49" width="12.5703125" style="478" customWidth="1"/>
    <col min="50" max="50" width="11.7109375" style="610" customWidth="1"/>
    <col min="51" max="51" width="22.140625" style="623" customWidth="1"/>
    <col min="52" max="52" width="8.5703125" style="610" customWidth="1"/>
    <col min="53" max="53" width="15.140625" style="610" customWidth="1"/>
    <col min="54" max="54" width="17.140625" style="610" customWidth="1"/>
    <col min="55" max="55" width="22.85546875" style="610" customWidth="1"/>
    <col min="56" max="56" width="13.140625" style="611" customWidth="1"/>
    <col min="57" max="57" width="6" style="618" customWidth="1"/>
    <col min="58" max="58" width="13.5703125" style="610" customWidth="1"/>
    <col min="59" max="59" width="16.28515625" style="624" customWidth="1"/>
    <col min="60" max="60" width="13.85546875" style="625" customWidth="1"/>
    <col min="61" max="61" width="15.7109375" style="673" customWidth="1"/>
    <col min="62" max="62" width="9.28515625" style="680" customWidth="1"/>
    <col min="63" max="63" width="17.7109375" style="680" customWidth="1"/>
    <col min="64" max="64" width="17.5703125" style="680" customWidth="1"/>
    <col min="65" max="65" width="26.42578125" style="680" customWidth="1"/>
    <col min="66" max="66" width="12.5703125" style="680" customWidth="1"/>
    <col min="67" max="67" width="13.140625" style="681" customWidth="1"/>
    <col min="68" max="68" width="13.5703125" style="680" customWidth="1"/>
    <col min="69" max="69" width="23.28515625" style="612" customWidth="1"/>
    <col min="70" max="70" width="22.28515625" style="669" customWidth="1"/>
    <col min="71" max="71" width="23.42578125" style="669" customWidth="1"/>
    <col min="72" max="73" width="22.5703125" style="669" customWidth="1"/>
    <col min="74" max="74" width="22" style="669" customWidth="1"/>
    <col min="75" max="75" width="19.140625" style="669" customWidth="1"/>
    <col min="76" max="76" width="3.5703125" style="610" customWidth="1"/>
    <col min="77" max="77" width="18.42578125" style="669" customWidth="1"/>
    <col min="78" max="78" width="13.7109375" style="610" customWidth="1"/>
    <col min="79" max="79" width="20.7109375" style="669" customWidth="1"/>
    <col min="80" max="80" width="15" style="610" customWidth="1"/>
    <col min="81" max="81" width="17.85546875" style="669" customWidth="1"/>
    <col min="82" max="82" width="42.85546875" style="669" customWidth="1"/>
    <col min="83" max="83" width="14.42578125" style="669" customWidth="1"/>
    <col min="84" max="84" width="26.5703125" style="669" customWidth="1"/>
    <col min="85" max="85" width="14.140625" style="669" customWidth="1"/>
    <col min="86" max="86" width="29.85546875" style="669" customWidth="1"/>
    <col min="87" max="87" width="16" style="669" customWidth="1"/>
    <col min="88" max="88" width="9.5703125" style="611" customWidth="1"/>
    <col min="89" max="89" width="9.5703125" style="618" customWidth="1"/>
    <col min="90" max="91" width="14" style="615" customWidth="1"/>
    <col min="92" max="92" width="25" style="615" customWidth="1"/>
    <col min="93" max="93" width="9.140625" style="610"/>
    <col min="94" max="94" width="22.28515625" style="610" customWidth="1"/>
    <col min="95" max="16384" width="9.140625" style="610"/>
  </cols>
  <sheetData>
    <row r="1" spans="1:94" s="360" customFormat="1" ht="35.25" customHeight="1">
      <c r="A1" s="357"/>
      <c r="B1" s="358"/>
      <c r="C1" s="359"/>
      <c r="D1" s="735" t="s">
        <v>7347</v>
      </c>
      <c r="E1" s="735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5"/>
      <c r="Z1" s="735"/>
      <c r="AA1" s="735"/>
      <c r="AB1" s="735"/>
      <c r="AC1" s="735"/>
      <c r="AD1" s="735"/>
      <c r="AE1" s="735"/>
      <c r="AF1" s="735"/>
      <c r="AG1" s="735"/>
      <c r="AH1" s="735"/>
      <c r="AI1" s="735"/>
      <c r="AJ1" s="735"/>
      <c r="AK1" s="735"/>
      <c r="AL1" s="735"/>
      <c r="AM1" s="735"/>
      <c r="AN1" s="735"/>
      <c r="AO1" s="735"/>
      <c r="AP1" s="735"/>
      <c r="AR1" s="361"/>
      <c r="AV1" s="362"/>
      <c r="AW1" s="361"/>
      <c r="AY1" s="363"/>
      <c r="BD1" s="364"/>
      <c r="BE1" s="365"/>
      <c r="BG1" s="366"/>
      <c r="BH1" s="358"/>
      <c r="BI1" s="367"/>
      <c r="BO1" s="368"/>
      <c r="BQ1" s="368"/>
      <c r="BR1" s="369"/>
      <c r="BS1" s="369"/>
      <c r="BT1" s="369"/>
      <c r="BU1" s="369"/>
      <c r="BV1" s="369"/>
      <c r="BW1" s="369"/>
      <c r="BY1" s="369"/>
      <c r="CA1" s="369"/>
      <c r="CC1" s="369"/>
      <c r="CD1" s="369"/>
      <c r="CE1" s="369"/>
      <c r="CF1" s="369"/>
      <c r="CG1" s="369"/>
      <c r="CH1" s="369"/>
      <c r="CI1" s="369"/>
      <c r="CJ1" s="364"/>
      <c r="CK1" s="365"/>
      <c r="CL1" s="357"/>
      <c r="CM1" s="357"/>
      <c r="CN1" s="357"/>
    </row>
    <row r="2" spans="1:94" s="379" customFormat="1" ht="11.25" customHeight="1">
      <c r="A2" s="736" t="s">
        <v>7348</v>
      </c>
      <c r="B2" s="738" t="s">
        <v>7349</v>
      </c>
      <c r="C2" s="739" t="s">
        <v>1</v>
      </c>
      <c r="D2" s="741" t="s">
        <v>7350</v>
      </c>
      <c r="E2" s="744" t="s">
        <v>7351</v>
      </c>
      <c r="F2" s="370"/>
      <c r="G2" s="371"/>
      <c r="H2" s="747"/>
      <c r="I2" s="749"/>
      <c r="J2" s="751" t="s">
        <v>7348</v>
      </c>
      <c r="K2" s="751"/>
      <c r="L2" s="738" t="s">
        <v>7352</v>
      </c>
      <c r="M2" s="738" t="s">
        <v>7352</v>
      </c>
      <c r="N2" s="738" t="s">
        <v>7349</v>
      </c>
      <c r="O2" s="752" t="s">
        <v>7353</v>
      </c>
      <c r="P2" s="738" t="s">
        <v>7354</v>
      </c>
      <c r="Q2" s="738" t="s">
        <v>7355</v>
      </c>
      <c r="R2" s="754" t="s">
        <v>7356</v>
      </c>
      <c r="S2" s="755"/>
      <c r="T2" s="755"/>
      <c r="U2" s="756"/>
      <c r="V2" s="766" t="s">
        <v>7357</v>
      </c>
      <c r="W2" s="767"/>
      <c r="X2" s="767"/>
      <c r="Y2" s="767"/>
      <c r="Z2" s="760" t="s">
        <v>7358</v>
      </c>
      <c r="AA2" s="738" t="s">
        <v>7359</v>
      </c>
      <c r="AB2" s="738" t="s">
        <v>7360</v>
      </c>
      <c r="AC2" s="372"/>
      <c r="AD2" s="771"/>
      <c r="AE2" s="772"/>
      <c r="AF2" s="773" t="s">
        <v>7361</v>
      </c>
      <c r="AG2" s="774"/>
      <c r="AH2" s="373"/>
      <c r="AI2" s="374" t="s">
        <v>7362</v>
      </c>
      <c r="AJ2" s="375"/>
      <c r="AK2" s="376"/>
      <c r="AL2" s="376"/>
      <c r="AM2" s="376"/>
      <c r="AN2" s="762" t="s">
        <v>7363</v>
      </c>
      <c r="AO2" s="762" t="s">
        <v>7364</v>
      </c>
      <c r="AP2" s="762" t="s">
        <v>7365</v>
      </c>
      <c r="AQ2" s="762" t="s">
        <v>7365</v>
      </c>
      <c r="AR2" s="747" t="s">
        <v>4848</v>
      </c>
      <c r="AS2" s="763" t="s">
        <v>7366</v>
      </c>
      <c r="AT2" s="764"/>
      <c r="AU2" s="764"/>
      <c r="AV2" s="765"/>
      <c r="AW2" s="762" t="s">
        <v>7367</v>
      </c>
      <c r="AX2" s="762" t="s">
        <v>7368</v>
      </c>
      <c r="AY2" s="762" t="s">
        <v>7369</v>
      </c>
      <c r="AZ2" s="762" t="s">
        <v>7370</v>
      </c>
      <c r="BA2" s="775" t="s">
        <v>7371</v>
      </c>
      <c r="BB2" s="775" t="s">
        <v>7372</v>
      </c>
      <c r="BC2" s="775" t="s">
        <v>7373</v>
      </c>
      <c r="BD2" s="777" t="s">
        <v>53</v>
      </c>
      <c r="BE2" s="762" t="s">
        <v>7374</v>
      </c>
      <c r="BF2" s="747" t="s">
        <v>7375</v>
      </c>
      <c r="BG2" s="780" t="s">
        <v>7376</v>
      </c>
      <c r="BH2" s="780"/>
      <c r="BI2" s="776" t="s">
        <v>50</v>
      </c>
      <c r="BJ2" s="776" t="s">
        <v>50</v>
      </c>
      <c r="BK2" s="776" t="s">
        <v>7377</v>
      </c>
      <c r="BL2" s="776" t="s">
        <v>7378</v>
      </c>
      <c r="BM2" s="776" t="s">
        <v>7379</v>
      </c>
      <c r="BN2" s="776" t="s">
        <v>50</v>
      </c>
      <c r="BO2" s="747" t="s">
        <v>7380</v>
      </c>
      <c r="BP2" s="747" t="s">
        <v>7381</v>
      </c>
      <c r="BQ2" s="762" t="s">
        <v>7382</v>
      </c>
      <c r="BR2" s="762" t="s">
        <v>7383</v>
      </c>
      <c r="BS2" s="762" t="s">
        <v>7384</v>
      </c>
      <c r="BT2" s="762" t="s">
        <v>7385</v>
      </c>
      <c r="BU2" s="762" t="s">
        <v>7386</v>
      </c>
      <c r="BV2" s="762" t="s">
        <v>7387</v>
      </c>
      <c r="BW2" s="762" t="s">
        <v>7388</v>
      </c>
      <c r="BX2" s="762"/>
      <c r="BY2" s="817" t="s">
        <v>7389</v>
      </c>
      <c r="BZ2" s="762" t="s">
        <v>7390</v>
      </c>
      <c r="CA2" s="817" t="s">
        <v>7391</v>
      </c>
      <c r="CB2" s="762" t="s">
        <v>7390</v>
      </c>
      <c r="CC2" s="762" t="s">
        <v>7392</v>
      </c>
      <c r="CD2" s="762" t="s">
        <v>7393</v>
      </c>
      <c r="CE2" s="762" t="s">
        <v>7390</v>
      </c>
      <c r="CF2" s="762" t="s">
        <v>7394</v>
      </c>
      <c r="CG2" s="762" t="s">
        <v>7392</v>
      </c>
      <c r="CH2" s="762" t="s">
        <v>7395</v>
      </c>
      <c r="CI2" s="762"/>
      <c r="CJ2" s="796">
        <v>2024</v>
      </c>
      <c r="CK2" s="377"/>
      <c r="CL2" s="378"/>
      <c r="CM2" s="378"/>
      <c r="CN2" s="378"/>
    </row>
    <row r="3" spans="1:94" s="379" customFormat="1" ht="20.25" customHeight="1">
      <c r="A3" s="736"/>
      <c r="B3" s="736"/>
      <c r="C3" s="739"/>
      <c r="D3" s="742"/>
      <c r="E3" s="745"/>
      <c r="F3" s="380"/>
      <c r="G3" s="371"/>
      <c r="H3" s="748"/>
      <c r="I3" s="749"/>
      <c r="J3" s="749" t="s">
        <v>7396</v>
      </c>
      <c r="K3" s="798" t="s">
        <v>7397</v>
      </c>
      <c r="L3" s="738"/>
      <c r="M3" s="738"/>
      <c r="N3" s="736"/>
      <c r="O3" s="753"/>
      <c r="P3" s="736"/>
      <c r="Q3" s="736"/>
      <c r="R3" s="757"/>
      <c r="S3" s="758"/>
      <c r="T3" s="758"/>
      <c r="U3" s="759"/>
      <c r="V3" s="768"/>
      <c r="W3" s="769"/>
      <c r="X3" s="769"/>
      <c r="Y3" s="769"/>
      <c r="Z3" s="770"/>
      <c r="AA3" s="736"/>
      <c r="AB3" s="736"/>
      <c r="AC3" s="778" t="s">
        <v>7398</v>
      </c>
      <c r="AD3" s="802" t="s">
        <v>7399</v>
      </c>
      <c r="AE3" s="804" t="s">
        <v>7400</v>
      </c>
      <c r="AF3" s="811" t="s">
        <v>7401</v>
      </c>
      <c r="AG3" s="814" t="s">
        <v>7402</v>
      </c>
      <c r="AH3" s="381"/>
      <c r="AI3" s="762" t="s">
        <v>7403</v>
      </c>
      <c r="AJ3" s="763" t="s">
        <v>7404</v>
      </c>
      <c r="AK3" s="764"/>
      <c r="AL3" s="764"/>
      <c r="AM3" s="764"/>
      <c r="AN3" s="762"/>
      <c r="AO3" s="762"/>
      <c r="AP3" s="762"/>
      <c r="AQ3" s="762"/>
      <c r="AR3" s="748"/>
      <c r="AS3" s="762" t="s">
        <v>7405</v>
      </c>
      <c r="AT3" s="762" t="s">
        <v>7406</v>
      </c>
      <c r="AU3" s="762" t="s">
        <v>7407</v>
      </c>
      <c r="AV3" s="762" t="s">
        <v>7408</v>
      </c>
      <c r="AW3" s="762"/>
      <c r="AX3" s="762"/>
      <c r="AY3" s="762"/>
      <c r="AZ3" s="762"/>
      <c r="BA3" s="775"/>
      <c r="BB3" s="775"/>
      <c r="BC3" s="775"/>
      <c r="BD3" s="777"/>
      <c r="BE3" s="762"/>
      <c r="BF3" s="748"/>
      <c r="BG3" s="783" t="s">
        <v>7409</v>
      </c>
      <c r="BH3" s="785" t="s">
        <v>7410</v>
      </c>
      <c r="BI3" s="781"/>
      <c r="BJ3" s="781"/>
      <c r="BK3" s="781"/>
      <c r="BL3" s="781"/>
      <c r="BM3" s="781"/>
      <c r="BN3" s="781"/>
      <c r="BO3" s="748"/>
      <c r="BP3" s="748"/>
      <c r="BQ3" s="736"/>
      <c r="BR3" s="736"/>
      <c r="BS3" s="736"/>
      <c r="BT3" s="736"/>
      <c r="BU3" s="736"/>
      <c r="BV3" s="736"/>
      <c r="BW3" s="736"/>
      <c r="BX3" s="736"/>
      <c r="BY3" s="818"/>
      <c r="BZ3" s="736"/>
      <c r="CA3" s="818"/>
      <c r="CB3" s="736"/>
      <c r="CC3" s="736"/>
      <c r="CD3" s="736"/>
      <c r="CE3" s="736"/>
      <c r="CF3" s="736"/>
      <c r="CG3" s="736"/>
      <c r="CH3" s="736"/>
      <c r="CI3" s="736"/>
      <c r="CJ3" s="797"/>
      <c r="CK3" s="377"/>
      <c r="CL3" s="378"/>
      <c r="CM3" s="378"/>
      <c r="CN3" s="378"/>
    </row>
    <row r="4" spans="1:94" s="379" customFormat="1" ht="24" customHeight="1">
      <c r="A4" s="736"/>
      <c r="B4" s="736"/>
      <c r="C4" s="739"/>
      <c r="D4" s="742"/>
      <c r="E4" s="745"/>
      <c r="F4" s="380"/>
      <c r="G4" s="371"/>
      <c r="H4" s="748"/>
      <c r="I4" s="749"/>
      <c r="J4" s="749"/>
      <c r="K4" s="798"/>
      <c r="L4" s="738"/>
      <c r="M4" s="738"/>
      <c r="N4" s="736"/>
      <c r="O4" s="753"/>
      <c r="P4" s="736"/>
      <c r="Q4" s="736"/>
      <c r="R4" s="760" t="s">
        <v>7411</v>
      </c>
      <c r="S4" s="760" t="s">
        <v>7412</v>
      </c>
      <c r="T4" s="760" t="s">
        <v>7413</v>
      </c>
      <c r="U4" s="760" t="s">
        <v>7414</v>
      </c>
      <c r="V4" s="760" t="s">
        <v>7411</v>
      </c>
      <c r="W4" s="760" t="s">
        <v>7412</v>
      </c>
      <c r="X4" s="760" t="s">
        <v>7413</v>
      </c>
      <c r="Y4" s="760" t="s">
        <v>7414</v>
      </c>
      <c r="Z4" s="770"/>
      <c r="AA4" s="736"/>
      <c r="AB4" s="736"/>
      <c r="AC4" s="800"/>
      <c r="AD4" s="802"/>
      <c r="AE4" s="736"/>
      <c r="AF4" s="812"/>
      <c r="AG4" s="815"/>
      <c r="AH4" s="382"/>
      <c r="AI4" s="762"/>
      <c r="AJ4" s="777" t="s">
        <v>7415</v>
      </c>
      <c r="AK4" s="762" t="s">
        <v>7416</v>
      </c>
      <c r="AL4" s="383" t="s">
        <v>7417</v>
      </c>
      <c r="AM4" s="747" t="s">
        <v>7418</v>
      </c>
      <c r="AN4" s="762"/>
      <c r="AO4" s="762"/>
      <c r="AP4" s="762"/>
      <c r="AQ4" s="762"/>
      <c r="AR4" s="748"/>
      <c r="AS4" s="762"/>
      <c r="AT4" s="762"/>
      <c r="AU4" s="762"/>
      <c r="AV4" s="762"/>
      <c r="AW4" s="762"/>
      <c r="AX4" s="762"/>
      <c r="AY4" s="762"/>
      <c r="AZ4" s="762"/>
      <c r="BA4" s="775"/>
      <c r="BB4" s="775"/>
      <c r="BC4" s="775"/>
      <c r="BD4" s="777"/>
      <c r="BE4" s="762"/>
      <c r="BF4" s="748"/>
      <c r="BG4" s="783"/>
      <c r="BH4" s="786"/>
      <c r="BI4" s="781"/>
      <c r="BJ4" s="781"/>
      <c r="BK4" s="781"/>
      <c r="BL4" s="781"/>
      <c r="BM4" s="781"/>
      <c r="BN4" s="781"/>
      <c r="BO4" s="748"/>
      <c r="BP4" s="748"/>
      <c r="BQ4" s="736"/>
      <c r="BR4" s="736"/>
      <c r="BS4" s="736"/>
      <c r="BT4" s="736"/>
      <c r="BU4" s="736"/>
      <c r="BV4" s="736"/>
      <c r="BW4" s="736"/>
      <c r="BX4" s="736"/>
      <c r="BY4" s="818"/>
      <c r="BZ4" s="736"/>
      <c r="CA4" s="818"/>
      <c r="CB4" s="736"/>
      <c r="CC4" s="736"/>
      <c r="CD4" s="736"/>
      <c r="CE4" s="736"/>
      <c r="CF4" s="736"/>
      <c r="CG4" s="736"/>
      <c r="CH4" s="736"/>
      <c r="CI4" s="736"/>
      <c r="CJ4" s="809" t="s">
        <v>7419</v>
      </c>
      <c r="CK4" s="809" t="s">
        <v>7420</v>
      </c>
      <c r="CL4" s="760" t="s">
        <v>7421</v>
      </c>
      <c r="CM4" s="760" t="s">
        <v>7422</v>
      </c>
      <c r="CN4" s="760" t="s">
        <v>7423</v>
      </c>
    </row>
    <row r="5" spans="1:94" s="379" customFormat="1" ht="20.25" customHeight="1">
      <c r="A5" s="737"/>
      <c r="B5" s="737"/>
      <c r="C5" s="740"/>
      <c r="D5" s="743"/>
      <c r="E5" s="746"/>
      <c r="F5" s="380"/>
      <c r="G5" s="371"/>
      <c r="H5" s="748"/>
      <c r="I5" s="750"/>
      <c r="J5" s="750"/>
      <c r="K5" s="799"/>
      <c r="L5" s="752"/>
      <c r="M5" s="752"/>
      <c r="N5" s="737"/>
      <c r="O5" s="753"/>
      <c r="P5" s="737"/>
      <c r="Q5" s="737"/>
      <c r="R5" s="761"/>
      <c r="S5" s="761"/>
      <c r="T5" s="761"/>
      <c r="U5" s="761"/>
      <c r="V5" s="761"/>
      <c r="W5" s="761"/>
      <c r="X5" s="761"/>
      <c r="Y5" s="761"/>
      <c r="Z5" s="761"/>
      <c r="AA5" s="737"/>
      <c r="AB5" s="737"/>
      <c r="AC5" s="801"/>
      <c r="AD5" s="803"/>
      <c r="AE5" s="737"/>
      <c r="AF5" s="813"/>
      <c r="AG5" s="816"/>
      <c r="AH5" s="384"/>
      <c r="AI5" s="747"/>
      <c r="AJ5" s="795"/>
      <c r="AK5" s="747"/>
      <c r="AL5" s="385"/>
      <c r="AM5" s="748"/>
      <c r="AN5" s="747"/>
      <c r="AO5" s="747"/>
      <c r="AP5" s="747"/>
      <c r="AQ5" s="747"/>
      <c r="AR5" s="748"/>
      <c r="AS5" s="762"/>
      <c r="AT5" s="762"/>
      <c r="AU5" s="762"/>
      <c r="AV5" s="762"/>
      <c r="AW5" s="747"/>
      <c r="AX5" s="747"/>
      <c r="AY5" s="747"/>
      <c r="AZ5" s="747"/>
      <c r="BA5" s="776"/>
      <c r="BB5" s="776"/>
      <c r="BC5" s="776"/>
      <c r="BD5" s="778"/>
      <c r="BE5" s="747"/>
      <c r="BF5" s="779"/>
      <c r="BG5" s="784"/>
      <c r="BH5" s="787"/>
      <c r="BI5" s="782"/>
      <c r="BJ5" s="782"/>
      <c r="BK5" s="782"/>
      <c r="BL5" s="782"/>
      <c r="BM5" s="782"/>
      <c r="BN5" s="782"/>
      <c r="BO5" s="779"/>
      <c r="BP5" s="779"/>
      <c r="BQ5" s="737"/>
      <c r="BR5" s="737"/>
      <c r="BS5" s="737"/>
      <c r="BT5" s="737"/>
      <c r="BU5" s="737"/>
      <c r="BV5" s="737"/>
      <c r="BW5" s="737"/>
      <c r="BX5" s="737"/>
      <c r="BY5" s="819"/>
      <c r="BZ5" s="737"/>
      <c r="CA5" s="819"/>
      <c r="CB5" s="737"/>
      <c r="CC5" s="737"/>
      <c r="CD5" s="737"/>
      <c r="CE5" s="737"/>
      <c r="CF5" s="737"/>
      <c r="CG5" s="737"/>
      <c r="CH5" s="737"/>
      <c r="CI5" s="737"/>
      <c r="CJ5" s="810"/>
      <c r="CK5" s="810"/>
      <c r="CL5" s="788"/>
      <c r="CM5" s="788"/>
      <c r="CN5" s="788"/>
    </row>
    <row r="6" spans="1:94" s="418" customFormat="1" ht="35.25" customHeight="1">
      <c r="A6" s="386">
        <f>ROW()-5</f>
        <v>1</v>
      </c>
      <c r="B6" s="387">
        <v>8547</v>
      </c>
      <c r="C6" s="388" t="s">
        <v>118</v>
      </c>
      <c r="D6" s="389">
        <v>23909</v>
      </c>
      <c r="E6" s="390">
        <f>MONTH(D6)</f>
        <v>6</v>
      </c>
      <c r="F6" s="391" t="s">
        <v>7424</v>
      </c>
      <c r="G6" s="389"/>
      <c r="H6" s="392"/>
      <c r="I6" s="393">
        <f t="shared" ref="I6:I68" si="0">YEAR(D6)</f>
        <v>1965</v>
      </c>
      <c r="J6" s="389">
        <v>23909</v>
      </c>
      <c r="K6" s="394"/>
      <c r="L6" s="387">
        <v>1</v>
      </c>
      <c r="M6" s="387" t="s">
        <v>7425</v>
      </c>
      <c r="N6" s="387">
        <v>8547</v>
      </c>
      <c r="O6" s="389" t="s">
        <v>7426</v>
      </c>
      <c r="P6" s="395" t="s">
        <v>7427</v>
      </c>
      <c r="Q6" s="395" t="s">
        <v>7428</v>
      </c>
      <c r="R6" s="395" t="s">
        <v>7429</v>
      </c>
      <c r="S6" s="395" t="s">
        <v>7430</v>
      </c>
      <c r="T6" s="395" t="s">
        <v>7431</v>
      </c>
      <c r="U6" s="395" t="s">
        <v>7432</v>
      </c>
      <c r="V6" s="395" t="s">
        <v>7429</v>
      </c>
      <c r="W6" s="395" t="s">
        <v>7430</v>
      </c>
      <c r="X6" s="395" t="s">
        <v>7431</v>
      </c>
      <c r="Y6" s="395" t="s">
        <v>7432</v>
      </c>
      <c r="Z6" s="395" t="s">
        <v>7433</v>
      </c>
      <c r="AA6" s="386" t="s">
        <v>7434</v>
      </c>
      <c r="AB6" s="396" t="s">
        <v>7435</v>
      </c>
      <c r="AC6" s="397" t="s">
        <v>7436</v>
      </c>
      <c r="AD6" s="398">
        <v>44422</v>
      </c>
      <c r="AE6" s="399" t="s">
        <v>7437</v>
      </c>
      <c r="AF6" s="395">
        <v>33918</v>
      </c>
      <c r="AG6" s="395">
        <v>34283</v>
      </c>
      <c r="AH6" s="395"/>
      <c r="AI6" s="399" t="s">
        <v>7438</v>
      </c>
      <c r="AJ6" s="400" t="s">
        <v>7439</v>
      </c>
      <c r="AK6" s="401" t="s">
        <v>7440</v>
      </c>
      <c r="AL6" s="401" t="s">
        <v>7441</v>
      </c>
      <c r="AM6" s="401" t="s">
        <v>7442</v>
      </c>
      <c r="AN6" s="395" t="s">
        <v>7443</v>
      </c>
      <c r="AO6" s="389" t="s">
        <v>7444</v>
      </c>
      <c r="AP6" s="389" t="s">
        <v>7445</v>
      </c>
      <c r="AQ6" s="402"/>
      <c r="AR6" s="393">
        <f t="shared" ref="AR6:AR61" si="1">YEAR(AP6)</f>
        <v>1986</v>
      </c>
      <c r="AS6" s="389" t="s">
        <v>7446</v>
      </c>
      <c r="AT6" s="389" t="s">
        <v>7446</v>
      </c>
      <c r="AU6" s="403" t="s">
        <v>7447</v>
      </c>
      <c r="AV6" s="403"/>
      <c r="AW6" s="404"/>
      <c r="AX6" s="403" t="s">
        <v>7446</v>
      </c>
      <c r="AY6" s="405" t="s">
        <v>7448</v>
      </c>
      <c r="AZ6" s="403" t="s">
        <v>7449</v>
      </c>
      <c r="BA6" s="403">
        <v>2096065205</v>
      </c>
      <c r="BB6" s="406" t="s">
        <v>7450</v>
      </c>
      <c r="BC6" s="406" t="s">
        <v>7451</v>
      </c>
      <c r="BD6" s="396" t="s">
        <v>5204</v>
      </c>
      <c r="BE6" s="407" t="s">
        <v>7452</v>
      </c>
      <c r="BF6" s="390">
        <v>12133000</v>
      </c>
      <c r="BG6" s="399" t="s">
        <v>7453</v>
      </c>
      <c r="BH6" s="408">
        <v>42461</v>
      </c>
      <c r="BI6" s="409" t="s">
        <v>7454</v>
      </c>
      <c r="BJ6" s="410" t="s">
        <v>7455</v>
      </c>
      <c r="BK6" s="410" t="s">
        <v>7456</v>
      </c>
      <c r="BL6" s="410" t="s">
        <v>7457</v>
      </c>
      <c r="BM6" s="411">
        <v>0</v>
      </c>
      <c r="BN6" s="410">
        <v>0</v>
      </c>
      <c r="BO6" s="390" t="s">
        <v>7458</v>
      </c>
      <c r="BP6" s="412"/>
      <c r="BQ6" s="403" t="s">
        <v>7459</v>
      </c>
      <c r="BR6" s="413" t="s">
        <v>7460</v>
      </c>
      <c r="BS6" s="413" t="s">
        <v>7461</v>
      </c>
      <c r="BT6" s="413" t="s">
        <v>7462</v>
      </c>
      <c r="BU6" s="413" t="s">
        <v>7463</v>
      </c>
      <c r="BV6" s="413"/>
      <c r="BW6" s="413"/>
      <c r="BX6" s="403" t="s">
        <v>7464</v>
      </c>
      <c r="BY6" s="413" t="s">
        <v>7465</v>
      </c>
      <c r="BZ6" s="403">
        <v>0</v>
      </c>
      <c r="CA6" s="413" t="s">
        <v>7465</v>
      </c>
      <c r="CB6" s="403">
        <v>0</v>
      </c>
      <c r="CC6" s="414"/>
      <c r="CD6" s="413" t="s">
        <v>7466</v>
      </c>
      <c r="CE6" s="413"/>
      <c r="CF6" s="413" t="s">
        <v>7467</v>
      </c>
      <c r="CG6" s="413" t="s">
        <v>7468</v>
      </c>
      <c r="CH6" s="413" t="s">
        <v>7469</v>
      </c>
      <c r="CI6" s="413" t="s">
        <v>7470</v>
      </c>
      <c r="CJ6" s="415">
        <f>+$CJ$2-AR6</f>
        <v>38</v>
      </c>
      <c r="CK6" s="416" t="e">
        <f>VLOOKUP(B6,'[1]thành tích'!B$4:H$400,7,0)</f>
        <v>#REF!</v>
      </c>
      <c r="CL6" s="417" t="e">
        <f>VLOOKUP(B6,'[1]thành tích'!B$4:M$310,12,0)</f>
        <v>#REF!</v>
      </c>
      <c r="CM6" s="417" t="str">
        <f>VLOOKUP(B6,'[1]thành tích'!B$4:J$310,9,0)</f>
        <v>Du Bai 2019
 -Malai+sing 12/2022
 -2023 đi Úc</v>
      </c>
      <c r="CN6" s="417" t="e">
        <f>VLOOKUP(B6,'[1]thành tích'!B$4:F$310,5,0)</f>
        <v>#REF!</v>
      </c>
      <c r="CP6" s="418" t="e">
        <f>VLOOKUP(B6,#REF!,2,0)</f>
        <v>#REF!</v>
      </c>
    </row>
    <row r="7" spans="1:94" s="425" customFormat="1" ht="36" customHeight="1">
      <c r="A7" s="386">
        <f t="shared" ref="A7:A238" si="2">ROW()-5</f>
        <v>2</v>
      </c>
      <c r="B7" s="387">
        <v>9269</v>
      </c>
      <c r="C7" s="388" t="s">
        <v>167</v>
      </c>
      <c r="D7" s="419">
        <v>25094</v>
      </c>
      <c r="E7" s="390">
        <f t="shared" ref="E7:E70" si="3">MONTH(D7)</f>
        <v>9</v>
      </c>
      <c r="F7" s="391" t="s">
        <v>7424</v>
      </c>
      <c r="G7" s="419"/>
      <c r="H7" s="392"/>
      <c r="I7" s="393">
        <f t="shared" si="0"/>
        <v>1968</v>
      </c>
      <c r="J7" s="419">
        <v>25094</v>
      </c>
      <c r="K7" s="420"/>
      <c r="L7" s="387">
        <v>1</v>
      </c>
      <c r="M7" s="387" t="s">
        <v>7425</v>
      </c>
      <c r="N7" s="387">
        <v>9269</v>
      </c>
      <c r="O7" s="419" t="s">
        <v>7471</v>
      </c>
      <c r="P7" s="421" t="s">
        <v>7471</v>
      </c>
      <c r="Q7" s="395" t="s">
        <v>7472</v>
      </c>
      <c r="R7" s="395" t="s">
        <v>7473</v>
      </c>
      <c r="S7" s="395" t="s">
        <v>7474</v>
      </c>
      <c r="T7" s="395" t="s">
        <v>7431</v>
      </c>
      <c r="U7" s="395" t="s">
        <v>7432</v>
      </c>
      <c r="V7" s="395" t="s">
        <v>7473</v>
      </c>
      <c r="W7" s="395" t="s">
        <v>7475</v>
      </c>
      <c r="X7" s="395" t="s">
        <v>7431</v>
      </c>
      <c r="Y7" s="395" t="s">
        <v>7432</v>
      </c>
      <c r="Z7" s="395" t="s">
        <v>7433</v>
      </c>
      <c r="AA7" s="386" t="s">
        <v>7434</v>
      </c>
      <c r="AB7" s="396" t="s">
        <v>7435</v>
      </c>
      <c r="AC7" s="422" t="s">
        <v>7476</v>
      </c>
      <c r="AD7" s="398">
        <v>44325</v>
      </c>
      <c r="AE7" s="399" t="s">
        <v>7437</v>
      </c>
      <c r="AF7" s="395">
        <v>34673</v>
      </c>
      <c r="AG7" s="395">
        <v>35038</v>
      </c>
      <c r="AH7" s="395"/>
      <c r="AI7" s="399" t="s">
        <v>7438</v>
      </c>
      <c r="AJ7" s="400" t="s">
        <v>7477</v>
      </c>
      <c r="AK7" s="401" t="s">
        <v>7440</v>
      </c>
      <c r="AL7" s="401" t="s">
        <v>7441</v>
      </c>
      <c r="AM7" s="401" t="s">
        <v>7442</v>
      </c>
      <c r="AN7" s="395" t="s">
        <v>7443</v>
      </c>
      <c r="AO7" s="419">
        <v>32051</v>
      </c>
      <c r="AP7" s="419">
        <v>32051</v>
      </c>
      <c r="AQ7" s="423"/>
      <c r="AR7" s="393">
        <f t="shared" si="1"/>
        <v>1987</v>
      </c>
      <c r="AS7" s="389" t="s">
        <v>7478</v>
      </c>
      <c r="AT7" s="389" t="s">
        <v>7478</v>
      </c>
      <c r="AU7" s="403" t="s">
        <v>7447</v>
      </c>
      <c r="AV7" s="403"/>
      <c r="AW7" s="393"/>
      <c r="AX7" s="403" t="s">
        <v>7478</v>
      </c>
      <c r="AY7" s="405" t="s">
        <v>7448</v>
      </c>
      <c r="AZ7" s="403" t="s">
        <v>7449</v>
      </c>
      <c r="BA7" s="403">
        <v>2096065298</v>
      </c>
      <c r="BB7" s="406" t="s">
        <v>7479</v>
      </c>
      <c r="BC7" s="406" t="s">
        <v>7480</v>
      </c>
      <c r="BD7" s="396" t="s">
        <v>5204</v>
      </c>
      <c r="BE7" s="407" t="s">
        <v>7452</v>
      </c>
      <c r="BF7" s="390">
        <v>11112000</v>
      </c>
      <c r="BG7" s="399" t="s">
        <v>7481</v>
      </c>
      <c r="BH7" s="408">
        <v>43556</v>
      </c>
      <c r="BI7" s="409" t="s">
        <v>7482</v>
      </c>
      <c r="BJ7" s="410" t="s">
        <v>7455</v>
      </c>
      <c r="BK7" s="410" t="s">
        <v>737</v>
      </c>
      <c r="BL7" s="410" t="s">
        <v>7483</v>
      </c>
      <c r="BM7" s="411">
        <v>0</v>
      </c>
      <c r="BN7" s="410">
        <v>0</v>
      </c>
      <c r="BO7" s="390">
        <v>1976</v>
      </c>
      <c r="BP7" s="390"/>
      <c r="BQ7" s="406" t="s">
        <v>7484</v>
      </c>
      <c r="BR7" s="414" t="s">
        <v>7485</v>
      </c>
      <c r="BS7" s="414" t="s">
        <v>7486</v>
      </c>
      <c r="BT7" s="414" t="s">
        <v>7487</v>
      </c>
      <c r="BU7" s="414" t="s">
        <v>7488</v>
      </c>
      <c r="BV7" s="414"/>
      <c r="BW7" s="414"/>
      <c r="BX7" s="403" t="s">
        <v>7464</v>
      </c>
      <c r="BY7" s="413" t="s">
        <v>7465</v>
      </c>
      <c r="BZ7" s="403">
        <v>0</v>
      </c>
      <c r="CA7" s="413" t="s">
        <v>7489</v>
      </c>
      <c r="CB7" s="403">
        <v>0</v>
      </c>
      <c r="CC7" s="414" t="s">
        <v>7490</v>
      </c>
      <c r="CD7" s="414" t="s">
        <v>7491</v>
      </c>
      <c r="CE7" s="424" t="s">
        <v>7492</v>
      </c>
      <c r="CF7" s="414" t="s">
        <v>7493</v>
      </c>
      <c r="CG7" s="414" t="s">
        <v>7468</v>
      </c>
      <c r="CH7" s="414" t="s">
        <v>7494</v>
      </c>
      <c r="CI7" s="424" t="s">
        <v>7495</v>
      </c>
      <c r="CJ7" s="415">
        <f t="shared" ref="CJ7:CJ70" si="4">+$CJ$2-AR7</f>
        <v>37</v>
      </c>
      <c r="CK7" s="416">
        <f>VLOOKUP(B7,'[1]thành tích'!B$4:H$400,7,0)</f>
        <v>2023</v>
      </c>
      <c r="CL7" s="417" t="e">
        <f>VLOOKUP(B7,'[1]thành tích'!B$4:M$310,12,0)</f>
        <v>#REF!</v>
      </c>
      <c r="CM7" s="417" t="str">
        <f>VLOOKUP(B7,'[1]thành tích'!B$4:J$310,9,0)</f>
        <v>Thái Lan 2019</v>
      </c>
      <c r="CN7" s="417" t="str">
        <f>VLOOKUP(B7,'[1]thành tích'!B$4:F$310,5,0)</f>
        <v>1-Sapa 4/2014
2-sapa 7/2023</v>
      </c>
      <c r="CP7" s="418" t="e">
        <f>VLOOKUP(B7,#REF!,2,0)</f>
        <v>#REF!</v>
      </c>
    </row>
    <row r="8" spans="1:94" s="418" customFormat="1" ht="35.25" customHeight="1">
      <c r="A8" s="386">
        <f t="shared" si="2"/>
        <v>3</v>
      </c>
      <c r="B8" s="387">
        <v>9860</v>
      </c>
      <c r="C8" s="388" t="s">
        <v>202</v>
      </c>
      <c r="D8" s="419" t="s">
        <v>7496</v>
      </c>
      <c r="E8" s="390" t="e">
        <f t="shared" si="3"/>
        <v>#VALUE!</v>
      </c>
      <c r="F8" s="391" t="s">
        <v>7424</v>
      </c>
      <c r="G8" s="389"/>
      <c r="H8" s="403"/>
      <c r="I8" s="393" t="e">
        <f t="shared" si="0"/>
        <v>#VALUE!</v>
      </c>
      <c r="J8" s="389" t="s">
        <v>7496</v>
      </c>
      <c r="K8" s="394"/>
      <c r="L8" s="387">
        <v>1</v>
      </c>
      <c r="M8" s="387" t="s">
        <v>7425</v>
      </c>
      <c r="N8" s="387">
        <v>9860</v>
      </c>
      <c r="O8" s="389" t="s">
        <v>7497</v>
      </c>
      <c r="P8" s="395" t="s">
        <v>7498</v>
      </c>
      <c r="Q8" s="395" t="s">
        <v>7499</v>
      </c>
      <c r="R8" s="395" t="s">
        <v>7500</v>
      </c>
      <c r="S8" s="395" t="s">
        <v>7430</v>
      </c>
      <c r="T8" s="395" t="s">
        <v>7431</v>
      </c>
      <c r="U8" s="395" t="s">
        <v>7432</v>
      </c>
      <c r="V8" s="395" t="s">
        <v>7500</v>
      </c>
      <c r="W8" s="395" t="s">
        <v>7430</v>
      </c>
      <c r="X8" s="395" t="s">
        <v>7431</v>
      </c>
      <c r="Y8" s="395" t="s">
        <v>7432</v>
      </c>
      <c r="Z8" s="395" t="s">
        <v>7433</v>
      </c>
      <c r="AA8" s="386" t="s">
        <v>7434</v>
      </c>
      <c r="AB8" s="396" t="s">
        <v>7435</v>
      </c>
      <c r="AC8" s="426" t="s">
        <v>7501</v>
      </c>
      <c r="AD8" s="398">
        <v>44433</v>
      </c>
      <c r="AE8" s="399" t="s">
        <v>7437</v>
      </c>
      <c r="AF8" s="395">
        <v>36045</v>
      </c>
      <c r="AG8" s="395">
        <v>36410</v>
      </c>
      <c r="AH8" s="395"/>
      <c r="AI8" s="399" t="s">
        <v>7502</v>
      </c>
      <c r="AJ8" s="400" t="s">
        <v>7503</v>
      </c>
      <c r="AK8" s="401" t="s">
        <v>7504</v>
      </c>
      <c r="AL8" s="401" t="s">
        <v>7505</v>
      </c>
      <c r="AM8" s="401" t="s">
        <v>7506</v>
      </c>
      <c r="AN8" s="395" t="s">
        <v>7507</v>
      </c>
      <c r="AO8" s="389">
        <v>32112</v>
      </c>
      <c r="AP8" s="389">
        <v>32112</v>
      </c>
      <c r="AQ8" s="403"/>
      <c r="AR8" s="393">
        <f t="shared" si="1"/>
        <v>1987</v>
      </c>
      <c r="AS8" s="389" t="s">
        <v>7478</v>
      </c>
      <c r="AT8" s="389" t="s">
        <v>7478</v>
      </c>
      <c r="AU8" s="403" t="s">
        <v>7447</v>
      </c>
      <c r="AV8" s="403"/>
      <c r="AW8" s="404"/>
      <c r="AX8" s="403" t="s">
        <v>7478</v>
      </c>
      <c r="AY8" s="405" t="s">
        <v>7448</v>
      </c>
      <c r="AZ8" s="403" t="s">
        <v>7449</v>
      </c>
      <c r="BA8" s="403">
        <v>2096065174</v>
      </c>
      <c r="BB8" s="406" t="s">
        <v>7508</v>
      </c>
      <c r="BC8" s="406" t="s">
        <v>7509</v>
      </c>
      <c r="BD8" s="396" t="s">
        <v>5204</v>
      </c>
      <c r="BE8" s="407" t="s">
        <v>7452</v>
      </c>
      <c r="BF8" s="390">
        <v>11112000</v>
      </c>
      <c r="BG8" s="399" t="s">
        <v>7481</v>
      </c>
      <c r="BH8" s="408">
        <v>44317</v>
      </c>
      <c r="BI8" s="409" t="s">
        <v>7510</v>
      </c>
      <c r="BJ8" s="410" t="s">
        <v>7455</v>
      </c>
      <c r="BK8" s="410" t="s">
        <v>2142</v>
      </c>
      <c r="BL8" s="410" t="s">
        <v>7511</v>
      </c>
      <c r="BM8" s="411">
        <v>0</v>
      </c>
      <c r="BN8" s="410">
        <v>0</v>
      </c>
      <c r="BO8" s="390">
        <v>1983</v>
      </c>
      <c r="BP8" s="390"/>
      <c r="BQ8" s="406" t="s">
        <v>7484</v>
      </c>
      <c r="BR8" s="413" t="s">
        <v>7512</v>
      </c>
      <c r="BS8" s="413" t="s">
        <v>7463</v>
      </c>
      <c r="BT8" s="427" t="s">
        <v>7513</v>
      </c>
      <c r="BU8" s="413" t="s">
        <v>7463</v>
      </c>
      <c r="BV8" s="427"/>
      <c r="BW8" s="427"/>
      <c r="BX8" s="403" t="s">
        <v>7464</v>
      </c>
      <c r="BY8" s="413" t="s">
        <v>7465</v>
      </c>
      <c r="BZ8" s="403">
        <v>0</v>
      </c>
      <c r="CA8" s="413" t="s">
        <v>7514</v>
      </c>
      <c r="CB8" s="403">
        <v>0</v>
      </c>
      <c r="CC8" s="427" t="s">
        <v>7468</v>
      </c>
      <c r="CD8" s="427" t="s">
        <v>7515</v>
      </c>
      <c r="CE8" s="427"/>
      <c r="CF8" s="427" t="s">
        <v>7516</v>
      </c>
      <c r="CG8" s="427" t="s">
        <v>7517</v>
      </c>
      <c r="CH8" s="427" t="s">
        <v>7518</v>
      </c>
      <c r="CI8" s="428" t="s">
        <v>7519</v>
      </c>
      <c r="CJ8" s="415">
        <f t="shared" si="4"/>
        <v>37</v>
      </c>
      <c r="CK8" s="416" t="e">
        <f>VLOOKUP(B8,'[1]thành tích'!B$4:H$400,7,0)</f>
        <v>#REF!</v>
      </c>
      <c r="CL8" s="417" t="e">
        <f>VLOOKUP(B8,'[1]thành tích'!B$4:M$310,12,0)</f>
        <v>#REF!</v>
      </c>
      <c r="CM8" s="417" t="str">
        <f>VLOOKUP(B8,'[1]thành tích'!B$4:J$310,9,0)</f>
        <v>Trung Quốc 2011</v>
      </c>
      <c r="CN8" s="417" t="str">
        <f>VLOOKUP(B8,'[1]thành tích'!B$4:F$310,5,0)</f>
        <v>1-Sầm Sơn 2006
2-Hạ Long 2024</v>
      </c>
      <c r="CP8" s="418" t="e">
        <f>VLOOKUP(B8,#REF!,2,0)</f>
        <v>#REF!</v>
      </c>
    </row>
    <row r="9" spans="1:94" s="418" customFormat="1" ht="35.25" customHeight="1">
      <c r="A9" s="386">
        <f t="shared" si="2"/>
        <v>4</v>
      </c>
      <c r="B9" s="387">
        <v>12188</v>
      </c>
      <c r="C9" s="388" t="s">
        <v>717</v>
      </c>
      <c r="D9" s="419">
        <v>28683</v>
      </c>
      <c r="E9" s="390">
        <f t="shared" si="3"/>
        <v>7</v>
      </c>
      <c r="F9" s="391" t="s">
        <v>7424</v>
      </c>
      <c r="G9" s="389"/>
      <c r="H9" s="403"/>
      <c r="I9" s="393">
        <f t="shared" si="0"/>
        <v>1978</v>
      </c>
      <c r="J9" s="389">
        <v>28683</v>
      </c>
      <c r="K9" s="429"/>
      <c r="L9" s="387">
        <v>1</v>
      </c>
      <c r="M9" s="387" t="s">
        <v>7425</v>
      </c>
      <c r="N9" s="387">
        <v>12188</v>
      </c>
      <c r="O9" s="389" t="s">
        <v>7520</v>
      </c>
      <c r="P9" s="395" t="s">
        <v>7520</v>
      </c>
      <c r="Q9" s="395" t="s">
        <v>7521</v>
      </c>
      <c r="R9" s="395" t="s">
        <v>7522</v>
      </c>
      <c r="S9" s="395" t="s">
        <v>7523</v>
      </c>
      <c r="T9" s="395" t="s">
        <v>7431</v>
      </c>
      <c r="U9" s="395" t="s">
        <v>7432</v>
      </c>
      <c r="V9" s="395" t="s">
        <v>7522</v>
      </c>
      <c r="W9" s="395" t="s">
        <v>7523</v>
      </c>
      <c r="X9" s="395" t="s">
        <v>7431</v>
      </c>
      <c r="Y9" s="395" t="s">
        <v>7432</v>
      </c>
      <c r="Z9" s="395" t="s">
        <v>7433</v>
      </c>
      <c r="AA9" s="386" t="s">
        <v>7434</v>
      </c>
      <c r="AB9" s="396" t="s">
        <v>7435</v>
      </c>
      <c r="AC9" s="397" t="s">
        <v>7524</v>
      </c>
      <c r="AD9" s="398">
        <v>44422</v>
      </c>
      <c r="AE9" s="399" t="s">
        <v>7437</v>
      </c>
      <c r="AF9" s="395">
        <v>38484</v>
      </c>
      <c r="AG9" s="395">
        <v>38849</v>
      </c>
      <c r="AH9" s="395"/>
      <c r="AI9" s="399" t="s">
        <v>7502</v>
      </c>
      <c r="AJ9" s="400" t="s">
        <v>7525</v>
      </c>
      <c r="AK9" s="401" t="s">
        <v>7440</v>
      </c>
      <c r="AL9" s="401" t="s">
        <v>7441</v>
      </c>
      <c r="AM9" s="401" t="s">
        <v>7442</v>
      </c>
      <c r="AN9" s="395" t="s">
        <v>7443</v>
      </c>
      <c r="AO9" s="389">
        <v>36770</v>
      </c>
      <c r="AP9" s="389">
        <v>36770</v>
      </c>
      <c r="AQ9" s="403"/>
      <c r="AR9" s="393">
        <f t="shared" si="1"/>
        <v>2000</v>
      </c>
      <c r="AS9" s="389" t="s">
        <v>7478</v>
      </c>
      <c r="AT9" s="389" t="s">
        <v>7478</v>
      </c>
      <c r="AU9" s="389" t="s">
        <v>7447</v>
      </c>
      <c r="AV9" s="389" t="s">
        <v>7526</v>
      </c>
      <c r="AW9" s="389"/>
      <c r="AX9" s="403" t="s">
        <v>7478</v>
      </c>
      <c r="AY9" s="405" t="s">
        <v>7448</v>
      </c>
      <c r="AZ9" s="403" t="s">
        <v>7449</v>
      </c>
      <c r="BA9" s="403">
        <v>2000004364</v>
      </c>
      <c r="BB9" s="406" t="s">
        <v>7527</v>
      </c>
      <c r="BC9" s="406" t="s">
        <v>7528</v>
      </c>
      <c r="BD9" s="396" t="s">
        <v>5204</v>
      </c>
      <c r="BE9" s="407" t="s">
        <v>7529</v>
      </c>
      <c r="BF9" s="390">
        <v>10385000</v>
      </c>
      <c r="BG9" s="399" t="s">
        <v>7481</v>
      </c>
      <c r="BH9" s="408">
        <v>44256</v>
      </c>
      <c r="BI9" s="409" t="s">
        <v>7530</v>
      </c>
      <c r="BJ9" s="410" t="s">
        <v>7455</v>
      </c>
      <c r="BK9" s="410" t="s">
        <v>731</v>
      </c>
      <c r="BL9" s="410" t="s">
        <v>7531</v>
      </c>
      <c r="BM9" s="411">
        <v>0</v>
      </c>
      <c r="BN9" s="410">
        <v>0</v>
      </c>
      <c r="BO9" s="412" t="s">
        <v>7532</v>
      </c>
      <c r="BP9" s="390"/>
      <c r="BQ9" s="406" t="s">
        <v>7533</v>
      </c>
      <c r="BR9" s="413" t="s">
        <v>7534</v>
      </c>
      <c r="BS9" s="413" t="s">
        <v>7463</v>
      </c>
      <c r="BT9" s="413" t="s">
        <v>7535</v>
      </c>
      <c r="BU9" s="413" t="s">
        <v>7463</v>
      </c>
      <c r="BV9" s="413" t="s">
        <v>7536</v>
      </c>
      <c r="BW9" s="413"/>
      <c r="BX9" s="406">
        <v>3</v>
      </c>
      <c r="BY9" s="427" t="s">
        <v>1352</v>
      </c>
      <c r="BZ9" s="406" t="s">
        <v>7537</v>
      </c>
      <c r="CA9" s="427" t="s">
        <v>1125</v>
      </c>
      <c r="CB9" s="406" t="s">
        <v>7538</v>
      </c>
      <c r="CC9" s="413" t="s">
        <v>7468</v>
      </c>
      <c r="CD9" s="413" t="s">
        <v>7539</v>
      </c>
      <c r="CE9" s="413"/>
      <c r="CF9" s="413" t="s">
        <v>7540</v>
      </c>
      <c r="CG9" s="413" t="s">
        <v>7468</v>
      </c>
      <c r="CH9" s="413" t="s">
        <v>7541</v>
      </c>
      <c r="CI9" s="413"/>
      <c r="CJ9" s="415">
        <f t="shared" si="4"/>
        <v>24</v>
      </c>
      <c r="CK9" s="416" t="e">
        <f>VLOOKUP(B9,'[1]thành tích'!B$4:H$400,7,0)</f>
        <v>#REF!</v>
      </c>
      <c r="CL9" s="417" t="e">
        <f>VLOOKUP(B9,'[1]thành tích'!B$4:M$310,12,0)</f>
        <v>#REF!</v>
      </c>
      <c r="CM9" s="417" t="str">
        <f>VLOOKUP(B9,'[1]thành tích'!B$4:J$310,9,0)</f>
        <v>Hàn Quốc 26-30/6/2019 (Chủ TCĐBP)</v>
      </c>
      <c r="CN9" s="417" t="e">
        <f>VLOOKUP(B9,'[1]thành tích'!B$4:F$310,5,0)</f>
        <v>#REF!</v>
      </c>
      <c r="CP9" s="418" t="e">
        <f>VLOOKUP(B9,#REF!,2,0)</f>
        <v>#REF!</v>
      </c>
    </row>
    <row r="10" spans="1:94" s="418" customFormat="1" ht="35.25" customHeight="1">
      <c r="A10" s="386">
        <f t="shared" si="2"/>
        <v>5</v>
      </c>
      <c r="B10" s="387">
        <v>13632</v>
      </c>
      <c r="C10" s="388" t="s">
        <v>1419</v>
      </c>
      <c r="D10" s="389">
        <v>29613</v>
      </c>
      <c r="E10" s="390">
        <f t="shared" si="3"/>
        <v>1</v>
      </c>
      <c r="F10" s="391" t="s">
        <v>7424</v>
      </c>
      <c r="G10" s="430" t="s">
        <v>7542</v>
      </c>
      <c r="H10" s="403" t="s">
        <v>7543</v>
      </c>
      <c r="I10" s="393">
        <f t="shared" si="0"/>
        <v>1981</v>
      </c>
      <c r="J10" s="389">
        <v>29613</v>
      </c>
      <c r="K10" s="429"/>
      <c r="L10" s="387">
        <v>1</v>
      </c>
      <c r="M10" s="387" t="s">
        <v>7425</v>
      </c>
      <c r="N10" s="387">
        <v>13632</v>
      </c>
      <c r="O10" s="389" t="s">
        <v>7544</v>
      </c>
      <c r="P10" s="395" t="s">
        <v>7545</v>
      </c>
      <c r="Q10" s="395" t="s">
        <v>7546</v>
      </c>
      <c r="R10" s="395" t="s">
        <v>7547</v>
      </c>
      <c r="S10" s="395" t="s">
        <v>7548</v>
      </c>
      <c r="T10" s="395" t="s">
        <v>7431</v>
      </c>
      <c r="U10" s="395" t="s">
        <v>7432</v>
      </c>
      <c r="V10" s="395" t="s">
        <v>7547</v>
      </c>
      <c r="W10" s="395" t="s">
        <v>7548</v>
      </c>
      <c r="X10" s="395" t="s">
        <v>7431</v>
      </c>
      <c r="Y10" s="395" t="s">
        <v>7432</v>
      </c>
      <c r="Z10" s="395" t="s">
        <v>7433</v>
      </c>
      <c r="AA10" s="386" t="s">
        <v>7434</v>
      </c>
      <c r="AB10" s="396" t="s">
        <v>7435</v>
      </c>
      <c r="AC10" s="397" t="s">
        <v>7549</v>
      </c>
      <c r="AD10" s="398">
        <v>44375</v>
      </c>
      <c r="AE10" s="399" t="s">
        <v>7437</v>
      </c>
      <c r="AF10" s="395">
        <v>39847</v>
      </c>
      <c r="AG10" s="408">
        <v>40212</v>
      </c>
      <c r="AH10" s="408"/>
      <c r="AI10" s="399" t="s">
        <v>7502</v>
      </c>
      <c r="AJ10" s="400" t="s">
        <v>7550</v>
      </c>
      <c r="AK10" s="401" t="s">
        <v>7504</v>
      </c>
      <c r="AL10" s="401" t="s">
        <v>7441</v>
      </c>
      <c r="AM10" s="401" t="s">
        <v>7442</v>
      </c>
      <c r="AN10" s="395" t="s">
        <v>7507</v>
      </c>
      <c r="AO10" s="389">
        <v>38565</v>
      </c>
      <c r="AP10" s="389">
        <v>38565</v>
      </c>
      <c r="AQ10" s="403"/>
      <c r="AR10" s="393">
        <f t="shared" si="1"/>
        <v>2005</v>
      </c>
      <c r="AS10" s="389" t="s">
        <v>7478</v>
      </c>
      <c r="AT10" s="389" t="s">
        <v>7478</v>
      </c>
      <c r="AU10" s="389" t="s">
        <v>7447</v>
      </c>
      <c r="AV10" s="389"/>
      <c r="AW10" s="389"/>
      <c r="AX10" s="403" t="s">
        <v>7478</v>
      </c>
      <c r="AY10" s="405" t="s">
        <v>7448</v>
      </c>
      <c r="AZ10" s="403" t="s">
        <v>7449</v>
      </c>
      <c r="BA10" s="403">
        <v>2006006864</v>
      </c>
      <c r="BB10" s="406" t="s">
        <v>7551</v>
      </c>
      <c r="BC10" s="406" t="s">
        <v>7552</v>
      </c>
      <c r="BD10" s="396" t="s">
        <v>5204</v>
      </c>
      <c r="BE10" s="407" t="s">
        <v>7452</v>
      </c>
      <c r="BF10" s="390">
        <v>11112000</v>
      </c>
      <c r="BG10" s="399" t="s">
        <v>7481</v>
      </c>
      <c r="BH10" s="408">
        <v>44743</v>
      </c>
      <c r="BI10" s="409" t="s">
        <v>7553</v>
      </c>
      <c r="BJ10" s="410" t="s">
        <v>7455</v>
      </c>
      <c r="BK10" s="410" t="s">
        <v>7554</v>
      </c>
      <c r="BL10" s="410" t="s">
        <v>7555</v>
      </c>
      <c r="BM10" s="411">
        <v>0</v>
      </c>
      <c r="BN10" s="410">
        <v>0</v>
      </c>
      <c r="BO10" s="412" t="s">
        <v>7556</v>
      </c>
      <c r="BP10" s="412"/>
      <c r="BQ10" s="389" t="s">
        <v>7557</v>
      </c>
      <c r="BR10" s="431" t="s">
        <v>7558</v>
      </c>
      <c r="BS10" s="413" t="s">
        <v>7463</v>
      </c>
      <c r="BT10" s="431" t="s">
        <v>7559</v>
      </c>
      <c r="BU10" s="413" t="s">
        <v>7463</v>
      </c>
      <c r="BV10" s="427"/>
      <c r="BW10" s="427"/>
      <c r="BX10" s="406">
        <v>2</v>
      </c>
      <c r="BY10" s="427" t="s">
        <v>7560</v>
      </c>
      <c r="BZ10" s="406" t="s">
        <v>7561</v>
      </c>
      <c r="CA10" s="427" t="s">
        <v>7562</v>
      </c>
      <c r="CB10" s="406" t="s">
        <v>7563</v>
      </c>
      <c r="CC10" s="427" t="s">
        <v>7468</v>
      </c>
      <c r="CD10" s="427" t="s">
        <v>7564</v>
      </c>
      <c r="CE10" s="427"/>
      <c r="CF10" s="427" t="s">
        <v>7565</v>
      </c>
      <c r="CG10" s="427" t="s">
        <v>7566</v>
      </c>
      <c r="CH10" s="427" t="s">
        <v>7567</v>
      </c>
      <c r="CI10" s="427"/>
      <c r="CJ10" s="415">
        <f t="shared" si="4"/>
        <v>19</v>
      </c>
      <c r="CK10" s="416" t="e">
        <f>VLOOKUP(B10,'[1]thành tích'!B$4:H$400,7,0)</f>
        <v>#REF!</v>
      </c>
      <c r="CL10" s="417" t="e">
        <f>VLOOKUP(B10,'[1]thành tích'!B$4:M$310,12,0)</f>
        <v>#REF!</v>
      </c>
      <c r="CM10" s="417" t="str">
        <f>VLOOKUP(B10,'[1]thành tích'!B$4:J$310,9,0)</f>
        <v>Thái Lan 2019 (PQĐ)
 -Thái Lan 12/2022</v>
      </c>
      <c r="CN10" s="417" t="str">
        <f>VLOOKUP(B10,'[1]thành tích'!B$4:F$310,5,0)</f>
        <v>Sa Pa  3-6/10/2022</v>
      </c>
      <c r="CP10" s="418" t="e">
        <f>VLOOKUP(B10,#REF!,2,0)</f>
        <v>#REF!</v>
      </c>
    </row>
    <row r="11" spans="1:94" s="418" customFormat="1" ht="35.25" customHeight="1">
      <c r="A11" s="386">
        <f t="shared" si="2"/>
        <v>6</v>
      </c>
      <c r="B11" s="387">
        <v>14433</v>
      </c>
      <c r="C11" s="388" t="s">
        <v>1733</v>
      </c>
      <c r="D11" s="389">
        <v>31345</v>
      </c>
      <c r="E11" s="390">
        <f t="shared" si="3"/>
        <v>10</v>
      </c>
      <c r="F11" s="391" t="s">
        <v>7424</v>
      </c>
      <c r="G11" s="389"/>
      <c r="H11" s="403" t="s">
        <v>7543</v>
      </c>
      <c r="I11" s="393">
        <f t="shared" si="0"/>
        <v>1985</v>
      </c>
      <c r="J11" s="389">
        <v>31345</v>
      </c>
      <c r="K11" s="432"/>
      <c r="L11" s="387">
        <v>1</v>
      </c>
      <c r="M11" s="387" t="s">
        <v>7425</v>
      </c>
      <c r="N11" s="387">
        <v>14433</v>
      </c>
      <c r="O11" s="433" t="s">
        <v>7568</v>
      </c>
      <c r="P11" s="434" t="s">
        <v>7568</v>
      </c>
      <c r="Q11" s="401" t="s">
        <v>7569</v>
      </c>
      <c r="R11" s="401" t="s">
        <v>7570</v>
      </c>
      <c r="S11" s="401" t="s">
        <v>7571</v>
      </c>
      <c r="T11" s="401" t="s">
        <v>7431</v>
      </c>
      <c r="U11" s="401" t="s">
        <v>7432</v>
      </c>
      <c r="V11" s="401" t="s">
        <v>7570</v>
      </c>
      <c r="W11" s="395" t="s">
        <v>7571</v>
      </c>
      <c r="X11" s="395" t="s">
        <v>7431</v>
      </c>
      <c r="Y11" s="395" t="s">
        <v>7432</v>
      </c>
      <c r="Z11" s="395" t="s">
        <v>7433</v>
      </c>
      <c r="AA11" s="386" t="s">
        <v>7434</v>
      </c>
      <c r="AB11" s="396" t="s">
        <v>7435</v>
      </c>
      <c r="AC11" s="397" t="s">
        <v>7572</v>
      </c>
      <c r="AD11" s="398">
        <v>44324</v>
      </c>
      <c r="AE11" s="399" t="s">
        <v>7437</v>
      </c>
      <c r="AF11" s="395">
        <v>40788</v>
      </c>
      <c r="AG11" s="395">
        <v>41154</v>
      </c>
      <c r="AH11" s="435"/>
      <c r="AI11" s="399" t="s">
        <v>7502</v>
      </c>
      <c r="AJ11" s="400" t="s">
        <v>7439</v>
      </c>
      <c r="AK11" s="401" t="s">
        <v>7440</v>
      </c>
      <c r="AL11" s="401" t="s">
        <v>7441</v>
      </c>
      <c r="AM11" s="401" t="s">
        <v>7442</v>
      </c>
      <c r="AN11" s="395" t="s">
        <v>7443</v>
      </c>
      <c r="AO11" s="389" t="s">
        <v>7573</v>
      </c>
      <c r="AP11" s="389" t="s">
        <v>7573</v>
      </c>
      <c r="AQ11" s="436"/>
      <c r="AR11" s="393" t="e">
        <f t="shared" si="1"/>
        <v>#VALUE!</v>
      </c>
      <c r="AS11" s="389" t="s">
        <v>7478</v>
      </c>
      <c r="AT11" s="389" t="s">
        <v>7478</v>
      </c>
      <c r="AU11" s="437" t="s">
        <v>7447</v>
      </c>
      <c r="AV11" s="438" t="s">
        <v>7574</v>
      </c>
      <c r="AW11" s="437"/>
      <c r="AX11" s="403" t="s">
        <v>7478</v>
      </c>
      <c r="AY11" s="405" t="s">
        <v>7448</v>
      </c>
      <c r="AZ11" s="403" t="s">
        <v>7449</v>
      </c>
      <c r="BA11" s="403">
        <v>2007007769</v>
      </c>
      <c r="BB11" s="406" t="s">
        <v>7575</v>
      </c>
      <c r="BC11" s="406" t="s">
        <v>7576</v>
      </c>
      <c r="BD11" s="396" t="s">
        <v>5204</v>
      </c>
      <c r="BE11" s="407" t="s">
        <v>7452</v>
      </c>
      <c r="BF11" s="390">
        <v>11112000</v>
      </c>
      <c r="BG11" s="399" t="s">
        <v>7481</v>
      </c>
      <c r="BH11" s="408">
        <v>44743</v>
      </c>
      <c r="BI11" s="409" t="s">
        <v>7577</v>
      </c>
      <c r="BJ11" s="410" t="s">
        <v>7455</v>
      </c>
      <c r="BK11" s="410" t="s">
        <v>735</v>
      </c>
      <c r="BL11" s="410" t="s">
        <v>7578</v>
      </c>
      <c r="BM11" s="411">
        <v>0</v>
      </c>
      <c r="BN11" s="410">
        <v>0</v>
      </c>
      <c r="BO11" s="412" t="s">
        <v>7579</v>
      </c>
      <c r="BP11" s="390"/>
      <c r="BQ11" s="437" t="s">
        <v>7580</v>
      </c>
      <c r="BR11" s="427" t="s">
        <v>7581</v>
      </c>
      <c r="BS11" s="413" t="s">
        <v>7463</v>
      </c>
      <c r="BT11" s="427" t="s">
        <v>7582</v>
      </c>
      <c r="BU11" s="413" t="s">
        <v>7463</v>
      </c>
      <c r="BV11" s="427"/>
      <c r="BW11" s="427"/>
      <c r="BX11" s="406">
        <v>2</v>
      </c>
      <c r="BY11" s="427" t="s">
        <v>7583</v>
      </c>
      <c r="BZ11" s="406" t="s">
        <v>7584</v>
      </c>
      <c r="CA11" s="427" t="s">
        <v>7585</v>
      </c>
      <c r="CB11" s="406" t="s">
        <v>7586</v>
      </c>
      <c r="CC11" s="427" t="s">
        <v>7587</v>
      </c>
      <c r="CD11" s="427" t="s">
        <v>7588</v>
      </c>
      <c r="CE11" s="427"/>
      <c r="CF11" s="427" t="s">
        <v>7589</v>
      </c>
      <c r="CG11" s="427" t="s">
        <v>7590</v>
      </c>
      <c r="CH11" s="427" t="s">
        <v>7591</v>
      </c>
      <c r="CI11" s="427"/>
      <c r="CJ11" s="415" t="e">
        <f t="shared" si="4"/>
        <v>#VALUE!</v>
      </c>
      <c r="CK11" s="416" t="e">
        <f>VLOOKUP(B11,'[1]thành tích'!B$4:H$400,7,0)</f>
        <v>#REF!</v>
      </c>
      <c r="CL11" s="417" t="e">
        <f>VLOOKUP(B11,'[1]thành tích'!B$4:M$310,12,0)</f>
        <v>#REF!</v>
      </c>
      <c r="CM11" s="417" t="str">
        <f>VLOOKUP(B11,'[1]thành tích'!B$4:J$310,9,0)</f>
        <v>Thái Lan năm 2019 (TIÊU CHUẨN PQĐ)</v>
      </c>
      <c r="CN11" s="417" t="e">
        <f>VLOOKUP(B11,'[1]thành tích'!B$4:F$310,5,0)</f>
        <v>#REF!</v>
      </c>
      <c r="CP11" s="418" t="e">
        <f>VLOOKUP(B11,#REF!,2,0)</f>
        <v>#REF!</v>
      </c>
    </row>
    <row r="12" spans="1:94" s="418" customFormat="1" ht="45" customHeight="1">
      <c r="A12" s="386">
        <f t="shared" si="2"/>
        <v>7</v>
      </c>
      <c r="B12" s="439">
        <v>20888</v>
      </c>
      <c r="C12" s="440" t="s">
        <v>4554</v>
      </c>
      <c r="D12" s="419">
        <v>36216</v>
      </c>
      <c r="E12" s="390">
        <f t="shared" si="3"/>
        <v>2</v>
      </c>
      <c r="F12" s="391" t="s">
        <v>7424</v>
      </c>
      <c r="G12" s="419"/>
      <c r="H12" s="441" t="s">
        <v>7592</v>
      </c>
      <c r="I12" s="393">
        <f t="shared" si="0"/>
        <v>1999</v>
      </c>
      <c r="J12" s="419"/>
      <c r="K12" s="419">
        <v>36216</v>
      </c>
      <c r="L12" s="387">
        <v>2</v>
      </c>
      <c r="M12" s="387" t="s">
        <v>7593</v>
      </c>
      <c r="N12" s="439">
        <v>20888</v>
      </c>
      <c r="O12" s="433" t="s">
        <v>7594</v>
      </c>
      <c r="P12" s="434" t="s">
        <v>7595</v>
      </c>
      <c r="Q12" s="434" t="s">
        <v>7596</v>
      </c>
      <c r="R12" s="434" t="s">
        <v>7597</v>
      </c>
      <c r="S12" s="434" t="s">
        <v>7474</v>
      </c>
      <c r="T12" s="401" t="s">
        <v>7431</v>
      </c>
      <c r="U12" s="401" t="s">
        <v>7432</v>
      </c>
      <c r="V12" s="434" t="s">
        <v>7597</v>
      </c>
      <c r="W12" s="434" t="s">
        <v>7474</v>
      </c>
      <c r="X12" s="401" t="s">
        <v>7431</v>
      </c>
      <c r="Y12" s="395" t="s">
        <v>7432</v>
      </c>
      <c r="Z12" s="395" t="s">
        <v>7598</v>
      </c>
      <c r="AA12" s="386" t="s">
        <v>7434</v>
      </c>
      <c r="AB12" s="396" t="s">
        <v>7435</v>
      </c>
      <c r="AC12" s="397" t="s">
        <v>7599</v>
      </c>
      <c r="AD12" s="398">
        <v>44364</v>
      </c>
      <c r="AE12" s="399" t="s">
        <v>7437</v>
      </c>
      <c r="AF12" s="408"/>
      <c r="AG12" s="408"/>
      <c r="AH12" s="408"/>
      <c r="AI12" s="399" t="s">
        <v>7502</v>
      </c>
      <c r="AJ12" s="407" t="s">
        <v>7600</v>
      </c>
      <c r="AK12" s="401" t="s">
        <v>7504</v>
      </c>
      <c r="AL12" s="401" t="s">
        <v>7441</v>
      </c>
      <c r="AM12" s="401" t="s">
        <v>7601</v>
      </c>
      <c r="AN12" s="395" t="s">
        <v>7441</v>
      </c>
      <c r="AO12" s="419">
        <v>45080</v>
      </c>
      <c r="AP12" s="419">
        <v>45080</v>
      </c>
      <c r="AQ12" s="442"/>
      <c r="AR12" s="393">
        <f>YEAR(AP12)</f>
        <v>2023</v>
      </c>
      <c r="AS12" s="389" t="s">
        <v>7602</v>
      </c>
      <c r="AT12" s="389"/>
      <c r="AU12" s="404"/>
      <c r="AV12" s="404"/>
      <c r="AW12" s="389" t="s">
        <v>7603</v>
      </c>
      <c r="AX12" s="403" t="s">
        <v>7604</v>
      </c>
      <c r="AY12" s="405" t="s">
        <v>7605</v>
      </c>
      <c r="AZ12" s="403" t="s">
        <v>7605</v>
      </c>
      <c r="BA12" s="403"/>
      <c r="BB12" s="406"/>
      <c r="BC12" s="406"/>
      <c r="BD12" s="396"/>
      <c r="BE12" s="407" t="s">
        <v>7606</v>
      </c>
      <c r="BF12" s="390">
        <v>5608000</v>
      </c>
      <c r="BG12" s="399" t="s">
        <v>7607</v>
      </c>
      <c r="BH12" s="408">
        <v>45285</v>
      </c>
      <c r="BI12" s="409" t="s">
        <v>7608</v>
      </c>
      <c r="BJ12" s="410" t="s">
        <v>7379</v>
      </c>
      <c r="BK12" s="410"/>
      <c r="BL12" s="410"/>
      <c r="BM12" s="411" t="s">
        <v>7609</v>
      </c>
      <c r="BN12" s="443" t="s">
        <v>7610</v>
      </c>
      <c r="BO12" s="390">
        <v>1996</v>
      </c>
      <c r="BP12" s="412"/>
      <c r="BQ12" s="406" t="s">
        <v>7611</v>
      </c>
      <c r="BR12" s="427" t="s">
        <v>7612</v>
      </c>
      <c r="BS12" s="427"/>
      <c r="BT12" s="427"/>
      <c r="BU12" s="427"/>
      <c r="BV12" s="427"/>
      <c r="BW12" s="427"/>
      <c r="BX12" s="406"/>
      <c r="BY12" s="427" t="s">
        <v>7613</v>
      </c>
      <c r="BZ12" s="406">
        <v>903432738</v>
      </c>
      <c r="CA12" s="427" t="s">
        <v>7614</v>
      </c>
      <c r="CB12" s="444" t="s">
        <v>7615</v>
      </c>
      <c r="CC12" s="427" t="s">
        <v>7616</v>
      </c>
      <c r="CD12" s="427" t="s">
        <v>7617</v>
      </c>
      <c r="CE12" s="428"/>
      <c r="CF12" s="427" t="s">
        <v>7618</v>
      </c>
      <c r="CG12" s="427" t="s">
        <v>7566</v>
      </c>
      <c r="CH12" s="427" t="s">
        <v>7619</v>
      </c>
      <c r="CI12" s="427" t="s">
        <v>7620</v>
      </c>
      <c r="CJ12" s="415">
        <f>+$CJ$2-AR12</f>
        <v>1</v>
      </c>
      <c r="CK12" s="416" t="e">
        <f>VLOOKUP(B12,'[1]thành tích'!B$4:H$400,7,0)</f>
        <v>#REF!</v>
      </c>
      <c r="CL12" s="417" t="e">
        <f>VLOOKUP(B12,'[1]thành tích'!B$4:M$310,12,0)</f>
        <v>#REF!</v>
      </c>
      <c r="CM12" s="417" t="e">
        <f>VLOOKUP(B12,'[1]thành tích'!B$4:J$310,9,0)</f>
        <v>#REF!</v>
      </c>
      <c r="CN12" s="417" t="e">
        <f>VLOOKUP(B12,'[1]thành tích'!B$4:F$310,5,0)</f>
        <v>#REF!</v>
      </c>
      <c r="CP12" s="418" t="e">
        <f>VLOOKUP(B12,#REF!,2,0)</f>
        <v>#REF!</v>
      </c>
    </row>
    <row r="13" spans="1:94" s="418" customFormat="1" ht="35.25" customHeight="1">
      <c r="A13" s="386">
        <f t="shared" si="2"/>
        <v>8</v>
      </c>
      <c r="B13" s="387">
        <v>10614</v>
      </c>
      <c r="C13" s="388" t="s">
        <v>329</v>
      </c>
      <c r="D13" s="389" t="s">
        <v>7621</v>
      </c>
      <c r="E13" s="390" t="e">
        <f t="shared" si="3"/>
        <v>#VALUE!</v>
      </c>
      <c r="F13" s="391" t="s">
        <v>7424</v>
      </c>
      <c r="G13" s="389" t="s">
        <v>7622</v>
      </c>
      <c r="H13" s="403"/>
      <c r="I13" s="393" t="e">
        <f t="shared" si="0"/>
        <v>#VALUE!</v>
      </c>
      <c r="J13" s="389"/>
      <c r="K13" s="429" t="s">
        <v>7621</v>
      </c>
      <c r="L13" s="387">
        <v>2</v>
      </c>
      <c r="M13" s="387" t="s">
        <v>7397</v>
      </c>
      <c r="N13" s="387">
        <v>10614</v>
      </c>
      <c r="O13" s="389" t="s">
        <v>7623</v>
      </c>
      <c r="P13" s="395" t="s">
        <v>7623</v>
      </c>
      <c r="Q13" s="395" t="s">
        <v>7624</v>
      </c>
      <c r="R13" s="395" t="s">
        <v>7625</v>
      </c>
      <c r="S13" s="395" t="s">
        <v>7626</v>
      </c>
      <c r="T13" s="395" t="s">
        <v>7431</v>
      </c>
      <c r="U13" s="395" t="s">
        <v>7432</v>
      </c>
      <c r="V13" s="395" t="s">
        <v>7625</v>
      </c>
      <c r="W13" s="395" t="s">
        <v>7626</v>
      </c>
      <c r="X13" s="395" t="s">
        <v>7431</v>
      </c>
      <c r="Y13" s="395" t="s">
        <v>7432</v>
      </c>
      <c r="Z13" s="395" t="s">
        <v>7433</v>
      </c>
      <c r="AA13" s="386" t="s">
        <v>7434</v>
      </c>
      <c r="AB13" s="396" t="s">
        <v>7435</v>
      </c>
      <c r="AC13" s="397" t="s">
        <v>7627</v>
      </c>
      <c r="AD13" s="398">
        <v>44315</v>
      </c>
      <c r="AE13" s="399" t="s">
        <v>7437</v>
      </c>
      <c r="AF13" s="395">
        <v>39033</v>
      </c>
      <c r="AG13" s="395">
        <v>39398</v>
      </c>
      <c r="AH13" s="395"/>
      <c r="AI13" s="399" t="s">
        <v>7438</v>
      </c>
      <c r="AJ13" s="400" t="s">
        <v>7628</v>
      </c>
      <c r="AK13" s="401" t="s">
        <v>7504</v>
      </c>
      <c r="AL13" s="401" t="s">
        <v>7505</v>
      </c>
      <c r="AM13" s="401" t="s">
        <v>7629</v>
      </c>
      <c r="AN13" s="395" t="s">
        <v>7507</v>
      </c>
      <c r="AO13" s="389">
        <v>34274</v>
      </c>
      <c r="AP13" s="389">
        <v>34274</v>
      </c>
      <c r="AQ13" s="403"/>
      <c r="AR13" s="393">
        <f t="shared" si="1"/>
        <v>1993</v>
      </c>
      <c r="AS13" s="389" t="s">
        <v>7630</v>
      </c>
      <c r="AT13" s="389">
        <v>0</v>
      </c>
      <c r="AU13" s="389" t="s">
        <v>7447</v>
      </c>
      <c r="AV13" s="430" t="s">
        <v>7574</v>
      </c>
      <c r="AW13" s="404"/>
      <c r="AX13" s="403" t="s">
        <v>7604</v>
      </c>
      <c r="AY13" s="405" t="s">
        <v>7631</v>
      </c>
      <c r="AZ13" s="445" t="s">
        <v>7631</v>
      </c>
      <c r="BA13" s="445">
        <v>2096065321</v>
      </c>
      <c r="BB13" s="406" t="s">
        <v>7632</v>
      </c>
      <c r="BC13" s="406" t="s">
        <v>7633</v>
      </c>
      <c r="BD13" s="396" t="s">
        <v>5204</v>
      </c>
      <c r="BE13" s="446" t="s">
        <v>7634</v>
      </c>
      <c r="BF13" s="390">
        <v>6817000</v>
      </c>
      <c r="BG13" s="399" t="s">
        <v>7607</v>
      </c>
      <c r="BH13" s="408">
        <v>43647</v>
      </c>
      <c r="BI13" s="409" t="s">
        <v>7635</v>
      </c>
      <c r="BJ13" s="410" t="s">
        <v>7379</v>
      </c>
      <c r="BK13" s="410">
        <v>0</v>
      </c>
      <c r="BL13" s="410">
        <v>0</v>
      </c>
      <c r="BM13" s="411" t="s">
        <v>7636</v>
      </c>
      <c r="BN13" s="410">
        <v>0</v>
      </c>
      <c r="BO13" s="390">
        <v>1961</v>
      </c>
      <c r="BP13" s="390"/>
      <c r="BQ13" s="390" t="s">
        <v>7637</v>
      </c>
      <c r="BR13" s="413" t="s">
        <v>7638</v>
      </c>
      <c r="BS13" s="413" t="s">
        <v>7639</v>
      </c>
      <c r="BT13" s="431" t="s">
        <v>7640</v>
      </c>
      <c r="BU13" s="431" t="s">
        <v>7641</v>
      </c>
      <c r="BV13" s="431"/>
      <c r="BW13" s="431"/>
      <c r="BX13" s="406">
        <v>2</v>
      </c>
      <c r="BY13" s="427" t="s">
        <v>7465</v>
      </c>
      <c r="BZ13" s="406">
        <v>0</v>
      </c>
      <c r="CA13" s="427" t="s">
        <v>7465</v>
      </c>
      <c r="CB13" s="406">
        <v>0</v>
      </c>
      <c r="CC13" s="431"/>
      <c r="CD13" s="431"/>
      <c r="CE13" s="431"/>
      <c r="CF13" s="431" t="s">
        <v>7642</v>
      </c>
      <c r="CG13" s="427" t="s">
        <v>7590</v>
      </c>
      <c r="CH13" s="431" t="s">
        <v>7643</v>
      </c>
      <c r="CI13" s="431"/>
      <c r="CJ13" s="415">
        <f t="shared" si="4"/>
        <v>31</v>
      </c>
      <c r="CK13" s="447" t="str">
        <f>VLOOKUP(B13,'[1]thành tích'!B$4:H$400,7,0)</f>
        <v>Đã đi xuyên việt 2016</v>
      </c>
      <c r="CL13" s="417" t="e">
        <f>VLOOKUP(B13,'[1]thành tích'!B$4:M$310,12,0)</f>
        <v>#REF!</v>
      </c>
      <c r="CM13" s="417" t="str">
        <f>VLOOKUP(B13,'[1]thành tích'!B$4:J$310,9,0)</f>
        <v>Thái Lan 2019
 In đô 2022</v>
      </c>
      <c r="CN13" s="417" t="str">
        <f>VLOOKUP(B13,'[1]thành tích'!B$4:F$310,5,0)</f>
        <v>Sapa  26-29/9/2022</v>
      </c>
      <c r="CP13" s="418" t="e">
        <f>VLOOKUP(B13,#REF!,2,0)</f>
        <v>#REF!</v>
      </c>
    </row>
    <row r="14" spans="1:94" s="418" customFormat="1" ht="35.25" customHeight="1">
      <c r="A14" s="386">
        <f t="shared" si="2"/>
        <v>9</v>
      </c>
      <c r="B14" s="387">
        <v>13665</v>
      </c>
      <c r="C14" s="388" t="s">
        <v>1434</v>
      </c>
      <c r="D14" s="419">
        <v>30214</v>
      </c>
      <c r="E14" s="390">
        <f t="shared" si="3"/>
        <v>9</v>
      </c>
      <c r="F14" s="391" t="s">
        <v>7424</v>
      </c>
      <c r="G14" s="419"/>
      <c r="H14" s="392"/>
      <c r="I14" s="393">
        <f t="shared" si="0"/>
        <v>1982</v>
      </c>
      <c r="J14" s="419"/>
      <c r="K14" s="448">
        <v>30214</v>
      </c>
      <c r="L14" s="387">
        <v>2</v>
      </c>
      <c r="M14" s="387" t="s">
        <v>7397</v>
      </c>
      <c r="N14" s="387">
        <v>13665</v>
      </c>
      <c r="O14" s="433" t="s">
        <v>7594</v>
      </c>
      <c r="P14" s="434" t="s">
        <v>7644</v>
      </c>
      <c r="Q14" s="401" t="s">
        <v>7645</v>
      </c>
      <c r="R14" s="401" t="s">
        <v>7646</v>
      </c>
      <c r="S14" s="401" t="s">
        <v>7571</v>
      </c>
      <c r="T14" s="401" t="s">
        <v>7431</v>
      </c>
      <c r="U14" s="401" t="s">
        <v>7432</v>
      </c>
      <c r="V14" s="395" t="s">
        <v>7646</v>
      </c>
      <c r="W14" s="395" t="s">
        <v>7571</v>
      </c>
      <c r="X14" s="395" t="s">
        <v>7431</v>
      </c>
      <c r="Y14" s="395" t="s">
        <v>7432</v>
      </c>
      <c r="Z14" s="395" t="s">
        <v>7433</v>
      </c>
      <c r="AA14" s="386" t="s">
        <v>7434</v>
      </c>
      <c r="AB14" s="396" t="s">
        <v>7435</v>
      </c>
      <c r="AC14" s="449" t="s">
        <v>7647</v>
      </c>
      <c r="AD14" s="398">
        <v>44320</v>
      </c>
      <c r="AE14" s="399" t="s">
        <v>7437</v>
      </c>
      <c r="AF14" s="395">
        <v>41154</v>
      </c>
      <c r="AG14" s="395">
        <v>41519</v>
      </c>
      <c r="AH14" s="395"/>
      <c r="AI14" s="399" t="s">
        <v>7502</v>
      </c>
      <c r="AJ14" s="407" t="s">
        <v>7648</v>
      </c>
      <c r="AK14" s="399" t="s">
        <v>7649</v>
      </c>
      <c r="AL14" s="401" t="s">
        <v>7650</v>
      </c>
      <c r="AM14" s="450" t="s">
        <v>7651</v>
      </c>
      <c r="AN14" s="395" t="s">
        <v>7507</v>
      </c>
      <c r="AO14" s="419">
        <v>38491</v>
      </c>
      <c r="AP14" s="419">
        <v>38491</v>
      </c>
      <c r="AQ14" s="423"/>
      <c r="AR14" s="393">
        <f t="shared" si="1"/>
        <v>2005</v>
      </c>
      <c r="AS14" s="389" t="s">
        <v>7630</v>
      </c>
      <c r="AT14" s="389">
        <v>0</v>
      </c>
      <c r="AU14" s="406" t="s">
        <v>7447</v>
      </c>
      <c r="AV14" s="393"/>
      <c r="AW14" s="392"/>
      <c r="AX14" s="403" t="s">
        <v>7604</v>
      </c>
      <c r="AY14" s="405" t="s">
        <v>7652</v>
      </c>
      <c r="AZ14" s="403" t="s">
        <v>7652</v>
      </c>
      <c r="BA14" s="403">
        <v>2006005983</v>
      </c>
      <c r="BB14" s="406" t="s">
        <v>7653</v>
      </c>
      <c r="BC14" s="406" t="s">
        <v>7654</v>
      </c>
      <c r="BD14" s="396" t="s">
        <v>5204</v>
      </c>
      <c r="BE14" s="407" t="s">
        <v>7655</v>
      </c>
      <c r="BF14" s="390">
        <v>6492000</v>
      </c>
      <c r="BG14" s="399" t="s">
        <v>7607</v>
      </c>
      <c r="BH14" s="451">
        <v>44075</v>
      </c>
      <c r="BI14" s="409" t="s">
        <v>7656</v>
      </c>
      <c r="BJ14" s="410" t="s">
        <v>7379</v>
      </c>
      <c r="BK14" s="410">
        <v>0</v>
      </c>
      <c r="BL14" s="410">
        <v>0</v>
      </c>
      <c r="BM14" s="411" t="s">
        <v>2112</v>
      </c>
      <c r="BN14" s="410" t="s">
        <v>7657</v>
      </c>
      <c r="BO14" s="390">
        <v>1978</v>
      </c>
      <c r="BP14" s="390"/>
      <c r="BQ14" s="393" t="s">
        <v>7658</v>
      </c>
      <c r="BR14" s="452" t="s">
        <v>7659</v>
      </c>
      <c r="BS14" s="413" t="s">
        <v>7463</v>
      </c>
      <c r="BT14" s="414" t="s">
        <v>7660</v>
      </c>
      <c r="BU14" s="413" t="s">
        <v>7463</v>
      </c>
      <c r="BV14" s="414"/>
      <c r="BW14" s="414"/>
      <c r="BX14" s="406">
        <v>2</v>
      </c>
      <c r="BY14" s="427" t="s">
        <v>7661</v>
      </c>
      <c r="BZ14" s="406" t="s">
        <v>7662</v>
      </c>
      <c r="CA14" s="427" t="s">
        <v>7663</v>
      </c>
      <c r="CB14" s="406" t="s">
        <v>7664</v>
      </c>
      <c r="CC14" s="414" t="s">
        <v>7468</v>
      </c>
      <c r="CD14" s="414" t="s">
        <v>7665</v>
      </c>
      <c r="CE14" s="414"/>
      <c r="CF14" s="414" t="s">
        <v>7666</v>
      </c>
      <c r="CG14" s="427" t="s">
        <v>7590</v>
      </c>
      <c r="CH14" s="427" t="s">
        <v>7588</v>
      </c>
      <c r="CI14" s="414"/>
      <c r="CJ14" s="415">
        <f t="shared" si="4"/>
        <v>19</v>
      </c>
      <c r="CK14" s="416" t="e">
        <f>VLOOKUP(B14,'[1]thành tích'!B$4:H$400,7,0)</f>
        <v>#REF!</v>
      </c>
      <c r="CL14" s="417" t="e">
        <f>VLOOKUP(B14,'[1]thành tích'!B$4:M$310,12,0)</f>
        <v>#REF!</v>
      </c>
      <c r="CM14" s="417" t="str">
        <f>VLOOKUP(B14,'[1]thành tích'!B$4:J$310,9,0)</f>
        <v>Inđo 11-2022</v>
      </c>
      <c r="CN14" s="417" t="str">
        <f>VLOOKUP(B14,'[1]thành tích'!B$4:F$310,5,0)</f>
        <v>Sapa 7/2023</v>
      </c>
      <c r="CP14" s="418" t="e">
        <f>VLOOKUP(B14,#REF!,2,0)</f>
        <v>#REF!</v>
      </c>
    </row>
    <row r="15" spans="1:94" s="418" customFormat="1" ht="35.25" customHeight="1">
      <c r="A15" s="386">
        <f t="shared" si="2"/>
        <v>10</v>
      </c>
      <c r="B15" s="453">
        <v>16180</v>
      </c>
      <c r="C15" s="454" t="s">
        <v>2449</v>
      </c>
      <c r="D15" s="419">
        <v>32408</v>
      </c>
      <c r="E15" s="390">
        <f t="shared" si="3"/>
        <v>9</v>
      </c>
      <c r="F15" s="391" t="s">
        <v>7667</v>
      </c>
      <c r="G15" s="419"/>
      <c r="H15" s="419" t="s">
        <v>7668</v>
      </c>
      <c r="I15" s="393">
        <f t="shared" si="0"/>
        <v>1988</v>
      </c>
      <c r="J15" s="419">
        <v>32408</v>
      </c>
      <c r="K15" s="448"/>
      <c r="L15" s="387">
        <v>1</v>
      </c>
      <c r="M15" s="387" t="s">
        <v>7425</v>
      </c>
      <c r="N15" s="439">
        <v>16180</v>
      </c>
      <c r="O15" s="419" t="s">
        <v>7497</v>
      </c>
      <c r="P15" s="421" t="s">
        <v>7669</v>
      </c>
      <c r="Q15" s="395" t="s">
        <v>7670</v>
      </c>
      <c r="R15" s="395" t="s">
        <v>7671</v>
      </c>
      <c r="S15" s="395" t="s">
        <v>7430</v>
      </c>
      <c r="T15" s="395" t="s">
        <v>7431</v>
      </c>
      <c r="U15" s="395" t="s">
        <v>7432</v>
      </c>
      <c r="V15" s="395" t="s">
        <v>7671</v>
      </c>
      <c r="W15" s="395" t="s">
        <v>7430</v>
      </c>
      <c r="X15" s="395" t="s">
        <v>7431</v>
      </c>
      <c r="Y15" s="395" t="s">
        <v>7432</v>
      </c>
      <c r="Z15" s="395" t="s">
        <v>7433</v>
      </c>
      <c r="AA15" s="386" t="s">
        <v>7434</v>
      </c>
      <c r="AB15" s="396" t="s">
        <v>7435</v>
      </c>
      <c r="AC15" s="426" t="s">
        <v>7672</v>
      </c>
      <c r="AD15" s="398">
        <v>44552</v>
      </c>
      <c r="AE15" s="455" t="s">
        <v>7437</v>
      </c>
      <c r="AF15" s="408"/>
      <c r="AG15" s="408"/>
      <c r="AH15" s="408"/>
      <c r="AI15" s="399" t="s">
        <v>7502</v>
      </c>
      <c r="AJ15" s="387" t="s">
        <v>7673</v>
      </c>
      <c r="AK15" s="401" t="s">
        <v>7504</v>
      </c>
      <c r="AL15" s="401" t="s">
        <v>7674</v>
      </c>
      <c r="AM15" s="401" t="s">
        <v>7675</v>
      </c>
      <c r="AN15" s="399"/>
      <c r="AO15" s="389">
        <v>40355</v>
      </c>
      <c r="AP15" s="389">
        <v>40355</v>
      </c>
      <c r="AQ15" s="403"/>
      <c r="AR15" s="393">
        <f t="shared" si="1"/>
        <v>2010</v>
      </c>
      <c r="AS15" s="389" t="s">
        <v>7676</v>
      </c>
      <c r="AT15" s="389" t="s">
        <v>7677</v>
      </c>
      <c r="AU15" s="404"/>
      <c r="AV15" s="404"/>
      <c r="AW15" s="390"/>
      <c r="AX15" s="389" t="s">
        <v>7677</v>
      </c>
      <c r="AY15" s="405" t="s">
        <v>7678</v>
      </c>
      <c r="AZ15" s="403" t="s">
        <v>7679</v>
      </c>
      <c r="BA15" s="403">
        <v>2210014752</v>
      </c>
      <c r="BB15" s="406" t="s">
        <v>7680</v>
      </c>
      <c r="BC15" s="406" t="s">
        <v>7681</v>
      </c>
      <c r="BD15" s="396" t="s">
        <v>5204</v>
      </c>
      <c r="BE15" s="407" t="s">
        <v>7655</v>
      </c>
      <c r="BF15" s="390">
        <v>6877000</v>
      </c>
      <c r="BG15" s="399" t="s">
        <v>7682</v>
      </c>
      <c r="BH15" s="408">
        <v>45261</v>
      </c>
      <c r="BI15" s="409" t="s">
        <v>7683</v>
      </c>
      <c r="BJ15" s="410"/>
      <c r="BK15" s="410">
        <v>0</v>
      </c>
      <c r="BL15" s="410">
        <v>0</v>
      </c>
      <c r="BM15" s="411">
        <v>0</v>
      </c>
      <c r="BN15" s="410">
        <v>0</v>
      </c>
      <c r="BO15" s="390"/>
      <c r="BP15" s="390"/>
      <c r="BQ15" s="406"/>
      <c r="BR15" s="427"/>
      <c r="BS15" s="427"/>
      <c r="BT15" s="427"/>
      <c r="BU15" s="427"/>
      <c r="BV15" s="427"/>
      <c r="BW15" s="427"/>
      <c r="BX15" s="406"/>
      <c r="BY15" s="427" t="s">
        <v>7684</v>
      </c>
      <c r="BZ15" s="406" t="s">
        <v>7685</v>
      </c>
      <c r="CA15" s="427" t="s">
        <v>7686</v>
      </c>
      <c r="CB15" s="406" t="s">
        <v>7687</v>
      </c>
      <c r="CC15" s="427" t="s">
        <v>7468</v>
      </c>
      <c r="CD15" s="427" t="s">
        <v>7688</v>
      </c>
      <c r="CE15" s="428" t="s">
        <v>7685</v>
      </c>
      <c r="CF15" s="427"/>
      <c r="CG15" s="427"/>
      <c r="CH15" s="427"/>
      <c r="CI15" s="427"/>
      <c r="CJ15" s="415">
        <f t="shared" si="4"/>
        <v>14</v>
      </c>
      <c r="CK15" s="416" t="e">
        <f>VLOOKUP(B15,'[1]thành tích'!B$4:H$400,7,0)</f>
        <v>#REF!</v>
      </c>
      <c r="CL15" s="417" t="str">
        <f>VLOOKUP(B15,'[1]thành tích'!B$4:M$310,12,0)</f>
        <v>2021 ĐI OSEN khoáng nóng (7-9/12)</v>
      </c>
      <c r="CM15" s="417" t="str">
        <f>VLOOKUP(B15,'[1]thành tích'!B$4:J$310,9,0)</f>
        <v>Malai-Sinh 5/2023</v>
      </c>
      <c r="CN15" s="417" t="e">
        <f>VLOOKUP(B15,'[1]thành tích'!B$4:F$310,5,0)</f>
        <v>#REF!</v>
      </c>
      <c r="CP15" s="418" t="e">
        <f>VLOOKUP(B15,#REF!,2,0)</f>
        <v>#REF!</v>
      </c>
    </row>
    <row r="16" spans="1:94" s="418" customFormat="1" ht="35.25" customHeight="1">
      <c r="A16" s="386">
        <f t="shared" si="2"/>
        <v>11</v>
      </c>
      <c r="B16" s="387">
        <v>12234</v>
      </c>
      <c r="C16" s="388" t="s">
        <v>742</v>
      </c>
      <c r="D16" s="389">
        <v>28233</v>
      </c>
      <c r="E16" s="390">
        <f t="shared" si="3"/>
        <v>4</v>
      </c>
      <c r="F16" s="391" t="s">
        <v>7667</v>
      </c>
      <c r="G16" s="389"/>
      <c r="H16" s="403" t="s">
        <v>7689</v>
      </c>
      <c r="I16" s="393">
        <f t="shared" si="0"/>
        <v>1977</v>
      </c>
      <c r="J16" s="389">
        <v>28233</v>
      </c>
      <c r="K16" s="394"/>
      <c r="L16" s="387">
        <v>1</v>
      </c>
      <c r="M16" s="387" t="s">
        <v>7425</v>
      </c>
      <c r="N16" s="387">
        <v>12234</v>
      </c>
      <c r="O16" s="389" t="s">
        <v>7690</v>
      </c>
      <c r="P16" s="395" t="s">
        <v>7691</v>
      </c>
      <c r="Q16" s="395" t="s">
        <v>7428</v>
      </c>
      <c r="R16" s="395" t="s">
        <v>7429</v>
      </c>
      <c r="S16" s="395" t="s">
        <v>7430</v>
      </c>
      <c r="T16" s="395" t="s">
        <v>7431</v>
      </c>
      <c r="U16" s="395" t="s">
        <v>7432</v>
      </c>
      <c r="V16" s="395" t="s">
        <v>7429</v>
      </c>
      <c r="W16" s="395" t="s">
        <v>7430</v>
      </c>
      <c r="X16" s="395" t="s">
        <v>7431</v>
      </c>
      <c r="Y16" s="395" t="s">
        <v>7432</v>
      </c>
      <c r="Z16" s="395" t="s">
        <v>7433</v>
      </c>
      <c r="AA16" s="386" t="s">
        <v>7434</v>
      </c>
      <c r="AB16" s="396" t="s">
        <v>7435</v>
      </c>
      <c r="AC16" s="397" t="s">
        <v>7692</v>
      </c>
      <c r="AD16" s="398">
        <v>44440</v>
      </c>
      <c r="AE16" s="455" t="s">
        <v>7437</v>
      </c>
      <c r="AF16" s="408">
        <v>39062</v>
      </c>
      <c r="AG16" s="408">
        <v>39427</v>
      </c>
      <c r="AH16" s="408"/>
      <c r="AI16" s="399" t="s">
        <v>7502</v>
      </c>
      <c r="AJ16" s="387" t="s">
        <v>7693</v>
      </c>
      <c r="AK16" s="456" t="s">
        <v>7440</v>
      </c>
      <c r="AL16" s="401" t="s">
        <v>7441</v>
      </c>
      <c r="AM16" s="401" t="s">
        <v>7694</v>
      </c>
      <c r="AN16" s="399" t="s">
        <v>7507</v>
      </c>
      <c r="AO16" s="389" t="s">
        <v>7695</v>
      </c>
      <c r="AP16" s="389" t="s">
        <v>7695</v>
      </c>
      <c r="AQ16" s="403"/>
      <c r="AR16" s="393">
        <f t="shared" si="1"/>
        <v>2001</v>
      </c>
      <c r="AS16" s="389" t="s">
        <v>7676</v>
      </c>
      <c r="AT16" s="389" t="s">
        <v>7696</v>
      </c>
      <c r="AU16" s="403" t="s">
        <v>7447</v>
      </c>
      <c r="AV16" s="403"/>
      <c r="AW16" s="404"/>
      <c r="AX16" s="389" t="s">
        <v>7696</v>
      </c>
      <c r="AY16" s="405" t="s">
        <v>7678</v>
      </c>
      <c r="AZ16" s="403" t="s">
        <v>7679</v>
      </c>
      <c r="BA16" s="403">
        <v>2001005172</v>
      </c>
      <c r="BB16" s="406" t="s">
        <v>7697</v>
      </c>
      <c r="BC16" s="406" t="s">
        <v>7698</v>
      </c>
      <c r="BD16" s="396" t="s">
        <v>5204</v>
      </c>
      <c r="BE16" s="407" t="s">
        <v>7655</v>
      </c>
      <c r="BF16" s="390">
        <v>6877000</v>
      </c>
      <c r="BG16" s="399" t="s">
        <v>7682</v>
      </c>
      <c r="BH16" s="451">
        <v>44136</v>
      </c>
      <c r="BI16" s="409" t="s">
        <v>7699</v>
      </c>
      <c r="BJ16" s="410" t="s">
        <v>7455</v>
      </c>
      <c r="BK16" s="410" t="s">
        <v>791</v>
      </c>
      <c r="BL16" s="410" t="s">
        <v>7700</v>
      </c>
      <c r="BM16" s="411">
        <v>0</v>
      </c>
      <c r="BN16" s="410">
        <v>0</v>
      </c>
      <c r="BO16" s="390">
        <v>1982</v>
      </c>
      <c r="BP16" s="390"/>
      <c r="BQ16" s="406" t="s">
        <v>7701</v>
      </c>
      <c r="BR16" s="413" t="s">
        <v>7702</v>
      </c>
      <c r="BS16" s="413" t="s">
        <v>7703</v>
      </c>
      <c r="BT16" s="427" t="s">
        <v>7704</v>
      </c>
      <c r="BU16" s="427" t="s">
        <v>7703</v>
      </c>
      <c r="BV16" s="427"/>
      <c r="BW16" s="427"/>
      <c r="BX16" s="406">
        <v>2</v>
      </c>
      <c r="BY16" s="427" t="s">
        <v>7465</v>
      </c>
      <c r="BZ16" s="406">
        <v>0</v>
      </c>
      <c r="CA16" s="427" t="s">
        <v>1763</v>
      </c>
      <c r="CB16" s="406" t="s">
        <v>7705</v>
      </c>
      <c r="CC16" s="414" t="s">
        <v>7468</v>
      </c>
      <c r="CD16" s="414" t="s">
        <v>7706</v>
      </c>
      <c r="CE16" s="424" t="s">
        <v>7705</v>
      </c>
      <c r="CF16" s="427" t="s">
        <v>7707</v>
      </c>
      <c r="CG16" s="427" t="s">
        <v>7468</v>
      </c>
      <c r="CH16" s="427" t="s">
        <v>7708</v>
      </c>
      <c r="CI16" s="428" t="s">
        <v>7709</v>
      </c>
      <c r="CJ16" s="415">
        <f t="shared" si="4"/>
        <v>23</v>
      </c>
      <c r="CK16" s="416">
        <f>VLOOKUP(B16,'[1]thành tích'!B$4:H$400,7,0)</f>
        <v>2023</v>
      </c>
      <c r="CL16" s="417" t="e">
        <f>VLOOKUP(B16,'[1]thành tích'!B$4:M$310,12,0)</f>
        <v>#REF!</v>
      </c>
      <c r="CM16" s="417" t="e">
        <f>VLOOKUP(B16,'[1]thành tích'!B$4:J$310,9,0)</f>
        <v>#REF!</v>
      </c>
      <c r="CN16" s="417" t="str">
        <f>VLOOKUP(B16,'[1]thành tích'!B$4:F$310,5,0)</f>
        <v>Cửa lò 6/2016</v>
      </c>
      <c r="CP16" s="418" t="e">
        <f>VLOOKUP(B16,#REF!,2,0)</f>
        <v>#REF!</v>
      </c>
    </row>
    <row r="17" spans="1:94" s="418" customFormat="1" ht="35.25" customHeight="1">
      <c r="A17" s="386">
        <f t="shared" si="2"/>
        <v>12</v>
      </c>
      <c r="B17" s="387">
        <v>12226</v>
      </c>
      <c r="C17" s="388" t="s">
        <v>739</v>
      </c>
      <c r="D17" s="389">
        <v>27087</v>
      </c>
      <c r="E17" s="390">
        <f t="shared" si="3"/>
        <v>2</v>
      </c>
      <c r="F17" s="391" t="s">
        <v>7667</v>
      </c>
      <c r="G17" s="389"/>
      <c r="H17" s="403"/>
      <c r="I17" s="393">
        <f t="shared" si="0"/>
        <v>1974</v>
      </c>
      <c r="J17" s="410"/>
      <c r="K17" s="429">
        <v>27087</v>
      </c>
      <c r="L17" s="387">
        <v>2</v>
      </c>
      <c r="M17" s="387" t="s">
        <v>7397</v>
      </c>
      <c r="N17" s="387">
        <v>12226</v>
      </c>
      <c r="O17" s="389" t="s">
        <v>7497</v>
      </c>
      <c r="P17" s="395" t="s">
        <v>7710</v>
      </c>
      <c r="Q17" s="395" t="s">
        <v>7711</v>
      </c>
      <c r="R17" s="395" t="s">
        <v>7712</v>
      </c>
      <c r="S17" s="395" t="s">
        <v>7571</v>
      </c>
      <c r="T17" s="395" t="s">
        <v>7431</v>
      </c>
      <c r="U17" s="395" t="s">
        <v>7432</v>
      </c>
      <c r="V17" s="395" t="s">
        <v>7712</v>
      </c>
      <c r="W17" s="395" t="s">
        <v>7571</v>
      </c>
      <c r="X17" s="395" t="s">
        <v>7431</v>
      </c>
      <c r="Y17" s="395" t="s">
        <v>7432</v>
      </c>
      <c r="Z17" s="395" t="s">
        <v>7433</v>
      </c>
      <c r="AA17" s="386" t="s">
        <v>7434</v>
      </c>
      <c r="AB17" s="396" t="s">
        <v>7435</v>
      </c>
      <c r="AC17" s="397" t="s">
        <v>7713</v>
      </c>
      <c r="AD17" s="398">
        <v>44333</v>
      </c>
      <c r="AE17" s="399" t="s">
        <v>7437</v>
      </c>
      <c r="AF17" s="395"/>
      <c r="AG17" s="395"/>
      <c r="AH17" s="395"/>
      <c r="AI17" s="399" t="s">
        <v>7502</v>
      </c>
      <c r="AJ17" s="400" t="s">
        <v>7714</v>
      </c>
      <c r="AK17" s="401" t="s">
        <v>7504</v>
      </c>
      <c r="AL17" s="401" t="s">
        <v>7715</v>
      </c>
      <c r="AM17" s="401" t="s">
        <v>7716</v>
      </c>
      <c r="AN17" s="399"/>
      <c r="AO17" s="389" t="s">
        <v>7717</v>
      </c>
      <c r="AP17" s="389" t="s">
        <v>7717</v>
      </c>
      <c r="AQ17" s="403"/>
      <c r="AR17" s="393">
        <f t="shared" si="1"/>
        <v>2001</v>
      </c>
      <c r="AS17" s="389" t="s">
        <v>7676</v>
      </c>
      <c r="AT17" s="389">
        <v>0</v>
      </c>
      <c r="AU17" s="404"/>
      <c r="AV17" s="404"/>
      <c r="AW17" s="404"/>
      <c r="AX17" s="403" t="s">
        <v>7676</v>
      </c>
      <c r="AY17" s="405" t="s">
        <v>7678</v>
      </c>
      <c r="AZ17" s="403" t="s">
        <v>7679</v>
      </c>
      <c r="BA17" s="403">
        <v>2001005166</v>
      </c>
      <c r="BB17" s="406" t="s">
        <v>7718</v>
      </c>
      <c r="BC17" s="406" t="s">
        <v>7719</v>
      </c>
      <c r="BD17" s="396" t="s">
        <v>5204</v>
      </c>
      <c r="BE17" s="407" t="s">
        <v>7634</v>
      </c>
      <c r="BF17" s="390">
        <v>7564000</v>
      </c>
      <c r="BG17" s="399" t="s">
        <v>7682</v>
      </c>
      <c r="BH17" s="408">
        <v>44562</v>
      </c>
      <c r="BI17" s="409" t="s">
        <v>7720</v>
      </c>
      <c r="BJ17" s="410" t="s">
        <v>7379</v>
      </c>
      <c r="BK17" s="410">
        <v>0</v>
      </c>
      <c r="BL17" s="410">
        <v>0</v>
      </c>
      <c r="BM17" s="411" t="s">
        <v>237</v>
      </c>
      <c r="BN17" s="410" t="s">
        <v>7721</v>
      </c>
      <c r="BO17" s="390">
        <v>1969</v>
      </c>
      <c r="BP17" s="412"/>
      <c r="BQ17" s="406" t="s">
        <v>7722</v>
      </c>
      <c r="BR17" s="413" t="s">
        <v>7723</v>
      </c>
      <c r="BS17" s="413" t="s">
        <v>7724</v>
      </c>
      <c r="BT17" s="431" t="s">
        <v>7725</v>
      </c>
      <c r="BU17" s="431" t="s">
        <v>7463</v>
      </c>
      <c r="BV17" s="431"/>
      <c r="BW17" s="431"/>
      <c r="BX17" s="406">
        <v>2</v>
      </c>
      <c r="BY17" s="427" t="s">
        <v>7726</v>
      </c>
      <c r="BZ17" s="406" t="s">
        <v>7727</v>
      </c>
      <c r="CA17" s="427" t="s">
        <v>7728</v>
      </c>
      <c r="CB17" s="406" t="s">
        <v>7729</v>
      </c>
      <c r="CC17" s="414" t="s">
        <v>7468</v>
      </c>
      <c r="CD17" s="431" t="s">
        <v>7730</v>
      </c>
      <c r="CE17" s="457" t="s">
        <v>7727</v>
      </c>
      <c r="CF17" s="431" t="s">
        <v>7731</v>
      </c>
      <c r="CG17" s="427" t="s">
        <v>7468</v>
      </c>
      <c r="CH17" s="431" t="s">
        <v>7732</v>
      </c>
      <c r="CI17" s="457" t="s">
        <v>7733</v>
      </c>
      <c r="CJ17" s="415">
        <f t="shared" si="4"/>
        <v>23</v>
      </c>
      <c r="CK17" s="416">
        <f>VLOOKUP(B17,'[1]thành tích'!B$4:H$400,7,0)</f>
        <v>2022</v>
      </c>
      <c r="CL17" s="417" t="e">
        <f>VLOOKUP(B17,'[1]thành tích'!B$4:M$310,12,0)</f>
        <v>#REF!</v>
      </c>
      <c r="CM17" s="417" t="e">
        <f>VLOOKUP(B17,'[1]thành tích'!B$4:J$310,9,0)</f>
        <v>#REF!</v>
      </c>
      <c r="CN17" s="417" t="str">
        <f>VLOOKUP(B17,'[1]thành tích'!B$4:F$310,5,0)</f>
        <v>7/2017 Thái Nguyên</v>
      </c>
      <c r="CP17" s="418" t="e">
        <f>VLOOKUP(B17,#REF!,2,0)</f>
        <v>#REF!</v>
      </c>
    </row>
    <row r="18" spans="1:94" s="418" customFormat="1" ht="35.25" customHeight="1">
      <c r="A18" s="386">
        <f t="shared" si="2"/>
        <v>13</v>
      </c>
      <c r="B18" s="387">
        <v>10846</v>
      </c>
      <c r="C18" s="388" t="s">
        <v>357</v>
      </c>
      <c r="D18" s="389">
        <v>26636</v>
      </c>
      <c r="E18" s="390">
        <f t="shared" si="3"/>
        <v>12</v>
      </c>
      <c r="F18" s="391" t="s">
        <v>7667</v>
      </c>
      <c r="G18" s="389"/>
      <c r="H18" s="403"/>
      <c r="I18" s="393">
        <f t="shared" si="0"/>
        <v>1972</v>
      </c>
      <c r="J18" s="389"/>
      <c r="K18" s="429">
        <v>26636</v>
      </c>
      <c r="L18" s="387">
        <v>2</v>
      </c>
      <c r="M18" s="387" t="s">
        <v>7397</v>
      </c>
      <c r="N18" s="387">
        <v>10846</v>
      </c>
      <c r="O18" s="389" t="s">
        <v>7734</v>
      </c>
      <c r="P18" s="395" t="s">
        <v>7734</v>
      </c>
      <c r="Q18" s="395" t="s">
        <v>7735</v>
      </c>
      <c r="R18" s="395" t="s">
        <v>7736</v>
      </c>
      <c r="S18" s="395" t="s">
        <v>7430</v>
      </c>
      <c r="T18" s="395" t="s">
        <v>7431</v>
      </c>
      <c r="U18" s="395" t="s">
        <v>7432</v>
      </c>
      <c r="V18" s="395" t="s">
        <v>7736</v>
      </c>
      <c r="W18" s="395" t="s">
        <v>7430</v>
      </c>
      <c r="X18" s="395" t="s">
        <v>7431</v>
      </c>
      <c r="Y18" s="395" t="s">
        <v>7432</v>
      </c>
      <c r="Z18" s="395" t="s">
        <v>7433</v>
      </c>
      <c r="AA18" s="386" t="s">
        <v>7434</v>
      </c>
      <c r="AB18" s="396" t="s">
        <v>7435</v>
      </c>
      <c r="AC18" s="397" t="s">
        <v>7737</v>
      </c>
      <c r="AD18" s="398">
        <v>44311</v>
      </c>
      <c r="AE18" s="399" t="s">
        <v>7437</v>
      </c>
      <c r="AF18" s="395">
        <v>36592</v>
      </c>
      <c r="AG18" s="395">
        <v>36957</v>
      </c>
      <c r="AH18" s="395"/>
      <c r="AI18" s="399" t="s">
        <v>7502</v>
      </c>
      <c r="AJ18" s="400" t="s">
        <v>7738</v>
      </c>
      <c r="AK18" s="458" t="s">
        <v>7739</v>
      </c>
      <c r="AL18" s="401" t="s">
        <v>7505</v>
      </c>
      <c r="AM18" s="401" t="s">
        <v>7740</v>
      </c>
      <c r="AN18" s="401" t="s">
        <v>7507</v>
      </c>
      <c r="AO18" s="389" t="s">
        <v>7741</v>
      </c>
      <c r="AP18" s="389" t="s">
        <v>7741</v>
      </c>
      <c r="AQ18" s="403"/>
      <c r="AR18" s="393">
        <f t="shared" si="1"/>
        <v>1994</v>
      </c>
      <c r="AS18" s="389" t="s">
        <v>7676</v>
      </c>
      <c r="AT18" s="389">
        <v>0</v>
      </c>
      <c r="AU18" s="389" t="s">
        <v>7447</v>
      </c>
      <c r="AV18" s="404" t="s">
        <v>7742</v>
      </c>
      <c r="AW18" s="404"/>
      <c r="AX18" s="389" t="s">
        <v>7676</v>
      </c>
      <c r="AY18" s="430" t="s">
        <v>7678</v>
      </c>
      <c r="AZ18" s="403" t="s">
        <v>7679</v>
      </c>
      <c r="BA18" s="403">
        <v>2096065300</v>
      </c>
      <c r="BB18" s="406" t="s">
        <v>7743</v>
      </c>
      <c r="BC18" s="406" t="s">
        <v>7744</v>
      </c>
      <c r="BD18" s="396" t="s">
        <v>5204</v>
      </c>
      <c r="BE18" s="407" t="s">
        <v>7634</v>
      </c>
      <c r="BF18" s="390">
        <v>7564000</v>
      </c>
      <c r="BG18" s="399" t="s">
        <v>7682</v>
      </c>
      <c r="BH18" s="408">
        <v>43617</v>
      </c>
      <c r="BI18" s="409" t="s">
        <v>7745</v>
      </c>
      <c r="BJ18" s="410" t="s">
        <v>7379</v>
      </c>
      <c r="BK18" s="410">
        <v>0</v>
      </c>
      <c r="BL18" s="410">
        <v>0</v>
      </c>
      <c r="BM18" s="411" t="s">
        <v>7746</v>
      </c>
      <c r="BN18" s="410">
        <v>0</v>
      </c>
      <c r="BO18" s="390">
        <v>1967</v>
      </c>
      <c r="BP18" s="390" t="s">
        <v>7747</v>
      </c>
      <c r="BQ18" s="411" t="s">
        <v>7748</v>
      </c>
      <c r="BR18" s="413" t="s">
        <v>7749</v>
      </c>
      <c r="BS18" s="413" t="s">
        <v>7750</v>
      </c>
      <c r="BT18" s="431" t="s">
        <v>7751</v>
      </c>
      <c r="BU18" s="431" t="s">
        <v>7463</v>
      </c>
      <c r="BV18" s="431"/>
      <c r="BW18" s="431"/>
      <c r="BX18" s="406">
        <v>2</v>
      </c>
      <c r="BY18" s="427" t="s">
        <v>7752</v>
      </c>
      <c r="BZ18" s="406" t="s">
        <v>7753</v>
      </c>
      <c r="CA18" s="427" t="s">
        <v>7465</v>
      </c>
      <c r="CB18" s="406">
        <v>0</v>
      </c>
      <c r="CC18" s="414" t="s">
        <v>7468</v>
      </c>
      <c r="CD18" s="431" t="s">
        <v>7754</v>
      </c>
      <c r="CE18" s="457" t="s">
        <v>7753</v>
      </c>
      <c r="CF18" s="431" t="s">
        <v>7755</v>
      </c>
      <c r="CG18" s="431"/>
      <c r="CH18" s="431" t="s">
        <v>7756</v>
      </c>
      <c r="CI18" s="431"/>
      <c r="CJ18" s="415">
        <f t="shared" si="4"/>
        <v>30</v>
      </c>
      <c r="CK18" s="416">
        <f>VLOOKUP(B18,'[1]thành tích'!B$4:H$400,7,0)</f>
        <v>2020</v>
      </c>
      <c r="CL18" s="417" t="e">
        <f>VLOOKUP(B18,'[1]thành tích'!B$4:M$310,12,0)</f>
        <v>#REF!</v>
      </c>
      <c r="CM18" s="417" t="e">
        <f>VLOOKUP(B18,'[1]thành tích'!B$4:J$310,9,0)</f>
        <v>#REF!</v>
      </c>
      <c r="CN18" s="417" t="str">
        <f>VLOOKUP(B18,'[1]thành tích'!B$4:F$310,5,0)</f>
        <v>1-Móng Cái 6/2016
2-Hạ Long 2024</v>
      </c>
      <c r="CP18" s="418" t="e">
        <f>VLOOKUP(B18,#REF!,2,0)</f>
        <v>#REF!</v>
      </c>
    </row>
    <row r="19" spans="1:94" s="418" customFormat="1" ht="35.25" customHeight="1">
      <c r="A19" s="386">
        <f t="shared" si="2"/>
        <v>14</v>
      </c>
      <c r="B19" s="387">
        <v>15326</v>
      </c>
      <c r="C19" s="388" t="s">
        <v>2106</v>
      </c>
      <c r="D19" s="419">
        <v>30637</v>
      </c>
      <c r="E19" s="390">
        <f t="shared" si="3"/>
        <v>11</v>
      </c>
      <c r="F19" s="391" t="s">
        <v>7667</v>
      </c>
      <c r="G19" s="419" t="s">
        <v>7757</v>
      </c>
      <c r="H19" s="392"/>
      <c r="I19" s="393">
        <f t="shared" si="0"/>
        <v>1983</v>
      </c>
      <c r="J19" s="419"/>
      <c r="K19" s="448">
        <v>30637</v>
      </c>
      <c r="L19" s="387">
        <v>2</v>
      </c>
      <c r="M19" s="387" t="s">
        <v>7397</v>
      </c>
      <c r="N19" s="387">
        <v>15326</v>
      </c>
      <c r="O19" s="393"/>
      <c r="P19" s="395" t="s">
        <v>7758</v>
      </c>
      <c r="Q19" s="395" t="s">
        <v>7759</v>
      </c>
      <c r="R19" s="395" t="s">
        <v>7760</v>
      </c>
      <c r="S19" s="395" t="s">
        <v>7474</v>
      </c>
      <c r="T19" s="395" t="s">
        <v>7431</v>
      </c>
      <c r="U19" s="395" t="s">
        <v>7432</v>
      </c>
      <c r="V19" s="395" t="s">
        <v>7761</v>
      </c>
      <c r="W19" s="395" t="s">
        <v>7474</v>
      </c>
      <c r="X19" s="395" t="s">
        <v>7431</v>
      </c>
      <c r="Y19" s="395" t="s">
        <v>7432</v>
      </c>
      <c r="Z19" s="395" t="s">
        <v>7433</v>
      </c>
      <c r="AA19" s="386" t="s">
        <v>7434</v>
      </c>
      <c r="AB19" s="396" t="s">
        <v>7435</v>
      </c>
      <c r="AC19" s="397" t="s">
        <v>7762</v>
      </c>
      <c r="AD19" s="398">
        <v>44515</v>
      </c>
      <c r="AE19" s="399" t="s">
        <v>7437</v>
      </c>
      <c r="AF19" s="395"/>
      <c r="AG19" s="395"/>
      <c r="AH19" s="395"/>
      <c r="AI19" s="399" t="s">
        <v>7502</v>
      </c>
      <c r="AJ19" s="387" t="s">
        <v>7763</v>
      </c>
      <c r="AK19" s="401" t="s">
        <v>7504</v>
      </c>
      <c r="AL19" s="401" t="s">
        <v>7505</v>
      </c>
      <c r="AM19" s="401" t="s">
        <v>7764</v>
      </c>
      <c r="AN19" s="459"/>
      <c r="AO19" s="419">
        <v>39532</v>
      </c>
      <c r="AP19" s="419">
        <v>39532</v>
      </c>
      <c r="AQ19" s="423"/>
      <c r="AR19" s="393">
        <f t="shared" si="1"/>
        <v>2008</v>
      </c>
      <c r="AS19" s="389" t="s">
        <v>7676</v>
      </c>
      <c r="AT19" s="389">
        <v>0</v>
      </c>
      <c r="AU19" s="404"/>
      <c r="AV19" s="393"/>
      <c r="AW19" s="389"/>
      <c r="AX19" s="403" t="s">
        <v>7676</v>
      </c>
      <c r="AY19" s="405" t="s">
        <v>7678</v>
      </c>
      <c r="AZ19" s="403" t="s">
        <v>7679</v>
      </c>
      <c r="BA19" s="403">
        <v>2208012476</v>
      </c>
      <c r="BB19" s="406" t="s">
        <v>7765</v>
      </c>
      <c r="BC19" s="406" t="s">
        <v>7766</v>
      </c>
      <c r="BD19" s="396" t="s">
        <v>5204</v>
      </c>
      <c r="BE19" s="407" t="s">
        <v>7767</v>
      </c>
      <c r="BF19" s="390">
        <v>6549000</v>
      </c>
      <c r="BG19" s="399" t="s">
        <v>7682</v>
      </c>
      <c r="BH19" s="451">
        <v>43804</v>
      </c>
      <c r="BI19" s="409" t="s">
        <v>7768</v>
      </c>
      <c r="BJ19" s="410" t="s">
        <v>7379</v>
      </c>
      <c r="BK19" s="410">
        <v>0</v>
      </c>
      <c r="BL19" s="410">
        <v>0</v>
      </c>
      <c r="BM19" s="411" t="s">
        <v>7769</v>
      </c>
      <c r="BN19" s="410" t="s">
        <v>7770</v>
      </c>
      <c r="BO19" s="390">
        <v>1979</v>
      </c>
      <c r="BP19" s="412"/>
      <c r="BQ19" s="392" t="s">
        <v>7771</v>
      </c>
      <c r="BR19" s="452" t="s">
        <v>7772</v>
      </c>
      <c r="BS19" s="452" t="s">
        <v>7463</v>
      </c>
      <c r="BT19" s="414" t="s">
        <v>7773</v>
      </c>
      <c r="BU19" s="414" t="s">
        <v>7463</v>
      </c>
      <c r="BV19" s="414" t="s">
        <v>7774</v>
      </c>
      <c r="BW19" s="414"/>
      <c r="BX19" s="406">
        <v>3</v>
      </c>
      <c r="BY19" s="427" t="s">
        <v>7465</v>
      </c>
      <c r="BZ19" s="406">
        <v>0</v>
      </c>
      <c r="CA19" s="427" t="s">
        <v>7775</v>
      </c>
      <c r="CB19" s="406" t="s">
        <v>7776</v>
      </c>
      <c r="CC19" s="414" t="s">
        <v>7777</v>
      </c>
      <c r="CD19" s="414" t="s">
        <v>7778</v>
      </c>
      <c r="CE19" s="424" t="s">
        <v>7776</v>
      </c>
      <c r="CF19" s="414" t="s">
        <v>7779</v>
      </c>
      <c r="CG19" s="414" t="s">
        <v>7468</v>
      </c>
      <c r="CH19" s="414" t="s">
        <v>7780</v>
      </c>
      <c r="CI19" s="424" t="s">
        <v>7781</v>
      </c>
      <c r="CJ19" s="415">
        <f t="shared" si="4"/>
        <v>16</v>
      </c>
      <c r="CK19" s="416" t="e">
        <f>VLOOKUP(B19,'[1]thành tích'!B$4:H$400,7,0)</f>
        <v>#REF!</v>
      </c>
      <c r="CL19" s="417" t="e">
        <f>VLOOKUP(B19,'[1]thành tích'!B$4:M$310,12,0)</f>
        <v>#REF!</v>
      </c>
      <c r="CM19" s="417" t="e">
        <f>VLOOKUP(B19,'[1]thành tích'!B$4:J$310,9,0)</f>
        <v>#REF!</v>
      </c>
      <c r="CN19" s="417" t="str">
        <f>VLOOKUP(B19,'[1]thành tích'!B$4:F$310,5,0)</f>
        <v>Hagitech 5/2023</v>
      </c>
      <c r="CP19" s="418" t="e">
        <f>VLOOKUP(B19,#REF!,2,0)</f>
        <v>#REF!</v>
      </c>
    </row>
    <row r="20" spans="1:94" s="418" customFormat="1" ht="35.25" customHeight="1">
      <c r="A20" s="386">
        <f t="shared" si="2"/>
        <v>15</v>
      </c>
      <c r="B20" s="387">
        <v>14479</v>
      </c>
      <c r="C20" s="388" t="s">
        <v>1752</v>
      </c>
      <c r="D20" s="419">
        <v>27668</v>
      </c>
      <c r="E20" s="390">
        <f t="shared" si="3"/>
        <v>10</v>
      </c>
      <c r="F20" s="391" t="s">
        <v>7667</v>
      </c>
      <c r="G20" s="419"/>
      <c r="H20" s="392"/>
      <c r="I20" s="393">
        <f t="shared" si="0"/>
        <v>1975</v>
      </c>
      <c r="J20" s="419"/>
      <c r="K20" s="448">
        <v>27668</v>
      </c>
      <c r="L20" s="387">
        <v>2</v>
      </c>
      <c r="M20" s="387" t="s">
        <v>7397</v>
      </c>
      <c r="N20" s="387">
        <v>14479</v>
      </c>
      <c r="O20" s="419" t="s">
        <v>7782</v>
      </c>
      <c r="P20" s="395" t="s">
        <v>7783</v>
      </c>
      <c r="Q20" s="395" t="s">
        <v>7784</v>
      </c>
      <c r="R20" s="395" t="s">
        <v>7785</v>
      </c>
      <c r="S20" s="395" t="s">
        <v>7430</v>
      </c>
      <c r="T20" s="395" t="s">
        <v>7431</v>
      </c>
      <c r="U20" s="395" t="s">
        <v>7432</v>
      </c>
      <c r="V20" s="395" t="s">
        <v>7785</v>
      </c>
      <c r="W20" s="395" t="s">
        <v>7430</v>
      </c>
      <c r="X20" s="395" t="s">
        <v>7431</v>
      </c>
      <c r="Y20" s="395" t="s">
        <v>7432</v>
      </c>
      <c r="Z20" s="395" t="s">
        <v>7433</v>
      </c>
      <c r="AA20" s="386" t="s">
        <v>7434</v>
      </c>
      <c r="AB20" s="396" t="s">
        <v>7435</v>
      </c>
      <c r="AC20" s="422" t="s">
        <v>7786</v>
      </c>
      <c r="AD20" s="398">
        <v>43643</v>
      </c>
      <c r="AE20" s="399" t="s">
        <v>7437</v>
      </c>
      <c r="AF20" s="395"/>
      <c r="AG20" s="395"/>
      <c r="AH20" s="395"/>
      <c r="AI20" s="399" t="s">
        <v>7787</v>
      </c>
      <c r="AJ20" s="460" t="s">
        <v>7788</v>
      </c>
      <c r="AK20" s="401" t="s">
        <v>7789</v>
      </c>
      <c r="AL20" s="401" t="s">
        <v>7715</v>
      </c>
      <c r="AM20" s="401" t="s">
        <v>7764</v>
      </c>
      <c r="AN20" s="459"/>
      <c r="AO20" s="419">
        <v>39000</v>
      </c>
      <c r="AP20" s="419">
        <v>39031</v>
      </c>
      <c r="AQ20" s="423"/>
      <c r="AR20" s="393">
        <f t="shared" si="1"/>
        <v>2006</v>
      </c>
      <c r="AS20" s="389" t="s">
        <v>7676</v>
      </c>
      <c r="AT20" s="389">
        <v>0</v>
      </c>
      <c r="AU20" s="404"/>
      <c r="AV20" s="393"/>
      <c r="AW20" s="393"/>
      <c r="AX20" s="389" t="s">
        <v>7676</v>
      </c>
      <c r="AY20" s="405" t="s">
        <v>7678</v>
      </c>
      <c r="AZ20" s="403" t="s">
        <v>7679</v>
      </c>
      <c r="BA20" s="403">
        <v>2007007808</v>
      </c>
      <c r="BB20" s="406" t="s">
        <v>7790</v>
      </c>
      <c r="BC20" s="406" t="s">
        <v>7791</v>
      </c>
      <c r="BD20" s="396" t="s">
        <v>5204</v>
      </c>
      <c r="BE20" s="407" t="s">
        <v>7655</v>
      </c>
      <c r="BF20" s="390">
        <v>6877000</v>
      </c>
      <c r="BG20" s="399" t="s">
        <v>7682</v>
      </c>
      <c r="BH20" s="451">
        <v>44136</v>
      </c>
      <c r="BI20" s="409" t="s">
        <v>7792</v>
      </c>
      <c r="BJ20" s="410" t="s">
        <v>7379</v>
      </c>
      <c r="BK20" s="410">
        <v>0</v>
      </c>
      <c r="BL20" s="410">
        <v>0</v>
      </c>
      <c r="BM20" s="411" t="s">
        <v>7793</v>
      </c>
      <c r="BN20" s="410">
        <v>0</v>
      </c>
      <c r="BO20" s="390">
        <v>1977</v>
      </c>
      <c r="BP20" s="390"/>
      <c r="BQ20" s="411" t="s">
        <v>7794</v>
      </c>
      <c r="BR20" s="452" t="s">
        <v>7795</v>
      </c>
      <c r="BS20" s="452" t="s">
        <v>7796</v>
      </c>
      <c r="BT20" s="452"/>
      <c r="BU20" s="452"/>
      <c r="BV20" s="414"/>
      <c r="BW20" s="414"/>
      <c r="BX20" s="406">
        <v>1</v>
      </c>
      <c r="BY20" s="427" t="s">
        <v>7797</v>
      </c>
      <c r="BZ20" s="406" t="s">
        <v>7798</v>
      </c>
      <c r="CA20" s="427" t="s">
        <v>7799</v>
      </c>
      <c r="CB20" s="406">
        <v>0</v>
      </c>
      <c r="CC20" s="414" t="s">
        <v>7468</v>
      </c>
      <c r="CD20" s="414" t="s">
        <v>7800</v>
      </c>
      <c r="CE20" s="424" t="s">
        <v>7798</v>
      </c>
      <c r="CF20" s="414" t="s">
        <v>7801</v>
      </c>
      <c r="CG20" s="414" t="s">
        <v>7468</v>
      </c>
      <c r="CH20" s="414" t="s">
        <v>7802</v>
      </c>
      <c r="CI20" s="414"/>
      <c r="CJ20" s="415">
        <f t="shared" si="4"/>
        <v>18</v>
      </c>
      <c r="CK20" s="416">
        <f>VLOOKUP(B20,'[1]thành tích'!B$4:H$400,7,0)</f>
        <v>2024</v>
      </c>
      <c r="CL20" s="417" t="e">
        <f>VLOOKUP(B20,'[1]thành tích'!B$4:M$310,12,0)</f>
        <v>#REF!</v>
      </c>
      <c r="CM20" s="417" t="e">
        <f>VLOOKUP(B20,'[1]thành tích'!B$4:J$310,9,0)</f>
        <v>#REF!</v>
      </c>
      <c r="CN20" s="417" t="str">
        <f>VLOOKUP(B20,'[1]thành tích'!B$4:F$310,5,0)</f>
        <v>Sa pa 6/2020</v>
      </c>
      <c r="CP20" s="418" t="e">
        <f>VLOOKUP(B20,#REF!,2,0)</f>
        <v>#REF!</v>
      </c>
    </row>
    <row r="21" spans="1:94" s="418" customFormat="1" ht="35.25" customHeight="1">
      <c r="A21" s="386">
        <f t="shared" si="2"/>
        <v>16</v>
      </c>
      <c r="B21" s="439">
        <v>15964</v>
      </c>
      <c r="C21" s="388" t="s">
        <v>2367</v>
      </c>
      <c r="D21" s="419" t="s">
        <v>7803</v>
      </c>
      <c r="E21" s="390" t="e">
        <f t="shared" si="3"/>
        <v>#VALUE!</v>
      </c>
      <c r="F21" s="391" t="s">
        <v>7667</v>
      </c>
      <c r="G21" s="419"/>
      <c r="H21" s="392"/>
      <c r="I21" s="393" t="e">
        <f t="shared" si="0"/>
        <v>#VALUE!</v>
      </c>
      <c r="J21" s="419" t="s">
        <v>7803</v>
      </c>
      <c r="K21" s="448"/>
      <c r="L21" s="387">
        <v>1</v>
      </c>
      <c r="M21" s="387" t="s">
        <v>7425</v>
      </c>
      <c r="N21" s="439">
        <v>15964</v>
      </c>
      <c r="O21" s="419" t="s">
        <v>7497</v>
      </c>
      <c r="P21" s="421" t="s">
        <v>7804</v>
      </c>
      <c r="Q21" s="395" t="s">
        <v>7805</v>
      </c>
      <c r="R21" s="395" t="s">
        <v>7806</v>
      </c>
      <c r="S21" s="395" t="s">
        <v>7430</v>
      </c>
      <c r="T21" s="395" t="s">
        <v>7431</v>
      </c>
      <c r="U21" s="395" t="s">
        <v>7432</v>
      </c>
      <c r="V21" s="395" t="s">
        <v>7806</v>
      </c>
      <c r="W21" s="395" t="s">
        <v>7430</v>
      </c>
      <c r="X21" s="395" t="s">
        <v>7431</v>
      </c>
      <c r="Y21" s="395" t="s">
        <v>7432</v>
      </c>
      <c r="Z21" s="395" t="s">
        <v>7433</v>
      </c>
      <c r="AA21" s="386" t="s">
        <v>7434</v>
      </c>
      <c r="AB21" s="396" t="s">
        <v>7435</v>
      </c>
      <c r="AC21" s="397" t="s">
        <v>7807</v>
      </c>
      <c r="AD21" s="398">
        <v>44467</v>
      </c>
      <c r="AE21" s="399" t="s">
        <v>7437</v>
      </c>
      <c r="AF21" s="408"/>
      <c r="AG21" s="408"/>
      <c r="AH21" s="408"/>
      <c r="AI21" s="399" t="s">
        <v>7502</v>
      </c>
      <c r="AJ21" s="387" t="s">
        <v>7808</v>
      </c>
      <c r="AK21" s="401" t="s">
        <v>7504</v>
      </c>
      <c r="AL21" s="401" t="s">
        <v>7674</v>
      </c>
      <c r="AM21" s="401" t="s">
        <v>7675</v>
      </c>
      <c r="AN21" s="399"/>
      <c r="AO21" s="419" t="s">
        <v>7809</v>
      </c>
      <c r="AP21" s="419" t="s">
        <v>7809</v>
      </c>
      <c r="AQ21" s="403"/>
      <c r="AR21" s="393" t="e">
        <f t="shared" si="1"/>
        <v>#VALUE!</v>
      </c>
      <c r="AS21" s="389" t="s">
        <v>7676</v>
      </c>
      <c r="AT21" s="389">
        <v>0</v>
      </c>
      <c r="AU21" s="404"/>
      <c r="AV21" s="404"/>
      <c r="AW21" s="390"/>
      <c r="AX21" s="389" t="s">
        <v>7676</v>
      </c>
      <c r="AY21" s="405" t="s">
        <v>7678</v>
      </c>
      <c r="AZ21" s="403" t="s">
        <v>7679</v>
      </c>
      <c r="BA21" s="403">
        <v>2209018595</v>
      </c>
      <c r="BB21" s="406" t="s">
        <v>7810</v>
      </c>
      <c r="BC21" s="406" t="s">
        <v>7811</v>
      </c>
      <c r="BD21" s="396" t="s">
        <v>5204</v>
      </c>
      <c r="BE21" s="407" t="s">
        <v>7767</v>
      </c>
      <c r="BF21" s="390">
        <v>6549000</v>
      </c>
      <c r="BG21" s="399" t="s">
        <v>7682</v>
      </c>
      <c r="BH21" s="408">
        <v>43804</v>
      </c>
      <c r="BI21" s="409" t="s">
        <v>7812</v>
      </c>
      <c r="BJ21" s="410" t="s">
        <v>7455</v>
      </c>
      <c r="BK21" s="410" t="s">
        <v>7813</v>
      </c>
      <c r="BL21" s="461" t="s">
        <v>7814</v>
      </c>
      <c r="BM21" s="411">
        <v>0</v>
      </c>
      <c r="BN21" s="410">
        <v>0</v>
      </c>
      <c r="BO21" s="412" t="s">
        <v>7815</v>
      </c>
      <c r="BP21" s="412"/>
      <c r="BQ21" s="406" t="s">
        <v>7816</v>
      </c>
      <c r="BR21" s="427" t="s">
        <v>7817</v>
      </c>
      <c r="BS21" s="427"/>
      <c r="BT21" s="427" t="s">
        <v>7818</v>
      </c>
      <c r="BU21" s="427"/>
      <c r="BV21" s="427"/>
      <c r="BW21" s="427"/>
      <c r="BX21" s="406">
        <v>2</v>
      </c>
      <c r="BY21" s="427" t="s">
        <v>7819</v>
      </c>
      <c r="BZ21" s="406" t="s">
        <v>7820</v>
      </c>
      <c r="CA21" s="427" t="s">
        <v>7821</v>
      </c>
      <c r="CB21" s="406" t="s">
        <v>7822</v>
      </c>
      <c r="CC21" s="414" t="s">
        <v>7468</v>
      </c>
      <c r="CD21" s="414" t="s">
        <v>7823</v>
      </c>
      <c r="CE21" s="428" t="s">
        <v>7824</v>
      </c>
      <c r="CF21" s="427" t="s">
        <v>7825</v>
      </c>
      <c r="CG21" s="414" t="s">
        <v>7468</v>
      </c>
      <c r="CH21" s="414" t="s">
        <v>7826</v>
      </c>
      <c r="CI21" s="428" t="s">
        <v>7827</v>
      </c>
      <c r="CJ21" s="415" t="e">
        <f t="shared" si="4"/>
        <v>#VALUE!</v>
      </c>
      <c r="CK21" s="416" t="e">
        <f>VLOOKUP(B21,'[1]thành tích'!B$4:H$400,7,0)</f>
        <v>#REF!</v>
      </c>
      <c r="CL21" s="417" t="e">
        <f>VLOOKUP(B21,'[1]thành tích'!B$4:M$310,12,0)</f>
        <v>#REF!</v>
      </c>
      <c r="CM21" s="417" t="e">
        <f>VLOOKUP(B21,'[1]thành tích'!B$4:J$310,9,0)</f>
        <v>#REF!</v>
      </c>
      <c r="CN21" s="417" t="str">
        <f>VLOOKUP(B21,'[1]thành tích'!B$4:F$310,5,0)</f>
        <v>Điều Dưỡng Hagitech 9/2022</v>
      </c>
      <c r="CP21" s="418" t="e">
        <f>VLOOKUP(B21,#REF!,2,0)</f>
        <v>#REF!</v>
      </c>
    </row>
    <row r="22" spans="1:94" s="418" customFormat="1" ht="35.25" customHeight="1">
      <c r="A22" s="386">
        <f t="shared" si="2"/>
        <v>17</v>
      </c>
      <c r="B22" s="387">
        <v>13571</v>
      </c>
      <c r="C22" s="388" t="s">
        <v>1395</v>
      </c>
      <c r="D22" s="419">
        <v>27871</v>
      </c>
      <c r="E22" s="390">
        <f t="shared" si="3"/>
        <v>4</v>
      </c>
      <c r="F22" s="391" t="s">
        <v>7667</v>
      </c>
      <c r="G22" s="419"/>
      <c r="H22" s="392"/>
      <c r="I22" s="393">
        <f t="shared" si="0"/>
        <v>1976</v>
      </c>
      <c r="J22" s="423"/>
      <c r="K22" s="448">
        <v>27871</v>
      </c>
      <c r="L22" s="387">
        <v>2</v>
      </c>
      <c r="M22" s="387" t="s">
        <v>7397</v>
      </c>
      <c r="N22" s="387">
        <v>13571</v>
      </c>
      <c r="O22" s="433" t="s">
        <v>7828</v>
      </c>
      <c r="P22" s="434" t="s">
        <v>7829</v>
      </c>
      <c r="Q22" s="401" t="s">
        <v>7830</v>
      </c>
      <c r="R22" s="401" t="s">
        <v>7831</v>
      </c>
      <c r="S22" s="401" t="s">
        <v>7430</v>
      </c>
      <c r="T22" s="401" t="s">
        <v>7431</v>
      </c>
      <c r="U22" s="401" t="s">
        <v>7432</v>
      </c>
      <c r="V22" s="395" t="s">
        <v>7831</v>
      </c>
      <c r="W22" s="395" t="s">
        <v>7430</v>
      </c>
      <c r="X22" s="395" t="s">
        <v>7431</v>
      </c>
      <c r="Y22" s="395" t="s">
        <v>7432</v>
      </c>
      <c r="Z22" s="395" t="s">
        <v>7433</v>
      </c>
      <c r="AA22" s="386" t="s">
        <v>7434</v>
      </c>
      <c r="AB22" s="396" t="s">
        <v>7435</v>
      </c>
      <c r="AC22" s="422" t="s">
        <v>7832</v>
      </c>
      <c r="AD22" s="398">
        <v>44438</v>
      </c>
      <c r="AE22" s="399" t="s">
        <v>7437</v>
      </c>
      <c r="AF22" s="395"/>
      <c r="AG22" s="395"/>
      <c r="AH22" s="395"/>
      <c r="AI22" s="399" t="s">
        <v>7502</v>
      </c>
      <c r="AJ22" s="407" t="s">
        <v>7833</v>
      </c>
      <c r="AK22" s="399" t="s">
        <v>7789</v>
      </c>
      <c r="AL22" s="401" t="s">
        <v>7443</v>
      </c>
      <c r="AM22" s="401" t="s">
        <v>7506</v>
      </c>
      <c r="AN22" s="459"/>
      <c r="AO22" s="419">
        <v>38481</v>
      </c>
      <c r="AP22" s="419">
        <v>38481</v>
      </c>
      <c r="AQ22" s="423"/>
      <c r="AR22" s="393">
        <f t="shared" si="1"/>
        <v>2005</v>
      </c>
      <c r="AS22" s="389" t="s">
        <v>7676</v>
      </c>
      <c r="AT22" s="389">
        <v>0</v>
      </c>
      <c r="AU22" s="404"/>
      <c r="AV22" s="393"/>
      <c r="AW22" s="404"/>
      <c r="AX22" s="389" t="s">
        <v>7676</v>
      </c>
      <c r="AY22" s="405" t="s">
        <v>7678</v>
      </c>
      <c r="AZ22" s="403" t="s">
        <v>7679</v>
      </c>
      <c r="BA22" s="403">
        <v>2006006984</v>
      </c>
      <c r="BB22" s="406" t="s">
        <v>7834</v>
      </c>
      <c r="BC22" s="406" t="s">
        <v>7835</v>
      </c>
      <c r="BD22" s="396" t="s">
        <v>5204</v>
      </c>
      <c r="BE22" s="407" t="s">
        <v>7655</v>
      </c>
      <c r="BF22" s="390">
        <v>6877000</v>
      </c>
      <c r="BG22" s="399" t="s">
        <v>7682</v>
      </c>
      <c r="BH22" s="451">
        <v>44136</v>
      </c>
      <c r="BI22" s="409" t="s">
        <v>7836</v>
      </c>
      <c r="BJ22" s="410" t="s">
        <v>7379</v>
      </c>
      <c r="BK22" s="410">
        <v>0</v>
      </c>
      <c r="BL22" s="410">
        <v>0</v>
      </c>
      <c r="BM22" s="411" t="s">
        <v>822</v>
      </c>
      <c r="BN22" s="410" t="s">
        <v>7837</v>
      </c>
      <c r="BO22" s="390">
        <v>1976</v>
      </c>
      <c r="BP22" s="412"/>
      <c r="BQ22" s="393" t="s">
        <v>7838</v>
      </c>
      <c r="BR22" s="462" t="s">
        <v>7839</v>
      </c>
      <c r="BS22" s="462" t="s">
        <v>7840</v>
      </c>
      <c r="BT22" s="462" t="s">
        <v>7841</v>
      </c>
      <c r="BU22" s="462" t="s">
        <v>7463</v>
      </c>
      <c r="BV22" s="462"/>
      <c r="BW22" s="462"/>
      <c r="BX22" s="406">
        <v>2</v>
      </c>
      <c r="BY22" s="427" t="s">
        <v>7842</v>
      </c>
      <c r="BZ22" s="406" t="s">
        <v>7843</v>
      </c>
      <c r="CA22" s="427" t="s">
        <v>7844</v>
      </c>
      <c r="CB22" s="406">
        <v>0</v>
      </c>
      <c r="CC22" s="462" t="s">
        <v>7468</v>
      </c>
      <c r="CD22" s="462" t="s">
        <v>7845</v>
      </c>
      <c r="CE22" s="462"/>
      <c r="CF22" s="462" t="s">
        <v>7846</v>
      </c>
      <c r="CG22" s="462" t="s">
        <v>7468</v>
      </c>
      <c r="CH22" s="462" t="s">
        <v>7688</v>
      </c>
      <c r="CI22" s="462"/>
      <c r="CJ22" s="415">
        <f t="shared" si="4"/>
        <v>19</v>
      </c>
      <c r="CK22" s="416">
        <f>VLOOKUP(B22,'[1]thành tích'!B$4:H$400,7,0)</f>
        <v>2024</v>
      </c>
      <c r="CL22" s="417" t="e">
        <f>VLOOKUP(B22,'[1]thành tích'!B$4:M$310,12,0)</f>
        <v>#REF!</v>
      </c>
      <c r="CM22" s="417" t="str">
        <f>VLOOKUP(B22,'[1]thành tích'!B$4:J$310,9,0)</f>
        <v>Malai-Sinh 5/2023</v>
      </c>
      <c r="CN22" s="417" t="str">
        <f>VLOOKUP(B22,'[1]thành tích'!B$4:F$310,5,0)</f>
        <v>Cửa lò 20-26/5/2019</v>
      </c>
      <c r="CP22" s="418" t="e">
        <f>VLOOKUP(B22,#REF!,2,0)</f>
        <v>#REF!</v>
      </c>
    </row>
    <row r="23" spans="1:94" s="465" customFormat="1" ht="35.25" customHeight="1">
      <c r="A23" s="386">
        <f t="shared" si="2"/>
        <v>18</v>
      </c>
      <c r="B23" s="387">
        <v>11314</v>
      </c>
      <c r="C23" s="388" t="s">
        <v>538</v>
      </c>
      <c r="D23" s="389" t="s">
        <v>7847</v>
      </c>
      <c r="E23" s="390" t="e">
        <f t="shared" si="3"/>
        <v>#VALUE!</v>
      </c>
      <c r="F23" s="391" t="s">
        <v>7667</v>
      </c>
      <c r="G23" s="419" t="s">
        <v>7757</v>
      </c>
      <c r="H23" s="463"/>
      <c r="I23" s="393" t="e">
        <f t="shared" si="0"/>
        <v>#VALUE!</v>
      </c>
      <c r="J23" s="389"/>
      <c r="K23" s="429" t="s">
        <v>7847</v>
      </c>
      <c r="L23" s="387">
        <v>2</v>
      </c>
      <c r="M23" s="387" t="s">
        <v>7397</v>
      </c>
      <c r="N23" s="387">
        <v>11314</v>
      </c>
      <c r="O23" s="406" t="s">
        <v>7848</v>
      </c>
      <c r="P23" s="401" t="s">
        <v>7849</v>
      </c>
      <c r="Q23" s="401" t="s">
        <v>7850</v>
      </c>
      <c r="R23" s="401" t="s">
        <v>7851</v>
      </c>
      <c r="S23" s="401" t="s">
        <v>7430</v>
      </c>
      <c r="T23" s="401" t="s">
        <v>7431</v>
      </c>
      <c r="U23" s="401" t="s">
        <v>7432</v>
      </c>
      <c r="V23" s="395" t="s">
        <v>7851</v>
      </c>
      <c r="W23" s="395" t="s">
        <v>7430</v>
      </c>
      <c r="X23" s="395" t="s">
        <v>7431</v>
      </c>
      <c r="Y23" s="395" t="s">
        <v>7432</v>
      </c>
      <c r="Z23" s="395" t="s">
        <v>7433</v>
      </c>
      <c r="AA23" s="386" t="s">
        <v>7434</v>
      </c>
      <c r="AB23" s="396" t="s">
        <v>7435</v>
      </c>
      <c r="AC23" s="426" t="s">
        <v>7852</v>
      </c>
      <c r="AD23" s="398">
        <v>44552</v>
      </c>
      <c r="AE23" s="399" t="s">
        <v>7437</v>
      </c>
      <c r="AF23" s="395"/>
      <c r="AG23" s="395"/>
      <c r="AH23" s="395"/>
      <c r="AI23" s="399" t="s">
        <v>7502</v>
      </c>
      <c r="AJ23" s="407" t="s">
        <v>7853</v>
      </c>
      <c r="AK23" s="399" t="s">
        <v>7504</v>
      </c>
      <c r="AL23" s="401" t="s">
        <v>7715</v>
      </c>
      <c r="AM23" s="401" t="s">
        <v>7764</v>
      </c>
      <c r="AN23" s="399"/>
      <c r="AO23" s="389" t="s">
        <v>7854</v>
      </c>
      <c r="AP23" s="389" t="s">
        <v>7854</v>
      </c>
      <c r="AQ23" s="403"/>
      <c r="AR23" s="393">
        <f t="shared" si="1"/>
        <v>1996</v>
      </c>
      <c r="AS23" s="389" t="s">
        <v>7676</v>
      </c>
      <c r="AT23" s="389">
        <v>0</v>
      </c>
      <c r="AU23" s="404"/>
      <c r="AV23" s="404" t="s">
        <v>7855</v>
      </c>
      <c r="AW23" s="404"/>
      <c r="AX23" s="389" t="s">
        <v>7676</v>
      </c>
      <c r="AY23" s="405" t="s">
        <v>7678</v>
      </c>
      <c r="AZ23" s="403" t="s">
        <v>7679</v>
      </c>
      <c r="BA23" s="403">
        <v>2098009956</v>
      </c>
      <c r="BB23" s="406" t="s">
        <v>7856</v>
      </c>
      <c r="BC23" s="406" t="s">
        <v>7857</v>
      </c>
      <c r="BD23" s="396" t="s">
        <v>5204</v>
      </c>
      <c r="BE23" s="407" t="s">
        <v>7634</v>
      </c>
      <c r="BF23" s="390">
        <v>7564000</v>
      </c>
      <c r="BG23" s="399" t="s">
        <v>7682</v>
      </c>
      <c r="BH23" s="408">
        <v>43617</v>
      </c>
      <c r="BI23" s="409" t="s">
        <v>7858</v>
      </c>
      <c r="BJ23" s="410" t="s">
        <v>7379</v>
      </c>
      <c r="BK23" s="410">
        <v>0</v>
      </c>
      <c r="BL23" s="410">
        <v>0</v>
      </c>
      <c r="BM23" s="411" t="s">
        <v>7859</v>
      </c>
      <c r="BN23" s="410" t="s">
        <v>7860</v>
      </c>
      <c r="BO23" s="390">
        <v>1974</v>
      </c>
      <c r="BP23" s="412"/>
      <c r="BQ23" s="389" t="s">
        <v>7777</v>
      </c>
      <c r="BR23" s="464" t="s">
        <v>7861</v>
      </c>
      <c r="BS23" s="464" t="s">
        <v>7463</v>
      </c>
      <c r="BT23" s="431" t="s">
        <v>7862</v>
      </c>
      <c r="BU23" s="431" t="s">
        <v>7463</v>
      </c>
      <c r="BV23" s="427"/>
      <c r="BW23" s="427"/>
      <c r="BX23" s="406">
        <v>2</v>
      </c>
      <c r="BY23" s="427" t="s">
        <v>7465</v>
      </c>
      <c r="BZ23" s="406">
        <v>0</v>
      </c>
      <c r="CA23" s="427" t="s">
        <v>7863</v>
      </c>
      <c r="CB23" s="406" t="s">
        <v>7864</v>
      </c>
      <c r="CC23" s="427" t="s">
        <v>7468</v>
      </c>
      <c r="CD23" s="427" t="s">
        <v>7865</v>
      </c>
      <c r="CE23" s="428" t="s">
        <v>7864</v>
      </c>
      <c r="CF23" s="427" t="s">
        <v>7866</v>
      </c>
      <c r="CG23" s="427" t="s">
        <v>7468</v>
      </c>
      <c r="CH23" s="427" t="s">
        <v>7865</v>
      </c>
      <c r="CI23" s="428" t="s">
        <v>7867</v>
      </c>
      <c r="CJ23" s="415">
        <f t="shared" si="4"/>
        <v>28</v>
      </c>
      <c r="CK23" s="416">
        <f>VLOOKUP(B23,'[1]thành tích'!B$4:H$400,7,0)</f>
        <v>2023</v>
      </c>
      <c r="CL23" s="417" t="e">
        <f>VLOOKUP(B23,'[1]thành tích'!B$4:M$310,12,0)</f>
        <v>#REF!</v>
      </c>
      <c r="CM23" s="417" t="str">
        <f>VLOOKUP(B23,'[1]thành tích'!B$4:J$310,9,0)</f>
        <v>Thái Lan (9/2019) con liệt sĩ</v>
      </c>
      <c r="CN23" s="417" t="str">
        <f>VLOOKUP(B23,'[1]thành tích'!B$4:F$310,5,0)</f>
        <v>Móng Cái 6/2016</v>
      </c>
      <c r="CP23" s="418" t="e">
        <f>VLOOKUP(B23,#REF!,2,0)</f>
        <v>#REF!</v>
      </c>
    </row>
    <row r="24" spans="1:94" s="418" customFormat="1" ht="35.25" customHeight="1">
      <c r="A24" s="386">
        <f t="shared" si="2"/>
        <v>19</v>
      </c>
      <c r="B24" s="387">
        <v>12853</v>
      </c>
      <c r="C24" s="388" t="s">
        <v>1038</v>
      </c>
      <c r="D24" s="389">
        <v>26064</v>
      </c>
      <c r="E24" s="390">
        <f t="shared" si="3"/>
        <v>5</v>
      </c>
      <c r="F24" s="391" t="s">
        <v>7667</v>
      </c>
      <c r="G24" s="389"/>
      <c r="H24" s="403"/>
      <c r="I24" s="393">
        <f t="shared" si="0"/>
        <v>1971</v>
      </c>
      <c r="J24" s="389"/>
      <c r="K24" s="429">
        <v>26064</v>
      </c>
      <c r="L24" s="387">
        <v>2</v>
      </c>
      <c r="M24" s="387" t="s">
        <v>7397</v>
      </c>
      <c r="N24" s="387">
        <v>12853</v>
      </c>
      <c r="O24" s="389" t="s">
        <v>7868</v>
      </c>
      <c r="P24" s="395" t="s">
        <v>7868</v>
      </c>
      <c r="Q24" s="395" t="s">
        <v>7869</v>
      </c>
      <c r="R24" s="395" t="s">
        <v>7870</v>
      </c>
      <c r="S24" s="395" t="s">
        <v>7430</v>
      </c>
      <c r="T24" s="395" t="s">
        <v>7431</v>
      </c>
      <c r="U24" s="395" t="s">
        <v>7432</v>
      </c>
      <c r="V24" s="395" t="s">
        <v>7870</v>
      </c>
      <c r="W24" s="395" t="s">
        <v>7430</v>
      </c>
      <c r="X24" s="395" t="s">
        <v>7431</v>
      </c>
      <c r="Y24" s="395" t="s">
        <v>7432</v>
      </c>
      <c r="Z24" s="395" t="s">
        <v>7433</v>
      </c>
      <c r="AA24" s="386" t="s">
        <v>7434</v>
      </c>
      <c r="AB24" s="396" t="s">
        <v>7871</v>
      </c>
      <c r="AC24" s="397" t="s">
        <v>7872</v>
      </c>
      <c r="AD24" s="398">
        <v>44552</v>
      </c>
      <c r="AE24" s="399" t="s">
        <v>7437</v>
      </c>
      <c r="AF24" s="395"/>
      <c r="AG24" s="395"/>
      <c r="AH24" s="395"/>
      <c r="AI24" s="399" t="s">
        <v>7502</v>
      </c>
      <c r="AJ24" s="387" t="s">
        <v>7873</v>
      </c>
      <c r="AK24" s="456" t="s">
        <v>7504</v>
      </c>
      <c r="AL24" s="401" t="s">
        <v>7874</v>
      </c>
      <c r="AM24" s="401" t="s">
        <v>7764</v>
      </c>
      <c r="AN24" s="399"/>
      <c r="AO24" s="389" t="s">
        <v>7717</v>
      </c>
      <c r="AP24" s="389" t="s">
        <v>7717</v>
      </c>
      <c r="AQ24" s="403"/>
      <c r="AR24" s="393">
        <f t="shared" si="1"/>
        <v>2001</v>
      </c>
      <c r="AS24" s="389" t="s">
        <v>7676</v>
      </c>
      <c r="AT24" s="389">
        <v>0</v>
      </c>
      <c r="AU24" s="404"/>
      <c r="AV24" s="404"/>
      <c r="AW24" s="406"/>
      <c r="AX24" s="403" t="s">
        <v>7676</v>
      </c>
      <c r="AY24" s="405" t="s">
        <v>7678</v>
      </c>
      <c r="AZ24" s="403" t="s">
        <v>7679</v>
      </c>
      <c r="BA24" s="403">
        <v>2001005189</v>
      </c>
      <c r="BB24" s="406" t="s">
        <v>7875</v>
      </c>
      <c r="BC24" s="406" t="s">
        <v>7876</v>
      </c>
      <c r="BD24" s="396" t="s">
        <v>5204</v>
      </c>
      <c r="BE24" s="407" t="s">
        <v>7655</v>
      </c>
      <c r="BF24" s="390">
        <v>6877000</v>
      </c>
      <c r="BG24" s="399" t="s">
        <v>7682</v>
      </c>
      <c r="BH24" s="408">
        <v>43804</v>
      </c>
      <c r="BI24" s="409" t="s">
        <v>7877</v>
      </c>
      <c r="BJ24" s="410" t="s">
        <v>7379</v>
      </c>
      <c r="BK24" s="410">
        <v>0</v>
      </c>
      <c r="BL24" s="410">
        <v>0</v>
      </c>
      <c r="BM24" s="411" t="s">
        <v>7878</v>
      </c>
      <c r="BN24" s="410">
        <v>0</v>
      </c>
      <c r="BO24" s="390">
        <v>1969</v>
      </c>
      <c r="BP24" s="390" t="s">
        <v>7747</v>
      </c>
      <c r="BQ24" s="411" t="s">
        <v>7878</v>
      </c>
      <c r="BR24" s="413" t="s">
        <v>7879</v>
      </c>
      <c r="BS24" s="413" t="s">
        <v>7880</v>
      </c>
      <c r="BT24" s="427" t="s">
        <v>7881</v>
      </c>
      <c r="BU24" s="427" t="s">
        <v>7882</v>
      </c>
      <c r="BV24" s="427"/>
      <c r="BW24" s="427"/>
      <c r="BX24" s="406">
        <v>2</v>
      </c>
      <c r="BY24" s="427" t="s">
        <v>7465</v>
      </c>
      <c r="BZ24" s="406">
        <v>0</v>
      </c>
      <c r="CA24" s="427" t="s">
        <v>7465</v>
      </c>
      <c r="CB24" s="406">
        <v>0</v>
      </c>
      <c r="CC24" s="427"/>
      <c r="CD24" s="427"/>
      <c r="CE24" s="427"/>
      <c r="CF24" s="427" t="s">
        <v>7883</v>
      </c>
      <c r="CG24" s="427"/>
      <c r="CH24" s="427"/>
      <c r="CI24" s="427"/>
      <c r="CJ24" s="415">
        <f t="shared" si="4"/>
        <v>23</v>
      </c>
      <c r="CK24" s="416" t="e">
        <f>VLOOKUP(B24,'[1]thành tích'!B$4:H$400,7,0)</f>
        <v>#REF!</v>
      </c>
      <c r="CL24" s="417" t="e">
        <f>VLOOKUP(B24,'[1]thành tích'!B$4:M$310,12,0)</f>
        <v>#REF!</v>
      </c>
      <c r="CM24" s="417" t="e">
        <f>VLOOKUP(B24,'[1]thành tích'!B$4:J$310,9,0)</f>
        <v>#REF!</v>
      </c>
      <c r="CN24" s="417" t="str">
        <f>VLOOKUP(B24,'[1]thành tích'!B$4:F$310,5,0)</f>
        <v>Hagitech 15/8/2022</v>
      </c>
      <c r="CP24" s="418" t="e">
        <f>VLOOKUP(B24,#REF!,2,0)</f>
        <v>#REF!</v>
      </c>
    </row>
    <row r="25" spans="1:94" s="418" customFormat="1" ht="35.25" customHeight="1">
      <c r="A25" s="386">
        <f t="shared" si="2"/>
        <v>20</v>
      </c>
      <c r="B25" s="387">
        <v>18141</v>
      </c>
      <c r="C25" s="388" t="s">
        <v>2242</v>
      </c>
      <c r="D25" s="389">
        <v>33889</v>
      </c>
      <c r="E25" s="390">
        <f t="shared" si="3"/>
        <v>10</v>
      </c>
      <c r="F25" s="391" t="s">
        <v>7667</v>
      </c>
      <c r="G25" s="466"/>
      <c r="H25" s="466" t="s">
        <v>7884</v>
      </c>
      <c r="I25" s="393">
        <f t="shared" si="0"/>
        <v>1992</v>
      </c>
      <c r="J25" s="389"/>
      <c r="K25" s="429">
        <v>33889</v>
      </c>
      <c r="L25" s="387">
        <v>2</v>
      </c>
      <c r="M25" s="387" t="s">
        <v>7397</v>
      </c>
      <c r="N25" s="387">
        <v>18141</v>
      </c>
      <c r="O25" s="389" t="s">
        <v>7885</v>
      </c>
      <c r="P25" s="456" t="s">
        <v>7885</v>
      </c>
      <c r="Q25" s="458" t="s">
        <v>7886</v>
      </c>
      <c r="R25" s="458" t="s">
        <v>7887</v>
      </c>
      <c r="S25" s="458" t="s">
        <v>7474</v>
      </c>
      <c r="T25" s="458" t="s">
        <v>7431</v>
      </c>
      <c r="U25" s="458" t="s">
        <v>7432</v>
      </c>
      <c r="V25" s="395" t="s">
        <v>7887</v>
      </c>
      <c r="W25" s="395" t="s">
        <v>7474</v>
      </c>
      <c r="X25" s="395" t="s">
        <v>7431</v>
      </c>
      <c r="Y25" s="395" t="s">
        <v>7432</v>
      </c>
      <c r="Z25" s="395" t="s">
        <v>7433</v>
      </c>
      <c r="AA25" s="396" t="s">
        <v>7434</v>
      </c>
      <c r="AB25" s="396" t="s">
        <v>7604</v>
      </c>
      <c r="AC25" s="397" t="s">
        <v>7888</v>
      </c>
      <c r="AD25" s="398">
        <v>44296</v>
      </c>
      <c r="AE25" s="399" t="s">
        <v>7437</v>
      </c>
      <c r="AF25" s="399"/>
      <c r="AG25" s="395"/>
      <c r="AH25" s="395"/>
      <c r="AI25" s="399" t="s">
        <v>7502</v>
      </c>
      <c r="AJ25" s="407" t="s">
        <v>7889</v>
      </c>
      <c r="AK25" s="399" t="s">
        <v>7504</v>
      </c>
      <c r="AL25" s="401" t="s">
        <v>7443</v>
      </c>
      <c r="AM25" s="401" t="s">
        <v>7764</v>
      </c>
      <c r="AN25" s="395"/>
      <c r="AO25" s="389">
        <v>42088</v>
      </c>
      <c r="AP25" s="389">
        <v>42088</v>
      </c>
      <c r="AQ25" s="467"/>
      <c r="AR25" s="393">
        <f t="shared" si="1"/>
        <v>2015</v>
      </c>
      <c r="AS25" s="389" t="s">
        <v>7676</v>
      </c>
      <c r="AT25" s="389">
        <v>0</v>
      </c>
      <c r="AU25" s="389"/>
      <c r="AV25" s="389"/>
      <c r="AW25" s="389" t="s">
        <v>7603</v>
      </c>
      <c r="AX25" s="389" t="s">
        <v>7676</v>
      </c>
      <c r="AY25" s="405" t="s">
        <v>7678</v>
      </c>
      <c r="AZ25" s="403" t="s">
        <v>7679</v>
      </c>
      <c r="BA25" s="403">
        <v>2215003867</v>
      </c>
      <c r="BB25" s="406" t="s">
        <v>7890</v>
      </c>
      <c r="BC25" s="406" t="s">
        <v>7891</v>
      </c>
      <c r="BD25" s="396" t="s">
        <v>5221</v>
      </c>
      <c r="BE25" s="407" t="s">
        <v>7892</v>
      </c>
      <c r="BF25" s="390">
        <v>6237000</v>
      </c>
      <c r="BG25" s="399" t="s">
        <v>7682</v>
      </c>
      <c r="BH25" s="408">
        <v>43804</v>
      </c>
      <c r="BI25" s="468" t="s">
        <v>7893</v>
      </c>
      <c r="BJ25" s="410" t="s">
        <v>7379</v>
      </c>
      <c r="BK25" s="410">
        <v>0</v>
      </c>
      <c r="BL25" s="410">
        <v>0</v>
      </c>
      <c r="BM25" s="411" t="s">
        <v>2004</v>
      </c>
      <c r="BN25" s="410" t="s">
        <v>7894</v>
      </c>
      <c r="BO25" s="390">
        <v>1985</v>
      </c>
      <c r="BP25" s="412"/>
      <c r="BQ25" s="390" t="s">
        <v>7895</v>
      </c>
      <c r="BR25" s="406" t="s">
        <v>7896</v>
      </c>
      <c r="BS25" s="406" t="s">
        <v>7463</v>
      </c>
      <c r="BT25" s="431" t="s">
        <v>7897</v>
      </c>
      <c r="BU25" s="431" t="s">
        <v>7898</v>
      </c>
      <c r="BV25" s="431" t="s">
        <v>7899</v>
      </c>
      <c r="BW25" s="431"/>
      <c r="BX25" s="406">
        <v>3</v>
      </c>
      <c r="BY25" s="427" t="s">
        <v>4994</v>
      </c>
      <c r="BZ25" s="406" t="s">
        <v>7900</v>
      </c>
      <c r="CA25" s="427" t="s">
        <v>7901</v>
      </c>
      <c r="CB25" s="406" t="s">
        <v>7902</v>
      </c>
      <c r="CC25" s="431" t="s">
        <v>7468</v>
      </c>
      <c r="CD25" s="431" t="s">
        <v>7903</v>
      </c>
      <c r="CE25" s="457" t="s">
        <v>7900</v>
      </c>
      <c r="CF25" s="431" t="s">
        <v>7904</v>
      </c>
      <c r="CG25" s="431" t="s">
        <v>7468</v>
      </c>
      <c r="CH25" s="431" t="s">
        <v>7903</v>
      </c>
      <c r="CI25" s="457" t="s">
        <v>7905</v>
      </c>
      <c r="CJ25" s="415">
        <f t="shared" si="4"/>
        <v>9</v>
      </c>
      <c r="CK25" s="416" t="e">
        <f>VLOOKUP(B25,'[1]thành tích'!B$4:H$400,7,0)</f>
        <v>#REF!</v>
      </c>
      <c r="CL25" s="417" t="e">
        <f>VLOOKUP(B25,'[1]thành tích'!B$4:M$310,12,0)</f>
        <v>#REF!</v>
      </c>
      <c r="CM25" s="417" t="e">
        <f>VLOOKUP(B25,'[1]thành tích'!B$4:J$310,9,0)</f>
        <v>#REF!</v>
      </c>
      <c r="CN25" s="417" t="e">
        <f>VLOOKUP(B25,'[1]thành tích'!B$4:F$310,5,0)</f>
        <v>#REF!</v>
      </c>
      <c r="CP25" s="418" t="e">
        <f>VLOOKUP(B25,#REF!,2,0)</f>
        <v>#REF!</v>
      </c>
    </row>
    <row r="26" spans="1:94" s="418" customFormat="1" ht="35.25" customHeight="1">
      <c r="A26" s="386">
        <f t="shared" si="2"/>
        <v>21</v>
      </c>
      <c r="B26" s="439">
        <v>19336</v>
      </c>
      <c r="C26" s="440" t="s">
        <v>2140</v>
      </c>
      <c r="D26" s="469">
        <v>36067</v>
      </c>
      <c r="E26" s="390">
        <f t="shared" si="3"/>
        <v>9</v>
      </c>
      <c r="F26" s="391" t="s">
        <v>7667</v>
      </c>
      <c r="G26" s="419"/>
      <c r="H26" s="392"/>
      <c r="I26" s="393">
        <f t="shared" si="0"/>
        <v>1998</v>
      </c>
      <c r="J26" s="419"/>
      <c r="K26" s="470">
        <v>36067</v>
      </c>
      <c r="L26" s="387">
        <v>2</v>
      </c>
      <c r="M26" s="387" t="s">
        <v>7397</v>
      </c>
      <c r="N26" s="439">
        <v>19336</v>
      </c>
      <c r="O26" s="389" t="s">
        <v>7885</v>
      </c>
      <c r="P26" s="456" t="s">
        <v>7471</v>
      </c>
      <c r="Q26" s="434" t="s">
        <v>7906</v>
      </c>
      <c r="R26" s="434" t="s">
        <v>7907</v>
      </c>
      <c r="S26" s="434" t="s">
        <v>7474</v>
      </c>
      <c r="T26" s="434" t="s">
        <v>7431</v>
      </c>
      <c r="U26" s="434" t="s">
        <v>7432</v>
      </c>
      <c r="V26" s="395" t="s">
        <v>7908</v>
      </c>
      <c r="W26" s="395" t="s">
        <v>7474</v>
      </c>
      <c r="X26" s="395" t="s">
        <v>7431</v>
      </c>
      <c r="Y26" s="395" t="s">
        <v>7432</v>
      </c>
      <c r="Z26" s="395" t="s">
        <v>7433</v>
      </c>
      <c r="AA26" s="396" t="s">
        <v>7434</v>
      </c>
      <c r="AB26" s="396" t="s">
        <v>7435</v>
      </c>
      <c r="AC26" s="397" t="s">
        <v>7909</v>
      </c>
      <c r="AD26" s="398">
        <v>44684</v>
      </c>
      <c r="AE26" s="399" t="s">
        <v>7437</v>
      </c>
      <c r="AF26" s="408"/>
      <c r="AG26" s="408"/>
      <c r="AH26" s="408"/>
      <c r="AI26" s="399" t="s">
        <v>7502</v>
      </c>
      <c r="AJ26" s="439" t="s">
        <v>7910</v>
      </c>
      <c r="AK26" s="399" t="s">
        <v>7504</v>
      </c>
      <c r="AL26" s="401" t="s">
        <v>7674</v>
      </c>
      <c r="AM26" s="401" t="s">
        <v>7911</v>
      </c>
      <c r="AN26" s="399"/>
      <c r="AO26" s="419">
        <v>43540</v>
      </c>
      <c r="AP26" s="419">
        <v>43540</v>
      </c>
      <c r="AQ26" s="442"/>
      <c r="AR26" s="393">
        <f t="shared" si="1"/>
        <v>2019</v>
      </c>
      <c r="AS26" s="389" t="s">
        <v>7912</v>
      </c>
      <c r="AT26" s="389">
        <v>0</v>
      </c>
      <c r="AU26" s="404"/>
      <c r="AV26" s="404"/>
      <c r="AW26" s="389" t="s">
        <v>7603</v>
      </c>
      <c r="AX26" s="403" t="s">
        <v>7676</v>
      </c>
      <c r="AY26" s="405" t="s">
        <v>7678</v>
      </c>
      <c r="AZ26" s="403" t="s">
        <v>7679</v>
      </c>
      <c r="BA26" s="403">
        <v>2220503494</v>
      </c>
      <c r="BB26" s="406" t="s">
        <v>7913</v>
      </c>
      <c r="BC26" s="406" t="s">
        <v>7914</v>
      </c>
      <c r="BD26" s="396" t="s">
        <v>5210</v>
      </c>
      <c r="BE26" s="407" t="s">
        <v>7892</v>
      </c>
      <c r="BF26" s="390">
        <v>6237000</v>
      </c>
      <c r="BG26" s="399" t="s">
        <v>7682</v>
      </c>
      <c r="BH26" s="408">
        <v>44866</v>
      </c>
      <c r="BI26" s="409" t="s">
        <v>7915</v>
      </c>
      <c r="BJ26" s="410" t="s">
        <v>7379</v>
      </c>
      <c r="BK26" s="410">
        <v>0</v>
      </c>
      <c r="BL26" s="410">
        <v>0</v>
      </c>
      <c r="BM26" s="411" t="s">
        <v>2227</v>
      </c>
      <c r="BN26" s="410" t="s">
        <v>7916</v>
      </c>
      <c r="BO26" s="390">
        <v>1990</v>
      </c>
      <c r="BP26" s="390"/>
      <c r="BQ26" s="406" t="s">
        <v>7917</v>
      </c>
      <c r="BR26" s="427"/>
      <c r="BS26" s="427"/>
      <c r="BT26" s="427"/>
      <c r="BU26" s="427"/>
      <c r="BV26" s="427"/>
      <c r="BW26" s="427"/>
      <c r="BX26" s="406"/>
      <c r="BY26" s="427" t="s">
        <v>167</v>
      </c>
      <c r="BZ26" s="406" t="s">
        <v>7482</v>
      </c>
      <c r="CA26" s="427" t="s">
        <v>737</v>
      </c>
      <c r="CB26" s="406" t="s">
        <v>7918</v>
      </c>
      <c r="CC26" s="427" t="s">
        <v>7919</v>
      </c>
      <c r="CD26" s="427" t="s">
        <v>7920</v>
      </c>
      <c r="CE26" s="427"/>
      <c r="CF26" s="427" t="s">
        <v>7921</v>
      </c>
      <c r="CG26" s="427" t="s">
        <v>7590</v>
      </c>
      <c r="CH26" s="427" t="s">
        <v>7922</v>
      </c>
      <c r="CI26" s="427"/>
      <c r="CJ26" s="415">
        <f t="shared" si="4"/>
        <v>5</v>
      </c>
      <c r="CK26" s="416" t="e">
        <f>VLOOKUP(B26,'[1]thành tích'!B$4:H$400,7,0)</f>
        <v>#REF!</v>
      </c>
      <c r="CL26" s="417" t="e">
        <f>VLOOKUP(B26,'[1]thành tích'!B$4:M$310,12,0)</f>
        <v>#REF!</v>
      </c>
      <c r="CM26" s="417" t="e">
        <f>VLOOKUP(B26,'[1]thành tích'!B$4:J$310,9,0)</f>
        <v>#REF!</v>
      </c>
      <c r="CN26" s="417" t="e">
        <f>VLOOKUP(B26,'[1]thành tích'!B$4:F$310,5,0)</f>
        <v>#REF!</v>
      </c>
      <c r="CP26" s="418" t="e">
        <f>VLOOKUP(B26,#REF!,2,0)</f>
        <v>#REF!</v>
      </c>
    </row>
    <row r="27" spans="1:94" s="418" customFormat="1" ht="35.25" customHeight="1">
      <c r="A27" s="386">
        <f t="shared" si="2"/>
        <v>22</v>
      </c>
      <c r="B27" s="387">
        <v>15020</v>
      </c>
      <c r="C27" s="454" t="s">
        <v>1979</v>
      </c>
      <c r="D27" s="389" t="s">
        <v>7923</v>
      </c>
      <c r="E27" s="390" t="e">
        <f t="shared" si="3"/>
        <v>#VALUE!</v>
      </c>
      <c r="F27" s="391" t="s">
        <v>7924</v>
      </c>
      <c r="G27" s="389"/>
      <c r="H27" s="403"/>
      <c r="I27" s="393" t="e">
        <f t="shared" si="0"/>
        <v>#VALUE!</v>
      </c>
      <c r="J27" s="389" t="s">
        <v>7923</v>
      </c>
      <c r="K27" s="429"/>
      <c r="L27" s="387">
        <v>1</v>
      </c>
      <c r="M27" s="387" t="s">
        <v>7425</v>
      </c>
      <c r="N27" s="387">
        <v>15020</v>
      </c>
      <c r="O27" s="389" t="s">
        <v>7925</v>
      </c>
      <c r="P27" s="395" t="s">
        <v>7925</v>
      </c>
      <c r="Q27" s="395" t="s">
        <v>7926</v>
      </c>
      <c r="R27" s="395" t="s">
        <v>7927</v>
      </c>
      <c r="S27" s="395" t="s">
        <v>7523</v>
      </c>
      <c r="T27" s="395" t="s">
        <v>7431</v>
      </c>
      <c r="U27" s="395" t="s">
        <v>7432</v>
      </c>
      <c r="V27" s="395" t="s">
        <v>7927</v>
      </c>
      <c r="W27" s="395" t="s">
        <v>7523</v>
      </c>
      <c r="X27" s="395" t="s">
        <v>7431</v>
      </c>
      <c r="Y27" s="395" t="s">
        <v>7432</v>
      </c>
      <c r="Z27" s="395" t="s">
        <v>7433</v>
      </c>
      <c r="AA27" s="386" t="s">
        <v>7434</v>
      </c>
      <c r="AB27" s="396" t="s">
        <v>7435</v>
      </c>
      <c r="AC27" s="397" t="s">
        <v>7928</v>
      </c>
      <c r="AD27" s="398">
        <v>44372</v>
      </c>
      <c r="AE27" s="399" t="s">
        <v>7437</v>
      </c>
      <c r="AF27" s="408">
        <v>42615</v>
      </c>
      <c r="AG27" s="408">
        <v>42980</v>
      </c>
      <c r="AH27" s="408"/>
      <c r="AI27" s="399" t="s">
        <v>7502</v>
      </c>
      <c r="AJ27" s="407" t="s">
        <v>7929</v>
      </c>
      <c r="AK27" s="399" t="s">
        <v>7504</v>
      </c>
      <c r="AL27" s="401" t="s">
        <v>7930</v>
      </c>
      <c r="AM27" s="401" t="s">
        <v>7764</v>
      </c>
      <c r="AN27" s="399" t="s">
        <v>7507</v>
      </c>
      <c r="AO27" s="389" t="s">
        <v>7931</v>
      </c>
      <c r="AP27" s="389" t="s">
        <v>7931</v>
      </c>
      <c r="AQ27" s="403"/>
      <c r="AR27" s="393" t="e">
        <f t="shared" si="1"/>
        <v>#VALUE!</v>
      </c>
      <c r="AS27" s="389" t="s">
        <v>7676</v>
      </c>
      <c r="AT27" s="389" t="s">
        <v>7677</v>
      </c>
      <c r="AU27" s="403" t="s">
        <v>7447</v>
      </c>
      <c r="AV27" s="404"/>
      <c r="AW27" s="403"/>
      <c r="AX27" s="389" t="s">
        <v>7677</v>
      </c>
      <c r="AY27" s="405" t="s">
        <v>7678</v>
      </c>
      <c r="AZ27" s="403" t="s">
        <v>7679</v>
      </c>
      <c r="BA27" s="403">
        <v>3021664337</v>
      </c>
      <c r="BB27" s="406" t="s">
        <v>7932</v>
      </c>
      <c r="BC27" s="406" t="s">
        <v>7933</v>
      </c>
      <c r="BD27" s="396" t="s">
        <v>5204</v>
      </c>
      <c r="BE27" s="407" t="s">
        <v>7655</v>
      </c>
      <c r="BF27" s="390">
        <v>6877000</v>
      </c>
      <c r="BG27" s="399" t="s">
        <v>7682</v>
      </c>
      <c r="BH27" s="451">
        <v>44136</v>
      </c>
      <c r="BI27" s="409" t="s">
        <v>7934</v>
      </c>
      <c r="BJ27" s="410" t="s">
        <v>7935</v>
      </c>
      <c r="BK27" s="410" t="s">
        <v>7936</v>
      </c>
      <c r="BL27" s="410" t="s">
        <v>7937</v>
      </c>
      <c r="BM27" s="411">
        <v>0</v>
      </c>
      <c r="BN27" s="410">
        <v>0</v>
      </c>
      <c r="BO27" s="390">
        <v>1988</v>
      </c>
      <c r="BP27" s="412"/>
      <c r="BQ27" s="396" t="s">
        <v>7938</v>
      </c>
      <c r="BR27" s="427" t="s">
        <v>7939</v>
      </c>
      <c r="BS27" s="427"/>
      <c r="BT27" s="427" t="s">
        <v>7940</v>
      </c>
      <c r="BU27" s="427"/>
      <c r="BV27" s="427"/>
      <c r="BW27" s="427"/>
      <c r="BX27" s="406">
        <v>2</v>
      </c>
      <c r="BY27" s="427" t="s">
        <v>7941</v>
      </c>
      <c r="BZ27" s="406" t="s">
        <v>7942</v>
      </c>
      <c r="CA27" s="427" t="s">
        <v>7943</v>
      </c>
      <c r="CB27" s="406" t="s">
        <v>7944</v>
      </c>
      <c r="CC27" s="427" t="s">
        <v>7590</v>
      </c>
      <c r="CD27" s="427" t="s">
        <v>7588</v>
      </c>
      <c r="CE27" s="428" t="s">
        <v>7942</v>
      </c>
      <c r="CF27" s="427" t="s">
        <v>7945</v>
      </c>
      <c r="CG27" s="413" t="s">
        <v>7468</v>
      </c>
      <c r="CH27" s="427" t="s">
        <v>7946</v>
      </c>
      <c r="CI27" s="427"/>
      <c r="CJ27" s="415" t="e">
        <f t="shared" si="4"/>
        <v>#VALUE!</v>
      </c>
      <c r="CK27" s="416" t="e">
        <f>VLOOKUP(B27,'[1]thành tích'!B$4:H$400,7,0)</f>
        <v>#REF!</v>
      </c>
      <c r="CL27" s="417" t="str">
        <f>VLOOKUP(B27,'[1]thành tích'!B$4:M$310,12,0)</f>
        <v>Tiên tiên 5 năm (2015-2019</v>
      </c>
      <c r="CM27" s="417" t="str">
        <f>VLOOKUP(B27,'[1]thành tích'!B$4:J$310,9,0)</f>
        <v>1-Thái Lan 2018-ko đi
2-2023 Đài Loan</v>
      </c>
      <c r="CN27" s="417" t="str">
        <f>VLOOKUP(B27,'[1]thành tích'!B$4:F$310,5,0)</f>
        <v>Móng Cái (22-27/11/2021)</v>
      </c>
      <c r="CP27" s="418" t="e">
        <f>VLOOKUP(B27,#REF!,2,0)</f>
        <v>#REF!</v>
      </c>
    </row>
    <row r="28" spans="1:94" s="418" customFormat="1" ht="35.25" customHeight="1">
      <c r="A28" s="386">
        <f t="shared" si="2"/>
        <v>23</v>
      </c>
      <c r="B28" s="387">
        <v>12316</v>
      </c>
      <c r="C28" s="388" t="s">
        <v>7947</v>
      </c>
      <c r="D28" s="389">
        <v>28356</v>
      </c>
      <c r="E28" s="390">
        <f t="shared" si="3"/>
        <v>8</v>
      </c>
      <c r="F28" s="391" t="s">
        <v>7924</v>
      </c>
      <c r="G28" s="389"/>
      <c r="H28" s="403"/>
      <c r="I28" s="393">
        <f t="shared" si="0"/>
        <v>1977</v>
      </c>
      <c r="J28" s="389"/>
      <c r="K28" s="429">
        <v>28356</v>
      </c>
      <c r="L28" s="387">
        <v>2</v>
      </c>
      <c r="M28" s="387" t="s">
        <v>7397</v>
      </c>
      <c r="N28" s="387">
        <v>12316</v>
      </c>
      <c r="O28" s="389" t="s">
        <v>7948</v>
      </c>
      <c r="P28" s="395" t="s">
        <v>7948</v>
      </c>
      <c r="Q28" s="395" t="s">
        <v>7949</v>
      </c>
      <c r="R28" s="395" t="s">
        <v>7950</v>
      </c>
      <c r="S28" s="395" t="s">
        <v>7951</v>
      </c>
      <c r="T28" s="395" t="s">
        <v>7431</v>
      </c>
      <c r="U28" s="395" t="s">
        <v>7432</v>
      </c>
      <c r="V28" s="395" t="s">
        <v>7950</v>
      </c>
      <c r="W28" s="395" t="s">
        <v>7951</v>
      </c>
      <c r="X28" s="395" t="s">
        <v>7431</v>
      </c>
      <c r="Y28" s="395" t="s">
        <v>7432</v>
      </c>
      <c r="Z28" s="395" t="s">
        <v>7433</v>
      </c>
      <c r="AA28" s="386" t="s">
        <v>7434</v>
      </c>
      <c r="AB28" s="396" t="s">
        <v>7435</v>
      </c>
      <c r="AC28" s="397" t="s">
        <v>7952</v>
      </c>
      <c r="AD28" s="398">
        <v>44561</v>
      </c>
      <c r="AE28" s="399" t="s">
        <v>7437</v>
      </c>
      <c r="AF28" s="395">
        <v>38597</v>
      </c>
      <c r="AG28" s="395">
        <v>38962</v>
      </c>
      <c r="AH28" s="395"/>
      <c r="AI28" s="399" t="s">
        <v>7502</v>
      </c>
      <c r="AJ28" s="407" t="s">
        <v>7953</v>
      </c>
      <c r="AK28" s="399" t="s">
        <v>7504</v>
      </c>
      <c r="AL28" s="401" t="s">
        <v>7505</v>
      </c>
      <c r="AM28" s="401" t="s">
        <v>7506</v>
      </c>
      <c r="AN28" s="399" t="s">
        <v>7507</v>
      </c>
      <c r="AO28" s="389">
        <v>37241</v>
      </c>
      <c r="AP28" s="389">
        <v>37241</v>
      </c>
      <c r="AQ28" s="403"/>
      <c r="AR28" s="393">
        <f t="shared" si="1"/>
        <v>2001</v>
      </c>
      <c r="AS28" s="389" t="s">
        <v>7676</v>
      </c>
      <c r="AT28" s="389">
        <v>0</v>
      </c>
      <c r="AU28" s="403" t="s">
        <v>7447</v>
      </c>
      <c r="AV28" s="404" t="s">
        <v>7855</v>
      </c>
      <c r="AW28" s="404"/>
      <c r="AX28" s="389" t="s">
        <v>7676</v>
      </c>
      <c r="AY28" s="405" t="s">
        <v>7678</v>
      </c>
      <c r="AZ28" s="403" t="s">
        <v>7679</v>
      </c>
      <c r="BA28" s="403">
        <v>2002000192</v>
      </c>
      <c r="BB28" s="406" t="s">
        <v>7954</v>
      </c>
      <c r="BC28" s="406" t="s">
        <v>7955</v>
      </c>
      <c r="BD28" s="396" t="s">
        <v>5204</v>
      </c>
      <c r="BE28" s="407" t="s">
        <v>7655</v>
      </c>
      <c r="BF28" s="390">
        <v>6877000</v>
      </c>
      <c r="BG28" s="399" t="s">
        <v>7682</v>
      </c>
      <c r="BH28" s="408">
        <v>43804</v>
      </c>
      <c r="BI28" s="409" t="s">
        <v>7956</v>
      </c>
      <c r="BJ28" s="410" t="s">
        <v>7379</v>
      </c>
      <c r="BK28" s="410">
        <v>0</v>
      </c>
      <c r="BL28" s="410">
        <v>0</v>
      </c>
      <c r="BM28" s="411" t="s">
        <v>293</v>
      </c>
      <c r="BN28" s="410" t="s">
        <v>7957</v>
      </c>
      <c r="BO28" s="390">
        <v>1975</v>
      </c>
      <c r="BP28" s="390"/>
      <c r="BQ28" s="406" t="s">
        <v>7958</v>
      </c>
      <c r="BR28" s="471" t="s">
        <v>7959</v>
      </c>
      <c r="BS28" s="471" t="s">
        <v>7463</v>
      </c>
      <c r="BT28" s="413" t="s">
        <v>7960</v>
      </c>
      <c r="BU28" s="413" t="s">
        <v>7463</v>
      </c>
      <c r="BV28" s="413"/>
      <c r="BW28" s="413"/>
      <c r="BX28" s="406">
        <v>2</v>
      </c>
      <c r="BY28" s="427" t="s">
        <v>7961</v>
      </c>
      <c r="BZ28" s="406" t="s">
        <v>7962</v>
      </c>
      <c r="CA28" s="427" t="s">
        <v>7465</v>
      </c>
      <c r="CB28" s="406">
        <v>0</v>
      </c>
      <c r="CC28" s="413" t="s">
        <v>7468</v>
      </c>
      <c r="CD28" s="413" t="s">
        <v>7963</v>
      </c>
      <c r="CE28" s="472" t="s">
        <v>7962</v>
      </c>
      <c r="CF28" s="413" t="s">
        <v>7964</v>
      </c>
      <c r="CG28" s="413" t="s">
        <v>7468</v>
      </c>
      <c r="CH28" s="413" t="s">
        <v>7965</v>
      </c>
      <c r="CI28" s="413"/>
      <c r="CJ28" s="415">
        <f t="shared" si="4"/>
        <v>23</v>
      </c>
      <c r="CK28" s="416">
        <f>VLOOKUP(B28,'[1]thành tích'!B$4:H$400,7,0)</f>
        <v>2022</v>
      </c>
      <c r="CL28" s="417" t="e">
        <f>VLOOKUP(B28,'[1]thành tích'!B$4:M$310,12,0)</f>
        <v>#REF!</v>
      </c>
      <c r="CM28" s="417" t="str">
        <f>VLOOKUP(B28,'[1]thành tích'!B$4:J$310,9,0)</f>
        <v>2014 sing-malai(thợ mỏ ưu tú)</v>
      </c>
      <c r="CN28" s="417" t="str">
        <f>VLOOKUP(B28,'[1]thành tích'!B$4:F$310,5,0)</f>
        <v>7/2017 Thái Nguyên</v>
      </c>
      <c r="CP28" s="418" t="e">
        <f>VLOOKUP(B28,#REF!,2,0)</f>
        <v>#REF!</v>
      </c>
    </row>
    <row r="29" spans="1:94" s="418" customFormat="1" ht="49.5" customHeight="1">
      <c r="A29" s="386">
        <f t="shared" si="2"/>
        <v>24</v>
      </c>
      <c r="B29" s="473">
        <v>12828</v>
      </c>
      <c r="C29" s="474" t="s">
        <v>1027</v>
      </c>
      <c r="D29" s="389">
        <v>28140</v>
      </c>
      <c r="E29" s="390">
        <f t="shared" si="3"/>
        <v>1</v>
      </c>
      <c r="F29" s="391" t="s">
        <v>7924</v>
      </c>
      <c r="G29" s="475" t="s">
        <v>7966</v>
      </c>
      <c r="H29" s="403"/>
      <c r="I29" s="393">
        <f t="shared" si="0"/>
        <v>1977</v>
      </c>
      <c r="J29" s="389"/>
      <c r="K29" s="429">
        <v>28140</v>
      </c>
      <c r="L29" s="387">
        <v>2</v>
      </c>
      <c r="M29" s="387" t="s">
        <v>7397</v>
      </c>
      <c r="N29" s="473">
        <v>12828</v>
      </c>
      <c r="O29" s="476" t="s">
        <v>7497</v>
      </c>
      <c r="P29" s="477" t="s">
        <v>7967</v>
      </c>
      <c r="Q29" s="395" t="s">
        <v>7968</v>
      </c>
      <c r="R29" s="395" t="s">
        <v>7969</v>
      </c>
      <c r="S29" s="395" t="s">
        <v>7430</v>
      </c>
      <c r="T29" s="395" t="s">
        <v>7431</v>
      </c>
      <c r="U29" s="395" t="s">
        <v>7432</v>
      </c>
      <c r="V29" s="395" t="s">
        <v>7969</v>
      </c>
      <c r="W29" s="395" t="s">
        <v>7430</v>
      </c>
      <c r="X29" s="395" t="s">
        <v>7431</v>
      </c>
      <c r="Y29" s="395" t="s">
        <v>7432</v>
      </c>
      <c r="Z29" s="395" t="s">
        <v>7433</v>
      </c>
      <c r="AA29" s="386" t="s">
        <v>7434</v>
      </c>
      <c r="AB29" s="396" t="s">
        <v>7871</v>
      </c>
      <c r="AC29" s="426" t="s">
        <v>7970</v>
      </c>
      <c r="AD29" s="398">
        <v>44467</v>
      </c>
      <c r="AE29" s="399" t="s">
        <v>7437</v>
      </c>
      <c r="AF29" s="458"/>
      <c r="AG29" s="458"/>
      <c r="AH29" s="458"/>
      <c r="AI29" s="399" t="s">
        <v>7787</v>
      </c>
      <c r="AJ29" s="387" t="s">
        <v>7971</v>
      </c>
      <c r="AK29" s="401" t="s">
        <v>7504</v>
      </c>
      <c r="AL29" s="401" t="s">
        <v>7715</v>
      </c>
      <c r="AM29" s="401" t="s">
        <v>7764</v>
      </c>
      <c r="AN29" s="399"/>
      <c r="AO29" s="389" t="s">
        <v>7972</v>
      </c>
      <c r="AP29" s="389" t="s">
        <v>7972</v>
      </c>
      <c r="AQ29" s="403"/>
      <c r="AR29" s="393" t="e">
        <f t="shared" si="1"/>
        <v>#VALUE!</v>
      </c>
      <c r="AS29" s="389" t="s">
        <v>7676</v>
      </c>
      <c r="AT29" s="389">
        <v>0</v>
      </c>
      <c r="AU29" s="404"/>
      <c r="AV29" s="404"/>
      <c r="AW29" s="404"/>
      <c r="AX29" s="389" t="s">
        <v>7676</v>
      </c>
      <c r="AY29" s="405" t="s">
        <v>7678</v>
      </c>
      <c r="AZ29" s="403" t="s">
        <v>7679</v>
      </c>
      <c r="BA29" s="403">
        <v>2004010229</v>
      </c>
      <c r="BB29" s="406" t="s">
        <v>7973</v>
      </c>
      <c r="BC29" s="406" t="s">
        <v>7974</v>
      </c>
      <c r="BD29" s="396" t="s">
        <v>5204</v>
      </c>
      <c r="BE29" s="407" t="s">
        <v>7655</v>
      </c>
      <c r="BF29" s="390">
        <v>6877000</v>
      </c>
      <c r="BG29" s="399" t="s">
        <v>7682</v>
      </c>
      <c r="BH29" s="408">
        <v>43617</v>
      </c>
      <c r="BI29" s="409" t="s">
        <v>7975</v>
      </c>
      <c r="BJ29" s="410" t="s">
        <v>7379</v>
      </c>
      <c r="BK29" s="410">
        <v>0</v>
      </c>
      <c r="BL29" s="410">
        <v>0</v>
      </c>
      <c r="BM29" s="411" t="s">
        <v>82</v>
      </c>
      <c r="BN29" s="410" t="s">
        <v>7976</v>
      </c>
      <c r="BO29" s="390">
        <v>1965</v>
      </c>
      <c r="BP29" s="390"/>
      <c r="BQ29" s="406" t="s">
        <v>7484</v>
      </c>
      <c r="BR29" s="427" t="s">
        <v>7977</v>
      </c>
      <c r="BS29" s="427" t="s">
        <v>7978</v>
      </c>
      <c r="BT29" s="427" t="s">
        <v>7979</v>
      </c>
      <c r="BU29" s="427" t="s">
        <v>7463</v>
      </c>
      <c r="BV29" s="427"/>
      <c r="BW29" s="427"/>
      <c r="BX29" s="406">
        <v>2</v>
      </c>
      <c r="BY29" s="427" t="s">
        <v>7980</v>
      </c>
      <c r="BZ29" s="406" t="s">
        <v>7981</v>
      </c>
      <c r="CA29" s="427" t="s">
        <v>924</v>
      </c>
      <c r="CB29" s="406">
        <v>0</v>
      </c>
      <c r="CC29" s="427" t="s">
        <v>7468</v>
      </c>
      <c r="CD29" s="427" t="s">
        <v>7982</v>
      </c>
      <c r="CE29" s="427"/>
      <c r="CF29" s="427" t="s">
        <v>7883</v>
      </c>
      <c r="CG29" s="427"/>
      <c r="CH29" s="427"/>
      <c r="CI29" s="427"/>
      <c r="CJ29" s="415" t="e">
        <f t="shared" si="4"/>
        <v>#VALUE!</v>
      </c>
      <c r="CK29" s="416" t="e">
        <f>VLOOKUP(B29,'[1]thành tích'!B$4:H$400,7,0)</f>
        <v>#REF!</v>
      </c>
      <c r="CL29" s="417" t="e">
        <f>VLOOKUP(B29,'[1]thành tích'!B$4:M$310,12,0)</f>
        <v>#REF!</v>
      </c>
      <c r="CM29" s="417" t="str">
        <f>VLOOKUP(B29,'[1]thành tích'!B$4:J$310,9,0)</f>
        <v>Malai+Sing 11/22</v>
      </c>
      <c r="CN29" s="417" t="str">
        <f>VLOOKUP(B29,'[1]thành tích'!B$4:F$310,5,0)</f>
        <v xml:space="preserve">Sapa 2014
Lần 2: Hagitec  Hạ Long 5/23 </v>
      </c>
      <c r="CP29" s="418" t="e">
        <f>VLOOKUP(B29,#REF!,2,0)</f>
        <v>#REF!</v>
      </c>
    </row>
    <row r="30" spans="1:94" s="478" customFormat="1" ht="35.25" customHeight="1">
      <c r="A30" s="386">
        <f t="shared" si="2"/>
        <v>25</v>
      </c>
      <c r="B30" s="387">
        <v>15018</v>
      </c>
      <c r="C30" s="388" t="s">
        <v>1978</v>
      </c>
      <c r="D30" s="419" t="s">
        <v>7983</v>
      </c>
      <c r="E30" s="390" t="e">
        <f t="shared" si="3"/>
        <v>#VALUE!</v>
      </c>
      <c r="F30" s="391" t="s">
        <v>7924</v>
      </c>
      <c r="G30" s="419"/>
      <c r="H30" s="392"/>
      <c r="I30" s="393" t="e">
        <f t="shared" si="0"/>
        <v>#VALUE!</v>
      </c>
      <c r="J30" s="419" t="s">
        <v>7983</v>
      </c>
      <c r="K30" s="448"/>
      <c r="L30" s="387">
        <v>1</v>
      </c>
      <c r="M30" s="387" t="s">
        <v>7425</v>
      </c>
      <c r="N30" s="387">
        <v>15018</v>
      </c>
      <c r="O30" s="419" t="s">
        <v>7984</v>
      </c>
      <c r="P30" s="421" t="s">
        <v>7984</v>
      </c>
      <c r="Q30" s="421" t="s">
        <v>7985</v>
      </c>
      <c r="R30" s="421" t="s">
        <v>7986</v>
      </c>
      <c r="S30" s="421" t="s">
        <v>7987</v>
      </c>
      <c r="T30" s="421" t="s">
        <v>7988</v>
      </c>
      <c r="U30" s="421" t="s">
        <v>7989</v>
      </c>
      <c r="V30" s="395" t="s">
        <v>7990</v>
      </c>
      <c r="W30" s="395" t="s">
        <v>7430</v>
      </c>
      <c r="X30" s="395" t="s">
        <v>7431</v>
      </c>
      <c r="Y30" s="395" t="s">
        <v>7432</v>
      </c>
      <c r="Z30" s="395" t="s">
        <v>7991</v>
      </c>
      <c r="AA30" s="386" t="s">
        <v>7434</v>
      </c>
      <c r="AB30" s="396" t="s">
        <v>7435</v>
      </c>
      <c r="AC30" s="422" t="s">
        <v>7992</v>
      </c>
      <c r="AD30" s="398">
        <v>43913</v>
      </c>
      <c r="AE30" s="399" t="s">
        <v>7437</v>
      </c>
      <c r="AF30" s="408"/>
      <c r="AG30" s="408"/>
      <c r="AH30" s="408"/>
      <c r="AI30" s="399" t="s">
        <v>7502</v>
      </c>
      <c r="AJ30" s="407" t="s">
        <v>7993</v>
      </c>
      <c r="AK30" s="399" t="s">
        <v>7504</v>
      </c>
      <c r="AL30" s="401" t="s">
        <v>7715</v>
      </c>
      <c r="AM30" s="401" t="s">
        <v>7764</v>
      </c>
      <c r="AN30" s="459"/>
      <c r="AO30" s="419" t="s">
        <v>7931</v>
      </c>
      <c r="AP30" s="419" t="s">
        <v>7931</v>
      </c>
      <c r="AQ30" s="393"/>
      <c r="AR30" s="393" t="e">
        <f t="shared" si="1"/>
        <v>#VALUE!</v>
      </c>
      <c r="AS30" s="389" t="s">
        <v>7676</v>
      </c>
      <c r="AT30" s="389" t="s">
        <v>7696</v>
      </c>
      <c r="AU30" s="404"/>
      <c r="AV30" s="393" t="s">
        <v>7742</v>
      </c>
      <c r="AW30" s="403"/>
      <c r="AX30" s="389" t="s">
        <v>7696</v>
      </c>
      <c r="AY30" s="405" t="s">
        <v>7678</v>
      </c>
      <c r="AZ30" s="403" t="s">
        <v>7679</v>
      </c>
      <c r="BA30" s="403">
        <v>3022055611</v>
      </c>
      <c r="BB30" s="406" t="s">
        <v>7994</v>
      </c>
      <c r="BC30" s="406" t="s">
        <v>7995</v>
      </c>
      <c r="BD30" s="396" t="s">
        <v>5204</v>
      </c>
      <c r="BE30" s="407" t="s">
        <v>7655</v>
      </c>
      <c r="BF30" s="390">
        <v>6877000</v>
      </c>
      <c r="BG30" s="399" t="s">
        <v>7682</v>
      </c>
      <c r="BH30" s="408">
        <v>45261</v>
      </c>
      <c r="BI30" s="468" t="s">
        <v>7996</v>
      </c>
      <c r="BJ30" s="410" t="s">
        <v>7455</v>
      </c>
      <c r="BK30" s="410" t="s">
        <v>7821</v>
      </c>
      <c r="BL30" s="410" t="s">
        <v>7997</v>
      </c>
      <c r="BM30" s="411">
        <v>0</v>
      </c>
      <c r="BN30" s="410">
        <v>0</v>
      </c>
      <c r="BO30" s="390">
        <v>1990</v>
      </c>
      <c r="BP30" s="412"/>
      <c r="BQ30" s="393" t="s">
        <v>7998</v>
      </c>
      <c r="BR30" s="414" t="s">
        <v>7999</v>
      </c>
      <c r="BS30" s="414" t="s">
        <v>7463</v>
      </c>
      <c r="BT30" s="414" t="s">
        <v>8000</v>
      </c>
      <c r="BU30" s="414"/>
      <c r="BV30" s="414"/>
      <c r="BW30" s="414"/>
      <c r="BX30" s="406">
        <v>2</v>
      </c>
      <c r="BY30" s="427" t="s">
        <v>8001</v>
      </c>
      <c r="BZ30" s="406" t="s">
        <v>8002</v>
      </c>
      <c r="CA30" s="427" t="s">
        <v>8003</v>
      </c>
      <c r="CB30" s="406" t="s">
        <v>8004</v>
      </c>
      <c r="CC30" s="427" t="s">
        <v>7468</v>
      </c>
      <c r="CD30" s="414" t="s">
        <v>8005</v>
      </c>
      <c r="CE30" s="424" t="s">
        <v>8002</v>
      </c>
      <c r="CF30" s="414" t="s">
        <v>8006</v>
      </c>
      <c r="CG30" s="414" t="s">
        <v>7468</v>
      </c>
      <c r="CH30" s="414" t="s">
        <v>8005</v>
      </c>
      <c r="CI30" s="424" t="s">
        <v>8007</v>
      </c>
      <c r="CJ30" s="415" t="e">
        <f t="shared" si="4"/>
        <v>#VALUE!</v>
      </c>
      <c r="CK30" s="416">
        <f>VLOOKUP(B30,'[1]thành tích'!B$4:H$400,7,0)</f>
        <v>2023</v>
      </c>
      <c r="CL30" s="417" t="str">
        <f>VLOOKUP(B30,'[1]thành tích'!B$4:M$310,12,0)</f>
        <v>Công nhân xuất sắc 2019 - Quy Nhơn Phú Yên</v>
      </c>
      <c r="CM30" s="417" t="e">
        <f>VLOOKUP(B30,'[1]thành tích'!B$4:J$310,9,0)</f>
        <v>#REF!</v>
      </c>
      <c r="CN30" s="417" t="str">
        <f>VLOOKUP(B30,'[1]thành tích'!B$4:F$310,5,0)</f>
        <v>Móng Cái (22-27/11/2021)</v>
      </c>
      <c r="CP30" s="418" t="e">
        <f>VLOOKUP(B30,#REF!,2,0)</f>
        <v>#REF!</v>
      </c>
    </row>
    <row r="31" spans="1:94" s="418" customFormat="1" ht="35.25" customHeight="1">
      <c r="A31" s="386">
        <f t="shared" si="2"/>
        <v>26</v>
      </c>
      <c r="B31" s="473">
        <v>12547</v>
      </c>
      <c r="C31" s="474" t="s">
        <v>915</v>
      </c>
      <c r="D31" s="389">
        <v>28790</v>
      </c>
      <c r="E31" s="390">
        <f t="shared" si="3"/>
        <v>10</v>
      </c>
      <c r="F31" s="391" t="s">
        <v>7924</v>
      </c>
      <c r="G31" s="389"/>
      <c r="H31" s="403"/>
      <c r="I31" s="393">
        <f t="shared" si="0"/>
        <v>1978</v>
      </c>
      <c r="J31" s="389"/>
      <c r="K31" s="429">
        <v>28790</v>
      </c>
      <c r="L31" s="387">
        <v>2</v>
      </c>
      <c r="M31" s="387" t="s">
        <v>7397</v>
      </c>
      <c r="N31" s="473">
        <v>12547</v>
      </c>
      <c r="O31" s="476" t="s">
        <v>8008</v>
      </c>
      <c r="P31" s="477" t="s">
        <v>8008</v>
      </c>
      <c r="Q31" s="395" t="s">
        <v>8009</v>
      </c>
      <c r="R31" s="395" t="s">
        <v>8010</v>
      </c>
      <c r="S31" s="395" t="s">
        <v>7474</v>
      </c>
      <c r="T31" s="395" t="s">
        <v>7431</v>
      </c>
      <c r="U31" s="395" t="s">
        <v>7432</v>
      </c>
      <c r="V31" s="395" t="s">
        <v>8010</v>
      </c>
      <c r="W31" s="395" t="s">
        <v>7474</v>
      </c>
      <c r="X31" s="395" t="s">
        <v>7431</v>
      </c>
      <c r="Y31" s="395" t="s">
        <v>7432</v>
      </c>
      <c r="Z31" s="395" t="s">
        <v>7433</v>
      </c>
      <c r="AA31" s="386" t="s">
        <v>7434</v>
      </c>
      <c r="AB31" s="396" t="s">
        <v>7435</v>
      </c>
      <c r="AC31" s="397" t="s">
        <v>8011</v>
      </c>
      <c r="AD31" s="398">
        <v>44309</v>
      </c>
      <c r="AE31" s="399" t="s">
        <v>7437</v>
      </c>
      <c r="AF31" s="458"/>
      <c r="AG31" s="458"/>
      <c r="AH31" s="458"/>
      <c r="AI31" s="399" t="s">
        <v>7502</v>
      </c>
      <c r="AJ31" s="407" t="s">
        <v>8012</v>
      </c>
      <c r="AK31" s="399" t="s">
        <v>7504</v>
      </c>
      <c r="AL31" s="401" t="s">
        <v>7505</v>
      </c>
      <c r="AM31" s="401" t="s">
        <v>7506</v>
      </c>
      <c r="AN31" s="399"/>
      <c r="AO31" s="389" t="s">
        <v>8013</v>
      </c>
      <c r="AP31" s="389" t="s">
        <v>8013</v>
      </c>
      <c r="AQ31" s="403" t="s">
        <v>8014</v>
      </c>
      <c r="AR31" s="393">
        <f t="shared" si="1"/>
        <v>2001</v>
      </c>
      <c r="AS31" s="389" t="s">
        <v>7676</v>
      </c>
      <c r="AT31" s="389">
        <v>0</v>
      </c>
      <c r="AU31" s="404"/>
      <c r="AV31" s="404"/>
      <c r="AW31" s="404"/>
      <c r="AX31" s="389" t="s">
        <v>7676</v>
      </c>
      <c r="AY31" s="405" t="s">
        <v>7678</v>
      </c>
      <c r="AZ31" s="403" t="s">
        <v>7679</v>
      </c>
      <c r="BA31" s="403">
        <v>2003001708</v>
      </c>
      <c r="BB31" s="406" t="s">
        <v>8015</v>
      </c>
      <c r="BC31" s="406" t="s">
        <v>8016</v>
      </c>
      <c r="BD31" s="396" t="s">
        <v>5204</v>
      </c>
      <c r="BE31" s="407" t="s">
        <v>7655</v>
      </c>
      <c r="BF31" s="390">
        <v>6877000</v>
      </c>
      <c r="BG31" s="399" t="s">
        <v>7682</v>
      </c>
      <c r="BH31" s="408">
        <v>43804</v>
      </c>
      <c r="BI31" s="409" t="s">
        <v>8017</v>
      </c>
      <c r="BJ31" s="410" t="s">
        <v>7379</v>
      </c>
      <c r="BK31" s="410">
        <v>0</v>
      </c>
      <c r="BL31" s="410">
        <v>0</v>
      </c>
      <c r="BM31" s="411" t="s">
        <v>910</v>
      </c>
      <c r="BN31" s="410" t="s">
        <v>8018</v>
      </c>
      <c r="BO31" s="390">
        <v>1977</v>
      </c>
      <c r="BP31" s="412"/>
      <c r="BQ31" s="406" t="s">
        <v>8019</v>
      </c>
      <c r="BR31" s="413" t="s">
        <v>8020</v>
      </c>
      <c r="BS31" s="413" t="s">
        <v>8021</v>
      </c>
      <c r="BT31" s="413" t="s">
        <v>8022</v>
      </c>
      <c r="BU31" s="413" t="s">
        <v>7463</v>
      </c>
      <c r="BV31" s="413"/>
      <c r="BW31" s="413"/>
      <c r="BX31" s="406">
        <v>2</v>
      </c>
      <c r="BY31" s="427" t="s">
        <v>8023</v>
      </c>
      <c r="BZ31" s="406" t="s">
        <v>8024</v>
      </c>
      <c r="CA31" s="427" t="s">
        <v>7465</v>
      </c>
      <c r="CB31" s="406">
        <v>0</v>
      </c>
      <c r="CC31" s="413" t="s">
        <v>7468</v>
      </c>
      <c r="CD31" s="413" t="s">
        <v>8025</v>
      </c>
      <c r="CE31" s="413"/>
      <c r="CF31" s="413" t="s">
        <v>8026</v>
      </c>
      <c r="CG31" s="413" t="s">
        <v>7777</v>
      </c>
      <c r="CH31" s="413" t="s">
        <v>8027</v>
      </c>
      <c r="CI31" s="413"/>
      <c r="CJ31" s="415">
        <f t="shared" si="4"/>
        <v>23</v>
      </c>
      <c r="CK31" s="416">
        <f>VLOOKUP(B31,'[1]thành tích'!B$4:H$400,7,0)</f>
        <v>2023</v>
      </c>
      <c r="CL31" s="417" t="e">
        <f>VLOOKUP(B31,'[1]thành tích'!B$4:M$310,12,0)</f>
        <v>#REF!</v>
      </c>
      <c r="CM31" s="417" t="str">
        <f>VLOOKUP(B31,'[1]thành tích'!B$4:J$310,9,0)</f>
        <v>Inđo 10-2022</v>
      </c>
      <c r="CN31" s="417" t="str">
        <f>VLOOKUP(B31,'[1]thành tích'!B$4:F$310,5,0)</f>
        <v>Tam đảo 19-25/6/2017</v>
      </c>
      <c r="CP31" s="418" t="e">
        <f>VLOOKUP(B31,#REF!,2,0)</f>
        <v>#REF!</v>
      </c>
    </row>
    <row r="32" spans="1:94" s="418" customFormat="1" ht="35.25" customHeight="1">
      <c r="A32" s="386">
        <f t="shared" si="2"/>
        <v>27</v>
      </c>
      <c r="B32" s="387">
        <v>15970</v>
      </c>
      <c r="C32" s="388" t="s">
        <v>2371</v>
      </c>
      <c r="D32" s="389" t="s">
        <v>8028</v>
      </c>
      <c r="E32" s="390" t="e">
        <f t="shared" si="3"/>
        <v>#VALUE!</v>
      </c>
      <c r="F32" s="391" t="s">
        <v>7924</v>
      </c>
      <c r="G32" s="389"/>
      <c r="H32" s="409"/>
      <c r="I32" s="393" t="e">
        <f t="shared" si="0"/>
        <v>#VALUE!</v>
      </c>
      <c r="J32" s="389"/>
      <c r="K32" s="429" t="s">
        <v>8028</v>
      </c>
      <c r="L32" s="387">
        <v>2</v>
      </c>
      <c r="M32" s="387" t="s">
        <v>7397</v>
      </c>
      <c r="N32" s="387">
        <v>15970</v>
      </c>
      <c r="O32" s="389" t="s">
        <v>8029</v>
      </c>
      <c r="P32" s="395" t="s">
        <v>8029</v>
      </c>
      <c r="Q32" s="395" t="s">
        <v>8030</v>
      </c>
      <c r="R32" s="395" t="s">
        <v>8031</v>
      </c>
      <c r="S32" s="395" t="s">
        <v>7430</v>
      </c>
      <c r="T32" s="395" t="s">
        <v>7431</v>
      </c>
      <c r="U32" s="395" t="s">
        <v>7432</v>
      </c>
      <c r="V32" s="395" t="s">
        <v>8031</v>
      </c>
      <c r="W32" s="395" t="s">
        <v>7430</v>
      </c>
      <c r="X32" s="395" t="s">
        <v>7431</v>
      </c>
      <c r="Y32" s="395" t="s">
        <v>7432</v>
      </c>
      <c r="Z32" s="395" t="s">
        <v>7433</v>
      </c>
      <c r="AA32" s="386" t="s">
        <v>7434</v>
      </c>
      <c r="AB32" s="396" t="s">
        <v>7435</v>
      </c>
      <c r="AC32" s="418" t="s">
        <v>8032</v>
      </c>
      <c r="AD32" s="398" t="s">
        <v>8033</v>
      </c>
      <c r="AE32" s="399" t="s">
        <v>7437</v>
      </c>
      <c r="AF32" s="458"/>
      <c r="AG32" s="458"/>
      <c r="AH32" s="458"/>
      <c r="AI32" s="399" t="s">
        <v>7502</v>
      </c>
      <c r="AJ32" s="407" t="s">
        <v>7503</v>
      </c>
      <c r="AK32" s="399" t="s">
        <v>7504</v>
      </c>
      <c r="AL32" s="401" t="s">
        <v>7505</v>
      </c>
      <c r="AM32" s="401" t="s">
        <v>7506</v>
      </c>
      <c r="AN32" s="399"/>
      <c r="AO32" s="389">
        <v>40148</v>
      </c>
      <c r="AP32" s="389">
        <v>40148</v>
      </c>
      <c r="AQ32" s="403"/>
      <c r="AR32" s="393">
        <f t="shared" si="1"/>
        <v>2009</v>
      </c>
      <c r="AS32" s="389" t="s">
        <v>7676</v>
      </c>
      <c r="AT32" s="389">
        <v>0</v>
      </c>
      <c r="AU32" s="404"/>
      <c r="AV32" s="404"/>
      <c r="AW32" s="403"/>
      <c r="AX32" s="389" t="s">
        <v>7676</v>
      </c>
      <c r="AY32" s="405" t="s">
        <v>7678</v>
      </c>
      <c r="AZ32" s="403" t="s">
        <v>7679</v>
      </c>
      <c r="BA32" s="403">
        <v>2209018964</v>
      </c>
      <c r="BB32" s="406" t="s">
        <v>8034</v>
      </c>
      <c r="BC32" s="406" t="s">
        <v>8035</v>
      </c>
      <c r="BD32" s="396" t="s">
        <v>5204</v>
      </c>
      <c r="BE32" s="407" t="s">
        <v>7655</v>
      </c>
      <c r="BF32" s="390">
        <v>6877000</v>
      </c>
      <c r="BG32" s="399" t="s">
        <v>7682</v>
      </c>
      <c r="BH32" s="408">
        <v>45261</v>
      </c>
      <c r="BI32" s="468" t="s">
        <v>8036</v>
      </c>
      <c r="BJ32" s="410" t="s">
        <v>7379</v>
      </c>
      <c r="BK32" s="410">
        <v>0</v>
      </c>
      <c r="BL32" s="410">
        <v>0</v>
      </c>
      <c r="BM32" s="411" t="s">
        <v>1480</v>
      </c>
      <c r="BN32" s="410" t="s">
        <v>8037</v>
      </c>
      <c r="BO32" s="412" t="s">
        <v>8038</v>
      </c>
      <c r="BP32" s="412"/>
      <c r="BQ32" s="406" t="s">
        <v>8039</v>
      </c>
      <c r="BR32" s="427" t="s">
        <v>8040</v>
      </c>
      <c r="BS32" s="427" t="s">
        <v>7463</v>
      </c>
      <c r="BT32" s="427" t="s">
        <v>8041</v>
      </c>
      <c r="BU32" s="427"/>
      <c r="BV32" s="427"/>
      <c r="BW32" s="427"/>
      <c r="BX32" s="406">
        <v>2</v>
      </c>
      <c r="BY32" s="427" t="s">
        <v>8042</v>
      </c>
      <c r="BZ32" s="406" t="s">
        <v>8043</v>
      </c>
      <c r="CA32" s="427" t="s">
        <v>7465</v>
      </c>
      <c r="CB32" s="406">
        <v>0</v>
      </c>
      <c r="CC32" s="427" t="s">
        <v>7590</v>
      </c>
      <c r="CD32" s="427" t="s">
        <v>8044</v>
      </c>
      <c r="CE32" s="427" t="s">
        <v>8045</v>
      </c>
      <c r="CF32" s="427" t="s">
        <v>8046</v>
      </c>
      <c r="CG32" s="427" t="s">
        <v>7590</v>
      </c>
      <c r="CH32" s="427" t="s">
        <v>8047</v>
      </c>
      <c r="CI32" s="427"/>
      <c r="CJ32" s="415">
        <f t="shared" si="4"/>
        <v>15</v>
      </c>
      <c r="CK32" s="416" t="e">
        <f>VLOOKUP(B32,'[1]thành tích'!B$4:H$400,7,0)</f>
        <v>#REF!</v>
      </c>
      <c r="CL32" s="417" t="e">
        <f>VLOOKUP(B32,'[1]thành tích'!B$4:M$310,12,0)</f>
        <v>#REF!</v>
      </c>
      <c r="CM32" s="417" t="str">
        <f>VLOOKUP(B32,'[1]thành tích'!B$4:J$310,9,0)</f>
        <v>Thái Lan 2019 (BỎ XUẤT)</v>
      </c>
      <c r="CN32" s="417" t="str">
        <f>VLOOKUP(B32,'[1]thành tích'!B$4:F$310,5,0)</f>
        <v xml:space="preserve"> Hạ Long 7+8/ 2024</v>
      </c>
      <c r="CP32" s="418" t="e">
        <f>VLOOKUP(B32,#REF!,2,0)</f>
        <v>#REF!</v>
      </c>
    </row>
    <row r="33" spans="1:94" s="418" customFormat="1" ht="35.25" customHeight="1">
      <c r="A33" s="386">
        <f t="shared" si="2"/>
        <v>28</v>
      </c>
      <c r="B33" s="387">
        <v>16728</v>
      </c>
      <c r="C33" s="388" t="s">
        <v>8048</v>
      </c>
      <c r="D33" s="389" t="s">
        <v>8049</v>
      </c>
      <c r="E33" s="390" t="e">
        <f t="shared" si="3"/>
        <v>#VALUE!</v>
      </c>
      <c r="F33" s="391" t="s">
        <v>7924</v>
      </c>
      <c r="G33" s="389"/>
      <c r="H33" s="403"/>
      <c r="I33" s="393" t="e">
        <f t="shared" si="0"/>
        <v>#VALUE!</v>
      </c>
      <c r="J33" s="389"/>
      <c r="K33" s="429" t="s">
        <v>8049</v>
      </c>
      <c r="L33" s="387">
        <v>2</v>
      </c>
      <c r="M33" s="387" t="s">
        <v>7397</v>
      </c>
      <c r="N33" s="387">
        <v>16728</v>
      </c>
      <c r="O33" s="389" t="s">
        <v>8050</v>
      </c>
      <c r="P33" s="395" t="s">
        <v>8051</v>
      </c>
      <c r="Q33" s="395" t="s">
        <v>8052</v>
      </c>
      <c r="R33" s="395" t="s">
        <v>8053</v>
      </c>
      <c r="S33" s="395" t="s">
        <v>7430</v>
      </c>
      <c r="T33" s="395" t="s">
        <v>7431</v>
      </c>
      <c r="U33" s="395" t="s">
        <v>7432</v>
      </c>
      <c r="V33" s="395" t="s">
        <v>8053</v>
      </c>
      <c r="W33" s="395" t="s">
        <v>7430</v>
      </c>
      <c r="X33" s="395" t="s">
        <v>7431</v>
      </c>
      <c r="Y33" s="395" t="s">
        <v>7432</v>
      </c>
      <c r="Z33" s="395" t="s">
        <v>7433</v>
      </c>
      <c r="AA33" s="386" t="s">
        <v>7434</v>
      </c>
      <c r="AB33" s="396" t="s">
        <v>7435</v>
      </c>
      <c r="AC33" s="397" t="s">
        <v>8054</v>
      </c>
      <c r="AD33" s="398">
        <v>44515</v>
      </c>
      <c r="AE33" s="434" t="s">
        <v>7437</v>
      </c>
      <c r="AF33" s="395"/>
      <c r="AG33" s="395"/>
      <c r="AH33" s="395"/>
      <c r="AI33" s="399" t="s">
        <v>7502</v>
      </c>
      <c r="AJ33" s="407" t="s">
        <v>8055</v>
      </c>
      <c r="AK33" s="399" t="s">
        <v>7504</v>
      </c>
      <c r="AL33" s="401" t="s">
        <v>7505</v>
      </c>
      <c r="AM33" s="401" t="s">
        <v>7740</v>
      </c>
      <c r="AN33" s="399"/>
      <c r="AO33" s="389" t="s">
        <v>8056</v>
      </c>
      <c r="AP33" s="389" t="s">
        <v>8056</v>
      </c>
      <c r="AQ33" s="403"/>
      <c r="AR33" s="393" t="e">
        <f t="shared" si="1"/>
        <v>#VALUE!</v>
      </c>
      <c r="AS33" s="389" t="s">
        <v>7676</v>
      </c>
      <c r="AT33" s="389">
        <v>0</v>
      </c>
      <c r="AU33" s="404"/>
      <c r="AV33" s="404"/>
      <c r="AW33" s="403"/>
      <c r="AX33" s="389" t="s">
        <v>7676</v>
      </c>
      <c r="AY33" s="405" t="s">
        <v>7678</v>
      </c>
      <c r="AZ33" s="403" t="s">
        <v>7679</v>
      </c>
      <c r="BA33" s="403">
        <v>2211019783</v>
      </c>
      <c r="BB33" s="406" t="s">
        <v>8057</v>
      </c>
      <c r="BC33" s="406" t="s">
        <v>8058</v>
      </c>
      <c r="BD33" s="396" t="s">
        <v>5204</v>
      </c>
      <c r="BE33" s="407" t="s">
        <v>7655</v>
      </c>
      <c r="BF33" s="390">
        <v>6877000</v>
      </c>
      <c r="BG33" s="399" t="s">
        <v>7682</v>
      </c>
      <c r="BH33" s="408">
        <v>45261</v>
      </c>
      <c r="BI33" s="409" t="s">
        <v>8059</v>
      </c>
      <c r="BJ33" s="410" t="s">
        <v>7379</v>
      </c>
      <c r="BK33" s="410">
        <v>0</v>
      </c>
      <c r="BL33" s="410">
        <v>0</v>
      </c>
      <c r="BM33" s="411" t="s">
        <v>2491</v>
      </c>
      <c r="BN33" s="410" t="s">
        <v>8060</v>
      </c>
      <c r="BO33" s="390">
        <v>1986</v>
      </c>
      <c r="BP33" s="390"/>
      <c r="BQ33" s="406" t="s">
        <v>7484</v>
      </c>
      <c r="BR33" s="427" t="s">
        <v>8061</v>
      </c>
      <c r="BS33" s="427"/>
      <c r="BT33" s="427" t="s">
        <v>8062</v>
      </c>
      <c r="BU33" s="427"/>
      <c r="BV33" s="427" t="s">
        <v>8063</v>
      </c>
      <c r="BW33" s="427"/>
      <c r="BX33" s="406">
        <v>3</v>
      </c>
      <c r="BY33" s="427" t="s">
        <v>8064</v>
      </c>
      <c r="BZ33" s="406" t="s">
        <v>8065</v>
      </c>
      <c r="CA33" s="427" t="s">
        <v>1147</v>
      </c>
      <c r="CB33" s="406" t="s">
        <v>8066</v>
      </c>
      <c r="CC33" s="427" t="s">
        <v>7468</v>
      </c>
      <c r="CD33" s="427" t="s">
        <v>8067</v>
      </c>
      <c r="CE33" s="427"/>
      <c r="CF33" s="427" t="s">
        <v>8068</v>
      </c>
      <c r="CG33" s="427" t="s">
        <v>7468</v>
      </c>
      <c r="CH33" s="427" t="s">
        <v>8069</v>
      </c>
      <c r="CI33" s="427"/>
      <c r="CJ33" s="415" t="e">
        <f t="shared" si="4"/>
        <v>#VALUE!</v>
      </c>
      <c r="CK33" s="416" t="e">
        <f>VLOOKUP(B33,'[1]thành tích'!B$4:H$400,7,0)</f>
        <v>#REF!</v>
      </c>
      <c r="CL33" s="417" t="e">
        <f>VLOOKUP(B33,'[1]thành tích'!B$4:M$310,12,0)</f>
        <v>#REF!</v>
      </c>
      <c r="CM33" s="417" t="e">
        <f>VLOOKUP(B33,'[1]thành tích'!B$4:J$310,9,0)</f>
        <v>#REF!</v>
      </c>
      <c r="CN33" s="417" t="e">
        <f>VLOOKUP(B33,'[1]thành tích'!B$4:F$310,5,0)</f>
        <v>#REF!</v>
      </c>
      <c r="CP33" s="418" t="e">
        <f>VLOOKUP(B33,#REF!,2,0)</f>
        <v>#REF!</v>
      </c>
    </row>
    <row r="34" spans="1:94" s="418" customFormat="1" ht="35.25" customHeight="1">
      <c r="A34" s="386">
        <f t="shared" si="2"/>
        <v>29</v>
      </c>
      <c r="B34" s="387">
        <v>16725</v>
      </c>
      <c r="C34" s="388" t="s">
        <v>2642</v>
      </c>
      <c r="D34" s="389" t="s">
        <v>8070</v>
      </c>
      <c r="E34" s="390" t="e">
        <f t="shared" si="3"/>
        <v>#VALUE!</v>
      </c>
      <c r="F34" s="391" t="s">
        <v>7924</v>
      </c>
      <c r="G34" s="389"/>
      <c r="H34" s="403"/>
      <c r="I34" s="393" t="e">
        <f t="shared" si="0"/>
        <v>#VALUE!</v>
      </c>
      <c r="J34" s="389"/>
      <c r="K34" s="429" t="s">
        <v>8070</v>
      </c>
      <c r="L34" s="387">
        <v>2</v>
      </c>
      <c r="M34" s="387" t="s">
        <v>7397</v>
      </c>
      <c r="N34" s="387">
        <v>16725</v>
      </c>
      <c r="O34" s="389" t="s">
        <v>8071</v>
      </c>
      <c r="P34" s="395" t="s">
        <v>8071</v>
      </c>
      <c r="Q34" s="395" t="s">
        <v>8072</v>
      </c>
      <c r="R34" s="395" t="s">
        <v>8073</v>
      </c>
      <c r="S34" s="395" t="s">
        <v>7474</v>
      </c>
      <c r="T34" s="395" t="s">
        <v>7431</v>
      </c>
      <c r="U34" s="395" t="s">
        <v>7432</v>
      </c>
      <c r="V34" s="395" t="s">
        <v>8073</v>
      </c>
      <c r="W34" s="395" t="s">
        <v>7474</v>
      </c>
      <c r="X34" s="395" t="s">
        <v>7431</v>
      </c>
      <c r="Y34" s="395" t="s">
        <v>7432</v>
      </c>
      <c r="Z34" s="395" t="s">
        <v>7433</v>
      </c>
      <c r="AA34" s="386" t="s">
        <v>7434</v>
      </c>
      <c r="AB34" s="396" t="s">
        <v>7435</v>
      </c>
      <c r="AC34" s="397" t="s">
        <v>8074</v>
      </c>
      <c r="AD34" s="398">
        <v>44296</v>
      </c>
      <c r="AE34" s="434" t="s">
        <v>7437</v>
      </c>
      <c r="AF34" s="395">
        <v>40423</v>
      </c>
      <c r="AG34" s="395">
        <v>40788</v>
      </c>
      <c r="AH34" s="395"/>
      <c r="AI34" s="399" t="s">
        <v>7502</v>
      </c>
      <c r="AJ34" s="407" t="s">
        <v>8055</v>
      </c>
      <c r="AK34" s="399" t="s">
        <v>7504</v>
      </c>
      <c r="AL34" s="401" t="s">
        <v>7505</v>
      </c>
      <c r="AM34" s="401" t="s">
        <v>7740</v>
      </c>
      <c r="AN34" s="399" t="s">
        <v>7507</v>
      </c>
      <c r="AO34" s="389" t="s">
        <v>8056</v>
      </c>
      <c r="AP34" s="389" t="s">
        <v>8056</v>
      </c>
      <c r="AQ34" s="403"/>
      <c r="AR34" s="393" t="e">
        <f t="shared" si="1"/>
        <v>#VALUE!</v>
      </c>
      <c r="AS34" s="389" t="s">
        <v>7676</v>
      </c>
      <c r="AT34" s="389">
        <v>0</v>
      </c>
      <c r="AU34" s="389" t="s">
        <v>7447</v>
      </c>
      <c r="AV34" s="404"/>
      <c r="AW34" s="403"/>
      <c r="AX34" s="389" t="s">
        <v>7676</v>
      </c>
      <c r="AY34" s="405" t="s">
        <v>7678</v>
      </c>
      <c r="AZ34" s="403" t="s">
        <v>7679</v>
      </c>
      <c r="BA34" s="403">
        <v>2210020275</v>
      </c>
      <c r="BB34" s="406" t="s">
        <v>8075</v>
      </c>
      <c r="BC34" s="406" t="s">
        <v>8076</v>
      </c>
      <c r="BD34" s="396" t="s">
        <v>5204</v>
      </c>
      <c r="BE34" s="407" t="s">
        <v>7655</v>
      </c>
      <c r="BF34" s="390">
        <v>6877000</v>
      </c>
      <c r="BG34" s="399" t="s">
        <v>7682</v>
      </c>
      <c r="BH34" s="408">
        <v>45261</v>
      </c>
      <c r="BI34" s="409" t="s">
        <v>8077</v>
      </c>
      <c r="BJ34" s="410" t="s">
        <v>7379</v>
      </c>
      <c r="BK34" s="410">
        <v>0</v>
      </c>
      <c r="BL34" s="410">
        <v>0</v>
      </c>
      <c r="BM34" s="411" t="s">
        <v>3188</v>
      </c>
      <c r="BN34" s="410" t="s">
        <v>8078</v>
      </c>
      <c r="BO34" s="390">
        <v>1989</v>
      </c>
      <c r="BP34" s="412"/>
      <c r="BQ34" s="406" t="s">
        <v>8079</v>
      </c>
      <c r="BR34" s="427" t="s">
        <v>8080</v>
      </c>
      <c r="BS34" s="427" t="s">
        <v>7463</v>
      </c>
      <c r="BT34" s="427" t="s">
        <v>8081</v>
      </c>
      <c r="BU34" s="427"/>
      <c r="BV34" s="427"/>
      <c r="BW34" s="427"/>
      <c r="BX34" s="406">
        <v>2</v>
      </c>
      <c r="BY34" s="427" t="s">
        <v>8082</v>
      </c>
      <c r="BZ34" s="406" t="s">
        <v>8083</v>
      </c>
      <c r="CA34" s="427" t="s">
        <v>8084</v>
      </c>
      <c r="CB34" s="406">
        <v>0</v>
      </c>
      <c r="CC34" s="427" t="s">
        <v>7590</v>
      </c>
      <c r="CD34" s="427" t="s">
        <v>8085</v>
      </c>
      <c r="CE34" s="428" t="s">
        <v>8083</v>
      </c>
      <c r="CF34" s="427" t="s">
        <v>8086</v>
      </c>
      <c r="CG34" s="427" t="s">
        <v>8087</v>
      </c>
      <c r="CH34" s="427" t="s">
        <v>8088</v>
      </c>
      <c r="CI34" s="427"/>
      <c r="CJ34" s="415" t="e">
        <f t="shared" si="4"/>
        <v>#VALUE!</v>
      </c>
      <c r="CK34" s="416" t="e">
        <f>VLOOKUP(B34,'[1]thành tích'!B$4:H$400,7,0)</f>
        <v>#REF!</v>
      </c>
      <c r="CL34" s="417" t="e">
        <f>VLOOKUP(B34,'[1]thành tích'!B$4:M$310,12,0)</f>
        <v>#REF!</v>
      </c>
      <c r="CM34" s="417" t="str">
        <f>VLOOKUP(B34,'[1]thành tích'!B$4:J$310,9,0)</f>
        <v>Malai-Sinh 5/2023</v>
      </c>
      <c r="CN34" s="417" t="e">
        <f>VLOOKUP(B34,'[1]thành tích'!B$4:F$310,5,0)</f>
        <v>#REF!</v>
      </c>
      <c r="CP34" s="418" t="e">
        <f>VLOOKUP(B34,#REF!,2,0)</f>
        <v>#REF!</v>
      </c>
    </row>
    <row r="35" spans="1:94" s="418" customFormat="1" ht="35.25" customHeight="1">
      <c r="A35" s="386">
        <f t="shared" si="2"/>
        <v>30</v>
      </c>
      <c r="B35" s="439">
        <v>17550</v>
      </c>
      <c r="C35" s="479" t="s">
        <v>2952</v>
      </c>
      <c r="D35" s="419">
        <v>32906</v>
      </c>
      <c r="E35" s="390">
        <f t="shared" si="3"/>
        <v>2</v>
      </c>
      <c r="F35" s="391" t="s">
        <v>7924</v>
      </c>
      <c r="G35" s="419"/>
      <c r="H35" s="392"/>
      <c r="I35" s="393">
        <f t="shared" si="0"/>
        <v>1990</v>
      </c>
      <c r="J35" s="419">
        <v>32906</v>
      </c>
      <c r="K35" s="448"/>
      <c r="L35" s="387">
        <v>1</v>
      </c>
      <c r="M35" s="387" t="s">
        <v>7425</v>
      </c>
      <c r="N35" s="439">
        <v>17550</v>
      </c>
      <c r="O35" s="393" t="s">
        <v>8089</v>
      </c>
      <c r="P35" s="459" t="s">
        <v>8089</v>
      </c>
      <c r="Q35" s="458" t="s">
        <v>8090</v>
      </c>
      <c r="R35" s="458" t="s">
        <v>8091</v>
      </c>
      <c r="S35" s="458" t="s">
        <v>8092</v>
      </c>
      <c r="T35" s="458" t="s">
        <v>8093</v>
      </c>
      <c r="U35" s="458" t="s">
        <v>7432</v>
      </c>
      <c r="V35" s="395" t="s">
        <v>8091</v>
      </c>
      <c r="W35" s="395" t="s">
        <v>8092</v>
      </c>
      <c r="X35" s="395" t="s">
        <v>8093</v>
      </c>
      <c r="Y35" s="395" t="s">
        <v>7432</v>
      </c>
      <c r="Z35" s="395" t="s">
        <v>7433</v>
      </c>
      <c r="AA35" s="386" t="s">
        <v>7434</v>
      </c>
      <c r="AB35" s="396" t="s">
        <v>7435</v>
      </c>
      <c r="AC35" s="397" t="s">
        <v>8094</v>
      </c>
      <c r="AD35" s="398">
        <v>44375</v>
      </c>
      <c r="AE35" s="434" t="s">
        <v>7437</v>
      </c>
      <c r="AF35" s="408"/>
      <c r="AG35" s="408"/>
      <c r="AH35" s="408"/>
      <c r="AI35" s="399" t="s">
        <v>7502</v>
      </c>
      <c r="AJ35" s="460" t="s">
        <v>8095</v>
      </c>
      <c r="AK35" s="458" t="s">
        <v>8096</v>
      </c>
      <c r="AL35" s="401" t="s">
        <v>7441</v>
      </c>
      <c r="AM35" s="401" t="s">
        <v>8097</v>
      </c>
      <c r="AN35" s="399"/>
      <c r="AO35" s="389">
        <v>41724</v>
      </c>
      <c r="AP35" s="389">
        <v>41724</v>
      </c>
      <c r="AQ35" s="403"/>
      <c r="AR35" s="393">
        <f t="shared" si="1"/>
        <v>2014</v>
      </c>
      <c r="AS35" s="389" t="s">
        <v>7676</v>
      </c>
      <c r="AT35" s="389">
        <v>0</v>
      </c>
      <c r="AU35" s="404"/>
      <c r="AV35" s="404"/>
      <c r="AW35" s="389"/>
      <c r="AX35" s="403" t="s">
        <v>7676</v>
      </c>
      <c r="AY35" s="405" t="s">
        <v>7678</v>
      </c>
      <c r="AZ35" s="403" t="s">
        <v>7679</v>
      </c>
      <c r="BA35" s="403">
        <v>2214004790</v>
      </c>
      <c r="BB35" s="406" t="s">
        <v>8098</v>
      </c>
      <c r="BC35" s="406" t="s">
        <v>8099</v>
      </c>
      <c r="BD35" s="396" t="s">
        <v>5204</v>
      </c>
      <c r="BE35" s="407" t="s">
        <v>7767</v>
      </c>
      <c r="BF35" s="390">
        <v>6549000</v>
      </c>
      <c r="BG35" s="399" t="s">
        <v>7682</v>
      </c>
      <c r="BH35" s="408">
        <v>43804</v>
      </c>
      <c r="BI35" s="409" t="s">
        <v>8100</v>
      </c>
      <c r="BJ35" s="410" t="s">
        <v>7455</v>
      </c>
      <c r="BK35" s="410" t="s">
        <v>266</v>
      </c>
      <c r="BL35" s="410" t="s">
        <v>8101</v>
      </c>
      <c r="BM35" s="411">
        <v>0</v>
      </c>
      <c r="BN35" s="410">
        <v>0</v>
      </c>
      <c r="BO35" s="412" t="s">
        <v>8102</v>
      </c>
      <c r="BP35" s="412"/>
      <c r="BQ35" s="406" t="s">
        <v>8103</v>
      </c>
      <c r="BR35" s="427" t="s">
        <v>8104</v>
      </c>
      <c r="BS35" s="427"/>
      <c r="BT35" s="427"/>
      <c r="BU35" s="427"/>
      <c r="BV35" s="427"/>
      <c r="BW35" s="427"/>
      <c r="BX35" s="406">
        <v>1</v>
      </c>
      <c r="BY35" s="427" t="s">
        <v>8105</v>
      </c>
      <c r="BZ35" s="406" t="s">
        <v>8106</v>
      </c>
      <c r="CA35" s="427" t="s">
        <v>8107</v>
      </c>
      <c r="CB35" s="406" t="s">
        <v>8108</v>
      </c>
      <c r="CC35" s="427" t="s">
        <v>7590</v>
      </c>
      <c r="CD35" s="427" t="s">
        <v>8109</v>
      </c>
      <c r="CE35" s="427"/>
      <c r="CF35" s="427" t="s">
        <v>8110</v>
      </c>
      <c r="CG35" s="427" t="s">
        <v>7590</v>
      </c>
      <c r="CH35" s="427" t="s">
        <v>8111</v>
      </c>
      <c r="CI35" s="427"/>
      <c r="CJ35" s="415">
        <f t="shared" si="4"/>
        <v>10</v>
      </c>
      <c r="CK35" s="416" t="e">
        <f>VLOOKUP(B35,'[1]thành tích'!B$4:H$400,7,0)</f>
        <v>#REF!</v>
      </c>
      <c r="CL35" s="417" t="e">
        <f>VLOOKUP(B35,'[1]thành tích'!B$4:M$310,12,0)</f>
        <v>#REF!</v>
      </c>
      <c r="CM35" s="417" t="e">
        <f>VLOOKUP(B35,'[1]thành tích'!B$4:J$310,9,0)</f>
        <v>#REF!</v>
      </c>
      <c r="CN35" s="417" t="e">
        <f>VLOOKUP(B35,'[1]thành tích'!B$4:F$310,5,0)</f>
        <v>#REF!</v>
      </c>
      <c r="CP35" s="418" t="e">
        <f>VLOOKUP(B35,#REF!,2,0)</f>
        <v>#REF!</v>
      </c>
    </row>
    <row r="36" spans="1:94" s="418" customFormat="1" ht="35.25" customHeight="1">
      <c r="A36" s="386">
        <f t="shared" si="2"/>
        <v>31</v>
      </c>
      <c r="B36" s="387">
        <v>13916</v>
      </c>
      <c r="C36" s="480" t="s">
        <v>1540</v>
      </c>
      <c r="D36" s="419">
        <v>26599</v>
      </c>
      <c r="E36" s="390">
        <f t="shared" si="3"/>
        <v>10</v>
      </c>
      <c r="F36" s="391" t="s">
        <v>7924</v>
      </c>
      <c r="G36" s="442" t="s">
        <v>8112</v>
      </c>
      <c r="H36" s="392"/>
      <c r="I36" s="393">
        <f t="shared" si="0"/>
        <v>1972</v>
      </c>
      <c r="J36" s="419"/>
      <c r="K36" s="448">
        <v>26599</v>
      </c>
      <c r="L36" s="387">
        <v>2</v>
      </c>
      <c r="M36" s="387" t="s">
        <v>7397</v>
      </c>
      <c r="N36" s="387">
        <v>13916</v>
      </c>
      <c r="O36" s="392" t="s">
        <v>7497</v>
      </c>
      <c r="P36" s="455" t="s">
        <v>8113</v>
      </c>
      <c r="Q36" s="401" t="s">
        <v>8114</v>
      </c>
      <c r="R36" s="401" t="s">
        <v>8115</v>
      </c>
      <c r="S36" s="401" t="s">
        <v>7430</v>
      </c>
      <c r="T36" s="401" t="s">
        <v>7431</v>
      </c>
      <c r="U36" s="401" t="s">
        <v>7432</v>
      </c>
      <c r="V36" s="395" t="s">
        <v>8115</v>
      </c>
      <c r="W36" s="395" t="s">
        <v>7430</v>
      </c>
      <c r="X36" s="395" t="s">
        <v>7431</v>
      </c>
      <c r="Y36" s="395" t="s">
        <v>7432</v>
      </c>
      <c r="Z36" s="395" t="s">
        <v>7433</v>
      </c>
      <c r="AA36" s="386" t="s">
        <v>7434</v>
      </c>
      <c r="AB36" s="396" t="s">
        <v>7871</v>
      </c>
      <c r="AC36" s="449" t="s">
        <v>8116</v>
      </c>
      <c r="AD36" s="398">
        <v>44306</v>
      </c>
      <c r="AE36" s="434" t="s">
        <v>7437</v>
      </c>
      <c r="AF36" s="395"/>
      <c r="AG36" s="395"/>
      <c r="AH36" s="395"/>
      <c r="AI36" s="399" t="s">
        <v>7502</v>
      </c>
      <c r="AJ36" s="407" t="s">
        <v>8117</v>
      </c>
      <c r="AK36" s="399" t="s">
        <v>7789</v>
      </c>
      <c r="AL36" s="401" t="s">
        <v>7715</v>
      </c>
      <c r="AM36" s="401" t="s">
        <v>7764</v>
      </c>
      <c r="AN36" s="459"/>
      <c r="AO36" s="419">
        <v>37595</v>
      </c>
      <c r="AP36" s="419">
        <v>37595</v>
      </c>
      <c r="AQ36" s="481"/>
      <c r="AR36" s="393">
        <f t="shared" si="1"/>
        <v>2002</v>
      </c>
      <c r="AS36" s="389" t="s">
        <v>7676</v>
      </c>
      <c r="AT36" s="389">
        <v>0</v>
      </c>
      <c r="AU36" s="404"/>
      <c r="AV36" s="393"/>
      <c r="AW36" s="393"/>
      <c r="AX36" s="389" t="s">
        <v>7676</v>
      </c>
      <c r="AY36" s="482" t="s">
        <v>7678</v>
      </c>
      <c r="AZ36" s="403" t="s">
        <v>7679</v>
      </c>
      <c r="BA36" s="403">
        <v>2003001108</v>
      </c>
      <c r="BB36" s="406" t="s">
        <v>8118</v>
      </c>
      <c r="BC36" s="406" t="s">
        <v>8119</v>
      </c>
      <c r="BD36" s="396" t="s">
        <v>5204</v>
      </c>
      <c r="BE36" s="407" t="s">
        <v>7655</v>
      </c>
      <c r="BF36" s="390">
        <v>6877000</v>
      </c>
      <c r="BG36" s="399" t="s">
        <v>7682</v>
      </c>
      <c r="BH36" s="408">
        <v>43804</v>
      </c>
      <c r="BI36" s="409" t="s">
        <v>8120</v>
      </c>
      <c r="BJ36" s="410" t="s">
        <v>7379</v>
      </c>
      <c r="BK36" s="410">
        <v>0</v>
      </c>
      <c r="BL36" s="410">
        <v>0</v>
      </c>
      <c r="BM36" s="411" t="s">
        <v>7465</v>
      </c>
      <c r="BN36" s="410">
        <v>0</v>
      </c>
      <c r="BO36" s="390"/>
      <c r="BP36" s="390" t="s">
        <v>8121</v>
      </c>
      <c r="BQ36" s="411" t="s">
        <v>7748</v>
      </c>
      <c r="BR36" s="413" t="s">
        <v>8122</v>
      </c>
      <c r="BS36" s="413" t="s">
        <v>8123</v>
      </c>
      <c r="BT36" s="413"/>
      <c r="BU36" s="413"/>
      <c r="BV36" s="414"/>
      <c r="BW36" s="414"/>
      <c r="BX36" s="406">
        <v>1</v>
      </c>
      <c r="BY36" s="427" t="s">
        <v>8124</v>
      </c>
      <c r="BZ36" s="406">
        <v>0</v>
      </c>
      <c r="CA36" s="427" t="s">
        <v>8125</v>
      </c>
      <c r="CB36" s="406">
        <v>0</v>
      </c>
      <c r="CC36" s="414" t="s">
        <v>7468</v>
      </c>
      <c r="CD36" s="414" t="s">
        <v>8126</v>
      </c>
      <c r="CE36" s="414"/>
      <c r="CF36" s="414"/>
      <c r="CG36" s="414"/>
      <c r="CH36" s="414"/>
      <c r="CI36" s="414"/>
      <c r="CJ36" s="415">
        <f t="shared" si="4"/>
        <v>22</v>
      </c>
      <c r="CK36" s="416">
        <f>VLOOKUP(B36,'[1]thành tích'!B$4:H$400,7,0)</f>
        <v>2023</v>
      </c>
      <c r="CL36" s="417" t="str">
        <f>VLOOKUP(B36,'[1]thành tích'!B$4:M$310,12,0)</f>
        <v>2021 ĐI OSEN khoáng nóng (7-9/12)</v>
      </c>
      <c r="CM36" s="417" t="e">
        <f>VLOOKUP(B36,'[1]thành tích'!B$4:J$310,9,0)</f>
        <v>#REF!</v>
      </c>
      <c r="CN36" s="417" t="str">
        <f>VLOOKUP(B36,'[1]thành tích'!B$4:F$310,5,0)</f>
        <v>Cửa lò -nghệ An 6/2018</v>
      </c>
      <c r="CP36" s="418" t="e">
        <f>VLOOKUP(B36,#REF!,2,0)</f>
        <v>#REF!</v>
      </c>
    </row>
    <row r="37" spans="1:94" s="418" customFormat="1" ht="35.25" customHeight="1">
      <c r="A37" s="386">
        <f t="shared" si="2"/>
        <v>32</v>
      </c>
      <c r="B37" s="387">
        <v>12194</v>
      </c>
      <c r="C37" s="480" t="s">
        <v>719</v>
      </c>
      <c r="D37" s="419">
        <v>28711</v>
      </c>
      <c r="E37" s="390">
        <f t="shared" si="3"/>
        <v>8</v>
      </c>
      <c r="F37" s="391" t="s">
        <v>7924</v>
      </c>
      <c r="G37" s="442" t="s">
        <v>8127</v>
      </c>
      <c r="H37" s="392"/>
      <c r="I37" s="393">
        <f t="shared" si="0"/>
        <v>1978</v>
      </c>
      <c r="J37" s="419"/>
      <c r="K37" s="448">
        <v>28711</v>
      </c>
      <c r="L37" s="387">
        <v>2</v>
      </c>
      <c r="M37" s="387" t="s">
        <v>7397</v>
      </c>
      <c r="N37" s="387">
        <v>12194</v>
      </c>
      <c r="O37" s="392" t="s">
        <v>7782</v>
      </c>
      <c r="P37" s="455" t="s">
        <v>8128</v>
      </c>
      <c r="Q37" s="401" t="s">
        <v>8129</v>
      </c>
      <c r="R37" s="401" t="s">
        <v>8130</v>
      </c>
      <c r="S37" s="401" t="s">
        <v>7430</v>
      </c>
      <c r="T37" s="401" t="s">
        <v>7431</v>
      </c>
      <c r="U37" s="401" t="s">
        <v>7432</v>
      </c>
      <c r="V37" s="395" t="s">
        <v>8130</v>
      </c>
      <c r="W37" s="395" t="s">
        <v>7430</v>
      </c>
      <c r="X37" s="395" t="s">
        <v>7431</v>
      </c>
      <c r="Y37" s="395" t="s">
        <v>7432</v>
      </c>
      <c r="Z37" s="395" t="s">
        <v>7433</v>
      </c>
      <c r="AA37" s="386" t="s">
        <v>7434</v>
      </c>
      <c r="AB37" s="396" t="s">
        <v>7871</v>
      </c>
      <c r="AC37" s="422" t="s">
        <v>8131</v>
      </c>
      <c r="AD37" s="398">
        <v>44570</v>
      </c>
      <c r="AE37" s="434" t="s">
        <v>7437</v>
      </c>
      <c r="AF37" s="395"/>
      <c r="AG37" s="395"/>
      <c r="AH37" s="395"/>
      <c r="AI37" s="399" t="s">
        <v>7502</v>
      </c>
      <c r="AJ37" s="460" t="s">
        <v>8132</v>
      </c>
      <c r="AK37" s="401" t="s">
        <v>7789</v>
      </c>
      <c r="AL37" s="401" t="s">
        <v>7715</v>
      </c>
      <c r="AM37" s="401" t="s">
        <v>7764</v>
      </c>
      <c r="AN37" s="459"/>
      <c r="AO37" s="419">
        <v>36826</v>
      </c>
      <c r="AP37" s="419">
        <v>36826</v>
      </c>
      <c r="AQ37" s="423"/>
      <c r="AR37" s="393">
        <f t="shared" si="1"/>
        <v>2000</v>
      </c>
      <c r="AS37" s="389" t="s">
        <v>7676</v>
      </c>
      <c r="AT37" s="389">
        <v>0</v>
      </c>
      <c r="AU37" s="404"/>
      <c r="AV37" s="393"/>
      <c r="AW37" s="393"/>
      <c r="AX37" s="389" t="s">
        <v>7676</v>
      </c>
      <c r="AY37" s="405" t="s">
        <v>7678</v>
      </c>
      <c r="AZ37" s="403" t="s">
        <v>7679</v>
      </c>
      <c r="BA37" s="403">
        <v>2000004391</v>
      </c>
      <c r="BB37" s="406" t="s">
        <v>8133</v>
      </c>
      <c r="BC37" s="406" t="s">
        <v>8134</v>
      </c>
      <c r="BD37" s="396" t="s">
        <v>5204</v>
      </c>
      <c r="BE37" s="407" t="s">
        <v>7655</v>
      </c>
      <c r="BF37" s="390">
        <v>6877000</v>
      </c>
      <c r="BG37" s="399" t="s">
        <v>7682</v>
      </c>
      <c r="BH37" s="451">
        <v>44136</v>
      </c>
      <c r="BI37" s="409" t="s">
        <v>8135</v>
      </c>
      <c r="BJ37" s="410" t="s">
        <v>7379</v>
      </c>
      <c r="BK37" s="410">
        <v>0</v>
      </c>
      <c r="BL37" s="410">
        <v>0</v>
      </c>
      <c r="BM37" s="411" t="s">
        <v>401</v>
      </c>
      <c r="BN37" s="410" t="s">
        <v>8136</v>
      </c>
      <c r="BO37" s="390">
        <v>1975</v>
      </c>
      <c r="BP37" s="412"/>
      <c r="BQ37" s="406" t="s">
        <v>8137</v>
      </c>
      <c r="BR37" s="427" t="s">
        <v>8138</v>
      </c>
      <c r="BS37" s="427" t="s">
        <v>7703</v>
      </c>
      <c r="BT37" s="414" t="s">
        <v>8139</v>
      </c>
      <c r="BU37" s="414" t="s">
        <v>7463</v>
      </c>
      <c r="BV37" s="414"/>
      <c r="BW37" s="414"/>
      <c r="BX37" s="406">
        <v>2</v>
      </c>
      <c r="BY37" s="427" t="s">
        <v>8140</v>
      </c>
      <c r="BZ37" s="406" t="s">
        <v>8141</v>
      </c>
      <c r="CA37" s="427" t="s">
        <v>7465</v>
      </c>
      <c r="CB37" s="406">
        <v>0</v>
      </c>
      <c r="CC37" s="414" t="s">
        <v>7468</v>
      </c>
      <c r="CD37" s="414" t="s">
        <v>8142</v>
      </c>
      <c r="CE37" s="414"/>
      <c r="CF37" s="414" t="s">
        <v>8143</v>
      </c>
      <c r="CG37" s="414" t="s">
        <v>7468</v>
      </c>
      <c r="CH37" s="414" t="s">
        <v>8144</v>
      </c>
      <c r="CI37" s="414"/>
      <c r="CJ37" s="415">
        <f t="shared" si="4"/>
        <v>24</v>
      </c>
      <c r="CK37" s="416">
        <f>VLOOKUP(B37,'[1]thành tích'!B$4:H$400,7,0)</f>
        <v>2022</v>
      </c>
      <c r="CL37" s="417" t="e">
        <f>VLOOKUP(B37,'[1]thành tích'!B$4:M$310,12,0)</f>
        <v>#REF!</v>
      </c>
      <c r="CM37" s="417" t="e">
        <f>VLOOKUP(B37,'[1]thành tích'!B$4:J$310,9,0)</f>
        <v>#REF!</v>
      </c>
      <c r="CN37" s="417" t="str">
        <f>VLOOKUP(B37,'[1]thành tích'!B$4:F$310,5,0)</f>
        <v>Móng Cái 9/2016</v>
      </c>
      <c r="CP37" s="418" t="e">
        <f>VLOOKUP(B37,#REF!,2,0)</f>
        <v>#REF!</v>
      </c>
    </row>
    <row r="38" spans="1:94" s="478" customFormat="1" ht="35.25" customHeight="1">
      <c r="A38" s="386">
        <f t="shared" si="2"/>
        <v>33</v>
      </c>
      <c r="B38" s="387">
        <v>13151</v>
      </c>
      <c r="C38" s="480" t="s">
        <v>1200</v>
      </c>
      <c r="D38" s="419">
        <v>31295</v>
      </c>
      <c r="E38" s="390">
        <f t="shared" si="3"/>
        <v>9</v>
      </c>
      <c r="F38" s="391" t="s">
        <v>7924</v>
      </c>
      <c r="G38" s="419"/>
      <c r="H38" s="392"/>
      <c r="I38" s="393">
        <f t="shared" si="0"/>
        <v>1985</v>
      </c>
      <c r="J38" s="419"/>
      <c r="K38" s="448">
        <v>31295</v>
      </c>
      <c r="L38" s="387">
        <v>2</v>
      </c>
      <c r="M38" s="387" t="s">
        <v>7397</v>
      </c>
      <c r="N38" s="387">
        <v>13151</v>
      </c>
      <c r="O38" s="392" t="s">
        <v>8008</v>
      </c>
      <c r="P38" s="455" t="s">
        <v>8145</v>
      </c>
      <c r="Q38" s="401" t="s">
        <v>8146</v>
      </c>
      <c r="R38" s="401" t="s">
        <v>8147</v>
      </c>
      <c r="S38" s="401" t="s">
        <v>7523</v>
      </c>
      <c r="T38" s="401" t="s">
        <v>7431</v>
      </c>
      <c r="U38" s="401" t="s">
        <v>7432</v>
      </c>
      <c r="V38" s="395" t="s">
        <v>8148</v>
      </c>
      <c r="W38" s="395" t="s">
        <v>7523</v>
      </c>
      <c r="X38" s="395" t="s">
        <v>7431</v>
      </c>
      <c r="Y38" s="395" t="s">
        <v>7432</v>
      </c>
      <c r="Z38" s="395" t="s">
        <v>7433</v>
      </c>
      <c r="AA38" s="386" t="s">
        <v>7434</v>
      </c>
      <c r="AB38" s="396" t="s">
        <v>7435</v>
      </c>
      <c r="AC38" s="422" t="s">
        <v>8149</v>
      </c>
      <c r="AD38" s="398">
        <v>44456</v>
      </c>
      <c r="AE38" s="434" t="s">
        <v>7437</v>
      </c>
      <c r="AF38" s="459"/>
      <c r="AG38" s="459"/>
      <c r="AH38" s="459"/>
      <c r="AI38" s="399" t="s">
        <v>7502</v>
      </c>
      <c r="AJ38" s="407" t="s">
        <v>8150</v>
      </c>
      <c r="AK38" s="399" t="s">
        <v>7789</v>
      </c>
      <c r="AL38" s="401" t="s">
        <v>7715</v>
      </c>
      <c r="AM38" s="401" t="s">
        <v>7764</v>
      </c>
      <c r="AN38" s="459"/>
      <c r="AO38" s="419">
        <v>38322</v>
      </c>
      <c r="AP38" s="419">
        <v>38322</v>
      </c>
      <c r="AQ38" s="423"/>
      <c r="AR38" s="393">
        <f t="shared" si="1"/>
        <v>2004</v>
      </c>
      <c r="AS38" s="389" t="s">
        <v>7676</v>
      </c>
      <c r="AT38" s="389">
        <v>0</v>
      </c>
      <c r="AU38" s="404"/>
      <c r="AV38" s="393" t="s">
        <v>7742</v>
      </c>
      <c r="AW38" s="392"/>
      <c r="AX38" s="389" t="s">
        <v>7676</v>
      </c>
      <c r="AY38" s="405" t="s">
        <v>7678</v>
      </c>
      <c r="AZ38" s="403" t="s">
        <v>7679</v>
      </c>
      <c r="BA38" s="403">
        <v>2005007813</v>
      </c>
      <c r="BB38" s="406" t="s">
        <v>8151</v>
      </c>
      <c r="BC38" s="406" t="s">
        <v>8152</v>
      </c>
      <c r="BD38" s="396" t="s">
        <v>5204</v>
      </c>
      <c r="BE38" s="407" t="s">
        <v>7655</v>
      </c>
      <c r="BF38" s="390">
        <v>6877000</v>
      </c>
      <c r="BG38" s="399" t="s">
        <v>7682</v>
      </c>
      <c r="BH38" s="451">
        <v>44136</v>
      </c>
      <c r="BI38" s="409" t="s">
        <v>8153</v>
      </c>
      <c r="BJ38" s="410" t="s">
        <v>7379</v>
      </c>
      <c r="BK38" s="410">
        <v>0</v>
      </c>
      <c r="BL38" s="410">
        <v>0</v>
      </c>
      <c r="BM38" s="411" t="s">
        <v>1706</v>
      </c>
      <c r="BN38" s="410" t="s">
        <v>8154</v>
      </c>
      <c r="BO38" s="390">
        <v>1982</v>
      </c>
      <c r="BP38" s="390"/>
      <c r="BQ38" s="433" t="s">
        <v>8155</v>
      </c>
      <c r="BR38" s="462" t="s">
        <v>8156</v>
      </c>
      <c r="BS38" s="462"/>
      <c r="BT38" s="414" t="s">
        <v>8157</v>
      </c>
      <c r="BU38" s="414"/>
      <c r="BV38" s="414"/>
      <c r="BW38" s="414"/>
      <c r="BX38" s="406">
        <v>2</v>
      </c>
      <c r="BY38" s="427" t="s">
        <v>8158</v>
      </c>
      <c r="BZ38" s="406" t="s">
        <v>8159</v>
      </c>
      <c r="CA38" s="427" t="s">
        <v>8160</v>
      </c>
      <c r="CB38" s="406" t="s">
        <v>8161</v>
      </c>
      <c r="CC38" s="414" t="s">
        <v>7468</v>
      </c>
      <c r="CD38" s="414" t="s">
        <v>8162</v>
      </c>
      <c r="CE38" s="414"/>
      <c r="CF38" s="414" t="s">
        <v>8163</v>
      </c>
      <c r="CG38" s="414" t="s">
        <v>7468</v>
      </c>
      <c r="CH38" s="414" t="s">
        <v>8164</v>
      </c>
      <c r="CI38" s="414"/>
      <c r="CJ38" s="415">
        <f t="shared" si="4"/>
        <v>20</v>
      </c>
      <c r="CK38" s="416" t="e">
        <f>VLOOKUP(B38,'[1]thành tích'!B$4:H$400,7,0)</f>
        <v>#REF!</v>
      </c>
      <c r="CL38" s="417" t="e">
        <f>VLOOKUP(B38,'[1]thành tích'!B$4:M$310,12,0)</f>
        <v>#REF!</v>
      </c>
      <c r="CM38" s="417" t="str">
        <f>VLOOKUP(B38,'[1]thành tích'!B$4:J$310,9,0)</f>
        <v xml:space="preserve"> Malai -Sing 2023</v>
      </c>
      <c r="CN38" s="417" t="str">
        <f>VLOOKUP(B38,'[1]thành tích'!B$4:F$310,5,0)</f>
        <v>1-Sầm Sơn 25/8/2018
2-Hạ Long 2024</v>
      </c>
      <c r="CP38" s="418" t="e">
        <f>VLOOKUP(B38,#REF!,2,0)</f>
        <v>#REF!</v>
      </c>
    </row>
    <row r="39" spans="1:94" s="418" customFormat="1" ht="35.25" customHeight="1">
      <c r="A39" s="386">
        <f t="shared" si="2"/>
        <v>34</v>
      </c>
      <c r="B39" s="387">
        <v>14448</v>
      </c>
      <c r="C39" s="480" t="s">
        <v>8165</v>
      </c>
      <c r="D39" s="419">
        <v>30260</v>
      </c>
      <c r="E39" s="390">
        <f t="shared" si="3"/>
        <v>11</v>
      </c>
      <c r="F39" s="391" t="s">
        <v>7924</v>
      </c>
      <c r="G39" s="419"/>
      <c r="H39" s="392"/>
      <c r="I39" s="393">
        <f t="shared" si="0"/>
        <v>1982</v>
      </c>
      <c r="J39" s="419"/>
      <c r="K39" s="448">
        <v>30260</v>
      </c>
      <c r="L39" s="387">
        <v>2</v>
      </c>
      <c r="M39" s="387" t="s">
        <v>7397</v>
      </c>
      <c r="N39" s="387">
        <v>14448</v>
      </c>
      <c r="O39" s="392" t="s">
        <v>7497</v>
      </c>
      <c r="P39" s="455" t="s">
        <v>8166</v>
      </c>
      <c r="Q39" s="401" t="s">
        <v>8167</v>
      </c>
      <c r="R39" s="401" t="s">
        <v>8168</v>
      </c>
      <c r="S39" s="401" t="s">
        <v>7430</v>
      </c>
      <c r="T39" s="401" t="s">
        <v>7431</v>
      </c>
      <c r="U39" s="401" t="s">
        <v>7432</v>
      </c>
      <c r="V39" s="395" t="s">
        <v>8168</v>
      </c>
      <c r="W39" s="395" t="s">
        <v>7430</v>
      </c>
      <c r="X39" s="395" t="s">
        <v>7431</v>
      </c>
      <c r="Y39" s="395" t="s">
        <v>7432</v>
      </c>
      <c r="Z39" s="395" t="s">
        <v>7433</v>
      </c>
      <c r="AA39" s="386" t="s">
        <v>7434</v>
      </c>
      <c r="AB39" s="396" t="s">
        <v>7435</v>
      </c>
      <c r="AC39" s="449" t="s">
        <v>8169</v>
      </c>
      <c r="AD39" s="398">
        <v>44422</v>
      </c>
      <c r="AE39" s="434" t="s">
        <v>7437</v>
      </c>
      <c r="AF39" s="459"/>
      <c r="AG39" s="459"/>
      <c r="AH39" s="459"/>
      <c r="AI39" s="399" t="s">
        <v>7502</v>
      </c>
      <c r="AJ39" s="460" t="s">
        <v>8170</v>
      </c>
      <c r="AK39" s="401" t="s">
        <v>7789</v>
      </c>
      <c r="AL39" s="401" t="s">
        <v>7715</v>
      </c>
      <c r="AM39" s="401" t="s">
        <v>7764</v>
      </c>
      <c r="AN39" s="459"/>
      <c r="AO39" s="419">
        <v>38961</v>
      </c>
      <c r="AP39" s="419">
        <v>38961</v>
      </c>
      <c r="AQ39" s="481"/>
      <c r="AR39" s="393">
        <f t="shared" si="1"/>
        <v>2006</v>
      </c>
      <c r="AS39" s="389" t="s">
        <v>7676</v>
      </c>
      <c r="AT39" s="389">
        <v>0</v>
      </c>
      <c r="AU39" s="404"/>
      <c r="AV39" s="393"/>
      <c r="AW39" s="393"/>
      <c r="AX39" s="389" t="s">
        <v>7676</v>
      </c>
      <c r="AY39" s="405" t="s">
        <v>7678</v>
      </c>
      <c r="AZ39" s="403" t="s">
        <v>7679</v>
      </c>
      <c r="BA39" s="403">
        <v>2007007779</v>
      </c>
      <c r="BB39" s="406" t="s">
        <v>8171</v>
      </c>
      <c r="BC39" s="406" t="s">
        <v>8172</v>
      </c>
      <c r="BD39" s="396" t="s">
        <v>5204</v>
      </c>
      <c r="BE39" s="407" t="s">
        <v>7655</v>
      </c>
      <c r="BF39" s="390">
        <v>6877000</v>
      </c>
      <c r="BG39" s="399" t="s">
        <v>7682</v>
      </c>
      <c r="BH39" s="451">
        <v>44136</v>
      </c>
      <c r="BI39" s="409" t="s">
        <v>8173</v>
      </c>
      <c r="BJ39" s="410" t="s">
        <v>7379</v>
      </c>
      <c r="BK39" s="410">
        <v>0</v>
      </c>
      <c r="BL39" s="410">
        <v>0</v>
      </c>
      <c r="BM39" s="411" t="s">
        <v>8174</v>
      </c>
      <c r="BN39" s="410">
        <v>0</v>
      </c>
      <c r="BO39" s="390">
        <v>1978</v>
      </c>
      <c r="BP39" s="390" t="s">
        <v>8175</v>
      </c>
      <c r="BQ39" s="393" t="s">
        <v>8176</v>
      </c>
      <c r="BR39" s="462" t="s">
        <v>8177</v>
      </c>
      <c r="BS39" s="462" t="s">
        <v>7463</v>
      </c>
      <c r="BT39" s="414" t="s">
        <v>8178</v>
      </c>
      <c r="BU39" s="414" t="s">
        <v>7463</v>
      </c>
      <c r="BV39" s="414"/>
      <c r="BW39" s="414"/>
      <c r="BX39" s="406">
        <v>2</v>
      </c>
      <c r="BY39" s="427" t="s">
        <v>129</v>
      </c>
      <c r="BZ39" s="406">
        <v>0</v>
      </c>
      <c r="CA39" s="427" t="s">
        <v>8179</v>
      </c>
      <c r="CB39" s="406" t="s">
        <v>8180</v>
      </c>
      <c r="CC39" s="414" t="s">
        <v>7468</v>
      </c>
      <c r="CD39" s="414" t="s">
        <v>8181</v>
      </c>
      <c r="CE39" s="424" t="s">
        <v>8180</v>
      </c>
      <c r="CF39" s="414"/>
      <c r="CG39" s="414"/>
      <c r="CH39" s="414"/>
      <c r="CI39" s="414"/>
      <c r="CJ39" s="415">
        <f t="shared" si="4"/>
        <v>18</v>
      </c>
      <c r="CK39" s="416">
        <f>VLOOKUP(B39,'[1]thành tích'!B$4:H$400,7,0)</f>
        <v>2024</v>
      </c>
      <c r="CL39" s="417" t="e">
        <f>VLOOKUP(B39,'[1]thành tích'!B$4:M$310,12,0)</f>
        <v>#REF!</v>
      </c>
      <c r="CM39" s="417" t="e">
        <f>VLOOKUP(B39,'[1]thành tích'!B$4:J$310,9,0)</f>
        <v>#REF!</v>
      </c>
      <c r="CN39" s="417" t="str">
        <f>VLOOKUP(B39,'[1]thành tích'!B$4:F$310,5,0)</f>
        <v>Sa Pa 6/2020</v>
      </c>
      <c r="CP39" s="418" t="e">
        <f>VLOOKUP(B39,#REF!,2,0)</f>
        <v>#REF!</v>
      </c>
    </row>
    <row r="40" spans="1:94" s="418" customFormat="1" ht="35.25" customHeight="1">
      <c r="A40" s="386">
        <f t="shared" si="2"/>
        <v>35</v>
      </c>
      <c r="B40" s="387">
        <v>12338</v>
      </c>
      <c r="C40" s="388" t="s">
        <v>801</v>
      </c>
      <c r="D40" s="389">
        <v>28637</v>
      </c>
      <c r="E40" s="390">
        <f t="shared" si="3"/>
        <v>5</v>
      </c>
      <c r="F40" s="391" t="s">
        <v>7924</v>
      </c>
      <c r="G40" s="389"/>
      <c r="H40" s="403"/>
      <c r="I40" s="393">
        <f t="shared" si="0"/>
        <v>1978</v>
      </c>
      <c r="J40" s="389"/>
      <c r="K40" s="429">
        <v>28637</v>
      </c>
      <c r="L40" s="387">
        <v>2</v>
      </c>
      <c r="M40" s="387" t="s">
        <v>7397</v>
      </c>
      <c r="N40" s="387">
        <v>12338</v>
      </c>
      <c r="O40" s="392" t="s">
        <v>8182</v>
      </c>
      <c r="P40" s="455" t="s">
        <v>8183</v>
      </c>
      <c r="Q40" s="401" t="s">
        <v>8184</v>
      </c>
      <c r="R40" s="401" t="s">
        <v>8185</v>
      </c>
      <c r="S40" s="401" t="s">
        <v>7474</v>
      </c>
      <c r="T40" s="401" t="s">
        <v>7431</v>
      </c>
      <c r="U40" s="401" t="s">
        <v>7432</v>
      </c>
      <c r="V40" s="395" t="s">
        <v>8185</v>
      </c>
      <c r="W40" s="395" t="s">
        <v>7474</v>
      </c>
      <c r="X40" s="395" t="s">
        <v>7431</v>
      </c>
      <c r="Y40" s="395" t="s">
        <v>7432</v>
      </c>
      <c r="Z40" s="395" t="s">
        <v>7433</v>
      </c>
      <c r="AA40" s="386" t="s">
        <v>7434</v>
      </c>
      <c r="AB40" s="396" t="s">
        <v>7435</v>
      </c>
      <c r="AC40" s="397" t="s">
        <v>8186</v>
      </c>
      <c r="AD40" s="398">
        <v>44325</v>
      </c>
      <c r="AE40" s="434" t="s">
        <v>7437</v>
      </c>
      <c r="AF40" s="395">
        <v>38330</v>
      </c>
      <c r="AG40" s="395">
        <v>38695</v>
      </c>
      <c r="AH40" s="395"/>
      <c r="AI40" s="399" t="s">
        <v>7502</v>
      </c>
      <c r="AJ40" s="460" t="s">
        <v>7971</v>
      </c>
      <c r="AK40" s="401" t="s">
        <v>7504</v>
      </c>
      <c r="AL40" s="401" t="s">
        <v>7715</v>
      </c>
      <c r="AM40" s="401" t="s">
        <v>7764</v>
      </c>
      <c r="AN40" s="401" t="s">
        <v>7507</v>
      </c>
      <c r="AO40" s="389" t="s">
        <v>8187</v>
      </c>
      <c r="AP40" s="389" t="s">
        <v>8187</v>
      </c>
      <c r="AQ40" s="403"/>
      <c r="AR40" s="393">
        <f t="shared" si="1"/>
        <v>2001</v>
      </c>
      <c r="AS40" s="389" t="s">
        <v>7676</v>
      </c>
      <c r="AT40" s="389">
        <v>0</v>
      </c>
      <c r="AU40" s="389" t="s">
        <v>7447</v>
      </c>
      <c r="AV40" s="404"/>
      <c r="AW40" s="404"/>
      <c r="AX40" s="389" t="s">
        <v>7676</v>
      </c>
      <c r="AY40" s="405" t="s">
        <v>7678</v>
      </c>
      <c r="AZ40" s="403" t="s">
        <v>7679</v>
      </c>
      <c r="BA40" s="403">
        <v>2002003577</v>
      </c>
      <c r="BB40" s="406" t="s">
        <v>8188</v>
      </c>
      <c r="BC40" s="406" t="s">
        <v>8189</v>
      </c>
      <c r="BD40" s="396" t="s">
        <v>5204</v>
      </c>
      <c r="BE40" s="407" t="s">
        <v>7655</v>
      </c>
      <c r="BF40" s="390">
        <v>6877000</v>
      </c>
      <c r="BG40" s="399" t="s">
        <v>7682</v>
      </c>
      <c r="BH40" s="451">
        <v>44136</v>
      </c>
      <c r="BI40" s="468" t="s">
        <v>8190</v>
      </c>
      <c r="BJ40" s="410" t="s">
        <v>7379</v>
      </c>
      <c r="BK40" s="410">
        <v>0</v>
      </c>
      <c r="BL40" s="410">
        <v>0</v>
      </c>
      <c r="BM40" s="411" t="s">
        <v>320</v>
      </c>
      <c r="BN40" s="410" t="s">
        <v>8191</v>
      </c>
      <c r="BO40" s="412" t="s">
        <v>8192</v>
      </c>
      <c r="BP40" s="412"/>
      <c r="BQ40" s="406" t="s">
        <v>8193</v>
      </c>
      <c r="BR40" s="427" t="s">
        <v>8194</v>
      </c>
      <c r="BS40" s="427" t="s">
        <v>7463</v>
      </c>
      <c r="BT40" s="427" t="s">
        <v>8195</v>
      </c>
      <c r="BU40" s="427" t="s">
        <v>7463</v>
      </c>
      <c r="BV40" s="427"/>
      <c r="BW40" s="427"/>
      <c r="BX40" s="406">
        <v>2</v>
      </c>
      <c r="BY40" s="427" t="s">
        <v>781</v>
      </c>
      <c r="BZ40" s="406">
        <v>0</v>
      </c>
      <c r="CA40" s="427" t="s">
        <v>8196</v>
      </c>
      <c r="CB40" s="406" t="s">
        <v>8197</v>
      </c>
      <c r="CC40" s="427" t="s">
        <v>7468</v>
      </c>
      <c r="CD40" s="427" t="s">
        <v>8198</v>
      </c>
      <c r="CE40" s="428" t="s">
        <v>8199</v>
      </c>
      <c r="CF40" s="427" t="s">
        <v>8200</v>
      </c>
      <c r="CG40" s="427" t="s">
        <v>7468</v>
      </c>
      <c r="CH40" s="427" t="s">
        <v>8201</v>
      </c>
      <c r="CI40" s="428" t="s">
        <v>8202</v>
      </c>
      <c r="CJ40" s="415">
        <f t="shared" si="4"/>
        <v>23</v>
      </c>
      <c r="CK40" s="416">
        <f>VLOOKUP(B40,'[1]thành tích'!B$4:H$400,7,0)</f>
        <v>2022</v>
      </c>
      <c r="CL40" s="417" t="e">
        <f>VLOOKUP(B40,'[1]thành tích'!B$4:M$310,12,0)</f>
        <v>#REF!</v>
      </c>
      <c r="CM40" s="417" t="e">
        <f>VLOOKUP(B40,'[1]thành tích'!B$4:J$310,9,0)</f>
        <v>#REF!</v>
      </c>
      <c r="CN40" s="417" t="str">
        <f>VLOOKUP(B40,'[1]thành tích'!B$4:F$310,5,0)</f>
        <v>trà cổ 6 - 12/9/2017</v>
      </c>
      <c r="CP40" s="418" t="e">
        <f>VLOOKUP(B40,#REF!,2,0)</f>
        <v>#REF!</v>
      </c>
    </row>
    <row r="41" spans="1:94" s="418" customFormat="1" ht="35.25" customHeight="1">
      <c r="A41" s="386">
        <f t="shared" si="2"/>
        <v>36</v>
      </c>
      <c r="B41" s="387">
        <v>15759</v>
      </c>
      <c r="C41" s="388" t="s">
        <v>1529</v>
      </c>
      <c r="D41" s="389" t="s">
        <v>8203</v>
      </c>
      <c r="E41" s="390" t="e">
        <f t="shared" si="3"/>
        <v>#VALUE!</v>
      </c>
      <c r="F41" s="391" t="s">
        <v>7924</v>
      </c>
      <c r="G41" s="389"/>
      <c r="H41" s="409"/>
      <c r="I41" s="393" t="e">
        <f t="shared" si="0"/>
        <v>#VALUE!</v>
      </c>
      <c r="J41" s="389"/>
      <c r="K41" s="429" t="s">
        <v>8203</v>
      </c>
      <c r="L41" s="387">
        <v>2</v>
      </c>
      <c r="M41" s="387" t="s">
        <v>7397</v>
      </c>
      <c r="N41" s="387">
        <v>15759</v>
      </c>
      <c r="O41" s="403" t="s">
        <v>8204</v>
      </c>
      <c r="P41" s="399" t="s">
        <v>8205</v>
      </c>
      <c r="Q41" s="401" t="s">
        <v>8206</v>
      </c>
      <c r="R41" s="401" t="s">
        <v>8207</v>
      </c>
      <c r="S41" s="401" t="s">
        <v>7430</v>
      </c>
      <c r="T41" s="401" t="s">
        <v>7431</v>
      </c>
      <c r="U41" s="401" t="s">
        <v>7432</v>
      </c>
      <c r="V41" s="395" t="s">
        <v>8207</v>
      </c>
      <c r="W41" s="395" t="s">
        <v>7430</v>
      </c>
      <c r="X41" s="395" t="s">
        <v>7431</v>
      </c>
      <c r="Y41" s="395" t="s">
        <v>7432</v>
      </c>
      <c r="Z41" s="395" t="s">
        <v>7433</v>
      </c>
      <c r="AA41" s="386" t="s">
        <v>7434</v>
      </c>
      <c r="AB41" s="396" t="s">
        <v>7435</v>
      </c>
      <c r="AC41" s="426" t="s">
        <v>8208</v>
      </c>
      <c r="AD41" s="398">
        <v>44311</v>
      </c>
      <c r="AE41" s="434" t="s">
        <v>7437</v>
      </c>
      <c r="AF41" s="458"/>
      <c r="AG41" s="458"/>
      <c r="AH41" s="458"/>
      <c r="AI41" s="483" t="s">
        <v>7502</v>
      </c>
      <c r="AJ41" s="407" t="s">
        <v>7628</v>
      </c>
      <c r="AK41" s="483" t="s">
        <v>7504</v>
      </c>
      <c r="AL41" s="401" t="s">
        <v>7505</v>
      </c>
      <c r="AM41" s="401" t="s">
        <v>7740</v>
      </c>
      <c r="AN41" s="399"/>
      <c r="AO41" s="419">
        <v>39911</v>
      </c>
      <c r="AP41" s="419">
        <v>39911</v>
      </c>
      <c r="AQ41" s="403"/>
      <c r="AR41" s="393">
        <f t="shared" si="1"/>
        <v>2009</v>
      </c>
      <c r="AS41" s="389" t="s">
        <v>7676</v>
      </c>
      <c r="AT41" s="389">
        <v>0</v>
      </c>
      <c r="AU41" s="404"/>
      <c r="AV41" s="404" t="s">
        <v>8209</v>
      </c>
      <c r="AW41" s="390"/>
      <c r="AX41" s="389" t="s">
        <v>7676</v>
      </c>
      <c r="AY41" s="405" t="s">
        <v>7678</v>
      </c>
      <c r="AZ41" s="403" t="s">
        <v>7679</v>
      </c>
      <c r="BA41" s="403">
        <v>2209015053</v>
      </c>
      <c r="BB41" s="406" t="s">
        <v>8210</v>
      </c>
      <c r="BC41" s="406" t="s">
        <v>8211</v>
      </c>
      <c r="BD41" s="396" t="s">
        <v>5204</v>
      </c>
      <c r="BE41" s="407" t="s">
        <v>7655</v>
      </c>
      <c r="BF41" s="390">
        <v>6877000</v>
      </c>
      <c r="BG41" s="399" t="s">
        <v>7682</v>
      </c>
      <c r="BH41" s="408">
        <v>45261</v>
      </c>
      <c r="BI41" s="409" t="s">
        <v>8212</v>
      </c>
      <c r="BJ41" s="410" t="s">
        <v>7379</v>
      </c>
      <c r="BK41" s="410">
        <v>0</v>
      </c>
      <c r="BL41" s="410">
        <v>0</v>
      </c>
      <c r="BM41" s="411" t="s">
        <v>8213</v>
      </c>
      <c r="BN41" s="410">
        <v>0</v>
      </c>
      <c r="BO41" s="390">
        <v>1985</v>
      </c>
      <c r="BP41" s="390" t="s">
        <v>8214</v>
      </c>
      <c r="BQ41" s="406" t="s">
        <v>7566</v>
      </c>
      <c r="BR41" s="427" t="s">
        <v>8215</v>
      </c>
      <c r="BS41" s="427" t="s">
        <v>7703</v>
      </c>
      <c r="BT41" s="427" t="s">
        <v>8216</v>
      </c>
      <c r="BU41" s="427"/>
      <c r="BV41" s="427"/>
      <c r="BW41" s="427"/>
      <c r="BX41" s="406">
        <v>2</v>
      </c>
      <c r="BY41" s="427" t="s">
        <v>7465</v>
      </c>
      <c r="BZ41" s="406">
        <v>0</v>
      </c>
      <c r="CA41" s="427" t="s">
        <v>2453</v>
      </c>
      <c r="CB41" s="406" t="s">
        <v>8217</v>
      </c>
      <c r="CC41" s="427" t="s">
        <v>7468</v>
      </c>
      <c r="CD41" s="427" t="s">
        <v>7688</v>
      </c>
      <c r="CE41" s="428" t="s">
        <v>8218</v>
      </c>
      <c r="CF41" s="427" t="s">
        <v>8219</v>
      </c>
      <c r="CG41" s="427" t="s">
        <v>7590</v>
      </c>
      <c r="CH41" s="427" t="s">
        <v>8220</v>
      </c>
      <c r="CI41" s="428" t="s">
        <v>8221</v>
      </c>
      <c r="CJ41" s="415">
        <f t="shared" si="4"/>
        <v>15</v>
      </c>
      <c r="CK41" s="416" t="e">
        <f>VLOOKUP(B41,'[1]thành tích'!B$4:H$400,7,0)</f>
        <v>#REF!</v>
      </c>
      <c r="CL41" s="417">
        <f>VLOOKUP(B41,'[1]thành tích'!B$4:M$310,12,0)</f>
        <v>2022</v>
      </c>
      <c r="CM41" s="417" t="e">
        <f>VLOOKUP(B41,'[1]thành tích'!B$4:J$310,9,0)</f>
        <v>#REF!</v>
      </c>
      <c r="CN41" s="417" t="str">
        <f>VLOOKUP(B41,'[1]thành tích'!B$4:F$310,5,0)</f>
        <v>Đi Móng Cái (6-12/12/2021)</v>
      </c>
      <c r="CP41" s="418" t="e">
        <f>VLOOKUP(B41,#REF!,2,0)</f>
        <v>#REF!</v>
      </c>
    </row>
    <row r="42" spans="1:94" s="465" customFormat="1" ht="35.25" customHeight="1">
      <c r="A42" s="386">
        <f t="shared" si="2"/>
        <v>37</v>
      </c>
      <c r="B42" s="387">
        <v>10991</v>
      </c>
      <c r="C42" s="388" t="s">
        <v>8222</v>
      </c>
      <c r="D42" s="389" t="s">
        <v>8223</v>
      </c>
      <c r="E42" s="390" t="e">
        <f t="shared" si="3"/>
        <v>#VALUE!</v>
      </c>
      <c r="F42" s="391" t="s">
        <v>7924</v>
      </c>
      <c r="G42" s="389"/>
      <c r="H42" s="403"/>
      <c r="I42" s="393" t="e">
        <f t="shared" si="0"/>
        <v>#VALUE!</v>
      </c>
      <c r="J42" s="389"/>
      <c r="K42" s="429" t="s">
        <v>8223</v>
      </c>
      <c r="L42" s="387">
        <v>2</v>
      </c>
      <c r="M42" s="387" t="s">
        <v>7397</v>
      </c>
      <c r="N42" s="387">
        <v>10991</v>
      </c>
      <c r="O42" s="403" t="s">
        <v>8224</v>
      </c>
      <c r="P42" s="399" t="s">
        <v>7710</v>
      </c>
      <c r="Q42" s="401" t="s">
        <v>8225</v>
      </c>
      <c r="R42" s="401" t="s">
        <v>8226</v>
      </c>
      <c r="S42" s="401" t="s">
        <v>7571</v>
      </c>
      <c r="T42" s="401" t="s">
        <v>7431</v>
      </c>
      <c r="U42" s="401" t="s">
        <v>7432</v>
      </c>
      <c r="V42" s="395" t="s">
        <v>8226</v>
      </c>
      <c r="W42" s="395" t="s">
        <v>7571</v>
      </c>
      <c r="X42" s="395" t="s">
        <v>7431</v>
      </c>
      <c r="Y42" s="395" t="s">
        <v>7432</v>
      </c>
      <c r="Z42" s="395" t="s">
        <v>7433</v>
      </c>
      <c r="AA42" s="386" t="s">
        <v>7434</v>
      </c>
      <c r="AB42" s="396" t="s">
        <v>7435</v>
      </c>
      <c r="AC42" s="397" t="s">
        <v>8227</v>
      </c>
      <c r="AD42" s="398">
        <v>44515</v>
      </c>
      <c r="AE42" s="434" t="s">
        <v>7437</v>
      </c>
      <c r="AF42" s="395"/>
      <c r="AG42" s="395"/>
      <c r="AH42" s="395"/>
      <c r="AI42" s="399" t="s">
        <v>7502</v>
      </c>
      <c r="AJ42" s="407" t="s">
        <v>8228</v>
      </c>
      <c r="AK42" s="399" t="s">
        <v>7789</v>
      </c>
      <c r="AL42" s="401" t="s">
        <v>7715</v>
      </c>
      <c r="AM42" s="401" t="s">
        <v>7764</v>
      </c>
      <c r="AN42" s="399"/>
      <c r="AO42" s="389" t="s">
        <v>8229</v>
      </c>
      <c r="AP42" s="389" t="s">
        <v>8229</v>
      </c>
      <c r="AQ42" s="403"/>
      <c r="AR42" s="393" t="e">
        <f t="shared" si="1"/>
        <v>#VALUE!</v>
      </c>
      <c r="AS42" s="389" t="s">
        <v>7676</v>
      </c>
      <c r="AT42" s="389">
        <v>0</v>
      </c>
      <c r="AU42" s="404"/>
      <c r="AV42" s="406"/>
      <c r="AW42" s="404"/>
      <c r="AX42" s="389" t="s">
        <v>7676</v>
      </c>
      <c r="AY42" s="405" t="s">
        <v>7678</v>
      </c>
      <c r="AZ42" s="403" t="s">
        <v>7679</v>
      </c>
      <c r="BA42" s="403">
        <v>2098009883</v>
      </c>
      <c r="BB42" s="406" t="s">
        <v>8230</v>
      </c>
      <c r="BC42" s="406" t="s">
        <v>8231</v>
      </c>
      <c r="BD42" s="396" t="s">
        <v>5204</v>
      </c>
      <c r="BE42" s="407" t="s">
        <v>7634</v>
      </c>
      <c r="BF42" s="390">
        <v>7564000</v>
      </c>
      <c r="BG42" s="399" t="s">
        <v>7682</v>
      </c>
      <c r="BH42" s="408">
        <v>43804</v>
      </c>
      <c r="BI42" s="409" t="s">
        <v>8232</v>
      </c>
      <c r="BJ42" s="410" t="s">
        <v>7379</v>
      </c>
      <c r="BK42" s="410">
        <v>0</v>
      </c>
      <c r="BL42" s="410">
        <v>0</v>
      </c>
      <c r="BM42" s="411" t="s">
        <v>97</v>
      </c>
      <c r="BN42" s="410" t="s">
        <v>8233</v>
      </c>
      <c r="BO42" s="390">
        <v>1963</v>
      </c>
      <c r="BP42" s="412"/>
      <c r="BQ42" s="437" t="s">
        <v>8234</v>
      </c>
      <c r="BR42" s="484" t="s">
        <v>8235</v>
      </c>
      <c r="BS42" s="484" t="s">
        <v>8236</v>
      </c>
      <c r="BT42" s="484" t="s">
        <v>8237</v>
      </c>
      <c r="BU42" s="484" t="s">
        <v>8238</v>
      </c>
      <c r="BV42" s="484"/>
      <c r="BW42" s="484"/>
      <c r="BX42" s="406">
        <v>2</v>
      </c>
      <c r="BY42" s="427" t="s">
        <v>7726</v>
      </c>
      <c r="BZ42" s="406" t="s">
        <v>8239</v>
      </c>
      <c r="CA42" s="427" t="s">
        <v>7728</v>
      </c>
      <c r="CB42" s="406" t="s">
        <v>7729</v>
      </c>
      <c r="CC42" s="484" t="s">
        <v>7468</v>
      </c>
      <c r="CD42" s="484" t="s">
        <v>7730</v>
      </c>
      <c r="CE42" s="484" t="s">
        <v>7727</v>
      </c>
      <c r="CF42" s="484"/>
      <c r="CG42" s="484"/>
      <c r="CH42" s="484"/>
      <c r="CI42" s="484"/>
      <c r="CJ42" s="415" t="e">
        <f t="shared" si="4"/>
        <v>#VALUE!</v>
      </c>
      <c r="CK42" s="416">
        <f>VLOOKUP(B42,'[1]thành tích'!B$4:H$400,7,0)</f>
        <v>2020</v>
      </c>
      <c r="CL42" s="417" t="e">
        <f>VLOOKUP(B42,'[1]thành tích'!B$4:M$310,12,0)</f>
        <v>#REF!</v>
      </c>
      <c r="CM42" s="417" t="e">
        <f>VLOOKUP(B42,'[1]thành tích'!B$4:J$310,9,0)</f>
        <v>#REF!</v>
      </c>
      <c r="CN42" s="417" t="str">
        <f>VLOOKUP(B42,'[1]thành tích'!B$4:F$310,5,0)</f>
        <v>1-Tam Đảo 6/2015
2-Hạ Long 2024</v>
      </c>
      <c r="CP42" s="418" t="e">
        <f>VLOOKUP(B42,#REF!,2,0)</f>
        <v>#REF!</v>
      </c>
    </row>
    <row r="43" spans="1:94" s="418" customFormat="1" ht="35.25" customHeight="1">
      <c r="A43" s="386">
        <f t="shared" si="2"/>
        <v>38</v>
      </c>
      <c r="B43" s="439">
        <v>16727</v>
      </c>
      <c r="C43" s="480" t="s">
        <v>2644</v>
      </c>
      <c r="D43" s="419" t="s">
        <v>8240</v>
      </c>
      <c r="E43" s="390" t="e">
        <f t="shared" si="3"/>
        <v>#VALUE!</v>
      </c>
      <c r="F43" s="391" t="s">
        <v>7924</v>
      </c>
      <c r="G43" s="419"/>
      <c r="H43" s="392"/>
      <c r="I43" s="393" t="e">
        <f t="shared" si="0"/>
        <v>#VALUE!</v>
      </c>
      <c r="J43" s="419"/>
      <c r="K43" s="448" t="s">
        <v>8240</v>
      </c>
      <c r="L43" s="387">
        <v>2</v>
      </c>
      <c r="M43" s="387" t="s">
        <v>7397</v>
      </c>
      <c r="N43" s="439">
        <v>16727</v>
      </c>
      <c r="O43" s="403" t="s">
        <v>7497</v>
      </c>
      <c r="P43" s="455" t="s">
        <v>8241</v>
      </c>
      <c r="Q43" s="456" t="s">
        <v>8242</v>
      </c>
      <c r="R43" s="456" t="s">
        <v>8243</v>
      </c>
      <c r="S43" s="456" t="s">
        <v>7430</v>
      </c>
      <c r="T43" s="456" t="s">
        <v>7431</v>
      </c>
      <c r="U43" s="456" t="s">
        <v>7432</v>
      </c>
      <c r="V43" s="395" t="s">
        <v>8243</v>
      </c>
      <c r="W43" s="395" t="s">
        <v>7430</v>
      </c>
      <c r="X43" s="395" t="s">
        <v>7431</v>
      </c>
      <c r="Y43" s="395" t="s">
        <v>7432</v>
      </c>
      <c r="Z43" s="395" t="s">
        <v>7433</v>
      </c>
      <c r="AA43" s="386" t="s">
        <v>7434</v>
      </c>
      <c r="AB43" s="396" t="s">
        <v>7435</v>
      </c>
      <c r="AC43" s="397" t="s">
        <v>8244</v>
      </c>
      <c r="AD43" s="398">
        <v>44552</v>
      </c>
      <c r="AE43" s="434" t="s">
        <v>7437</v>
      </c>
      <c r="AF43" s="408"/>
      <c r="AG43" s="408"/>
      <c r="AH43" s="408"/>
      <c r="AI43" s="399" t="s">
        <v>7502</v>
      </c>
      <c r="AJ43" s="407" t="s">
        <v>8245</v>
      </c>
      <c r="AK43" s="399" t="s">
        <v>7504</v>
      </c>
      <c r="AL43" s="401" t="s">
        <v>8246</v>
      </c>
      <c r="AM43" s="401" t="s">
        <v>7764</v>
      </c>
      <c r="AN43" s="399"/>
      <c r="AO43" s="389" t="s">
        <v>8056</v>
      </c>
      <c r="AP43" s="389" t="s">
        <v>8056</v>
      </c>
      <c r="AQ43" s="403"/>
      <c r="AR43" s="393" t="e">
        <f t="shared" si="1"/>
        <v>#VALUE!</v>
      </c>
      <c r="AS43" s="389" t="s">
        <v>7676</v>
      </c>
      <c r="AT43" s="389">
        <v>0</v>
      </c>
      <c r="AU43" s="404"/>
      <c r="AV43" s="404"/>
      <c r="AW43" s="389"/>
      <c r="AX43" s="389" t="s">
        <v>7676</v>
      </c>
      <c r="AY43" s="405" t="s">
        <v>7678</v>
      </c>
      <c r="AZ43" s="403" t="s">
        <v>7679</v>
      </c>
      <c r="BA43" s="403">
        <v>2211019782</v>
      </c>
      <c r="BB43" s="406" t="s">
        <v>8247</v>
      </c>
      <c r="BC43" s="406" t="s">
        <v>8248</v>
      </c>
      <c r="BD43" s="396" t="s">
        <v>5204</v>
      </c>
      <c r="BE43" s="407" t="s">
        <v>7892</v>
      </c>
      <c r="BF43" s="390">
        <v>6237000</v>
      </c>
      <c r="BG43" s="399" t="s">
        <v>7682</v>
      </c>
      <c r="BH43" s="408">
        <v>43804</v>
      </c>
      <c r="BI43" s="409" t="s">
        <v>8249</v>
      </c>
      <c r="BJ43" s="410"/>
      <c r="BK43" s="410">
        <v>0</v>
      </c>
      <c r="BL43" s="410">
        <v>0</v>
      </c>
      <c r="BM43" s="411">
        <v>0</v>
      </c>
      <c r="BN43" s="410">
        <v>0</v>
      </c>
      <c r="BO43" s="390"/>
      <c r="BP43" s="390"/>
      <c r="BQ43" s="406"/>
      <c r="BR43" s="427"/>
      <c r="BS43" s="427"/>
      <c r="BT43" s="427"/>
      <c r="BU43" s="427"/>
      <c r="BV43" s="427"/>
      <c r="BW43" s="427"/>
      <c r="BX43" s="406"/>
      <c r="BY43" s="427" t="s">
        <v>8250</v>
      </c>
      <c r="BZ43" s="406" t="s">
        <v>8251</v>
      </c>
      <c r="CA43" s="427" t="s">
        <v>2459</v>
      </c>
      <c r="CB43" s="406" t="s">
        <v>8252</v>
      </c>
      <c r="CC43" s="484" t="s">
        <v>7468</v>
      </c>
      <c r="CD43" s="427" t="s">
        <v>7688</v>
      </c>
      <c r="CE43" s="428" t="s">
        <v>8251</v>
      </c>
      <c r="CF43" s="427"/>
      <c r="CG43" s="427"/>
      <c r="CH43" s="427"/>
      <c r="CI43" s="427"/>
      <c r="CJ43" s="415" t="e">
        <f t="shared" si="4"/>
        <v>#VALUE!</v>
      </c>
      <c r="CK43" s="416" t="e">
        <f>VLOOKUP(B43,'[1]thành tích'!B$4:H$400,7,0)</f>
        <v>#REF!</v>
      </c>
      <c r="CL43" s="417" t="e">
        <f>VLOOKUP(B43,'[1]thành tích'!B$4:M$310,12,0)</f>
        <v>#REF!</v>
      </c>
      <c r="CM43" s="417" t="e">
        <f>VLOOKUP(B43,'[1]thành tích'!B$4:J$310,9,0)</f>
        <v>#REF!</v>
      </c>
      <c r="CN43" s="417" t="e">
        <f>VLOOKUP(B43,'[1]thành tích'!B$4:F$310,5,0)</f>
        <v>#REF!</v>
      </c>
      <c r="CP43" s="418" t="e">
        <f>VLOOKUP(B43,#REF!,2,0)</f>
        <v>#REF!</v>
      </c>
    </row>
    <row r="44" spans="1:94" s="418" customFormat="1" ht="35.25" customHeight="1">
      <c r="A44" s="386">
        <f t="shared" si="2"/>
        <v>39</v>
      </c>
      <c r="B44" s="387">
        <v>18142</v>
      </c>
      <c r="C44" s="388" t="s">
        <v>3196</v>
      </c>
      <c r="D44" s="389">
        <v>30747</v>
      </c>
      <c r="E44" s="390">
        <f t="shared" si="3"/>
        <v>3</v>
      </c>
      <c r="F44" s="391" t="s">
        <v>7924</v>
      </c>
      <c r="G44" s="389"/>
      <c r="H44" s="403"/>
      <c r="I44" s="393">
        <f t="shared" si="0"/>
        <v>1984</v>
      </c>
      <c r="J44" s="389"/>
      <c r="K44" s="429">
        <v>30747</v>
      </c>
      <c r="L44" s="387">
        <v>2</v>
      </c>
      <c r="M44" s="387" t="s">
        <v>7397</v>
      </c>
      <c r="N44" s="387">
        <v>18142</v>
      </c>
      <c r="O44" s="389" t="s">
        <v>8253</v>
      </c>
      <c r="P44" s="395" t="s">
        <v>8253</v>
      </c>
      <c r="Q44" s="456" t="s">
        <v>8254</v>
      </c>
      <c r="R44" s="456" t="s">
        <v>7851</v>
      </c>
      <c r="S44" s="456" t="s">
        <v>7430</v>
      </c>
      <c r="T44" s="456" t="s">
        <v>7431</v>
      </c>
      <c r="U44" s="456" t="s">
        <v>7432</v>
      </c>
      <c r="V44" s="395" t="s">
        <v>7851</v>
      </c>
      <c r="W44" s="395" t="s">
        <v>7430</v>
      </c>
      <c r="X44" s="395" t="s">
        <v>7431</v>
      </c>
      <c r="Y44" s="395" t="s">
        <v>7432</v>
      </c>
      <c r="Z44" s="395" t="s">
        <v>7433</v>
      </c>
      <c r="AA44" s="386" t="s">
        <v>7434</v>
      </c>
      <c r="AB44" s="396" t="s">
        <v>7435</v>
      </c>
      <c r="AC44" s="397" t="s">
        <v>8255</v>
      </c>
      <c r="AD44" s="398">
        <v>44515</v>
      </c>
      <c r="AE44" s="434" t="s">
        <v>7437</v>
      </c>
      <c r="AF44" s="395"/>
      <c r="AG44" s="395"/>
      <c r="AH44" s="395"/>
      <c r="AI44" s="399" t="s">
        <v>7502</v>
      </c>
      <c r="AJ44" s="407" t="s">
        <v>8256</v>
      </c>
      <c r="AK44" s="399" t="s">
        <v>7504</v>
      </c>
      <c r="AL44" s="401" t="s">
        <v>7674</v>
      </c>
      <c r="AM44" s="401" t="s">
        <v>7764</v>
      </c>
      <c r="AN44" s="399"/>
      <c r="AO44" s="389">
        <v>42088</v>
      </c>
      <c r="AP44" s="389">
        <v>42088</v>
      </c>
      <c r="AQ44" s="485">
        <v>42088</v>
      </c>
      <c r="AR44" s="393">
        <f t="shared" si="1"/>
        <v>2015</v>
      </c>
      <c r="AS44" s="389" t="s">
        <v>7676</v>
      </c>
      <c r="AT44" s="389">
        <v>0</v>
      </c>
      <c r="AU44" s="386"/>
      <c r="AV44" s="386"/>
      <c r="AW44" s="386"/>
      <c r="AX44" s="485" t="s">
        <v>7676</v>
      </c>
      <c r="AY44" s="405" t="s">
        <v>7678</v>
      </c>
      <c r="AZ44" s="403" t="s">
        <v>7679</v>
      </c>
      <c r="BA44" s="403">
        <v>2215003868</v>
      </c>
      <c r="BB44" s="406" t="s">
        <v>8257</v>
      </c>
      <c r="BC44" s="406" t="s">
        <v>8258</v>
      </c>
      <c r="BD44" s="396" t="s">
        <v>5204</v>
      </c>
      <c r="BE44" s="407" t="s">
        <v>7767</v>
      </c>
      <c r="BF44" s="390">
        <v>6549000</v>
      </c>
      <c r="BG44" s="399" t="s">
        <v>7682</v>
      </c>
      <c r="BH44" s="408">
        <v>45261</v>
      </c>
      <c r="BI44" s="409" t="s">
        <v>8259</v>
      </c>
      <c r="BJ44" s="410" t="s">
        <v>7379</v>
      </c>
      <c r="BK44" s="410">
        <v>0</v>
      </c>
      <c r="BL44" s="410">
        <v>0</v>
      </c>
      <c r="BM44" s="411" t="s">
        <v>297</v>
      </c>
      <c r="BN44" s="410" t="s">
        <v>8260</v>
      </c>
      <c r="BO44" s="390">
        <v>1974</v>
      </c>
      <c r="BP44" s="390"/>
      <c r="BQ44" s="486" t="s">
        <v>8261</v>
      </c>
      <c r="BR44" s="487" t="s">
        <v>8262</v>
      </c>
      <c r="BS44" s="487" t="s">
        <v>7463</v>
      </c>
      <c r="BT44" s="487" t="s">
        <v>8263</v>
      </c>
      <c r="BU44" s="487" t="s">
        <v>7463</v>
      </c>
      <c r="BV44" s="487"/>
      <c r="BW44" s="487"/>
      <c r="BX44" s="396">
        <v>2</v>
      </c>
      <c r="BY44" s="488" t="s">
        <v>8264</v>
      </c>
      <c r="BZ44" s="396" t="s">
        <v>8265</v>
      </c>
      <c r="CA44" s="488" t="s">
        <v>7465</v>
      </c>
      <c r="CB44" s="396">
        <v>0</v>
      </c>
      <c r="CC44" s="487"/>
      <c r="CD44" s="487" t="s">
        <v>8266</v>
      </c>
      <c r="CE44" s="487"/>
      <c r="CF44" s="487" t="s">
        <v>8267</v>
      </c>
      <c r="CG44" s="487" t="s">
        <v>7468</v>
      </c>
      <c r="CH44" s="487" t="s">
        <v>7865</v>
      </c>
      <c r="CI44" s="487" t="s">
        <v>7864</v>
      </c>
      <c r="CJ44" s="415">
        <f t="shared" si="4"/>
        <v>9</v>
      </c>
      <c r="CK44" s="416" t="e">
        <f>VLOOKUP(B44,'[1]thành tích'!B$4:H$400,7,0)</f>
        <v>#REF!</v>
      </c>
      <c r="CL44" s="417" t="e">
        <f>VLOOKUP(B44,'[1]thành tích'!B$4:M$310,12,0)</f>
        <v>#REF!</v>
      </c>
      <c r="CM44" s="417" t="e">
        <f>VLOOKUP(B44,'[1]thành tích'!B$4:J$310,9,0)</f>
        <v>#REF!</v>
      </c>
      <c r="CN44" s="417" t="e">
        <f>VLOOKUP(B44,'[1]thành tích'!B$4:F$310,5,0)</f>
        <v>#REF!</v>
      </c>
      <c r="CP44" s="418" t="e">
        <f>VLOOKUP(B44,#REF!,2,0)</f>
        <v>#REF!</v>
      </c>
    </row>
    <row r="45" spans="1:94" s="418" customFormat="1" ht="35.25" customHeight="1">
      <c r="A45" s="386">
        <f t="shared" si="2"/>
        <v>40</v>
      </c>
      <c r="B45" s="387">
        <v>18493</v>
      </c>
      <c r="C45" s="489" t="s">
        <v>357</v>
      </c>
      <c r="D45" s="389" t="s">
        <v>8268</v>
      </c>
      <c r="E45" s="390" t="e">
        <f t="shared" si="3"/>
        <v>#VALUE!</v>
      </c>
      <c r="F45" s="391" t="s">
        <v>7924</v>
      </c>
      <c r="G45" s="389"/>
      <c r="H45" s="403"/>
      <c r="I45" s="393" t="e">
        <f t="shared" si="0"/>
        <v>#VALUE!</v>
      </c>
      <c r="J45" s="389"/>
      <c r="K45" s="429" t="s">
        <v>8268</v>
      </c>
      <c r="L45" s="387">
        <v>2</v>
      </c>
      <c r="M45" s="387" t="s">
        <v>7397</v>
      </c>
      <c r="N45" s="387">
        <v>18493</v>
      </c>
      <c r="O45" s="406" t="s">
        <v>8269</v>
      </c>
      <c r="P45" s="401" t="s">
        <v>8270</v>
      </c>
      <c r="Q45" s="401" t="s">
        <v>8271</v>
      </c>
      <c r="R45" s="401" t="s">
        <v>8272</v>
      </c>
      <c r="S45" s="401" t="s">
        <v>7430</v>
      </c>
      <c r="T45" s="401" t="s">
        <v>7431</v>
      </c>
      <c r="U45" s="401" t="s">
        <v>7432</v>
      </c>
      <c r="V45" s="395" t="s">
        <v>8272</v>
      </c>
      <c r="W45" s="395" t="s">
        <v>7430</v>
      </c>
      <c r="X45" s="395" t="s">
        <v>7431</v>
      </c>
      <c r="Y45" s="395" t="s">
        <v>7432</v>
      </c>
      <c r="Z45" s="395" t="s">
        <v>7433</v>
      </c>
      <c r="AA45" s="386" t="s">
        <v>8273</v>
      </c>
      <c r="AB45" s="396" t="s">
        <v>7435</v>
      </c>
      <c r="AC45" s="397" t="s">
        <v>8274</v>
      </c>
      <c r="AD45" s="398">
        <v>44825</v>
      </c>
      <c r="AE45" s="434" t="s">
        <v>7437</v>
      </c>
      <c r="AF45" s="395"/>
      <c r="AG45" s="395"/>
      <c r="AH45" s="395"/>
      <c r="AI45" s="399" t="s">
        <v>7502</v>
      </c>
      <c r="AJ45" s="407" t="s">
        <v>8275</v>
      </c>
      <c r="AK45" s="399" t="s">
        <v>7504</v>
      </c>
      <c r="AL45" s="401" t="s">
        <v>8246</v>
      </c>
      <c r="AM45" s="401" t="s">
        <v>8276</v>
      </c>
      <c r="AN45" s="399"/>
      <c r="AO45" s="389">
        <v>42465</v>
      </c>
      <c r="AP45" s="389">
        <v>42465</v>
      </c>
      <c r="AQ45" s="485"/>
      <c r="AR45" s="393">
        <f t="shared" si="1"/>
        <v>2016</v>
      </c>
      <c r="AS45" s="389" t="s">
        <v>7676</v>
      </c>
      <c r="AT45" s="389">
        <v>0</v>
      </c>
      <c r="AU45" s="386"/>
      <c r="AV45" s="386"/>
      <c r="AW45" s="386" t="s">
        <v>7603</v>
      </c>
      <c r="AX45" s="406" t="s">
        <v>7676</v>
      </c>
      <c r="AY45" s="405" t="s">
        <v>7678</v>
      </c>
      <c r="AZ45" s="403" t="s">
        <v>7679</v>
      </c>
      <c r="BA45" s="403">
        <v>2216004602</v>
      </c>
      <c r="BB45" s="406" t="s">
        <v>8277</v>
      </c>
      <c r="BC45" s="406" t="s">
        <v>8278</v>
      </c>
      <c r="BD45" s="396" t="s">
        <v>5208</v>
      </c>
      <c r="BE45" s="407" t="s">
        <v>7892</v>
      </c>
      <c r="BF45" s="390">
        <v>6237000</v>
      </c>
      <c r="BG45" s="399" t="s">
        <v>7682</v>
      </c>
      <c r="BH45" s="408">
        <v>44136</v>
      </c>
      <c r="BI45" s="409" t="s">
        <v>8279</v>
      </c>
      <c r="BJ45" s="410" t="s">
        <v>8280</v>
      </c>
      <c r="BK45" s="410">
        <v>0</v>
      </c>
      <c r="BL45" s="410">
        <v>0</v>
      </c>
      <c r="BM45" s="411" t="s">
        <v>8281</v>
      </c>
      <c r="BN45" s="410">
        <v>0</v>
      </c>
      <c r="BO45" s="390"/>
      <c r="BP45" s="390"/>
      <c r="BQ45" s="396" t="s">
        <v>7777</v>
      </c>
      <c r="BR45" s="490" t="s">
        <v>8282</v>
      </c>
      <c r="BS45" s="490"/>
      <c r="BT45" s="490"/>
      <c r="BU45" s="490"/>
      <c r="BV45" s="490"/>
      <c r="BW45" s="490"/>
      <c r="BX45" s="396">
        <v>1</v>
      </c>
      <c r="BY45" s="488" t="s">
        <v>8283</v>
      </c>
      <c r="BZ45" s="396" t="s">
        <v>8284</v>
      </c>
      <c r="CA45" s="488" t="s">
        <v>8285</v>
      </c>
      <c r="CB45" s="396" t="s">
        <v>8286</v>
      </c>
      <c r="CC45" s="490" t="s">
        <v>8287</v>
      </c>
      <c r="CD45" s="490" t="s">
        <v>8288</v>
      </c>
      <c r="CE45" s="428" t="s">
        <v>8284</v>
      </c>
      <c r="CF45" s="490"/>
      <c r="CG45" s="490"/>
      <c r="CH45" s="490"/>
      <c r="CI45" s="490"/>
      <c r="CJ45" s="415">
        <f t="shared" si="4"/>
        <v>8</v>
      </c>
      <c r="CK45" s="416" t="e">
        <f>VLOOKUP(B45,'[1]thành tích'!B$4:H$400,7,0)</f>
        <v>#REF!</v>
      </c>
      <c r="CL45" s="417" t="e">
        <f>VLOOKUP(B45,'[1]thành tích'!B$4:M$310,12,0)</f>
        <v>#REF!</v>
      </c>
      <c r="CM45" s="417" t="e">
        <f>VLOOKUP(B45,'[1]thành tích'!B$4:J$310,9,0)</f>
        <v>#REF!</v>
      </c>
      <c r="CN45" s="417" t="e">
        <f>VLOOKUP(B45,'[1]thành tích'!B$4:F$310,5,0)</f>
        <v>#REF!</v>
      </c>
      <c r="CP45" s="418" t="e">
        <f>VLOOKUP(B45,#REF!,2,0)</f>
        <v>#REF!</v>
      </c>
    </row>
    <row r="46" spans="1:94" s="418" customFormat="1" ht="35.25" customHeight="1">
      <c r="A46" s="386">
        <f t="shared" si="2"/>
        <v>41</v>
      </c>
      <c r="B46" s="439">
        <v>18821</v>
      </c>
      <c r="C46" s="440" t="s">
        <v>3490</v>
      </c>
      <c r="D46" s="419">
        <v>35366</v>
      </c>
      <c r="E46" s="390">
        <f t="shared" si="3"/>
        <v>10</v>
      </c>
      <c r="F46" s="391" t="s">
        <v>7924</v>
      </c>
      <c r="G46" s="419"/>
      <c r="H46" s="403"/>
      <c r="I46" s="393">
        <f t="shared" si="0"/>
        <v>1996</v>
      </c>
      <c r="J46" s="419">
        <v>35366</v>
      </c>
      <c r="K46" s="448"/>
      <c r="L46" s="387">
        <v>1</v>
      </c>
      <c r="M46" s="387" t="s">
        <v>7425</v>
      </c>
      <c r="N46" s="439">
        <v>18821</v>
      </c>
      <c r="O46" s="433" t="s">
        <v>8289</v>
      </c>
      <c r="P46" s="434" t="s">
        <v>8289</v>
      </c>
      <c r="Q46" s="401" t="s">
        <v>8290</v>
      </c>
      <c r="R46" s="401" t="s">
        <v>8291</v>
      </c>
      <c r="S46" s="401" t="s">
        <v>8292</v>
      </c>
      <c r="T46" s="401" t="s">
        <v>8093</v>
      </c>
      <c r="U46" s="401" t="s">
        <v>7432</v>
      </c>
      <c r="V46" s="395" t="s">
        <v>8291</v>
      </c>
      <c r="W46" s="395" t="s">
        <v>8292</v>
      </c>
      <c r="X46" s="395" t="s">
        <v>8093</v>
      </c>
      <c r="Y46" s="395" t="s">
        <v>7432</v>
      </c>
      <c r="Z46" s="395" t="s">
        <v>7991</v>
      </c>
      <c r="AA46" s="386" t="s">
        <v>8293</v>
      </c>
      <c r="AB46" s="396" t="s">
        <v>8294</v>
      </c>
      <c r="AC46" s="426" t="s">
        <v>8295</v>
      </c>
      <c r="AD46" s="398">
        <v>44375</v>
      </c>
      <c r="AE46" s="434" t="s">
        <v>7437</v>
      </c>
      <c r="AF46" s="408"/>
      <c r="AG46" s="408"/>
      <c r="AH46" s="408"/>
      <c r="AI46" s="399" t="s">
        <v>7502</v>
      </c>
      <c r="AJ46" s="439" t="s">
        <v>8296</v>
      </c>
      <c r="AK46" s="458" t="s">
        <v>8297</v>
      </c>
      <c r="AL46" s="401" t="s">
        <v>7674</v>
      </c>
      <c r="AM46" s="401" t="s">
        <v>8298</v>
      </c>
      <c r="AN46" s="399"/>
      <c r="AO46" s="419">
        <v>42905</v>
      </c>
      <c r="AP46" s="419">
        <v>42905</v>
      </c>
      <c r="AQ46" s="442"/>
      <c r="AR46" s="393">
        <f t="shared" si="1"/>
        <v>2017</v>
      </c>
      <c r="AS46" s="389" t="s">
        <v>7912</v>
      </c>
      <c r="AT46" s="389">
        <v>0</v>
      </c>
      <c r="AU46" s="404"/>
      <c r="AV46" s="404"/>
      <c r="AW46" s="389" t="s">
        <v>7603</v>
      </c>
      <c r="AX46" s="403" t="s">
        <v>7912</v>
      </c>
      <c r="AY46" s="405" t="s">
        <v>7678</v>
      </c>
      <c r="AZ46" s="403" t="s">
        <v>7679</v>
      </c>
      <c r="BA46" s="403">
        <v>2216038008</v>
      </c>
      <c r="BB46" s="406" t="s">
        <v>8299</v>
      </c>
      <c r="BC46" s="406" t="s">
        <v>8300</v>
      </c>
      <c r="BD46" s="396" t="s">
        <v>5210</v>
      </c>
      <c r="BE46" s="407" t="s">
        <v>7892</v>
      </c>
      <c r="BF46" s="390">
        <v>6237000</v>
      </c>
      <c r="BG46" s="399" t="s">
        <v>7682</v>
      </c>
      <c r="BH46" s="408">
        <v>44136</v>
      </c>
      <c r="BI46" s="409" t="s">
        <v>8301</v>
      </c>
      <c r="BJ46" s="410" t="s">
        <v>7377</v>
      </c>
      <c r="BK46" s="410" t="s">
        <v>8302</v>
      </c>
      <c r="BL46" s="410" t="s">
        <v>8303</v>
      </c>
      <c r="BM46" s="411">
        <v>0</v>
      </c>
      <c r="BN46" s="410">
        <v>0</v>
      </c>
      <c r="BO46" s="390">
        <v>2000</v>
      </c>
      <c r="BP46" s="390"/>
      <c r="BQ46" s="406" t="s">
        <v>7557</v>
      </c>
      <c r="BR46" s="427" t="s">
        <v>8304</v>
      </c>
      <c r="BS46" s="427"/>
      <c r="BT46" s="427"/>
      <c r="BU46" s="427"/>
      <c r="BV46" s="427"/>
      <c r="BW46" s="427"/>
      <c r="BX46" s="406">
        <v>1</v>
      </c>
      <c r="BY46" s="427" t="s">
        <v>8305</v>
      </c>
      <c r="BZ46" s="406" t="s">
        <v>8306</v>
      </c>
      <c r="CA46" s="427" t="s">
        <v>8307</v>
      </c>
      <c r="CB46" s="406">
        <v>0</v>
      </c>
      <c r="CC46" s="427" t="s">
        <v>7590</v>
      </c>
      <c r="CD46" s="427" t="s">
        <v>8308</v>
      </c>
      <c r="CE46" s="428"/>
      <c r="CF46" s="427" t="s">
        <v>8309</v>
      </c>
      <c r="CG46" s="427" t="s">
        <v>7590</v>
      </c>
      <c r="CH46" s="427" t="s">
        <v>8310</v>
      </c>
      <c r="CI46" s="427"/>
      <c r="CJ46" s="415">
        <f t="shared" si="4"/>
        <v>7</v>
      </c>
      <c r="CK46" s="416" t="e">
        <f>VLOOKUP(B46,'[1]thành tích'!B$4:H$400,7,0)</f>
        <v>#REF!</v>
      </c>
      <c r="CL46" s="417" t="e">
        <f>VLOOKUP(B46,'[1]thành tích'!B$4:M$310,12,0)</f>
        <v>#REF!</v>
      </c>
      <c r="CM46" s="417" t="e">
        <f>VLOOKUP(B46,'[1]thành tích'!B$4:J$310,9,0)</f>
        <v>#REF!</v>
      </c>
      <c r="CN46" s="417" t="e">
        <f>VLOOKUP(B46,'[1]thành tích'!B$4:F$310,5,0)</f>
        <v>#REF!</v>
      </c>
      <c r="CP46" s="418" t="e">
        <f>VLOOKUP(B46,#REF!,2,0)</f>
        <v>#REF!</v>
      </c>
    </row>
    <row r="47" spans="1:94" s="418" customFormat="1" ht="35.25" customHeight="1">
      <c r="A47" s="386">
        <f t="shared" si="2"/>
        <v>42</v>
      </c>
      <c r="B47" s="439">
        <v>18822</v>
      </c>
      <c r="C47" s="440" t="s">
        <v>3491</v>
      </c>
      <c r="D47" s="419">
        <v>34028</v>
      </c>
      <c r="E47" s="390">
        <f t="shared" si="3"/>
        <v>2</v>
      </c>
      <c r="F47" s="391" t="s">
        <v>7924</v>
      </c>
      <c r="G47" s="419"/>
      <c r="H47" s="403"/>
      <c r="I47" s="393">
        <f t="shared" si="0"/>
        <v>1993</v>
      </c>
      <c r="J47" s="419">
        <v>34028</v>
      </c>
      <c r="K47" s="448"/>
      <c r="L47" s="387">
        <v>1</v>
      </c>
      <c r="M47" s="387" t="s">
        <v>7425</v>
      </c>
      <c r="N47" s="439">
        <v>18822</v>
      </c>
      <c r="O47" s="433" t="s">
        <v>6803</v>
      </c>
      <c r="P47" s="434" t="s">
        <v>6810</v>
      </c>
      <c r="Q47" s="401" t="s">
        <v>8311</v>
      </c>
      <c r="R47" s="401" t="s">
        <v>8312</v>
      </c>
      <c r="S47" s="401" t="s">
        <v>7626</v>
      </c>
      <c r="T47" s="401" t="s">
        <v>7431</v>
      </c>
      <c r="U47" s="401" t="s">
        <v>7432</v>
      </c>
      <c r="V47" s="395" t="s">
        <v>8312</v>
      </c>
      <c r="W47" s="395" t="s">
        <v>7626</v>
      </c>
      <c r="X47" s="395" t="s">
        <v>7431</v>
      </c>
      <c r="Y47" s="395" t="s">
        <v>7432</v>
      </c>
      <c r="Z47" s="395" t="s">
        <v>7433</v>
      </c>
      <c r="AA47" s="386" t="s">
        <v>8313</v>
      </c>
      <c r="AB47" s="396" t="s">
        <v>8294</v>
      </c>
      <c r="AC47" s="426" t="s">
        <v>8314</v>
      </c>
      <c r="AD47" s="398">
        <v>44320</v>
      </c>
      <c r="AE47" s="434" t="s">
        <v>7437</v>
      </c>
      <c r="AF47" s="408"/>
      <c r="AG47" s="408"/>
      <c r="AH47" s="408"/>
      <c r="AI47" s="399" t="s">
        <v>7502</v>
      </c>
      <c r="AJ47" s="439" t="s">
        <v>8296</v>
      </c>
      <c r="AK47" s="458" t="s">
        <v>8297</v>
      </c>
      <c r="AL47" s="401" t="s">
        <v>7674</v>
      </c>
      <c r="AM47" s="401" t="s">
        <v>8298</v>
      </c>
      <c r="AN47" s="399"/>
      <c r="AO47" s="419">
        <v>42905</v>
      </c>
      <c r="AP47" s="419">
        <v>42905</v>
      </c>
      <c r="AQ47" s="442"/>
      <c r="AR47" s="393">
        <f t="shared" si="1"/>
        <v>2017</v>
      </c>
      <c r="AS47" s="389" t="s">
        <v>7912</v>
      </c>
      <c r="AT47" s="389">
        <v>0</v>
      </c>
      <c r="AU47" s="404"/>
      <c r="AV47" s="404"/>
      <c r="AW47" s="389" t="s">
        <v>7603</v>
      </c>
      <c r="AX47" s="403" t="s">
        <v>7912</v>
      </c>
      <c r="AY47" s="405" t="s">
        <v>7678</v>
      </c>
      <c r="AZ47" s="403" t="s">
        <v>7679</v>
      </c>
      <c r="BA47" s="403">
        <v>2216038009</v>
      </c>
      <c r="BB47" s="406" t="s">
        <v>8315</v>
      </c>
      <c r="BC47" s="406" t="s">
        <v>8316</v>
      </c>
      <c r="BD47" s="396" t="s">
        <v>5210</v>
      </c>
      <c r="BE47" s="407" t="s">
        <v>7892</v>
      </c>
      <c r="BF47" s="390">
        <v>6237000</v>
      </c>
      <c r="BG47" s="399" t="s">
        <v>7682</v>
      </c>
      <c r="BH47" s="408">
        <v>44136</v>
      </c>
      <c r="BI47" s="409" t="s">
        <v>8317</v>
      </c>
      <c r="BJ47" s="410" t="s">
        <v>7377</v>
      </c>
      <c r="BK47" s="410" t="s">
        <v>8318</v>
      </c>
      <c r="BL47" s="410" t="s">
        <v>8319</v>
      </c>
      <c r="BM47" s="411">
        <v>0</v>
      </c>
      <c r="BN47" s="410">
        <v>0</v>
      </c>
      <c r="BO47" s="412" t="s">
        <v>8320</v>
      </c>
      <c r="BP47" s="412"/>
      <c r="BQ47" s="406" t="s">
        <v>8321</v>
      </c>
      <c r="BR47" s="427" t="s">
        <v>8322</v>
      </c>
      <c r="BS47" s="427"/>
      <c r="BT47" s="427"/>
      <c r="BU47" s="427"/>
      <c r="BV47" s="427"/>
      <c r="BW47" s="427"/>
      <c r="BX47" s="406">
        <v>1</v>
      </c>
      <c r="BY47" s="427" t="s">
        <v>8323</v>
      </c>
      <c r="BZ47" s="406" t="s">
        <v>8324</v>
      </c>
      <c r="CA47" s="427" t="s">
        <v>8325</v>
      </c>
      <c r="CB47" s="406" t="s">
        <v>8326</v>
      </c>
      <c r="CC47" s="427" t="s">
        <v>7777</v>
      </c>
      <c r="CD47" s="427" t="s">
        <v>8327</v>
      </c>
      <c r="CE47" s="428" t="s">
        <v>8328</v>
      </c>
      <c r="CF47" s="427" t="s">
        <v>8329</v>
      </c>
      <c r="CG47" s="427" t="s">
        <v>7468</v>
      </c>
      <c r="CH47" s="427" t="s">
        <v>8330</v>
      </c>
      <c r="CI47" s="427"/>
      <c r="CJ47" s="415">
        <f t="shared" si="4"/>
        <v>7</v>
      </c>
      <c r="CK47" s="416" t="e">
        <f>VLOOKUP(B47,'[1]thành tích'!B$4:H$400,7,0)</f>
        <v>#REF!</v>
      </c>
      <c r="CL47" s="417" t="e">
        <f>VLOOKUP(B47,'[1]thành tích'!B$4:M$310,12,0)</f>
        <v>#REF!</v>
      </c>
      <c r="CM47" s="417" t="str">
        <f>VLOOKUP(B47,'[1]thành tích'!B$4:J$310,9,0)</f>
        <v>Malai-Sinh 5/2023</v>
      </c>
      <c r="CN47" s="417" t="e">
        <f>VLOOKUP(B47,'[1]thành tích'!B$4:F$310,5,0)</f>
        <v>#REF!</v>
      </c>
      <c r="CP47" s="418" t="e">
        <f>VLOOKUP(B47,#REF!,2,0)</f>
        <v>#REF!</v>
      </c>
    </row>
    <row r="48" spans="1:94" s="418" customFormat="1" ht="35.25" customHeight="1">
      <c r="A48" s="386">
        <f t="shared" si="2"/>
        <v>43</v>
      </c>
      <c r="B48" s="439">
        <v>18854</v>
      </c>
      <c r="C48" s="440" t="s">
        <v>3509</v>
      </c>
      <c r="D48" s="419">
        <v>34565</v>
      </c>
      <c r="E48" s="390">
        <f t="shared" si="3"/>
        <v>8</v>
      </c>
      <c r="F48" s="391" t="s">
        <v>7924</v>
      </c>
      <c r="G48" s="419"/>
      <c r="H48" s="403"/>
      <c r="I48" s="393">
        <f t="shared" si="0"/>
        <v>1994</v>
      </c>
      <c r="J48" s="419">
        <v>34565</v>
      </c>
      <c r="K48" s="448"/>
      <c r="L48" s="387">
        <v>1</v>
      </c>
      <c r="M48" s="387" t="s">
        <v>7425</v>
      </c>
      <c r="N48" s="439">
        <v>18854</v>
      </c>
      <c r="O48" s="433" t="s">
        <v>8331</v>
      </c>
      <c r="P48" s="434" t="s">
        <v>6824</v>
      </c>
      <c r="Q48" s="401" t="s">
        <v>7985</v>
      </c>
      <c r="R48" s="401" t="s">
        <v>8332</v>
      </c>
      <c r="S48" s="401" t="s">
        <v>8333</v>
      </c>
      <c r="T48" s="401" t="s">
        <v>8334</v>
      </c>
      <c r="U48" s="401" t="s">
        <v>8335</v>
      </c>
      <c r="V48" s="395" t="s">
        <v>7990</v>
      </c>
      <c r="W48" s="395" t="s">
        <v>7430</v>
      </c>
      <c r="X48" s="395" t="s">
        <v>7431</v>
      </c>
      <c r="Y48" s="395" t="s">
        <v>7432</v>
      </c>
      <c r="Z48" s="395" t="s">
        <v>7991</v>
      </c>
      <c r="AA48" s="386" t="s">
        <v>7434</v>
      </c>
      <c r="AB48" s="396" t="s">
        <v>8294</v>
      </c>
      <c r="AC48" s="397" t="s">
        <v>8336</v>
      </c>
      <c r="AD48" s="398">
        <v>44325</v>
      </c>
      <c r="AE48" s="434" t="s">
        <v>7437</v>
      </c>
      <c r="AF48" s="408"/>
      <c r="AG48" s="408"/>
      <c r="AH48" s="408"/>
      <c r="AI48" s="399" t="s">
        <v>7502</v>
      </c>
      <c r="AJ48" s="439" t="s">
        <v>8296</v>
      </c>
      <c r="AK48" s="458" t="s">
        <v>8297</v>
      </c>
      <c r="AL48" s="401" t="s">
        <v>7674</v>
      </c>
      <c r="AM48" s="401" t="s">
        <v>8298</v>
      </c>
      <c r="AN48" s="399"/>
      <c r="AO48" s="419">
        <v>42905</v>
      </c>
      <c r="AP48" s="419">
        <v>42905</v>
      </c>
      <c r="AQ48" s="442"/>
      <c r="AR48" s="393">
        <f t="shared" si="1"/>
        <v>2017</v>
      </c>
      <c r="AS48" s="389" t="s">
        <v>7912</v>
      </c>
      <c r="AT48" s="389">
        <v>0</v>
      </c>
      <c r="AU48" s="404"/>
      <c r="AV48" s="404"/>
      <c r="AW48" s="389" t="s">
        <v>7603</v>
      </c>
      <c r="AX48" s="403" t="s">
        <v>7912</v>
      </c>
      <c r="AY48" s="405" t="s">
        <v>7678</v>
      </c>
      <c r="AZ48" s="403" t="s">
        <v>7679</v>
      </c>
      <c r="BA48" s="403">
        <v>2216038041</v>
      </c>
      <c r="BB48" s="406" t="s">
        <v>8337</v>
      </c>
      <c r="BC48" s="406" t="s">
        <v>8338</v>
      </c>
      <c r="BD48" s="396" t="s">
        <v>5210</v>
      </c>
      <c r="BE48" s="407" t="s">
        <v>7892</v>
      </c>
      <c r="BF48" s="390">
        <v>6237000</v>
      </c>
      <c r="BG48" s="399" t="s">
        <v>7682</v>
      </c>
      <c r="BH48" s="408">
        <v>44136</v>
      </c>
      <c r="BI48" s="409" t="s">
        <v>8339</v>
      </c>
      <c r="BJ48" s="410"/>
      <c r="BK48" s="410">
        <v>0</v>
      </c>
      <c r="BL48" s="410">
        <v>0</v>
      </c>
      <c r="BM48" s="411">
        <v>0</v>
      </c>
      <c r="BN48" s="410">
        <v>0</v>
      </c>
      <c r="BO48" s="390"/>
      <c r="BP48" s="390"/>
      <c r="BQ48" s="406"/>
      <c r="BR48" s="427"/>
      <c r="BS48" s="427"/>
      <c r="BT48" s="427"/>
      <c r="BU48" s="427"/>
      <c r="BV48" s="427"/>
      <c r="BW48" s="427"/>
      <c r="BX48" s="406"/>
      <c r="BY48" s="427" t="s">
        <v>8340</v>
      </c>
      <c r="BZ48" s="406" t="s">
        <v>8341</v>
      </c>
      <c r="CA48" s="427" t="s">
        <v>213</v>
      </c>
      <c r="CB48" s="406" t="s">
        <v>8342</v>
      </c>
      <c r="CC48" s="427" t="s">
        <v>7590</v>
      </c>
      <c r="CD48" s="427" t="s">
        <v>8343</v>
      </c>
      <c r="CE48" s="428" t="s">
        <v>8341</v>
      </c>
      <c r="CF48" s="427"/>
      <c r="CG48" s="427"/>
      <c r="CH48" s="427"/>
      <c r="CI48" s="427"/>
      <c r="CJ48" s="415">
        <f t="shared" si="4"/>
        <v>7</v>
      </c>
      <c r="CK48" s="416" t="e">
        <f>VLOOKUP(B48,'[1]thành tích'!B$4:H$400,7,0)</f>
        <v>#REF!</v>
      </c>
      <c r="CL48" s="417" t="e">
        <f>VLOOKUP(B48,'[1]thành tích'!B$4:M$310,12,0)</f>
        <v>#REF!</v>
      </c>
      <c r="CM48" s="417" t="e">
        <f>VLOOKUP(B48,'[1]thành tích'!B$4:J$310,9,0)</f>
        <v>#REF!</v>
      </c>
      <c r="CN48" s="417" t="str">
        <f>VLOOKUP(B48,'[1]thành tích'!B$4:F$310,5,0)</f>
        <v xml:space="preserve"> Hạ Long 7+8/ 2024</v>
      </c>
      <c r="CP48" s="418" t="e">
        <f>VLOOKUP(B48,#REF!,2,0)</f>
        <v>#REF!</v>
      </c>
    </row>
    <row r="49" spans="1:94" s="418" customFormat="1" ht="35.25" customHeight="1">
      <c r="A49" s="386">
        <f t="shared" si="2"/>
        <v>44</v>
      </c>
      <c r="B49" s="439">
        <v>18855</v>
      </c>
      <c r="C49" s="440" t="s">
        <v>3510</v>
      </c>
      <c r="D49" s="419">
        <v>33205</v>
      </c>
      <c r="E49" s="390">
        <f t="shared" si="3"/>
        <v>11</v>
      </c>
      <c r="F49" s="391" t="s">
        <v>7924</v>
      </c>
      <c r="G49" s="419"/>
      <c r="H49" s="419" t="s">
        <v>8344</v>
      </c>
      <c r="I49" s="393">
        <f t="shared" si="0"/>
        <v>1990</v>
      </c>
      <c r="J49" s="419">
        <v>33205</v>
      </c>
      <c r="K49" s="448"/>
      <c r="L49" s="387">
        <v>1</v>
      </c>
      <c r="M49" s="387" t="s">
        <v>7425</v>
      </c>
      <c r="N49" s="439">
        <v>18855</v>
      </c>
      <c r="O49" s="433" t="s">
        <v>6810</v>
      </c>
      <c r="P49" s="434" t="s">
        <v>8345</v>
      </c>
      <c r="Q49" s="401" t="s">
        <v>8346</v>
      </c>
      <c r="R49" s="401" t="s">
        <v>8347</v>
      </c>
      <c r="S49" s="401" t="s">
        <v>7626</v>
      </c>
      <c r="T49" s="401" t="s">
        <v>7431</v>
      </c>
      <c r="U49" s="401" t="s">
        <v>7432</v>
      </c>
      <c r="V49" s="395" t="s">
        <v>8347</v>
      </c>
      <c r="W49" s="395" t="s">
        <v>7626</v>
      </c>
      <c r="X49" s="395" t="s">
        <v>7431</v>
      </c>
      <c r="Y49" s="395" t="s">
        <v>7432</v>
      </c>
      <c r="Z49" s="395" t="s">
        <v>7433</v>
      </c>
      <c r="AA49" s="386" t="s">
        <v>8273</v>
      </c>
      <c r="AB49" s="396" t="s">
        <v>8294</v>
      </c>
      <c r="AC49" s="397" t="s">
        <v>8348</v>
      </c>
      <c r="AD49" s="398">
        <v>44422</v>
      </c>
      <c r="AE49" s="434" t="s">
        <v>7437</v>
      </c>
      <c r="AF49" s="408"/>
      <c r="AG49" s="408"/>
      <c r="AH49" s="408"/>
      <c r="AI49" s="399" t="s">
        <v>7502</v>
      </c>
      <c r="AJ49" s="439" t="s">
        <v>8296</v>
      </c>
      <c r="AK49" s="458" t="s">
        <v>8297</v>
      </c>
      <c r="AL49" s="401" t="s">
        <v>7674</v>
      </c>
      <c r="AM49" s="401" t="s">
        <v>8298</v>
      </c>
      <c r="AN49" s="399"/>
      <c r="AO49" s="419">
        <v>42905</v>
      </c>
      <c r="AP49" s="419">
        <v>42905</v>
      </c>
      <c r="AQ49" s="442"/>
      <c r="AR49" s="393">
        <f t="shared" si="1"/>
        <v>2017</v>
      </c>
      <c r="AS49" s="389" t="s">
        <v>7912</v>
      </c>
      <c r="AT49" s="389" t="s">
        <v>7696</v>
      </c>
      <c r="AU49" s="404"/>
      <c r="AV49" s="404"/>
      <c r="AW49" s="389"/>
      <c r="AX49" s="389" t="s">
        <v>7696</v>
      </c>
      <c r="AY49" s="405" t="s">
        <v>7678</v>
      </c>
      <c r="AZ49" s="403" t="s">
        <v>7679</v>
      </c>
      <c r="BA49" s="403">
        <v>2216038042</v>
      </c>
      <c r="BB49" s="406" t="s">
        <v>8349</v>
      </c>
      <c r="BC49" s="406" t="s">
        <v>8350</v>
      </c>
      <c r="BD49" s="396" t="s">
        <v>5210</v>
      </c>
      <c r="BE49" s="407" t="s">
        <v>7892</v>
      </c>
      <c r="BF49" s="390">
        <v>6237000</v>
      </c>
      <c r="BG49" s="399" t="s">
        <v>7682</v>
      </c>
      <c r="BH49" s="408">
        <v>44136</v>
      </c>
      <c r="BI49" s="409" t="s">
        <v>8351</v>
      </c>
      <c r="BJ49" s="410" t="s">
        <v>7455</v>
      </c>
      <c r="BK49" s="411" t="s">
        <v>8352</v>
      </c>
      <c r="BL49" s="410">
        <v>0</v>
      </c>
      <c r="BM49" s="411">
        <v>0</v>
      </c>
      <c r="BN49" s="410">
        <v>0</v>
      </c>
      <c r="BO49" s="390">
        <v>1991</v>
      </c>
      <c r="BP49" s="390" t="s">
        <v>8353</v>
      </c>
      <c r="BQ49" s="406" t="s">
        <v>8354</v>
      </c>
      <c r="BR49" s="427" t="s">
        <v>8355</v>
      </c>
      <c r="BS49" s="427" t="s">
        <v>8356</v>
      </c>
      <c r="BT49" s="427"/>
      <c r="BU49" s="427"/>
      <c r="BV49" s="427"/>
      <c r="BW49" s="427"/>
      <c r="BX49" s="406">
        <v>1</v>
      </c>
      <c r="BY49" s="427" t="s">
        <v>7465</v>
      </c>
      <c r="BZ49" s="406">
        <v>0</v>
      </c>
      <c r="CA49" s="427" t="s">
        <v>8357</v>
      </c>
      <c r="CB49" s="406" t="s">
        <v>8358</v>
      </c>
      <c r="CC49" s="427" t="s">
        <v>8359</v>
      </c>
      <c r="CD49" s="427" t="s">
        <v>8360</v>
      </c>
      <c r="CE49" s="427"/>
      <c r="CF49" s="427"/>
      <c r="CG49" s="427"/>
      <c r="CH49" s="427"/>
      <c r="CI49" s="427"/>
      <c r="CJ49" s="415">
        <f t="shared" si="4"/>
        <v>7</v>
      </c>
      <c r="CK49" s="416" t="e">
        <f>VLOOKUP(B49,'[1]thành tích'!B$4:H$400,7,0)</f>
        <v>#REF!</v>
      </c>
      <c r="CL49" s="417" t="str">
        <f>VLOOKUP(B49,'[1]thành tích'!B$4:M$310,12,0)</f>
        <v>2021 (Hội An-ĐÀ Nẵng) 4/2022</v>
      </c>
      <c r="CM49" s="417" t="e">
        <f>VLOOKUP(B49,'[1]thành tích'!B$4:J$310,9,0)</f>
        <v>#REF!</v>
      </c>
      <c r="CN49" s="417" t="e">
        <f>VLOOKUP(B49,'[1]thành tích'!B$4:F$310,5,0)</f>
        <v>#REF!</v>
      </c>
      <c r="CP49" s="418" t="e">
        <f>VLOOKUP(B49,#REF!,2,0)</f>
        <v>#REF!</v>
      </c>
    </row>
    <row r="50" spans="1:94" s="418" customFormat="1" ht="35.25" customHeight="1">
      <c r="A50" s="386">
        <f t="shared" si="2"/>
        <v>45</v>
      </c>
      <c r="B50" s="439">
        <v>18887</v>
      </c>
      <c r="C50" s="440" t="s">
        <v>3530</v>
      </c>
      <c r="D50" s="419">
        <v>34196</v>
      </c>
      <c r="E50" s="390">
        <f t="shared" si="3"/>
        <v>8</v>
      </c>
      <c r="F50" s="391" t="s">
        <v>7924</v>
      </c>
      <c r="G50" s="419"/>
      <c r="H50" s="403"/>
      <c r="I50" s="393">
        <f t="shared" si="0"/>
        <v>1993</v>
      </c>
      <c r="J50" s="419"/>
      <c r="K50" s="448">
        <v>34196</v>
      </c>
      <c r="L50" s="387">
        <v>2</v>
      </c>
      <c r="M50" s="387" t="s">
        <v>7397</v>
      </c>
      <c r="N50" s="439">
        <v>18887</v>
      </c>
      <c r="O50" s="433" t="s">
        <v>8361</v>
      </c>
      <c r="P50" s="434" t="s">
        <v>8361</v>
      </c>
      <c r="Q50" s="401" t="s">
        <v>8362</v>
      </c>
      <c r="R50" s="401" t="s">
        <v>8363</v>
      </c>
      <c r="S50" s="401" t="s">
        <v>7430</v>
      </c>
      <c r="T50" s="401" t="s">
        <v>7431</v>
      </c>
      <c r="U50" s="401" t="s">
        <v>7432</v>
      </c>
      <c r="V50" s="395" t="s">
        <v>8363</v>
      </c>
      <c r="W50" s="395" t="s">
        <v>7430</v>
      </c>
      <c r="X50" s="395" t="s">
        <v>7431</v>
      </c>
      <c r="Y50" s="395" t="s">
        <v>7432</v>
      </c>
      <c r="Z50" s="395" t="s">
        <v>7433</v>
      </c>
      <c r="AA50" s="386" t="s">
        <v>8364</v>
      </c>
      <c r="AB50" s="396" t="s">
        <v>8294</v>
      </c>
      <c r="AC50" s="426" t="s">
        <v>8365</v>
      </c>
      <c r="AD50" s="398" t="s">
        <v>8366</v>
      </c>
      <c r="AE50" s="434" t="s">
        <v>7437</v>
      </c>
      <c r="AF50" s="408"/>
      <c r="AG50" s="408"/>
      <c r="AH50" s="408"/>
      <c r="AI50" s="399" t="s">
        <v>7502</v>
      </c>
      <c r="AJ50" s="439" t="s">
        <v>8367</v>
      </c>
      <c r="AK50" s="458" t="s">
        <v>8297</v>
      </c>
      <c r="AL50" s="401" t="s">
        <v>8368</v>
      </c>
      <c r="AM50" s="401" t="s">
        <v>8369</v>
      </c>
      <c r="AN50" s="399"/>
      <c r="AO50" s="419">
        <v>42905</v>
      </c>
      <c r="AP50" s="419">
        <v>42905</v>
      </c>
      <c r="AQ50" s="442"/>
      <c r="AR50" s="393">
        <f t="shared" si="1"/>
        <v>2017</v>
      </c>
      <c r="AS50" s="389" t="s">
        <v>7912</v>
      </c>
      <c r="AT50" s="389">
        <v>0</v>
      </c>
      <c r="AU50" s="404"/>
      <c r="AV50" s="404"/>
      <c r="AW50" s="389" t="s">
        <v>7603</v>
      </c>
      <c r="AX50" s="403" t="s">
        <v>7912</v>
      </c>
      <c r="AY50" s="405" t="s">
        <v>7678</v>
      </c>
      <c r="AZ50" s="403" t="s">
        <v>7679</v>
      </c>
      <c r="BA50" s="403">
        <v>2216026165</v>
      </c>
      <c r="BB50" s="406" t="s">
        <v>8370</v>
      </c>
      <c r="BC50" s="406" t="s">
        <v>8371</v>
      </c>
      <c r="BD50" s="396" t="s">
        <v>5210</v>
      </c>
      <c r="BE50" s="407" t="s">
        <v>7767</v>
      </c>
      <c r="BF50" s="390">
        <v>6549000</v>
      </c>
      <c r="BG50" s="399" t="s">
        <v>7682</v>
      </c>
      <c r="BH50" s="408">
        <v>44562</v>
      </c>
      <c r="BI50" s="409" t="s">
        <v>8372</v>
      </c>
      <c r="BJ50" s="410" t="s">
        <v>7379</v>
      </c>
      <c r="BK50" s="410">
        <v>0</v>
      </c>
      <c r="BL50" s="410">
        <v>0</v>
      </c>
      <c r="BM50" s="411" t="s">
        <v>4995</v>
      </c>
      <c r="BN50" s="410">
        <v>0</v>
      </c>
      <c r="BO50" s="390">
        <v>1994</v>
      </c>
      <c r="BP50" s="412"/>
      <c r="BQ50" s="406" t="s">
        <v>8373</v>
      </c>
      <c r="BR50" s="427" t="s">
        <v>8374</v>
      </c>
      <c r="BS50" s="427"/>
      <c r="BT50" s="427"/>
      <c r="BU50" s="427"/>
      <c r="BV50" s="427"/>
      <c r="BW50" s="427"/>
      <c r="BX50" s="406">
        <v>1</v>
      </c>
      <c r="BY50" s="427" t="s">
        <v>8375</v>
      </c>
      <c r="BZ50" s="406" t="s">
        <v>8376</v>
      </c>
      <c r="CA50" s="427" t="s">
        <v>2290</v>
      </c>
      <c r="CB50" s="406" t="s">
        <v>8377</v>
      </c>
      <c r="CC50" s="427" t="s">
        <v>8378</v>
      </c>
      <c r="CD50" s="427" t="s">
        <v>8379</v>
      </c>
      <c r="CE50" s="427">
        <v>977014526</v>
      </c>
      <c r="CF50" s="427" t="s">
        <v>8380</v>
      </c>
      <c r="CG50" s="427" t="s">
        <v>8381</v>
      </c>
      <c r="CH50" s="427" t="s">
        <v>8382</v>
      </c>
      <c r="CI50" s="427"/>
      <c r="CJ50" s="415">
        <f t="shared" si="4"/>
        <v>7</v>
      </c>
      <c r="CK50" s="416" t="e">
        <f>VLOOKUP(B50,'[1]thành tích'!B$4:H$400,7,0)</f>
        <v>#REF!</v>
      </c>
      <c r="CL50" s="417" t="e">
        <f>VLOOKUP(B50,'[1]thành tích'!B$4:M$310,12,0)</f>
        <v>#REF!</v>
      </c>
      <c r="CM50" s="417" t="e">
        <f>VLOOKUP(B50,'[1]thành tích'!B$4:J$310,9,0)</f>
        <v>#REF!</v>
      </c>
      <c r="CN50" s="417" t="e">
        <f>VLOOKUP(B50,'[1]thành tích'!B$4:F$310,5,0)</f>
        <v>#REF!</v>
      </c>
      <c r="CP50" s="418" t="e">
        <f>VLOOKUP(B50,#REF!,2,0)</f>
        <v>#REF!</v>
      </c>
    </row>
    <row r="51" spans="1:94" s="418" customFormat="1" ht="35.25" customHeight="1">
      <c r="A51" s="386">
        <f t="shared" si="2"/>
        <v>46</v>
      </c>
      <c r="B51" s="439">
        <v>18893</v>
      </c>
      <c r="C51" s="440" t="s">
        <v>3536</v>
      </c>
      <c r="D51" s="419">
        <v>32533</v>
      </c>
      <c r="E51" s="390">
        <f t="shared" si="3"/>
        <v>1</v>
      </c>
      <c r="F51" s="391" t="s">
        <v>7924</v>
      </c>
      <c r="G51" s="419"/>
      <c r="H51" s="403"/>
      <c r="I51" s="393">
        <f t="shared" si="0"/>
        <v>1989</v>
      </c>
      <c r="J51" s="419"/>
      <c r="K51" s="448">
        <v>32533</v>
      </c>
      <c r="L51" s="387">
        <v>2</v>
      </c>
      <c r="M51" s="387" t="s">
        <v>7397</v>
      </c>
      <c r="N51" s="439">
        <v>18893</v>
      </c>
      <c r="O51" s="433" t="s">
        <v>8383</v>
      </c>
      <c r="P51" s="434" t="s">
        <v>8384</v>
      </c>
      <c r="Q51" s="401" t="s">
        <v>8385</v>
      </c>
      <c r="R51" s="401" t="s">
        <v>8386</v>
      </c>
      <c r="S51" s="401" t="s">
        <v>7430</v>
      </c>
      <c r="T51" s="401" t="s">
        <v>7431</v>
      </c>
      <c r="U51" s="401" t="s">
        <v>7432</v>
      </c>
      <c r="V51" s="395" t="s">
        <v>8386</v>
      </c>
      <c r="W51" s="395" t="s">
        <v>7430</v>
      </c>
      <c r="X51" s="395" t="s">
        <v>7431</v>
      </c>
      <c r="Y51" s="395" t="s">
        <v>7432</v>
      </c>
      <c r="Z51" s="395" t="s">
        <v>7433</v>
      </c>
      <c r="AA51" s="386" t="s">
        <v>8273</v>
      </c>
      <c r="AB51" s="396" t="s">
        <v>8294</v>
      </c>
      <c r="AC51" s="397" t="s">
        <v>8387</v>
      </c>
      <c r="AD51" s="398">
        <v>44552</v>
      </c>
      <c r="AE51" s="434" t="s">
        <v>7437</v>
      </c>
      <c r="AF51" s="408"/>
      <c r="AG51" s="408"/>
      <c r="AH51" s="408"/>
      <c r="AI51" s="399" t="s">
        <v>7502</v>
      </c>
      <c r="AJ51" s="439" t="s">
        <v>8388</v>
      </c>
      <c r="AK51" s="458" t="s">
        <v>8297</v>
      </c>
      <c r="AL51" s="401" t="s">
        <v>8389</v>
      </c>
      <c r="AM51" s="401" t="s">
        <v>8369</v>
      </c>
      <c r="AN51" s="399"/>
      <c r="AO51" s="419">
        <v>42905</v>
      </c>
      <c r="AP51" s="419">
        <v>42905</v>
      </c>
      <c r="AQ51" s="442"/>
      <c r="AR51" s="393">
        <f t="shared" si="1"/>
        <v>2017</v>
      </c>
      <c r="AS51" s="389" t="s">
        <v>7912</v>
      </c>
      <c r="AT51" s="389">
        <v>0</v>
      </c>
      <c r="AU51" s="404"/>
      <c r="AV51" s="404"/>
      <c r="AW51" s="389"/>
      <c r="AX51" s="403" t="s">
        <v>7912</v>
      </c>
      <c r="AY51" s="405" t="s">
        <v>7678</v>
      </c>
      <c r="AZ51" s="403" t="s">
        <v>7679</v>
      </c>
      <c r="BA51" s="403">
        <v>2216038069</v>
      </c>
      <c r="BB51" s="406" t="s">
        <v>8390</v>
      </c>
      <c r="BC51" s="406" t="s">
        <v>8391</v>
      </c>
      <c r="BD51" s="396" t="s">
        <v>5210</v>
      </c>
      <c r="BE51" s="407" t="s">
        <v>7767</v>
      </c>
      <c r="BF51" s="390">
        <v>6549000</v>
      </c>
      <c r="BG51" s="399" t="s">
        <v>7682</v>
      </c>
      <c r="BH51" s="408">
        <v>44562</v>
      </c>
      <c r="BI51" s="409" t="s">
        <v>8392</v>
      </c>
      <c r="BJ51" s="410" t="s">
        <v>8393</v>
      </c>
      <c r="BK51" s="410">
        <v>0</v>
      </c>
      <c r="BL51" s="410">
        <v>0</v>
      </c>
      <c r="BM51" s="411" t="s">
        <v>2846</v>
      </c>
      <c r="BN51" s="410" t="s">
        <v>8394</v>
      </c>
      <c r="BO51" s="390">
        <v>1983</v>
      </c>
      <c r="BP51" s="412"/>
      <c r="BQ51" s="406" t="s">
        <v>8395</v>
      </c>
      <c r="BR51" s="427" t="s">
        <v>8396</v>
      </c>
      <c r="BS51" s="427" t="s">
        <v>7463</v>
      </c>
      <c r="BT51" s="427" t="s">
        <v>8397</v>
      </c>
      <c r="BU51" s="427"/>
      <c r="BV51" s="427"/>
      <c r="BW51" s="427"/>
      <c r="BX51" s="406">
        <v>2</v>
      </c>
      <c r="BY51" s="427" t="s">
        <v>8398</v>
      </c>
      <c r="BZ51" s="406" t="s">
        <v>8399</v>
      </c>
      <c r="CA51" s="427" t="s">
        <v>8400</v>
      </c>
      <c r="CB51" s="406" t="s">
        <v>8401</v>
      </c>
      <c r="CC51" s="427" t="s">
        <v>7777</v>
      </c>
      <c r="CD51" s="427" t="s">
        <v>8402</v>
      </c>
      <c r="CE51" s="427"/>
      <c r="CF51" s="427" t="s">
        <v>8403</v>
      </c>
      <c r="CG51" s="427" t="s">
        <v>8404</v>
      </c>
      <c r="CH51" s="427" t="s">
        <v>8405</v>
      </c>
      <c r="CI51" s="427"/>
      <c r="CJ51" s="415">
        <f t="shared" si="4"/>
        <v>7</v>
      </c>
      <c r="CK51" s="416" t="e">
        <f>VLOOKUP(B51,'[1]thành tích'!B$4:H$400,7,0)</f>
        <v>#REF!</v>
      </c>
      <c r="CL51" s="417" t="e">
        <f>VLOOKUP(B51,'[1]thành tích'!B$4:M$310,12,0)</f>
        <v>#REF!</v>
      </c>
      <c r="CM51" s="417" t="e">
        <f>VLOOKUP(B51,'[1]thành tích'!B$4:J$310,9,0)</f>
        <v>#REF!</v>
      </c>
      <c r="CN51" s="417" t="e">
        <f>VLOOKUP(B51,'[1]thành tích'!B$4:F$310,5,0)</f>
        <v>#REF!</v>
      </c>
      <c r="CP51" s="418" t="e">
        <f>VLOOKUP(B51,#REF!,2,0)</f>
        <v>#REF!</v>
      </c>
    </row>
    <row r="52" spans="1:94" s="418" customFormat="1" ht="35.25" customHeight="1">
      <c r="A52" s="386">
        <f t="shared" si="2"/>
        <v>47</v>
      </c>
      <c r="B52" s="439">
        <v>18898</v>
      </c>
      <c r="C52" s="440" t="s">
        <v>3539</v>
      </c>
      <c r="D52" s="419">
        <v>32613</v>
      </c>
      <c r="E52" s="390">
        <f t="shared" si="3"/>
        <v>4</v>
      </c>
      <c r="F52" s="391" t="s">
        <v>7924</v>
      </c>
      <c r="G52" s="419"/>
      <c r="H52" s="403"/>
      <c r="I52" s="393">
        <f t="shared" si="0"/>
        <v>1989</v>
      </c>
      <c r="J52" s="419"/>
      <c r="K52" s="448">
        <v>32613</v>
      </c>
      <c r="L52" s="387">
        <v>2</v>
      </c>
      <c r="M52" s="387" t="s">
        <v>7397</v>
      </c>
      <c r="N52" s="439">
        <v>18898</v>
      </c>
      <c r="O52" s="433" t="s">
        <v>8406</v>
      </c>
      <c r="P52" s="434" t="s">
        <v>8406</v>
      </c>
      <c r="Q52" s="401" t="s">
        <v>8407</v>
      </c>
      <c r="R52" s="401" t="s">
        <v>8408</v>
      </c>
      <c r="S52" s="401" t="s">
        <v>7430</v>
      </c>
      <c r="T52" s="401" t="s">
        <v>7431</v>
      </c>
      <c r="U52" s="401" t="s">
        <v>7432</v>
      </c>
      <c r="V52" s="395" t="s">
        <v>8408</v>
      </c>
      <c r="W52" s="395" t="s">
        <v>7430</v>
      </c>
      <c r="X52" s="395" t="s">
        <v>7431</v>
      </c>
      <c r="Y52" s="395" t="s">
        <v>7432</v>
      </c>
      <c r="Z52" s="395" t="s">
        <v>7433</v>
      </c>
      <c r="AA52" s="386" t="s">
        <v>7434</v>
      </c>
      <c r="AB52" s="396" t="s">
        <v>8294</v>
      </c>
      <c r="AC52" s="397" t="s">
        <v>8409</v>
      </c>
      <c r="AD52" s="398">
        <v>44294</v>
      </c>
      <c r="AE52" s="434" t="s">
        <v>7437</v>
      </c>
      <c r="AF52" s="408"/>
      <c r="AG52" s="408"/>
      <c r="AH52" s="408"/>
      <c r="AI52" s="399" t="s">
        <v>7502</v>
      </c>
      <c r="AJ52" s="439" t="s">
        <v>8410</v>
      </c>
      <c r="AK52" s="458" t="s">
        <v>8297</v>
      </c>
      <c r="AL52" s="401" t="s">
        <v>7674</v>
      </c>
      <c r="AM52" s="401" t="s">
        <v>8298</v>
      </c>
      <c r="AN52" s="399"/>
      <c r="AO52" s="419">
        <v>42905</v>
      </c>
      <c r="AP52" s="419">
        <v>42905</v>
      </c>
      <c r="AQ52" s="442"/>
      <c r="AR52" s="393">
        <f t="shared" si="1"/>
        <v>2017</v>
      </c>
      <c r="AS52" s="389" t="s">
        <v>7912</v>
      </c>
      <c r="AT52" s="389">
        <v>0</v>
      </c>
      <c r="AU52" s="404"/>
      <c r="AV52" s="404"/>
      <c r="AW52" s="389"/>
      <c r="AX52" s="403" t="s">
        <v>7912</v>
      </c>
      <c r="AY52" s="405" t="s">
        <v>7678</v>
      </c>
      <c r="AZ52" s="403" t="s">
        <v>7679</v>
      </c>
      <c r="BA52" s="403">
        <v>2210009439</v>
      </c>
      <c r="BB52" s="406" t="s">
        <v>8411</v>
      </c>
      <c r="BC52" s="406" t="s">
        <v>8412</v>
      </c>
      <c r="BD52" s="396" t="s">
        <v>5210</v>
      </c>
      <c r="BE52" s="407" t="s">
        <v>7892</v>
      </c>
      <c r="BF52" s="390">
        <v>6237000</v>
      </c>
      <c r="BG52" s="399" t="s">
        <v>7682</v>
      </c>
      <c r="BH52" s="408">
        <v>44136</v>
      </c>
      <c r="BI52" s="468" t="s">
        <v>8413</v>
      </c>
      <c r="BJ52" s="410" t="s">
        <v>8393</v>
      </c>
      <c r="BK52" s="410">
        <v>0</v>
      </c>
      <c r="BL52" s="410">
        <v>0</v>
      </c>
      <c r="BM52" s="411" t="s">
        <v>171</v>
      </c>
      <c r="BN52" s="410" t="s">
        <v>8414</v>
      </c>
      <c r="BO52" s="412" t="s">
        <v>8415</v>
      </c>
      <c r="BP52" s="390"/>
      <c r="BQ52" s="406" t="s">
        <v>8416</v>
      </c>
      <c r="BR52" s="427" t="s">
        <v>8417</v>
      </c>
      <c r="BS52" s="427" t="s">
        <v>7703</v>
      </c>
      <c r="BT52" s="427" t="s">
        <v>8418</v>
      </c>
      <c r="BU52" s="427"/>
      <c r="BV52" s="427"/>
      <c r="BW52" s="427"/>
      <c r="BX52" s="406">
        <v>2</v>
      </c>
      <c r="BY52" s="427" t="s">
        <v>8419</v>
      </c>
      <c r="BZ52" s="406">
        <v>0</v>
      </c>
      <c r="CA52" s="427" t="s">
        <v>8420</v>
      </c>
      <c r="CB52" s="406">
        <v>0</v>
      </c>
      <c r="CC52" s="427" t="s">
        <v>7590</v>
      </c>
      <c r="CD52" s="427" t="s">
        <v>8421</v>
      </c>
      <c r="CE52" s="427"/>
      <c r="CF52" s="427" t="s">
        <v>8422</v>
      </c>
      <c r="CG52" s="427" t="s">
        <v>7590</v>
      </c>
      <c r="CH52" s="427" t="s">
        <v>8423</v>
      </c>
      <c r="CI52" s="427"/>
      <c r="CJ52" s="415">
        <f t="shared" si="4"/>
        <v>7</v>
      </c>
      <c r="CK52" s="416" t="e">
        <f>VLOOKUP(B52,'[1]thành tích'!B$4:H$400,7,0)</f>
        <v>#REF!</v>
      </c>
      <c r="CL52" s="417" t="e">
        <f>VLOOKUP(B52,'[1]thành tích'!B$4:M$310,12,0)</f>
        <v>#REF!</v>
      </c>
      <c r="CM52" s="417" t="e">
        <f>VLOOKUP(B52,'[1]thành tích'!B$4:J$310,9,0)</f>
        <v>#REF!</v>
      </c>
      <c r="CN52" s="417" t="e">
        <f>VLOOKUP(B52,'[1]thành tích'!B$4:F$310,5,0)</f>
        <v>#REF!</v>
      </c>
      <c r="CP52" s="418" t="e">
        <f>VLOOKUP(B52,#REF!,2,0)</f>
        <v>#REF!</v>
      </c>
    </row>
    <row r="53" spans="1:94" s="465" customFormat="1" ht="35.25" customHeight="1">
      <c r="A53" s="386">
        <f t="shared" si="2"/>
        <v>48</v>
      </c>
      <c r="B53" s="439">
        <v>18905</v>
      </c>
      <c r="C53" s="440" t="s">
        <v>3545</v>
      </c>
      <c r="D53" s="419" t="s">
        <v>4769</v>
      </c>
      <c r="E53" s="390" t="e">
        <f t="shared" si="3"/>
        <v>#VALUE!</v>
      </c>
      <c r="F53" s="391" t="s">
        <v>7924</v>
      </c>
      <c r="G53" s="419"/>
      <c r="H53" s="403"/>
      <c r="I53" s="393" t="e">
        <f t="shared" si="0"/>
        <v>#VALUE!</v>
      </c>
      <c r="J53" s="419"/>
      <c r="K53" s="448" t="s">
        <v>4769</v>
      </c>
      <c r="L53" s="387">
        <v>2</v>
      </c>
      <c r="M53" s="387" t="s">
        <v>7397</v>
      </c>
      <c r="N53" s="439">
        <v>18905</v>
      </c>
      <c r="O53" s="433" t="s">
        <v>8424</v>
      </c>
      <c r="P53" s="434" t="s">
        <v>8424</v>
      </c>
      <c r="Q53" s="401" t="s">
        <v>8425</v>
      </c>
      <c r="R53" s="401" t="s">
        <v>8426</v>
      </c>
      <c r="S53" s="401" t="s">
        <v>8427</v>
      </c>
      <c r="T53" s="401" t="s">
        <v>8093</v>
      </c>
      <c r="U53" s="401" t="s">
        <v>7432</v>
      </c>
      <c r="V53" s="395" t="s">
        <v>8426</v>
      </c>
      <c r="W53" s="395" t="s">
        <v>8427</v>
      </c>
      <c r="X53" s="395" t="s">
        <v>8093</v>
      </c>
      <c r="Y53" s="395" t="s">
        <v>7432</v>
      </c>
      <c r="Z53" s="395" t="s">
        <v>7433</v>
      </c>
      <c r="AA53" s="386" t="s">
        <v>7434</v>
      </c>
      <c r="AB53" s="396" t="s">
        <v>8294</v>
      </c>
      <c r="AC53" s="426" t="s">
        <v>8428</v>
      </c>
      <c r="AD53" s="398">
        <v>44375</v>
      </c>
      <c r="AE53" s="434" t="s">
        <v>7437</v>
      </c>
      <c r="AF53" s="408"/>
      <c r="AG53" s="408"/>
      <c r="AH53" s="408"/>
      <c r="AI53" s="399" t="s">
        <v>7502</v>
      </c>
      <c r="AJ53" s="439" t="s">
        <v>8388</v>
      </c>
      <c r="AK53" s="458" t="s">
        <v>8297</v>
      </c>
      <c r="AL53" s="401" t="s">
        <v>8389</v>
      </c>
      <c r="AM53" s="401" t="s">
        <v>8369</v>
      </c>
      <c r="AN53" s="399"/>
      <c r="AO53" s="419">
        <v>42905</v>
      </c>
      <c r="AP53" s="419">
        <v>42905</v>
      </c>
      <c r="AQ53" s="442"/>
      <c r="AR53" s="393">
        <f t="shared" si="1"/>
        <v>2017</v>
      </c>
      <c r="AS53" s="389" t="s">
        <v>7912</v>
      </c>
      <c r="AT53" s="389">
        <v>0</v>
      </c>
      <c r="AU53" s="404"/>
      <c r="AV53" s="404"/>
      <c r="AW53" s="389"/>
      <c r="AX53" s="403" t="s">
        <v>7912</v>
      </c>
      <c r="AY53" s="405" t="s">
        <v>7678</v>
      </c>
      <c r="AZ53" s="403" t="s">
        <v>7679</v>
      </c>
      <c r="BA53" s="403">
        <v>2216038076</v>
      </c>
      <c r="BB53" s="406" t="s">
        <v>8429</v>
      </c>
      <c r="BC53" s="406" t="s">
        <v>8430</v>
      </c>
      <c r="BD53" s="396" t="s">
        <v>5210</v>
      </c>
      <c r="BE53" s="407" t="s">
        <v>7767</v>
      </c>
      <c r="BF53" s="390">
        <v>6549000</v>
      </c>
      <c r="BG53" s="399" t="s">
        <v>7682</v>
      </c>
      <c r="BH53" s="408">
        <v>44562</v>
      </c>
      <c r="BI53" s="409" t="s">
        <v>8431</v>
      </c>
      <c r="BJ53" s="410" t="s">
        <v>8393</v>
      </c>
      <c r="BK53" s="410">
        <v>0</v>
      </c>
      <c r="BL53" s="410">
        <v>0</v>
      </c>
      <c r="BM53" s="411" t="s">
        <v>8432</v>
      </c>
      <c r="BN53" s="410" t="s">
        <v>8433</v>
      </c>
      <c r="BO53" s="390">
        <v>1982</v>
      </c>
      <c r="BP53" s="412"/>
      <c r="BQ53" s="406" t="s">
        <v>8434</v>
      </c>
      <c r="BR53" s="427" t="s">
        <v>8435</v>
      </c>
      <c r="BS53" s="427"/>
      <c r="BT53" s="427" t="s">
        <v>8436</v>
      </c>
      <c r="BU53" s="427"/>
      <c r="BV53" s="427"/>
      <c r="BW53" s="427"/>
      <c r="BX53" s="406">
        <v>2</v>
      </c>
      <c r="BY53" s="427" t="s">
        <v>3088</v>
      </c>
      <c r="BZ53" s="406" t="s">
        <v>8437</v>
      </c>
      <c r="CA53" s="427" t="s">
        <v>8438</v>
      </c>
      <c r="CB53" s="406" t="s">
        <v>8439</v>
      </c>
      <c r="CC53" s="427" t="s">
        <v>7590</v>
      </c>
      <c r="CD53" s="427" t="s">
        <v>8440</v>
      </c>
      <c r="CE53" s="427"/>
      <c r="CF53" s="427" t="s">
        <v>8441</v>
      </c>
      <c r="CG53" s="427" t="s">
        <v>8442</v>
      </c>
      <c r="CH53" s="427" t="s">
        <v>8443</v>
      </c>
      <c r="CI53" s="427"/>
      <c r="CJ53" s="415">
        <f t="shared" si="4"/>
        <v>7</v>
      </c>
      <c r="CK53" s="416" t="e">
        <f>VLOOKUP(B53,'[1]thành tích'!B$4:H$400,7,0)</f>
        <v>#REF!</v>
      </c>
      <c r="CL53" s="417" t="e">
        <f>VLOOKUP(B53,'[1]thành tích'!B$4:M$310,12,0)</f>
        <v>#REF!</v>
      </c>
      <c r="CM53" s="417" t="e">
        <f>VLOOKUP(B53,'[1]thành tích'!B$4:J$310,9,0)</f>
        <v>#REF!</v>
      </c>
      <c r="CN53" s="417" t="e">
        <f>VLOOKUP(B53,'[1]thành tích'!B$4:F$310,5,0)</f>
        <v>#REF!</v>
      </c>
      <c r="CP53" s="418" t="e">
        <f>VLOOKUP(B53,#REF!,2,0)</f>
        <v>#REF!</v>
      </c>
    </row>
    <row r="54" spans="1:94" s="418" customFormat="1" ht="35.25" customHeight="1">
      <c r="A54" s="386">
        <f t="shared" si="2"/>
        <v>49</v>
      </c>
      <c r="B54" s="439">
        <v>18918</v>
      </c>
      <c r="C54" s="440" t="s">
        <v>3556</v>
      </c>
      <c r="D54" s="419">
        <v>33958</v>
      </c>
      <c r="E54" s="390">
        <f t="shared" si="3"/>
        <v>12</v>
      </c>
      <c r="F54" s="391" t="s">
        <v>7924</v>
      </c>
      <c r="G54" s="419"/>
      <c r="H54" s="403"/>
      <c r="I54" s="393">
        <f t="shared" si="0"/>
        <v>1992</v>
      </c>
      <c r="J54" s="419"/>
      <c r="K54" s="448">
        <v>33958</v>
      </c>
      <c r="L54" s="387">
        <v>2</v>
      </c>
      <c r="M54" s="387" t="s">
        <v>7397</v>
      </c>
      <c r="N54" s="439">
        <v>18918</v>
      </c>
      <c r="O54" s="433" t="s">
        <v>4864</v>
      </c>
      <c r="P54" s="434" t="s">
        <v>8444</v>
      </c>
      <c r="Q54" s="401" t="s">
        <v>8445</v>
      </c>
      <c r="R54" s="401" t="s">
        <v>8446</v>
      </c>
      <c r="S54" s="401" t="s">
        <v>7430</v>
      </c>
      <c r="T54" s="401" t="s">
        <v>7431</v>
      </c>
      <c r="U54" s="401" t="s">
        <v>7432</v>
      </c>
      <c r="V54" s="395" t="s">
        <v>8447</v>
      </c>
      <c r="W54" s="395" t="s">
        <v>7430</v>
      </c>
      <c r="X54" s="395" t="s">
        <v>7431</v>
      </c>
      <c r="Y54" s="395" t="s">
        <v>7432</v>
      </c>
      <c r="Z54" s="395" t="s">
        <v>7433</v>
      </c>
      <c r="AA54" s="386" t="s">
        <v>8273</v>
      </c>
      <c r="AB54" s="396" t="s">
        <v>8294</v>
      </c>
      <c r="AC54" s="397" t="s">
        <v>8448</v>
      </c>
      <c r="AD54" s="398">
        <v>44306</v>
      </c>
      <c r="AE54" s="434" t="s">
        <v>7437</v>
      </c>
      <c r="AF54" s="408"/>
      <c r="AG54" s="408"/>
      <c r="AH54" s="408"/>
      <c r="AI54" s="399" t="s">
        <v>7502</v>
      </c>
      <c r="AJ54" s="439" t="s">
        <v>8449</v>
      </c>
      <c r="AK54" s="458" t="s">
        <v>8297</v>
      </c>
      <c r="AL54" s="401" t="s">
        <v>7674</v>
      </c>
      <c r="AM54" s="401" t="s">
        <v>8298</v>
      </c>
      <c r="AN54" s="399"/>
      <c r="AO54" s="419">
        <v>42905</v>
      </c>
      <c r="AP54" s="419">
        <v>42905</v>
      </c>
      <c r="AQ54" s="442"/>
      <c r="AR54" s="393">
        <f t="shared" si="1"/>
        <v>2017</v>
      </c>
      <c r="AS54" s="389" t="s">
        <v>7912</v>
      </c>
      <c r="AT54" s="389">
        <v>0</v>
      </c>
      <c r="AU54" s="404"/>
      <c r="AV54" s="404"/>
      <c r="AW54" s="389" t="s">
        <v>7603</v>
      </c>
      <c r="AX54" s="403" t="s">
        <v>7912</v>
      </c>
      <c r="AY54" s="405" t="s">
        <v>7678</v>
      </c>
      <c r="AZ54" s="403" t="s">
        <v>7679</v>
      </c>
      <c r="BA54" s="403">
        <v>2216038082</v>
      </c>
      <c r="BB54" s="406" t="s">
        <v>8450</v>
      </c>
      <c r="BC54" s="406" t="s">
        <v>8451</v>
      </c>
      <c r="BD54" s="396" t="s">
        <v>5210</v>
      </c>
      <c r="BE54" s="407" t="s">
        <v>7892</v>
      </c>
      <c r="BF54" s="390">
        <v>6237000</v>
      </c>
      <c r="BG54" s="399" t="s">
        <v>7682</v>
      </c>
      <c r="BH54" s="408">
        <v>44136</v>
      </c>
      <c r="BI54" s="409" t="s">
        <v>8452</v>
      </c>
      <c r="BJ54" s="410" t="s">
        <v>8393</v>
      </c>
      <c r="BK54" s="410">
        <v>0</v>
      </c>
      <c r="BL54" s="410">
        <v>0</v>
      </c>
      <c r="BM54" s="411" t="s">
        <v>2435</v>
      </c>
      <c r="BN54" s="410" t="s">
        <v>8453</v>
      </c>
      <c r="BO54" s="390">
        <v>1989</v>
      </c>
      <c r="BP54" s="390"/>
      <c r="BQ54" s="406" t="s">
        <v>8454</v>
      </c>
      <c r="BR54" s="427" t="s">
        <v>8455</v>
      </c>
      <c r="BS54" s="427" t="s">
        <v>7463</v>
      </c>
      <c r="BT54" s="427" t="s">
        <v>8456</v>
      </c>
      <c r="BU54" s="427"/>
      <c r="BV54" s="427" t="s">
        <v>8457</v>
      </c>
      <c r="BW54" s="427"/>
      <c r="BX54" s="406">
        <v>3</v>
      </c>
      <c r="BY54" s="427" t="s">
        <v>8458</v>
      </c>
      <c r="BZ54" s="406" t="s">
        <v>8459</v>
      </c>
      <c r="CA54" s="427" t="s">
        <v>8460</v>
      </c>
      <c r="CB54" s="406" t="s">
        <v>8461</v>
      </c>
      <c r="CC54" s="427" t="s">
        <v>7468</v>
      </c>
      <c r="CD54" s="427" t="s">
        <v>7823</v>
      </c>
      <c r="CE54" s="428" t="s">
        <v>8459</v>
      </c>
      <c r="CF54" s="427" t="s">
        <v>8462</v>
      </c>
      <c r="CG54" s="427" t="s">
        <v>7468</v>
      </c>
      <c r="CH54" s="427" t="s">
        <v>8463</v>
      </c>
      <c r="CI54" s="427"/>
      <c r="CJ54" s="415">
        <f t="shared" si="4"/>
        <v>7</v>
      </c>
      <c r="CK54" s="416" t="e">
        <f>VLOOKUP(B54,'[1]thành tích'!B$4:H$400,7,0)</f>
        <v>#REF!</v>
      </c>
      <c r="CL54" s="417" t="e">
        <f>VLOOKUP(B54,'[1]thành tích'!B$4:M$310,12,0)</f>
        <v>#REF!</v>
      </c>
      <c r="CM54" s="417" t="e">
        <f>VLOOKUP(B54,'[1]thành tích'!B$4:J$310,9,0)</f>
        <v>#REF!</v>
      </c>
      <c r="CN54" s="417" t="e">
        <f>VLOOKUP(B54,'[1]thành tích'!B$4:F$310,5,0)</f>
        <v>#REF!</v>
      </c>
      <c r="CP54" s="418" t="e">
        <f>VLOOKUP(B54,#REF!,2,0)</f>
        <v>#REF!</v>
      </c>
    </row>
    <row r="55" spans="1:94" s="418" customFormat="1" ht="35.25" customHeight="1">
      <c r="A55" s="386">
        <f t="shared" si="2"/>
        <v>50</v>
      </c>
      <c r="B55" s="439">
        <v>18924</v>
      </c>
      <c r="C55" s="440" t="s">
        <v>337</v>
      </c>
      <c r="D55" s="419">
        <v>32243</v>
      </c>
      <c r="E55" s="390">
        <f t="shared" si="3"/>
        <v>4</v>
      </c>
      <c r="F55" s="391" t="s">
        <v>7924</v>
      </c>
      <c r="G55" s="419"/>
      <c r="H55" s="403"/>
      <c r="I55" s="393">
        <f t="shared" si="0"/>
        <v>1988</v>
      </c>
      <c r="J55" s="419"/>
      <c r="K55" s="448">
        <v>32243</v>
      </c>
      <c r="L55" s="387">
        <v>2</v>
      </c>
      <c r="M55" s="387" t="s">
        <v>7397</v>
      </c>
      <c r="N55" s="439">
        <v>18924</v>
      </c>
      <c r="O55" s="433" t="s">
        <v>8464</v>
      </c>
      <c r="P55" s="434" t="s">
        <v>8465</v>
      </c>
      <c r="Q55" s="401" t="s">
        <v>8466</v>
      </c>
      <c r="R55" s="401" t="s">
        <v>8467</v>
      </c>
      <c r="S55" s="401" t="s">
        <v>7430</v>
      </c>
      <c r="T55" s="401" t="s">
        <v>7431</v>
      </c>
      <c r="U55" s="401" t="s">
        <v>7432</v>
      </c>
      <c r="V55" s="395" t="s">
        <v>8467</v>
      </c>
      <c r="W55" s="395" t="s">
        <v>7430</v>
      </c>
      <c r="X55" s="395" t="s">
        <v>7431</v>
      </c>
      <c r="Y55" s="395" t="s">
        <v>7432</v>
      </c>
      <c r="Z55" s="395" t="s">
        <v>7433</v>
      </c>
      <c r="AA55" s="386" t="s">
        <v>8273</v>
      </c>
      <c r="AB55" s="396" t="s">
        <v>8294</v>
      </c>
      <c r="AC55" s="426" t="s">
        <v>8468</v>
      </c>
      <c r="AD55" s="398" t="s">
        <v>8469</v>
      </c>
      <c r="AE55" s="434" t="s">
        <v>7437</v>
      </c>
      <c r="AF55" s="408"/>
      <c r="AG55" s="408"/>
      <c r="AH55" s="408"/>
      <c r="AI55" s="399" t="s">
        <v>7502</v>
      </c>
      <c r="AJ55" s="439" t="s">
        <v>8470</v>
      </c>
      <c r="AK55" s="458" t="s">
        <v>8297</v>
      </c>
      <c r="AL55" s="401" t="s">
        <v>8368</v>
      </c>
      <c r="AM55" s="401" t="s">
        <v>8471</v>
      </c>
      <c r="AN55" s="399"/>
      <c r="AO55" s="419">
        <v>42905</v>
      </c>
      <c r="AP55" s="419">
        <v>42905</v>
      </c>
      <c r="AQ55" s="442"/>
      <c r="AR55" s="393">
        <f t="shared" si="1"/>
        <v>2017</v>
      </c>
      <c r="AS55" s="389" t="s">
        <v>7912</v>
      </c>
      <c r="AT55" s="389">
        <v>0</v>
      </c>
      <c r="AU55" s="404"/>
      <c r="AV55" s="404"/>
      <c r="AW55" s="389"/>
      <c r="AX55" s="403" t="s">
        <v>7912</v>
      </c>
      <c r="AY55" s="405" t="s">
        <v>7678</v>
      </c>
      <c r="AZ55" s="403" t="s">
        <v>7679</v>
      </c>
      <c r="BA55" s="403">
        <v>2216038085</v>
      </c>
      <c r="BB55" s="406" t="s">
        <v>8472</v>
      </c>
      <c r="BC55" s="406" t="s">
        <v>8473</v>
      </c>
      <c r="BD55" s="396" t="s">
        <v>5210</v>
      </c>
      <c r="BE55" s="407" t="s">
        <v>7767</v>
      </c>
      <c r="BF55" s="390">
        <v>6549000</v>
      </c>
      <c r="BG55" s="399" t="s">
        <v>7682</v>
      </c>
      <c r="BH55" s="408">
        <v>44562</v>
      </c>
      <c r="BI55" s="409" t="s">
        <v>8474</v>
      </c>
      <c r="BJ55" s="410" t="s">
        <v>8393</v>
      </c>
      <c r="BK55" s="410">
        <v>0</v>
      </c>
      <c r="BL55" s="410">
        <v>0</v>
      </c>
      <c r="BM55" s="411" t="s">
        <v>1416</v>
      </c>
      <c r="BN55" s="410" t="s">
        <v>8475</v>
      </c>
      <c r="BO55" s="390">
        <v>1984</v>
      </c>
      <c r="BP55" s="390"/>
      <c r="BQ55" s="406" t="s">
        <v>8476</v>
      </c>
      <c r="BR55" s="427" t="s">
        <v>8477</v>
      </c>
      <c r="BS55" s="427"/>
      <c r="BT55" s="427" t="s">
        <v>8478</v>
      </c>
      <c r="BU55" s="427"/>
      <c r="BV55" s="427" t="s">
        <v>8479</v>
      </c>
      <c r="BW55" s="427"/>
      <c r="BX55" s="406">
        <v>3</v>
      </c>
      <c r="BY55" s="427" t="s">
        <v>7465</v>
      </c>
      <c r="BZ55" s="406">
        <v>0</v>
      </c>
      <c r="CA55" s="427" t="s">
        <v>8480</v>
      </c>
      <c r="CB55" s="406" t="s">
        <v>8481</v>
      </c>
      <c r="CC55" s="427" t="s">
        <v>7590</v>
      </c>
      <c r="CD55" s="427" t="s">
        <v>8482</v>
      </c>
      <c r="CE55" s="428" t="s">
        <v>8483</v>
      </c>
      <c r="CF55" s="427" t="s">
        <v>8484</v>
      </c>
      <c r="CG55" s="427" t="s">
        <v>7590</v>
      </c>
      <c r="CH55" s="427" t="s">
        <v>8485</v>
      </c>
      <c r="CI55" s="428" t="s">
        <v>8486</v>
      </c>
      <c r="CJ55" s="415">
        <f t="shared" si="4"/>
        <v>7</v>
      </c>
      <c r="CK55" s="416" t="e">
        <f>VLOOKUP(B55,'[1]thành tích'!B$4:H$400,7,0)</f>
        <v>#REF!</v>
      </c>
      <c r="CL55" s="417" t="e">
        <f>VLOOKUP(B55,'[1]thành tích'!B$4:M$310,12,0)</f>
        <v>#REF!</v>
      </c>
      <c r="CM55" s="417" t="e">
        <f>VLOOKUP(B55,'[1]thành tích'!B$4:J$310,9,0)</f>
        <v>#REF!</v>
      </c>
      <c r="CN55" s="417" t="e">
        <f>VLOOKUP(B55,'[1]thành tích'!B$4:F$310,5,0)</f>
        <v>#REF!</v>
      </c>
      <c r="CP55" s="418" t="e">
        <f>VLOOKUP(B55,#REF!,2,0)</f>
        <v>#REF!</v>
      </c>
    </row>
    <row r="56" spans="1:94" s="418" customFormat="1" ht="35.25" customHeight="1">
      <c r="A56" s="386">
        <f t="shared" si="2"/>
        <v>51</v>
      </c>
      <c r="B56" s="439">
        <v>18958</v>
      </c>
      <c r="C56" s="440" t="s">
        <v>3575</v>
      </c>
      <c r="D56" s="419">
        <v>35591</v>
      </c>
      <c r="E56" s="390">
        <f t="shared" si="3"/>
        <v>6</v>
      </c>
      <c r="F56" s="391" t="s">
        <v>7924</v>
      </c>
      <c r="G56" s="419"/>
      <c r="H56" s="392"/>
      <c r="I56" s="393">
        <f t="shared" si="0"/>
        <v>1997</v>
      </c>
      <c r="J56" s="419"/>
      <c r="K56" s="448">
        <v>35591</v>
      </c>
      <c r="L56" s="387">
        <v>2</v>
      </c>
      <c r="M56" s="387" t="s">
        <v>7397</v>
      </c>
      <c r="N56" s="439">
        <v>18958</v>
      </c>
      <c r="O56" s="433" t="s">
        <v>7544</v>
      </c>
      <c r="P56" s="434" t="s">
        <v>8487</v>
      </c>
      <c r="Q56" s="434" t="s">
        <v>8488</v>
      </c>
      <c r="R56" s="434" t="s">
        <v>8489</v>
      </c>
      <c r="S56" s="434" t="s">
        <v>7571</v>
      </c>
      <c r="T56" s="434" t="s">
        <v>7431</v>
      </c>
      <c r="U56" s="434" t="s">
        <v>7432</v>
      </c>
      <c r="V56" s="395" t="s">
        <v>8489</v>
      </c>
      <c r="W56" s="395" t="s">
        <v>7571</v>
      </c>
      <c r="X56" s="395" t="s">
        <v>7431</v>
      </c>
      <c r="Y56" s="395" t="s">
        <v>7432</v>
      </c>
      <c r="Z56" s="395" t="s">
        <v>7433</v>
      </c>
      <c r="AA56" s="386" t="s">
        <v>8273</v>
      </c>
      <c r="AB56" s="396" t="s">
        <v>8294</v>
      </c>
      <c r="AC56" s="397" t="s">
        <v>8490</v>
      </c>
      <c r="AD56" s="398">
        <v>44298</v>
      </c>
      <c r="AE56" s="434" t="s">
        <v>7437</v>
      </c>
      <c r="AF56" s="408"/>
      <c r="AG56" s="408"/>
      <c r="AH56" s="408"/>
      <c r="AI56" s="399" t="s">
        <v>7502</v>
      </c>
      <c r="AJ56" s="439" t="s">
        <v>8491</v>
      </c>
      <c r="AK56" s="458" t="s">
        <v>8297</v>
      </c>
      <c r="AL56" s="401" t="s">
        <v>8246</v>
      </c>
      <c r="AM56" s="401" t="s">
        <v>8492</v>
      </c>
      <c r="AN56" s="399"/>
      <c r="AO56" s="419">
        <v>42929</v>
      </c>
      <c r="AP56" s="419">
        <v>42929</v>
      </c>
      <c r="AQ56" s="442"/>
      <c r="AR56" s="393">
        <f t="shared" si="1"/>
        <v>2017</v>
      </c>
      <c r="AS56" s="389" t="s">
        <v>7912</v>
      </c>
      <c r="AT56" s="389">
        <v>0</v>
      </c>
      <c r="AU56" s="404"/>
      <c r="AV56" s="404"/>
      <c r="AW56" s="389" t="s">
        <v>7603</v>
      </c>
      <c r="AX56" s="403" t="s">
        <v>7912</v>
      </c>
      <c r="AY56" s="405" t="s">
        <v>7678</v>
      </c>
      <c r="AZ56" s="403" t="s">
        <v>7679</v>
      </c>
      <c r="BA56" s="403">
        <v>2216037356</v>
      </c>
      <c r="BB56" s="406" t="s">
        <v>8493</v>
      </c>
      <c r="BC56" s="406" t="s">
        <v>8494</v>
      </c>
      <c r="BD56" s="396" t="s">
        <v>5210</v>
      </c>
      <c r="BE56" s="407" t="s">
        <v>7892</v>
      </c>
      <c r="BF56" s="390">
        <v>6237000</v>
      </c>
      <c r="BG56" s="399" t="s">
        <v>7682</v>
      </c>
      <c r="BH56" s="408">
        <v>44136</v>
      </c>
      <c r="BI56" s="409" t="s">
        <v>8495</v>
      </c>
      <c r="BJ56" s="410"/>
      <c r="BK56" s="410">
        <v>0</v>
      </c>
      <c r="BL56" s="410">
        <v>0</v>
      </c>
      <c r="BM56" s="411">
        <v>0</v>
      </c>
      <c r="BN56" s="410">
        <v>0</v>
      </c>
      <c r="BO56" s="390"/>
      <c r="BP56" s="390"/>
      <c r="BQ56" s="406"/>
      <c r="BR56" s="427"/>
      <c r="BS56" s="427"/>
      <c r="BT56" s="427"/>
      <c r="BU56" s="427"/>
      <c r="BV56" s="427"/>
      <c r="BW56" s="427"/>
      <c r="BX56" s="406"/>
      <c r="BY56" s="427" t="s">
        <v>8496</v>
      </c>
      <c r="BZ56" s="406" t="s">
        <v>8497</v>
      </c>
      <c r="CA56" s="427" t="s">
        <v>8498</v>
      </c>
      <c r="CB56" s="406" t="s">
        <v>8499</v>
      </c>
      <c r="CC56" s="427" t="s">
        <v>8500</v>
      </c>
      <c r="CD56" s="427" t="s">
        <v>7541</v>
      </c>
      <c r="CE56" s="428" t="s">
        <v>8501</v>
      </c>
      <c r="CF56" s="427"/>
      <c r="CG56" s="427"/>
      <c r="CH56" s="427"/>
      <c r="CI56" s="427"/>
      <c r="CJ56" s="415">
        <f t="shared" si="4"/>
        <v>7</v>
      </c>
      <c r="CK56" s="416" t="e">
        <f>VLOOKUP(B56,'[1]thành tích'!B$4:H$400,7,0)</f>
        <v>#REF!</v>
      </c>
      <c r="CL56" s="417" t="e">
        <f>VLOOKUP(B56,'[1]thành tích'!B$4:M$310,12,0)</f>
        <v>#REF!</v>
      </c>
      <c r="CM56" s="417" t="e">
        <f>VLOOKUP(B56,'[1]thành tích'!B$4:J$310,9,0)</f>
        <v>#REF!</v>
      </c>
      <c r="CN56" s="417" t="e">
        <f>VLOOKUP(B56,'[1]thành tích'!B$4:F$310,5,0)</f>
        <v>#REF!</v>
      </c>
      <c r="CP56" s="418" t="e">
        <f>VLOOKUP(B56,#REF!,2,0)</f>
        <v>#REF!</v>
      </c>
    </row>
    <row r="57" spans="1:94" s="418" customFormat="1" ht="35.25" customHeight="1">
      <c r="A57" s="386">
        <f t="shared" si="2"/>
        <v>52</v>
      </c>
      <c r="B57" s="387">
        <v>18829</v>
      </c>
      <c r="C57" s="489" t="s">
        <v>3492</v>
      </c>
      <c r="D57" s="389">
        <v>33827</v>
      </c>
      <c r="E57" s="390">
        <f t="shared" si="3"/>
        <v>8</v>
      </c>
      <c r="F57" s="391" t="s">
        <v>7924</v>
      </c>
      <c r="G57" s="389"/>
      <c r="H57" s="403"/>
      <c r="I57" s="393">
        <f t="shared" si="0"/>
        <v>1992</v>
      </c>
      <c r="J57" s="389">
        <v>33827</v>
      </c>
      <c r="K57" s="429"/>
      <c r="L57" s="387">
        <v>1</v>
      </c>
      <c r="M57" s="387" t="s">
        <v>7425</v>
      </c>
      <c r="N57" s="387">
        <v>18829</v>
      </c>
      <c r="O57" s="406" t="s">
        <v>8050</v>
      </c>
      <c r="P57" s="401" t="s">
        <v>8050</v>
      </c>
      <c r="Q57" s="401" t="s">
        <v>8502</v>
      </c>
      <c r="R57" s="401" t="s">
        <v>8503</v>
      </c>
      <c r="S57" s="401" t="s">
        <v>7430</v>
      </c>
      <c r="T57" s="401" t="s">
        <v>7431</v>
      </c>
      <c r="U57" s="401" t="s">
        <v>7432</v>
      </c>
      <c r="V57" s="395" t="s">
        <v>8503</v>
      </c>
      <c r="W57" s="395" t="s">
        <v>7430</v>
      </c>
      <c r="X57" s="395" t="s">
        <v>7431</v>
      </c>
      <c r="Y57" s="395" t="s">
        <v>7432</v>
      </c>
      <c r="Z57" s="395" t="s">
        <v>7433</v>
      </c>
      <c r="AA57" s="386" t="s">
        <v>8364</v>
      </c>
      <c r="AB57" s="396" t="s">
        <v>8294</v>
      </c>
      <c r="AC57" s="397" t="s">
        <v>8504</v>
      </c>
      <c r="AD57" s="398">
        <v>44422</v>
      </c>
      <c r="AE57" s="434" t="s">
        <v>7437</v>
      </c>
      <c r="AF57" s="395"/>
      <c r="AG57" s="395"/>
      <c r="AH57" s="395"/>
      <c r="AI57" s="399" t="s">
        <v>7502</v>
      </c>
      <c r="AJ57" s="407" t="s">
        <v>8296</v>
      </c>
      <c r="AK57" s="399" t="s">
        <v>8297</v>
      </c>
      <c r="AL57" s="401" t="s">
        <v>7674</v>
      </c>
      <c r="AM57" s="401" t="s">
        <v>8298</v>
      </c>
      <c r="AN57" s="399"/>
      <c r="AO57" s="389">
        <v>42905</v>
      </c>
      <c r="AP57" s="389">
        <v>42905</v>
      </c>
      <c r="AQ57" s="485"/>
      <c r="AR57" s="393">
        <f t="shared" si="1"/>
        <v>2017</v>
      </c>
      <c r="AS57" s="389" t="s">
        <v>7912</v>
      </c>
      <c r="AT57" s="389">
        <v>0</v>
      </c>
      <c r="AU57" s="386"/>
      <c r="AV57" s="386"/>
      <c r="AW57" s="389" t="s">
        <v>7603</v>
      </c>
      <c r="AX57" s="406" t="s">
        <v>7912</v>
      </c>
      <c r="AY57" s="405" t="s">
        <v>7678</v>
      </c>
      <c r="AZ57" s="403" t="s">
        <v>7679</v>
      </c>
      <c r="BA57" s="403">
        <v>2216038016</v>
      </c>
      <c r="BB57" s="406" t="s">
        <v>8505</v>
      </c>
      <c r="BC57" s="406" t="s">
        <v>8506</v>
      </c>
      <c r="BD57" s="396" t="s">
        <v>5210</v>
      </c>
      <c r="BE57" s="407" t="s">
        <v>7892</v>
      </c>
      <c r="BF57" s="390">
        <v>6237000</v>
      </c>
      <c r="BG57" s="399" t="s">
        <v>7682</v>
      </c>
      <c r="BH57" s="408">
        <v>44136</v>
      </c>
      <c r="BI57" s="409" t="s">
        <v>8507</v>
      </c>
      <c r="BJ57" s="410" t="s">
        <v>7455</v>
      </c>
      <c r="BK57" s="410" t="s">
        <v>8508</v>
      </c>
      <c r="BL57" s="410" t="s">
        <v>8509</v>
      </c>
      <c r="BM57" s="411">
        <v>0</v>
      </c>
      <c r="BN57" s="410">
        <v>0</v>
      </c>
      <c r="BO57" s="390">
        <v>1993</v>
      </c>
      <c r="BP57" s="390"/>
      <c r="BQ57" s="406" t="s">
        <v>7484</v>
      </c>
      <c r="BR57" s="490" t="s">
        <v>8510</v>
      </c>
      <c r="BS57" s="490"/>
      <c r="BT57" s="490" t="s">
        <v>8511</v>
      </c>
      <c r="BU57" s="490"/>
      <c r="BV57" s="490"/>
      <c r="BW57" s="490"/>
      <c r="BX57" s="406">
        <v>2</v>
      </c>
      <c r="BY57" s="427" t="s">
        <v>958</v>
      </c>
      <c r="BZ57" s="406" t="s">
        <v>8512</v>
      </c>
      <c r="CA57" s="427" t="s">
        <v>8513</v>
      </c>
      <c r="CB57" s="406" t="s">
        <v>8514</v>
      </c>
      <c r="CC57" s="427" t="s">
        <v>7590</v>
      </c>
      <c r="CD57" s="414" t="s">
        <v>8515</v>
      </c>
      <c r="CE57" s="428" t="s">
        <v>8516</v>
      </c>
      <c r="CF57" s="427" t="s">
        <v>8517</v>
      </c>
      <c r="CG57" s="450" t="s">
        <v>8518</v>
      </c>
      <c r="CH57" s="414" t="s">
        <v>8519</v>
      </c>
      <c r="CI57" s="428" t="s">
        <v>8520</v>
      </c>
      <c r="CJ57" s="415">
        <f t="shared" si="4"/>
        <v>7</v>
      </c>
      <c r="CK57" s="416" t="e">
        <f>VLOOKUP(B57,'[1]thành tích'!B$4:H$400,7,0)</f>
        <v>#REF!</v>
      </c>
      <c r="CL57" s="417" t="e">
        <f>VLOOKUP(B57,'[1]thành tích'!B$4:M$310,12,0)</f>
        <v>#REF!</v>
      </c>
      <c r="CM57" s="417" t="str">
        <f>VLOOKUP(B57,'[1]thành tích'!B$4:J$310,9,0)</f>
        <v xml:space="preserve"> Malai -Sing 2023</v>
      </c>
      <c r="CN57" s="417" t="e">
        <f>VLOOKUP(B57,'[1]thành tích'!B$4:F$310,5,0)</f>
        <v>#REF!</v>
      </c>
      <c r="CP57" s="418" t="e">
        <f>VLOOKUP(B57,#REF!,2,0)</f>
        <v>#REF!</v>
      </c>
    </row>
    <row r="58" spans="1:94" s="418" customFormat="1" ht="35.25" customHeight="1">
      <c r="A58" s="386">
        <f t="shared" si="2"/>
        <v>53</v>
      </c>
      <c r="B58" s="439">
        <v>19343</v>
      </c>
      <c r="C58" s="440" t="s">
        <v>3750</v>
      </c>
      <c r="D58" s="491">
        <v>35892</v>
      </c>
      <c r="E58" s="390">
        <f t="shared" si="3"/>
        <v>4</v>
      </c>
      <c r="F58" s="391" t="s">
        <v>7924</v>
      </c>
      <c r="G58" s="419"/>
      <c r="H58" s="392"/>
      <c r="I58" s="393">
        <f t="shared" si="0"/>
        <v>1998</v>
      </c>
      <c r="J58" s="419"/>
      <c r="K58" s="492">
        <v>35892</v>
      </c>
      <c r="L58" s="387">
        <v>2</v>
      </c>
      <c r="M58" s="387" t="s">
        <v>7397</v>
      </c>
      <c r="N58" s="439">
        <v>19343</v>
      </c>
      <c r="O58" s="433" t="s">
        <v>8521</v>
      </c>
      <c r="P58" s="433" t="s">
        <v>8521</v>
      </c>
      <c r="Q58" s="433" t="s">
        <v>8522</v>
      </c>
      <c r="R58" s="433" t="s">
        <v>8523</v>
      </c>
      <c r="S58" s="433" t="s">
        <v>7430</v>
      </c>
      <c r="T58" s="433" t="s">
        <v>7431</v>
      </c>
      <c r="U58" s="433" t="s">
        <v>7432</v>
      </c>
      <c r="V58" s="395" t="s">
        <v>8523</v>
      </c>
      <c r="W58" s="395" t="s">
        <v>7430</v>
      </c>
      <c r="X58" s="395" t="s">
        <v>7431</v>
      </c>
      <c r="Y58" s="395" t="s">
        <v>7432</v>
      </c>
      <c r="Z58" s="395" t="s">
        <v>7433</v>
      </c>
      <c r="AA58" s="386" t="s">
        <v>8273</v>
      </c>
      <c r="AB58" s="396" t="s">
        <v>7435</v>
      </c>
      <c r="AC58" s="426" t="s">
        <v>8524</v>
      </c>
      <c r="AD58" s="398" t="s">
        <v>8525</v>
      </c>
      <c r="AE58" s="434" t="s">
        <v>8526</v>
      </c>
      <c r="AF58" s="408"/>
      <c r="AG58" s="408"/>
      <c r="AH58" s="408"/>
      <c r="AI58" s="399" t="s">
        <v>7502</v>
      </c>
      <c r="AJ58" s="439" t="s">
        <v>7910</v>
      </c>
      <c r="AK58" s="458"/>
      <c r="AL58" s="401" t="s">
        <v>7674</v>
      </c>
      <c r="AM58" s="401" t="s">
        <v>8527</v>
      </c>
      <c r="AN58" s="399"/>
      <c r="AO58" s="419">
        <v>43540</v>
      </c>
      <c r="AP58" s="419">
        <v>43540</v>
      </c>
      <c r="AQ58" s="442"/>
      <c r="AR58" s="393">
        <f t="shared" si="1"/>
        <v>2019</v>
      </c>
      <c r="AS58" s="389" t="s">
        <v>7912</v>
      </c>
      <c r="AT58" s="389">
        <v>0</v>
      </c>
      <c r="AU58" s="404"/>
      <c r="AV58" s="404"/>
      <c r="AW58" s="389" t="s">
        <v>7603</v>
      </c>
      <c r="AX58" s="403" t="s">
        <v>7676</v>
      </c>
      <c r="AY58" s="405" t="s">
        <v>7678</v>
      </c>
      <c r="AZ58" s="403" t="s">
        <v>7679</v>
      </c>
      <c r="BA58" s="403">
        <v>2216050041</v>
      </c>
      <c r="BB58" s="406" t="s">
        <v>8528</v>
      </c>
      <c r="BC58" s="406" t="s">
        <v>8529</v>
      </c>
      <c r="BD58" s="396" t="s">
        <v>5210</v>
      </c>
      <c r="BE58" s="407" t="s">
        <v>7892</v>
      </c>
      <c r="BF58" s="390">
        <v>6237000</v>
      </c>
      <c r="BG58" s="399" t="s">
        <v>7682</v>
      </c>
      <c r="BH58" s="408">
        <v>45261</v>
      </c>
      <c r="BI58" s="409" t="s">
        <v>8530</v>
      </c>
      <c r="BJ58" s="410" t="s">
        <v>7379</v>
      </c>
      <c r="BK58" s="410">
        <v>0</v>
      </c>
      <c r="BL58" s="410">
        <v>0</v>
      </c>
      <c r="BM58" s="411" t="s">
        <v>630</v>
      </c>
      <c r="BN58" s="410" t="s">
        <v>8531</v>
      </c>
      <c r="BO58" s="390">
        <v>1992</v>
      </c>
      <c r="BP58" s="412"/>
      <c r="BQ58" s="406" t="s">
        <v>8532</v>
      </c>
      <c r="BR58" s="427" t="s">
        <v>8533</v>
      </c>
      <c r="BS58" s="427"/>
      <c r="BT58" s="427" t="s">
        <v>8534</v>
      </c>
      <c r="BU58" s="427"/>
      <c r="BV58" s="427"/>
      <c r="BW58" s="427"/>
      <c r="BX58" s="406">
        <v>1</v>
      </c>
      <c r="BY58" s="427" t="s">
        <v>7465</v>
      </c>
      <c r="BZ58" s="406">
        <v>0</v>
      </c>
      <c r="CA58" s="427" t="s">
        <v>8535</v>
      </c>
      <c r="CB58" s="406" t="s">
        <v>8536</v>
      </c>
      <c r="CC58" s="427" t="s">
        <v>7517</v>
      </c>
      <c r="CD58" s="427" t="s">
        <v>8537</v>
      </c>
      <c r="CE58" s="427"/>
      <c r="CF58" s="427" t="s">
        <v>8538</v>
      </c>
      <c r="CG58" s="427" t="s">
        <v>8539</v>
      </c>
      <c r="CH58" s="427" t="s">
        <v>8540</v>
      </c>
      <c r="CI58" s="427"/>
      <c r="CJ58" s="415">
        <f t="shared" si="4"/>
        <v>5</v>
      </c>
      <c r="CK58" s="416" t="e">
        <f>VLOOKUP(B58,'[1]thành tích'!B$4:H$400,7,0)</f>
        <v>#REF!</v>
      </c>
      <c r="CL58" s="417" t="e">
        <f>VLOOKUP(B58,'[1]thành tích'!B$4:M$310,12,0)</f>
        <v>#REF!</v>
      </c>
      <c r="CM58" s="417" t="e">
        <f>VLOOKUP(B58,'[1]thành tích'!B$4:J$310,9,0)</f>
        <v>#REF!</v>
      </c>
      <c r="CN58" s="417" t="e">
        <f>VLOOKUP(B58,'[1]thành tích'!B$4:F$310,5,0)</f>
        <v>#REF!</v>
      </c>
      <c r="CP58" s="418" t="e">
        <f>VLOOKUP(B58,#REF!,2,0)</f>
        <v>#REF!</v>
      </c>
    </row>
    <row r="59" spans="1:94" s="418" customFormat="1" ht="35.25" customHeight="1">
      <c r="A59" s="386">
        <f t="shared" si="2"/>
        <v>54</v>
      </c>
      <c r="B59" s="439">
        <v>19440</v>
      </c>
      <c r="C59" s="440" t="s">
        <v>3787</v>
      </c>
      <c r="D59" s="419">
        <v>34719</v>
      </c>
      <c r="E59" s="390">
        <f t="shared" si="3"/>
        <v>1</v>
      </c>
      <c r="F59" s="391" t="s">
        <v>7924</v>
      </c>
      <c r="G59" s="419"/>
      <c r="H59" s="392"/>
      <c r="I59" s="393">
        <f t="shared" si="0"/>
        <v>1995</v>
      </c>
      <c r="J59" s="419">
        <v>34719</v>
      </c>
      <c r="K59" s="448"/>
      <c r="L59" s="387">
        <v>1</v>
      </c>
      <c r="M59" s="387" t="s">
        <v>7425</v>
      </c>
      <c r="N59" s="439">
        <f>+B59</f>
        <v>19440</v>
      </c>
      <c r="O59" s="433" t="s">
        <v>8541</v>
      </c>
      <c r="P59" s="434" t="s">
        <v>8542</v>
      </c>
      <c r="Q59" s="434" t="s">
        <v>8543</v>
      </c>
      <c r="R59" s="434" t="s">
        <v>8544</v>
      </c>
      <c r="S59" s="434" t="s">
        <v>7571</v>
      </c>
      <c r="T59" s="434" t="s">
        <v>7431</v>
      </c>
      <c r="U59" s="434" t="s">
        <v>7432</v>
      </c>
      <c r="V59" s="395" t="s">
        <v>8545</v>
      </c>
      <c r="W59" s="395" t="s">
        <v>7571</v>
      </c>
      <c r="X59" s="395" t="s">
        <v>7431</v>
      </c>
      <c r="Y59" s="395" t="s">
        <v>7432</v>
      </c>
      <c r="Z59" s="395" t="s">
        <v>7433</v>
      </c>
      <c r="AA59" s="386" t="s">
        <v>8273</v>
      </c>
      <c r="AB59" s="396" t="s">
        <v>7435</v>
      </c>
      <c r="AC59" s="397" t="s">
        <v>8546</v>
      </c>
      <c r="AD59" s="398">
        <v>44324</v>
      </c>
      <c r="AE59" s="399" t="s">
        <v>7437</v>
      </c>
      <c r="AF59" s="408"/>
      <c r="AG59" s="408"/>
      <c r="AH59" s="408"/>
      <c r="AI59" s="399" t="s">
        <v>7502</v>
      </c>
      <c r="AJ59" s="439" t="s">
        <v>8388</v>
      </c>
      <c r="AK59" s="458" t="s">
        <v>8297</v>
      </c>
      <c r="AL59" s="401" t="s">
        <v>8547</v>
      </c>
      <c r="AM59" s="401" t="s">
        <v>8548</v>
      </c>
      <c r="AN59" s="399"/>
      <c r="AO59" s="389">
        <v>43614</v>
      </c>
      <c r="AP59" s="389">
        <v>43614</v>
      </c>
      <c r="AQ59" s="442"/>
      <c r="AR59" s="393">
        <f t="shared" si="1"/>
        <v>2019</v>
      </c>
      <c r="AS59" s="389" t="s">
        <v>7912</v>
      </c>
      <c r="AT59" s="389">
        <v>0</v>
      </c>
      <c r="AU59" s="404"/>
      <c r="AV59" s="404"/>
      <c r="AW59" s="389" t="s">
        <v>7603</v>
      </c>
      <c r="AX59" s="403" t="s">
        <v>7676</v>
      </c>
      <c r="AY59" s="405" t="s">
        <v>7678</v>
      </c>
      <c r="AZ59" s="403" t="s">
        <v>7679</v>
      </c>
      <c r="BA59" s="403">
        <v>2220540539</v>
      </c>
      <c r="BB59" s="406" t="s">
        <v>8549</v>
      </c>
      <c r="BC59" s="406" t="s">
        <v>8550</v>
      </c>
      <c r="BD59" s="396" t="s">
        <v>5204</v>
      </c>
      <c r="BE59" s="407" t="s">
        <v>7767</v>
      </c>
      <c r="BF59" s="390">
        <v>6549000</v>
      </c>
      <c r="BG59" s="399" t="s">
        <v>7682</v>
      </c>
      <c r="BH59" s="408">
        <v>45261</v>
      </c>
      <c r="BI59" s="409" t="s">
        <v>8551</v>
      </c>
      <c r="BJ59" s="410"/>
      <c r="BK59" s="410">
        <v>0</v>
      </c>
      <c r="BL59" s="410">
        <v>0</v>
      </c>
      <c r="BM59" s="411">
        <v>0</v>
      </c>
      <c r="BN59" s="410">
        <v>0</v>
      </c>
      <c r="BO59" s="390"/>
      <c r="BP59" s="390"/>
      <c r="BQ59" s="406"/>
      <c r="BR59" s="427"/>
      <c r="BS59" s="427"/>
      <c r="BT59" s="427"/>
      <c r="BU59" s="427"/>
      <c r="BV59" s="427"/>
      <c r="BW59" s="427"/>
      <c r="BX59" s="406"/>
      <c r="BY59" s="427" t="s">
        <v>8552</v>
      </c>
      <c r="BZ59" s="406" t="s">
        <v>8553</v>
      </c>
      <c r="CA59" s="427" t="s">
        <v>8554</v>
      </c>
      <c r="CB59" s="406" t="s">
        <v>8555</v>
      </c>
      <c r="CC59" s="427" t="s">
        <v>8556</v>
      </c>
      <c r="CD59" s="427" t="s">
        <v>8557</v>
      </c>
      <c r="CE59" s="427"/>
      <c r="CF59" s="427"/>
      <c r="CG59" s="427"/>
      <c r="CH59" s="427"/>
      <c r="CI59" s="427"/>
      <c r="CJ59" s="415">
        <f t="shared" si="4"/>
        <v>5</v>
      </c>
      <c r="CK59" s="416" t="e">
        <f>VLOOKUP(B59,'[1]thành tích'!B$4:H$400,7,0)</f>
        <v>#REF!</v>
      </c>
      <c r="CL59" s="417" t="e">
        <f>VLOOKUP(B59,'[1]thành tích'!B$4:M$310,12,0)</f>
        <v>#REF!</v>
      </c>
      <c r="CM59" s="417" t="e">
        <f>VLOOKUP(B59,'[1]thành tích'!B$4:J$310,9,0)</f>
        <v>#REF!</v>
      </c>
      <c r="CN59" s="417" t="e">
        <f>VLOOKUP(B59,'[1]thành tích'!B$4:F$310,5,0)</f>
        <v>#REF!</v>
      </c>
      <c r="CP59" s="418" t="e">
        <f>VLOOKUP(B59,#REF!,2,0)</f>
        <v>#REF!</v>
      </c>
    </row>
    <row r="60" spans="1:94" s="418" customFormat="1" ht="35.25" customHeight="1">
      <c r="A60" s="386">
        <f t="shared" si="2"/>
        <v>55</v>
      </c>
      <c r="B60" s="439">
        <v>19473</v>
      </c>
      <c r="C60" s="440" t="s">
        <v>3798</v>
      </c>
      <c r="D60" s="493" t="s">
        <v>8558</v>
      </c>
      <c r="E60" s="390" t="e">
        <f t="shared" si="3"/>
        <v>#VALUE!</v>
      </c>
      <c r="F60" s="391" t="s">
        <v>7924</v>
      </c>
      <c r="G60" s="419"/>
      <c r="H60" s="392"/>
      <c r="I60" s="393" t="e">
        <f t="shared" si="0"/>
        <v>#VALUE!</v>
      </c>
      <c r="J60" s="419" t="s">
        <v>8558</v>
      </c>
      <c r="K60" s="448"/>
      <c r="L60" s="387">
        <v>1</v>
      </c>
      <c r="M60" s="387" t="s">
        <v>7425</v>
      </c>
      <c r="N60" s="439">
        <v>19473</v>
      </c>
      <c r="O60" s="433" t="s">
        <v>8559</v>
      </c>
      <c r="P60" s="434" t="s">
        <v>8424</v>
      </c>
      <c r="Q60" s="434" t="s">
        <v>8560</v>
      </c>
      <c r="R60" s="434" t="s">
        <v>8561</v>
      </c>
      <c r="S60" s="434" t="s">
        <v>7474</v>
      </c>
      <c r="T60" s="434" t="s">
        <v>7431</v>
      </c>
      <c r="U60" s="434" t="s">
        <v>7432</v>
      </c>
      <c r="V60" s="395" t="s">
        <v>8561</v>
      </c>
      <c r="W60" s="395" t="s">
        <v>7474</v>
      </c>
      <c r="X60" s="395" t="s">
        <v>7431</v>
      </c>
      <c r="Y60" s="395" t="s">
        <v>7432</v>
      </c>
      <c r="Z60" s="395" t="s">
        <v>7433</v>
      </c>
      <c r="AA60" s="386" t="s">
        <v>8273</v>
      </c>
      <c r="AB60" s="396" t="s">
        <v>7435</v>
      </c>
      <c r="AC60" s="397" t="s">
        <v>8562</v>
      </c>
      <c r="AD60" s="398">
        <v>44420</v>
      </c>
      <c r="AE60" s="399" t="s">
        <v>7437</v>
      </c>
      <c r="AF60" s="408"/>
      <c r="AG60" s="408"/>
      <c r="AH60" s="408"/>
      <c r="AI60" s="399" t="s">
        <v>7502</v>
      </c>
      <c r="AJ60" s="439" t="s">
        <v>8563</v>
      </c>
      <c r="AK60" s="458"/>
      <c r="AL60" s="401" t="s">
        <v>8564</v>
      </c>
      <c r="AM60" s="401" t="s">
        <v>8565</v>
      </c>
      <c r="AN60" s="399"/>
      <c r="AO60" s="419" t="s">
        <v>8566</v>
      </c>
      <c r="AP60" s="419" t="s">
        <v>8566</v>
      </c>
      <c r="AQ60" s="442"/>
      <c r="AR60" s="393" t="e">
        <f t="shared" si="1"/>
        <v>#VALUE!</v>
      </c>
      <c r="AS60" s="389" t="s">
        <v>7912</v>
      </c>
      <c r="AT60" s="389">
        <v>0</v>
      </c>
      <c r="AU60" s="404"/>
      <c r="AV60" s="404"/>
      <c r="AW60" s="389" t="s">
        <v>7603</v>
      </c>
      <c r="AX60" s="403" t="s">
        <v>7676</v>
      </c>
      <c r="AY60" s="405" t="s">
        <v>8567</v>
      </c>
      <c r="AZ60" s="403" t="s">
        <v>7679</v>
      </c>
      <c r="BA60" s="403">
        <v>2220509694</v>
      </c>
      <c r="BB60" s="406" t="s">
        <v>8568</v>
      </c>
      <c r="BC60" s="406" t="s">
        <v>8569</v>
      </c>
      <c r="BD60" s="396" t="s">
        <v>5204</v>
      </c>
      <c r="BE60" s="407" t="s">
        <v>7892</v>
      </c>
      <c r="BF60" s="390">
        <v>6237000</v>
      </c>
      <c r="BG60" s="399" t="s">
        <v>7682</v>
      </c>
      <c r="BH60" s="408" t="s">
        <v>8566</v>
      </c>
      <c r="BI60" s="409" t="s">
        <v>8570</v>
      </c>
      <c r="BJ60" s="410" t="s">
        <v>7377</v>
      </c>
      <c r="BK60" s="410" t="s">
        <v>8571</v>
      </c>
      <c r="BL60" s="410" t="s">
        <v>8572</v>
      </c>
      <c r="BM60" s="411">
        <v>0</v>
      </c>
      <c r="BN60" s="410">
        <v>0</v>
      </c>
      <c r="BO60" s="390">
        <v>1998</v>
      </c>
      <c r="BP60" s="390"/>
      <c r="BQ60" s="406" t="s">
        <v>7777</v>
      </c>
      <c r="BR60" s="494" t="s">
        <v>8573</v>
      </c>
      <c r="BS60" s="427"/>
      <c r="BT60" s="427"/>
      <c r="BU60" s="427"/>
      <c r="BV60" s="427"/>
      <c r="BW60" s="427"/>
      <c r="BX60" s="406">
        <v>1</v>
      </c>
      <c r="BY60" s="427" t="s">
        <v>1696</v>
      </c>
      <c r="BZ60" s="406" t="s">
        <v>8574</v>
      </c>
      <c r="CA60" s="427" t="s">
        <v>8575</v>
      </c>
      <c r="CB60" s="406" t="s">
        <v>8576</v>
      </c>
      <c r="CC60" s="427" t="s">
        <v>7777</v>
      </c>
      <c r="CD60" s="427" t="s">
        <v>8577</v>
      </c>
      <c r="CE60" s="428" t="s">
        <v>8574</v>
      </c>
      <c r="CF60" s="427"/>
      <c r="CG60" s="427"/>
      <c r="CH60" s="427"/>
      <c r="CI60" s="427"/>
      <c r="CJ60" s="415" t="e">
        <f t="shared" si="4"/>
        <v>#VALUE!</v>
      </c>
      <c r="CK60" s="416" t="e">
        <f>VLOOKUP(B60,'[1]thành tích'!B$4:H$400,7,0)</f>
        <v>#REF!</v>
      </c>
      <c r="CL60" s="417" t="str">
        <f>VLOOKUP(B60,'[1]thành tích'!B$4:M$310,12,0)</f>
        <v xml:space="preserve"> 2024 CNSX Phú Quốc 25-29/5/24</v>
      </c>
      <c r="CM60" s="417" t="e">
        <f>VLOOKUP(B60,'[1]thành tích'!B$4:J$310,9,0)</f>
        <v>#REF!</v>
      </c>
      <c r="CN60" s="417" t="e">
        <f>VLOOKUP(B60,'[1]thành tích'!B$4:F$310,5,0)</f>
        <v>#REF!</v>
      </c>
      <c r="CP60" s="418" t="e">
        <f>VLOOKUP(B60,#REF!,2,0)</f>
        <v>#REF!</v>
      </c>
    </row>
    <row r="61" spans="1:94" s="465" customFormat="1" ht="35.25" customHeight="1">
      <c r="A61" s="386">
        <f t="shared" si="2"/>
        <v>56</v>
      </c>
      <c r="B61" s="439">
        <v>19606</v>
      </c>
      <c r="C61" s="440" t="s">
        <v>2897</v>
      </c>
      <c r="D61" s="419">
        <v>35177</v>
      </c>
      <c r="E61" s="390">
        <f t="shared" si="3"/>
        <v>4</v>
      </c>
      <c r="F61" s="391" t="s">
        <v>7924</v>
      </c>
      <c r="G61" s="419"/>
      <c r="H61" s="392"/>
      <c r="I61" s="393">
        <f t="shared" si="0"/>
        <v>1996</v>
      </c>
      <c r="J61" s="419">
        <v>35177</v>
      </c>
      <c r="K61" s="448"/>
      <c r="L61" s="387">
        <v>1</v>
      </c>
      <c r="M61" s="387" t="s">
        <v>7425</v>
      </c>
      <c r="N61" s="439">
        <v>19606</v>
      </c>
      <c r="O61" s="433" t="s">
        <v>4864</v>
      </c>
      <c r="P61" s="434" t="s">
        <v>8578</v>
      </c>
      <c r="Q61" s="434" t="s">
        <v>8579</v>
      </c>
      <c r="R61" s="434" t="s">
        <v>8580</v>
      </c>
      <c r="S61" s="434" t="s">
        <v>7430</v>
      </c>
      <c r="T61" s="434" t="s">
        <v>7431</v>
      </c>
      <c r="U61" s="434" t="s">
        <v>7432</v>
      </c>
      <c r="V61" s="395" t="s">
        <v>8580</v>
      </c>
      <c r="W61" s="395" t="s">
        <v>7430</v>
      </c>
      <c r="X61" s="395" t="s">
        <v>7431</v>
      </c>
      <c r="Y61" s="395" t="s">
        <v>7432</v>
      </c>
      <c r="Z61" s="395" t="s">
        <v>7433</v>
      </c>
      <c r="AA61" s="386" t="s">
        <v>8273</v>
      </c>
      <c r="AB61" s="396" t="s">
        <v>7435</v>
      </c>
      <c r="AC61" s="397" t="s">
        <v>8581</v>
      </c>
      <c r="AD61" s="398">
        <v>44422</v>
      </c>
      <c r="AE61" s="399" t="s">
        <v>7437</v>
      </c>
      <c r="AF61" s="408">
        <v>44877</v>
      </c>
      <c r="AG61" s="408">
        <v>45242</v>
      </c>
      <c r="AH61" s="408"/>
      <c r="AI61" s="399" t="s">
        <v>7502</v>
      </c>
      <c r="AJ61" s="439" t="s">
        <v>8582</v>
      </c>
      <c r="AK61" s="458" t="s">
        <v>8297</v>
      </c>
      <c r="AL61" s="401" t="s">
        <v>7441</v>
      </c>
      <c r="AM61" s="401" t="s">
        <v>8583</v>
      </c>
      <c r="AN61" s="399"/>
      <c r="AO61" s="419">
        <v>43738</v>
      </c>
      <c r="AP61" s="419">
        <v>43738</v>
      </c>
      <c r="AQ61" s="442"/>
      <c r="AR61" s="393">
        <f t="shared" si="1"/>
        <v>2019</v>
      </c>
      <c r="AS61" s="389" t="s">
        <v>7912</v>
      </c>
      <c r="AT61" s="389">
        <v>0</v>
      </c>
      <c r="AU61" s="404" t="s">
        <v>7447</v>
      </c>
      <c r="AV61" s="404"/>
      <c r="AW61" s="389" t="s">
        <v>7603</v>
      </c>
      <c r="AX61" s="403" t="s">
        <v>7676</v>
      </c>
      <c r="AY61" s="405" t="s">
        <v>7678</v>
      </c>
      <c r="AZ61" s="403" t="s">
        <v>7679</v>
      </c>
      <c r="BA61" s="403">
        <v>2220554061</v>
      </c>
      <c r="BB61" s="406" t="s">
        <v>8584</v>
      </c>
      <c r="BC61" s="406" t="s">
        <v>8585</v>
      </c>
      <c r="BD61" s="396" t="s">
        <v>5204</v>
      </c>
      <c r="BE61" s="407" t="s">
        <v>7892</v>
      </c>
      <c r="BF61" s="390">
        <v>6237000</v>
      </c>
      <c r="BG61" s="399" t="s">
        <v>7682</v>
      </c>
      <c r="BH61" s="408">
        <v>43738</v>
      </c>
      <c r="BI61" s="409" t="s">
        <v>8586</v>
      </c>
      <c r="BJ61" s="410"/>
      <c r="BK61" s="410">
        <v>0</v>
      </c>
      <c r="BL61" s="410">
        <v>0</v>
      </c>
      <c r="BM61" s="411">
        <v>0</v>
      </c>
      <c r="BN61" s="410">
        <v>0</v>
      </c>
      <c r="BO61" s="390"/>
      <c r="BP61" s="390"/>
      <c r="BQ61" s="406"/>
      <c r="BR61" s="427"/>
      <c r="BS61" s="427"/>
      <c r="BT61" s="427"/>
      <c r="BU61" s="427"/>
      <c r="BV61" s="427"/>
      <c r="BW61" s="427"/>
      <c r="BX61" s="406"/>
      <c r="BY61" s="427" t="s">
        <v>8587</v>
      </c>
      <c r="BZ61" s="406" t="s">
        <v>8588</v>
      </c>
      <c r="CA61" s="427" t="s">
        <v>2294</v>
      </c>
      <c r="CB61" s="406" t="s">
        <v>8589</v>
      </c>
      <c r="CC61" s="427" t="s">
        <v>7468</v>
      </c>
      <c r="CD61" s="427" t="s">
        <v>7688</v>
      </c>
      <c r="CE61" s="428" t="s">
        <v>8588</v>
      </c>
      <c r="CF61" s="427"/>
      <c r="CG61" s="427"/>
      <c r="CH61" s="427"/>
      <c r="CI61" s="427"/>
      <c r="CJ61" s="415">
        <f t="shared" si="4"/>
        <v>5</v>
      </c>
      <c r="CK61" s="416" t="e">
        <f>VLOOKUP(B61,'[1]thành tích'!B$4:H$400,7,0)</f>
        <v>#REF!</v>
      </c>
      <c r="CL61" s="417" t="e">
        <f>VLOOKUP(B61,'[1]thành tích'!B$4:M$310,12,0)</f>
        <v>#REF!</v>
      </c>
      <c r="CM61" s="417" t="e">
        <f>VLOOKUP(B61,'[1]thành tích'!B$4:J$310,9,0)</f>
        <v>#REF!</v>
      </c>
      <c r="CN61" s="417" t="e">
        <f>VLOOKUP(B61,'[1]thành tích'!B$4:F$310,5,0)</f>
        <v>#REF!</v>
      </c>
      <c r="CP61" s="418" t="e">
        <f>VLOOKUP(B61,#REF!,2,0)</f>
        <v>#REF!</v>
      </c>
    </row>
    <row r="62" spans="1:94" s="418" customFormat="1" ht="35.25" customHeight="1">
      <c r="A62" s="386">
        <f t="shared" si="2"/>
        <v>57</v>
      </c>
      <c r="B62" s="439">
        <v>19819</v>
      </c>
      <c r="C62" s="440" t="s">
        <v>2255</v>
      </c>
      <c r="D62" s="419">
        <v>32784</v>
      </c>
      <c r="E62" s="390">
        <f t="shared" si="3"/>
        <v>10</v>
      </c>
      <c r="F62" s="391" t="s">
        <v>7924</v>
      </c>
      <c r="G62" s="419"/>
      <c r="H62" s="392"/>
      <c r="I62" s="393">
        <f t="shared" si="0"/>
        <v>1989</v>
      </c>
      <c r="J62" s="419">
        <v>32784</v>
      </c>
      <c r="K62" s="448"/>
      <c r="L62" s="387">
        <v>1</v>
      </c>
      <c r="M62" s="387" t="s">
        <v>7425</v>
      </c>
      <c r="N62" s="390">
        <v>19819</v>
      </c>
      <c r="O62" s="433" t="s">
        <v>8590</v>
      </c>
      <c r="P62" s="434" t="s">
        <v>6514</v>
      </c>
      <c r="Q62" s="434" t="s">
        <v>8591</v>
      </c>
      <c r="R62" s="434" t="s">
        <v>8592</v>
      </c>
      <c r="S62" s="434" t="s">
        <v>7474</v>
      </c>
      <c r="T62" s="434" t="s">
        <v>7431</v>
      </c>
      <c r="U62" s="434" t="s">
        <v>7432</v>
      </c>
      <c r="V62" s="395" t="s">
        <v>8592</v>
      </c>
      <c r="W62" s="395" t="s">
        <v>7474</v>
      </c>
      <c r="X62" s="395" t="s">
        <v>7431</v>
      </c>
      <c r="Y62" s="395" t="s">
        <v>7432</v>
      </c>
      <c r="Z62" s="395" t="s">
        <v>7433</v>
      </c>
      <c r="AA62" s="386" t="s">
        <v>8273</v>
      </c>
      <c r="AB62" s="396" t="s">
        <v>7435</v>
      </c>
      <c r="AC62" s="397" t="s">
        <v>8593</v>
      </c>
      <c r="AD62" s="398">
        <v>44325</v>
      </c>
      <c r="AE62" s="399" t="s">
        <v>7437</v>
      </c>
      <c r="AF62" s="408"/>
      <c r="AG62" s="408"/>
      <c r="AH62" s="408"/>
      <c r="AI62" s="399" t="s">
        <v>7502</v>
      </c>
      <c r="AJ62" s="495" t="s">
        <v>8594</v>
      </c>
      <c r="AK62" s="458" t="s">
        <v>8297</v>
      </c>
      <c r="AL62" s="401" t="s">
        <v>7443</v>
      </c>
      <c r="AM62" s="401" t="s">
        <v>8595</v>
      </c>
      <c r="AN62" s="399"/>
      <c r="AO62" s="419">
        <v>43965</v>
      </c>
      <c r="AP62" s="419">
        <v>43965</v>
      </c>
      <c r="AQ62" s="442"/>
      <c r="AR62" s="393">
        <v>2020</v>
      </c>
      <c r="AS62" s="389" t="s">
        <v>7912</v>
      </c>
      <c r="AT62" s="389">
        <v>0</v>
      </c>
      <c r="AU62" s="404"/>
      <c r="AV62" s="404"/>
      <c r="AW62" s="389"/>
      <c r="AX62" s="403" t="s">
        <v>7676</v>
      </c>
      <c r="AY62" s="405" t="s">
        <v>8596</v>
      </c>
      <c r="AZ62" s="403" t="s">
        <v>7679</v>
      </c>
      <c r="BA62" s="403" t="s">
        <v>8597</v>
      </c>
      <c r="BB62" s="406" t="s">
        <v>8598</v>
      </c>
      <c r="BC62" s="406" t="s">
        <v>8599</v>
      </c>
      <c r="BD62" s="396" t="s">
        <v>5210</v>
      </c>
      <c r="BE62" s="407" t="s">
        <v>7892</v>
      </c>
      <c r="BF62" s="390">
        <v>6237000</v>
      </c>
      <c r="BG62" s="399" t="s">
        <v>7682</v>
      </c>
      <c r="BH62" s="408">
        <v>43965</v>
      </c>
      <c r="BI62" s="468" t="s">
        <v>8600</v>
      </c>
      <c r="BJ62" s="410"/>
      <c r="BK62" s="410">
        <v>0</v>
      </c>
      <c r="BL62" s="410">
        <v>0</v>
      </c>
      <c r="BM62" s="411">
        <v>0</v>
      </c>
      <c r="BN62" s="410">
        <v>0</v>
      </c>
      <c r="BO62" s="390"/>
      <c r="BP62" s="390"/>
      <c r="BQ62" s="406"/>
      <c r="BR62" s="427"/>
      <c r="BS62" s="427"/>
      <c r="BT62" s="427"/>
      <c r="BU62" s="427"/>
      <c r="BV62" s="427"/>
      <c r="BW62" s="427"/>
      <c r="BX62" s="406"/>
      <c r="BY62" s="427" t="s">
        <v>8601</v>
      </c>
      <c r="BZ62" s="406" t="s">
        <v>8602</v>
      </c>
      <c r="CA62" s="427" t="s">
        <v>8603</v>
      </c>
      <c r="CB62" s="406" t="s">
        <v>8604</v>
      </c>
      <c r="CC62" s="427" t="s">
        <v>7468</v>
      </c>
      <c r="CD62" s="427" t="s">
        <v>8605</v>
      </c>
      <c r="CE62" s="427"/>
      <c r="CF62" s="427"/>
      <c r="CG62" s="427"/>
      <c r="CH62" s="427"/>
      <c r="CI62" s="427"/>
      <c r="CJ62" s="415">
        <f t="shared" si="4"/>
        <v>4</v>
      </c>
      <c r="CK62" s="416" t="e">
        <f>VLOOKUP(B62,'[1]thành tích'!B$4:H$400,7,0)</f>
        <v>#REF!</v>
      </c>
      <c r="CL62" s="417" t="e">
        <f>VLOOKUP(B62,'[1]thành tích'!B$4:M$310,12,0)</f>
        <v>#REF!</v>
      </c>
      <c r="CM62" s="417" t="e">
        <f>VLOOKUP(B62,'[1]thành tích'!B$4:J$310,9,0)</f>
        <v>#REF!</v>
      </c>
      <c r="CN62" s="417" t="e">
        <f>VLOOKUP(B62,'[1]thành tích'!B$4:F$310,5,0)</f>
        <v>#REF!</v>
      </c>
      <c r="CP62" s="418" t="e">
        <f>VLOOKUP(B62,#REF!,2,0)</f>
        <v>#REF!</v>
      </c>
    </row>
    <row r="63" spans="1:94" s="418" customFormat="1" ht="35.25" customHeight="1">
      <c r="A63" s="386">
        <f t="shared" si="2"/>
        <v>58</v>
      </c>
      <c r="B63" s="387">
        <v>18838</v>
      </c>
      <c r="C63" s="489" t="s">
        <v>3500</v>
      </c>
      <c r="D63" s="389">
        <v>34738</v>
      </c>
      <c r="E63" s="390">
        <f t="shared" si="3"/>
        <v>2</v>
      </c>
      <c r="F63" s="391" t="s">
        <v>7924</v>
      </c>
      <c r="G63" s="496"/>
      <c r="H63" s="497" t="s">
        <v>8606</v>
      </c>
      <c r="I63" s="393">
        <f t="shared" si="0"/>
        <v>1995</v>
      </c>
      <c r="J63" s="389">
        <v>34738</v>
      </c>
      <c r="K63" s="429"/>
      <c r="L63" s="387">
        <v>1</v>
      </c>
      <c r="M63" s="387" t="s">
        <v>7425</v>
      </c>
      <c r="N63" s="387">
        <v>18838</v>
      </c>
      <c r="O63" s="406" t="s">
        <v>8607</v>
      </c>
      <c r="P63" s="406" t="s">
        <v>6810</v>
      </c>
      <c r="Q63" s="406" t="s">
        <v>8608</v>
      </c>
      <c r="R63" s="406" t="s">
        <v>8609</v>
      </c>
      <c r="S63" s="406" t="s">
        <v>7626</v>
      </c>
      <c r="T63" s="406" t="s">
        <v>7431</v>
      </c>
      <c r="U63" s="406" t="s">
        <v>7432</v>
      </c>
      <c r="V63" s="395" t="s">
        <v>8609</v>
      </c>
      <c r="W63" s="395" t="s">
        <v>7626</v>
      </c>
      <c r="X63" s="395" t="s">
        <v>7431</v>
      </c>
      <c r="Y63" s="395" t="s">
        <v>7432</v>
      </c>
      <c r="Z63" s="395" t="s">
        <v>7433</v>
      </c>
      <c r="AA63" s="386" t="s">
        <v>8364</v>
      </c>
      <c r="AB63" s="396" t="s">
        <v>8294</v>
      </c>
      <c r="AC63" s="397" t="s">
        <v>8610</v>
      </c>
      <c r="AD63" s="398">
        <v>44311</v>
      </c>
      <c r="AE63" s="399" t="s">
        <v>7437</v>
      </c>
      <c r="AF63" s="395">
        <v>44174</v>
      </c>
      <c r="AG63" s="395">
        <v>44539</v>
      </c>
      <c r="AH63" s="395"/>
      <c r="AI63" s="399" t="s">
        <v>7502</v>
      </c>
      <c r="AJ63" s="407" t="s">
        <v>8296</v>
      </c>
      <c r="AK63" s="399" t="s">
        <v>8297</v>
      </c>
      <c r="AL63" s="401" t="s">
        <v>7674</v>
      </c>
      <c r="AM63" s="401" t="s">
        <v>8298</v>
      </c>
      <c r="AN63" s="399"/>
      <c r="AO63" s="389">
        <v>42905</v>
      </c>
      <c r="AP63" s="389">
        <v>42905</v>
      </c>
      <c r="AQ63" s="485"/>
      <c r="AR63" s="393">
        <v>2017</v>
      </c>
      <c r="AS63" s="389" t="s">
        <v>7912</v>
      </c>
      <c r="AT63" s="389">
        <v>0</v>
      </c>
      <c r="AU63" s="389" t="s">
        <v>7447</v>
      </c>
      <c r="AV63" s="386"/>
      <c r="AW63" s="389" t="s">
        <v>7603</v>
      </c>
      <c r="AX63" s="406" t="s">
        <v>7912</v>
      </c>
      <c r="AY63" s="405" t="s">
        <v>7678</v>
      </c>
      <c r="AZ63" s="403" t="s">
        <v>7679</v>
      </c>
      <c r="BA63" s="403">
        <v>2216038025</v>
      </c>
      <c r="BB63" s="406" t="s">
        <v>8611</v>
      </c>
      <c r="BC63" s="406" t="s">
        <v>8612</v>
      </c>
      <c r="BD63" s="396" t="s">
        <v>5210</v>
      </c>
      <c r="BE63" s="407" t="s">
        <v>7892</v>
      </c>
      <c r="BF63" s="390">
        <v>6237000</v>
      </c>
      <c r="BG63" s="399" t="s">
        <v>7682</v>
      </c>
      <c r="BH63" s="408">
        <v>44866</v>
      </c>
      <c r="BI63" s="468" t="s">
        <v>8613</v>
      </c>
      <c r="BJ63" s="410" t="s">
        <v>7377</v>
      </c>
      <c r="BK63" s="410" t="s">
        <v>8614</v>
      </c>
      <c r="BL63" s="410" t="s">
        <v>8615</v>
      </c>
      <c r="BM63" s="411">
        <v>0</v>
      </c>
      <c r="BN63" s="410">
        <v>0</v>
      </c>
      <c r="BO63" s="390"/>
      <c r="BP63" s="390"/>
      <c r="BQ63" s="396" t="s">
        <v>8616</v>
      </c>
      <c r="BR63" s="490" t="s">
        <v>8617</v>
      </c>
      <c r="BS63" s="490"/>
      <c r="BT63" s="490"/>
      <c r="BU63" s="490"/>
      <c r="BV63" s="490"/>
      <c r="BW63" s="490"/>
      <c r="BX63" s="490"/>
      <c r="BY63" s="490" t="s">
        <v>8618</v>
      </c>
      <c r="BZ63" s="490" t="s">
        <v>8619</v>
      </c>
      <c r="CA63" s="490" t="s">
        <v>8620</v>
      </c>
      <c r="CB63" s="490" t="s">
        <v>8621</v>
      </c>
      <c r="CC63" s="490" t="s">
        <v>7590</v>
      </c>
      <c r="CD63" s="490" t="s">
        <v>8622</v>
      </c>
      <c r="CE63" s="498" t="s">
        <v>8619</v>
      </c>
      <c r="CF63" s="490"/>
      <c r="CG63" s="490"/>
      <c r="CH63" s="490"/>
      <c r="CI63" s="490"/>
      <c r="CJ63" s="415">
        <f t="shared" si="4"/>
        <v>7</v>
      </c>
      <c r="CK63" s="416" t="e">
        <f>VLOOKUP(B63,'[1]thành tích'!B$4:H$400,7,0)</f>
        <v>#REF!</v>
      </c>
      <c r="CL63" s="417" t="e">
        <f>VLOOKUP(B63,'[1]thành tích'!B$4:M$310,12,0)</f>
        <v>#REF!</v>
      </c>
      <c r="CM63" s="417" t="str">
        <f>VLOOKUP(B63,'[1]thành tích'!B$4:J$310,9,0)</f>
        <v xml:space="preserve"> Malai -Sing 2023</v>
      </c>
      <c r="CN63" s="417" t="e">
        <f>VLOOKUP(B63,'[1]thành tích'!B$4:F$310,5,0)</f>
        <v>#REF!</v>
      </c>
      <c r="CP63" s="418" t="e">
        <f>VLOOKUP(B63,#REF!,2,0)</f>
        <v>#REF!</v>
      </c>
    </row>
    <row r="64" spans="1:94" s="418" customFormat="1" ht="35.25" customHeight="1">
      <c r="A64" s="386">
        <f t="shared" si="2"/>
        <v>59</v>
      </c>
      <c r="B64" s="439">
        <v>18863</v>
      </c>
      <c r="C64" s="440" t="s">
        <v>3516</v>
      </c>
      <c r="D64" s="419">
        <v>35194</v>
      </c>
      <c r="E64" s="390">
        <f t="shared" si="3"/>
        <v>5</v>
      </c>
      <c r="F64" s="391" t="s">
        <v>7924</v>
      </c>
      <c r="G64" s="441"/>
      <c r="H64" s="497" t="s">
        <v>8606</v>
      </c>
      <c r="I64" s="393">
        <f t="shared" si="0"/>
        <v>1996</v>
      </c>
      <c r="J64" s="419">
        <v>35194</v>
      </c>
      <c r="K64" s="448"/>
      <c r="L64" s="387">
        <v>1</v>
      </c>
      <c r="M64" s="387" t="s">
        <v>7425</v>
      </c>
      <c r="N64" s="439">
        <v>18863</v>
      </c>
      <c r="O64" s="433" t="s">
        <v>8623</v>
      </c>
      <c r="P64" s="406" t="s">
        <v>8624</v>
      </c>
      <c r="Q64" s="406" t="s">
        <v>8625</v>
      </c>
      <c r="R64" s="406" t="s">
        <v>8626</v>
      </c>
      <c r="S64" s="406" t="s">
        <v>7571</v>
      </c>
      <c r="T64" s="406" t="s">
        <v>7431</v>
      </c>
      <c r="U64" s="406" t="s">
        <v>7432</v>
      </c>
      <c r="V64" s="395" t="s">
        <v>8627</v>
      </c>
      <c r="W64" s="395" t="s">
        <v>7571</v>
      </c>
      <c r="X64" s="395" t="s">
        <v>7431</v>
      </c>
      <c r="Y64" s="395" t="s">
        <v>7432</v>
      </c>
      <c r="Z64" s="395" t="s">
        <v>7433</v>
      </c>
      <c r="AA64" s="386" t="s">
        <v>7434</v>
      </c>
      <c r="AB64" s="396" t="s">
        <v>8294</v>
      </c>
      <c r="AC64" s="397" t="s">
        <v>8628</v>
      </c>
      <c r="AD64" s="398">
        <v>44299</v>
      </c>
      <c r="AE64" s="399" t="s">
        <v>7437</v>
      </c>
      <c r="AF64" s="408"/>
      <c r="AG64" s="408"/>
      <c r="AH64" s="408"/>
      <c r="AI64" s="399" t="s">
        <v>7502</v>
      </c>
      <c r="AJ64" s="439" t="s">
        <v>8296</v>
      </c>
      <c r="AK64" s="458" t="s">
        <v>8297</v>
      </c>
      <c r="AL64" s="401" t="s">
        <v>7674</v>
      </c>
      <c r="AM64" s="401" t="s">
        <v>8298</v>
      </c>
      <c r="AN64" s="399"/>
      <c r="AO64" s="419">
        <v>42905</v>
      </c>
      <c r="AP64" s="419">
        <v>42905</v>
      </c>
      <c r="AQ64" s="442"/>
      <c r="AR64" s="393">
        <v>2017</v>
      </c>
      <c r="AS64" s="389" t="s">
        <v>7912</v>
      </c>
      <c r="AT64" s="389">
        <v>0</v>
      </c>
      <c r="AU64" s="404"/>
      <c r="AV64" s="404"/>
      <c r="AW64" s="389" t="s">
        <v>7603</v>
      </c>
      <c r="AX64" s="403" t="s">
        <v>7912</v>
      </c>
      <c r="AY64" s="405" t="s">
        <v>7678</v>
      </c>
      <c r="AZ64" s="403" t="s">
        <v>7679</v>
      </c>
      <c r="BA64" s="403">
        <v>2216038047</v>
      </c>
      <c r="BB64" s="406" t="s">
        <v>8629</v>
      </c>
      <c r="BC64" s="406" t="s">
        <v>8630</v>
      </c>
      <c r="BD64" s="396" t="s">
        <v>5210</v>
      </c>
      <c r="BE64" s="407" t="s">
        <v>7892</v>
      </c>
      <c r="BF64" s="390">
        <v>6237000</v>
      </c>
      <c r="BG64" s="399" t="s">
        <v>7682</v>
      </c>
      <c r="BH64" s="408">
        <v>44866</v>
      </c>
      <c r="BI64" s="468" t="s">
        <v>8631</v>
      </c>
      <c r="BJ64" s="410"/>
      <c r="BK64" s="410">
        <v>0</v>
      </c>
      <c r="BL64" s="410">
        <v>0</v>
      </c>
      <c r="BM64" s="411">
        <v>0</v>
      </c>
      <c r="BN64" s="410">
        <v>0</v>
      </c>
      <c r="BO64" s="390"/>
      <c r="BP64" s="390"/>
      <c r="BQ64" s="406"/>
      <c r="BR64" s="427"/>
      <c r="BS64" s="427"/>
      <c r="BT64" s="427"/>
      <c r="BU64" s="427"/>
      <c r="BV64" s="427"/>
      <c r="BW64" s="427"/>
      <c r="BX64" s="406"/>
      <c r="BY64" s="427" t="s">
        <v>8632</v>
      </c>
      <c r="BZ64" s="406" t="s">
        <v>8633</v>
      </c>
      <c r="CA64" s="427" t="s">
        <v>8634</v>
      </c>
      <c r="CB64" s="406" t="s">
        <v>8635</v>
      </c>
      <c r="CC64" s="427" t="s">
        <v>7468</v>
      </c>
      <c r="CD64" s="427" t="s">
        <v>8636</v>
      </c>
      <c r="CE64" s="427"/>
      <c r="CF64" s="427"/>
      <c r="CG64" s="427"/>
      <c r="CH64" s="427"/>
      <c r="CI64" s="427"/>
      <c r="CJ64" s="415">
        <f t="shared" si="4"/>
        <v>7</v>
      </c>
      <c r="CK64" s="416" t="e">
        <f>VLOOKUP(B64,'[1]thành tích'!B$4:H$400,7,0)</f>
        <v>#REF!</v>
      </c>
      <c r="CL64" s="417" t="e">
        <f>VLOOKUP(B64,'[1]thành tích'!B$4:M$310,12,0)</f>
        <v>#REF!</v>
      </c>
      <c r="CM64" s="417" t="e">
        <f>VLOOKUP(B64,'[1]thành tích'!B$4:J$310,9,0)</f>
        <v>#REF!</v>
      </c>
      <c r="CN64" s="417" t="e">
        <f>VLOOKUP(B64,'[1]thành tích'!B$4:F$310,5,0)</f>
        <v>#REF!</v>
      </c>
      <c r="CP64" s="418" t="e">
        <f>VLOOKUP(B64,#REF!,2,0)</f>
        <v>#REF!</v>
      </c>
    </row>
    <row r="65" spans="1:94" s="418" customFormat="1" ht="35.25" customHeight="1">
      <c r="A65" s="386">
        <f t="shared" si="2"/>
        <v>60</v>
      </c>
      <c r="B65" s="439">
        <v>20453</v>
      </c>
      <c r="C65" s="440" t="s">
        <v>1075</v>
      </c>
      <c r="D65" s="419">
        <v>34757</v>
      </c>
      <c r="E65" s="390">
        <f t="shared" si="3"/>
        <v>2</v>
      </c>
      <c r="F65" s="391" t="s">
        <v>7924</v>
      </c>
      <c r="G65" s="441"/>
      <c r="H65" s="419"/>
      <c r="I65" s="393">
        <f t="shared" si="0"/>
        <v>1995</v>
      </c>
      <c r="J65" s="419">
        <v>34757</v>
      </c>
      <c r="K65" s="448"/>
      <c r="L65" s="387">
        <v>1</v>
      </c>
      <c r="M65" s="387" t="s">
        <v>7425</v>
      </c>
      <c r="N65" s="439">
        <v>20453</v>
      </c>
      <c r="O65" s="433" t="s">
        <v>8637</v>
      </c>
      <c r="P65" s="433" t="s">
        <v>8638</v>
      </c>
      <c r="Q65" s="433" t="s">
        <v>8637</v>
      </c>
      <c r="R65" s="434" t="s">
        <v>8639</v>
      </c>
      <c r="S65" s="434" t="s">
        <v>7571</v>
      </c>
      <c r="T65" s="434" t="s">
        <v>7431</v>
      </c>
      <c r="U65" s="434" t="s">
        <v>7432</v>
      </c>
      <c r="V65" s="434" t="s">
        <v>8639</v>
      </c>
      <c r="W65" s="434" t="s">
        <v>7571</v>
      </c>
      <c r="X65" s="434" t="s">
        <v>7431</v>
      </c>
      <c r="Y65" s="434" t="s">
        <v>7432</v>
      </c>
      <c r="Z65" s="395" t="s">
        <v>7433</v>
      </c>
      <c r="AA65" s="386" t="s">
        <v>8273</v>
      </c>
      <c r="AB65" s="396" t="s">
        <v>7435</v>
      </c>
      <c r="AC65" s="397" t="s">
        <v>8640</v>
      </c>
      <c r="AD65" s="398">
        <v>44577</v>
      </c>
      <c r="AE65" s="399" t="s">
        <v>7437</v>
      </c>
      <c r="AF65" s="408"/>
      <c r="AG65" s="408"/>
      <c r="AH65" s="408"/>
      <c r="AI65" s="399" t="s">
        <v>7502</v>
      </c>
      <c r="AJ65" s="495" t="s">
        <v>8641</v>
      </c>
      <c r="AK65" s="458" t="s">
        <v>7504</v>
      </c>
      <c r="AL65" s="401" t="s">
        <v>7441</v>
      </c>
      <c r="AM65" s="401" t="s">
        <v>8642</v>
      </c>
      <c r="AN65" s="399"/>
      <c r="AO65" s="419">
        <v>44688</v>
      </c>
      <c r="AP65" s="419">
        <v>44688</v>
      </c>
      <c r="AQ65" s="442"/>
      <c r="AR65" s="393">
        <f t="shared" ref="AR65:AR100" si="5">YEAR(AP65)</f>
        <v>2022</v>
      </c>
      <c r="AS65" s="389" t="s">
        <v>7676</v>
      </c>
      <c r="AT65" s="389">
        <v>0</v>
      </c>
      <c r="AU65" s="404"/>
      <c r="AV65" s="404"/>
      <c r="AW65" s="389" t="s">
        <v>7603</v>
      </c>
      <c r="AX65" s="403" t="s">
        <v>7676</v>
      </c>
      <c r="AY65" s="405" t="s">
        <v>7678</v>
      </c>
      <c r="AZ65" s="403" t="s">
        <v>7679</v>
      </c>
      <c r="BA65" s="403"/>
      <c r="BB65" s="406" t="s">
        <v>8643</v>
      </c>
      <c r="BC65" s="406"/>
      <c r="BD65" s="396"/>
      <c r="BE65" s="407" t="s">
        <v>7767</v>
      </c>
      <c r="BF65" s="390">
        <v>6549000</v>
      </c>
      <c r="BG65" s="399" t="s">
        <v>7682</v>
      </c>
      <c r="BH65" s="408">
        <v>44688</v>
      </c>
      <c r="BI65" s="468" t="s">
        <v>8644</v>
      </c>
      <c r="BJ65" s="410" t="s">
        <v>7377</v>
      </c>
      <c r="BK65" s="410" t="s">
        <v>8645</v>
      </c>
      <c r="BL65" s="410" t="s">
        <v>8646</v>
      </c>
      <c r="BM65" s="411">
        <v>0</v>
      </c>
      <c r="BN65" s="410">
        <v>0</v>
      </c>
      <c r="BO65" s="390">
        <v>1996</v>
      </c>
      <c r="BP65" s="390"/>
      <c r="BQ65" s="406" t="s">
        <v>8647</v>
      </c>
      <c r="BR65" s="427" t="s">
        <v>8648</v>
      </c>
      <c r="BS65" s="427"/>
      <c r="BT65" s="427"/>
      <c r="BU65" s="427"/>
      <c r="BV65" s="427"/>
      <c r="BW65" s="427"/>
      <c r="BX65" s="406">
        <v>1</v>
      </c>
      <c r="BY65" s="427" t="s">
        <v>8649</v>
      </c>
      <c r="BZ65" s="406" t="s">
        <v>8650</v>
      </c>
      <c r="CA65" s="427" t="s">
        <v>8651</v>
      </c>
      <c r="CB65" s="406" t="s">
        <v>8652</v>
      </c>
      <c r="CC65" s="427"/>
      <c r="CD65" s="427" t="s">
        <v>8653</v>
      </c>
      <c r="CE65" s="427"/>
      <c r="CF65" s="427" t="s">
        <v>8654</v>
      </c>
      <c r="CG65" s="427"/>
      <c r="CH65" s="427" t="s">
        <v>8655</v>
      </c>
      <c r="CI65" s="427"/>
      <c r="CJ65" s="415">
        <f t="shared" si="4"/>
        <v>2</v>
      </c>
      <c r="CK65" s="416" t="e">
        <f>VLOOKUP(B65,'[1]thành tích'!B$4:H$400,7,0)</f>
        <v>#REF!</v>
      </c>
      <c r="CL65" s="417" t="e">
        <f>VLOOKUP(B65,'[1]thành tích'!B$4:M$310,12,0)</f>
        <v>#REF!</v>
      </c>
      <c r="CM65" s="417" t="e">
        <f>VLOOKUP(B65,'[1]thành tích'!B$4:J$310,9,0)</f>
        <v>#REF!</v>
      </c>
      <c r="CN65" s="417" t="e">
        <f>VLOOKUP(B65,'[1]thành tích'!B$4:F$310,5,0)</f>
        <v>#REF!</v>
      </c>
      <c r="CP65" s="418" t="e">
        <f>VLOOKUP(B65,#REF!,2,0)</f>
        <v>#REF!</v>
      </c>
    </row>
    <row r="66" spans="1:94" s="418" customFormat="1" ht="35.25" customHeight="1">
      <c r="A66" s="386">
        <f t="shared" si="2"/>
        <v>61</v>
      </c>
      <c r="B66" s="439">
        <v>18862</v>
      </c>
      <c r="C66" s="480" t="s">
        <v>3515</v>
      </c>
      <c r="D66" s="419">
        <v>35065</v>
      </c>
      <c r="E66" s="390">
        <f t="shared" si="3"/>
        <v>1</v>
      </c>
      <c r="F66" s="391" t="s">
        <v>7924</v>
      </c>
      <c r="G66" s="419"/>
      <c r="H66" s="403"/>
      <c r="I66" s="393">
        <f t="shared" si="0"/>
        <v>1996</v>
      </c>
      <c r="J66" s="419">
        <v>35065</v>
      </c>
      <c r="K66" s="448"/>
      <c r="L66" s="387">
        <v>1</v>
      </c>
      <c r="M66" s="387" t="s">
        <v>7425</v>
      </c>
      <c r="N66" s="439">
        <v>18862</v>
      </c>
      <c r="O66" s="403" t="s">
        <v>4864</v>
      </c>
      <c r="P66" s="455" t="s">
        <v>8656</v>
      </c>
      <c r="Q66" s="456" t="s">
        <v>8657</v>
      </c>
      <c r="R66" s="456" t="s">
        <v>8658</v>
      </c>
      <c r="S66" s="456" t="s">
        <v>7571</v>
      </c>
      <c r="T66" s="456" t="s">
        <v>7431</v>
      </c>
      <c r="U66" s="456" t="s">
        <v>7432</v>
      </c>
      <c r="V66" s="395" t="s">
        <v>8658</v>
      </c>
      <c r="W66" s="395" t="s">
        <v>7571</v>
      </c>
      <c r="X66" s="395" t="s">
        <v>7431</v>
      </c>
      <c r="Y66" s="395" t="s">
        <v>7432</v>
      </c>
      <c r="Z66" s="395" t="s">
        <v>7433</v>
      </c>
      <c r="AA66" s="386" t="s">
        <v>7434</v>
      </c>
      <c r="AB66" s="396" t="s">
        <v>8294</v>
      </c>
      <c r="AC66" s="426">
        <v>101263753</v>
      </c>
      <c r="AD66" s="398">
        <v>41430</v>
      </c>
      <c r="AE66" s="399" t="s">
        <v>7432</v>
      </c>
      <c r="AF66" s="408"/>
      <c r="AG66" s="408"/>
      <c r="AH66" s="408"/>
      <c r="AI66" s="399" t="s">
        <v>7502</v>
      </c>
      <c r="AJ66" s="407" t="s">
        <v>8296</v>
      </c>
      <c r="AK66" s="399" t="s">
        <v>8297</v>
      </c>
      <c r="AL66" s="401" t="s">
        <v>7674</v>
      </c>
      <c r="AM66" s="401" t="s">
        <v>8298</v>
      </c>
      <c r="AN66" s="399"/>
      <c r="AO66" s="389">
        <v>42905</v>
      </c>
      <c r="AP66" s="389">
        <v>42905</v>
      </c>
      <c r="AQ66" s="403"/>
      <c r="AR66" s="393">
        <f t="shared" si="5"/>
        <v>2017</v>
      </c>
      <c r="AS66" s="389" t="s">
        <v>7912</v>
      </c>
      <c r="AT66" s="389">
        <v>0</v>
      </c>
      <c r="AU66" s="404"/>
      <c r="AV66" s="404"/>
      <c r="AW66" s="406" t="s">
        <v>7603</v>
      </c>
      <c r="AX66" s="389" t="s">
        <v>7912</v>
      </c>
      <c r="AY66" s="405" t="s">
        <v>7678</v>
      </c>
      <c r="AZ66" s="403" t="s">
        <v>7679</v>
      </c>
      <c r="BA66" s="403">
        <v>2216038046</v>
      </c>
      <c r="BB66" s="406" t="s">
        <v>8659</v>
      </c>
      <c r="BC66" s="406" t="s">
        <v>8660</v>
      </c>
      <c r="BD66" s="396" t="s">
        <v>5210</v>
      </c>
      <c r="BE66" s="407" t="s">
        <v>7892</v>
      </c>
      <c r="BF66" s="390">
        <v>6237000</v>
      </c>
      <c r="BG66" s="399" t="s">
        <v>7682</v>
      </c>
      <c r="BH66" s="408">
        <v>45261</v>
      </c>
      <c r="BI66" s="409" t="s">
        <v>8661</v>
      </c>
      <c r="BJ66" s="410"/>
      <c r="BK66" s="410">
        <v>0</v>
      </c>
      <c r="BL66" s="410">
        <v>0</v>
      </c>
      <c r="BM66" s="411">
        <v>0</v>
      </c>
      <c r="BN66" s="410">
        <v>0</v>
      </c>
      <c r="BO66" s="390"/>
      <c r="BP66" s="390"/>
      <c r="BQ66" s="406"/>
      <c r="BR66" s="427"/>
      <c r="BS66" s="427"/>
      <c r="BT66" s="427"/>
      <c r="BU66" s="427"/>
      <c r="BV66" s="427"/>
      <c r="BW66" s="427"/>
      <c r="BX66" s="406"/>
      <c r="BY66" s="427" t="s">
        <v>7465</v>
      </c>
      <c r="BZ66" s="406">
        <v>0</v>
      </c>
      <c r="CA66" s="427" t="s">
        <v>8662</v>
      </c>
      <c r="CB66" s="406">
        <v>0</v>
      </c>
      <c r="CC66" s="427"/>
      <c r="CD66" s="427"/>
      <c r="CE66" s="427"/>
      <c r="CF66" s="427"/>
      <c r="CG66" s="427"/>
      <c r="CH66" s="427"/>
      <c r="CI66" s="427"/>
      <c r="CJ66" s="415">
        <f t="shared" si="4"/>
        <v>7</v>
      </c>
      <c r="CK66" s="416" t="e">
        <f>VLOOKUP(B66,'[1]thành tích'!B$4:H$400,7,0)</f>
        <v>#REF!</v>
      </c>
      <c r="CL66" s="417" t="e">
        <f>VLOOKUP(B66,'[1]thành tích'!B$4:M$310,12,0)</f>
        <v>#REF!</v>
      </c>
      <c r="CM66" s="417" t="e">
        <f>VLOOKUP(B66,'[1]thành tích'!B$4:J$310,9,0)</f>
        <v>#REF!</v>
      </c>
      <c r="CN66" s="417" t="e">
        <f>VLOOKUP(B66,'[1]thành tích'!B$4:F$310,5,0)</f>
        <v>#REF!</v>
      </c>
      <c r="CP66" s="418" t="e">
        <f>VLOOKUP(B66,#REF!,2,0)</f>
        <v>#REF!</v>
      </c>
    </row>
    <row r="67" spans="1:94" s="418" customFormat="1" ht="35.25" customHeight="1">
      <c r="A67" s="386">
        <f t="shared" si="2"/>
        <v>62</v>
      </c>
      <c r="B67" s="387">
        <v>18724</v>
      </c>
      <c r="C67" s="388" t="s">
        <v>3450</v>
      </c>
      <c r="D67" s="389">
        <v>32871</v>
      </c>
      <c r="E67" s="390">
        <f t="shared" si="3"/>
        <v>12</v>
      </c>
      <c r="F67" s="391" t="s">
        <v>7924</v>
      </c>
      <c r="G67" s="389"/>
      <c r="H67" s="403" t="s">
        <v>8663</v>
      </c>
      <c r="I67" s="393">
        <f t="shared" si="0"/>
        <v>1989</v>
      </c>
      <c r="J67" s="389"/>
      <c r="K67" s="429"/>
      <c r="L67" s="387">
        <v>1</v>
      </c>
      <c r="M67" s="387" t="s">
        <v>7425</v>
      </c>
      <c r="N67" s="387">
        <v>18724</v>
      </c>
      <c r="O67" s="406" t="s">
        <v>8664</v>
      </c>
      <c r="P67" s="401" t="s">
        <v>8665</v>
      </c>
      <c r="Q67" s="401" t="s">
        <v>8666</v>
      </c>
      <c r="R67" s="401" t="s">
        <v>8667</v>
      </c>
      <c r="S67" s="401" t="s">
        <v>8668</v>
      </c>
      <c r="T67" s="401" t="s">
        <v>7431</v>
      </c>
      <c r="U67" s="401" t="s">
        <v>7432</v>
      </c>
      <c r="V67" s="395" t="s">
        <v>8667</v>
      </c>
      <c r="W67" s="395" t="s">
        <v>8668</v>
      </c>
      <c r="X67" s="395" t="s">
        <v>7431</v>
      </c>
      <c r="Y67" s="395" t="s">
        <v>7432</v>
      </c>
      <c r="Z67" s="395" t="s">
        <v>7433</v>
      </c>
      <c r="AA67" s="386" t="s">
        <v>7434</v>
      </c>
      <c r="AB67" s="396" t="s">
        <v>7435</v>
      </c>
      <c r="AC67" s="397" t="s">
        <v>8669</v>
      </c>
      <c r="AD67" s="398">
        <v>44364</v>
      </c>
      <c r="AE67" s="401" t="s">
        <v>7437</v>
      </c>
      <c r="AF67" s="408">
        <v>44076</v>
      </c>
      <c r="AG67" s="408">
        <v>44441</v>
      </c>
      <c r="AH67" s="458"/>
      <c r="AI67" s="399" t="s">
        <v>7502</v>
      </c>
      <c r="AJ67" s="407" t="s">
        <v>8670</v>
      </c>
      <c r="AK67" s="399" t="s">
        <v>7504</v>
      </c>
      <c r="AL67" s="401" t="s">
        <v>7443</v>
      </c>
      <c r="AM67" s="401"/>
      <c r="AN67" s="399"/>
      <c r="AO67" s="389">
        <v>42793</v>
      </c>
      <c r="AP67" s="389">
        <v>42793</v>
      </c>
      <c r="AQ67" s="403"/>
      <c r="AR67" s="393">
        <f t="shared" si="5"/>
        <v>2017</v>
      </c>
      <c r="AS67" s="389" t="s">
        <v>7912</v>
      </c>
      <c r="AT67" s="389">
        <v>0</v>
      </c>
      <c r="AU67" s="404" t="s">
        <v>7447</v>
      </c>
      <c r="AV67" s="404"/>
      <c r="AW67" s="389"/>
      <c r="AX67" s="389" t="s">
        <v>7676</v>
      </c>
      <c r="AY67" s="405" t="s">
        <v>7678</v>
      </c>
      <c r="AZ67" s="403" t="s">
        <v>7679</v>
      </c>
      <c r="BA67" s="403">
        <v>2216035253</v>
      </c>
      <c r="BB67" s="406" t="s">
        <v>8671</v>
      </c>
      <c r="BC67" s="406" t="s">
        <v>8672</v>
      </c>
      <c r="BD67" s="396" t="s">
        <v>5210</v>
      </c>
      <c r="BE67" s="407" t="s">
        <v>7606</v>
      </c>
      <c r="BF67" s="390">
        <v>5940000</v>
      </c>
      <c r="BG67" s="399" t="s">
        <v>7682</v>
      </c>
      <c r="BH67" s="408">
        <v>42793</v>
      </c>
      <c r="BI67" s="468" t="s">
        <v>8673</v>
      </c>
      <c r="BJ67" s="410"/>
      <c r="BK67" s="410">
        <v>0</v>
      </c>
      <c r="BL67" s="410">
        <v>0</v>
      </c>
      <c r="BM67" s="411">
        <v>0</v>
      </c>
      <c r="BN67" s="410">
        <v>0</v>
      </c>
      <c r="BO67" s="390"/>
      <c r="BP67" s="390"/>
      <c r="BQ67" s="406"/>
      <c r="BR67" s="427"/>
      <c r="BS67" s="427"/>
      <c r="BT67" s="427"/>
      <c r="BU67" s="427"/>
      <c r="BV67" s="427"/>
      <c r="BW67" s="427"/>
      <c r="BX67" s="406"/>
      <c r="BY67" s="427" t="s">
        <v>8674</v>
      </c>
      <c r="BZ67" s="406" t="s">
        <v>8675</v>
      </c>
      <c r="CA67" s="427" t="s">
        <v>924</v>
      </c>
      <c r="CB67" s="406">
        <v>359470975</v>
      </c>
      <c r="CC67" s="427" t="s">
        <v>7777</v>
      </c>
      <c r="CD67" s="427" t="s">
        <v>8676</v>
      </c>
      <c r="CE67" s="428" t="s">
        <v>8675</v>
      </c>
      <c r="CF67" s="427"/>
      <c r="CG67" s="427"/>
      <c r="CH67" s="427"/>
      <c r="CI67" s="427"/>
      <c r="CJ67" s="415">
        <f t="shared" si="4"/>
        <v>7</v>
      </c>
      <c r="CK67" s="416" t="e">
        <f>VLOOKUP(B67,'[1]thành tích'!B$4:H$400,7,0)</f>
        <v>#REF!</v>
      </c>
      <c r="CL67" s="417" t="e">
        <f>VLOOKUP(B67,'[1]thành tích'!B$4:M$310,12,0)</f>
        <v>#REF!</v>
      </c>
      <c r="CM67" s="417" t="e">
        <f>VLOOKUP(B67,'[1]thành tích'!B$4:J$310,9,0)</f>
        <v>#REF!</v>
      </c>
      <c r="CN67" s="417" t="e">
        <f>VLOOKUP(B67,'[1]thành tích'!B$4:F$310,5,0)</f>
        <v>#REF!</v>
      </c>
      <c r="CP67" s="418" t="e">
        <f>VLOOKUP(B67,#REF!,2,0)</f>
        <v>#REF!</v>
      </c>
    </row>
    <row r="68" spans="1:94" s="418" customFormat="1" ht="35.25" customHeight="1">
      <c r="A68" s="386">
        <f t="shared" si="2"/>
        <v>63</v>
      </c>
      <c r="B68" s="387">
        <v>20593</v>
      </c>
      <c r="C68" s="388" t="s">
        <v>4382</v>
      </c>
      <c r="D68" s="389">
        <v>34644</v>
      </c>
      <c r="E68" s="390">
        <f t="shared" si="3"/>
        <v>11</v>
      </c>
      <c r="F68" s="391" t="s">
        <v>7924</v>
      </c>
      <c r="G68" s="389"/>
      <c r="H68" s="403"/>
      <c r="I68" s="393">
        <f t="shared" si="0"/>
        <v>1994</v>
      </c>
      <c r="J68" s="389"/>
      <c r="K68" s="429"/>
      <c r="L68" s="387">
        <v>2</v>
      </c>
      <c r="M68" s="387" t="s">
        <v>7397</v>
      </c>
      <c r="N68" s="387">
        <v>20593</v>
      </c>
      <c r="O68" s="406" t="s">
        <v>6521</v>
      </c>
      <c r="P68" s="401" t="s">
        <v>8677</v>
      </c>
      <c r="Q68" s="401" t="s">
        <v>8678</v>
      </c>
      <c r="R68" s="401" t="s">
        <v>8679</v>
      </c>
      <c r="S68" s="401" t="s">
        <v>8680</v>
      </c>
      <c r="T68" s="401" t="s">
        <v>7431</v>
      </c>
      <c r="U68" s="401" t="s">
        <v>7432</v>
      </c>
      <c r="V68" s="401" t="s">
        <v>8679</v>
      </c>
      <c r="W68" s="401" t="s">
        <v>8680</v>
      </c>
      <c r="X68" s="401" t="s">
        <v>7431</v>
      </c>
      <c r="Y68" s="401" t="s">
        <v>7432</v>
      </c>
      <c r="Z68" s="395" t="s">
        <v>7433</v>
      </c>
      <c r="AA68" s="386" t="s">
        <v>7434</v>
      </c>
      <c r="AB68" s="396" t="s">
        <v>7435</v>
      </c>
      <c r="AC68" s="397" t="s">
        <v>8681</v>
      </c>
      <c r="AD68" s="398">
        <v>44315</v>
      </c>
      <c r="AE68" s="401" t="s">
        <v>7437</v>
      </c>
      <c r="AF68" s="408"/>
      <c r="AG68" s="408"/>
      <c r="AH68" s="458"/>
      <c r="AI68" s="399" t="s">
        <v>7502</v>
      </c>
      <c r="AJ68" s="407" t="s">
        <v>8296</v>
      </c>
      <c r="AK68" s="399" t="s">
        <v>7504</v>
      </c>
      <c r="AL68" s="401" t="s">
        <v>7443</v>
      </c>
      <c r="AM68" s="401" t="s">
        <v>8298</v>
      </c>
      <c r="AN68" s="399"/>
      <c r="AO68" s="389">
        <v>44837</v>
      </c>
      <c r="AP68" s="389">
        <v>44837</v>
      </c>
      <c r="AQ68" s="403"/>
      <c r="AR68" s="393">
        <f t="shared" si="5"/>
        <v>2022</v>
      </c>
      <c r="AS68" s="389" t="s">
        <v>7676</v>
      </c>
      <c r="AT68" s="389">
        <v>0</v>
      </c>
      <c r="AU68" s="404"/>
      <c r="AV68" s="404"/>
      <c r="AW68" s="389" t="s">
        <v>7603</v>
      </c>
      <c r="AX68" s="389" t="s">
        <v>7676</v>
      </c>
      <c r="AY68" s="405" t="s">
        <v>7678</v>
      </c>
      <c r="AZ68" s="403" t="s">
        <v>7679</v>
      </c>
      <c r="BA68" s="403"/>
      <c r="BB68" s="406" t="s">
        <v>8682</v>
      </c>
      <c r="BC68" s="406"/>
      <c r="BD68" s="396"/>
      <c r="BE68" s="407" t="s">
        <v>7606</v>
      </c>
      <c r="BF68" s="390">
        <v>5940000</v>
      </c>
      <c r="BG68" s="399" t="s">
        <v>7682</v>
      </c>
      <c r="BH68" s="408">
        <v>44840</v>
      </c>
      <c r="BI68" s="468" t="s">
        <v>8683</v>
      </c>
      <c r="BJ68" s="410" t="s">
        <v>8280</v>
      </c>
      <c r="BK68" s="410">
        <v>0</v>
      </c>
      <c r="BL68" s="410">
        <v>0</v>
      </c>
      <c r="BM68" s="411" t="s">
        <v>1246</v>
      </c>
      <c r="BN68" s="410" t="s">
        <v>8684</v>
      </c>
      <c r="BO68" s="412" t="s">
        <v>8685</v>
      </c>
      <c r="BP68" s="390"/>
      <c r="BQ68" s="406" t="s">
        <v>8686</v>
      </c>
      <c r="BR68" s="427" t="s">
        <v>8687</v>
      </c>
      <c r="BS68" s="427" t="s">
        <v>7463</v>
      </c>
      <c r="BT68" s="427" t="s">
        <v>8688</v>
      </c>
      <c r="BU68" s="427"/>
      <c r="BV68" s="427"/>
      <c r="BW68" s="427"/>
      <c r="BX68" s="406">
        <v>1</v>
      </c>
      <c r="BY68" s="427" t="s">
        <v>8689</v>
      </c>
      <c r="BZ68" s="406" t="s">
        <v>8690</v>
      </c>
      <c r="CA68" s="427" t="s">
        <v>8691</v>
      </c>
      <c r="CB68" s="406" t="s">
        <v>8692</v>
      </c>
      <c r="CC68" s="427" t="s">
        <v>7777</v>
      </c>
      <c r="CD68" s="427" t="s">
        <v>8676</v>
      </c>
      <c r="CE68" s="428" t="s">
        <v>8675</v>
      </c>
      <c r="CF68" s="427"/>
      <c r="CG68" s="427"/>
      <c r="CH68" s="427"/>
      <c r="CI68" s="427"/>
      <c r="CJ68" s="415">
        <f t="shared" si="4"/>
        <v>2</v>
      </c>
      <c r="CK68" s="416" t="e">
        <f>VLOOKUP(B68,'[1]thành tích'!B$4:H$400,7,0)</f>
        <v>#REF!</v>
      </c>
      <c r="CL68" s="417" t="e">
        <f>VLOOKUP(B68,'[1]thành tích'!B$4:M$310,12,0)</f>
        <v>#REF!</v>
      </c>
      <c r="CM68" s="417" t="e">
        <f>VLOOKUP(B68,'[1]thành tích'!B$4:J$310,9,0)</f>
        <v>#REF!</v>
      </c>
      <c r="CN68" s="417" t="e">
        <f>VLOOKUP(B68,'[1]thành tích'!B$4:F$310,5,0)</f>
        <v>#REF!</v>
      </c>
      <c r="CP68" s="418" t="e">
        <f>VLOOKUP(B68,#REF!,2,0)</f>
        <v>#REF!</v>
      </c>
    </row>
    <row r="69" spans="1:94" s="418" customFormat="1" ht="35.25" customHeight="1">
      <c r="A69" s="386">
        <f t="shared" si="2"/>
        <v>64</v>
      </c>
      <c r="B69" s="439">
        <v>20885</v>
      </c>
      <c r="C69" s="440" t="s">
        <v>4552</v>
      </c>
      <c r="D69" s="419">
        <v>35100</v>
      </c>
      <c r="E69" s="390">
        <f t="shared" si="3"/>
        <v>2</v>
      </c>
      <c r="F69" s="391" t="s">
        <v>7924</v>
      </c>
      <c r="G69" s="419" t="s">
        <v>7757</v>
      </c>
      <c r="H69" s="419"/>
      <c r="I69" s="393">
        <f>YEAR(D69)</f>
        <v>1996</v>
      </c>
      <c r="J69" s="419"/>
      <c r="K69" s="448"/>
      <c r="L69" s="387">
        <v>2</v>
      </c>
      <c r="M69" s="387" t="s">
        <v>7397</v>
      </c>
      <c r="N69" s="439">
        <v>20885</v>
      </c>
      <c r="O69" s="433" t="s">
        <v>7544</v>
      </c>
      <c r="P69" s="434" t="s">
        <v>8693</v>
      </c>
      <c r="Q69" s="434" t="s">
        <v>4874</v>
      </c>
      <c r="R69" s="434"/>
      <c r="S69" s="434" t="s">
        <v>8668</v>
      </c>
      <c r="T69" s="434" t="s">
        <v>7431</v>
      </c>
      <c r="U69" s="434" t="s">
        <v>7432</v>
      </c>
      <c r="V69" s="395"/>
      <c r="W69" s="434" t="s">
        <v>8668</v>
      </c>
      <c r="X69" s="434" t="s">
        <v>7431</v>
      </c>
      <c r="Y69" s="434" t="s">
        <v>7432</v>
      </c>
      <c r="Z69" s="395" t="s">
        <v>7433</v>
      </c>
      <c r="AA69" s="386" t="s">
        <v>8273</v>
      </c>
      <c r="AB69" s="396" t="s">
        <v>7435</v>
      </c>
      <c r="AC69" s="397" t="s">
        <v>8694</v>
      </c>
      <c r="AD69" s="398">
        <v>44425</v>
      </c>
      <c r="AE69" s="399" t="s">
        <v>7437</v>
      </c>
      <c r="AF69" s="408"/>
      <c r="AG69" s="408"/>
      <c r="AH69" s="408"/>
      <c r="AI69" s="399" t="s">
        <v>7502</v>
      </c>
      <c r="AJ69" s="495" t="s">
        <v>8388</v>
      </c>
      <c r="AK69" s="458"/>
      <c r="AL69" s="401"/>
      <c r="AM69" s="401" t="s">
        <v>8097</v>
      </c>
      <c r="AN69" s="399"/>
      <c r="AO69" s="419">
        <v>45081</v>
      </c>
      <c r="AP69" s="419">
        <v>45081</v>
      </c>
      <c r="AQ69" s="442"/>
      <c r="AR69" s="393">
        <f t="shared" si="5"/>
        <v>2023</v>
      </c>
      <c r="AS69" s="389" t="s">
        <v>7676</v>
      </c>
      <c r="AT69" s="389"/>
      <c r="AU69" s="404"/>
      <c r="AV69" s="404"/>
      <c r="AW69" s="389" t="s">
        <v>7603</v>
      </c>
      <c r="AX69" s="403" t="s">
        <v>7676</v>
      </c>
      <c r="AY69" s="405" t="s">
        <v>7678</v>
      </c>
      <c r="AZ69" s="403" t="s">
        <v>7679</v>
      </c>
      <c r="BA69" s="403"/>
      <c r="BB69" s="406" t="e">
        <v>#N/A</v>
      </c>
      <c r="BC69" s="406"/>
      <c r="BD69" s="396"/>
      <c r="BE69" s="407" t="s">
        <v>7767</v>
      </c>
      <c r="BF69" s="390">
        <v>6549000</v>
      </c>
      <c r="BG69" s="399" t="s">
        <v>7682</v>
      </c>
      <c r="BH69" s="408">
        <v>45081</v>
      </c>
      <c r="BI69" s="409" t="s">
        <v>8695</v>
      </c>
      <c r="BJ69" s="410" t="s">
        <v>7379</v>
      </c>
      <c r="BK69" s="410">
        <v>0</v>
      </c>
      <c r="BL69" s="410">
        <v>0</v>
      </c>
      <c r="BM69" s="411" t="s">
        <v>8353</v>
      </c>
      <c r="BN69" s="410">
        <v>0</v>
      </c>
      <c r="BO69" s="390">
        <v>1973</v>
      </c>
      <c r="BP69" s="412" t="s">
        <v>8696</v>
      </c>
      <c r="BQ69" s="406" t="s">
        <v>8697</v>
      </c>
      <c r="BR69" s="427" t="s">
        <v>8698</v>
      </c>
      <c r="BS69" s="427"/>
      <c r="BT69" s="427"/>
      <c r="BU69" s="427"/>
      <c r="BV69" s="427"/>
      <c r="BW69" s="427"/>
      <c r="BX69" s="406">
        <v>1</v>
      </c>
      <c r="BY69" s="427" t="s">
        <v>8699</v>
      </c>
      <c r="BZ69" s="406">
        <v>0</v>
      </c>
      <c r="CA69" s="427" t="s">
        <v>2702</v>
      </c>
      <c r="CB69" s="406" t="s">
        <v>8700</v>
      </c>
      <c r="CC69" s="427" t="s">
        <v>8701</v>
      </c>
      <c r="CD69" s="427" t="s">
        <v>8702</v>
      </c>
      <c r="CE69" s="428">
        <v>385545399</v>
      </c>
      <c r="CF69" s="427"/>
      <c r="CG69" s="427"/>
      <c r="CH69" s="427"/>
      <c r="CI69" s="427"/>
      <c r="CJ69" s="415">
        <f t="shared" si="4"/>
        <v>1</v>
      </c>
      <c r="CK69" s="416" t="e">
        <f>VLOOKUP(B69,'[1]thành tích'!B$4:H$400,7,0)</f>
        <v>#REF!</v>
      </c>
      <c r="CL69" s="417" t="e">
        <f>VLOOKUP(B69,'[1]thành tích'!B$4:M$310,12,0)</f>
        <v>#REF!</v>
      </c>
      <c r="CM69" s="417" t="e">
        <f>VLOOKUP(B69,'[1]thành tích'!B$4:J$310,9,0)</f>
        <v>#REF!</v>
      </c>
      <c r="CN69" s="417" t="e">
        <f>VLOOKUP(B69,'[1]thành tích'!B$4:F$310,5,0)</f>
        <v>#REF!</v>
      </c>
      <c r="CP69" s="418" t="e">
        <f>VLOOKUP(B69,#REF!,2,0)</f>
        <v>#REF!</v>
      </c>
    </row>
    <row r="70" spans="1:94" s="418" customFormat="1" ht="35.25" customHeight="1">
      <c r="A70" s="386">
        <f t="shared" si="2"/>
        <v>65</v>
      </c>
      <c r="B70" s="439">
        <v>20980</v>
      </c>
      <c r="C70" s="440" t="s">
        <v>4614</v>
      </c>
      <c r="D70" s="419">
        <v>35656</v>
      </c>
      <c r="E70" s="390">
        <f t="shared" si="3"/>
        <v>8</v>
      </c>
      <c r="F70" s="391" t="s">
        <v>7924</v>
      </c>
      <c r="G70" s="419" t="s">
        <v>8703</v>
      </c>
      <c r="H70" s="419"/>
      <c r="I70" s="393">
        <f>YEAR(D70)</f>
        <v>1997</v>
      </c>
      <c r="J70" s="419"/>
      <c r="K70" s="419">
        <v>35656</v>
      </c>
      <c r="L70" s="387">
        <v>2</v>
      </c>
      <c r="M70" s="387" t="s">
        <v>7397</v>
      </c>
      <c r="N70" s="439">
        <v>20980</v>
      </c>
      <c r="O70" s="433" t="s">
        <v>7497</v>
      </c>
      <c r="P70" s="434" t="s">
        <v>8704</v>
      </c>
      <c r="Q70" s="434" t="s">
        <v>8705</v>
      </c>
      <c r="R70" s="434" t="s">
        <v>8706</v>
      </c>
      <c r="S70" s="434" t="s">
        <v>7430</v>
      </c>
      <c r="T70" s="434" t="s">
        <v>7431</v>
      </c>
      <c r="U70" s="434" t="s">
        <v>7432</v>
      </c>
      <c r="V70" s="395" t="s">
        <v>8706</v>
      </c>
      <c r="W70" s="395" t="s">
        <v>7430</v>
      </c>
      <c r="X70" s="395" t="s">
        <v>7431</v>
      </c>
      <c r="Y70" s="395" t="s">
        <v>7432</v>
      </c>
      <c r="Z70" s="395" t="s">
        <v>7433</v>
      </c>
      <c r="AA70" s="386" t="s">
        <v>8273</v>
      </c>
      <c r="AB70" s="396" t="s">
        <v>7435</v>
      </c>
      <c r="AC70" s="397" t="s">
        <v>8707</v>
      </c>
      <c r="AD70" s="398">
        <v>44467</v>
      </c>
      <c r="AE70" s="399" t="s">
        <v>7437</v>
      </c>
      <c r="AF70" s="408"/>
      <c r="AG70" s="408"/>
      <c r="AH70" s="408"/>
      <c r="AI70" s="399" t="s">
        <v>7502</v>
      </c>
      <c r="AJ70" s="495" t="s">
        <v>8708</v>
      </c>
      <c r="AK70" s="401" t="s">
        <v>7789</v>
      </c>
      <c r="AL70" s="401" t="s">
        <v>7441</v>
      </c>
      <c r="AM70" s="401" t="s">
        <v>8709</v>
      </c>
      <c r="AN70" s="399"/>
      <c r="AO70" s="408">
        <v>45129</v>
      </c>
      <c r="AP70" s="408">
        <v>45129</v>
      </c>
      <c r="AQ70" s="442"/>
      <c r="AR70" s="393">
        <f t="shared" si="5"/>
        <v>2023</v>
      </c>
      <c r="AS70" s="389" t="s">
        <v>7676</v>
      </c>
      <c r="AT70" s="389"/>
      <c r="AU70" s="404"/>
      <c r="AV70" s="404"/>
      <c r="AW70" s="389"/>
      <c r="AX70" s="403" t="s">
        <v>7676</v>
      </c>
      <c r="AY70" s="405" t="s">
        <v>7678</v>
      </c>
      <c r="AZ70" s="403" t="s">
        <v>7679</v>
      </c>
      <c r="BA70" s="403"/>
      <c r="BB70" s="406"/>
      <c r="BC70" s="406"/>
      <c r="BD70" s="396"/>
      <c r="BE70" s="407" t="s">
        <v>7767</v>
      </c>
      <c r="BF70" s="390">
        <v>6549000</v>
      </c>
      <c r="BG70" s="399" t="s">
        <v>7682</v>
      </c>
      <c r="BH70" s="408">
        <v>45129</v>
      </c>
      <c r="BI70" s="468" t="s">
        <v>8710</v>
      </c>
      <c r="BJ70" s="410" t="s">
        <v>8280</v>
      </c>
      <c r="BK70" s="410">
        <v>0</v>
      </c>
      <c r="BL70" s="410">
        <v>0</v>
      </c>
      <c r="BM70" s="411" t="s">
        <v>8711</v>
      </c>
      <c r="BN70" s="410">
        <v>0</v>
      </c>
      <c r="BO70" s="390">
        <v>1993</v>
      </c>
      <c r="BP70" s="412" t="s">
        <v>8712</v>
      </c>
      <c r="BQ70" s="406" t="s">
        <v>7748</v>
      </c>
      <c r="BR70" s="427" t="s">
        <v>8713</v>
      </c>
      <c r="BS70" s="427" t="s">
        <v>7898</v>
      </c>
      <c r="BT70" s="427"/>
      <c r="BU70" s="427"/>
      <c r="BV70" s="427"/>
      <c r="BW70" s="427"/>
      <c r="BX70" s="406">
        <v>1</v>
      </c>
      <c r="BY70" s="427" t="s">
        <v>8714</v>
      </c>
      <c r="BZ70" s="406" t="s">
        <v>8715</v>
      </c>
      <c r="CA70" s="427" t="s">
        <v>8716</v>
      </c>
      <c r="CB70" s="406" t="s">
        <v>8717</v>
      </c>
      <c r="CC70" s="427" t="s">
        <v>8718</v>
      </c>
      <c r="CD70" s="427" t="s">
        <v>8719</v>
      </c>
      <c r="CE70" s="428"/>
      <c r="CF70" s="427" t="s">
        <v>8720</v>
      </c>
      <c r="CG70" s="427" t="s">
        <v>8721</v>
      </c>
      <c r="CH70" s="427" t="s">
        <v>8722</v>
      </c>
      <c r="CI70" s="427"/>
      <c r="CJ70" s="415">
        <f t="shared" si="4"/>
        <v>1</v>
      </c>
      <c r="CK70" s="416" t="e">
        <f>VLOOKUP(B70,'[1]thành tích'!B$4:H$400,7,0)</f>
        <v>#REF!</v>
      </c>
      <c r="CL70" s="417" t="e">
        <f>VLOOKUP(B70,'[1]thành tích'!B$4:M$310,12,0)</f>
        <v>#REF!</v>
      </c>
      <c r="CM70" s="417" t="e">
        <f>VLOOKUP(B70,'[1]thành tích'!B$4:J$310,9,0)</f>
        <v>#REF!</v>
      </c>
      <c r="CN70" s="417" t="e">
        <f>VLOOKUP(B70,'[1]thành tích'!B$4:F$310,5,0)</f>
        <v>#REF!</v>
      </c>
      <c r="CP70" s="418" t="e">
        <f>VLOOKUP(B70,#REF!,2,0)</f>
        <v>#REF!</v>
      </c>
    </row>
    <row r="71" spans="1:94" s="418" customFormat="1" ht="40.5" customHeight="1">
      <c r="A71" s="386">
        <f t="shared" si="2"/>
        <v>66</v>
      </c>
      <c r="B71" s="387">
        <v>18900</v>
      </c>
      <c r="C71" s="388" t="s">
        <v>802</v>
      </c>
      <c r="D71" s="389" t="s">
        <v>4767</v>
      </c>
      <c r="E71" s="390" t="e">
        <f t="shared" ref="E71:E134" si="6">MONTH(D71)</f>
        <v>#VALUE!</v>
      </c>
      <c r="F71" s="391" t="s">
        <v>7924</v>
      </c>
      <c r="G71" s="389"/>
      <c r="H71" s="403"/>
      <c r="I71" s="393" t="e">
        <f>YEAR(D71)</f>
        <v>#VALUE!</v>
      </c>
      <c r="J71" s="389"/>
      <c r="K71" s="429" t="s">
        <v>4767</v>
      </c>
      <c r="L71" s="387">
        <v>2</v>
      </c>
      <c r="M71" s="387" t="s">
        <v>7397</v>
      </c>
      <c r="N71" s="387">
        <v>18900</v>
      </c>
      <c r="O71" s="406" t="s">
        <v>6679</v>
      </c>
      <c r="P71" s="401" t="s">
        <v>8723</v>
      </c>
      <c r="Q71" s="401" t="s">
        <v>8724</v>
      </c>
      <c r="R71" s="401" t="s">
        <v>8725</v>
      </c>
      <c r="S71" s="401" t="s">
        <v>7626</v>
      </c>
      <c r="T71" s="401" t="s">
        <v>7431</v>
      </c>
      <c r="U71" s="401" t="s">
        <v>7432</v>
      </c>
      <c r="V71" s="395" t="s">
        <v>8725</v>
      </c>
      <c r="W71" s="395" t="s">
        <v>7626</v>
      </c>
      <c r="X71" s="395" t="s">
        <v>7431</v>
      </c>
      <c r="Y71" s="395" t="s">
        <v>7432</v>
      </c>
      <c r="Z71" s="395" t="s">
        <v>7433</v>
      </c>
      <c r="AA71" s="386" t="s">
        <v>8273</v>
      </c>
      <c r="AB71" s="396" t="s">
        <v>8294</v>
      </c>
      <c r="AC71" s="426" t="s">
        <v>8726</v>
      </c>
      <c r="AD71" s="398" t="s">
        <v>8727</v>
      </c>
      <c r="AE71" s="401" t="s">
        <v>7437</v>
      </c>
      <c r="AF71" s="458"/>
      <c r="AG71" s="458"/>
      <c r="AH71" s="458"/>
      <c r="AI71" s="399" t="s">
        <v>7502</v>
      </c>
      <c r="AJ71" s="407" t="s">
        <v>8728</v>
      </c>
      <c r="AK71" s="399" t="s">
        <v>8297</v>
      </c>
      <c r="AL71" s="401" t="s">
        <v>7715</v>
      </c>
      <c r="AM71" s="401" t="s">
        <v>8729</v>
      </c>
      <c r="AN71" s="399"/>
      <c r="AO71" s="389">
        <v>42905</v>
      </c>
      <c r="AP71" s="389">
        <v>42905</v>
      </c>
      <c r="AQ71" s="403"/>
      <c r="AR71" s="393">
        <f t="shared" si="5"/>
        <v>2017</v>
      </c>
      <c r="AS71" s="389" t="s">
        <v>7912</v>
      </c>
      <c r="AT71" s="389">
        <v>0</v>
      </c>
      <c r="AU71" s="404"/>
      <c r="AV71" s="404"/>
      <c r="AW71" s="389"/>
      <c r="AX71" s="389" t="s">
        <v>7912</v>
      </c>
      <c r="AY71" s="405" t="s">
        <v>7678</v>
      </c>
      <c r="AZ71" s="403" t="s">
        <v>7679</v>
      </c>
      <c r="BA71" s="403">
        <v>2216038073</v>
      </c>
      <c r="BB71" s="406" t="s">
        <v>8730</v>
      </c>
      <c r="BC71" s="406" t="s">
        <v>8731</v>
      </c>
      <c r="BD71" s="396" t="s">
        <v>5210</v>
      </c>
      <c r="BE71" s="407" t="s">
        <v>7892</v>
      </c>
      <c r="BF71" s="390">
        <v>6237000</v>
      </c>
      <c r="BG71" s="399" t="s">
        <v>7682</v>
      </c>
      <c r="BH71" s="408">
        <v>45215</v>
      </c>
      <c r="BI71" s="409" t="s">
        <v>8732</v>
      </c>
      <c r="BJ71" s="410" t="s">
        <v>8393</v>
      </c>
      <c r="BK71" s="410">
        <v>0</v>
      </c>
      <c r="BL71" s="410">
        <v>0</v>
      </c>
      <c r="BM71" s="411" t="s">
        <v>8733</v>
      </c>
      <c r="BN71" s="410" t="s">
        <v>8734</v>
      </c>
      <c r="BO71" s="390">
        <v>1986</v>
      </c>
      <c r="BP71" s="390"/>
      <c r="BQ71" s="406" t="s">
        <v>8735</v>
      </c>
      <c r="BR71" s="427" t="s">
        <v>8736</v>
      </c>
      <c r="BS71" s="427"/>
      <c r="BT71" s="427"/>
      <c r="BU71" s="427"/>
      <c r="BV71" s="427"/>
      <c r="BW71" s="427"/>
      <c r="BX71" s="406">
        <v>1</v>
      </c>
      <c r="BY71" s="427" t="s">
        <v>8737</v>
      </c>
      <c r="BZ71" s="406" t="s">
        <v>8738</v>
      </c>
      <c r="CA71" s="427" t="s">
        <v>8739</v>
      </c>
      <c r="CB71" s="406" t="s">
        <v>8740</v>
      </c>
      <c r="CC71" s="427" t="s">
        <v>7777</v>
      </c>
      <c r="CD71" s="427" t="s">
        <v>8485</v>
      </c>
      <c r="CE71" s="428" t="s">
        <v>8741</v>
      </c>
      <c r="CF71" s="427"/>
      <c r="CG71" s="427"/>
      <c r="CH71" s="427"/>
      <c r="CI71" s="427"/>
      <c r="CJ71" s="415">
        <f t="shared" ref="CJ71:CJ134" si="7">+$CJ$2-AR71</f>
        <v>7</v>
      </c>
      <c r="CK71" s="416" t="e">
        <f>VLOOKUP(B71,'[1]thành tích'!B$4:H$400,7,0)</f>
        <v>#REF!</v>
      </c>
      <c r="CL71" s="417" t="e">
        <f>VLOOKUP(B71,'[1]thành tích'!B$4:M$310,12,0)</f>
        <v>#REF!</v>
      </c>
      <c r="CM71" s="417" t="e">
        <f>VLOOKUP(B71,'[1]thành tích'!B$4:J$310,9,0)</f>
        <v>#REF!</v>
      </c>
      <c r="CN71" s="417" t="e">
        <f>VLOOKUP(B71,'[1]thành tích'!B$4:F$310,5,0)</f>
        <v>#REF!</v>
      </c>
      <c r="CP71" s="418" t="e">
        <f>VLOOKUP(B71,#REF!,2,0)</f>
        <v>#REF!</v>
      </c>
    </row>
    <row r="72" spans="1:94" s="418" customFormat="1" ht="40.5" customHeight="1">
      <c r="A72" s="386">
        <f t="shared" si="2"/>
        <v>67</v>
      </c>
      <c r="B72" s="387">
        <v>21040</v>
      </c>
      <c r="C72" s="388" t="s">
        <v>4651</v>
      </c>
      <c r="D72" s="389">
        <v>35029</v>
      </c>
      <c r="E72" s="390">
        <f t="shared" si="6"/>
        <v>11</v>
      </c>
      <c r="F72" s="391" t="s">
        <v>7924</v>
      </c>
      <c r="G72" s="389"/>
      <c r="H72" s="403"/>
      <c r="I72" s="393">
        <v>1995</v>
      </c>
      <c r="J72" s="389">
        <v>35029</v>
      </c>
      <c r="K72" s="429"/>
      <c r="L72" s="387">
        <v>1</v>
      </c>
      <c r="M72" s="387" t="s">
        <v>7425</v>
      </c>
      <c r="N72" s="387">
        <v>21040</v>
      </c>
      <c r="O72" s="433" t="s">
        <v>8742</v>
      </c>
      <c r="P72" s="401" t="s">
        <v>8743</v>
      </c>
      <c r="Q72" s="401" t="s">
        <v>8744</v>
      </c>
      <c r="R72" s="401"/>
      <c r="S72" s="401" t="s">
        <v>7548</v>
      </c>
      <c r="T72" s="401" t="s">
        <v>7431</v>
      </c>
      <c r="U72" s="401" t="s">
        <v>7432</v>
      </c>
      <c r="V72" s="395"/>
      <c r="W72" s="401" t="s">
        <v>7548</v>
      </c>
      <c r="X72" s="401" t="s">
        <v>7431</v>
      </c>
      <c r="Y72" s="401" t="s">
        <v>7432</v>
      </c>
      <c r="Z72" s="395" t="s">
        <v>7433</v>
      </c>
      <c r="AA72" s="386" t="s">
        <v>8273</v>
      </c>
      <c r="AB72" s="396" t="s">
        <v>8294</v>
      </c>
      <c r="AC72" s="397" t="s">
        <v>8745</v>
      </c>
      <c r="AD72" s="398">
        <v>44268</v>
      </c>
      <c r="AE72" s="401" t="s">
        <v>7437</v>
      </c>
      <c r="AF72" s="458"/>
      <c r="AG72" s="458"/>
      <c r="AH72" s="458"/>
      <c r="AI72" s="399" t="s">
        <v>7502</v>
      </c>
      <c r="AJ72" s="407" t="s">
        <v>8746</v>
      </c>
      <c r="AK72" s="399" t="s">
        <v>8297</v>
      </c>
      <c r="AL72" s="401" t="s">
        <v>7441</v>
      </c>
      <c r="AM72" s="401" t="s">
        <v>8548</v>
      </c>
      <c r="AN72" s="399"/>
      <c r="AO72" s="389">
        <v>45231</v>
      </c>
      <c r="AP72" s="389">
        <v>45231</v>
      </c>
      <c r="AQ72" s="403"/>
      <c r="AR72" s="393">
        <f t="shared" si="5"/>
        <v>2023</v>
      </c>
      <c r="AS72" s="389" t="s">
        <v>7912</v>
      </c>
      <c r="AT72" s="389"/>
      <c r="AU72" s="404"/>
      <c r="AV72" s="404"/>
      <c r="AW72" s="389" t="s">
        <v>7603</v>
      </c>
      <c r="AX72" s="389" t="s">
        <v>7912</v>
      </c>
      <c r="AY72" s="405" t="s">
        <v>7678</v>
      </c>
      <c r="AZ72" s="403" t="s">
        <v>7679</v>
      </c>
      <c r="BA72" s="403"/>
      <c r="BB72" s="406"/>
      <c r="BC72" s="406"/>
      <c r="BD72" s="396"/>
      <c r="BE72" s="407" t="s">
        <v>7767</v>
      </c>
      <c r="BF72" s="390">
        <v>6549000</v>
      </c>
      <c r="BG72" s="399" t="s">
        <v>7682</v>
      </c>
      <c r="BH72" s="408">
        <v>45231</v>
      </c>
      <c r="BI72" s="468" t="s">
        <v>8747</v>
      </c>
      <c r="BJ72" s="410" t="s">
        <v>7377</v>
      </c>
      <c r="BK72" s="411" t="s">
        <v>8748</v>
      </c>
      <c r="BL72" s="410">
        <v>0</v>
      </c>
      <c r="BM72" s="411">
        <v>0</v>
      </c>
      <c r="BN72" s="410"/>
      <c r="BO72" s="390">
        <v>1995</v>
      </c>
      <c r="BP72" s="390" t="s">
        <v>8353</v>
      </c>
      <c r="BQ72" s="406"/>
      <c r="BR72" s="427" t="s">
        <v>8749</v>
      </c>
      <c r="BS72" s="427"/>
      <c r="BT72" s="427"/>
      <c r="BU72" s="427"/>
      <c r="BV72" s="427"/>
      <c r="BW72" s="427"/>
      <c r="BX72" s="406">
        <v>1</v>
      </c>
      <c r="BY72" s="427" t="s">
        <v>8662</v>
      </c>
      <c r="BZ72" s="406">
        <v>0</v>
      </c>
      <c r="CA72" s="427" t="s">
        <v>8750</v>
      </c>
      <c r="CB72" s="406">
        <v>0</v>
      </c>
      <c r="CC72" s="427" t="s">
        <v>7777</v>
      </c>
      <c r="CD72" s="427" t="s">
        <v>8751</v>
      </c>
      <c r="CE72" s="428" t="s">
        <v>8752</v>
      </c>
      <c r="CF72" s="427" t="s">
        <v>8753</v>
      </c>
      <c r="CG72" s="427" t="s">
        <v>7777</v>
      </c>
      <c r="CH72" s="427" t="s">
        <v>8751</v>
      </c>
      <c r="CI72" s="427"/>
      <c r="CJ72" s="415">
        <f t="shared" si="7"/>
        <v>1</v>
      </c>
      <c r="CK72" s="416" t="e">
        <f>VLOOKUP(B72,'[1]thành tích'!B$4:H$400,7,0)</f>
        <v>#REF!</v>
      </c>
      <c r="CL72" s="417" t="e">
        <f>VLOOKUP(B72,'[1]thành tích'!B$4:M$310,12,0)</f>
        <v>#REF!</v>
      </c>
      <c r="CM72" s="417" t="e">
        <f>VLOOKUP(B72,'[1]thành tích'!B$4:J$310,9,0)</f>
        <v>#REF!</v>
      </c>
      <c r="CN72" s="417" t="e">
        <f>VLOOKUP(B72,'[1]thành tích'!B$4:F$310,5,0)</f>
        <v>#REF!</v>
      </c>
      <c r="CP72" s="418" t="e">
        <f>VLOOKUP(B72,#REF!,2,0)</f>
        <v>#REF!</v>
      </c>
    </row>
    <row r="73" spans="1:94" s="418" customFormat="1" ht="40.5" customHeight="1">
      <c r="A73" s="386">
        <f t="shared" si="2"/>
        <v>68</v>
      </c>
      <c r="B73" s="387">
        <v>20672</v>
      </c>
      <c r="C73" s="388" t="s">
        <v>4612</v>
      </c>
      <c r="D73" s="389">
        <v>35348</v>
      </c>
      <c r="E73" s="390">
        <f t="shared" si="6"/>
        <v>10</v>
      </c>
      <c r="F73" s="391" t="s">
        <v>7924</v>
      </c>
      <c r="G73" s="389"/>
      <c r="H73" s="403"/>
      <c r="I73" s="393">
        <v>1996</v>
      </c>
      <c r="J73" s="389">
        <v>35348</v>
      </c>
      <c r="K73" s="429"/>
      <c r="L73" s="387">
        <v>1</v>
      </c>
      <c r="M73" s="387" t="s">
        <v>7425</v>
      </c>
      <c r="N73" s="387">
        <v>20672</v>
      </c>
      <c r="O73" s="433" t="s">
        <v>8742</v>
      </c>
      <c r="P73" s="401" t="s">
        <v>8754</v>
      </c>
      <c r="Q73" s="433" t="s">
        <v>8742</v>
      </c>
      <c r="R73" s="401"/>
      <c r="S73" s="456" t="s">
        <v>7430</v>
      </c>
      <c r="T73" s="456" t="s">
        <v>7431</v>
      </c>
      <c r="U73" s="456" t="s">
        <v>7432</v>
      </c>
      <c r="V73" s="395"/>
      <c r="W73" s="456" t="s">
        <v>7430</v>
      </c>
      <c r="X73" s="456" t="s">
        <v>7431</v>
      </c>
      <c r="Y73" s="456" t="s">
        <v>7432</v>
      </c>
      <c r="Z73" s="395" t="s">
        <v>7433</v>
      </c>
      <c r="AA73" s="386" t="s">
        <v>8273</v>
      </c>
      <c r="AB73" s="396" t="s">
        <v>8294</v>
      </c>
      <c r="AC73" s="397" t="s">
        <v>8755</v>
      </c>
      <c r="AD73" s="398">
        <v>44270</v>
      </c>
      <c r="AE73" s="401" t="s">
        <v>7437</v>
      </c>
      <c r="AF73" s="458"/>
      <c r="AG73" s="458"/>
      <c r="AH73" s="458"/>
      <c r="AI73" s="399" t="s">
        <v>7502</v>
      </c>
      <c r="AJ73" s="407" t="s">
        <v>8746</v>
      </c>
      <c r="AK73" s="399" t="s">
        <v>8297</v>
      </c>
      <c r="AL73" s="401" t="s">
        <v>7441</v>
      </c>
      <c r="AM73" s="401" t="s">
        <v>8548</v>
      </c>
      <c r="AN73" s="399"/>
      <c r="AO73" s="389">
        <v>45506</v>
      </c>
      <c r="AP73" s="389">
        <v>45506</v>
      </c>
      <c r="AQ73" s="403"/>
      <c r="AR73" s="393">
        <f t="shared" si="5"/>
        <v>2024</v>
      </c>
      <c r="AS73" s="389" t="s">
        <v>7912</v>
      </c>
      <c r="AT73" s="389"/>
      <c r="AU73" s="404"/>
      <c r="AV73" s="404"/>
      <c r="AW73" s="389"/>
      <c r="AX73" s="389" t="s">
        <v>7912</v>
      </c>
      <c r="AY73" s="405" t="s">
        <v>7678</v>
      </c>
      <c r="AZ73" s="403" t="s">
        <v>7679</v>
      </c>
      <c r="BA73" s="403"/>
      <c r="BB73" s="406"/>
      <c r="BC73" s="406"/>
      <c r="BD73" s="396"/>
      <c r="BE73" s="407" t="s">
        <v>7767</v>
      </c>
      <c r="BF73" s="390">
        <v>6549000</v>
      </c>
      <c r="BG73" s="399" t="s">
        <v>7682</v>
      </c>
      <c r="BH73" s="408">
        <v>45510</v>
      </c>
      <c r="BI73" s="468" t="s">
        <v>8756</v>
      </c>
      <c r="BJ73" s="410"/>
      <c r="BK73" s="411"/>
      <c r="BL73" s="410"/>
      <c r="BM73" s="411"/>
      <c r="BN73" s="410"/>
      <c r="BO73" s="390"/>
      <c r="BP73" s="390"/>
      <c r="BQ73" s="406"/>
      <c r="BR73" s="427"/>
      <c r="BS73" s="427"/>
      <c r="BT73" s="427"/>
      <c r="BU73" s="427"/>
      <c r="BV73" s="427"/>
      <c r="BW73" s="427"/>
      <c r="BX73" s="406"/>
      <c r="BY73" s="427" t="s">
        <v>8757</v>
      </c>
      <c r="BZ73" s="444" t="s">
        <v>8758</v>
      </c>
      <c r="CA73" s="427" t="s">
        <v>8759</v>
      </c>
      <c r="CB73" s="444" t="s">
        <v>8760</v>
      </c>
      <c r="CC73" s="427" t="s">
        <v>7468</v>
      </c>
      <c r="CD73" s="427" t="s">
        <v>7688</v>
      </c>
      <c r="CE73" s="428"/>
      <c r="CF73" s="427"/>
      <c r="CG73" s="427"/>
      <c r="CH73" s="427"/>
      <c r="CI73" s="427"/>
      <c r="CJ73" s="415">
        <f t="shared" si="7"/>
        <v>0</v>
      </c>
      <c r="CK73" s="416"/>
      <c r="CL73" s="417"/>
      <c r="CM73" s="417"/>
      <c r="CN73" s="417"/>
      <c r="CP73" s="418" t="e">
        <f>VLOOKUP(B73,#REF!,2,0)</f>
        <v>#REF!</v>
      </c>
    </row>
    <row r="74" spans="1:94" s="418" customFormat="1" ht="35.25" customHeight="1">
      <c r="A74" s="386">
        <f t="shared" si="2"/>
        <v>69</v>
      </c>
      <c r="B74" s="387">
        <v>14852</v>
      </c>
      <c r="C74" s="454" t="s">
        <v>608</v>
      </c>
      <c r="D74" s="389">
        <v>30337</v>
      </c>
      <c r="E74" s="390">
        <f t="shared" si="6"/>
        <v>1</v>
      </c>
      <c r="F74" s="391" t="s">
        <v>8761</v>
      </c>
      <c r="G74" s="389"/>
      <c r="H74" s="389" t="s">
        <v>8762</v>
      </c>
      <c r="I74" s="393">
        <f t="shared" ref="I74:I137" si="8">YEAR(D74)</f>
        <v>1983</v>
      </c>
      <c r="J74" s="389">
        <v>30337</v>
      </c>
      <c r="K74" s="429"/>
      <c r="L74" s="387">
        <v>1</v>
      </c>
      <c r="M74" s="387" t="s">
        <v>7425</v>
      </c>
      <c r="N74" s="387">
        <v>14852</v>
      </c>
      <c r="O74" s="419" t="s">
        <v>8763</v>
      </c>
      <c r="P74" s="421" t="s">
        <v>8764</v>
      </c>
      <c r="Q74" s="456" t="s">
        <v>8765</v>
      </c>
      <c r="R74" s="456" t="s">
        <v>8766</v>
      </c>
      <c r="S74" s="456" t="s">
        <v>7430</v>
      </c>
      <c r="T74" s="456" t="s">
        <v>7431</v>
      </c>
      <c r="U74" s="456" t="s">
        <v>7432</v>
      </c>
      <c r="V74" s="395" t="s">
        <v>8766</v>
      </c>
      <c r="W74" s="395" t="s">
        <v>7430</v>
      </c>
      <c r="X74" s="395" t="s">
        <v>7431</v>
      </c>
      <c r="Y74" s="395" t="s">
        <v>7432</v>
      </c>
      <c r="Z74" s="395" t="s">
        <v>7433</v>
      </c>
      <c r="AA74" s="386" t="s">
        <v>7434</v>
      </c>
      <c r="AB74" s="396" t="s">
        <v>7435</v>
      </c>
      <c r="AC74" s="397" t="s">
        <v>8767</v>
      </c>
      <c r="AD74" s="398" t="s">
        <v>8768</v>
      </c>
      <c r="AE74" s="434" t="s">
        <v>8769</v>
      </c>
      <c r="AF74" s="395">
        <v>41308</v>
      </c>
      <c r="AG74" s="395">
        <v>41673</v>
      </c>
      <c r="AH74" s="395"/>
      <c r="AI74" s="399" t="s">
        <v>7502</v>
      </c>
      <c r="AJ74" s="407" t="s">
        <v>8770</v>
      </c>
      <c r="AK74" s="399" t="s">
        <v>7504</v>
      </c>
      <c r="AL74" s="401" t="s">
        <v>7505</v>
      </c>
      <c r="AM74" s="401" t="s">
        <v>8771</v>
      </c>
      <c r="AN74" s="399" t="s">
        <v>7507</v>
      </c>
      <c r="AO74" s="389" t="s">
        <v>8772</v>
      </c>
      <c r="AP74" s="389" t="s">
        <v>8772</v>
      </c>
      <c r="AQ74" s="403"/>
      <c r="AR74" s="393">
        <f t="shared" si="5"/>
        <v>2007</v>
      </c>
      <c r="AS74" s="389" t="s">
        <v>7676</v>
      </c>
      <c r="AT74" s="389" t="s">
        <v>7677</v>
      </c>
      <c r="AU74" s="389" t="s">
        <v>7447</v>
      </c>
      <c r="AV74" s="389" t="s">
        <v>8773</v>
      </c>
      <c r="AW74" s="389"/>
      <c r="AX74" s="389" t="s">
        <v>7677</v>
      </c>
      <c r="AY74" s="405" t="s">
        <v>7678</v>
      </c>
      <c r="AZ74" s="403" t="s">
        <v>7679</v>
      </c>
      <c r="BA74" s="499" t="s">
        <v>8774</v>
      </c>
      <c r="BB74" s="406" t="s">
        <v>8775</v>
      </c>
      <c r="BC74" s="406" t="s">
        <v>8776</v>
      </c>
      <c r="BD74" s="396" t="s">
        <v>5204</v>
      </c>
      <c r="BE74" s="407" t="s">
        <v>7655</v>
      </c>
      <c r="BF74" s="390">
        <v>6877000</v>
      </c>
      <c r="BG74" s="399" t="s">
        <v>7682</v>
      </c>
      <c r="BH74" s="451">
        <v>44136</v>
      </c>
      <c r="BI74" s="409" t="s">
        <v>8777</v>
      </c>
      <c r="BJ74" s="410" t="s">
        <v>7455</v>
      </c>
      <c r="BK74" s="410" t="s">
        <v>1805</v>
      </c>
      <c r="BL74" s="410" t="s">
        <v>8778</v>
      </c>
      <c r="BM74" s="411">
        <v>0</v>
      </c>
      <c r="BN74" s="410">
        <v>0</v>
      </c>
      <c r="BO74" s="390">
        <v>1987</v>
      </c>
      <c r="BP74" s="412"/>
      <c r="BQ74" s="390" t="s">
        <v>8779</v>
      </c>
      <c r="BR74" s="427" t="s">
        <v>8780</v>
      </c>
      <c r="BS74" s="427" t="s">
        <v>7463</v>
      </c>
      <c r="BT74" s="427" t="s">
        <v>8781</v>
      </c>
      <c r="BU74" s="427"/>
      <c r="BV74" s="427"/>
      <c r="BW74" s="427"/>
      <c r="BX74" s="406">
        <v>2</v>
      </c>
      <c r="BY74" s="427" t="s">
        <v>1358</v>
      </c>
      <c r="BZ74" s="406" t="s">
        <v>8782</v>
      </c>
      <c r="CA74" s="427" t="s">
        <v>8783</v>
      </c>
      <c r="CB74" s="406" t="s">
        <v>8784</v>
      </c>
      <c r="CC74" s="427" t="s">
        <v>7468</v>
      </c>
      <c r="CD74" s="427" t="s">
        <v>8785</v>
      </c>
      <c r="CE74" s="428" t="s">
        <v>8782</v>
      </c>
      <c r="CF74" s="427" t="s">
        <v>8786</v>
      </c>
      <c r="CG74" s="427" t="s">
        <v>7590</v>
      </c>
      <c r="CH74" s="427" t="s">
        <v>8787</v>
      </c>
      <c r="CI74" s="428" t="s">
        <v>8788</v>
      </c>
      <c r="CJ74" s="415">
        <f t="shared" si="7"/>
        <v>17</v>
      </c>
      <c r="CK74" s="416" t="e">
        <f>VLOOKUP(B74,'[1]thành tích'!B$4:H$400,7,0)</f>
        <v>#REF!</v>
      </c>
      <c r="CL74" s="417" t="str">
        <f>VLOOKUP(B74,'[1]thành tích'!B$4:M$310,12,0)</f>
        <v>ĐẢng vên xuất sắc 2019-Phú Quốc(7-2020)</v>
      </c>
      <c r="CM74" s="417" t="str">
        <f>VLOOKUP(B74,'[1]thành tích'!B$4:J$310,9,0)</f>
        <v>Thái Lan năm 2019 (CN Xuất sắc)</v>
      </c>
      <c r="CN74" s="417" t="str">
        <f>VLOOKUP(B74,'[1]thành tích'!B$4:F$310,5,0)</f>
        <v>Sapa  19-29/9</v>
      </c>
      <c r="CP74" s="418" t="e">
        <f>VLOOKUP(B74,#REF!,2,0)</f>
        <v>#REF!</v>
      </c>
    </row>
    <row r="75" spans="1:94" s="418" customFormat="1" ht="35.25" customHeight="1">
      <c r="A75" s="386">
        <f t="shared" si="2"/>
        <v>70</v>
      </c>
      <c r="B75" s="387">
        <v>12203</v>
      </c>
      <c r="C75" s="388" t="s">
        <v>724</v>
      </c>
      <c r="D75" s="389" t="s">
        <v>8789</v>
      </c>
      <c r="E75" s="390" t="e">
        <f t="shared" si="6"/>
        <v>#VALUE!</v>
      </c>
      <c r="F75" s="391" t="s">
        <v>8761</v>
      </c>
      <c r="G75" s="389"/>
      <c r="H75" s="389"/>
      <c r="I75" s="393" t="e">
        <f t="shared" si="8"/>
        <v>#VALUE!</v>
      </c>
      <c r="J75" s="389"/>
      <c r="K75" s="429" t="s">
        <v>8789</v>
      </c>
      <c r="L75" s="387">
        <v>2</v>
      </c>
      <c r="M75" s="387" t="s">
        <v>7397</v>
      </c>
      <c r="N75" s="387">
        <v>12203</v>
      </c>
      <c r="O75" s="389" t="s">
        <v>7497</v>
      </c>
      <c r="P75" s="395" t="s">
        <v>8790</v>
      </c>
      <c r="Q75" s="456" t="s">
        <v>8791</v>
      </c>
      <c r="R75" s="456" t="s">
        <v>8792</v>
      </c>
      <c r="S75" s="456" t="s">
        <v>7571</v>
      </c>
      <c r="T75" s="456" t="s">
        <v>7431</v>
      </c>
      <c r="U75" s="456" t="s">
        <v>7432</v>
      </c>
      <c r="V75" s="395" t="s">
        <v>8792</v>
      </c>
      <c r="W75" s="395" t="s">
        <v>7571</v>
      </c>
      <c r="X75" s="395" t="s">
        <v>7431</v>
      </c>
      <c r="Y75" s="395" t="s">
        <v>7432</v>
      </c>
      <c r="Z75" s="395" t="s">
        <v>7433</v>
      </c>
      <c r="AA75" s="386" t="s">
        <v>7434</v>
      </c>
      <c r="AB75" s="396" t="s">
        <v>7435</v>
      </c>
      <c r="AC75" s="397" t="s">
        <v>8793</v>
      </c>
      <c r="AD75" s="398">
        <v>44422</v>
      </c>
      <c r="AE75" s="399" t="s">
        <v>7437</v>
      </c>
      <c r="AF75" s="395"/>
      <c r="AG75" s="395"/>
      <c r="AH75" s="395"/>
      <c r="AI75" s="399" t="s">
        <v>7787</v>
      </c>
      <c r="AJ75" s="407" t="s">
        <v>8794</v>
      </c>
      <c r="AK75" s="399" t="s">
        <v>7504</v>
      </c>
      <c r="AL75" s="401" t="s">
        <v>7715</v>
      </c>
      <c r="AM75" s="401" t="s">
        <v>7764</v>
      </c>
      <c r="AN75" s="399"/>
      <c r="AO75" s="389" t="s">
        <v>8795</v>
      </c>
      <c r="AP75" s="389" t="s">
        <v>8795</v>
      </c>
      <c r="AQ75" s="403"/>
      <c r="AR75" s="393">
        <f t="shared" si="5"/>
        <v>2000</v>
      </c>
      <c r="AS75" s="389" t="s">
        <v>7676</v>
      </c>
      <c r="AT75" s="389">
        <v>0</v>
      </c>
      <c r="AU75" s="404"/>
      <c r="AV75" s="404"/>
      <c r="AW75" s="404"/>
      <c r="AX75" s="389" t="s">
        <v>7676</v>
      </c>
      <c r="AY75" s="405" t="s">
        <v>7678</v>
      </c>
      <c r="AZ75" s="403" t="s">
        <v>7679</v>
      </c>
      <c r="BA75" s="403">
        <v>2000004386</v>
      </c>
      <c r="BB75" s="406" t="s">
        <v>8796</v>
      </c>
      <c r="BC75" s="406" t="s">
        <v>8797</v>
      </c>
      <c r="BD75" s="396" t="s">
        <v>5204</v>
      </c>
      <c r="BE75" s="407" t="s">
        <v>7655</v>
      </c>
      <c r="BF75" s="390">
        <v>6877000</v>
      </c>
      <c r="BG75" s="399" t="s">
        <v>7682</v>
      </c>
      <c r="BH75" s="408">
        <v>43617</v>
      </c>
      <c r="BI75" s="409" t="s">
        <v>8798</v>
      </c>
      <c r="BJ75" s="410" t="s">
        <v>7379</v>
      </c>
      <c r="BK75" s="410">
        <v>0</v>
      </c>
      <c r="BL75" s="410">
        <v>0</v>
      </c>
      <c r="BM75" s="411" t="s">
        <v>527</v>
      </c>
      <c r="BN75" s="410" t="s">
        <v>8799</v>
      </c>
      <c r="BO75" s="390">
        <v>1972</v>
      </c>
      <c r="BP75" s="412"/>
      <c r="BQ75" s="406" t="s">
        <v>8800</v>
      </c>
      <c r="BR75" s="427" t="s">
        <v>8801</v>
      </c>
      <c r="BS75" s="427" t="s">
        <v>8802</v>
      </c>
      <c r="BT75" s="427" t="s">
        <v>8803</v>
      </c>
      <c r="BU75" s="427" t="s">
        <v>7463</v>
      </c>
      <c r="BV75" s="427"/>
      <c r="BW75" s="427"/>
      <c r="BX75" s="406">
        <v>2</v>
      </c>
      <c r="BY75" s="427" t="s">
        <v>8662</v>
      </c>
      <c r="BZ75" s="406">
        <v>0</v>
      </c>
      <c r="CA75" s="427" t="s">
        <v>8804</v>
      </c>
      <c r="CB75" s="406" t="s">
        <v>8805</v>
      </c>
      <c r="CC75" s="427" t="s">
        <v>7468</v>
      </c>
      <c r="CD75" s="427" t="s">
        <v>8806</v>
      </c>
      <c r="CE75" s="427"/>
      <c r="CF75" s="427" t="s">
        <v>8807</v>
      </c>
      <c r="CG75" s="427" t="s">
        <v>7590</v>
      </c>
      <c r="CH75" s="427" t="s">
        <v>8808</v>
      </c>
      <c r="CI75" s="427"/>
      <c r="CJ75" s="415">
        <f t="shared" si="7"/>
        <v>24</v>
      </c>
      <c r="CK75" s="416">
        <f>VLOOKUP(B75,'[1]thành tích'!B$4:H$400,7,0)</f>
        <v>2022</v>
      </c>
      <c r="CL75" s="417" t="e">
        <f>VLOOKUP(B75,'[1]thành tích'!B$4:M$310,12,0)</f>
        <v>#REF!</v>
      </c>
      <c r="CM75" s="417" t="str">
        <f>VLOOKUP(B75,'[1]thành tích'!B$4:J$310,9,0)</f>
        <v>Thái Lan năm 2018 (CN Xuất sắc)</v>
      </c>
      <c r="CN75" s="417" t="str">
        <f>VLOOKUP(B75,'[1]thành tích'!B$4:F$310,5,0)</f>
        <v>Móng Cái 10/2016</v>
      </c>
      <c r="CP75" s="418" t="e">
        <f>VLOOKUP(B75,#REF!,2,0)</f>
        <v>#REF!</v>
      </c>
    </row>
    <row r="76" spans="1:94" s="418" customFormat="1" ht="35.25" customHeight="1">
      <c r="A76" s="386">
        <f t="shared" si="2"/>
        <v>71</v>
      </c>
      <c r="B76" s="387">
        <v>12329</v>
      </c>
      <c r="C76" s="388" t="s">
        <v>8809</v>
      </c>
      <c r="D76" s="389" t="s">
        <v>8810</v>
      </c>
      <c r="E76" s="390" t="e">
        <f t="shared" si="6"/>
        <v>#VALUE!</v>
      </c>
      <c r="F76" s="391" t="s">
        <v>8761</v>
      </c>
      <c r="G76" s="389"/>
      <c r="H76" s="389"/>
      <c r="I76" s="393" t="e">
        <f t="shared" si="8"/>
        <v>#VALUE!</v>
      </c>
      <c r="J76" s="389"/>
      <c r="K76" s="429" t="s">
        <v>8810</v>
      </c>
      <c r="L76" s="387">
        <v>2</v>
      </c>
      <c r="M76" s="387" t="s">
        <v>7397</v>
      </c>
      <c r="N76" s="387">
        <v>12329</v>
      </c>
      <c r="O76" s="389" t="s">
        <v>8811</v>
      </c>
      <c r="P76" s="395" t="s">
        <v>8812</v>
      </c>
      <c r="Q76" s="456" t="s">
        <v>8813</v>
      </c>
      <c r="R76" s="456" t="s">
        <v>8814</v>
      </c>
      <c r="S76" s="456" t="s">
        <v>7430</v>
      </c>
      <c r="T76" s="456" t="s">
        <v>7431</v>
      </c>
      <c r="U76" s="456" t="s">
        <v>7432</v>
      </c>
      <c r="V76" s="395" t="s">
        <v>8814</v>
      </c>
      <c r="W76" s="395" t="s">
        <v>7430</v>
      </c>
      <c r="X76" s="395" t="s">
        <v>7431</v>
      </c>
      <c r="Y76" s="395" t="s">
        <v>7432</v>
      </c>
      <c r="Z76" s="395" t="s">
        <v>7433</v>
      </c>
      <c r="AA76" s="386" t="s">
        <v>7434</v>
      </c>
      <c r="AB76" s="396" t="s">
        <v>7871</v>
      </c>
      <c r="AC76" s="397" t="s">
        <v>8815</v>
      </c>
      <c r="AD76" s="398">
        <v>44422</v>
      </c>
      <c r="AE76" s="399" t="s">
        <v>7437</v>
      </c>
      <c r="AF76" s="395"/>
      <c r="AG76" s="395"/>
      <c r="AH76" s="395"/>
      <c r="AI76" s="399" t="s">
        <v>7502</v>
      </c>
      <c r="AJ76" s="407" t="s">
        <v>8794</v>
      </c>
      <c r="AK76" s="399" t="s">
        <v>7504</v>
      </c>
      <c r="AL76" s="401" t="s">
        <v>7715</v>
      </c>
      <c r="AM76" s="401" t="s">
        <v>7764</v>
      </c>
      <c r="AN76" s="399"/>
      <c r="AO76" s="389" t="s">
        <v>8816</v>
      </c>
      <c r="AP76" s="389" t="s">
        <v>8816</v>
      </c>
      <c r="AQ76" s="403"/>
      <c r="AR76" s="393" t="e">
        <f t="shared" si="5"/>
        <v>#VALUE!</v>
      </c>
      <c r="AS76" s="389" t="s">
        <v>7676</v>
      </c>
      <c r="AT76" s="389">
        <v>0</v>
      </c>
      <c r="AU76" s="404"/>
      <c r="AV76" s="404"/>
      <c r="AW76" s="404"/>
      <c r="AX76" s="389" t="s">
        <v>7676</v>
      </c>
      <c r="AY76" s="405" t="s">
        <v>7678</v>
      </c>
      <c r="AZ76" s="403" t="s">
        <v>7679</v>
      </c>
      <c r="BA76" s="403">
        <v>2002003589</v>
      </c>
      <c r="BB76" s="406" t="s">
        <v>8817</v>
      </c>
      <c r="BC76" s="406" t="s">
        <v>8818</v>
      </c>
      <c r="BD76" s="396" t="s">
        <v>5204</v>
      </c>
      <c r="BE76" s="407" t="s">
        <v>7655</v>
      </c>
      <c r="BF76" s="390">
        <v>6877000</v>
      </c>
      <c r="BG76" s="399" t="s">
        <v>7682</v>
      </c>
      <c r="BH76" s="408">
        <v>43804</v>
      </c>
      <c r="BI76" s="409" t="s">
        <v>8819</v>
      </c>
      <c r="BJ76" s="410" t="s">
        <v>7379</v>
      </c>
      <c r="BK76" s="410">
        <v>0</v>
      </c>
      <c r="BL76" s="410">
        <v>0</v>
      </c>
      <c r="BM76" s="411" t="s">
        <v>8820</v>
      </c>
      <c r="BN76" s="410" t="s">
        <v>8821</v>
      </c>
      <c r="BO76" s="390">
        <v>1972</v>
      </c>
      <c r="BP76" s="412"/>
      <c r="BQ76" s="406" t="s">
        <v>8822</v>
      </c>
      <c r="BR76" s="413" t="s">
        <v>8823</v>
      </c>
      <c r="BS76" s="413"/>
      <c r="BT76" s="471" t="s">
        <v>8824</v>
      </c>
      <c r="BU76" s="471" t="s">
        <v>8825</v>
      </c>
      <c r="BV76" s="471"/>
      <c r="BW76" s="471"/>
      <c r="BX76" s="406">
        <v>2</v>
      </c>
      <c r="BY76" s="427" t="s">
        <v>7465</v>
      </c>
      <c r="BZ76" s="406">
        <v>0</v>
      </c>
      <c r="CA76" s="427" t="s">
        <v>7465</v>
      </c>
      <c r="CB76" s="406">
        <v>0</v>
      </c>
      <c r="CC76" s="471"/>
      <c r="CD76" s="471"/>
      <c r="CE76" s="471"/>
      <c r="CF76" s="471" t="s">
        <v>8826</v>
      </c>
      <c r="CG76" s="471" t="s">
        <v>7468</v>
      </c>
      <c r="CH76" s="471" t="s">
        <v>8827</v>
      </c>
      <c r="CI76" s="471"/>
      <c r="CJ76" s="415" t="e">
        <f t="shared" si="7"/>
        <v>#VALUE!</v>
      </c>
      <c r="CK76" s="416">
        <f>VLOOKUP(B76,'[1]thành tích'!B$4:H$400,7,0)</f>
        <v>2022</v>
      </c>
      <c r="CL76" s="417" t="str">
        <f>VLOOKUP(B76,'[1]thành tích'!B$4:M$310,12,0)</f>
        <v xml:space="preserve"> 2024 CNSX Phú Quốc 25-29/5/24</v>
      </c>
      <c r="CM76" s="417" t="e">
        <f>VLOOKUP(B76,'[1]thành tích'!B$4:J$310,9,0)</f>
        <v>#REF!</v>
      </c>
      <c r="CN76" s="417" t="str">
        <f>VLOOKUP(B76,'[1]thành tích'!B$4:F$310,5,0)</f>
        <v>Sầm Sơn 8/2017</v>
      </c>
      <c r="CP76" s="418" t="e">
        <f>VLOOKUP(B76,#REF!,2,0)</f>
        <v>#REF!</v>
      </c>
    </row>
    <row r="77" spans="1:94" s="418" customFormat="1" ht="35.25" customHeight="1">
      <c r="A77" s="386">
        <f t="shared" si="2"/>
        <v>72</v>
      </c>
      <c r="B77" s="387">
        <v>11103</v>
      </c>
      <c r="C77" s="480" t="s">
        <v>452</v>
      </c>
      <c r="D77" s="419">
        <v>28150</v>
      </c>
      <c r="E77" s="390">
        <f t="shared" si="6"/>
        <v>1</v>
      </c>
      <c r="F77" s="391" t="s">
        <v>8761</v>
      </c>
      <c r="G77" s="419"/>
      <c r="H77" s="419"/>
      <c r="I77" s="393">
        <f t="shared" si="8"/>
        <v>1977</v>
      </c>
      <c r="J77" s="423"/>
      <c r="K77" s="448">
        <v>28150</v>
      </c>
      <c r="L77" s="387">
        <v>2</v>
      </c>
      <c r="M77" s="387" t="s">
        <v>7397</v>
      </c>
      <c r="N77" s="387">
        <v>11103</v>
      </c>
      <c r="O77" s="419" t="s">
        <v>8828</v>
      </c>
      <c r="P77" s="421" t="s">
        <v>8828</v>
      </c>
      <c r="Q77" s="456" t="s">
        <v>8829</v>
      </c>
      <c r="R77" s="456" t="s">
        <v>8830</v>
      </c>
      <c r="S77" s="456" t="s">
        <v>7430</v>
      </c>
      <c r="T77" s="456" t="s">
        <v>7431</v>
      </c>
      <c r="U77" s="456" t="s">
        <v>7432</v>
      </c>
      <c r="V77" s="395" t="s">
        <v>8830</v>
      </c>
      <c r="W77" s="395" t="s">
        <v>7430</v>
      </c>
      <c r="X77" s="395" t="s">
        <v>7431</v>
      </c>
      <c r="Y77" s="395" t="s">
        <v>7432</v>
      </c>
      <c r="Z77" s="395" t="s">
        <v>7433</v>
      </c>
      <c r="AA77" s="386" t="s">
        <v>7434</v>
      </c>
      <c r="AB77" s="396" t="s">
        <v>7435</v>
      </c>
      <c r="AC77" s="449" t="s">
        <v>8831</v>
      </c>
      <c r="AD77" s="398">
        <v>44467</v>
      </c>
      <c r="AE77" s="399" t="s">
        <v>7437</v>
      </c>
      <c r="AF77" s="395"/>
      <c r="AG77" s="395"/>
      <c r="AH77" s="395"/>
      <c r="AI77" s="399" t="s">
        <v>7502</v>
      </c>
      <c r="AJ77" s="407" t="s">
        <v>8832</v>
      </c>
      <c r="AK77" s="399" t="s">
        <v>7789</v>
      </c>
      <c r="AL77" s="401" t="s">
        <v>7874</v>
      </c>
      <c r="AM77" s="401" t="s">
        <v>7764</v>
      </c>
      <c r="AN77" s="459"/>
      <c r="AO77" s="419">
        <v>34639</v>
      </c>
      <c r="AP77" s="419">
        <v>34639</v>
      </c>
      <c r="AQ77" s="423"/>
      <c r="AR77" s="393">
        <f t="shared" si="5"/>
        <v>1994</v>
      </c>
      <c r="AS77" s="389" t="s">
        <v>7676</v>
      </c>
      <c r="AT77" s="389">
        <v>0</v>
      </c>
      <c r="AU77" s="404"/>
      <c r="AV77" s="393"/>
      <c r="AW77" s="404"/>
      <c r="AX77" s="389" t="s">
        <v>7676</v>
      </c>
      <c r="AY77" s="405" t="s">
        <v>7678</v>
      </c>
      <c r="AZ77" s="403" t="s">
        <v>7679</v>
      </c>
      <c r="BA77" s="403">
        <v>2098009765</v>
      </c>
      <c r="BB77" s="406" t="s">
        <v>8833</v>
      </c>
      <c r="BC77" s="406" t="s">
        <v>8834</v>
      </c>
      <c r="BD77" s="396" t="s">
        <v>5204</v>
      </c>
      <c r="BE77" s="407" t="s">
        <v>7655</v>
      </c>
      <c r="BF77" s="390">
        <v>6877000</v>
      </c>
      <c r="BG77" s="399" t="s">
        <v>7682</v>
      </c>
      <c r="BH77" s="408">
        <v>45261</v>
      </c>
      <c r="BI77" s="409" t="s">
        <v>8835</v>
      </c>
      <c r="BJ77" s="410" t="s">
        <v>7379</v>
      </c>
      <c r="BK77" s="410">
        <v>0</v>
      </c>
      <c r="BL77" s="410">
        <v>0</v>
      </c>
      <c r="BM77" s="411" t="s">
        <v>165</v>
      </c>
      <c r="BN77" s="410" t="s">
        <v>8836</v>
      </c>
      <c r="BO77" s="390">
        <v>1968</v>
      </c>
      <c r="BP77" s="390"/>
      <c r="BQ77" s="393" t="s">
        <v>8837</v>
      </c>
      <c r="BR77" s="452" t="s">
        <v>8838</v>
      </c>
      <c r="BS77" s="452" t="s">
        <v>8839</v>
      </c>
      <c r="BT77" s="500" t="s">
        <v>8840</v>
      </c>
      <c r="BU77" s="500"/>
      <c r="BV77" s="500"/>
      <c r="BW77" s="500"/>
      <c r="BX77" s="406">
        <v>2</v>
      </c>
      <c r="BY77" s="427" t="s">
        <v>8841</v>
      </c>
      <c r="BZ77" s="406" t="s">
        <v>8842</v>
      </c>
      <c r="CA77" s="427" t="s">
        <v>8843</v>
      </c>
      <c r="CB77" s="406">
        <v>0</v>
      </c>
      <c r="CC77" s="500" t="s">
        <v>7590</v>
      </c>
      <c r="CD77" s="500" t="s">
        <v>8844</v>
      </c>
      <c r="CE77" s="500"/>
      <c r="CF77" s="500" t="s">
        <v>8845</v>
      </c>
      <c r="CG77" s="500" t="s">
        <v>7590</v>
      </c>
      <c r="CH77" s="500" t="s">
        <v>8846</v>
      </c>
      <c r="CI77" s="500"/>
      <c r="CJ77" s="415">
        <f t="shared" si="7"/>
        <v>30</v>
      </c>
      <c r="CK77" s="416">
        <f>VLOOKUP(B77,'[1]thành tích'!B$4:H$400,7,0)</f>
        <v>2022</v>
      </c>
      <c r="CL77" s="417" t="e">
        <f>VLOOKUP(B77,'[1]thành tích'!B$4:M$310,12,0)</f>
        <v>#REF!</v>
      </c>
      <c r="CM77" s="417" t="e">
        <f>VLOOKUP(B77,'[1]thành tích'!B$4:J$310,9,0)</f>
        <v>#REF!</v>
      </c>
      <c r="CN77" s="417" t="str">
        <f>VLOOKUP(B77,'[1]thành tích'!B$4:F$310,5,0)</f>
        <v>1-Tam Đảo 6/2015
2-Hạ Long 2024</v>
      </c>
      <c r="CP77" s="418" t="e">
        <f>VLOOKUP(B77,#REF!,2,0)</f>
        <v>#REF!</v>
      </c>
    </row>
    <row r="78" spans="1:94" s="418" customFormat="1" ht="35.25" customHeight="1">
      <c r="A78" s="386">
        <f t="shared" si="2"/>
        <v>73</v>
      </c>
      <c r="B78" s="387">
        <v>12433</v>
      </c>
      <c r="C78" s="480" t="s">
        <v>416</v>
      </c>
      <c r="D78" s="419">
        <v>29531</v>
      </c>
      <c r="E78" s="390">
        <f t="shared" si="6"/>
        <v>11</v>
      </c>
      <c r="F78" s="391" t="s">
        <v>8761</v>
      </c>
      <c r="G78" s="419"/>
      <c r="H78" s="419"/>
      <c r="I78" s="393">
        <f t="shared" si="8"/>
        <v>1980</v>
      </c>
      <c r="J78" s="419"/>
      <c r="K78" s="448">
        <v>29531</v>
      </c>
      <c r="L78" s="387">
        <v>2</v>
      </c>
      <c r="M78" s="387" t="s">
        <v>7397</v>
      </c>
      <c r="N78" s="387">
        <v>12433</v>
      </c>
      <c r="O78" s="419" t="s">
        <v>8204</v>
      </c>
      <c r="P78" s="421" t="s">
        <v>8847</v>
      </c>
      <c r="Q78" s="456" t="s">
        <v>8848</v>
      </c>
      <c r="R78" s="456" t="s">
        <v>8849</v>
      </c>
      <c r="S78" s="456" t="s">
        <v>7430</v>
      </c>
      <c r="T78" s="456" t="s">
        <v>7431</v>
      </c>
      <c r="U78" s="456" t="s">
        <v>7432</v>
      </c>
      <c r="V78" s="395" t="s">
        <v>8849</v>
      </c>
      <c r="W78" s="395" t="s">
        <v>7430</v>
      </c>
      <c r="X78" s="395" t="s">
        <v>7431</v>
      </c>
      <c r="Y78" s="395" t="s">
        <v>7432</v>
      </c>
      <c r="Z78" s="395" t="s">
        <v>7433</v>
      </c>
      <c r="AA78" s="386" t="s">
        <v>7434</v>
      </c>
      <c r="AB78" s="396" t="s">
        <v>7871</v>
      </c>
      <c r="AC78" s="449" t="s">
        <v>8850</v>
      </c>
      <c r="AD78" s="398" t="s">
        <v>8851</v>
      </c>
      <c r="AE78" s="434" t="s">
        <v>8769</v>
      </c>
      <c r="AF78" s="395"/>
      <c r="AG78" s="395"/>
      <c r="AH78" s="395"/>
      <c r="AI78" s="399" t="s">
        <v>7502</v>
      </c>
      <c r="AJ78" s="407" t="s">
        <v>8117</v>
      </c>
      <c r="AK78" s="399" t="s">
        <v>7789</v>
      </c>
      <c r="AL78" s="401" t="s">
        <v>7715</v>
      </c>
      <c r="AM78" s="401" t="s">
        <v>7764</v>
      </c>
      <c r="AN78" s="459"/>
      <c r="AO78" s="419">
        <v>37543</v>
      </c>
      <c r="AP78" s="419">
        <v>37543</v>
      </c>
      <c r="AQ78" s="423"/>
      <c r="AR78" s="393">
        <f t="shared" si="5"/>
        <v>2002</v>
      </c>
      <c r="AS78" s="389" t="s">
        <v>7676</v>
      </c>
      <c r="AT78" s="389">
        <v>0</v>
      </c>
      <c r="AU78" s="404"/>
      <c r="AV78" s="393"/>
      <c r="AW78" s="404"/>
      <c r="AX78" s="389" t="s">
        <v>7676</v>
      </c>
      <c r="AY78" s="405" t="s">
        <v>7678</v>
      </c>
      <c r="AZ78" s="403" t="s">
        <v>7679</v>
      </c>
      <c r="BA78" s="403">
        <v>2003001036</v>
      </c>
      <c r="BB78" s="406" t="s">
        <v>8852</v>
      </c>
      <c r="BC78" s="406" t="s">
        <v>8853</v>
      </c>
      <c r="BD78" s="396" t="s">
        <v>5204</v>
      </c>
      <c r="BE78" s="407" t="s">
        <v>7655</v>
      </c>
      <c r="BF78" s="390">
        <v>6877000</v>
      </c>
      <c r="BG78" s="399" t="s">
        <v>7682</v>
      </c>
      <c r="BH78" s="451">
        <v>44136</v>
      </c>
      <c r="BI78" s="468" t="s">
        <v>8854</v>
      </c>
      <c r="BJ78" s="410" t="s">
        <v>7379</v>
      </c>
      <c r="BK78" s="410">
        <v>0</v>
      </c>
      <c r="BL78" s="410">
        <v>0</v>
      </c>
      <c r="BM78" s="411" t="s">
        <v>8855</v>
      </c>
      <c r="BN78" s="410" t="s">
        <v>8856</v>
      </c>
      <c r="BO78" s="390">
        <v>1973</v>
      </c>
      <c r="BP78" s="412"/>
      <c r="BQ78" s="501" t="s">
        <v>8857</v>
      </c>
      <c r="BR78" s="452" t="s">
        <v>8858</v>
      </c>
      <c r="BS78" s="452" t="s">
        <v>8859</v>
      </c>
      <c r="BT78" s="500" t="s">
        <v>8860</v>
      </c>
      <c r="BU78" s="500" t="s">
        <v>7463</v>
      </c>
      <c r="BV78" s="500"/>
      <c r="BW78" s="500"/>
      <c r="BX78" s="406">
        <v>2</v>
      </c>
      <c r="BY78" s="427" t="s">
        <v>7465</v>
      </c>
      <c r="BZ78" s="406">
        <v>0</v>
      </c>
      <c r="CA78" s="427" t="s">
        <v>7465</v>
      </c>
      <c r="CB78" s="406">
        <v>0</v>
      </c>
      <c r="CC78" s="500"/>
      <c r="CD78" s="500"/>
      <c r="CE78" s="500"/>
      <c r="CF78" s="500" t="s">
        <v>8861</v>
      </c>
      <c r="CG78" s="414" t="s">
        <v>7468</v>
      </c>
      <c r="CH78" s="500" t="s">
        <v>8862</v>
      </c>
      <c r="CI78" s="500"/>
      <c r="CJ78" s="415">
        <f t="shared" si="7"/>
        <v>22</v>
      </c>
      <c r="CK78" s="416">
        <f>VLOOKUP(B78,'[1]thành tích'!B$4:H$400,7,0)</f>
        <v>2023</v>
      </c>
      <c r="CL78" s="417" t="e">
        <f>VLOOKUP(B78,'[1]thành tích'!B$4:M$310,12,0)</f>
        <v>#REF!</v>
      </c>
      <c r="CM78" s="417" t="e">
        <f>VLOOKUP(B78,'[1]thành tích'!B$4:J$310,9,0)</f>
        <v>#REF!</v>
      </c>
      <c r="CN78" s="417" t="str">
        <f>VLOOKUP(B78,'[1]thành tích'!B$4:F$310,5,0)</f>
        <v>Sầm Sơn 20/8/2018</v>
      </c>
      <c r="CP78" s="418" t="e">
        <f>VLOOKUP(B78,#REF!,2,0)</f>
        <v>#REF!</v>
      </c>
    </row>
    <row r="79" spans="1:94" s="418" customFormat="1" ht="35.25" customHeight="1">
      <c r="A79" s="386">
        <f t="shared" si="2"/>
        <v>74</v>
      </c>
      <c r="B79" s="387">
        <v>14056</v>
      </c>
      <c r="C79" s="480" t="s">
        <v>1594</v>
      </c>
      <c r="D79" s="419">
        <v>31227</v>
      </c>
      <c r="E79" s="390">
        <f t="shared" si="6"/>
        <v>6</v>
      </c>
      <c r="F79" s="391" t="s">
        <v>8761</v>
      </c>
      <c r="G79" s="419"/>
      <c r="H79" s="419"/>
      <c r="I79" s="393">
        <f t="shared" si="8"/>
        <v>1985</v>
      </c>
      <c r="J79" s="419">
        <v>31227</v>
      </c>
      <c r="K79" s="420"/>
      <c r="L79" s="387">
        <v>1</v>
      </c>
      <c r="M79" s="387" t="s">
        <v>7425</v>
      </c>
      <c r="N79" s="387">
        <v>14056</v>
      </c>
      <c r="O79" s="419" t="s">
        <v>7758</v>
      </c>
      <c r="P79" s="421" t="s">
        <v>8863</v>
      </c>
      <c r="Q79" s="456" t="s">
        <v>8864</v>
      </c>
      <c r="R79" s="456" t="s">
        <v>8865</v>
      </c>
      <c r="S79" s="456" t="s">
        <v>7474</v>
      </c>
      <c r="T79" s="456" t="s">
        <v>7431</v>
      </c>
      <c r="U79" s="456" t="s">
        <v>7432</v>
      </c>
      <c r="V79" s="395" t="s">
        <v>8865</v>
      </c>
      <c r="W79" s="395" t="s">
        <v>7474</v>
      </c>
      <c r="X79" s="395" t="s">
        <v>7431</v>
      </c>
      <c r="Y79" s="395" t="s">
        <v>7432</v>
      </c>
      <c r="Z79" s="395" t="s">
        <v>7433</v>
      </c>
      <c r="AA79" s="386" t="s">
        <v>7434</v>
      </c>
      <c r="AB79" s="396" t="s">
        <v>7435</v>
      </c>
      <c r="AC79" s="449" t="s">
        <v>8866</v>
      </c>
      <c r="AD79" s="398">
        <v>44417</v>
      </c>
      <c r="AE79" s="455" t="s">
        <v>7437</v>
      </c>
      <c r="AF79" s="395">
        <v>41519</v>
      </c>
      <c r="AG79" s="395">
        <v>41884</v>
      </c>
      <c r="AH79" s="395"/>
      <c r="AI79" s="399" t="s">
        <v>7502</v>
      </c>
      <c r="AJ79" s="407" t="s">
        <v>8867</v>
      </c>
      <c r="AK79" s="399" t="s">
        <v>7789</v>
      </c>
      <c r="AL79" s="401" t="s">
        <v>7715</v>
      </c>
      <c r="AM79" s="401" t="s">
        <v>7764</v>
      </c>
      <c r="AN79" s="459" t="s">
        <v>7507</v>
      </c>
      <c r="AO79" s="419">
        <v>38783</v>
      </c>
      <c r="AP79" s="419">
        <v>38783</v>
      </c>
      <c r="AQ79" s="423"/>
      <c r="AR79" s="393">
        <f t="shared" si="5"/>
        <v>2006</v>
      </c>
      <c r="AS79" s="389" t="s">
        <v>7676</v>
      </c>
      <c r="AT79" s="389" t="s">
        <v>7696</v>
      </c>
      <c r="AU79" s="406" t="s">
        <v>7447</v>
      </c>
      <c r="AV79" s="393"/>
      <c r="AW79" s="406"/>
      <c r="AX79" s="389" t="s">
        <v>7696</v>
      </c>
      <c r="AY79" s="405" t="s">
        <v>7678</v>
      </c>
      <c r="AZ79" s="403" t="s">
        <v>7679</v>
      </c>
      <c r="BA79" s="403">
        <v>2006020321</v>
      </c>
      <c r="BB79" s="406" t="s">
        <v>8868</v>
      </c>
      <c r="BC79" s="406" t="s">
        <v>8869</v>
      </c>
      <c r="BD79" s="396" t="s">
        <v>5221</v>
      </c>
      <c r="BE79" s="407" t="s">
        <v>7655</v>
      </c>
      <c r="BF79" s="390">
        <v>6877000</v>
      </c>
      <c r="BG79" s="399" t="s">
        <v>7682</v>
      </c>
      <c r="BH79" s="451">
        <v>44136</v>
      </c>
      <c r="BI79" s="409" t="s">
        <v>8870</v>
      </c>
      <c r="BJ79" s="410"/>
      <c r="BK79" s="410">
        <v>0</v>
      </c>
      <c r="BL79" s="410">
        <v>0</v>
      </c>
      <c r="BM79" s="411">
        <v>0</v>
      </c>
      <c r="BN79" s="410">
        <v>0</v>
      </c>
      <c r="BO79" s="390"/>
      <c r="BP79" s="390"/>
      <c r="BQ79" s="393"/>
      <c r="BR79" s="414"/>
      <c r="BS79" s="414"/>
      <c r="BT79" s="414"/>
      <c r="BU79" s="414"/>
      <c r="BV79" s="414"/>
      <c r="BW79" s="414"/>
      <c r="BX79" s="406"/>
      <c r="BY79" s="427" t="s">
        <v>7465</v>
      </c>
      <c r="BZ79" s="406">
        <v>0</v>
      </c>
      <c r="CA79" s="427" t="s">
        <v>8871</v>
      </c>
      <c r="CB79" s="406" t="s">
        <v>8872</v>
      </c>
      <c r="CC79" s="414" t="s">
        <v>8873</v>
      </c>
      <c r="CD79" s="414" t="s">
        <v>8874</v>
      </c>
      <c r="CE79" s="414"/>
      <c r="CF79" s="414"/>
      <c r="CG79" s="414"/>
      <c r="CH79" s="414"/>
      <c r="CI79" s="414"/>
      <c r="CJ79" s="415">
        <f t="shared" si="7"/>
        <v>18</v>
      </c>
      <c r="CK79" s="416">
        <f>VLOOKUP(B79,'[1]thành tích'!B$4:H$400,7,0)</f>
        <v>2023</v>
      </c>
      <c r="CL79" s="417" t="str">
        <f>VLOOKUP(B79,'[1]thành tích'!B$4:M$310,12,0)</f>
        <v>2021 (Hội An-ĐÀ Nẵng) 4/2022</v>
      </c>
      <c r="CM79" s="417" t="e">
        <f>VLOOKUP(B79,'[1]thành tích'!B$4:J$310,9,0)</f>
        <v>#REF!</v>
      </c>
      <c r="CN79" s="417" t="str">
        <f>VLOOKUP(B79,'[1]thành tích'!B$4:F$310,5,0)</f>
        <v>Thái Nguyên 7/2014</v>
      </c>
      <c r="CP79" s="418" t="e">
        <f>VLOOKUP(B79,#REF!,2,0)</f>
        <v>#REF!</v>
      </c>
    </row>
    <row r="80" spans="1:94" s="418" customFormat="1" ht="35.25" customHeight="1">
      <c r="A80" s="386">
        <f t="shared" si="2"/>
        <v>75</v>
      </c>
      <c r="B80" s="387">
        <v>12524</v>
      </c>
      <c r="C80" s="480" t="s">
        <v>368</v>
      </c>
      <c r="D80" s="419">
        <v>29472</v>
      </c>
      <c r="E80" s="390">
        <f t="shared" si="6"/>
        <v>9</v>
      </c>
      <c r="F80" s="391" t="s">
        <v>8761</v>
      </c>
      <c r="G80" s="419"/>
      <c r="H80" s="419"/>
      <c r="I80" s="393">
        <f t="shared" si="8"/>
        <v>1980</v>
      </c>
      <c r="J80" s="423"/>
      <c r="K80" s="448">
        <v>29472</v>
      </c>
      <c r="L80" s="387">
        <v>2</v>
      </c>
      <c r="M80" s="387" t="s">
        <v>7397</v>
      </c>
      <c r="N80" s="387">
        <v>12524</v>
      </c>
      <c r="O80" s="419" t="s">
        <v>8875</v>
      </c>
      <c r="P80" s="395" t="s">
        <v>8876</v>
      </c>
      <c r="Q80" s="456" t="s">
        <v>8877</v>
      </c>
      <c r="R80" s="456" t="s">
        <v>8679</v>
      </c>
      <c r="S80" s="456" t="s">
        <v>7571</v>
      </c>
      <c r="T80" s="456" t="s">
        <v>7431</v>
      </c>
      <c r="U80" s="456" t="s">
        <v>7432</v>
      </c>
      <c r="V80" s="395" t="s">
        <v>8679</v>
      </c>
      <c r="W80" s="395" t="s">
        <v>7571</v>
      </c>
      <c r="X80" s="395" t="s">
        <v>7431</v>
      </c>
      <c r="Y80" s="395" t="s">
        <v>7432</v>
      </c>
      <c r="Z80" s="395" t="s">
        <v>7433</v>
      </c>
      <c r="AA80" s="386" t="s">
        <v>7434</v>
      </c>
      <c r="AB80" s="396" t="s">
        <v>7871</v>
      </c>
      <c r="AC80" s="449" t="s">
        <v>8878</v>
      </c>
      <c r="AD80" s="398">
        <v>44419</v>
      </c>
      <c r="AE80" s="455" t="s">
        <v>7437</v>
      </c>
      <c r="AF80" s="459"/>
      <c r="AG80" s="459"/>
      <c r="AH80" s="459"/>
      <c r="AI80" s="399" t="s">
        <v>7502</v>
      </c>
      <c r="AJ80" s="407" t="s">
        <v>8879</v>
      </c>
      <c r="AK80" s="399" t="s">
        <v>7789</v>
      </c>
      <c r="AL80" s="401" t="s">
        <v>7715</v>
      </c>
      <c r="AM80" s="401" t="s">
        <v>8880</v>
      </c>
      <c r="AN80" s="459"/>
      <c r="AO80" s="419">
        <v>36844</v>
      </c>
      <c r="AP80" s="419">
        <v>36844</v>
      </c>
      <c r="AQ80" s="423"/>
      <c r="AR80" s="393">
        <f t="shared" si="5"/>
        <v>2000</v>
      </c>
      <c r="AS80" s="389" t="s">
        <v>7676</v>
      </c>
      <c r="AT80" s="389">
        <v>0</v>
      </c>
      <c r="AU80" s="404"/>
      <c r="AV80" s="393"/>
      <c r="AW80" s="404"/>
      <c r="AX80" s="389" t="s">
        <v>7676</v>
      </c>
      <c r="AY80" s="405" t="s">
        <v>7678</v>
      </c>
      <c r="AZ80" s="403" t="s">
        <v>7679</v>
      </c>
      <c r="BA80" s="403">
        <v>2000004385</v>
      </c>
      <c r="BB80" s="406" t="s">
        <v>8881</v>
      </c>
      <c r="BC80" s="406" t="s">
        <v>8882</v>
      </c>
      <c r="BD80" s="396" t="s">
        <v>5204</v>
      </c>
      <c r="BE80" s="407" t="s">
        <v>7655</v>
      </c>
      <c r="BF80" s="390">
        <v>6877000</v>
      </c>
      <c r="BG80" s="399" t="s">
        <v>7682</v>
      </c>
      <c r="BH80" s="451">
        <v>44136</v>
      </c>
      <c r="BI80" s="409" t="s">
        <v>8883</v>
      </c>
      <c r="BJ80" s="410" t="s">
        <v>7379</v>
      </c>
      <c r="BK80" s="410">
        <v>0</v>
      </c>
      <c r="BL80" s="410">
        <v>0</v>
      </c>
      <c r="BM80" s="411" t="s">
        <v>8884</v>
      </c>
      <c r="BN80" s="410" t="s">
        <v>8885</v>
      </c>
      <c r="BO80" s="390">
        <v>1980</v>
      </c>
      <c r="BP80" s="412"/>
      <c r="BQ80" s="392" t="s">
        <v>8886</v>
      </c>
      <c r="BR80" s="452" t="s">
        <v>8887</v>
      </c>
      <c r="BS80" s="452" t="s">
        <v>7463</v>
      </c>
      <c r="BT80" s="452" t="s">
        <v>8888</v>
      </c>
      <c r="BU80" s="452"/>
      <c r="BV80" s="414"/>
      <c r="BW80" s="414"/>
      <c r="BX80" s="406">
        <v>2</v>
      </c>
      <c r="BY80" s="427" t="s">
        <v>7465</v>
      </c>
      <c r="BZ80" s="406">
        <v>0</v>
      </c>
      <c r="CA80" s="427" t="s">
        <v>1524</v>
      </c>
      <c r="CB80" s="406">
        <v>0</v>
      </c>
      <c r="CC80" s="414" t="s">
        <v>7777</v>
      </c>
      <c r="CD80" s="414" t="s">
        <v>8889</v>
      </c>
      <c r="CE80" s="414"/>
      <c r="CF80" s="414" t="s">
        <v>8890</v>
      </c>
      <c r="CG80" s="414" t="s">
        <v>7468</v>
      </c>
      <c r="CH80" s="414" t="s">
        <v>8891</v>
      </c>
      <c r="CI80" s="414"/>
      <c r="CJ80" s="415">
        <f t="shared" si="7"/>
        <v>24</v>
      </c>
      <c r="CK80" s="416">
        <f>VLOOKUP(B80,'[1]thành tích'!B$4:H$400,7,0)</f>
        <v>2023</v>
      </c>
      <c r="CL80" s="417" t="e">
        <f>VLOOKUP(B80,'[1]thành tích'!B$4:M$310,12,0)</f>
        <v>#REF!</v>
      </c>
      <c r="CM80" s="417" t="e">
        <f>VLOOKUP(B80,'[1]thành tích'!B$4:J$310,9,0)</f>
        <v>#REF!</v>
      </c>
      <c r="CN80" s="417" t="str">
        <f>VLOOKUP(B80,'[1]thành tích'!B$4:F$310,5,0)</f>
        <v>Móng Cái 10/2016</v>
      </c>
      <c r="CP80" s="418" t="e">
        <f>VLOOKUP(B80,#REF!,2,0)</f>
        <v>#REF!</v>
      </c>
    </row>
    <row r="81" spans="1:94" s="418" customFormat="1" ht="35.25" customHeight="1">
      <c r="A81" s="386">
        <f t="shared" si="2"/>
        <v>76</v>
      </c>
      <c r="B81" s="439">
        <v>12399</v>
      </c>
      <c r="C81" s="480" t="s">
        <v>834</v>
      </c>
      <c r="D81" s="419" t="s">
        <v>8892</v>
      </c>
      <c r="E81" s="390" t="e">
        <f t="shared" si="6"/>
        <v>#VALUE!</v>
      </c>
      <c r="F81" s="391" t="s">
        <v>8761</v>
      </c>
      <c r="G81" s="419"/>
      <c r="H81" s="419" t="s">
        <v>8893</v>
      </c>
      <c r="I81" s="393" t="e">
        <f t="shared" si="8"/>
        <v>#VALUE!</v>
      </c>
      <c r="J81" s="419" t="s">
        <v>8892</v>
      </c>
      <c r="K81" s="420"/>
      <c r="L81" s="387">
        <v>1</v>
      </c>
      <c r="M81" s="387" t="s">
        <v>7425</v>
      </c>
      <c r="N81" s="439">
        <v>12399</v>
      </c>
      <c r="O81" s="419" t="s">
        <v>8204</v>
      </c>
      <c r="P81" s="421" t="s">
        <v>8894</v>
      </c>
      <c r="Q81" s="502" t="s">
        <v>8895</v>
      </c>
      <c r="R81" s="502" t="s">
        <v>8896</v>
      </c>
      <c r="S81" s="502" t="s">
        <v>7548</v>
      </c>
      <c r="T81" s="502" t="s">
        <v>7431</v>
      </c>
      <c r="U81" s="502" t="s">
        <v>7432</v>
      </c>
      <c r="V81" s="395" t="s">
        <v>8896</v>
      </c>
      <c r="W81" s="395" t="s">
        <v>7548</v>
      </c>
      <c r="X81" s="395" t="s">
        <v>7431</v>
      </c>
      <c r="Y81" s="395" t="s">
        <v>7432</v>
      </c>
      <c r="Z81" s="395" t="s">
        <v>7433</v>
      </c>
      <c r="AA81" s="386" t="s">
        <v>7434</v>
      </c>
      <c r="AB81" s="396" t="s">
        <v>7435</v>
      </c>
      <c r="AC81" s="449" t="s">
        <v>8897</v>
      </c>
      <c r="AD81" s="398">
        <v>44986</v>
      </c>
      <c r="AE81" s="399" t="s">
        <v>7437</v>
      </c>
      <c r="AF81" s="451">
        <v>41413</v>
      </c>
      <c r="AG81" s="451">
        <v>41774</v>
      </c>
      <c r="AH81" s="459"/>
      <c r="AI81" s="399" t="s">
        <v>7502</v>
      </c>
      <c r="AJ81" s="503" t="s">
        <v>8898</v>
      </c>
      <c r="AK81" s="399" t="s">
        <v>7504</v>
      </c>
      <c r="AL81" s="401" t="s">
        <v>7443</v>
      </c>
      <c r="AM81" s="401" t="s">
        <v>8583</v>
      </c>
      <c r="AN81" s="459" t="s">
        <v>7507</v>
      </c>
      <c r="AO81" s="419">
        <v>37263</v>
      </c>
      <c r="AP81" s="419">
        <v>37263</v>
      </c>
      <c r="AQ81" s="423"/>
      <c r="AR81" s="393">
        <f t="shared" si="5"/>
        <v>2002</v>
      </c>
      <c r="AS81" s="389" t="s">
        <v>7676</v>
      </c>
      <c r="AT81" s="389" t="s">
        <v>7696</v>
      </c>
      <c r="AU81" s="389" t="s">
        <v>7447</v>
      </c>
      <c r="AV81" s="393"/>
      <c r="AW81" s="406"/>
      <c r="AX81" s="389" t="s">
        <v>7696</v>
      </c>
      <c r="AY81" s="405" t="s">
        <v>7678</v>
      </c>
      <c r="AZ81" s="403" t="s">
        <v>7679</v>
      </c>
      <c r="BA81" s="403">
        <v>2003000219</v>
      </c>
      <c r="BB81" s="406" t="s">
        <v>8899</v>
      </c>
      <c r="BC81" s="406" t="s">
        <v>8900</v>
      </c>
      <c r="BD81" s="396" t="s">
        <v>5204</v>
      </c>
      <c r="BE81" s="407" t="s">
        <v>7655</v>
      </c>
      <c r="BF81" s="390">
        <v>6877000</v>
      </c>
      <c r="BG81" s="399" t="s">
        <v>7682</v>
      </c>
      <c r="BH81" s="408">
        <v>43804</v>
      </c>
      <c r="BI81" s="409" t="s">
        <v>8901</v>
      </c>
      <c r="BJ81" s="410" t="s">
        <v>7455</v>
      </c>
      <c r="BK81" s="410" t="s">
        <v>8902</v>
      </c>
      <c r="BL81" s="410" t="s">
        <v>8903</v>
      </c>
      <c r="BM81" s="411">
        <v>0</v>
      </c>
      <c r="BN81" s="410">
        <v>0</v>
      </c>
      <c r="BO81" s="390">
        <v>1984</v>
      </c>
      <c r="BP81" s="412"/>
      <c r="BQ81" s="406" t="s">
        <v>7557</v>
      </c>
      <c r="BR81" s="462" t="s">
        <v>8904</v>
      </c>
      <c r="BS81" s="462" t="s">
        <v>7463</v>
      </c>
      <c r="BT81" s="414" t="s">
        <v>8905</v>
      </c>
      <c r="BU81" s="414" t="s">
        <v>7463</v>
      </c>
      <c r="BV81" s="414"/>
      <c r="BW81" s="414"/>
      <c r="BX81" s="406">
        <v>2</v>
      </c>
      <c r="BY81" s="427" t="s">
        <v>8906</v>
      </c>
      <c r="BZ81" s="406" t="s">
        <v>8907</v>
      </c>
      <c r="CA81" s="427" t="s">
        <v>8662</v>
      </c>
      <c r="CB81" s="406">
        <v>0</v>
      </c>
      <c r="CC81" s="414" t="s">
        <v>7468</v>
      </c>
      <c r="CD81" s="414" t="s">
        <v>8751</v>
      </c>
      <c r="CE81" s="424" t="s">
        <v>8907</v>
      </c>
      <c r="CF81" s="414" t="s">
        <v>8908</v>
      </c>
      <c r="CG81" s="414" t="s">
        <v>7468</v>
      </c>
      <c r="CH81" s="414" t="s">
        <v>7688</v>
      </c>
      <c r="CI81" s="424" t="s">
        <v>8909</v>
      </c>
      <c r="CJ81" s="415">
        <f t="shared" si="7"/>
        <v>22</v>
      </c>
      <c r="CK81" s="416">
        <f>VLOOKUP(B81,'[1]thành tích'!B$4:H$400,7,0)</f>
        <v>2024</v>
      </c>
      <c r="CL81" s="417" t="str">
        <f>VLOOKUP(B81,'[1]thành tích'!B$4:M$310,12,0)</f>
        <v>Công nhân xuất sắc 2019 - Quy Nhơn Phú Yên (0 đi nc ngoài vì có dịch cpvid)</v>
      </c>
      <c r="CM81" s="417" t="str">
        <f>VLOOKUP(B81,'[1]thành tích'!B$4:J$310,9,0)</f>
        <v xml:space="preserve"> Malai -Sing 2023</v>
      </c>
      <c r="CN81" s="417" t="str">
        <f>VLOOKUP(B81,'[1]thành tích'!B$4:F$310,5,0)</f>
        <v>Móng Cái 6/2018</v>
      </c>
      <c r="CP81" s="418" t="e">
        <f>VLOOKUP(B81,#REF!,2,0)</f>
        <v>#REF!</v>
      </c>
    </row>
    <row r="82" spans="1:94" s="418" customFormat="1" ht="35.25" customHeight="1">
      <c r="A82" s="386">
        <f t="shared" si="2"/>
        <v>77</v>
      </c>
      <c r="B82" s="387">
        <v>16189</v>
      </c>
      <c r="C82" s="388" t="s">
        <v>2457</v>
      </c>
      <c r="D82" s="389">
        <v>32208</v>
      </c>
      <c r="E82" s="390">
        <f t="shared" si="6"/>
        <v>3</v>
      </c>
      <c r="F82" s="391" t="s">
        <v>8761</v>
      </c>
      <c r="G82" s="389"/>
      <c r="H82" s="403"/>
      <c r="I82" s="393">
        <f t="shared" si="8"/>
        <v>1988</v>
      </c>
      <c r="J82" s="389"/>
      <c r="K82" s="429">
        <v>32208</v>
      </c>
      <c r="L82" s="387">
        <v>2</v>
      </c>
      <c r="M82" s="387" t="s">
        <v>7397</v>
      </c>
      <c r="N82" s="387">
        <v>16189</v>
      </c>
      <c r="O82" s="389" t="s">
        <v>8910</v>
      </c>
      <c r="P82" s="395" t="s">
        <v>8910</v>
      </c>
      <c r="Q82" s="456" t="s">
        <v>8911</v>
      </c>
      <c r="R82" s="456" t="s">
        <v>8912</v>
      </c>
      <c r="S82" s="456" t="s">
        <v>7430</v>
      </c>
      <c r="T82" s="456" t="s">
        <v>7431</v>
      </c>
      <c r="U82" s="456" t="s">
        <v>7432</v>
      </c>
      <c r="V82" s="395" t="s">
        <v>8912</v>
      </c>
      <c r="W82" s="395" t="s">
        <v>7430</v>
      </c>
      <c r="X82" s="395" t="s">
        <v>7431</v>
      </c>
      <c r="Y82" s="395" t="s">
        <v>7432</v>
      </c>
      <c r="Z82" s="395" t="s">
        <v>7433</v>
      </c>
      <c r="AA82" s="386" t="s">
        <v>7434</v>
      </c>
      <c r="AB82" s="396" t="s">
        <v>7435</v>
      </c>
      <c r="AC82" s="397" t="s">
        <v>8913</v>
      </c>
      <c r="AD82" s="398">
        <v>44436</v>
      </c>
      <c r="AE82" s="399" t="s">
        <v>7437</v>
      </c>
      <c r="AF82" s="395"/>
      <c r="AG82" s="395"/>
      <c r="AH82" s="395"/>
      <c r="AI82" s="399" t="s">
        <v>7502</v>
      </c>
      <c r="AJ82" s="407" t="s">
        <v>8914</v>
      </c>
      <c r="AK82" s="399" t="s">
        <v>7504</v>
      </c>
      <c r="AL82" s="401" t="s">
        <v>7715</v>
      </c>
      <c r="AM82" s="401" t="s">
        <v>7764</v>
      </c>
      <c r="AN82" s="399"/>
      <c r="AO82" s="389">
        <v>40355</v>
      </c>
      <c r="AP82" s="389">
        <v>40355</v>
      </c>
      <c r="AQ82" s="403"/>
      <c r="AR82" s="393">
        <f t="shared" si="5"/>
        <v>2010</v>
      </c>
      <c r="AS82" s="389" t="s">
        <v>7676</v>
      </c>
      <c r="AT82" s="389">
        <v>0</v>
      </c>
      <c r="AU82" s="404"/>
      <c r="AV82" s="404"/>
      <c r="AW82" s="389"/>
      <c r="AX82" s="389" t="s">
        <v>7676</v>
      </c>
      <c r="AY82" s="405" t="s">
        <v>7678</v>
      </c>
      <c r="AZ82" s="403" t="s">
        <v>7679</v>
      </c>
      <c r="BA82" s="403">
        <v>2210014761</v>
      </c>
      <c r="BB82" s="406" t="s">
        <v>8915</v>
      </c>
      <c r="BC82" s="406" t="s">
        <v>8916</v>
      </c>
      <c r="BD82" s="396" t="s">
        <v>5204</v>
      </c>
      <c r="BE82" s="407" t="s">
        <v>7655</v>
      </c>
      <c r="BF82" s="390">
        <v>6877000</v>
      </c>
      <c r="BG82" s="399" t="s">
        <v>7682</v>
      </c>
      <c r="BH82" s="408">
        <v>45261</v>
      </c>
      <c r="BI82" s="468" t="s">
        <v>8917</v>
      </c>
      <c r="BJ82" s="410" t="s">
        <v>7379</v>
      </c>
      <c r="BK82" s="410">
        <v>0</v>
      </c>
      <c r="BL82" s="410">
        <v>0</v>
      </c>
      <c r="BM82" s="411" t="s">
        <v>2049</v>
      </c>
      <c r="BN82" s="410" t="s">
        <v>8918</v>
      </c>
      <c r="BO82" s="390">
        <v>1984</v>
      </c>
      <c r="BP82" s="412"/>
      <c r="BQ82" s="406" t="s">
        <v>8919</v>
      </c>
      <c r="BR82" s="427" t="s">
        <v>8920</v>
      </c>
      <c r="BS82" s="427" t="s">
        <v>8859</v>
      </c>
      <c r="BT82" s="427" t="s">
        <v>8921</v>
      </c>
      <c r="BU82" s="427"/>
      <c r="BV82" s="427"/>
      <c r="BW82" s="427"/>
      <c r="BX82" s="406">
        <v>2</v>
      </c>
      <c r="BY82" s="427" t="s">
        <v>8922</v>
      </c>
      <c r="BZ82" s="406" t="s">
        <v>8923</v>
      </c>
      <c r="CA82" s="427" t="s">
        <v>8924</v>
      </c>
      <c r="CB82" s="406" t="s">
        <v>8925</v>
      </c>
      <c r="CC82" s="427" t="s">
        <v>7468</v>
      </c>
      <c r="CD82" s="427" t="s">
        <v>8926</v>
      </c>
      <c r="CE82" s="427"/>
      <c r="CF82" s="427" t="s">
        <v>8927</v>
      </c>
      <c r="CG82" s="427" t="s">
        <v>7590</v>
      </c>
      <c r="CH82" s="427" t="s">
        <v>8928</v>
      </c>
      <c r="CI82" s="427"/>
      <c r="CJ82" s="415">
        <f t="shared" si="7"/>
        <v>14</v>
      </c>
      <c r="CK82" s="416" t="e">
        <f>VLOOKUP(B82,'[1]thành tích'!B$4:H$400,7,0)</f>
        <v>#REF!</v>
      </c>
      <c r="CL82" s="417" t="e">
        <f>VLOOKUP(B82,'[1]thành tích'!B$4:M$310,12,0)</f>
        <v>#REF!</v>
      </c>
      <c r="CM82" s="417" t="e">
        <f>VLOOKUP(B82,'[1]thành tích'!B$4:J$310,9,0)</f>
        <v>#REF!</v>
      </c>
      <c r="CN82" s="417" t="str">
        <f>VLOOKUP(B82,'[1]thành tích'!B$4:F$310,5,0)</f>
        <v>Hagitech 6/2023</v>
      </c>
      <c r="CP82" s="418" t="e">
        <f>VLOOKUP(B82,#REF!,2,0)</f>
        <v>#REF!</v>
      </c>
    </row>
    <row r="83" spans="1:94" s="418" customFormat="1" ht="35.25" customHeight="1">
      <c r="A83" s="386">
        <f t="shared" si="2"/>
        <v>78</v>
      </c>
      <c r="B83" s="439">
        <v>16878</v>
      </c>
      <c r="C83" s="480" t="s">
        <v>2716</v>
      </c>
      <c r="D83" s="419" t="s">
        <v>8929</v>
      </c>
      <c r="E83" s="390" t="e">
        <f t="shared" si="6"/>
        <v>#VALUE!</v>
      </c>
      <c r="F83" s="391" t="s">
        <v>8761</v>
      </c>
      <c r="G83" s="419"/>
      <c r="H83" s="392"/>
      <c r="I83" s="393" t="e">
        <f t="shared" si="8"/>
        <v>#VALUE!</v>
      </c>
      <c r="J83" s="419"/>
      <c r="K83" s="448" t="s">
        <v>8929</v>
      </c>
      <c r="L83" s="387">
        <v>2</v>
      </c>
      <c r="M83" s="387" t="s">
        <v>7397</v>
      </c>
      <c r="N83" s="439">
        <v>16878</v>
      </c>
      <c r="O83" s="419" t="s">
        <v>8930</v>
      </c>
      <c r="P83" s="421" t="s">
        <v>8931</v>
      </c>
      <c r="Q83" s="456" t="s">
        <v>8932</v>
      </c>
      <c r="R83" s="456" t="s">
        <v>8933</v>
      </c>
      <c r="S83" s="456" t="s">
        <v>8934</v>
      </c>
      <c r="T83" s="456" t="s">
        <v>7431</v>
      </c>
      <c r="U83" s="456" t="s">
        <v>7432</v>
      </c>
      <c r="V83" s="395" t="s">
        <v>8933</v>
      </c>
      <c r="W83" s="395" t="s">
        <v>8934</v>
      </c>
      <c r="X83" s="395" t="s">
        <v>7431</v>
      </c>
      <c r="Y83" s="395" t="s">
        <v>7432</v>
      </c>
      <c r="Z83" s="395" t="s">
        <v>7433</v>
      </c>
      <c r="AA83" s="386" t="s">
        <v>7434</v>
      </c>
      <c r="AB83" s="396" t="s">
        <v>7435</v>
      </c>
      <c r="AC83" s="397" t="s">
        <v>8935</v>
      </c>
      <c r="AD83" s="398">
        <v>44422</v>
      </c>
      <c r="AE83" s="399" t="s">
        <v>7437</v>
      </c>
      <c r="AF83" s="408"/>
      <c r="AG83" s="408"/>
      <c r="AH83" s="408"/>
      <c r="AI83" s="399" t="s">
        <v>7502</v>
      </c>
      <c r="AJ83" s="407" t="s">
        <v>8936</v>
      </c>
      <c r="AK83" s="399" t="s">
        <v>7504</v>
      </c>
      <c r="AL83" s="401" t="s">
        <v>7715</v>
      </c>
      <c r="AM83" s="401" t="s">
        <v>7764</v>
      </c>
      <c r="AN83" s="399"/>
      <c r="AO83" s="389" t="s">
        <v>8937</v>
      </c>
      <c r="AP83" s="389" t="s">
        <v>8937</v>
      </c>
      <c r="AQ83" s="403"/>
      <c r="AR83" s="393" t="e">
        <f t="shared" si="5"/>
        <v>#VALUE!</v>
      </c>
      <c r="AS83" s="389" t="s">
        <v>7676</v>
      </c>
      <c r="AT83" s="389">
        <v>0</v>
      </c>
      <c r="AU83" s="404"/>
      <c r="AV83" s="404"/>
      <c r="AW83" s="389"/>
      <c r="AX83" s="389" t="s">
        <v>7676</v>
      </c>
      <c r="AY83" s="405" t="s">
        <v>7678</v>
      </c>
      <c r="AZ83" s="403" t="s">
        <v>7679</v>
      </c>
      <c r="BA83" s="403">
        <v>2211020041</v>
      </c>
      <c r="BB83" s="406" t="s">
        <v>8938</v>
      </c>
      <c r="BC83" s="406" t="s">
        <v>8939</v>
      </c>
      <c r="BD83" s="396" t="s">
        <v>5204</v>
      </c>
      <c r="BE83" s="407" t="s">
        <v>7767</v>
      </c>
      <c r="BF83" s="390">
        <v>6549000</v>
      </c>
      <c r="BG83" s="399" t="s">
        <v>7682</v>
      </c>
      <c r="BH83" s="408">
        <v>45261</v>
      </c>
      <c r="BI83" s="409" t="s">
        <v>8940</v>
      </c>
      <c r="BJ83" s="410" t="s">
        <v>7379</v>
      </c>
      <c r="BK83" s="410">
        <v>0</v>
      </c>
      <c r="BL83" s="410">
        <v>0</v>
      </c>
      <c r="BM83" s="411" t="s">
        <v>894</v>
      </c>
      <c r="BN83" s="410" t="s">
        <v>8941</v>
      </c>
      <c r="BO83" s="390">
        <v>1986</v>
      </c>
      <c r="BP83" s="412"/>
      <c r="BQ83" s="406" t="s">
        <v>8942</v>
      </c>
      <c r="BR83" s="427" t="s">
        <v>8943</v>
      </c>
      <c r="BS83" s="427"/>
      <c r="BT83" s="427" t="s">
        <v>8944</v>
      </c>
      <c r="BU83" s="427"/>
      <c r="BV83" s="427"/>
      <c r="BW83" s="427"/>
      <c r="BX83" s="406">
        <v>2</v>
      </c>
      <c r="BY83" s="427" t="s">
        <v>8945</v>
      </c>
      <c r="BZ83" s="406">
        <v>0</v>
      </c>
      <c r="CA83" s="427" t="s">
        <v>8946</v>
      </c>
      <c r="CB83" s="406" t="s">
        <v>8947</v>
      </c>
      <c r="CC83" s="427" t="s">
        <v>7468</v>
      </c>
      <c r="CD83" s="427" t="s">
        <v>8948</v>
      </c>
      <c r="CE83" s="428" t="s">
        <v>8949</v>
      </c>
      <c r="CF83" s="427" t="s">
        <v>8950</v>
      </c>
      <c r="CG83" s="427" t="s">
        <v>7517</v>
      </c>
      <c r="CH83" s="427" t="s">
        <v>8951</v>
      </c>
      <c r="CI83" s="428" t="s">
        <v>8952</v>
      </c>
      <c r="CJ83" s="415" t="e">
        <f t="shared" si="7"/>
        <v>#VALUE!</v>
      </c>
      <c r="CK83" s="416" t="e">
        <f>VLOOKUP(B83,'[1]thành tích'!B$4:H$400,7,0)</f>
        <v>#REF!</v>
      </c>
      <c r="CL83" s="417" t="e">
        <f>VLOOKUP(B83,'[1]thành tích'!B$4:M$310,12,0)</f>
        <v>#REF!</v>
      </c>
      <c r="CM83" s="417" t="e">
        <f>VLOOKUP(B83,'[1]thành tích'!B$4:J$310,9,0)</f>
        <v>#REF!</v>
      </c>
      <c r="CN83" s="417" t="str">
        <f>VLOOKUP(B83,'[1]thành tích'!B$4:F$310,5,0)</f>
        <v xml:space="preserve"> Hạ Long 7+8/ 2024</v>
      </c>
      <c r="CP83" s="418" t="e">
        <f>VLOOKUP(B83,#REF!,2,0)</f>
        <v>#REF!</v>
      </c>
    </row>
    <row r="84" spans="1:94" s="418" customFormat="1" ht="35.25" customHeight="1">
      <c r="A84" s="386">
        <f t="shared" si="2"/>
        <v>79</v>
      </c>
      <c r="B84" s="387">
        <v>12212</v>
      </c>
      <c r="C84" s="388" t="s">
        <v>8953</v>
      </c>
      <c r="D84" s="389">
        <v>28802</v>
      </c>
      <c r="E84" s="390">
        <f t="shared" si="6"/>
        <v>11</v>
      </c>
      <c r="F84" s="391" t="s">
        <v>8761</v>
      </c>
      <c r="G84" s="389"/>
      <c r="H84" s="403"/>
      <c r="I84" s="393">
        <f t="shared" si="8"/>
        <v>1978</v>
      </c>
      <c r="J84" s="389"/>
      <c r="K84" s="429">
        <v>28802</v>
      </c>
      <c r="L84" s="387">
        <v>2</v>
      </c>
      <c r="M84" s="387" t="s">
        <v>7397</v>
      </c>
      <c r="N84" s="387">
        <v>12212</v>
      </c>
      <c r="O84" s="389" t="s">
        <v>8954</v>
      </c>
      <c r="P84" s="395" t="s">
        <v>8954</v>
      </c>
      <c r="Q84" s="456" t="s">
        <v>8955</v>
      </c>
      <c r="R84" s="456" t="s">
        <v>8956</v>
      </c>
      <c r="S84" s="456" t="s">
        <v>7430</v>
      </c>
      <c r="T84" s="456" t="s">
        <v>7431</v>
      </c>
      <c r="U84" s="456" t="s">
        <v>7432</v>
      </c>
      <c r="V84" s="395" t="s">
        <v>8957</v>
      </c>
      <c r="W84" s="395" t="s">
        <v>7430</v>
      </c>
      <c r="X84" s="395" t="s">
        <v>7431</v>
      </c>
      <c r="Y84" s="395" t="s">
        <v>7432</v>
      </c>
      <c r="Z84" s="395" t="s">
        <v>7433</v>
      </c>
      <c r="AA84" s="386" t="s">
        <v>7434</v>
      </c>
      <c r="AB84" s="396" t="s">
        <v>7435</v>
      </c>
      <c r="AC84" s="397" t="s">
        <v>8958</v>
      </c>
      <c r="AD84" s="398">
        <v>44436</v>
      </c>
      <c r="AE84" s="399" t="s">
        <v>7437</v>
      </c>
      <c r="AF84" s="395"/>
      <c r="AG84" s="395"/>
      <c r="AH84" s="395"/>
      <c r="AI84" s="399" t="s">
        <v>7787</v>
      </c>
      <c r="AJ84" s="407" t="s">
        <v>8959</v>
      </c>
      <c r="AK84" s="399" t="s">
        <v>7504</v>
      </c>
      <c r="AL84" s="401" t="s">
        <v>7715</v>
      </c>
      <c r="AM84" s="401" t="s">
        <v>7764</v>
      </c>
      <c r="AN84" s="399"/>
      <c r="AO84" s="389" t="s">
        <v>8960</v>
      </c>
      <c r="AP84" s="389" t="s">
        <v>8960</v>
      </c>
      <c r="AQ84" s="403"/>
      <c r="AR84" s="393">
        <f t="shared" si="5"/>
        <v>1997</v>
      </c>
      <c r="AS84" s="389" t="s">
        <v>7676</v>
      </c>
      <c r="AT84" s="389">
        <v>0</v>
      </c>
      <c r="AU84" s="404"/>
      <c r="AV84" s="404"/>
      <c r="AW84" s="404"/>
      <c r="AX84" s="389" t="s">
        <v>7676</v>
      </c>
      <c r="AY84" s="405" t="s">
        <v>7678</v>
      </c>
      <c r="AZ84" s="403" t="s">
        <v>7679</v>
      </c>
      <c r="BA84" s="403">
        <v>2098012784</v>
      </c>
      <c r="BB84" s="406" t="s">
        <v>8961</v>
      </c>
      <c r="BC84" s="406" t="s">
        <v>8962</v>
      </c>
      <c r="BD84" s="396" t="s">
        <v>5204</v>
      </c>
      <c r="BE84" s="407" t="s">
        <v>7634</v>
      </c>
      <c r="BF84" s="390">
        <v>7564000</v>
      </c>
      <c r="BG84" s="399" t="s">
        <v>7682</v>
      </c>
      <c r="BH84" s="408">
        <v>44562</v>
      </c>
      <c r="BI84" s="468" t="s">
        <v>8963</v>
      </c>
      <c r="BJ84" s="410" t="s">
        <v>7379</v>
      </c>
      <c r="BK84" s="410">
        <v>0</v>
      </c>
      <c r="BL84" s="410">
        <v>0</v>
      </c>
      <c r="BM84" s="411" t="s">
        <v>650</v>
      </c>
      <c r="BN84" s="504" t="s">
        <v>8964</v>
      </c>
      <c r="BO84" s="390">
        <v>1971</v>
      </c>
      <c r="BP84" s="412"/>
      <c r="BQ84" s="406" t="s">
        <v>8965</v>
      </c>
      <c r="BR84" s="413" t="s">
        <v>8966</v>
      </c>
      <c r="BS84" s="413" t="s">
        <v>8967</v>
      </c>
      <c r="BT84" s="413" t="s">
        <v>8968</v>
      </c>
      <c r="BU84" s="413" t="s">
        <v>7463</v>
      </c>
      <c r="BV84" s="413"/>
      <c r="BW84" s="413"/>
      <c r="BX84" s="406">
        <v>2</v>
      </c>
      <c r="BY84" s="427" t="s">
        <v>8662</v>
      </c>
      <c r="BZ84" s="406">
        <v>0</v>
      </c>
      <c r="CA84" s="427" t="s">
        <v>8969</v>
      </c>
      <c r="CB84" s="406" t="s">
        <v>8970</v>
      </c>
      <c r="CC84" s="414" t="s">
        <v>7468</v>
      </c>
      <c r="CD84" s="414" t="s">
        <v>7494</v>
      </c>
      <c r="CE84" s="424" t="s">
        <v>8970</v>
      </c>
      <c r="CF84" s="413" t="s">
        <v>8971</v>
      </c>
      <c r="CG84" s="413" t="s">
        <v>7468</v>
      </c>
      <c r="CH84" s="413" t="s">
        <v>7754</v>
      </c>
      <c r="CI84" s="413"/>
      <c r="CJ84" s="415">
        <f t="shared" si="7"/>
        <v>27</v>
      </c>
      <c r="CK84" s="416" t="str">
        <f>VLOOKUP(B84,'[1]thành tích'!B$4:H$400,7,0)</f>
        <v>2021 (ocen Hạ Long do dịch)</v>
      </c>
      <c r="CL84" s="417" t="e">
        <f>VLOOKUP(B84,'[1]thành tích'!B$4:M$310,12,0)</f>
        <v>#REF!</v>
      </c>
      <c r="CM84" s="417" t="e">
        <f>VLOOKUP(B84,'[1]thành tích'!B$4:J$310,9,0)</f>
        <v>#REF!</v>
      </c>
      <c r="CN84" s="417" t="str">
        <f>VLOOKUP(B84,'[1]thành tích'!B$4:F$310,5,0)</f>
        <v>Móng Cái T9.2016</v>
      </c>
      <c r="CP84" s="418" t="e">
        <f>VLOOKUP(B84,#REF!,2,0)</f>
        <v>#REF!</v>
      </c>
    </row>
    <row r="85" spans="1:94" s="418" customFormat="1" ht="35.25" customHeight="1">
      <c r="A85" s="386">
        <f t="shared" si="2"/>
        <v>80</v>
      </c>
      <c r="B85" s="439">
        <v>17591</v>
      </c>
      <c r="C85" s="440" t="s">
        <v>931</v>
      </c>
      <c r="D85" s="419">
        <v>33647</v>
      </c>
      <c r="E85" s="390">
        <f t="shared" si="6"/>
        <v>2</v>
      </c>
      <c r="F85" s="391" t="s">
        <v>8761</v>
      </c>
      <c r="G85" s="419"/>
      <c r="H85" s="392"/>
      <c r="I85" s="393">
        <f t="shared" si="8"/>
        <v>1992</v>
      </c>
      <c r="J85" s="419"/>
      <c r="K85" s="448">
        <v>33647</v>
      </c>
      <c r="L85" s="387">
        <v>2</v>
      </c>
      <c r="M85" s="387" t="s">
        <v>7397</v>
      </c>
      <c r="N85" s="439">
        <v>17591</v>
      </c>
      <c r="O85" s="433" t="s">
        <v>7497</v>
      </c>
      <c r="P85" s="434" t="s">
        <v>8972</v>
      </c>
      <c r="Q85" s="401" t="s">
        <v>8973</v>
      </c>
      <c r="R85" s="401" t="s">
        <v>8974</v>
      </c>
      <c r="S85" s="401" t="s">
        <v>7430</v>
      </c>
      <c r="T85" s="401" t="s">
        <v>7431</v>
      </c>
      <c r="U85" s="401" t="s">
        <v>7432</v>
      </c>
      <c r="V85" s="395" t="s">
        <v>8974</v>
      </c>
      <c r="W85" s="395" t="s">
        <v>7430</v>
      </c>
      <c r="X85" s="395" t="s">
        <v>7431</v>
      </c>
      <c r="Y85" s="395" t="s">
        <v>7432</v>
      </c>
      <c r="Z85" s="395" t="s">
        <v>7433</v>
      </c>
      <c r="AA85" s="386" t="s">
        <v>7434</v>
      </c>
      <c r="AB85" s="396" t="s">
        <v>7435</v>
      </c>
      <c r="AC85" s="397" t="s">
        <v>8975</v>
      </c>
      <c r="AD85" s="398">
        <v>44467</v>
      </c>
      <c r="AE85" s="399" t="s">
        <v>7437</v>
      </c>
      <c r="AF85" s="408"/>
      <c r="AG85" s="408"/>
      <c r="AH85" s="408"/>
      <c r="AI85" s="399" t="s">
        <v>7502</v>
      </c>
      <c r="AJ85" s="439" t="s">
        <v>8976</v>
      </c>
      <c r="AK85" s="458" t="s">
        <v>7504</v>
      </c>
      <c r="AL85" s="401" t="s">
        <v>8389</v>
      </c>
      <c r="AM85" s="401" t="s">
        <v>8642</v>
      </c>
      <c r="AN85" s="399"/>
      <c r="AO85" s="419">
        <v>41764</v>
      </c>
      <c r="AP85" s="419">
        <v>41764</v>
      </c>
      <c r="AQ85" s="442">
        <v>41764</v>
      </c>
      <c r="AR85" s="393">
        <f t="shared" si="5"/>
        <v>2014</v>
      </c>
      <c r="AS85" s="389" t="s">
        <v>7676</v>
      </c>
      <c r="AT85" s="389">
        <v>0</v>
      </c>
      <c r="AU85" s="404"/>
      <c r="AV85" s="404"/>
      <c r="AW85" s="389" t="s">
        <v>7603</v>
      </c>
      <c r="AX85" s="403" t="s">
        <v>7676</v>
      </c>
      <c r="AY85" s="505" t="s">
        <v>7678</v>
      </c>
      <c r="AZ85" s="403" t="s">
        <v>7679</v>
      </c>
      <c r="BA85" s="403">
        <v>2214005778</v>
      </c>
      <c r="BB85" s="406" t="s">
        <v>8977</v>
      </c>
      <c r="BC85" s="444" t="s">
        <v>8978</v>
      </c>
      <c r="BD85" s="506" t="s">
        <v>5204</v>
      </c>
      <c r="BE85" s="407" t="s">
        <v>7767</v>
      </c>
      <c r="BF85" s="390">
        <v>6549000</v>
      </c>
      <c r="BG85" s="399" t="s">
        <v>7682</v>
      </c>
      <c r="BH85" s="408">
        <v>45261</v>
      </c>
      <c r="BI85" s="409" t="s">
        <v>8979</v>
      </c>
      <c r="BJ85" s="410" t="s">
        <v>7379</v>
      </c>
      <c r="BK85" s="410">
        <v>0</v>
      </c>
      <c r="BL85" s="410">
        <v>0</v>
      </c>
      <c r="BM85" s="411" t="s">
        <v>2686</v>
      </c>
      <c r="BN85" s="443" t="s">
        <v>8980</v>
      </c>
      <c r="BO85" s="390">
        <v>1992</v>
      </c>
      <c r="BP85" s="412"/>
      <c r="BQ85" s="406" t="s">
        <v>8981</v>
      </c>
      <c r="BR85" s="427" t="s">
        <v>8982</v>
      </c>
      <c r="BS85" s="427"/>
      <c r="BT85" s="427" t="s">
        <v>8983</v>
      </c>
      <c r="BU85" s="427"/>
      <c r="BV85" s="427" t="s">
        <v>8984</v>
      </c>
      <c r="BW85" s="427"/>
      <c r="BX85" s="406">
        <v>3</v>
      </c>
      <c r="BY85" s="427" t="s">
        <v>8985</v>
      </c>
      <c r="BZ85" s="406" t="s">
        <v>8986</v>
      </c>
      <c r="CA85" s="427" t="s">
        <v>3238</v>
      </c>
      <c r="CB85" s="406" t="s">
        <v>8987</v>
      </c>
      <c r="CC85" s="427" t="s">
        <v>7468</v>
      </c>
      <c r="CD85" s="427" t="s">
        <v>8988</v>
      </c>
      <c r="CE85" s="428" t="s">
        <v>8986</v>
      </c>
      <c r="CF85" s="427" t="s">
        <v>8989</v>
      </c>
      <c r="CG85" s="427" t="s">
        <v>7590</v>
      </c>
      <c r="CH85" s="427" t="s">
        <v>8990</v>
      </c>
      <c r="CI85" s="428" t="s">
        <v>8991</v>
      </c>
      <c r="CJ85" s="415">
        <f t="shared" si="7"/>
        <v>10</v>
      </c>
      <c r="CK85" s="416" t="e">
        <f>VLOOKUP(B85,'[1]thành tích'!B$4:H$400,7,0)</f>
        <v>#REF!</v>
      </c>
      <c r="CL85" s="417" t="e">
        <f>VLOOKUP(B85,'[1]thành tích'!B$4:M$310,12,0)</f>
        <v>#REF!</v>
      </c>
      <c r="CM85" s="417" t="e">
        <f>VLOOKUP(B85,'[1]thành tích'!B$4:J$310,9,0)</f>
        <v>#REF!</v>
      </c>
      <c r="CN85" s="417" t="e">
        <f>VLOOKUP(B85,'[1]thành tích'!B$4:F$310,5,0)</f>
        <v>#REF!</v>
      </c>
      <c r="CP85" s="418" t="e">
        <f>VLOOKUP(B85,#REF!,2,0)</f>
        <v>#REF!</v>
      </c>
    </row>
    <row r="86" spans="1:94" s="418" customFormat="1" ht="35.25" customHeight="1">
      <c r="A86" s="386">
        <f t="shared" si="2"/>
        <v>81</v>
      </c>
      <c r="B86" s="387">
        <v>18423</v>
      </c>
      <c r="C86" s="489" t="s">
        <v>8992</v>
      </c>
      <c r="D86" s="389" t="s">
        <v>8993</v>
      </c>
      <c r="E86" s="390" t="e">
        <f t="shared" si="6"/>
        <v>#VALUE!</v>
      </c>
      <c r="F86" s="391" t="s">
        <v>8761</v>
      </c>
      <c r="G86" s="389"/>
      <c r="H86" s="403"/>
      <c r="I86" s="393" t="e">
        <f t="shared" si="8"/>
        <v>#VALUE!</v>
      </c>
      <c r="J86" s="389"/>
      <c r="K86" s="429" t="s">
        <v>8993</v>
      </c>
      <c r="L86" s="387">
        <v>2</v>
      </c>
      <c r="M86" s="387" t="s">
        <v>7397</v>
      </c>
      <c r="N86" s="387">
        <v>18423</v>
      </c>
      <c r="O86" s="406" t="s">
        <v>8994</v>
      </c>
      <c r="P86" s="401" t="s">
        <v>8995</v>
      </c>
      <c r="Q86" s="401" t="s">
        <v>8996</v>
      </c>
      <c r="R86" s="401" t="s">
        <v>8997</v>
      </c>
      <c r="S86" s="401" t="s">
        <v>7430</v>
      </c>
      <c r="T86" s="401" t="s">
        <v>7431</v>
      </c>
      <c r="U86" s="401" t="s">
        <v>7432</v>
      </c>
      <c r="V86" s="395" t="s">
        <v>8997</v>
      </c>
      <c r="W86" s="395" t="s">
        <v>7430</v>
      </c>
      <c r="X86" s="395" t="s">
        <v>7431</v>
      </c>
      <c r="Y86" s="395" t="s">
        <v>7432</v>
      </c>
      <c r="Z86" s="395" t="s">
        <v>7433</v>
      </c>
      <c r="AA86" s="386" t="s">
        <v>8273</v>
      </c>
      <c r="AB86" s="396" t="s">
        <v>7435</v>
      </c>
      <c r="AC86" s="397" t="s">
        <v>8998</v>
      </c>
      <c r="AD86" s="398">
        <v>44453</v>
      </c>
      <c r="AE86" s="401" t="s">
        <v>7437</v>
      </c>
      <c r="AF86" s="395"/>
      <c r="AG86" s="395"/>
      <c r="AH86" s="395"/>
      <c r="AI86" s="399" t="s">
        <v>7787</v>
      </c>
      <c r="AJ86" s="407" t="s">
        <v>8999</v>
      </c>
      <c r="AK86" s="399" t="s">
        <v>9000</v>
      </c>
      <c r="AL86" s="401" t="s">
        <v>7715</v>
      </c>
      <c r="AM86" s="401" t="s">
        <v>9001</v>
      </c>
      <c r="AN86" s="399"/>
      <c r="AO86" s="389">
        <v>42366</v>
      </c>
      <c r="AP86" s="389">
        <v>42366</v>
      </c>
      <c r="AQ86" s="485"/>
      <c r="AR86" s="393">
        <f t="shared" si="5"/>
        <v>2015</v>
      </c>
      <c r="AS86" s="389" t="s">
        <v>7676</v>
      </c>
      <c r="AT86" s="389">
        <v>0</v>
      </c>
      <c r="AU86" s="386"/>
      <c r="AV86" s="386"/>
      <c r="AW86" s="386"/>
      <c r="AX86" s="485" t="s">
        <v>7676</v>
      </c>
      <c r="AY86" s="405" t="s">
        <v>7678</v>
      </c>
      <c r="AZ86" s="403" t="s">
        <v>7679</v>
      </c>
      <c r="BA86" s="403">
        <v>2216002405</v>
      </c>
      <c r="BB86" s="406" t="s">
        <v>9002</v>
      </c>
      <c r="BC86" s="406" t="s">
        <v>9003</v>
      </c>
      <c r="BD86" s="396" t="s">
        <v>5208</v>
      </c>
      <c r="BE86" s="407" t="s">
        <v>7892</v>
      </c>
      <c r="BF86" s="390">
        <v>6237000</v>
      </c>
      <c r="BG86" s="399" t="s">
        <v>7682</v>
      </c>
      <c r="BH86" s="408">
        <v>43804</v>
      </c>
      <c r="BI86" s="409" t="s">
        <v>9004</v>
      </c>
      <c r="BJ86" s="410" t="s">
        <v>7379</v>
      </c>
      <c r="BK86" s="410">
        <v>0</v>
      </c>
      <c r="BL86" s="410">
        <v>0</v>
      </c>
      <c r="BM86" s="411" t="s">
        <v>152</v>
      </c>
      <c r="BN86" s="410" t="s">
        <v>9005</v>
      </c>
      <c r="BO86" s="390">
        <v>1969</v>
      </c>
      <c r="BP86" s="412"/>
      <c r="BQ86" s="396" t="s">
        <v>9006</v>
      </c>
      <c r="BR86" s="490" t="s">
        <v>9007</v>
      </c>
      <c r="BS86" s="490" t="s">
        <v>9008</v>
      </c>
      <c r="BT86" s="490" t="s">
        <v>9009</v>
      </c>
      <c r="BU86" s="490" t="s">
        <v>7463</v>
      </c>
      <c r="BV86" s="490"/>
      <c r="BW86" s="490"/>
      <c r="BX86" s="406">
        <v>2</v>
      </c>
      <c r="BY86" s="427" t="s">
        <v>9010</v>
      </c>
      <c r="BZ86" s="406" t="s">
        <v>9011</v>
      </c>
      <c r="CA86" s="427" t="s">
        <v>8662</v>
      </c>
      <c r="CB86" s="406">
        <v>0</v>
      </c>
      <c r="CC86" s="490" t="s">
        <v>7468</v>
      </c>
      <c r="CD86" s="490" t="s">
        <v>9012</v>
      </c>
      <c r="CE86" s="490"/>
      <c r="CF86" s="490"/>
      <c r="CG86" s="490"/>
      <c r="CH86" s="490"/>
      <c r="CI86" s="490"/>
      <c r="CJ86" s="415">
        <f t="shared" si="7"/>
        <v>9</v>
      </c>
      <c r="CK86" s="416" t="e">
        <f>VLOOKUP(B86,'[1]thành tích'!B$4:H$400,7,0)</f>
        <v>#REF!</v>
      </c>
      <c r="CL86" s="417" t="e">
        <f>VLOOKUP(B86,'[1]thành tích'!B$4:M$310,12,0)</f>
        <v>#REF!</v>
      </c>
      <c r="CM86" s="417" t="e">
        <f>VLOOKUP(B86,'[1]thành tích'!B$4:J$310,9,0)</f>
        <v>#REF!</v>
      </c>
      <c r="CN86" s="417" t="e">
        <f>VLOOKUP(B86,'[1]thành tích'!B$4:F$310,5,0)</f>
        <v>#REF!</v>
      </c>
      <c r="CP86" s="418" t="e">
        <f>VLOOKUP(B86,#REF!,2,0)</f>
        <v>#REF!</v>
      </c>
    </row>
    <row r="87" spans="1:94" s="418" customFormat="1" ht="35.25" customHeight="1">
      <c r="A87" s="386">
        <f t="shared" si="2"/>
        <v>82</v>
      </c>
      <c r="B87" s="387">
        <v>18826</v>
      </c>
      <c r="C87" s="388" t="s">
        <v>2781</v>
      </c>
      <c r="D87" s="389">
        <v>34043</v>
      </c>
      <c r="E87" s="390">
        <f t="shared" si="6"/>
        <v>3</v>
      </c>
      <c r="F87" s="391" t="s">
        <v>8761</v>
      </c>
      <c r="G87" s="389"/>
      <c r="H87" s="403"/>
      <c r="I87" s="393">
        <f t="shared" si="8"/>
        <v>1993</v>
      </c>
      <c r="J87" s="389">
        <v>34043</v>
      </c>
      <c r="K87" s="429"/>
      <c r="L87" s="387">
        <v>1</v>
      </c>
      <c r="M87" s="387" t="s">
        <v>7425</v>
      </c>
      <c r="N87" s="387">
        <v>18826</v>
      </c>
      <c r="O87" s="392" t="s">
        <v>4873</v>
      </c>
      <c r="P87" s="455" t="s">
        <v>9013</v>
      </c>
      <c r="Q87" s="456" t="s">
        <v>9014</v>
      </c>
      <c r="R87" s="456" t="s">
        <v>9015</v>
      </c>
      <c r="S87" s="456" t="s">
        <v>8668</v>
      </c>
      <c r="T87" s="456" t="s">
        <v>7431</v>
      </c>
      <c r="U87" s="456" t="s">
        <v>7432</v>
      </c>
      <c r="V87" s="395" t="s">
        <v>9015</v>
      </c>
      <c r="W87" s="395" t="s">
        <v>8668</v>
      </c>
      <c r="X87" s="395" t="s">
        <v>7431</v>
      </c>
      <c r="Y87" s="395" t="s">
        <v>7432</v>
      </c>
      <c r="Z87" s="395" t="s">
        <v>7433</v>
      </c>
      <c r="AA87" s="386" t="s">
        <v>7434</v>
      </c>
      <c r="AB87" s="396" t="s">
        <v>8294</v>
      </c>
      <c r="AC87" s="397" t="s">
        <v>9016</v>
      </c>
      <c r="AD87" s="398">
        <v>44422</v>
      </c>
      <c r="AE87" s="401" t="s">
        <v>7437</v>
      </c>
      <c r="AF87" s="395"/>
      <c r="AG87" s="395"/>
      <c r="AH87" s="395"/>
      <c r="AI87" s="399" t="s">
        <v>7502</v>
      </c>
      <c r="AJ87" s="407" t="s">
        <v>8296</v>
      </c>
      <c r="AK87" s="399" t="s">
        <v>8297</v>
      </c>
      <c r="AL87" s="401" t="s">
        <v>7674</v>
      </c>
      <c r="AM87" s="401" t="s">
        <v>8298</v>
      </c>
      <c r="AN87" s="399"/>
      <c r="AO87" s="389">
        <v>42905</v>
      </c>
      <c r="AP87" s="389">
        <v>42905</v>
      </c>
      <c r="AQ87" s="403"/>
      <c r="AR87" s="393">
        <f t="shared" si="5"/>
        <v>2017</v>
      </c>
      <c r="AS87" s="389" t="s">
        <v>7912</v>
      </c>
      <c r="AT87" s="389">
        <v>0</v>
      </c>
      <c r="AU87" s="404"/>
      <c r="AV87" s="404"/>
      <c r="AW87" s="403" t="s">
        <v>7603</v>
      </c>
      <c r="AX87" s="389" t="s">
        <v>7912</v>
      </c>
      <c r="AY87" s="405" t="s">
        <v>7678</v>
      </c>
      <c r="AZ87" s="403" t="s">
        <v>7679</v>
      </c>
      <c r="BA87" s="403">
        <v>2216038013</v>
      </c>
      <c r="BB87" s="406" t="s">
        <v>9017</v>
      </c>
      <c r="BC87" s="406" t="s">
        <v>9018</v>
      </c>
      <c r="BD87" s="396" t="s">
        <v>5210</v>
      </c>
      <c r="BE87" s="407" t="s">
        <v>7892</v>
      </c>
      <c r="BF87" s="390">
        <v>6237000</v>
      </c>
      <c r="BG87" s="399" t="s">
        <v>7682</v>
      </c>
      <c r="BH87" s="408">
        <v>44136</v>
      </c>
      <c r="BI87" s="409" t="s">
        <v>9019</v>
      </c>
      <c r="BJ87" s="410" t="s">
        <v>7377</v>
      </c>
      <c r="BK87" s="410" t="s">
        <v>9020</v>
      </c>
      <c r="BL87" s="410" t="s">
        <v>9021</v>
      </c>
      <c r="BM87" s="411">
        <v>0</v>
      </c>
      <c r="BN87" s="410">
        <v>0</v>
      </c>
      <c r="BO87" s="390">
        <v>2002</v>
      </c>
      <c r="BP87" s="390"/>
      <c r="BQ87" s="390" t="s">
        <v>8942</v>
      </c>
      <c r="BR87" s="471" t="s">
        <v>9022</v>
      </c>
      <c r="BS87" s="471"/>
      <c r="BT87" s="471"/>
      <c r="BU87" s="471"/>
      <c r="BV87" s="427"/>
      <c r="BW87" s="427"/>
      <c r="BX87" s="406">
        <v>1</v>
      </c>
      <c r="BY87" s="427" t="s">
        <v>9023</v>
      </c>
      <c r="BZ87" s="406" t="s">
        <v>9024</v>
      </c>
      <c r="CA87" s="427" t="s">
        <v>9025</v>
      </c>
      <c r="CB87" s="406" t="s">
        <v>9026</v>
      </c>
      <c r="CC87" s="490" t="s">
        <v>9027</v>
      </c>
      <c r="CD87" s="427" t="s">
        <v>8676</v>
      </c>
      <c r="CE87" s="427"/>
      <c r="CF87" s="427"/>
      <c r="CG87" s="427"/>
      <c r="CH87" s="427"/>
      <c r="CI87" s="427"/>
      <c r="CJ87" s="415">
        <f t="shared" si="7"/>
        <v>7</v>
      </c>
      <c r="CK87" s="416" t="e">
        <f>VLOOKUP(B87,'[1]thành tích'!B$4:H$400,7,0)</f>
        <v>#REF!</v>
      </c>
      <c r="CL87" s="417" t="e">
        <f>VLOOKUP(B87,'[1]thành tích'!B$4:M$310,12,0)</f>
        <v>#REF!</v>
      </c>
      <c r="CM87" s="417" t="str">
        <f>VLOOKUP(B87,'[1]thành tích'!B$4:J$310,9,0)</f>
        <v>Inđo 11-2022</v>
      </c>
      <c r="CN87" s="417" t="e">
        <f>VLOOKUP(B87,'[1]thành tích'!B$4:F$310,5,0)</f>
        <v>#REF!</v>
      </c>
      <c r="CP87" s="418" t="e">
        <f>VLOOKUP(B87,#REF!,2,0)</f>
        <v>#REF!</v>
      </c>
    </row>
    <row r="88" spans="1:94" s="418" customFormat="1" ht="35.25" customHeight="1">
      <c r="A88" s="386">
        <f t="shared" si="2"/>
        <v>83</v>
      </c>
      <c r="B88" s="387">
        <v>18827</v>
      </c>
      <c r="C88" s="388" t="s">
        <v>1935</v>
      </c>
      <c r="D88" s="389">
        <v>34986</v>
      </c>
      <c r="E88" s="390">
        <f t="shared" si="6"/>
        <v>10</v>
      </c>
      <c r="F88" s="391" t="s">
        <v>8761</v>
      </c>
      <c r="G88" s="389"/>
      <c r="H88" s="403"/>
      <c r="I88" s="393">
        <f t="shared" si="8"/>
        <v>1995</v>
      </c>
      <c r="J88" s="389">
        <v>34986</v>
      </c>
      <c r="K88" s="429"/>
      <c r="L88" s="387">
        <v>1</v>
      </c>
      <c r="M88" s="387" t="s">
        <v>7425</v>
      </c>
      <c r="N88" s="387">
        <v>18827</v>
      </c>
      <c r="O88" s="392" t="s">
        <v>9028</v>
      </c>
      <c r="P88" s="455" t="s">
        <v>4871</v>
      </c>
      <c r="Q88" s="456" t="s">
        <v>9029</v>
      </c>
      <c r="R88" s="456" t="s">
        <v>9030</v>
      </c>
      <c r="S88" s="456" t="s">
        <v>7626</v>
      </c>
      <c r="T88" s="456" t="s">
        <v>7431</v>
      </c>
      <c r="U88" s="456" t="s">
        <v>7432</v>
      </c>
      <c r="V88" s="395" t="s">
        <v>9030</v>
      </c>
      <c r="W88" s="395" t="s">
        <v>7626</v>
      </c>
      <c r="X88" s="395" t="s">
        <v>7431</v>
      </c>
      <c r="Y88" s="395" t="s">
        <v>7432</v>
      </c>
      <c r="Z88" s="395" t="s">
        <v>7433</v>
      </c>
      <c r="AA88" s="386" t="s">
        <v>8364</v>
      </c>
      <c r="AB88" s="396" t="s">
        <v>8294</v>
      </c>
      <c r="AC88" s="397" t="s">
        <v>9031</v>
      </c>
      <c r="AD88" s="398">
        <v>44315</v>
      </c>
      <c r="AE88" s="399" t="s">
        <v>7437</v>
      </c>
      <c r="AF88" s="395"/>
      <c r="AG88" s="395"/>
      <c r="AH88" s="395"/>
      <c r="AI88" s="399" t="s">
        <v>7502</v>
      </c>
      <c r="AJ88" s="407" t="s">
        <v>8296</v>
      </c>
      <c r="AK88" s="399" t="s">
        <v>8297</v>
      </c>
      <c r="AL88" s="401" t="s">
        <v>7674</v>
      </c>
      <c r="AM88" s="401" t="s">
        <v>8298</v>
      </c>
      <c r="AN88" s="399"/>
      <c r="AO88" s="389">
        <v>42905</v>
      </c>
      <c r="AP88" s="389">
        <v>42905</v>
      </c>
      <c r="AQ88" s="403"/>
      <c r="AR88" s="393">
        <f t="shared" si="5"/>
        <v>2017</v>
      </c>
      <c r="AS88" s="389" t="s">
        <v>7912</v>
      </c>
      <c r="AT88" s="389">
        <v>0</v>
      </c>
      <c r="AU88" s="404"/>
      <c r="AV88" s="404"/>
      <c r="AW88" s="403" t="s">
        <v>7603</v>
      </c>
      <c r="AX88" s="389" t="s">
        <v>7912</v>
      </c>
      <c r="AY88" s="405" t="s">
        <v>7678</v>
      </c>
      <c r="AZ88" s="403" t="s">
        <v>7679</v>
      </c>
      <c r="BA88" s="403">
        <v>2216038014</v>
      </c>
      <c r="BB88" s="406" t="s">
        <v>9032</v>
      </c>
      <c r="BC88" s="406" t="s">
        <v>9033</v>
      </c>
      <c r="BD88" s="396" t="s">
        <v>5210</v>
      </c>
      <c r="BE88" s="407" t="s">
        <v>7892</v>
      </c>
      <c r="BF88" s="390">
        <v>6237000</v>
      </c>
      <c r="BG88" s="399" t="s">
        <v>7682</v>
      </c>
      <c r="BH88" s="408">
        <v>44136</v>
      </c>
      <c r="BI88" s="409" t="s">
        <v>9034</v>
      </c>
      <c r="BJ88" s="410"/>
      <c r="BK88" s="410">
        <v>0</v>
      </c>
      <c r="BL88" s="410">
        <v>0</v>
      </c>
      <c r="BM88" s="411">
        <v>0</v>
      </c>
      <c r="BN88" s="410">
        <v>0</v>
      </c>
      <c r="BO88" s="390"/>
      <c r="BP88" s="390"/>
      <c r="BQ88" s="390"/>
      <c r="BR88" s="471"/>
      <c r="BS88" s="471"/>
      <c r="BT88" s="471"/>
      <c r="BU88" s="471"/>
      <c r="BV88" s="427"/>
      <c r="BW88" s="427"/>
      <c r="BX88" s="406"/>
      <c r="BY88" s="427" t="s">
        <v>7465</v>
      </c>
      <c r="BZ88" s="406">
        <v>0</v>
      </c>
      <c r="CA88" s="427" t="s">
        <v>1125</v>
      </c>
      <c r="CB88" s="406" t="s">
        <v>9035</v>
      </c>
      <c r="CC88" s="427" t="s">
        <v>7590</v>
      </c>
      <c r="CD88" s="427" t="s">
        <v>9036</v>
      </c>
      <c r="CE88" s="428" t="s">
        <v>9037</v>
      </c>
      <c r="CF88" s="427"/>
      <c r="CG88" s="427"/>
      <c r="CH88" s="427"/>
      <c r="CI88" s="427"/>
      <c r="CJ88" s="415">
        <f t="shared" si="7"/>
        <v>7</v>
      </c>
      <c r="CK88" s="416" t="e">
        <f>VLOOKUP(B88,'[1]thành tích'!B$4:H$400,7,0)</f>
        <v>#REF!</v>
      </c>
      <c r="CL88" s="417" t="e">
        <f>VLOOKUP(B88,'[1]thành tích'!B$4:M$310,12,0)</f>
        <v>#REF!</v>
      </c>
      <c r="CM88" s="417" t="e">
        <f>VLOOKUP(B88,'[1]thành tích'!B$4:J$310,9,0)</f>
        <v>#REF!</v>
      </c>
      <c r="CN88" s="417" t="e">
        <f>VLOOKUP(B88,'[1]thành tích'!B$4:F$310,5,0)</f>
        <v>#REF!</v>
      </c>
      <c r="CP88" s="418" t="e">
        <f>VLOOKUP(B88,#REF!,2,0)</f>
        <v>#REF!</v>
      </c>
    </row>
    <row r="89" spans="1:94" s="418" customFormat="1" ht="35.25" customHeight="1">
      <c r="A89" s="386">
        <f t="shared" si="2"/>
        <v>84</v>
      </c>
      <c r="B89" s="387">
        <v>18835</v>
      </c>
      <c r="C89" s="388" t="s">
        <v>2079</v>
      </c>
      <c r="D89" s="389">
        <v>35128</v>
      </c>
      <c r="E89" s="390">
        <f t="shared" si="6"/>
        <v>3</v>
      </c>
      <c r="F89" s="391" t="s">
        <v>8761</v>
      </c>
      <c r="G89" s="389"/>
      <c r="H89" s="403"/>
      <c r="I89" s="393">
        <f t="shared" si="8"/>
        <v>1996</v>
      </c>
      <c r="J89" s="389">
        <v>35128</v>
      </c>
      <c r="K89" s="429"/>
      <c r="L89" s="387">
        <v>1</v>
      </c>
      <c r="M89" s="387" t="s">
        <v>7425</v>
      </c>
      <c r="N89" s="387">
        <v>18835</v>
      </c>
      <c r="O89" s="392" t="s">
        <v>6810</v>
      </c>
      <c r="P89" s="455" t="s">
        <v>6810</v>
      </c>
      <c r="Q89" s="456" t="s">
        <v>9038</v>
      </c>
      <c r="R89" s="456" t="s">
        <v>9039</v>
      </c>
      <c r="S89" s="456" t="s">
        <v>7626</v>
      </c>
      <c r="T89" s="456" t="s">
        <v>7431</v>
      </c>
      <c r="U89" s="456" t="s">
        <v>7432</v>
      </c>
      <c r="V89" s="395" t="s">
        <v>9039</v>
      </c>
      <c r="W89" s="395" t="s">
        <v>7626</v>
      </c>
      <c r="X89" s="395" t="s">
        <v>7431</v>
      </c>
      <c r="Y89" s="395" t="s">
        <v>7432</v>
      </c>
      <c r="Z89" s="395" t="s">
        <v>7433</v>
      </c>
      <c r="AA89" s="386" t="s">
        <v>8364</v>
      </c>
      <c r="AB89" s="396" t="s">
        <v>8294</v>
      </c>
      <c r="AC89" s="397" t="s">
        <v>9040</v>
      </c>
      <c r="AD89" s="398">
        <v>44315</v>
      </c>
      <c r="AE89" s="399" t="s">
        <v>7437</v>
      </c>
      <c r="AF89" s="395"/>
      <c r="AG89" s="395"/>
      <c r="AH89" s="395"/>
      <c r="AI89" s="399" t="s">
        <v>7502</v>
      </c>
      <c r="AJ89" s="407" t="s">
        <v>8296</v>
      </c>
      <c r="AK89" s="399" t="s">
        <v>8297</v>
      </c>
      <c r="AL89" s="401" t="s">
        <v>7674</v>
      </c>
      <c r="AM89" s="401" t="s">
        <v>8298</v>
      </c>
      <c r="AN89" s="399"/>
      <c r="AO89" s="389">
        <v>42905</v>
      </c>
      <c r="AP89" s="389">
        <v>42905</v>
      </c>
      <c r="AQ89" s="403"/>
      <c r="AR89" s="393">
        <f t="shared" si="5"/>
        <v>2017</v>
      </c>
      <c r="AS89" s="389" t="s">
        <v>7912</v>
      </c>
      <c r="AT89" s="389">
        <v>0</v>
      </c>
      <c r="AU89" s="404"/>
      <c r="AV89" s="404"/>
      <c r="AW89" s="403" t="s">
        <v>7603</v>
      </c>
      <c r="AX89" s="389" t="s">
        <v>7912</v>
      </c>
      <c r="AY89" s="405" t="s">
        <v>7678</v>
      </c>
      <c r="AZ89" s="403" t="s">
        <v>7679</v>
      </c>
      <c r="BA89" s="403">
        <v>2216038022</v>
      </c>
      <c r="BB89" s="406" t="s">
        <v>9041</v>
      </c>
      <c r="BC89" s="406" t="s">
        <v>9042</v>
      </c>
      <c r="BD89" s="396" t="s">
        <v>5210</v>
      </c>
      <c r="BE89" s="407" t="s">
        <v>7892</v>
      </c>
      <c r="BF89" s="390">
        <v>6237000</v>
      </c>
      <c r="BG89" s="399" t="s">
        <v>7682</v>
      </c>
      <c r="BH89" s="408">
        <v>44136</v>
      </c>
      <c r="BI89" s="409" t="s">
        <v>9043</v>
      </c>
      <c r="BJ89" s="410"/>
      <c r="BK89" s="410">
        <v>0</v>
      </c>
      <c r="BL89" s="410">
        <v>0</v>
      </c>
      <c r="BM89" s="411">
        <v>0</v>
      </c>
      <c r="BN89" s="410">
        <v>0</v>
      </c>
      <c r="BO89" s="390"/>
      <c r="BP89" s="390"/>
      <c r="BQ89" s="390"/>
      <c r="BR89" s="471"/>
      <c r="BS89" s="471"/>
      <c r="BT89" s="471"/>
      <c r="BU89" s="471"/>
      <c r="BV89" s="427"/>
      <c r="BW89" s="427"/>
      <c r="BX89" s="406"/>
      <c r="BY89" s="427" t="s">
        <v>9044</v>
      </c>
      <c r="BZ89" s="406" t="s">
        <v>9045</v>
      </c>
      <c r="CA89" s="427" t="s">
        <v>9046</v>
      </c>
      <c r="CB89" s="406" t="s">
        <v>9047</v>
      </c>
      <c r="CC89" s="427" t="s">
        <v>7590</v>
      </c>
      <c r="CD89" s="427" t="s">
        <v>8485</v>
      </c>
      <c r="CE89" s="427"/>
      <c r="CF89" s="427"/>
      <c r="CG89" s="427"/>
      <c r="CH89" s="427"/>
      <c r="CI89" s="427"/>
      <c r="CJ89" s="415">
        <f t="shared" si="7"/>
        <v>7</v>
      </c>
      <c r="CK89" s="416" t="e">
        <f>VLOOKUP(B89,'[1]thành tích'!B$4:H$400,7,0)</f>
        <v>#REF!</v>
      </c>
      <c r="CL89" s="417" t="e">
        <f>VLOOKUP(B89,'[1]thành tích'!B$4:M$310,12,0)</f>
        <v>#REF!</v>
      </c>
      <c r="CM89" s="417" t="e">
        <f>VLOOKUP(B89,'[1]thành tích'!B$4:J$310,9,0)</f>
        <v>#REF!</v>
      </c>
      <c r="CN89" s="417" t="e">
        <f>VLOOKUP(B89,'[1]thành tích'!B$4:F$310,5,0)</f>
        <v>#REF!</v>
      </c>
      <c r="CP89" s="418" t="e">
        <f>VLOOKUP(B89,#REF!,2,0)</f>
        <v>#REF!</v>
      </c>
    </row>
    <row r="90" spans="1:94" s="418" customFormat="1" ht="35.25" customHeight="1">
      <c r="A90" s="386">
        <f t="shared" si="2"/>
        <v>85</v>
      </c>
      <c r="B90" s="387">
        <v>18875</v>
      </c>
      <c r="C90" s="388" t="s">
        <v>3521</v>
      </c>
      <c r="D90" s="389">
        <v>32516</v>
      </c>
      <c r="E90" s="390">
        <f t="shared" si="6"/>
        <v>1</v>
      </c>
      <c r="F90" s="391" t="s">
        <v>8761</v>
      </c>
      <c r="G90" s="389"/>
      <c r="H90" s="403"/>
      <c r="I90" s="393">
        <f t="shared" si="8"/>
        <v>1989</v>
      </c>
      <c r="J90" s="389"/>
      <c r="K90" s="429">
        <v>32516</v>
      </c>
      <c r="L90" s="387">
        <v>2</v>
      </c>
      <c r="M90" s="387" t="s">
        <v>7397</v>
      </c>
      <c r="N90" s="387">
        <v>18875</v>
      </c>
      <c r="O90" s="392" t="s">
        <v>9048</v>
      </c>
      <c r="P90" s="455" t="s">
        <v>9048</v>
      </c>
      <c r="Q90" s="456" t="s">
        <v>9049</v>
      </c>
      <c r="R90" s="456" t="s">
        <v>9050</v>
      </c>
      <c r="S90" s="456" t="s">
        <v>7430</v>
      </c>
      <c r="T90" s="456" t="s">
        <v>7431</v>
      </c>
      <c r="U90" s="456" t="s">
        <v>7432</v>
      </c>
      <c r="V90" s="395" t="s">
        <v>9050</v>
      </c>
      <c r="W90" s="395" t="s">
        <v>7430</v>
      </c>
      <c r="X90" s="395" t="s">
        <v>7431</v>
      </c>
      <c r="Y90" s="395" t="s">
        <v>7432</v>
      </c>
      <c r="Z90" s="395" t="s">
        <v>7433</v>
      </c>
      <c r="AA90" s="386" t="s">
        <v>9051</v>
      </c>
      <c r="AB90" s="396" t="s">
        <v>8294</v>
      </c>
      <c r="AC90" s="397" t="s">
        <v>9052</v>
      </c>
      <c r="AD90" s="398">
        <v>44422</v>
      </c>
      <c r="AE90" s="399" t="s">
        <v>7437</v>
      </c>
      <c r="AF90" s="395"/>
      <c r="AG90" s="395"/>
      <c r="AH90" s="395"/>
      <c r="AI90" s="399" t="s">
        <v>7502</v>
      </c>
      <c r="AJ90" s="407" t="s">
        <v>8296</v>
      </c>
      <c r="AK90" s="399" t="s">
        <v>8297</v>
      </c>
      <c r="AL90" s="401" t="s">
        <v>7674</v>
      </c>
      <c r="AM90" s="401" t="s">
        <v>8298</v>
      </c>
      <c r="AN90" s="399"/>
      <c r="AO90" s="389">
        <v>42905</v>
      </c>
      <c r="AP90" s="389">
        <v>42905</v>
      </c>
      <c r="AQ90" s="507">
        <v>42644</v>
      </c>
      <c r="AR90" s="393">
        <f t="shared" si="5"/>
        <v>2017</v>
      </c>
      <c r="AS90" s="389" t="s">
        <v>7912</v>
      </c>
      <c r="AT90" s="389">
        <v>0</v>
      </c>
      <c r="AU90" s="404"/>
      <c r="AV90" s="404"/>
      <c r="AW90" s="403"/>
      <c r="AX90" s="389" t="s">
        <v>7912</v>
      </c>
      <c r="AY90" s="405" t="s">
        <v>7678</v>
      </c>
      <c r="AZ90" s="403" t="s">
        <v>7679</v>
      </c>
      <c r="BA90" s="403">
        <v>2216027043</v>
      </c>
      <c r="BB90" s="406" t="s">
        <v>9053</v>
      </c>
      <c r="BC90" s="406" t="s">
        <v>9054</v>
      </c>
      <c r="BD90" s="396" t="s">
        <v>5210</v>
      </c>
      <c r="BE90" s="407" t="s">
        <v>7892</v>
      </c>
      <c r="BF90" s="390">
        <v>6237000</v>
      </c>
      <c r="BG90" s="399" t="s">
        <v>7682</v>
      </c>
      <c r="BH90" s="408">
        <v>44136</v>
      </c>
      <c r="BI90" s="409" t="s">
        <v>9055</v>
      </c>
      <c r="BJ90" s="410" t="s">
        <v>8393</v>
      </c>
      <c r="BK90" s="410">
        <v>0</v>
      </c>
      <c r="BL90" s="410">
        <v>0</v>
      </c>
      <c r="BM90" s="411" t="s">
        <v>1990</v>
      </c>
      <c r="BN90" s="410" t="s">
        <v>9056</v>
      </c>
      <c r="BO90" s="390">
        <v>1987</v>
      </c>
      <c r="BP90" s="412"/>
      <c r="BQ90" s="390" t="s">
        <v>9057</v>
      </c>
      <c r="BR90" s="471" t="s">
        <v>9058</v>
      </c>
      <c r="BS90" s="471" t="s">
        <v>7703</v>
      </c>
      <c r="BT90" s="471" t="s">
        <v>9059</v>
      </c>
      <c r="BU90" s="471"/>
      <c r="BV90" s="427"/>
      <c r="BW90" s="427"/>
      <c r="BX90" s="406">
        <v>2</v>
      </c>
      <c r="BY90" s="427" t="s">
        <v>9060</v>
      </c>
      <c r="BZ90" s="406" t="s">
        <v>9061</v>
      </c>
      <c r="CA90" s="427" t="s">
        <v>9062</v>
      </c>
      <c r="CB90" s="406" t="s">
        <v>9063</v>
      </c>
      <c r="CC90" s="427" t="s">
        <v>7590</v>
      </c>
      <c r="CD90" s="427" t="s">
        <v>9064</v>
      </c>
      <c r="CE90" s="428" t="s">
        <v>9061</v>
      </c>
      <c r="CF90" s="427" t="s">
        <v>9065</v>
      </c>
      <c r="CG90" s="427" t="s">
        <v>7590</v>
      </c>
      <c r="CH90" s="427" t="s">
        <v>9066</v>
      </c>
      <c r="CI90" s="428" t="s">
        <v>9067</v>
      </c>
      <c r="CJ90" s="415">
        <f t="shared" si="7"/>
        <v>7</v>
      </c>
      <c r="CK90" s="416" t="e">
        <f>VLOOKUP(B90,'[1]thành tích'!B$4:H$400,7,0)</f>
        <v>#REF!</v>
      </c>
      <c r="CL90" s="417" t="e">
        <f>VLOOKUP(B90,'[1]thành tích'!B$4:M$310,12,0)</f>
        <v>#REF!</v>
      </c>
      <c r="CM90" s="417" t="e">
        <f>VLOOKUP(B90,'[1]thành tích'!B$4:J$310,9,0)</f>
        <v>#REF!</v>
      </c>
      <c r="CN90" s="417" t="e">
        <f>VLOOKUP(B90,'[1]thành tích'!B$4:F$310,5,0)</f>
        <v>#REF!</v>
      </c>
      <c r="CP90" s="418" t="e">
        <f>VLOOKUP(B90,#REF!,2,0)</f>
        <v>#REF!</v>
      </c>
    </row>
    <row r="91" spans="1:94" s="418" customFormat="1" ht="35.25" customHeight="1">
      <c r="A91" s="386">
        <f t="shared" si="2"/>
        <v>86</v>
      </c>
      <c r="B91" s="387">
        <v>18876</v>
      </c>
      <c r="C91" s="388" t="s">
        <v>1165</v>
      </c>
      <c r="D91" s="389">
        <v>33260</v>
      </c>
      <c r="E91" s="390">
        <f t="shared" si="6"/>
        <v>1</v>
      </c>
      <c r="F91" s="391" t="s">
        <v>8761</v>
      </c>
      <c r="G91" s="389"/>
      <c r="H91" s="403"/>
      <c r="I91" s="393">
        <f t="shared" si="8"/>
        <v>1991</v>
      </c>
      <c r="J91" s="389"/>
      <c r="K91" s="429">
        <v>33260</v>
      </c>
      <c r="L91" s="387">
        <v>2</v>
      </c>
      <c r="M91" s="387" t="s">
        <v>7397</v>
      </c>
      <c r="N91" s="387">
        <v>18876</v>
      </c>
      <c r="O91" s="392" t="s">
        <v>9068</v>
      </c>
      <c r="P91" s="455" t="s">
        <v>9068</v>
      </c>
      <c r="Q91" s="456" t="s">
        <v>9069</v>
      </c>
      <c r="R91" s="456" t="s">
        <v>9070</v>
      </c>
      <c r="S91" s="456" t="s">
        <v>7430</v>
      </c>
      <c r="T91" s="456" t="s">
        <v>7431</v>
      </c>
      <c r="U91" s="456" t="s">
        <v>7432</v>
      </c>
      <c r="V91" s="395" t="s">
        <v>9071</v>
      </c>
      <c r="W91" s="395" t="s">
        <v>7430</v>
      </c>
      <c r="X91" s="395" t="s">
        <v>7431</v>
      </c>
      <c r="Y91" s="395" t="s">
        <v>7432</v>
      </c>
      <c r="Z91" s="395" t="s">
        <v>7433</v>
      </c>
      <c r="AA91" s="386" t="s">
        <v>7434</v>
      </c>
      <c r="AB91" s="396" t="s">
        <v>8294</v>
      </c>
      <c r="AC91" s="426" t="s">
        <v>9072</v>
      </c>
      <c r="AD91" s="398">
        <v>44552</v>
      </c>
      <c r="AE91" s="399" t="s">
        <v>7437</v>
      </c>
      <c r="AF91" s="395"/>
      <c r="AG91" s="395"/>
      <c r="AH91" s="395"/>
      <c r="AI91" s="399" t="s">
        <v>7502</v>
      </c>
      <c r="AJ91" s="407" t="s">
        <v>8296</v>
      </c>
      <c r="AK91" s="399" t="s">
        <v>8297</v>
      </c>
      <c r="AL91" s="401" t="s">
        <v>7674</v>
      </c>
      <c r="AM91" s="401" t="s">
        <v>8298</v>
      </c>
      <c r="AN91" s="399"/>
      <c r="AO91" s="389">
        <v>42905</v>
      </c>
      <c r="AP91" s="389">
        <v>42905</v>
      </c>
      <c r="AQ91" s="403"/>
      <c r="AR91" s="393">
        <f t="shared" si="5"/>
        <v>2017</v>
      </c>
      <c r="AS91" s="389" t="s">
        <v>7912</v>
      </c>
      <c r="AT91" s="389">
        <v>0</v>
      </c>
      <c r="AU91" s="404"/>
      <c r="AV91" s="404"/>
      <c r="AW91" s="389" t="s">
        <v>7603</v>
      </c>
      <c r="AX91" s="389" t="s">
        <v>7912</v>
      </c>
      <c r="AY91" s="405" t="s">
        <v>7678</v>
      </c>
      <c r="AZ91" s="403" t="s">
        <v>7679</v>
      </c>
      <c r="BA91" s="403">
        <v>2216038058</v>
      </c>
      <c r="BB91" s="406" t="s">
        <v>9073</v>
      </c>
      <c r="BC91" s="406" t="s">
        <v>9074</v>
      </c>
      <c r="BD91" s="396" t="s">
        <v>5210</v>
      </c>
      <c r="BE91" s="407" t="s">
        <v>7892</v>
      </c>
      <c r="BF91" s="390">
        <v>6237000</v>
      </c>
      <c r="BG91" s="399" t="s">
        <v>7682</v>
      </c>
      <c r="BH91" s="408">
        <v>44136</v>
      </c>
      <c r="BI91" s="409" t="s">
        <v>9075</v>
      </c>
      <c r="BJ91" s="410" t="s">
        <v>8393</v>
      </c>
      <c r="BK91" s="410">
        <v>0</v>
      </c>
      <c r="BL91" s="410">
        <v>0</v>
      </c>
      <c r="BM91" s="411" t="s">
        <v>9076</v>
      </c>
      <c r="BN91" s="410" t="s">
        <v>9077</v>
      </c>
      <c r="BO91" s="390">
        <v>1986</v>
      </c>
      <c r="BP91" s="412"/>
      <c r="BQ91" s="390" t="s">
        <v>9078</v>
      </c>
      <c r="BR91" s="471" t="s">
        <v>9079</v>
      </c>
      <c r="BS91" s="471" t="s">
        <v>7703</v>
      </c>
      <c r="BT91" s="471" t="s">
        <v>9080</v>
      </c>
      <c r="BU91" s="471" t="s">
        <v>9081</v>
      </c>
      <c r="BV91" s="427"/>
      <c r="BW91" s="427"/>
      <c r="BX91" s="406">
        <v>2</v>
      </c>
      <c r="BY91" s="427" t="s">
        <v>9082</v>
      </c>
      <c r="BZ91" s="406" t="s">
        <v>9083</v>
      </c>
      <c r="CA91" s="427" t="s">
        <v>9084</v>
      </c>
      <c r="CB91" s="406" t="s">
        <v>9085</v>
      </c>
      <c r="CC91" s="427" t="s">
        <v>7590</v>
      </c>
      <c r="CD91" s="427" t="s">
        <v>9086</v>
      </c>
      <c r="CE91" s="428" t="s">
        <v>9087</v>
      </c>
      <c r="CF91" s="427" t="s">
        <v>9088</v>
      </c>
      <c r="CG91" s="427" t="s">
        <v>7590</v>
      </c>
      <c r="CH91" s="427" t="s">
        <v>9089</v>
      </c>
      <c r="CI91" s="428" t="s">
        <v>9090</v>
      </c>
      <c r="CJ91" s="415">
        <f t="shared" si="7"/>
        <v>7</v>
      </c>
      <c r="CK91" s="416" t="e">
        <f>VLOOKUP(B91,'[1]thành tích'!B$4:H$400,7,0)</f>
        <v>#REF!</v>
      </c>
      <c r="CL91" s="417" t="e">
        <f>VLOOKUP(B91,'[1]thành tích'!B$4:M$310,12,0)</f>
        <v>#REF!</v>
      </c>
      <c r="CM91" s="417" t="e">
        <f>VLOOKUP(B91,'[1]thành tích'!B$4:J$310,9,0)</f>
        <v>#REF!</v>
      </c>
      <c r="CN91" s="417" t="e">
        <f>VLOOKUP(B91,'[1]thành tích'!B$4:F$310,5,0)</f>
        <v>#REF!</v>
      </c>
      <c r="CP91" s="418" t="e">
        <f>VLOOKUP(B91,#REF!,2,0)</f>
        <v>#REF!</v>
      </c>
    </row>
    <row r="92" spans="1:94" s="418" customFormat="1" ht="35.25" customHeight="1">
      <c r="A92" s="386">
        <f t="shared" si="2"/>
        <v>87</v>
      </c>
      <c r="B92" s="387">
        <v>18877</v>
      </c>
      <c r="C92" s="388" t="s">
        <v>3522</v>
      </c>
      <c r="D92" s="389" t="s">
        <v>4763</v>
      </c>
      <c r="E92" s="390" t="e">
        <f t="shared" si="6"/>
        <v>#VALUE!</v>
      </c>
      <c r="F92" s="391" t="s">
        <v>8761</v>
      </c>
      <c r="G92" s="389" t="s">
        <v>9091</v>
      </c>
      <c r="H92" s="403"/>
      <c r="I92" s="393" t="e">
        <f t="shared" si="8"/>
        <v>#VALUE!</v>
      </c>
      <c r="J92" s="389"/>
      <c r="K92" s="429" t="s">
        <v>4763</v>
      </c>
      <c r="L92" s="387">
        <v>2</v>
      </c>
      <c r="M92" s="387" t="s">
        <v>7397</v>
      </c>
      <c r="N92" s="387">
        <v>18877</v>
      </c>
      <c r="O92" s="392" t="s">
        <v>9092</v>
      </c>
      <c r="P92" s="455" t="s">
        <v>9092</v>
      </c>
      <c r="Q92" s="456" t="s">
        <v>9093</v>
      </c>
      <c r="R92" s="456" t="s">
        <v>9094</v>
      </c>
      <c r="S92" s="456" t="s">
        <v>9095</v>
      </c>
      <c r="T92" s="456" t="s">
        <v>8093</v>
      </c>
      <c r="U92" s="456" t="s">
        <v>7432</v>
      </c>
      <c r="V92" s="395" t="s">
        <v>9096</v>
      </c>
      <c r="W92" s="395" t="s">
        <v>9095</v>
      </c>
      <c r="X92" s="395" t="s">
        <v>8093</v>
      </c>
      <c r="Y92" s="395" t="s">
        <v>7432</v>
      </c>
      <c r="Z92" s="395" t="s">
        <v>7433</v>
      </c>
      <c r="AA92" s="386" t="s">
        <v>7434</v>
      </c>
      <c r="AB92" s="396" t="s">
        <v>8294</v>
      </c>
      <c r="AC92" s="426" t="s">
        <v>9097</v>
      </c>
      <c r="AD92" s="398" t="s">
        <v>9098</v>
      </c>
      <c r="AE92" s="399" t="s">
        <v>7432</v>
      </c>
      <c r="AF92" s="395"/>
      <c r="AG92" s="395"/>
      <c r="AH92" s="395"/>
      <c r="AI92" s="399" t="s">
        <v>7502</v>
      </c>
      <c r="AJ92" s="407" t="s">
        <v>8410</v>
      </c>
      <c r="AK92" s="399" t="s">
        <v>8297</v>
      </c>
      <c r="AL92" s="401" t="s">
        <v>7674</v>
      </c>
      <c r="AM92" s="401" t="s">
        <v>8298</v>
      </c>
      <c r="AN92" s="399"/>
      <c r="AO92" s="389">
        <v>42905</v>
      </c>
      <c r="AP92" s="389">
        <v>42905</v>
      </c>
      <c r="AQ92" s="403"/>
      <c r="AR92" s="393">
        <f t="shared" si="5"/>
        <v>2017</v>
      </c>
      <c r="AS92" s="389" t="s">
        <v>7912</v>
      </c>
      <c r="AT92" s="389">
        <v>0</v>
      </c>
      <c r="AU92" s="404"/>
      <c r="AV92" s="404"/>
      <c r="AW92" s="403" t="s">
        <v>7603</v>
      </c>
      <c r="AX92" s="389" t="s">
        <v>7912</v>
      </c>
      <c r="AY92" s="405" t="s">
        <v>7678</v>
      </c>
      <c r="AZ92" s="403" t="s">
        <v>7679</v>
      </c>
      <c r="BA92" s="403">
        <v>2216038059</v>
      </c>
      <c r="BB92" s="406" t="s">
        <v>9099</v>
      </c>
      <c r="BC92" s="406" t="s">
        <v>9100</v>
      </c>
      <c r="BD92" s="396" t="s">
        <v>5210</v>
      </c>
      <c r="BE92" s="407" t="s">
        <v>7892</v>
      </c>
      <c r="BF92" s="390">
        <v>6237000</v>
      </c>
      <c r="BG92" s="399" t="s">
        <v>7682</v>
      </c>
      <c r="BH92" s="408">
        <v>44136</v>
      </c>
      <c r="BI92" s="468" t="s">
        <v>9101</v>
      </c>
      <c r="BJ92" s="410" t="s">
        <v>8393</v>
      </c>
      <c r="BK92" s="410">
        <v>0</v>
      </c>
      <c r="BL92" s="410">
        <v>0</v>
      </c>
      <c r="BM92" s="411" t="s">
        <v>4115</v>
      </c>
      <c r="BN92" s="410" t="s">
        <v>9102</v>
      </c>
      <c r="BO92" s="390">
        <v>1990</v>
      </c>
      <c r="BP92" s="390"/>
      <c r="BQ92" s="390" t="s">
        <v>9103</v>
      </c>
      <c r="BR92" s="471" t="s">
        <v>9104</v>
      </c>
      <c r="BS92" s="471"/>
      <c r="BT92" s="471" t="s">
        <v>9105</v>
      </c>
      <c r="BU92" s="471"/>
      <c r="BV92" s="427"/>
      <c r="BW92" s="427"/>
      <c r="BX92" s="406">
        <v>2</v>
      </c>
      <c r="BY92" s="427" t="s">
        <v>8662</v>
      </c>
      <c r="BZ92" s="406">
        <v>0</v>
      </c>
      <c r="CA92" s="427" t="s">
        <v>8535</v>
      </c>
      <c r="CB92" s="406" t="s">
        <v>8536</v>
      </c>
      <c r="CC92" s="427"/>
      <c r="CD92" s="427"/>
      <c r="CE92" s="427"/>
      <c r="CF92" s="427"/>
      <c r="CG92" s="427"/>
      <c r="CH92" s="427"/>
      <c r="CI92" s="427"/>
      <c r="CJ92" s="415">
        <f t="shared" si="7"/>
        <v>7</v>
      </c>
      <c r="CK92" s="416" t="e">
        <f>VLOOKUP(B92,'[1]thành tích'!B$4:H$400,7,0)</f>
        <v>#REF!</v>
      </c>
      <c r="CL92" s="417" t="e">
        <f>VLOOKUP(B92,'[1]thành tích'!B$4:M$310,12,0)</f>
        <v>#REF!</v>
      </c>
      <c r="CM92" s="417" t="e">
        <f>VLOOKUP(B92,'[1]thành tích'!B$4:J$310,9,0)</f>
        <v>#REF!</v>
      </c>
      <c r="CN92" s="417" t="e">
        <f>VLOOKUP(B92,'[1]thành tích'!B$4:F$310,5,0)</f>
        <v>#REF!</v>
      </c>
      <c r="CP92" s="418" t="e">
        <f>VLOOKUP(B92,#REF!,2,0)</f>
        <v>#REF!</v>
      </c>
    </row>
    <row r="93" spans="1:94" s="418" customFormat="1" ht="35.25" customHeight="1">
      <c r="A93" s="386">
        <f t="shared" si="2"/>
        <v>88</v>
      </c>
      <c r="B93" s="387">
        <v>18480</v>
      </c>
      <c r="C93" s="489" t="s">
        <v>3339</v>
      </c>
      <c r="D93" s="389">
        <v>33087</v>
      </c>
      <c r="E93" s="390">
        <f t="shared" si="6"/>
        <v>8</v>
      </c>
      <c r="F93" s="391" t="s">
        <v>8761</v>
      </c>
      <c r="G93" s="389"/>
      <c r="H93" s="403"/>
      <c r="I93" s="393">
        <f t="shared" si="8"/>
        <v>1990</v>
      </c>
      <c r="J93" s="389"/>
      <c r="K93" s="429">
        <v>33087</v>
      </c>
      <c r="L93" s="387">
        <v>2</v>
      </c>
      <c r="M93" s="387" t="s">
        <v>7397</v>
      </c>
      <c r="N93" s="387">
        <v>18480</v>
      </c>
      <c r="O93" s="406" t="s">
        <v>9106</v>
      </c>
      <c r="P93" s="401" t="s">
        <v>9107</v>
      </c>
      <c r="Q93" s="401" t="s">
        <v>9108</v>
      </c>
      <c r="R93" s="401" t="s">
        <v>9109</v>
      </c>
      <c r="S93" s="401" t="s">
        <v>7571</v>
      </c>
      <c r="T93" s="401" t="s">
        <v>7431</v>
      </c>
      <c r="U93" s="401" t="s">
        <v>7432</v>
      </c>
      <c r="V93" s="395" t="s">
        <v>9109</v>
      </c>
      <c r="W93" s="395" t="s">
        <v>7571</v>
      </c>
      <c r="X93" s="395" t="s">
        <v>7431</v>
      </c>
      <c r="Y93" s="395" t="s">
        <v>7432</v>
      </c>
      <c r="Z93" s="395" t="s">
        <v>7433</v>
      </c>
      <c r="AA93" s="386" t="s">
        <v>8273</v>
      </c>
      <c r="AB93" s="396" t="s">
        <v>7435</v>
      </c>
      <c r="AC93" s="426" t="s">
        <v>9110</v>
      </c>
      <c r="AD93" s="398">
        <v>44348</v>
      </c>
      <c r="AE93" s="399" t="s">
        <v>7437</v>
      </c>
      <c r="AF93" s="395"/>
      <c r="AG93" s="395"/>
      <c r="AH93" s="395"/>
      <c r="AI93" s="399" t="s">
        <v>7502</v>
      </c>
      <c r="AJ93" s="407" t="s">
        <v>9111</v>
      </c>
      <c r="AK93" s="399" t="s">
        <v>7504</v>
      </c>
      <c r="AL93" s="401" t="s">
        <v>9112</v>
      </c>
      <c r="AM93" s="401" t="s">
        <v>9113</v>
      </c>
      <c r="AN93" s="399"/>
      <c r="AO93" s="389" t="s">
        <v>9114</v>
      </c>
      <c r="AP93" s="389" t="s">
        <v>9114</v>
      </c>
      <c r="AQ93" s="507">
        <v>41548</v>
      </c>
      <c r="AR93" s="393" t="e">
        <f t="shared" si="5"/>
        <v>#VALUE!</v>
      </c>
      <c r="AS93" s="389" t="s">
        <v>7676</v>
      </c>
      <c r="AT93" s="389">
        <v>0</v>
      </c>
      <c r="AU93" s="386"/>
      <c r="AV93" s="386"/>
      <c r="AW93" s="389"/>
      <c r="AX93" s="406" t="s">
        <v>7676</v>
      </c>
      <c r="AY93" s="405" t="s">
        <v>7678</v>
      </c>
      <c r="AZ93" s="403" t="s">
        <v>7679</v>
      </c>
      <c r="BA93" s="403">
        <v>2213001307</v>
      </c>
      <c r="BB93" s="406" t="s">
        <v>9115</v>
      </c>
      <c r="BC93" s="406" t="s">
        <v>9116</v>
      </c>
      <c r="BD93" s="396" t="s">
        <v>5208</v>
      </c>
      <c r="BE93" s="407" t="s">
        <v>7892</v>
      </c>
      <c r="BF93" s="390">
        <v>6237000</v>
      </c>
      <c r="BG93" s="399" t="s">
        <v>7682</v>
      </c>
      <c r="BH93" s="408">
        <v>44075</v>
      </c>
      <c r="BI93" s="409" t="s">
        <v>9117</v>
      </c>
      <c r="BJ93" s="410" t="s">
        <v>7379</v>
      </c>
      <c r="BK93" s="410">
        <v>0</v>
      </c>
      <c r="BL93" s="410">
        <v>0</v>
      </c>
      <c r="BM93" s="411" t="s">
        <v>1992</v>
      </c>
      <c r="BN93" s="410" t="s">
        <v>9118</v>
      </c>
      <c r="BO93" s="390">
        <v>1985</v>
      </c>
      <c r="BP93" s="390"/>
      <c r="BQ93" s="396" t="s">
        <v>9119</v>
      </c>
      <c r="BR93" s="484" t="s">
        <v>9120</v>
      </c>
      <c r="BS93" s="484" t="s">
        <v>7703</v>
      </c>
      <c r="BT93" s="490" t="s">
        <v>9121</v>
      </c>
      <c r="BU93" s="490"/>
      <c r="BV93" s="490"/>
      <c r="BW93" s="490"/>
      <c r="BX93" s="406">
        <v>2</v>
      </c>
      <c r="BY93" s="427" t="s">
        <v>9122</v>
      </c>
      <c r="BZ93" s="406" t="s">
        <v>9123</v>
      </c>
      <c r="CA93" s="427" t="s">
        <v>733</v>
      </c>
      <c r="CB93" s="406" t="s">
        <v>9124</v>
      </c>
      <c r="CC93" s="490" t="s">
        <v>7590</v>
      </c>
      <c r="CD93" s="490" t="s">
        <v>9125</v>
      </c>
      <c r="CE93" s="490"/>
      <c r="CF93" s="490" t="s">
        <v>9126</v>
      </c>
      <c r="CG93" s="490" t="s">
        <v>7590</v>
      </c>
      <c r="CH93" s="490" t="s">
        <v>9127</v>
      </c>
      <c r="CI93" s="490"/>
      <c r="CJ93" s="415" t="e">
        <f t="shared" si="7"/>
        <v>#VALUE!</v>
      </c>
      <c r="CK93" s="416" t="e">
        <f>VLOOKUP(B93,'[1]thành tích'!B$4:H$400,7,0)</f>
        <v>#REF!</v>
      </c>
      <c r="CL93" s="417" t="e">
        <f>VLOOKUP(B93,'[1]thành tích'!B$4:M$310,12,0)</f>
        <v>#REF!</v>
      </c>
      <c r="CM93" s="417" t="e">
        <f>VLOOKUP(B93,'[1]thành tích'!B$4:J$310,9,0)</f>
        <v>#REF!</v>
      </c>
      <c r="CN93" s="417" t="e">
        <f>VLOOKUP(B93,'[1]thành tích'!B$4:F$310,5,0)</f>
        <v>#REF!</v>
      </c>
      <c r="CP93" s="418" t="e">
        <f>VLOOKUP(B93,#REF!,2,0)</f>
        <v>#REF!</v>
      </c>
    </row>
    <row r="94" spans="1:94" s="418" customFormat="1" ht="35.25" customHeight="1">
      <c r="A94" s="386">
        <f t="shared" si="2"/>
        <v>89</v>
      </c>
      <c r="B94" s="439">
        <v>18892</v>
      </c>
      <c r="C94" s="440" t="s">
        <v>3535</v>
      </c>
      <c r="D94" s="419">
        <v>32892</v>
      </c>
      <c r="E94" s="390">
        <f t="shared" si="6"/>
        <v>1</v>
      </c>
      <c r="F94" s="391" t="s">
        <v>8761</v>
      </c>
      <c r="G94" s="419"/>
      <c r="H94" s="392"/>
      <c r="I94" s="393">
        <f t="shared" si="8"/>
        <v>1990</v>
      </c>
      <c r="J94" s="419"/>
      <c r="K94" s="448">
        <v>32892</v>
      </c>
      <c r="L94" s="387">
        <v>2</v>
      </c>
      <c r="M94" s="387" t="s">
        <v>7397</v>
      </c>
      <c r="N94" s="439">
        <v>18892</v>
      </c>
      <c r="O94" s="433" t="s">
        <v>7544</v>
      </c>
      <c r="P94" s="434" t="s">
        <v>9128</v>
      </c>
      <c r="Q94" s="434" t="s">
        <v>9129</v>
      </c>
      <c r="R94" s="434" t="s">
        <v>9130</v>
      </c>
      <c r="S94" s="434" t="s">
        <v>8668</v>
      </c>
      <c r="T94" s="434" t="s">
        <v>7431</v>
      </c>
      <c r="U94" s="434" t="s">
        <v>7432</v>
      </c>
      <c r="V94" s="395" t="s">
        <v>9130</v>
      </c>
      <c r="W94" s="395" t="s">
        <v>8668</v>
      </c>
      <c r="X94" s="395" t="s">
        <v>7431</v>
      </c>
      <c r="Y94" s="395" t="s">
        <v>7432</v>
      </c>
      <c r="Z94" s="395" t="s">
        <v>7433</v>
      </c>
      <c r="AA94" s="386" t="s">
        <v>7434</v>
      </c>
      <c r="AB94" s="396" t="s">
        <v>8294</v>
      </c>
      <c r="AC94" s="397" t="s">
        <v>9131</v>
      </c>
      <c r="AD94" s="398">
        <v>44269</v>
      </c>
      <c r="AE94" s="399" t="s">
        <v>7437</v>
      </c>
      <c r="AF94" s="408"/>
      <c r="AG94" s="408"/>
      <c r="AH94" s="408"/>
      <c r="AI94" s="399" t="s">
        <v>7502</v>
      </c>
      <c r="AJ94" s="439" t="s">
        <v>8449</v>
      </c>
      <c r="AK94" s="458" t="s">
        <v>8297</v>
      </c>
      <c r="AL94" s="401" t="s">
        <v>9132</v>
      </c>
      <c r="AM94" s="401" t="s">
        <v>8298</v>
      </c>
      <c r="AN94" s="399"/>
      <c r="AO94" s="419">
        <v>42905</v>
      </c>
      <c r="AP94" s="419">
        <v>42905</v>
      </c>
      <c r="AQ94" s="442">
        <v>42552</v>
      </c>
      <c r="AR94" s="393">
        <f t="shared" si="5"/>
        <v>2017</v>
      </c>
      <c r="AS94" s="389" t="s">
        <v>7912</v>
      </c>
      <c r="AT94" s="389">
        <v>0</v>
      </c>
      <c r="AU94" s="404"/>
      <c r="AV94" s="404"/>
      <c r="AW94" s="389" t="s">
        <v>7603</v>
      </c>
      <c r="AX94" s="403" t="s">
        <v>7912</v>
      </c>
      <c r="AY94" s="405" t="s">
        <v>7678</v>
      </c>
      <c r="AZ94" s="403" t="s">
        <v>7679</v>
      </c>
      <c r="BA94" s="403">
        <v>2216026153</v>
      </c>
      <c r="BB94" s="406" t="s">
        <v>9133</v>
      </c>
      <c r="BC94" s="406" t="s">
        <v>9134</v>
      </c>
      <c r="BD94" s="396" t="s">
        <v>5210</v>
      </c>
      <c r="BE94" s="407" t="s">
        <v>7892</v>
      </c>
      <c r="BF94" s="390">
        <v>6237000</v>
      </c>
      <c r="BG94" s="399" t="s">
        <v>7682</v>
      </c>
      <c r="BH94" s="408">
        <v>44136</v>
      </c>
      <c r="BI94" s="409" t="s">
        <v>9135</v>
      </c>
      <c r="BJ94" s="410" t="s">
        <v>8393</v>
      </c>
      <c r="BK94" s="410">
        <v>0</v>
      </c>
      <c r="BL94" s="410">
        <v>0</v>
      </c>
      <c r="BM94" s="411" t="s">
        <v>2349</v>
      </c>
      <c r="BN94" s="410" t="s">
        <v>9136</v>
      </c>
      <c r="BO94" s="390">
        <v>1987</v>
      </c>
      <c r="BP94" s="390"/>
      <c r="BQ94" s="406" t="s">
        <v>9137</v>
      </c>
      <c r="BR94" s="427" t="s">
        <v>9138</v>
      </c>
      <c r="BS94" s="427"/>
      <c r="BT94" s="427" t="s">
        <v>9139</v>
      </c>
      <c r="BU94" s="427"/>
      <c r="BV94" s="427"/>
      <c r="BW94" s="427"/>
      <c r="BX94" s="406">
        <v>2</v>
      </c>
      <c r="BY94" s="427" t="s">
        <v>9140</v>
      </c>
      <c r="BZ94" s="406" t="s">
        <v>9141</v>
      </c>
      <c r="CA94" s="427" t="s">
        <v>9142</v>
      </c>
      <c r="CB94" s="406" t="s">
        <v>9143</v>
      </c>
      <c r="CC94" s="427" t="s">
        <v>9144</v>
      </c>
      <c r="CD94" s="427" t="s">
        <v>9012</v>
      </c>
      <c r="CE94" s="427"/>
      <c r="CF94" s="427" t="s">
        <v>9145</v>
      </c>
      <c r="CG94" s="427" t="s">
        <v>7777</v>
      </c>
      <c r="CH94" s="427" t="s">
        <v>9146</v>
      </c>
      <c r="CI94" s="427"/>
      <c r="CJ94" s="415">
        <f t="shared" si="7"/>
        <v>7</v>
      </c>
      <c r="CK94" s="416" t="e">
        <f>VLOOKUP(B94,'[1]thành tích'!B$4:H$400,7,0)</f>
        <v>#REF!</v>
      </c>
      <c r="CL94" s="417" t="e">
        <f>VLOOKUP(B94,'[1]thành tích'!B$4:M$310,12,0)</f>
        <v>#REF!</v>
      </c>
      <c r="CM94" s="417" t="e">
        <f>VLOOKUP(B94,'[1]thành tích'!B$4:J$310,9,0)</f>
        <v>#REF!</v>
      </c>
      <c r="CN94" s="417" t="e">
        <f>VLOOKUP(B94,'[1]thành tích'!B$4:F$310,5,0)</f>
        <v>#REF!</v>
      </c>
      <c r="CP94" s="418" t="e">
        <f>VLOOKUP(B94,#REF!,2,0)</f>
        <v>#REF!</v>
      </c>
    </row>
    <row r="95" spans="1:94" s="418" customFormat="1" ht="35.25" customHeight="1">
      <c r="A95" s="386">
        <f t="shared" si="2"/>
        <v>90</v>
      </c>
      <c r="B95" s="387">
        <v>18833</v>
      </c>
      <c r="C95" s="388" t="s">
        <v>3496</v>
      </c>
      <c r="D95" s="389">
        <v>35355</v>
      </c>
      <c r="E95" s="390">
        <f t="shared" si="6"/>
        <v>10</v>
      </c>
      <c r="F95" s="391" t="s">
        <v>8761</v>
      </c>
      <c r="G95" s="389"/>
      <c r="H95" s="403"/>
      <c r="I95" s="393">
        <f t="shared" si="8"/>
        <v>1996</v>
      </c>
      <c r="J95" s="389">
        <v>35355</v>
      </c>
      <c r="K95" s="429"/>
      <c r="L95" s="387">
        <v>1</v>
      </c>
      <c r="M95" s="387" t="s">
        <v>7425</v>
      </c>
      <c r="N95" s="387">
        <v>18833</v>
      </c>
      <c r="O95" s="392" t="s">
        <v>6810</v>
      </c>
      <c r="P95" s="455" t="s">
        <v>6810</v>
      </c>
      <c r="Q95" s="456" t="s">
        <v>9147</v>
      </c>
      <c r="R95" s="456" t="s">
        <v>9148</v>
      </c>
      <c r="S95" s="456" t="s">
        <v>7626</v>
      </c>
      <c r="T95" s="456" t="s">
        <v>7431</v>
      </c>
      <c r="U95" s="456" t="s">
        <v>7432</v>
      </c>
      <c r="V95" s="395" t="s">
        <v>9148</v>
      </c>
      <c r="W95" s="395" t="s">
        <v>7626</v>
      </c>
      <c r="X95" s="395" t="s">
        <v>7431</v>
      </c>
      <c r="Y95" s="395" t="s">
        <v>7432</v>
      </c>
      <c r="Z95" s="395" t="s">
        <v>7433</v>
      </c>
      <c r="AA95" s="386" t="s">
        <v>8364</v>
      </c>
      <c r="AB95" s="396" t="s">
        <v>8294</v>
      </c>
      <c r="AC95" s="397" t="s">
        <v>9149</v>
      </c>
      <c r="AD95" s="398">
        <v>44315</v>
      </c>
      <c r="AE95" s="399" t="s">
        <v>7437</v>
      </c>
      <c r="AF95" s="395"/>
      <c r="AG95" s="395"/>
      <c r="AH95" s="395"/>
      <c r="AI95" s="399" t="s">
        <v>7502</v>
      </c>
      <c r="AJ95" s="407" t="s">
        <v>8296</v>
      </c>
      <c r="AK95" s="399" t="s">
        <v>8297</v>
      </c>
      <c r="AL95" s="401" t="s">
        <v>7674</v>
      </c>
      <c r="AM95" s="401" t="s">
        <v>8298</v>
      </c>
      <c r="AN95" s="399"/>
      <c r="AO95" s="389">
        <v>42905</v>
      </c>
      <c r="AP95" s="389">
        <v>42905</v>
      </c>
      <c r="AQ95" s="403"/>
      <c r="AR95" s="393">
        <f t="shared" si="5"/>
        <v>2017</v>
      </c>
      <c r="AS95" s="389" t="s">
        <v>7912</v>
      </c>
      <c r="AT95" s="389">
        <v>0</v>
      </c>
      <c r="AU95" s="404"/>
      <c r="AV95" s="404" t="s">
        <v>7742</v>
      </c>
      <c r="AW95" s="403" t="s">
        <v>7603</v>
      </c>
      <c r="AX95" s="389" t="s">
        <v>7912</v>
      </c>
      <c r="AY95" s="405" t="s">
        <v>7678</v>
      </c>
      <c r="AZ95" s="403" t="s">
        <v>7679</v>
      </c>
      <c r="BA95" s="403">
        <v>2216038020</v>
      </c>
      <c r="BB95" s="406" t="s">
        <v>9150</v>
      </c>
      <c r="BC95" s="406" t="s">
        <v>9151</v>
      </c>
      <c r="BD95" s="396" t="s">
        <v>5210</v>
      </c>
      <c r="BE95" s="407" t="s">
        <v>7892</v>
      </c>
      <c r="BF95" s="390">
        <v>6237000</v>
      </c>
      <c r="BG95" s="399" t="s">
        <v>7682</v>
      </c>
      <c r="BH95" s="408">
        <v>44136</v>
      </c>
      <c r="BI95" s="409" t="s">
        <v>9152</v>
      </c>
      <c r="BJ95" s="410" t="s">
        <v>7377</v>
      </c>
      <c r="BK95" s="410" t="s">
        <v>9153</v>
      </c>
      <c r="BL95" s="410" t="s">
        <v>9154</v>
      </c>
      <c r="BM95" s="411">
        <v>0</v>
      </c>
      <c r="BN95" s="410">
        <v>0</v>
      </c>
      <c r="BO95" s="390">
        <v>2001</v>
      </c>
      <c r="BP95" s="390"/>
      <c r="BQ95" s="390" t="s">
        <v>8942</v>
      </c>
      <c r="BR95" s="471" t="s">
        <v>9155</v>
      </c>
      <c r="BS95" s="471"/>
      <c r="BT95" s="471" t="s">
        <v>9156</v>
      </c>
      <c r="BU95" s="471"/>
      <c r="BV95" s="427"/>
      <c r="BW95" s="427"/>
      <c r="BX95" s="406">
        <v>2</v>
      </c>
      <c r="BY95" s="427" t="s">
        <v>9157</v>
      </c>
      <c r="BZ95" s="406" t="s">
        <v>9158</v>
      </c>
      <c r="CA95" s="427" t="s">
        <v>9159</v>
      </c>
      <c r="CB95" s="406">
        <v>0</v>
      </c>
      <c r="CC95" s="427" t="s">
        <v>7590</v>
      </c>
      <c r="CD95" s="427" t="s">
        <v>9160</v>
      </c>
      <c r="CE95" s="427"/>
      <c r="CF95" s="427" t="s">
        <v>9161</v>
      </c>
      <c r="CG95" s="427" t="s">
        <v>7777</v>
      </c>
      <c r="CH95" s="427" t="s">
        <v>9160</v>
      </c>
      <c r="CI95" s="427"/>
      <c r="CJ95" s="415">
        <f t="shared" si="7"/>
        <v>7</v>
      </c>
      <c r="CK95" s="416" t="e">
        <f>VLOOKUP(B95,'[1]thành tích'!B$4:H$400,7,0)</f>
        <v>#REF!</v>
      </c>
      <c r="CL95" s="417" t="e">
        <f>VLOOKUP(B95,'[1]thành tích'!B$4:M$310,12,0)</f>
        <v>#REF!</v>
      </c>
      <c r="CM95" s="417" t="str">
        <f>VLOOKUP(B95,'[1]thành tích'!B$4:J$310,9,0)</f>
        <v xml:space="preserve"> Malai -Sing 2023</v>
      </c>
      <c r="CN95" s="417" t="e">
        <f>VLOOKUP(B95,'[1]thành tích'!B$4:F$310,5,0)</f>
        <v>#REF!</v>
      </c>
      <c r="CP95" s="418" t="e">
        <f>VLOOKUP(B95,#REF!,2,0)</f>
        <v>#REF!</v>
      </c>
    </row>
    <row r="96" spans="1:94" s="418" customFormat="1" ht="35.25" customHeight="1">
      <c r="A96" s="386">
        <f t="shared" si="2"/>
        <v>91</v>
      </c>
      <c r="B96" s="387">
        <v>14493</v>
      </c>
      <c r="C96" s="388" t="s">
        <v>1763</v>
      </c>
      <c r="D96" s="419">
        <v>29678</v>
      </c>
      <c r="E96" s="390">
        <f t="shared" si="6"/>
        <v>4</v>
      </c>
      <c r="F96" s="391" t="s">
        <v>8761</v>
      </c>
      <c r="G96" s="421"/>
      <c r="H96" s="421" t="s">
        <v>9162</v>
      </c>
      <c r="I96" s="393">
        <f t="shared" si="8"/>
        <v>1981</v>
      </c>
      <c r="J96" s="410"/>
      <c r="K96" s="448">
        <v>29678</v>
      </c>
      <c r="L96" s="387">
        <v>2</v>
      </c>
      <c r="M96" s="387" t="s">
        <v>7397</v>
      </c>
      <c r="N96" s="387">
        <v>14493</v>
      </c>
      <c r="O96" s="389" t="s">
        <v>8182</v>
      </c>
      <c r="P96" s="395" t="s">
        <v>9163</v>
      </c>
      <c r="Q96" s="456" t="s">
        <v>7428</v>
      </c>
      <c r="R96" s="456" t="s">
        <v>9164</v>
      </c>
      <c r="S96" s="456" t="s">
        <v>7430</v>
      </c>
      <c r="T96" s="456" t="s">
        <v>7431</v>
      </c>
      <c r="U96" s="456" t="s">
        <v>7432</v>
      </c>
      <c r="V96" s="395" t="s">
        <v>9164</v>
      </c>
      <c r="W96" s="395" t="s">
        <v>7430</v>
      </c>
      <c r="X96" s="395" t="s">
        <v>7431</v>
      </c>
      <c r="Y96" s="395" t="s">
        <v>7432</v>
      </c>
      <c r="Z96" s="395" t="s">
        <v>7433</v>
      </c>
      <c r="AA96" s="386" t="s">
        <v>7434</v>
      </c>
      <c r="AB96" s="396" t="s">
        <v>7435</v>
      </c>
      <c r="AC96" s="449" t="s">
        <v>9165</v>
      </c>
      <c r="AD96" s="398">
        <v>44311</v>
      </c>
      <c r="AE96" s="399" t="s">
        <v>7437</v>
      </c>
      <c r="AF96" s="395"/>
      <c r="AG96" s="395"/>
      <c r="AH96" s="395"/>
      <c r="AI96" s="399" t="s">
        <v>7502</v>
      </c>
      <c r="AJ96" s="407" t="s">
        <v>9166</v>
      </c>
      <c r="AK96" s="399" t="s">
        <v>7504</v>
      </c>
      <c r="AL96" s="401" t="s">
        <v>7715</v>
      </c>
      <c r="AM96" s="401" t="s">
        <v>9167</v>
      </c>
      <c r="AN96" s="459"/>
      <c r="AO96" s="419" t="s">
        <v>9168</v>
      </c>
      <c r="AP96" s="419" t="s">
        <v>9168</v>
      </c>
      <c r="AQ96" s="423"/>
      <c r="AR96" s="393" t="e">
        <f t="shared" si="5"/>
        <v>#VALUE!</v>
      </c>
      <c r="AS96" s="389" t="s">
        <v>7676</v>
      </c>
      <c r="AT96" s="389">
        <v>0</v>
      </c>
      <c r="AU96" s="404"/>
      <c r="AV96" s="393" t="s">
        <v>7855</v>
      </c>
      <c r="AW96" s="404"/>
      <c r="AX96" s="389" t="s">
        <v>7676</v>
      </c>
      <c r="AY96" s="405" t="s">
        <v>7678</v>
      </c>
      <c r="AZ96" s="403" t="s">
        <v>7679</v>
      </c>
      <c r="BA96" s="403">
        <v>2007007820</v>
      </c>
      <c r="BB96" s="406" t="s">
        <v>9169</v>
      </c>
      <c r="BC96" s="406" t="s">
        <v>9170</v>
      </c>
      <c r="BD96" s="396" t="s">
        <v>5204</v>
      </c>
      <c r="BE96" s="407" t="s">
        <v>7767</v>
      </c>
      <c r="BF96" s="390">
        <v>6549000</v>
      </c>
      <c r="BG96" s="399" t="s">
        <v>7682</v>
      </c>
      <c r="BH96" s="408">
        <v>45261</v>
      </c>
      <c r="BI96" s="468" t="s">
        <v>9171</v>
      </c>
      <c r="BJ96" s="410" t="s">
        <v>7379</v>
      </c>
      <c r="BK96" s="410">
        <v>0</v>
      </c>
      <c r="BL96" s="410">
        <v>0</v>
      </c>
      <c r="BM96" s="411" t="s">
        <v>713</v>
      </c>
      <c r="BN96" s="410" t="s">
        <v>9172</v>
      </c>
      <c r="BO96" s="390">
        <v>1976</v>
      </c>
      <c r="BP96" s="412"/>
      <c r="BQ96" s="406" t="s">
        <v>9173</v>
      </c>
      <c r="BR96" s="427" t="s">
        <v>9174</v>
      </c>
      <c r="BS96" s="427" t="s">
        <v>7463</v>
      </c>
      <c r="BT96" s="462" t="s">
        <v>9175</v>
      </c>
      <c r="BU96" s="462" t="s">
        <v>7463</v>
      </c>
      <c r="BV96" s="462"/>
      <c r="BW96" s="462"/>
      <c r="BX96" s="406">
        <v>2</v>
      </c>
      <c r="BY96" s="427" t="s">
        <v>7465</v>
      </c>
      <c r="BZ96" s="406">
        <v>0</v>
      </c>
      <c r="CA96" s="427" t="s">
        <v>9176</v>
      </c>
      <c r="CB96" s="406">
        <v>0</v>
      </c>
      <c r="CC96" s="462" t="s">
        <v>7468</v>
      </c>
      <c r="CD96" s="462" t="s">
        <v>9177</v>
      </c>
      <c r="CE96" s="462"/>
      <c r="CF96" s="462" t="s">
        <v>9178</v>
      </c>
      <c r="CG96" s="462" t="s">
        <v>7468</v>
      </c>
      <c r="CH96" s="462" t="s">
        <v>9179</v>
      </c>
      <c r="CI96" s="462"/>
      <c r="CJ96" s="415" t="e">
        <f t="shared" si="7"/>
        <v>#VALUE!</v>
      </c>
      <c r="CK96" s="416">
        <f>VLOOKUP(B96,'[1]thành tích'!B$4:H$400,7,0)</f>
        <v>2024</v>
      </c>
      <c r="CL96" s="417" t="e">
        <f>VLOOKUP(B96,'[1]thành tích'!B$4:M$310,12,0)</f>
        <v>#REF!</v>
      </c>
      <c r="CM96" s="417" t="str">
        <f>VLOOKUP(B96,'[1]thành tích'!B$4:J$310,9,0)</f>
        <v>Malai-Sinh 5/2023</v>
      </c>
      <c r="CN96" s="417" t="str">
        <f>VLOOKUP(B96,'[1]thành tích'!B$4:F$310,5,0)</f>
        <v>Đi Móng Cái (6-12/12/2021)</v>
      </c>
      <c r="CP96" s="418" t="e">
        <f>VLOOKUP(B96,#REF!,2,0)</f>
        <v>#REF!</v>
      </c>
    </row>
    <row r="97" spans="1:94" s="418" customFormat="1" ht="35.25" customHeight="1">
      <c r="A97" s="386">
        <f t="shared" si="2"/>
        <v>92</v>
      </c>
      <c r="B97" s="439">
        <v>18920</v>
      </c>
      <c r="C97" s="440" t="s">
        <v>3558</v>
      </c>
      <c r="D97" s="419" t="s">
        <v>4772</v>
      </c>
      <c r="E97" s="390" t="e">
        <f t="shared" si="6"/>
        <v>#VALUE!</v>
      </c>
      <c r="F97" s="391" t="s">
        <v>8761</v>
      </c>
      <c r="G97" s="455"/>
      <c r="H97" s="455" t="s">
        <v>9180</v>
      </c>
      <c r="I97" s="393" t="e">
        <f t="shared" si="8"/>
        <v>#VALUE!</v>
      </c>
      <c r="J97" s="419"/>
      <c r="K97" s="448" t="s">
        <v>4772</v>
      </c>
      <c r="L97" s="387">
        <v>2</v>
      </c>
      <c r="M97" s="387" t="s">
        <v>7397</v>
      </c>
      <c r="N97" s="439">
        <v>18920</v>
      </c>
      <c r="O97" s="433" t="s">
        <v>9181</v>
      </c>
      <c r="P97" s="434" t="s">
        <v>9182</v>
      </c>
      <c r="Q97" s="434" t="s">
        <v>9183</v>
      </c>
      <c r="R97" s="434" t="s">
        <v>9184</v>
      </c>
      <c r="S97" s="434" t="s">
        <v>8680</v>
      </c>
      <c r="T97" s="434" t="s">
        <v>7431</v>
      </c>
      <c r="U97" s="434" t="s">
        <v>7432</v>
      </c>
      <c r="V97" s="395" t="s">
        <v>9184</v>
      </c>
      <c r="W97" s="395" t="s">
        <v>8680</v>
      </c>
      <c r="X97" s="395" t="s">
        <v>7431</v>
      </c>
      <c r="Y97" s="395" t="s">
        <v>7432</v>
      </c>
      <c r="Z97" s="395" t="s">
        <v>7433</v>
      </c>
      <c r="AA97" s="386" t="s">
        <v>8273</v>
      </c>
      <c r="AB97" s="396" t="s">
        <v>8294</v>
      </c>
      <c r="AC97" s="397" t="s">
        <v>9185</v>
      </c>
      <c r="AD97" s="398">
        <v>44311</v>
      </c>
      <c r="AE97" s="399" t="s">
        <v>7437</v>
      </c>
      <c r="AF97" s="408"/>
      <c r="AG97" s="408"/>
      <c r="AH97" s="408"/>
      <c r="AI97" s="408" t="s">
        <v>7502</v>
      </c>
      <c r="AJ97" s="407" t="s">
        <v>9186</v>
      </c>
      <c r="AK97" s="459" t="s">
        <v>8297</v>
      </c>
      <c r="AL97" s="458" t="s">
        <v>7674</v>
      </c>
      <c r="AM97" s="401" t="s">
        <v>8298</v>
      </c>
      <c r="AN97" s="399"/>
      <c r="AO97" s="419">
        <v>42905</v>
      </c>
      <c r="AP97" s="389">
        <v>42905</v>
      </c>
      <c r="AQ97" s="442"/>
      <c r="AR97" s="393">
        <f t="shared" si="5"/>
        <v>2017</v>
      </c>
      <c r="AS97" s="389" t="s">
        <v>7912</v>
      </c>
      <c r="AT97" s="389">
        <v>0</v>
      </c>
      <c r="AU97" s="404"/>
      <c r="AV97" s="404"/>
      <c r="AW97" s="404" t="s">
        <v>7603</v>
      </c>
      <c r="AX97" s="403" t="s">
        <v>9187</v>
      </c>
      <c r="AY97" s="405" t="s">
        <v>8567</v>
      </c>
      <c r="AZ97" s="403" t="s">
        <v>7679</v>
      </c>
      <c r="BA97" s="403">
        <v>2216038083</v>
      </c>
      <c r="BB97" s="406" t="s">
        <v>9188</v>
      </c>
      <c r="BC97" s="406" t="s">
        <v>9189</v>
      </c>
      <c r="BD97" s="396" t="s">
        <v>5210</v>
      </c>
      <c r="BE97" s="407" t="s">
        <v>7892</v>
      </c>
      <c r="BF97" s="390">
        <v>6237000</v>
      </c>
      <c r="BG97" s="399" t="s">
        <v>7682</v>
      </c>
      <c r="BH97" s="408">
        <v>45261</v>
      </c>
      <c r="BI97" s="508" t="s">
        <v>9190</v>
      </c>
      <c r="BJ97" s="509" t="s">
        <v>8393</v>
      </c>
      <c r="BK97" s="410">
        <v>0</v>
      </c>
      <c r="BL97" s="410">
        <v>0</v>
      </c>
      <c r="BM97" s="509" t="s">
        <v>9191</v>
      </c>
      <c r="BN97" s="410">
        <v>0</v>
      </c>
      <c r="BO97" s="390">
        <v>1992</v>
      </c>
      <c r="BP97" s="390" t="s">
        <v>9192</v>
      </c>
      <c r="BQ97" s="411" t="s">
        <v>9193</v>
      </c>
      <c r="BR97" s="390" t="s">
        <v>9194</v>
      </c>
      <c r="BS97" s="390"/>
      <c r="BT97" s="406"/>
      <c r="BU97" s="406"/>
      <c r="BV97" s="427"/>
      <c r="BW97" s="427"/>
      <c r="BX97" s="427">
        <v>1</v>
      </c>
      <c r="BY97" s="427" t="s">
        <v>7465</v>
      </c>
      <c r="BZ97" s="427">
        <v>0</v>
      </c>
      <c r="CA97" s="427" t="s">
        <v>9195</v>
      </c>
      <c r="CB97" s="427" t="s">
        <v>9196</v>
      </c>
      <c r="CC97" s="427" t="s">
        <v>7777</v>
      </c>
      <c r="CD97" s="427" t="s">
        <v>9197</v>
      </c>
      <c r="CE97" s="428" t="s">
        <v>9198</v>
      </c>
      <c r="CF97" s="427"/>
      <c r="CG97" s="427"/>
      <c r="CH97" s="427"/>
      <c r="CI97" s="427"/>
      <c r="CJ97" s="415">
        <f t="shared" si="7"/>
        <v>7</v>
      </c>
      <c r="CK97" s="416" t="e">
        <f>VLOOKUP(B97,'[1]thành tích'!B$4:H$400,7,0)</f>
        <v>#REF!</v>
      </c>
      <c r="CL97" s="417" t="e">
        <f>VLOOKUP(B97,'[1]thành tích'!B$4:M$310,12,0)</f>
        <v>#REF!</v>
      </c>
      <c r="CM97" s="417" t="e">
        <f>VLOOKUP(B97,'[1]thành tích'!B$4:J$310,9,0)</f>
        <v>#REF!</v>
      </c>
      <c r="CN97" s="417" t="e">
        <f>VLOOKUP(B97,'[1]thành tích'!B$4:F$310,5,0)</f>
        <v>#REF!</v>
      </c>
      <c r="CP97" s="418" t="e">
        <f>VLOOKUP(B97,#REF!,2,0)</f>
        <v>#REF!</v>
      </c>
    </row>
    <row r="98" spans="1:94" s="418" customFormat="1" ht="35.25" customHeight="1">
      <c r="A98" s="386">
        <f t="shared" si="2"/>
        <v>93</v>
      </c>
      <c r="B98" s="439">
        <v>19573</v>
      </c>
      <c r="C98" s="440" t="s">
        <v>3846</v>
      </c>
      <c r="D98" s="419">
        <v>34971</v>
      </c>
      <c r="E98" s="390">
        <f t="shared" si="6"/>
        <v>9</v>
      </c>
      <c r="F98" s="391" t="s">
        <v>8761</v>
      </c>
      <c r="G98" s="419"/>
      <c r="H98" s="392"/>
      <c r="I98" s="393">
        <f t="shared" si="8"/>
        <v>1995</v>
      </c>
      <c r="J98" s="419">
        <v>34971</v>
      </c>
      <c r="K98" s="448"/>
      <c r="L98" s="387">
        <v>1</v>
      </c>
      <c r="M98" s="387" t="s">
        <v>7425</v>
      </c>
      <c r="N98" s="439">
        <v>19573</v>
      </c>
      <c r="O98" s="434" t="s">
        <v>9199</v>
      </c>
      <c r="P98" s="434" t="s">
        <v>9199</v>
      </c>
      <c r="Q98" s="434" t="s">
        <v>9200</v>
      </c>
      <c r="R98" s="434" t="s">
        <v>9201</v>
      </c>
      <c r="S98" s="434" t="s">
        <v>9202</v>
      </c>
      <c r="T98" s="434" t="s">
        <v>8093</v>
      </c>
      <c r="U98" s="434" t="s">
        <v>7432</v>
      </c>
      <c r="V98" s="395" t="s">
        <v>9203</v>
      </c>
      <c r="W98" s="395" t="s">
        <v>9202</v>
      </c>
      <c r="X98" s="395" t="s">
        <v>8093</v>
      </c>
      <c r="Y98" s="395" t="s">
        <v>7432</v>
      </c>
      <c r="Z98" s="395" t="s">
        <v>7433</v>
      </c>
      <c r="AA98" s="386" t="s">
        <v>7434</v>
      </c>
      <c r="AB98" s="396" t="s">
        <v>7435</v>
      </c>
      <c r="AC98" s="426" t="s">
        <v>9204</v>
      </c>
      <c r="AD98" s="398">
        <v>44344</v>
      </c>
      <c r="AE98" s="399" t="s">
        <v>7437</v>
      </c>
      <c r="AF98" s="408"/>
      <c r="AG98" s="408"/>
      <c r="AH98" s="408"/>
      <c r="AI98" s="399" t="s">
        <v>7502</v>
      </c>
      <c r="AJ98" s="439" t="s">
        <v>9205</v>
      </c>
      <c r="AK98" s="458" t="s">
        <v>8297</v>
      </c>
      <c r="AL98" s="401" t="s">
        <v>7441</v>
      </c>
      <c r="AM98" s="401" t="s">
        <v>8097</v>
      </c>
      <c r="AN98" s="399"/>
      <c r="AO98" s="419">
        <v>43706</v>
      </c>
      <c r="AP98" s="419">
        <v>43706</v>
      </c>
      <c r="AQ98" s="442"/>
      <c r="AR98" s="393">
        <f t="shared" si="5"/>
        <v>2019</v>
      </c>
      <c r="AS98" s="389" t="s">
        <v>7912</v>
      </c>
      <c r="AT98" s="389">
        <v>0</v>
      </c>
      <c r="AU98" s="404"/>
      <c r="AV98" s="404"/>
      <c r="AW98" s="389" t="s">
        <v>7603</v>
      </c>
      <c r="AX98" s="403" t="s">
        <v>7676</v>
      </c>
      <c r="AY98" s="405" t="s">
        <v>7678</v>
      </c>
      <c r="AZ98" s="403" t="s">
        <v>7679</v>
      </c>
      <c r="BA98" s="403">
        <v>2220871759</v>
      </c>
      <c r="BB98" s="406" t="s">
        <v>9206</v>
      </c>
      <c r="BC98" s="406" t="s">
        <v>9207</v>
      </c>
      <c r="BD98" s="396" t="s">
        <v>5210</v>
      </c>
      <c r="BE98" s="407" t="s">
        <v>7892</v>
      </c>
      <c r="BF98" s="390">
        <v>6237000</v>
      </c>
      <c r="BG98" s="399" t="s">
        <v>7682</v>
      </c>
      <c r="BH98" s="408">
        <v>43706</v>
      </c>
      <c r="BI98" s="409" t="s">
        <v>9208</v>
      </c>
      <c r="BJ98" s="410"/>
      <c r="BK98" s="410">
        <v>0</v>
      </c>
      <c r="BL98" s="410">
        <v>0</v>
      </c>
      <c r="BM98" s="411">
        <v>0</v>
      </c>
      <c r="BN98" s="410">
        <v>0</v>
      </c>
      <c r="BO98" s="390"/>
      <c r="BP98" s="390"/>
      <c r="BQ98" s="406"/>
      <c r="BR98" s="427"/>
      <c r="BS98" s="427"/>
      <c r="BT98" s="427"/>
      <c r="BU98" s="427"/>
      <c r="BV98" s="427"/>
      <c r="BW98" s="427"/>
      <c r="BX98" s="406"/>
      <c r="BY98" s="427" t="s">
        <v>9209</v>
      </c>
      <c r="BZ98" s="406" t="s">
        <v>9210</v>
      </c>
      <c r="CA98" s="427" t="s">
        <v>382</v>
      </c>
      <c r="CB98" s="406">
        <v>0</v>
      </c>
      <c r="CC98" s="427" t="s">
        <v>7590</v>
      </c>
      <c r="CD98" s="427" t="s">
        <v>9211</v>
      </c>
      <c r="CE98" s="427"/>
      <c r="CF98" s="427"/>
      <c r="CG98" s="427"/>
      <c r="CH98" s="427"/>
      <c r="CI98" s="427"/>
      <c r="CJ98" s="415">
        <f t="shared" si="7"/>
        <v>5</v>
      </c>
      <c r="CK98" s="416" t="e">
        <f>VLOOKUP(B98,'[1]thành tích'!B$4:H$400,7,0)</f>
        <v>#REF!</v>
      </c>
      <c r="CL98" s="417" t="e">
        <f>VLOOKUP(B98,'[1]thành tích'!B$4:M$310,12,0)</f>
        <v>#REF!</v>
      </c>
      <c r="CM98" s="417" t="e">
        <f>VLOOKUP(B98,'[1]thành tích'!B$4:J$310,9,0)</f>
        <v>#REF!</v>
      </c>
      <c r="CN98" s="417" t="e">
        <f>VLOOKUP(B98,'[1]thành tích'!B$4:F$310,5,0)</f>
        <v>#REF!</v>
      </c>
      <c r="CP98" s="418" t="e">
        <f>VLOOKUP(B98,#REF!,2,0)</f>
        <v>#REF!</v>
      </c>
    </row>
    <row r="99" spans="1:94" s="418" customFormat="1" ht="35.25" customHeight="1">
      <c r="A99" s="386">
        <f t="shared" si="2"/>
        <v>94</v>
      </c>
      <c r="B99" s="439">
        <v>19603</v>
      </c>
      <c r="C99" s="440" t="s">
        <v>1191</v>
      </c>
      <c r="D99" s="419">
        <v>32893</v>
      </c>
      <c r="E99" s="390">
        <f t="shared" si="6"/>
        <v>1</v>
      </c>
      <c r="F99" s="391" t="s">
        <v>8761</v>
      </c>
      <c r="G99" s="419"/>
      <c r="H99" s="392"/>
      <c r="I99" s="393">
        <f t="shared" si="8"/>
        <v>1990</v>
      </c>
      <c r="J99" s="419">
        <v>32893</v>
      </c>
      <c r="K99" s="448"/>
      <c r="L99" s="387">
        <v>1</v>
      </c>
      <c r="M99" s="387" t="s">
        <v>7425</v>
      </c>
      <c r="N99" s="439">
        <v>19603</v>
      </c>
      <c r="O99" s="433" t="s">
        <v>8664</v>
      </c>
      <c r="P99" s="434" t="s">
        <v>9212</v>
      </c>
      <c r="Q99" s="434" t="s">
        <v>9213</v>
      </c>
      <c r="R99" s="434" t="s">
        <v>9214</v>
      </c>
      <c r="S99" s="434" t="s">
        <v>7523</v>
      </c>
      <c r="T99" s="434" t="s">
        <v>7431</v>
      </c>
      <c r="U99" s="434" t="s">
        <v>7432</v>
      </c>
      <c r="V99" s="395" t="s">
        <v>9214</v>
      </c>
      <c r="W99" s="395" t="s">
        <v>7523</v>
      </c>
      <c r="X99" s="395" t="s">
        <v>7431</v>
      </c>
      <c r="Y99" s="395" t="s">
        <v>7432</v>
      </c>
      <c r="Z99" s="395" t="s">
        <v>7433</v>
      </c>
      <c r="AA99" s="386" t="s">
        <v>7434</v>
      </c>
      <c r="AB99" s="396" t="s">
        <v>7435</v>
      </c>
      <c r="AC99" s="397" t="s">
        <v>9215</v>
      </c>
      <c r="AD99" s="398">
        <v>44445</v>
      </c>
      <c r="AE99" s="399" t="s">
        <v>7437</v>
      </c>
      <c r="AF99" s="408">
        <v>40487</v>
      </c>
      <c r="AG99" s="408">
        <v>40852</v>
      </c>
      <c r="AH99" s="408"/>
      <c r="AI99" s="399" t="s">
        <v>7502</v>
      </c>
      <c r="AJ99" s="439" t="s">
        <v>9216</v>
      </c>
      <c r="AK99" s="458" t="s">
        <v>8297</v>
      </c>
      <c r="AL99" s="401" t="s">
        <v>9217</v>
      </c>
      <c r="AM99" s="401" t="s">
        <v>9218</v>
      </c>
      <c r="AN99" s="399" t="s">
        <v>7507</v>
      </c>
      <c r="AO99" s="419">
        <v>43738</v>
      </c>
      <c r="AP99" s="419">
        <v>43738</v>
      </c>
      <c r="AQ99" s="442"/>
      <c r="AR99" s="393">
        <f t="shared" si="5"/>
        <v>2019</v>
      </c>
      <c r="AS99" s="389" t="s">
        <v>7912</v>
      </c>
      <c r="AT99" s="389">
        <v>0</v>
      </c>
      <c r="AU99" s="403" t="s">
        <v>7447</v>
      </c>
      <c r="AV99" s="404"/>
      <c r="AW99" s="389"/>
      <c r="AX99" s="403" t="s">
        <v>7676</v>
      </c>
      <c r="AY99" s="405" t="s">
        <v>7678</v>
      </c>
      <c r="AZ99" s="403" t="s">
        <v>7679</v>
      </c>
      <c r="BA99" s="403">
        <v>2220578914</v>
      </c>
      <c r="BB99" s="406">
        <v>8445346529</v>
      </c>
      <c r="BC99" s="406" t="s">
        <v>9219</v>
      </c>
      <c r="BD99" s="396" t="s">
        <v>5210</v>
      </c>
      <c r="BE99" s="407" t="s">
        <v>7892</v>
      </c>
      <c r="BF99" s="390">
        <v>6237000</v>
      </c>
      <c r="BG99" s="399" t="s">
        <v>7682</v>
      </c>
      <c r="BH99" s="408">
        <v>45261</v>
      </c>
      <c r="BI99" s="409" t="s">
        <v>9220</v>
      </c>
      <c r="BJ99" s="410"/>
      <c r="BK99" s="410">
        <v>0</v>
      </c>
      <c r="BL99" s="410">
        <v>0</v>
      </c>
      <c r="BM99" s="411">
        <v>0</v>
      </c>
      <c r="BN99" s="410">
        <v>0</v>
      </c>
      <c r="BO99" s="390"/>
      <c r="BP99" s="390"/>
      <c r="BQ99" s="406"/>
      <c r="BR99" s="427"/>
      <c r="BS99" s="427"/>
      <c r="BT99" s="427"/>
      <c r="BU99" s="427"/>
      <c r="BV99" s="427"/>
      <c r="BW99" s="427"/>
      <c r="BX99" s="406"/>
      <c r="BY99" s="427" t="s">
        <v>3879</v>
      </c>
      <c r="BZ99" s="406" t="s">
        <v>9221</v>
      </c>
      <c r="CA99" s="427" t="s">
        <v>9222</v>
      </c>
      <c r="CB99" s="406" t="s">
        <v>9223</v>
      </c>
      <c r="CC99" s="427" t="s">
        <v>7468</v>
      </c>
      <c r="CD99" s="427" t="s">
        <v>9224</v>
      </c>
      <c r="CE99" s="428" t="s">
        <v>9225</v>
      </c>
      <c r="CF99" s="427"/>
      <c r="CG99" s="427"/>
      <c r="CH99" s="427"/>
      <c r="CI99" s="427"/>
      <c r="CJ99" s="415">
        <f t="shared" si="7"/>
        <v>5</v>
      </c>
      <c r="CK99" s="416" t="e">
        <f>VLOOKUP(B99,'[1]thành tích'!B$4:H$400,7,0)</f>
        <v>#REF!</v>
      </c>
      <c r="CL99" s="417" t="e">
        <f>VLOOKUP(B99,'[1]thành tích'!B$4:M$310,12,0)</f>
        <v>#REF!</v>
      </c>
      <c r="CM99" s="417" t="e">
        <f>VLOOKUP(B99,'[1]thành tích'!B$4:J$310,9,0)</f>
        <v>#REF!</v>
      </c>
      <c r="CN99" s="417" t="e">
        <f>VLOOKUP(B99,'[1]thành tích'!B$4:F$310,5,0)</f>
        <v>#REF!</v>
      </c>
      <c r="CP99" s="418" t="e">
        <f>VLOOKUP(B99,#REF!,2,0)</f>
        <v>#REF!</v>
      </c>
    </row>
    <row r="100" spans="1:94" s="418" customFormat="1" ht="35.25" customHeight="1">
      <c r="A100" s="386">
        <f t="shared" si="2"/>
        <v>95</v>
      </c>
      <c r="B100" s="439">
        <v>19604</v>
      </c>
      <c r="C100" s="440" t="s">
        <v>192</v>
      </c>
      <c r="D100" s="419">
        <v>34612</v>
      </c>
      <c r="E100" s="390">
        <f t="shared" si="6"/>
        <v>10</v>
      </c>
      <c r="F100" s="391" t="s">
        <v>8761</v>
      </c>
      <c r="G100" s="419"/>
      <c r="H100" s="392"/>
      <c r="I100" s="393">
        <f t="shared" si="8"/>
        <v>1994</v>
      </c>
      <c r="J100" s="419">
        <v>34612</v>
      </c>
      <c r="K100" s="448"/>
      <c r="L100" s="387">
        <v>1</v>
      </c>
      <c r="M100" s="387" t="s">
        <v>7425</v>
      </c>
      <c r="N100" s="439">
        <v>19604</v>
      </c>
      <c r="O100" s="433" t="s">
        <v>4876</v>
      </c>
      <c r="P100" s="433" t="s">
        <v>6621</v>
      </c>
      <c r="Q100" s="434" t="s">
        <v>9226</v>
      </c>
      <c r="R100" s="434" t="s">
        <v>9227</v>
      </c>
      <c r="S100" s="434" t="s">
        <v>8934</v>
      </c>
      <c r="T100" s="434" t="s">
        <v>7431</v>
      </c>
      <c r="U100" s="434" t="s">
        <v>7432</v>
      </c>
      <c r="V100" s="395" t="s">
        <v>9228</v>
      </c>
      <c r="W100" s="395" t="s">
        <v>8934</v>
      </c>
      <c r="X100" s="395" t="s">
        <v>7431</v>
      </c>
      <c r="Y100" s="395" t="s">
        <v>7432</v>
      </c>
      <c r="Z100" s="395" t="s">
        <v>7433</v>
      </c>
      <c r="AA100" s="386" t="s">
        <v>7434</v>
      </c>
      <c r="AB100" s="396" t="s">
        <v>7435</v>
      </c>
      <c r="AC100" s="397" t="s">
        <v>9229</v>
      </c>
      <c r="AD100" s="398">
        <v>44424</v>
      </c>
      <c r="AE100" s="399" t="s">
        <v>7437</v>
      </c>
      <c r="AF100" s="408"/>
      <c r="AG100" s="408"/>
      <c r="AH100" s="408"/>
      <c r="AI100" s="399" t="s">
        <v>7502</v>
      </c>
      <c r="AJ100" s="439" t="s">
        <v>9230</v>
      </c>
      <c r="AK100" s="458" t="s">
        <v>8297</v>
      </c>
      <c r="AL100" s="401" t="s">
        <v>9231</v>
      </c>
      <c r="AM100" s="401" t="s">
        <v>9232</v>
      </c>
      <c r="AN100" s="399"/>
      <c r="AO100" s="419">
        <v>43738</v>
      </c>
      <c r="AP100" s="419">
        <v>43738</v>
      </c>
      <c r="AQ100" s="442"/>
      <c r="AR100" s="393">
        <f t="shared" si="5"/>
        <v>2019</v>
      </c>
      <c r="AS100" s="389" t="s">
        <v>7912</v>
      </c>
      <c r="AT100" s="389">
        <v>0</v>
      </c>
      <c r="AU100" s="404"/>
      <c r="AV100" s="404"/>
      <c r="AW100" s="389" t="s">
        <v>7603</v>
      </c>
      <c r="AX100" s="403" t="s">
        <v>7676</v>
      </c>
      <c r="AY100" s="405" t="s">
        <v>7678</v>
      </c>
      <c r="AZ100" s="403" t="s">
        <v>7679</v>
      </c>
      <c r="BA100" s="403">
        <v>2220548567</v>
      </c>
      <c r="BB100" s="406" t="s">
        <v>9233</v>
      </c>
      <c r="BC100" s="406" t="s">
        <v>9234</v>
      </c>
      <c r="BD100" s="396" t="s">
        <v>5204</v>
      </c>
      <c r="BE100" s="407" t="s">
        <v>7892</v>
      </c>
      <c r="BF100" s="390">
        <v>6237000</v>
      </c>
      <c r="BG100" s="399" t="s">
        <v>7682</v>
      </c>
      <c r="BH100" s="408">
        <v>45261</v>
      </c>
      <c r="BI100" s="409" t="s">
        <v>9235</v>
      </c>
      <c r="BJ100" s="410"/>
      <c r="BK100" s="410">
        <v>0</v>
      </c>
      <c r="BL100" s="410">
        <v>0</v>
      </c>
      <c r="BM100" s="411">
        <v>0</v>
      </c>
      <c r="BN100" s="410">
        <v>0</v>
      </c>
      <c r="BO100" s="390"/>
      <c r="BP100" s="390"/>
      <c r="BQ100" s="406"/>
      <c r="BR100" s="427"/>
      <c r="BS100" s="427"/>
      <c r="BT100" s="427"/>
      <c r="BU100" s="427"/>
      <c r="BV100" s="427"/>
      <c r="BW100" s="427"/>
      <c r="BX100" s="406"/>
      <c r="BY100" s="427" t="s">
        <v>8906</v>
      </c>
      <c r="BZ100" s="406" t="s">
        <v>9236</v>
      </c>
      <c r="CA100" s="427" t="s">
        <v>9237</v>
      </c>
      <c r="CB100" s="406" t="s">
        <v>9238</v>
      </c>
      <c r="CC100" s="427" t="s">
        <v>7590</v>
      </c>
      <c r="CD100" s="427" t="s">
        <v>7665</v>
      </c>
      <c r="CE100" s="428" t="s">
        <v>9236</v>
      </c>
      <c r="CF100" s="427"/>
      <c r="CG100" s="427"/>
      <c r="CH100" s="427"/>
      <c r="CI100" s="427"/>
      <c r="CJ100" s="415">
        <f t="shared" si="7"/>
        <v>5</v>
      </c>
      <c r="CK100" s="416" t="e">
        <f>VLOOKUP(B100,'[1]thành tích'!B$4:H$400,7,0)</f>
        <v>#REF!</v>
      </c>
      <c r="CL100" s="417" t="e">
        <f>VLOOKUP(B100,'[1]thành tích'!B$4:M$310,12,0)</f>
        <v>#REF!</v>
      </c>
      <c r="CM100" s="417" t="e">
        <f>VLOOKUP(B100,'[1]thành tích'!B$4:J$310,9,0)</f>
        <v>#REF!</v>
      </c>
      <c r="CN100" s="417" t="e">
        <f>VLOOKUP(B100,'[1]thành tích'!B$4:F$310,5,0)</f>
        <v>#REF!</v>
      </c>
      <c r="CP100" s="418" t="e">
        <f>VLOOKUP(B100,#REF!,2,0)</f>
        <v>#REF!</v>
      </c>
    </row>
    <row r="101" spans="1:94" s="418" customFormat="1" ht="35.25" customHeight="1">
      <c r="A101" s="386">
        <f t="shared" si="2"/>
        <v>96</v>
      </c>
      <c r="B101" s="439">
        <v>20102</v>
      </c>
      <c r="C101" s="440" t="s">
        <v>4097</v>
      </c>
      <c r="D101" s="419">
        <v>34149</v>
      </c>
      <c r="E101" s="390">
        <f t="shared" si="6"/>
        <v>6</v>
      </c>
      <c r="F101" s="391" t="s">
        <v>8761</v>
      </c>
      <c r="G101" s="419"/>
      <c r="H101" s="392"/>
      <c r="I101" s="393">
        <f t="shared" si="8"/>
        <v>1993</v>
      </c>
      <c r="J101" s="419"/>
      <c r="K101" s="419"/>
      <c r="L101" s="387">
        <v>1</v>
      </c>
      <c r="M101" s="387" t="s">
        <v>7425</v>
      </c>
      <c r="N101" s="439">
        <v>20102</v>
      </c>
      <c r="O101" s="433" t="s">
        <v>9239</v>
      </c>
      <c r="P101" s="434" t="s">
        <v>9240</v>
      </c>
      <c r="Q101" s="434" t="s">
        <v>9241</v>
      </c>
      <c r="R101" s="434" t="s">
        <v>9242</v>
      </c>
      <c r="S101" s="434" t="s">
        <v>7474</v>
      </c>
      <c r="T101" s="434" t="s">
        <v>7431</v>
      </c>
      <c r="U101" s="434" t="s">
        <v>7432</v>
      </c>
      <c r="V101" s="395" t="s">
        <v>9242</v>
      </c>
      <c r="W101" s="395" t="s">
        <v>7474</v>
      </c>
      <c r="X101" s="395" t="s">
        <v>7431</v>
      </c>
      <c r="Y101" s="395" t="s">
        <v>7432</v>
      </c>
      <c r="Z101" s="395" t="s">
        <v>7433</v>
      </c>
      <c r="AA101" s="386" t="s">
        <v>8273</v>
      </c>
      <c r="AB101" s="396" t="s">
        <v>7435</v>
      </c>
      <c r="AC101" s="397" t="s">
        <v>9243</v>
      </c>
      <c r="AD101" s="398" t="s">
        <v>9244</v>
      </c>
      <c r="AE101" s="399" t="s">
        <v>7437</v>
      </c>
      <c r="AF101" s="408"/>
      <c r="AG101" s="408"/>
      <c r="AH101" s="408"/>
      <c r="AI101" s="399" t="s">
        <v>7502</v>
      </c>
      <c r="AJ101" s="495" t="s">
        <v>9245</v>
      </c>
      <c r="AK101" s="458" t="s">
        <v>7504</v>
      </c>
      <c r="AL101" s="401" t="s">
        <v>8547</v>
      </c>
      <c r="AM101" s="401" t="s">
        <v>8548</v>
      </c>
      <c r="AN101" s="399"/>
      <c r="AO101" s="419">
        <v>44302</v>
      </c>
      <c r="AP101" s="419">
        <v>44302</v>
      </c>
      <c r="AQ101" s="442"/>
      <c r="AR101" s="393">
        <v>2021</v>
      </c>
      <c r="AS101" s="389" t="s">
        <v>7912</v>
      </c>
      <c r="AT101" s="389">
        <v>0</v>
      </c>
      <c r="AU101" s="404"/>
      <c r="AV101" s="404"/>
      <c r="AW101" s="389" t="s">
        <v>7603</v>
      </c>
      <c r="AX101" s="403" t="s">
        <v>7676</v>
      </c>
      <c r="AY101" s="405" t="s">
        <v>7678</v>
      </c>
      <c r="AZ101" s="403" t="s">
        <v>7679</v>
      </c>
      <c r="BA101" s="403" t="s">
        <v>9246</v>
      </c>
      <c r="BB101" s="406" t="s">
        <v>9247</v>
      </c>
      <c r="BC101" s="406"/>
      <c r="BD101" s="396"/>
      <c r="BE101" s="446" t="s">
        <v>7767</v>
      </c>
      <c r="BF101" s="390">
        <v>6549000</v>
      </c>
      <c r="BG101" s="399" t="s">
        <v>7682</v>
      </c>
      <c r="BH101" s="408">
        <v>44309</v>
      </c>
      <c r="BI101" s="468" t="s">
        <v>9248</v>
      </c>
      <c r="BJ101" s="410"/>
      <c r="BK101" s="410">
        <v>0</v>
      </c>
      <c r="BL101" s="410">
        <v>0</v>
      </c>
      <c r="BM101" s="411">
        <v>0</v>
      </c>
      <c r="BN101" s="410">
        <v>0</v>
      </c>
      <c r="BO101" s="390"/>
      <c r="BP101" s="390"/>
      <c r="BQ101" s="406"/>
      <c r="BR101" s="427"/>
      <c r="BS101" s="427"/>
      <c r="BT101" s="427"/>
      <c r="BU101" s="427"/>
      <c r="BV101" s="427"/>
      <c r="BW101" s="427"/>
      <c r="BX101" s="406"/>
      <c r="BY101" s="427" t="s">
        <v>764</v>
      </c>
      <c r="BZ101" s="406" t="s">
        <v>9249</v>
      </c>
      <c r="CA101" s="427" t="s">
        <v>9250</v>
      </c>
      <c r="CB101" s="406" t="s">
        <v>9251</v>
      </c>
      <c r="CC101" s="427" t="s">
        <v>7468</v>
      </c>
      <c r="CD101" s="427" t="s">
        <v>9252</v>
      </c>
      <c r="CE101" s="428" t="s">
        <v>9249</v>
      </c>
      <c r="CF101" s="427"/>
      <c r="CG101" s="427"/>
      <c r="CH101" s="427"/>
      <c r="CI101" s="427"/>
      <c r="CJ101" s="415">
        <f t="shared" si="7"/>
        <v>3</v>
      </c>
      <c r="CK101" s="416" t="e">
        <f>VLOOKUP(B101,'[1]thành tích'!B$4:H$400,7,0)</f>
        <v>#REF!</v>
      </c>
      <c r="CL101" s="417" t="e">
        <f>VLOOKUP(B101,'[1]thành tích'!B$4:M$310,12,0)</f>
        <v>#REF!</v>
      </c>
      <c r="CM101" s="417" t="e">
        <f>VLOOKUP(B101,'[1]thành tích'!B$4:J$310,9,0)</f>
        <v>#REF!</v>
      </c>
      <c r="CN101" s="417" t="e">
        <f>VLOOKUP(B101,'[1]thành tích'!B$4:F$310,5,0)</f>
        <v>#REF!</v>
      </c>
      <c r="CP101" s="418" t="e">
        <f>VLOOKUP(B101,#REF!,2,0)</f>
        <v>#REF!</v>
      </c>
    </row>
    <row r="102" spans="1:94" s="418" customFormat="1" ht="35.25" customHeight="1">
      <c r="A102" s="386">
        <f t="shared" si="2"/>
        <v>97</v>
      </c>
      <c r="B102" s="439">
        <v>20253</v>
      </c>
      <c r="C102" s="440" t="s">
        <v>1029</v>
      </c>
      <c r="D102" s="419">
        <v>31083</v>
      </c>
      <c r="E102" s="390">
        <f t="shared" si="6"/>
        <v>2</v>
      </c>
      <c r="F102" s="391" t="s">
        <v>8761</v>
      </c>
      <c r="G102" s="419"/>
      <c r="H102" s="392"/>
      <c r="I102" s="393">
        <f t="shared" si="8"/>
        <v>1985</v>
      </c>
      <c r="J102" s="419"/>
      <c r="K102" s="419">
        <v>31083</v>
      </c>
      <c r="L102" s="387">
        <v>2</v>
      </c>
      <c r="M102" s="387" t="s">
        <v>7397</v>
      </c>
      <c r="N102" s="439">
        <v>20253</v>
      </c>
      <c r="O102" s="433" t="s">
        <v>4852</v>
      </c>
      <c r="P102" s="434" t="s">
        <v>9253</v>
      </c>
      <c r="Q102" s="434" t="s">
        <v>9254</v>
      </c>
      <c r="R102" s="434" t="s">
        <v>9255</v>
      </c>
      <c r="S102" s="434" t="s">
        <v>7523</v>
      </c>
      <c r="T102" s="434" t="s">
        <v>7431</v>
      </c>
      <c r="U102" s="434" t="s">
        <v>7432</v>
      </c>
      <c r="V102" s="395" t="s">
        <v>9255</v>
      </c>
      <c r="W102" s="434" t="s">
        <v>7523</v>
      </c>
      <c r="X102" s="434" t="s">
        <v>7431</v>
      </c>
      <c r="Y102" s="434" t="s">
        <v>7432</v>
      </c>
      <c r="Z102" s="395" t="s">
        <v>7433</v>
      </c>
      <c r="AA102" s="386" t="s">
        <v>8273</v>
      </c>
      <c r="AB102" s="396" t="s">
        <v>7435</v>
      </c>
      <c r="AC102" s="397" t="s">
        <v>9256</v>
      </c>
      <c r="AD102" s="398">
        <v>44422</v>
      </c>
      <c r="AE102" s="434" t="s">
        <v>7437</v>
      </c>
      <c r="AF102" s="408"/>
      <c r="AG102" s="408"/>
      <c r="AH102" s="408"/>
      <c r="AI102" s="399" t="s">
        <v>7502</v>
      </c>
      <c r="AJ102" s="495" t="s">
        <v>9257</v>
      </c>
      <c r="AK102" s="458" t="s">
        <v>7440</v>
      </c>
      <c r="AL102" s="401" t="s">
        <v>7441</v>
      </c>
      <c r="AM102" s="401" t="s">
        <v>7764</v>
      </c>
      <c r="AN102" s="399"/>
      <c r="AO102" s="510" t="s">
        <v>9258</v>
      </c>
      <c r="AP102" s="419">
        <v>44471</v>
      </c>
      <c r="AQ102" s="442"/>
      <c r="AR102" s="393">
        <v>2005</v>
      </c>
      <c r="AS102" s="389" t="s">
        <v>7676</v>
      </c>
      <c r="AT102" s="389">
        <v>0</v>
      </c>
      <c r="AU102" s="404"/>
      <c r="AV102" s="404"/>
      <c r="AW102" s="389"/>
      <c r="AX102" s="403" t="s">
        <v>7676</v>
      </c>
      <c r="AY102" s="405" t="s">
        <v>7678</v>
      </c>
      <c r="AZ102" s="403" t="s">
        <v>7679</v>
      </c>
      <c r="BA102" s="403" t="s">
        <v>9259</v>
      </c>
      <c r="BB102" s="406" t="s">
        <v>9260</v>
      </c>
      <c r="BC102" s="406"/>
      <c r="BD102" s="396"/>
      <c r="BE102" s="446" t="s">
        <v>7892</v>
      </c>
      <c r="BF102" s="390">
        <v>6237000</v>
      </c>
      <c r="BG102" s="399" t="s">
        <v>7682</v>
      </c>
      <c r="BH102" s="408">
        <v>44471</v>
      </c>
      <c r="BI102" s="468" t="s">
        <v>9261</v>
      </c>
      <c r="BJ102" s="410" t="s">
        <v>7379</v>
      </c>
      <c r="BK102" s="410">
        <v>0</v>
      </c>
      <c r="BL102" s="410">
        <v>0</v>
      </c>
      <c r="BM102" s="511" t="s">
        <v>9262</v>
      </c>
      <c r="BN102" s="410" t="s">
        <v>9263</v>
      </c>
      <c r="BO102" s="412"/>
      <c r="BP102" s="390"/>
      <c r="BQ102" s="406"/>
      <c r="BR102" s="427" t="s">
        <v>9264</v>
      </c>
      <c r="BS102" s="427"/>
      <c r="BT102" s="427"/>
      <c r="BU102" s="427"/>
      <c r="BV102" s="427"/>
      <c r="BW102" s="427"/>
      <c r="BX102" s="406">
        <v>1</v>
      </c>
      <c r="BY102" s="427" t="s">
        <v>7465</v>
      </c>
      <c r="BZ102" s="406">
        <v>0</v>
      </c>
      <c r="CA102" s="427" t="s">
        <v>9265</v>
      </c>
      <c r="CB102" s="406" t="s">
        <v>9266</v>
      </c>
      <c r="CC102" s="427" t="s">
        <v>7468</v>
      </c>
      <c r="CD102" s="427" t="s">
        <v>7946</v>
      </c>
      <c r="CE102" s="428" t="s">
        <v>9266</v>
      </c>
      <c r="CF102" s="427" t="s">
        <v>9267</v>
      </c>
      <c r="CG102" s="427" t="s">
        <v>7468</v>
      </c>
      <c r="CH102" s="427" t="s">
        <v>9268</v>
      </c>
      <c r="CI102" s="427"/>
      <c r="CJ102" s="415">
        <f t="shared" si="7"/>
        <v>19</v>
      </c>
      <c r="CK102" s="416" t="e">
        <f>VLOOKUP(B102,'[1]thành tích'!B$4:H$400,7,0)</f>
        <v>#REF!</v>
      </c>
      <c r="CL102" s="417" t="e">
        <f>VLOOKUP(B102,'[1]thành tích'!B$4:M$310,12,0)</f>
        <v>#REF!</v>
      </c>
      <c r="CM102" s="417" t="e">
        <f>VLOOKUP(B102,'[1]thành tích'!B$4:J$310,9,0)</f>
        <v>#REF!</v>
      </c>
      <c r="CN102" s="417" t="e">
        <f>VLOOKUP(B102,'[1]thành tích'!B$4:F$310,5,0)</f>
        <v>#REF!</v>
      </c>
      <c r="CP102" s="418" t="e">
        <f>VLOOKUP(B102,#REF!,2,0)</f>
        <v>#REF!</v>
      </c>
    </row>
    <row r="103" spans="1:94" s="418" customFormat="1" ht="49.5" customHeight="1">
      <c r="A103" s="386">
        <f t="shared" si="2"/>
        <v>98</v>
      </c>
      <c r="B103" s="439">
        <v>20999</v>
      </c>
      <c r="C103" s="440" t="s">
        <v>4624</v>
      </c>
      <c r="D103" s="419">
        <v>33351</v>
      </c>
      <c r="E103" s="390">
        <f t="shared" si="6"/>
        <v>4</v>
      </c>
      <c r="F103" s="391" t="s">
        <v>8761</v>
      </c>
      <c r="G103" s="419"/>
      <c r="H103" s="419"/>
      <c r="I103" s="393">
        <f>YEAR(D103)</f>
        <v>1991</v>
      </c>
      <c r="J103" s="419"/>
      <c r="K103" s="419">
        <v>33351</v>
      </c>
      <c r="L103" s="387">
        <v>2</v>
      </c>
      <c r="M103" s="387" t="s">
        <v>7397</v>
      </c>
      <c r="N103" s="439">
        <v>20999</v>
      </c>
      <c r="O103" s="433" t="s">
        <v>9269</v>
      </c>
      <c r="P103" s="433" t="s">
        <v>9269</v>
      </c>
      <c r="Q103" s="434" t="s">
        <v>4864</v>
      </c>
      <c r="R103" s="434"/>
      <c r="S103" s="395" t="s">
        <v>7430</v>
      </c>
      <c r="T103" s="395" t="s">
        <v>7431</v>
      </c>
      <c r="U103" s="395" t="s">
        <v>7432</v>
      </c>
      <c r="V103" s="395"/>
      <c r="W103" s="395" t="s">
        <v>7430</v>
      </c>
      <c r="X103" s="434" t="s">
        <v>7431</v>
      </c>
      <c r="Y103" s="434" t="s">
        <v>7432</v>
      </c>
      <c r="Z103" s="395" t="s">
        <v>7433</v>
      </c>
      <c r="AA103" s="386" t="s">
        <v>8273</v>
      </c>
      <c r="AB103" s="396" t="s">
        <v>7435</v>
      </c>
      <c r="AC103" s="397" t="s">
        <v>9270</v>
      </c>
      <c r="AD103" s="398">
        <v>44552</v>
      </c>
      <c r="AE103" s="399" t="s">
        <v>7437</v>
      </c>
      <c r="AF103" s="408"/>
      <c r="AG103" s="408"/>
      <c r="AH103" s="408"/>
      <c r="AI103" s="399" t="s">
        <v>7502</v>
      </c>
      <c r="AJ103" s="495" t="s">
        <v>9271</v>
      </c>
      <c r="AK103" s="401" t="s">
        <v>7789</v>
      </c>
      <c r="AL103" s="401" t="s">
        <v>9272</v>
      </c>
      <c r="AM103" s="401" t="s">
        <v>9273</v>
      </c>
      <c r="AN103" s="399"/>
      <c r="AO103" s="419">
        <v>45184</v>
      </c>
      <c r="AP103" s="419">
        <v>45184</v>
      </c>
      <c r="AQ103" s="442"/>
      <c r="AR103" s="393">
        <v>2023</v>
      </c>
      <c r="AS103" s="389" t="s">
        <v>7676</v>
      </c>
      <c r="AT103" s="389"/>
      <c r="AU103" s="404"/>
      <c r="AV103" s="404"/>
      <c r="AW103" s="389"/>
      <c r="AX103" s="403" t="s">
        <v>7676</v>
      </c>
      <c r="AY103" s="405" t="s">
        <v>7678</v>
      </c>
      <c r="AZ103" s="403" t="s">
        <v>7679</v>
      </c>
      <c r="BA103" s="403"/>
      <c r="BB103" s="406"/>
      <c r="BC103" s="406"/>
      <c r="BD103" s="396"/>
      <c r="BE103" s="407" t="s">
        <v>7606</v>
      </c>
      <c r="BF103" s="390">
        <v>5940000</v>
      </c>
      <c r="BG103" s="399" t="s">
        <v>7682</v>
      </c>
      <c r="BH103" s="408">
        <v>45184</v>
      </c>
      <c r="BI103" s="409" t="s">
        <v>9274</v>
      </c>
      <c r="BJ103" s="410" t="s">
        <v>7379</v>
      </c>
      <c r="BK103" s="410">
        <v>0</v>
      </c>
      <c r="BL103" s="410">
        <v>0</v>
      </c>
      <c r="BM103" s="411" t="s">
        <v>3014</v>
      </c>
      <c r="BN103" s="410" t="s">
        <v>9275</v>
      </c>
      <c r="BO103" s="390">
        <v>1995</v>
      </c>
      <c r="BP103" s="412"/>
      <c r="BQ103" s="406" t="s">
        <v>9276</v>
      </c>
      <c r="BR103" s="427" t="s">
        <v>9277</v>
      </c>
      <c r="BS103" s="427"/>
      <c r="BT103" s="427"/>
      <c r="BU103" s="427"/>
      <c r="BV103" s="427"/>
      <c r="BW103" s="427"/>
      <c r="BX103" s="406">
        <v>1</v>
      </c>
      <c r="BY103" s="427" t="s">
        <v>9278</v>
      </c>
      <c r="BZ103" s="406" t="s">
        <v>9279</v>
      </c>
      <c r="CA103" s="427" t="s">
        <v>9280</v>
      </c>
      <c r="CB103" s="406" t="s">
        <v>9281</v>
      </c>
      <c r="CC103" s="427" t="s">
        <v>7777</v>
      </c>
      <c r="CD103" s="427" t="s">
        <v>9282</v>
      </c>
      <c r="CE103" s="428"/>
      <c r="CF103" s="427" t="s">
        <v>9283</v>
      </c>
      <c r="CG103" s="427" t="s">
        <v>7777</v>
      </c>
      <c r="CH103" s="427" t="s">
        <v>9284</v>
      </c>
      <c r="CI103" s="427"/>
      <c r="CJ103" s="415">
        <f t="shared" si="7"/>
        <v>1</v>
      </c>
      <c r="CK103" s="416" t="e">
        <f>VLOOKUP(B103,'[1]thành tích'!B$4:H$400,7,0)</f>
        <v>#REF!</v>
      </c>
      <c r="CL103" s="417" t="e">
        <f>VLOOKUP(B103,'[1]thành tích'!B$4:M$310,12,0)</f>
        <v>#REF!</v>
      </c>
      <c r="CM103" s="417" t="e">
        <f>VLOOKUP(B103,'[1]thành tích'!B$4:J$310,9,0)</f>
        <v>#REF!</v>
      </c>
      <c r="CN103" s="417" t="e">
        <f>VLOOKUP(B103,'[1]thành tích'!B$4:F$310,5,0)</f>
        <v>#REF!</v>
      </c>
      <c r="CP103" s="418" t="e">
        <f>VLOOKUP(B103,#REF!,2,0)</f>
        <v>#REF!</v>
      </c>
    </row>
    <row r="104" spans="1:94" s="418" customFormat="1" ht="43.5" customHeight="1">
      <c r="A104" s="386">
        <f t="shared" si="2"/>
        <v>99</v>
      </c>
      <c r="B104" s="439">
        <v>21119</v>
      </c>
      <c r="C104" s="440" t="s">
        <v>4708</v>
      </c>
      <c r="D104" s="419">
        <v>33818</v>
      </c>
      <c r="E104" s="390">
        <f>MONTH(D104)</f>
        <v>8</v>
      </c>
      <c r="F104" s="391" t="s">
        <v>8761</v>
      </c>
      <c r="G104" s="419"/>
      <c r="H104" s="441"/>
      <c r="I104" s="393">
        <f t="shared" ref="I104" si="9">YEAR(D104)</f>
        <v>1992</v>
      </c>
      <c r="J104" s="419">
        <v>33818</v>
      </c>
      <c r="K104" s="448"/>
      <c r="L104" s="387">
        <v>1</v>
      </c>
      <c r="M104" s="387" t="s">
        <v>7425</v>
      </c>
      <c r="N104" s="439">
        <v>21119</v>
      </c>
      <c r="O104" s="433" t="s">
        <v>9285</v>
      </c>
      <c r="P104" s="434" t="s">
        <v>9286</v>
      </c>
      <c r="Q104" s="434" t="s">
        <v>9287</v>
      </c>
      <c r="R104" s="434" t="s">
        <v>9288</v>
      </c>
      <c r="S104" s="434" t="s">
        <v>9289</v>
      </c>
      <c r="T104" s="434" t="s">
        <v>9289</v>
      </c>
      <c r="U104" s="456" t="s">
        <v>7432</v>
      </c>
      <c r="V104" s="434" t="s">
        <v>9288</v>
      </c>
      <c r="W104" s="434" t="s">
        <v>9289</v>
      </c>
      <c r="X104" s="434" t="s">
        <v>9289</v>
      </c>
      <c r="Y104" s="456" t="s">
        <v>7432</v>
      </c>
      <c r="Z104" s="395" t="s">
        <v>7433</v>
      </c>
      <c r="AA104" s="386" t="s">
        <v>9290</v>
      </c>
      <c r="AB104" s="396" t="s">
        <v>7435</v>
      </c>
      <c r="AC104" s="397" t="s">
        <v>9291</v>
      </c>
      <c r="AD104" s="398">
        <v>44326</v>
      </c>
      <c r="AE104" s="399" t="s">
        <v>7437</v>
      </c>
      <c r="AF104" s="408"/>
      <c r="AG104" s="408"/>
      <c r="AH104" s="408"/>
      <c r="AI104" s="399" t="s">
        <v>7502</v>
      </c>
      <c r="AJ104" s="486" t="s">
        <v>9292</v>
      </c>
      <c r="AK104" s="401" t="s">
        <v>7789</v>
      </c>
      <c r="AL104" s="401" t="s">
        <v>7505</v>
      </c>
      <c r="AM104" s="401" t="s">
        <v>8565</v>
      </c>
      <c r="AN104" s="399"/>
      <c r="AO104" s="419">
        <v>45299</v>
      </c>
      <c r="AP104" s="419">
        <v>45299</v>
      </c>
      <c r="AQ104" s="442"/>
      <c r="AR104" s="393">
        <f t="shared" ref="AR104:AR119" si="10">YEAR(AP104)</f>
        <v>2024</v>
      </c>
      <c r="AS104" s="389" t="s">
        <v>7676</v>
      </c>
      <c r="AT104" s="389"/>
      <c r="AU104" s="404"/>
      <c r="AV104" s="404"/>
      <c r="AW104" s="389"/>
      <c r="AX104" s="389" t="s">
        <v>7676</v>
      </c>
      <c r="AY104" s="405" t="s">
        <v>7678</v>
      </c>
      <c r="AZ104" s="403" t="s">
        <v>7679</v>
      </c>
      <c r="BA104" s="403"/>
      <c r="BB104" s="406"/>
      <c r="BC104" s="406"/>
      <c r="BD104" s="396"/>
      <c r="BE104" s="407" t="s">
        <v>7767</v>
      </c>
      <c r="BF104" s="390">
        <v>6549000</v>
      </c>
      <c r="BG104" s="399" t="s">
        <v>7682</v>
      </c>
      <c r="BH104" s="408">
        <v>45299</v>
      </c>
      <c r="BI104" s="409" t="s">
        <v>9293</v>
      </c>
      <c r="BJ104" s="410" t="s">
        <v>7377</v>
      </c>
      <c r="BK104" s="410" t="s">
        <v>9294</v>
      </c>
      <c r="BL104" s="443" t="s">
        <v>9295</v>
      </c>
      <c r="BM104" s="411"/>
      <c r="BN104" s="410"/>
      <c r="BO104" s="412" t="s">
        <v>9296</v>
      </c>
      <c r="BP104" s="412"/>
      <c r="BQ104" s="406" t="s">
        <v>9297</v>
      </c>
      <c r="BR104" s="427" t="s">
        <v>9298</v>
      </c>
      <c r="BS104" s="427"/>
      <c r="BT104" s="427"/>
      <c r="BU104" s="427"/>
      <c r="BV104" s="427"/>
      <c r="BW104" s="427"/>
      <c r="BX104" s="406">
        <v>1</v>
      </c>
      <c r="BY104" s="427" t="s">
        <v>9299</v>
      </c>
      <c r="BZ104" s="444" t="s">
        <v>9300</v>
      </c>
      <c r="CA104" s="427" t="s">
        <v>9301</v>
      </c>
      <c r="CB104" s="410">
        <v>25851</v>
      </c>
      <c r="CC104" s="427" t="s">
        <v>9302</v>
      </c>
      <c r="CD104" s="434" t="s">
        <v>9287</v>
      </c>
      <c r="CE104" s="428" t="s">
        <v>9303</v>
      </c>
      <c r="CF104" s="427" t="s">
        <v>9304</v>
      </c>
      <c r="CG104" s="427" t="s">
        <v>9305</v>
      </c>
      <c r="CH104" s="427" t="s">
        <v>9306</v>
      </c>
      <c r="CI104" s="428" t="s">
        <v>9307</v>
      </c>
      <c r="CJ104" s="415">
        <f>+$CJ$2-AR104</f>
        <v>0</v>
      </c>
      <c r="CK104" s="416" t="e">
        <f>VLOOKUP(B104,'[1]thành tích'!B$4:H$400,7,0)</f>
        <v>#REF!</v>
      </c>
      <c r="CL104" s="417" t="e">
        <f>VLOOKUP(B104,'[1]thành tích'!B$4:M$310,12,0)</f>
        <v>#REF!</v>
      </c>
      <c r="CM104" s="417" t="e">
        <f>VLOOKUP(B104,'[1]thành tích'!B$4:J$310,9,0)</f>
        <v>#REF!</v>
      </c>
      <c r="CN104" s="417" t="e">
        <f>VLOOKUP(B104,'[1]thành tích'!B$4:F$310,5,0)</f>
        <v>#REF!</v>
      </c>
      <c r="CP104" s="418" t="e">
        <f>VLOOKUP(B104,#REF!,2,0)</f>
        <v>#REF!</v>
      </c>
    </row>
    <row r="105" spans="1:94" s="418" customFormat="1" ht="35.25" customHeight="1">
      <c r="A105" s="386">
        <f t="shared" si="2"/>
        <v>100</v>
      </c>
      <c r="B105" s="387">
        <v>7046</v>
      </c>
      <c r="C105" s="454" t="s">
        <v>9308</v>
      </c>
      <c r="D105" s="389" t="s">
        <v>9309</v>
      </c>
      <c r="E105" s="390" t="e">
        <f t="shared" si="6"/>
        <v>#VALUE!</v>
      </c>
      <c r="F105" s="391" t="s">
        <v>9310</v>
      </c>
      <c r="G105" s="389"/>
      <c r="H105" s="389" t="s">
        <v>7668</v>
      </c>
      <c r="I105" s="393" t="e">
        <f t="shared" si="8"/>
        <v>#VALUE!</v>
      </c>
      <c r="J105" s="389" t="s">
        <v>9309</v>
      </c>
      <c r="K105" s="394"/>
      <c r="L105" s="387">
        <v>1</v>
      </c>
      <c r="M105" s="387" t="s">
        <v>7425</v>
      </c>
      <c r="N105" s="387">
        <v>7046</v>
      </c>
      <c r="O105" s="389" t="s">
        <v>9311</v>
      </c>
      <c r="P105" s="395" t="s">
        <v>9311</v>
      </c>
      <c r="Q105" s="456" t="s">
        <v>9312</v>
      </c>
      <c r="R105" s="456" t="s">
        <v>9313</v>
      </c>
      <c r="S105" s="456" t="s">
        <v>7430</v>
      </c>
      <c r="T105" s="456" t="s">
        <v>7431</v>
      </c>
      <c r="U105" s="456" t="s">
        <v>7432</v>
      </c>
      <c r="V105" s="395" t="s">
        <v>9313</v>
      </c>
      <c r="W105" s="395" t="s">
        <v>7430</v>
      </c>
      <c r="X105" s="395" t="s">
        <v>7431</v>
      </c>
      <c r="Y105" s="395" t="s">
        <v>7432</v>
      </c>
      <c r="Z105" s="395" t="s">
        <v>7433</v>
      </c>
      <c r="AA105" s="386" t="s">
        <v>7434</v>
      </c>
      <c r="AB105" s="396" t="s">
        <v>7435</v>
      </c>
      <c r="AC105" s="426" t="s">
        <v>9314</v>
      </c>
      <c r="AD105" s="398">
        <v>44311</v>
      </c>
      <c r="AE105" s="399" t="s">
        <v>7437</v>
      </c>
      <c r="AF105" s="395">
        <v>39697</v>
      </c>
      <c r="AG105" s="395">
        <v>40062</v>
      </c>
      <c r="AH105" s="395"/>
      <c r="AI105" s="399" t="s">
        <v>9315</v>
      </c>
      <c r="AJ105" s="407" t="s">
        <v>7763</v>
      </c>
      <c r="AK105" s="399" t="s">
        <v>7504</v>
      </c>
      <c r="AL105" s="401" t="s">
        <v>7715</v>
      </c>
      <c r="AM105" s="401" t="s">
        <v>9316</v>
      </c>
      <c r="AN105" s="399" t="s">
        <v>7507</v>
      </c>
      <c r="AO105" s="389" t="s">
        <v>9317</v>
      </c>
      <c r="AP105" s="389" t="s">
        <v>9317</v>
      </c>
      <c r="AQ105" s="403"/>
      <c r="AR105" s="393" t="e">
        <f t="shared" si="10"/>
        <v>#VALUE!</v>
      </c>
      <c r="AS105" s="389" t="s">
        <v>7676</v>
      </c>
      <c r="AT105" s="389" t="s">
        <v>7677</v>
      </c>
      <c r="AU105" s="389" t="s">
        <v>7447</v>
      </c>
      <c r="AV105" s="404"/>
      <c r="AW105" s="404"/>
      <c r="AX105" s="389" t="s">
        <v>7677</v>
      </c>
      <c r="AY105" s="405" t="s">
        <v>7678</v>
      </c>
      <c r="AZ105" s="403" t="s">
        <v>7679</v>
      </c>
      <c r="BA105" s="403">
        <v>2096065192</v>
      </c>
      <c r="BB105" s="406" t="s">
        <v>9318</v>
      </c>
      <c r="BC105" s="406" t="s">
        <v>9319</v>
      </c>
      <c r="BD105" s="396" t="s">
        <v>5204</v>
      </c>
      <c r="BE105" s="407" t="s">
        <v>7655</v>
      </c>
      <c r="BF105" s="390">
        <v>6877000</v>
      </c>
      <c r="BG105" s="399" t="s">
        <v>7682</v>
      </c>
      <c r="BH105" s="408">
        <v>41467</v>
      </c>
      <c r="BI105" s="409" t="s">
        <v>7976</v>
      </c>
      <c r="BJ105" s="410" t="s">
        <v>7455</v>
      </c>
      <c r="BK105" s="410" t="s">
        <v>9320</v>
      </c>
      <c r="BL105" s="410" t="s">
        <v>9321</v>
      </c>
      <c r="BM105" s="411">
        <v>0</v>
      </c>
      <c r="BN105" s="410">
        <v>0</v>
      </c>
      <c r="BO105" s="390">
        <v>1977</v>
      </c>
      <c r="BP105" s="390"/>
      <c r="BQ105" s="406" t="s">
        <v>7484</v>
      </c>
      <c r="BR105" s="413" t="s">
        <v>9322</v>
      </c>
      <c r="BS105" s="413" t="s">
        <v>9323</v>
      </c>
      <c r="BT105" s="427" t="s">
        <v>9324</v>
      </c>
      <c r="BU105" s="427"/>
      <c r="BV105" s="427"/>
      <c r="BW105" s="427"/>
      <c r="BX105" s="406">
        <v>2</v>
      </c>
      <c r="BY105" s="427" t="s">
        <v>7465</v>
      </c>
      <c r="BZ105" s="406" t="s">
        <v>7465</v>
      </c>
      <c r="CA105" s="427" t="s">
        <v>7465</v>
      </c>
      <c r="CB105" s="406">
        <v>0</v>
      </c>
      <c r="CC105" s="427"/>
      <c r="CD105" s="427"/>
      <c r="CE105" s="427"/>
      <c r="CF105" s="427" t="s">
        <v>9325</v>
      </c>
      <c r="CG105" s="427" t="s">
        <v>7468</v>
      </c>
      <c r="CH105" s="427" t="s">
        <v>7982</v>
      </c>
      <c r="CI105" s="427"/>
      <c r="CJ105" s="415" t="e">
        <f t="shared" si="7"/>
        <v>#VALUE!</v>
      </c>
      <c r="CK105" s="416">
        <f>VLOOKUP(B105,'[1]thành tích'!B$4:H$400,7,0)</f>
        <v>2017</v>
      </c>
      <c r="CL105" s="417" t="e">
        <f>VLOOKUP(B105,'[1]thành tích'!B$4:M$310,12,0)</f>
        <v>#REF!</v>
      </c>
      <c r="CM105" s="417" t="str">
        <f>VLOOKUP(B105,'[1]thành tích'!B$4:J$310,9,0)</f>
        <v>Malai-Sinh 5/2023</v>
      </c>
      <c r="CN105" s="417" t="str">
        <f>VLOOKUP(B105,'[1]thành tích'!B$4:F$310,5,0)</f>
        <v>1-Sapa 4/2013
2-Sầm Sơn 5/2019</v>
      </c>
      <c r="CP105" s="418" t="e">
        <f>VLOOKUP(B105,#REF!,2,0)</f>
        <v>#REF!</v>
      </c>
    </row>
    <row r="106" spans="1:94" s="418" customFormat="1" ht="35.25" customHeight="1">
      <c r="A106" s="386">
        <f t="shared" si="2"/>
        <v>101</v>
      </c>
      <c r="B106" s="387">
        <v>9020</v>
      </c>
      <c r="C106" s="480" t="s">
        <v>149</v>
      </c>
      <c r="D106" s="419">
        <v>24168</v>
      </c>
      <c r="E106" s="390">
        <f t="shared" si="6"/>
        <v>3</v>
      </c>
      <c r="F106" s="391" t="s">
        <v>9310</v>
      </c>
      <c r="G106" s="419"/>
      <c r="H106" s="392"/>
      <c r="I106" s="393">
        <f t="shared" si="8"/>
        <v>1966</v>
      </c>
      <c r="J106" s="419">
        <v>24168</v>
      </c>
      <c r="K106" s="448"/>
      <c r="L106" s="387">
        <v>1</v>
      </c>
      <c r="M106" s="387" t="s">
        <v>7425</v>
      </c>
      <c r="N106" s="387">
        <v>9020</v>
      </c>
      <c r="O106" s="419" t="s">
        <v>8241</v>
      </c>
      <c r="P106" s="421" t="s">
        <v>8241</v>
      </c>
      <c r="Q106" s="456" t="s">
        <v>9326</v>
      </c>
      <c r="R106" s="456" t="s">
        <v>9327</v>
      </c>
      <c r="S106" s="456" t="s">
        <v>7430</v>
      </c>
      <c r="T106" s="456" t="s">
        <v>7431</v>
      </c>
      <c r="U106" s="456" t="s">
        <v>7432</v>
      </c>
      <c r="V106" s="395" t="s">
        <v>9327</v>
      </c>
      <c r="W106" s="395" t="s">
        <v>7430</v>
      </c>
      <c r="X106" s="395" t="s">
        <v>7431</v>
      </c>
      <c r="Y106" s="395" t="s">
        <v>7432</v>
      </c>
      <c r="Z106" s="395" t="s">
        <v>7433</v>
      </c>
      <c r="AA106" s="386" t="s">
        <v>7434</v>
      </c>
      <c r="AB106" s="396" t="s">
        <v>7435</v>
      </c>
      <c r="AC106" s="449" t="s">
        <v>9328</v>
      </c>
      <c r="AD106" s="512" t="s">
        <v>9329</v>
      </c>
      <c r="AE106" s="399" t="s">
        <v>7437</v>
      </c>
      <c r="AF106" s="395"/>
      <c r="AG106" s="395"/>
      <c r="AH106" s="395"/>
      <c r="AI106" s="399" t="s">
        <v>7438</v>
      </c>
      <c r="AJ106" s="407" t="s">
        <v>8117</v>
      </c>
      <c r="AK106" s="399" t="s">
        <v>7504</v>
      </c>
      <c r="AL106" s="401" t="s">
        <v>7715</v>
      </c>
      <c r="AM106" s="401" t="s">
        <v>9316</v>
      </c>
      <c r="AN106" s="459"/>
      <c r="AO106" s="419">
        <v>31352</v>
      </c>
      <c r="AP106" s="419">
        <v>31352</v>
      </c>
      <c r="AQ106" s="423"/>
      <c r="AR106" s="393">
        <f t="shared" si="10"/>
        <v>1985</v>
      </c>
      <c r="AS106" s="389" t="s">
        <v>7676</v>
      </c>
      <c r="AT106" s="389" t="s">
        <v>7696</v>
      </c>
      <c r="AU106" s="404"/>
      <c r="AV106" s="389"/>
      <c r="AW106" s="393"/>
      <c r="AX106" s="389" t="s">
        <v>7696</v>
      </c>
      <c r="AY106" s="405" t="s">
        <v>9330</v>
      </c>
      <c r="AZ106" s="403" t="s">
        <v>7679</v>
      </c>
      <c r="BA106" s="403">
        <v>2098009972</v>
      </c>
      <c r="BB106" s="406" t="s">
        <v>9331</v>
      </c>
      <c r="BC106" s="406" t="s">
        <v>9332</v>
      </c>
      <c r="BD106" s="396" t="s">
        <v>5204</v>
      </c>
      <c r="BE106" s="407" t="s">
        <v>7634</v>
      </c>
      <c r="BF106" s="390">
        <v>7564000</v>
      </c>
      <c r="BG106" s="399" t="s">
        <v>7682</v>
      </c>
      <c r="BH106" s="408">
        <v>42263</v>
      </c>
      <c r="BI106" s="409" t="s">
        <v>9333</v>
      </c>
      <c r="BJ106" s="410" t="s">
        <v>7455</v>
      </c>
      <c r="BK106" s="410" t="s">
        <v>9334</v>
      </c>
      <c r="BL106" s="410" t="s">
        <v>9335</v>
      </c>
      <c r="BM106" s="411">
        <v>0</v>
      </c>
      <c r="BN106" s="410">
        <v>0</v>
      </c>
      <c r="BO106" s="390">
        <v>1974</v>
      </c>
      <c r="BP106" s="412"/>
      <c r="BQ106" s="390" t="s">
        <v>9336</v>
      </c>
      <c r="BR106" s="452" t="s">
        <v>9337</v>
      </c>
      <c r="BS106" s="452" t="s">
        <v>7840</v>
      </c>
      <c r="BT106" s="462" t="s">
        <v>9338</v>
      </c>
      <c r="BU106" s="462" t="s">
        <v>9339</v>
      </c>
      <c r="BV106" s="462"/>
      <c r="BW106" s="462"/>
      <c r="BX106" s="406">
        <v>2</v>
      </c>
      <c r="BY106" s="427" t="s">
        <v>7465</v>
      </c>
      <c r="BZ106" s="406">
        <v>0</v>
      </c>
      <c r="CA106" s="427" t="s">
        <v>7465</v>
      </c>
      <c r="CB106" s="406">
        <v>0</v>
      </c>
      <c r="CC106" s="462" t="s">
        <v>8873</v>
      </c>
      <c r="CD106" s="462" t="s">
        <v>7518</v>
      </c>
      <c r="CE106" s="462"/>
      <c r="CF106" s="462" t="s">
        <v>9340</v>
      </c>
      <c r="CG106" s="462"/>
      <c r="CH106" s="462"/>
      <c r="CI106" s="462"/>
      <c r="CJ106" s="415">
        <f t="shared" si="7"/>
        <v>39</v>
      </c>
      <c r="CK106" s="416">
        <f>VLOOKUP(B106,'[1]thành tích'!B$4:H$400,7,0)</f>
        <v>2019</v>
      </c>
      <c r="CL106" s="417" t="str">
        <f>VLOOKUP(B106,'[1]thành tích'!B$4:M$310,12,0)</f>
        <v>Công nhân xuất sắc 2019-Quy Nhơn - Phú Yên(2020)</v>
      </c>
      <c r="CM106" s="417" t="str">
        <f>VLOOKUP(B106,'[1]thành tích'!B$4:J$310,9,0)</f>
        <v xml:space="preserve"> Malai -Sing 2023</v>
      </c>
      <c r="CN106" s="417" t="str">
        <f>VLOOKUP(B106,'[1]thành tích'!B$4:F$310,5,0)</f>
        <v>Móng Cái 9/2014
đợt 2 12/2021 (hạ long)</v>
      </c>
      <c r="CP106" s="418" t="e">
        <f>VLOOKUP(B106,#REF!,2,0)</f>
        <v>#REF!</v>
      </c>
    </row>
    <row r="107" spans="1:94" s="418" customFormat="1" ht="35.25" customHeight="1">
      <c r="A107" s="386">
        <f t="shared" si="2"/>
        <v>102</v>
      </c>
      <c r="B107" s="387">
        <v>9157</v>
      </c>
      <c r="C107" s="388" t="s">
        <v>158</v>
      </c>
      <c r="D107" s="389">
        <v>24817</v>
      </c>
      <c r="E107" s="390">
        <f t="shared" si="6"/>
        <v>12</v>
      </c>
      <c r="F107" s="391" t="s">
        <v>9310</v>
      </c>
      <c r="G107" s="389" t="s">
        <v>9341</v>
      </c>
      <c r="H107" s="403"/>
      <c r="I107" s="393">
        <f t="shared" si="8"/>
        <v>1967</v>
      </c>
      <c r="J107" s="389">
        <v>24820</v>
      </c>
      <c r="K107" s="513"/>
      <c r="L107" s="387">
        <v>1</v>
      </c>
      <c r="M107" s="387" t="s">
        <v>7425</v>
      </c>
      <c r="N107" s="387">
        <v>9157</v>
      </c>
      <c r="O107" s="389" t="s">
        <v>9311</v>
      </c>
      <c r="P107" s="395" t="s">
        <v>9311</v>
      </c>
      <c r="Q107" s="456" t="s">
        <v>9342</v>
      </c>
      <c r="R107" s="456" t="s">
        <v>9343</v>
      </c>
      <c r="S107" s="456" t="s">
        <v>7571</v>
      </c>
      <c r="T107" s="456" t="s">
        <v>7431</v>
      </c>
      <c r="U107" s="456" t="s">
        <v>7432</v>
      </c>
      <c r="V107" s="395" t="s">
        <v>9343</v>
      </c>
      <c r="W107" s="395" t="s">
        <v>7571</v>
      </c>
      <c r="X107" s="395" t="s">
        <v>7431</v>
      </c>
      <c r="Y107" s="395" t="s">
        <v>7432</v>
      </c>
      <c r="Z107" s="395" t="s">
        <v>7433</v>
      </c>
      <c r="AA107" s="386" t="s">
        <v>7434</v>
      </c>
      <c r="AB107" s="396" t="s">
        <v>7435</v>
      </c>
      <c r="AC107" s="426" t="s">
        <v>9344</v>
      </c>
      <c r="AD107" s="398">
        <v>44315</v>
      </c>
      <c r="AE107" s="399" t="s">
        <v>7437</v>
      </c>
      <c r="AF107" s="395"/>
      <c r="AG107" s="395"/>
      <c r="AH107" s="395"/>
      <c r="AI107" s="399" t="s">
        <v>7502</v>
      </c>
      <c r="AJ107" s="407" t="s">
        <v>9345</v>
      </c>
      <c r="AK107" s="399" t="s">
        <v>7504</v>
      </c>
      <c r="AL107" s="401" t="s">
        <v>7715</v>
      </c>
      <c r="AM107" s="401" t="s">
        <v>9316</v>
      </c>
      <c r="AN107" s="399"/>
      <c r="AO107" s="389" t="s">
        <v>9346</v>
      </c>
      <c r="AP107" s="389" t="s">
        <v>9347</v>
      </c>
      <c r="AQ107" s="403"/>
      <c r="AR107" s="393">
        <f t="shared" si="10"/>
        <v>1986</v>
      </c>
      <c r="AS107" s="389" t="s">
        <v>7676</v>
      </c>
      <c r="AT107" s="389">
        <v>0</v>
      </c>
      <c r="AU107" s="404"/>
      <c r="AV107" s="404"/>
      <c r="AW107" s="404"/>
      <c r="AX107" s="389" t="s">
        <v>7676</v>
      </c>
      <c r="AY107" s="405" t="s">
        <v>7678</v>
      </c>
      <c r="AZ107" s="403" t="s">
        <v>7679</v>
      </c>
      <c r="BA107" s="403">
        <v>2098011229</v>
      </c>
      <c r="BB107" s="406" t="s">
        <v>9348</v>
      </c>
      <c r="BC107" s="406" t="s">
        <v>9349</v>
      </c>
      <c r="BD107" s="396" t="s">
        <v>5204</v>
      </c>
      <c r="BE107" s="407" t="s">
        <v>7634</v>
      </c>
      <c r="BF107" s="390">
        <v>7564000</v>
      </c>
      <c r="BG107" s="399" t="s">
        <v>7682</v>
      </c>
      <c r="BH107" s="408">
        <v>43804</v>
      </c>
      <c r="BI107" s="409" t="s">
        <v>9350</v>
      </c>
      <c r="BJ107" s="410" t="s">
        <v>7455</v>
      </c>
      <c r="BK107" s="410" t="s">
        <v>314</v>
      </c>
      <c r="BL107" s="410" t="s">
        <v>9351</v>
      </c>
      <c r="BM107" s="411">
        <v>0</v>
      </c>
      <c r="BN107" s="410">
        <v>0</v>
      </c>
      <c r="BO107" s="390">
        <v>1974</v>
      </c>
      <c r="BP107" s="412"/>
      <c r="BQ107" s="406" t="s">
        <v>9352</v>
      </c>
      <c r="BR107" s="413" t="s">
        <v>9353</v>
      </c>
      <c r="BS107" s="413" t="s">
        <v>9354</v>
      </c>
      <c r="BT107" s="427" t="s">
        <v>9355</v>
      </c>
      <c r="BU107" s="427" t="s">
        <v>9356</v>
      </c>
      <c r="BV107" s="427"/>
      <c r="BW107" s="427"/>
      <c r="BX107" s="406">
        <v>2</v>
      </c>
      <c r="BY107" s="427" t="s">
        <v>7465</v>
      </c>
      <c r="BZ107" s="406">
        <v>0</v>
      </c>
      <c r="CA107" s="427" t="s">
        <v>7465</v>
      </c>
      <c r="CB107" s="406">
        <v>0</v>
      </c>
      <c r="CC107" s="427"/>
      <c r="CD107" s="427"/>
      <c r="CE107" s="427"/>
      <c r="CF107" s="427" t="s">
        <v>9357</v>
      </c>
      <c r="CG107" s="427" t="s">
        <v>7468</v>
      </c>
      <c r="CH107" s="427" t="s">
        <v>9358</v>
      </c>
      <c r="CI107" s="427"/>
      <c r="CJ107" s="415">
        <f t="shared" si="7"/>
        <v>38</v>
      </c>
      <c r="CK107" s="416">
        <f>VLOOKUP(B107,'[1]thành tích'!B$4:H$400,7,0)</f>
        <v>2018</v>
      </c>
      <c r="CL107" s="417" t="e">
        <f>VLOOKUP(B107,'[1]thành tích'!B$4:M$310,12,0)</f>
        <v>#REF!</v>
      </c>
      <c r="CM107" s="417" t="str">
        <f>VLOOKUP(B107,'[1]thành tích'!B$4:J$310,9,0)</f>
        <v>Malai-Sinh 5/2023</v>
      </c>
      <c r="CN107" s="417" t="str">
        <f>VLOOKUP(B107,'[1]thành tích'!B$4:F$310,5,0)</f>
        <v>đi lần 1 rồi
 +/Móng Cái (27/11-5/12/2021)</v>
      </c>
      <c r="CP107" s="418" t="e">
        <f>VLOOKUP(B107,#REF!,2,0)</f>
        <v>#REF!</v>
      </c>
    </row>
    <row r="108" spans="1:94" s="418" customFormat="1" ht="35.25" customHeight="1">
      <c r="A108" s="386">
        <f t="shared" si="2"/>
        <v>103</v>
      </c>
      <c r="B108" s="387">
        <v>15095</v>
      </c>
      <c r="C108" s="388" t="s">
        <v>2011</v>
      </c>
      <c r="D108" s="419">
        <v>27182</v>
      </c>
      <c r="E108" s="390">
        <f t="shared" si="6"/>
        <v>6</v>
      </c>
      <c r="F108" s="391" t="s">
        <v>9310</v>
      </c>
      <c r="G108" s="419"/>
      <c r="H108" s="392"/>
      <c r="I108" s="393">
        <f t="shared" si="8"/>
        <v>1974</v>
      </c>
      <c r="J108" s="419"/>
      <c r="K108" s="448">
        <v>27182</v>
      </c>
      <c r="L108" s="387">
        <v>2</v>
      </c>
      <c r="M108" s="387" t="s">
        <v>7397</v>
      </c>
      <c r="N108" s="387">
        <v>15095</v>
      </c>
      <c r="O108" s="389" t="s">
        <v>8224</v>
      </c>
      <c r="P108" s="421" t="s">
        <v>9359</v>
      </c>
      <c r="Q108" s="502" t="s">
        <v>9360</v>
      </c>
      <c r="R108" s="502" t="s">
        <v>9361</v>
      </c>
      <c r="S108" s="502" t="s">
        <v>7430</v>
      </c>
      <c r="T108" s="502" t="s">
        <v>7431</v>
      </c>
      <c r="U108" s="502" t="s">
        <v>7432</v>
      </c>
      <c r="V108" s="395" t="s">
        <v>9361</v>
      </c>
      <c r="W108" s="395" t="s">
        <v>7430</v>
      </c>
      <c r="X108" s="395" t="s">
        <v>7431</v>
      </c>
      <c r="Y108" s="395" t="s">
        <v>7432</v>
      </c>
      <c r="Z108" s="395" t="s">
        <v>7433</v>
      </c>
      <c r="AA108" s="386" t="s">
        <v>7434</v>
      </c>
      <c r="AB108" s="396" t="s">
        <v>7435</v>
      </c>
      <c r="AC108" s="449" t="s">
        <v>9362</v>
      </c>
      <c r="AD108" s="398">
        <v>44552</v>
      </c>
      <c r="AE108" s="399" t="s">
        <v>7437</v>
      </c>
      <c r="AF108" s="395"/>
      <c r="AG108" s="395"/>
      <c r="AH108" s="395"/>
      <c r="AI108" s="399" t="s">
        <v>7787</v>
      </c>
      <c r="AJ108" s="407" t="s">
        <v>9363</v>
      </c>
      <c r="AK108" s="458"/>
      <c r="AL108" s="401" t="s">
        <v>9364</v>
      </c>
      <c r="AM108" s="401" t="s">
        <v>9365</v>
      </c>
      <c r="AN108" s="459"/>
      <c r="AO108" s="419">
        <v>39440</v>
      </c>
      <c r="AP108" s="419">
        <v>39440</v>
      </c>
      <c r="AQ108" s="423"/>
      <c r="AR108" s="393">
        <f t="shared" si="10"/>
        <v>2007</v>
      </c>
      <c r="AS108" s="389" t="s">
        <v>7676</v>
      </c>
      <c r="AT108" s="389">
        <v>0</v>
      </c>
      <c r="AU108" s="404"/>
      <c r="AV108" s="393"/>
      <c r="AW108" s="393"/>
      <c r="AX108" s="389" t="s">
        <v>7676</v>
      </c>
      <c r="AY108" s="405" t="s">
        <v>7678</v>
      </c>
      <c r="AZ108" s="403" t="s">
        <v>7679</v>
      </c>
      <c r="BA108" s="403">
        <v>2208005609</v>
      </c>
      <c r="BB108" s="406" t="s">
        <v>9366</v>
      </c>
      <c r="BC108" s="406" t="s">
        <v>9367</v>
      </c>
      <c r="BD108" s="396" t="s">
        <v>5204</v>
      </c>
      <c r="BE108" s="407" t="s">
        <v>7767</v>
      </c>
      <c r="BF108" s="390">
        <v>6549000</v>
      </c>
      <c r="BG108" s="399" t="s">
        <v>7682</v>
      </c>
      <c r="BH108" s="408">
        <v>45261</v>
      </c>
      <c r="BI108" s="409" t="s">
        <v>9368</v>
      </c>
      <c r="BJ108" s="410" t="s">
        <v>7379</v>
      </c>
      <c r="BK108" s="410">
        <v>0</v>
      </c>
      <c r="BL108" s="410">
        <v>0</v>
      </c>
      <c r="BM108" s="514" t="s">
        <v>9369</v>
      </c>
      <c r="BN108" s="410">
        <v>0</v>
      </c>
      <c r="BO108" s="390"/>
      <c r="BP108" s="390"/>
      <c r="BQ108" s="411" t="s">
        <v>7748</v>
      </c>
      <c r="BR108" s="452" t="s">
        <v>9370</v>
      </c>
      <c r="BS108" s="452" t="s">
        <v>9371</v>
      </c>
      <c r="BT108" s="452"/>
      <c r="BU108" s="452"/>
      <c r="BV108" s="414"/>
      <c r="BW108" s="414"/>
      <c r="BX108" s="406">
        <v>1</v>
      </c>
      <c r="BY108" s="427" t="s">
        <v>7465</v>
      </c>
      <c r="BZ108" s="406">
        <v>0</v>
      </c>
      <c r="CA108" s="427" t="s">
        <v>7465</v>
      </c>
      <c r="CB108" s="406">
        <v>0</v>
      </c>
      <c r="CC108" s="414"/>
      <c r="CD108" s="414"/>
      <c r="CE108" s="414"/>
      <c r="CF108" s="414" t="s">
        <v>9372</v>
      </c>
      <c r="CG108" s="414" t="s">
        <v>9373</v>
      </c>
      <c r="CH108" s="414" t="s">
        <v>9374</v>
      </c>
      <c r="CI108" s="414"/>
      <c r="CJ108" s="415">
        <f t="shared" si="7"/>
        <v>17</v>
      </c>
      <c r="CK108" s="416">
        <f>VLOOKUP(B108,'[1]thành tích'!B$4:H$400,7,0)</f>
        <v>2024</v>
      </c>
      <c r="CL108" s="417" t="e">
        <f>VLOOKUP(B108,'[1]thành tích'!B$4:M$310,12,0)</f>
        <v>#REF!</v>
      </c>
      <c r="CM108" s="417" t="e">
        <f>VLOOKUP(B108,'[1]thành tích'!B$4:J$310,9,0)</f>
        <v>#REF!</v>
      </c>
      <c r="CN108" s="417" t="str">
        <f>VLOOKUP(B108,'[1]thành tích'!B$4:F$310,5,0)</f>
        <v>Đi Móng Cái (6-12/12/2021)</v>
      </c>
      <c r="CP108" s="418" t="e">
        <f>VLOOKUP(B108,#REF!,2,0)</f>
        <v>#REF!</v>
      </c>
    </row>
    <row r="109" spans="1:94" s="418" customFormat="1" ht="35.25" customHeight="1">
      <c r="A109" s="386">
        <f t="shared" si="2"/>
        <v>104</v>
      </c>
      <c r="B109" s="387">
        <v>16190</v>
      </c>
      <c r="C109" s="388" t="s">
        <v>2458</v>
      </c>
      <c r="D109" s="389">
        <v>31913</v>
      </c>
      <c r="E109" s="390">
        <f t="shared" si="6"/>
        <v>5</v>
      </c>
      <c r="F109" s="391" t="s">
        <v>9310</v>
      </c>
      <c r="G109" s="389"/>
      <c r="H109" s="403"/>
      <c r="I109" s="393">
        <f t="shared" si="8"/>
        <v>1987</v>
      </c>
      <c r="J109" s="389"/>
      <c r="K109" s="429">
        <v>31913</v>
      </c>
      <c r="L109" s="387">
        <v>2</v>
      </c>
      <c r="M109" s="387" t="s">
        <v>7397</v>
      </c>
      <c r="N109" s="387">
        <v>16190</v>
      </c>
      <c r="O109" s="403" t="s">
        <v>7497</v>
      </c>
      <c r="P109" s="399" t="s">
        <v>9375</v>
      </c>
      <c r="Q109" s="456" t="s">
        <v>9376</v>
      </c>
      <c r="R109" s="456" t="s">
        <v>9377</v>
      </c>
      <c r="S109" s="456" t="s">
        <v>7571</v>
      </c>
      <c r="T109" s="456" t="s">
        <v>7431</v>
      </c>
      <c r="U109" s="456" t="s">
        <v>7432</v>
      </c>
      <c r="V109" s="395" t="s">
        <v>9377</v>
      </c>
      <c r="W109" s="395" t="s">
        <v>7571</v>
      </c>
      <c r="X109" s="395" t="s">
        <v>7431</v>
      </c>
      <c r="Y109" s="395" t="s">
        <v>7432</v>
      </c>
      <c r="Z109" s="395" t="s">
        <v>7433</v>
      </c>
      <c r="AA109" s="386" t="s">
        <v>7434</v>
      </c>
      <c r="AB109" s="396" t="s">
        <v>7435</v>
      </c>
      <c r="AC109" s="397" t="s">
        <v>9378</v>
      </c>
      <c r="AD109" s="398">
        <v>44296</v>
      </c>
      <c r="AE109" s="399" t="s">
        <v>7437</v>
      </c>
      <c r="AF109" s="395">
        <v>42249</v>
      </c>
      <c r="AG109" s="395">
        <v>42615</v>
      </c>
      <c r="AH109" s="395"/>
      <c r="AI109" s="399" t="s">
        <v>7502</v>
      </c>
      <c r="AJ109" s="407" t="s">
        <v>9379</v>
      </c>
      <c r="AK109" s="399" t="s">
        <v>7504</v>
      </c>
      <c r="AL109" s="401" t="s">
        <v>7715</v>
      </c>
      <c r="AM109" s="401" t="s">
        <v>9380</v>
      </c>
      <c r="AN109" s="399" t="s">
        <v>7507</v>
      </c>
      <c r="AO109" s="389">
        <v>40355</v>
      </c>
      <c r="AP109" s="389">
        <v>40355</v>
      </c>
      <c r="AQ109" s="403"/>
      <c r="AR109" s="393">
        <f t="shared" si="10"/>
        <v>2010</v>
      </c>
      <c r="AS109" s="389" t="s">
        <v>7676</v>
      </c>
      <c r="AT109" s="389">
        <v>0</v>
      </c>
      <c r="AU109" s="404" t="s">
        <v>7447</v>
      </c>
      <c r="AV109" s="404" t="s">
        <v>7855</v>
      </c>
      <c r="AW109" s="406"/>
      <c r="AX109" s="389" t="s">
        <v>7676</v>
      </c>
      <c r="AY109" s="405" t="s">
        <v>7678</v>
      </c>
      <c r="AZ109" s="403" t="s">
        <v>7679</v>
      </c>
      <c r="BA109" s="403">
        <v>2210014762</v>
      </c>
      <c r="BB109" s="406" t="s">
        <v>9381</v>
      </c>
      <c r="BC109" s="406" t="s">
        <v>9382</v>
      </c>
      <c r="BD109" s="396" t="s">
        <v>5204</v>
      </c>
      <c r="BE109" s="407" t="s">
        <v>7655</v>
      </c>
      <c r="BF109" s="390">
        <v>6877000</v>
      </c>
      <c r="BG109" s="399" t="s">
        <v>7682</v>
      </c>
      <c r="BH109" s="408">
        <v>45261</v>
      </c>
      <c r="BI109" s="409" t="s">
        <v>9383</v>
      </c>
      <c r="BJ109" s="410" t="s">
        <v>7379</v>
      </c>
      <c r="BK109" s="410">
        <v>0</v>
      </c>
      <c r="BL109" s="410">
        <v>0</v>
      </c>
      <c r="BM109" s="411" t="s">
        <v>1562</v>
      </c>
      <c r="BN109" s="410" t="s">
        <v>9384</v>
      </c>
      <c r="BO109" s="390">
        <v>1985</v>
      </c>
      <c r="BQ109" s="406" t="s">
        <v>8822</v>
      </c>
      <c r="BR109" s="427" t="s">
        <v>9385</v>
      </c>
      <c r="BS109" s="427"/>
      <c r="BT109" s="427" t="s">
        <v>9386</v>
      </c>
      <c r="BU109" s="427"/>
      <c r="BV109" s="427"/>
      <c r="BW109" s="427"/>
      <c r="BX109" s="406">
        <v>2</v>
      </c>
      <c r="BY109" s="427" t="s">
        <v>9387</v>
      </c>
      <c r="BZ109" s="406" t="s">
        <v>9388</v>
      </c>
      <c r="CA109" s="427" t="s">
        <v>9389</v>
      </c>
      <c r="CB109" s="406">
        <v>0</v>
      </c>
      <c r="CC109" s="427" t="s">
        <v>7468</v>
      </c>
      <c r="CD109" s="427" t="s">
        <v>7541</v>
      </c>
      <c r="CE109" s="428" t="s">
        <v>9388</v>
      </c>
      <c r="CF109" s="427" t="s">
        <v>9390</v>
      </c>
      <c r="CG109" s="427" t="s">
        <v>7468</v>
      </c>
      <c r="CH109" s="427" t="s">
        <v>9391</v>
      </c>
      <c r="CI109" s="428" t="s">
        <v>9392</v>
      </c>
      <c r="CJ109" s="415">
        <f t="shared" si="7"/>
        <v>14</v>
      </c>
      <c r="CK109" s="416" t="e">
        <f>VLOOKUP(B109,'[1]thành tích'!B$4:H$400,7,0)</f>
        <v>#REF!</v>
      </c>
      <c r="CL109" s="417" t="e">
        <f>VLOOKUP(B109,'[1]thành tích'!B$4:M$310,12,0)</f>
        <v>#REF!</v>
      </c>
      <c r="CM109" s="417" t="e">
        <f>VLOOKUP(B109,'[1]thành tích'!B$4:J$310,9,0)</f>
        <v>#REF!</v>
      </c>
      <c r="CN109" s="417" t="e">
        <f>VLOOKUP(B109,'[1]thành tích'!B$4:F$310,5,0)</f>
        <v>#REF!</v>
      </c>
      <c r="CP109" s="418" t="e">
        <f>VLOOKUP(B109,#REF!,2,0)</f>
        <v>#REF!</v>
      </c>
    </row>
    <row r="110" spans="1:94" s="418" customFormat="1" ht="35.25" customHeight="1">
      <c r="A110" s="386">
        <f t="shared" si="2"/>
        <v>105</v>
      </c>
      <c r="B110" s="439">
        <v>16194</v>
      </c>
      <c r="C110" s="480" t="s">
        <v>2461</v>
      </c>
      <c r="D110" s="419">
        <v>29858</v>
      </c>
      <c r="E110" s="390">
        <f t="shared" si="6"/>
        <v>9</v>
      </c>
      <c r="F110" s="391" t="s">
        <v>9310</v>
      </c>
      <c r="G110" s="419"/>
      <c r="H110" s="392"/>
      <c r="I110" s="393">
        <f t="shared" si="8"/>
        <v>1981</v>
      </c>
      <c r="J110" s="419"/>
      <c r="K110" s="448">
        <v>29858</v>
      </c>
      <c r="L110" s="387">
        <v>2</v>
      </c>
      <c r="M110" s="387" t="s">
        <v>7397</v>
      </c>
      <c r="N110" s="439">
        <v>16194</v>
      </c>
      <c r="O110" s="403" t="s">
        <v>7497</v>
      </c>
      <c r="P110" s="455" t="s">
        <v>9393</v>
      </c>
      <c r="Q110" s="401" t="s">
        <v>9394</v>
      </c>
      <c r="R110" s="401" t="s">
        <v>9395</v>
      </c>
      <c r="S110" s="401" t="s">
        <v>7548</v>
      </c>
      <c r="T110" s="401" t="s">
        <v>7431</v>
      </c>
      <c r="U110" s="401" t="s">
        <v>7432</v>
      </c>
      <c r="V110" s="395" t="s">
        <v>9395</v>
      </c>
      <c r="W110" s="395" t="s">
        <v>7548</v>
      </c>
      <c r="X110" s="395" t="s">
        <v>7431</v>
      </c>
      <c r="Y110" s="395" t="s">
        <v>7432</v>
      </c>
      <c r="Z110" s="395" t="s">
        <v>7433</v>
      </c>
      <c r="AA110" s="386" t="s">
        <v>7434</v>
      </c>
      <c r="AB110" s="396" t="s">
        <v>7435</v>
      </c>
      <c r="AC110" s="397" t="s">
        <v>9396</v>
      </c>
      <c r="AD110" s="398">
        <v>44440</v>
      </c>
      <c r="AE110" s="399" t="s">
        <v>7437</v>
      </c>
      <c r="AF110" s="408"/>
      <c r="AG110" s="408"/>
      <c r="AH110" s="408"/>
      <c r="AI110" s="399" t="s">
        <v>7502</v>
      </c>
      <c r="AJ110" s="407" t="s">
        <v>8914</v>
      </c>
      <c r="AK110" s="399" t="s">
        <v>7504</v>
      </c>
      <c r="AL110" s="401" t="s">
        <v>7715</v>
      </c>
      <c r="AM110" s="401" t="s">
        <v>7764</v>
      </c>
      <c r="AN110" s="399"/>
      <c r="AO110" s="389">
        <v>40355</v>
      </c>
      <c r="AP110" s="389">
        <v>40355</v>
      </c>
      <c r="AQ110" s="403"/>
      <c r="AR110" s="393">
        <f t="shared" si="10"/>
        <v>2010</v>
      </c>
      <c r="AS110" s="389" t="s">
        <v>7676</v>
      </c>
      <c r="AT110" s="389">
        <v>0</v>
      </c>
      <c r="AU110" s="404"/>
      <c r="AV110" s="404"/>
      <c r="AW110" s="404"/>
      <c r="AX110" s="389" t="s">
        <v>7676</v>
      </c>
      <c r="AY110" s="405" t="s">
        <v>7678</v>
      </c>
      <c r="AZ110" s="403" t="s">
        <v>7679</v>
      </c>
      <c r="BA110" s="403">
        <v>2210014766</v>
      </c>
      <c r="BB110" s="406" t="s">
        <v>9397</v>
      </c>
      <c r="BC110" s="406" t="s">
        <v>9398</v>
      </c>
      <c r="BD110" s="396" t="s">
        <v>5204</v>
      </c>
      <c r="BE110" s="407" t="s">
        <v>7655</v>
      </c>
      <c r="BF110" s="390">
        <v>6877000</v>
      </c>
      <c r="BG110" s="399" t="s">
        <v>7682</v>
      </c>
      <c r="BH110" s="408">
        <v>45261</v>
      </c>
      <c r="BI110" s="409" t="s">
        <v>9399</v>
      </c>
      <c r="BJ110" s="410" t="s">
        <v>7379</v>
      </c>
      <c r="BK110" s="410">
        <v>0</v>
      </c>
      <c r="BL110" s="410">
        <v>0</v>
      </c>
      <c r="BM110" s="411" t="s">
        <v>1656</v>
      </c>
      <c r="BN110" s="410" t="s">
        <v>9400</v>
      </c>
      <c r="BO110" s="390">
        <v>1982</v>
      </c>
      <c r="BP110" s="412"/>
      <c r="BQ110" s="406" t="s">
        <v>7484</v>
      </c>
      <c r="BR110" s="427" t="s">
        <v>9401</v>
      </c>
      <c r="BS110" s="427" t="s">
        <v>7463</v>
      </c>
      <c r="BT110" s="427" t="s">
        <v>9402</v>
      </c>
      <c r="BU110" s="427"/>
      <c r="BV110" s="427"/>
      <c r="BW110" s="427"/>
      <c r="BX110" s="406">
        <v>2</v>
      </c>
      <c r="BY110" s="427" t="s">
        <v>7465</v>
      </c>
      <c r="BZ110" s="406">
        <v>0</v>
      </c>
      <c r="CA110" s="427" t="s">
        <v>461</v>
      </c>
      <c r="CB110" s="406" t="s">
        <v>9403</v>
      </c>
      <c r="CC110" s="427" t="s">
        <v>7468</v>
      </c>
      <c r="CD110" s="427" t="s">
        <v>9404</v>
      </c>
      <c r="CE110" s="428" t="s">
        <v>9403</v>
      </c>
      <c r="CF110" s="427" t="s">
        <v>9405</v>
      </c>
      <c r="CG110" s="427" t="s">
        <v>7468</v>
      </c>
      <c r="CH110" s="427" t="s">
        <v>9406</v>
      </c>
      <c r="CI110" s="428" t="s">
        <v>8486</v>
      </c>
      <c r="CJ110" s="415">
        <f t="shared" si="7"/>
        <v>14</v>
      </c>
      <c r="CK110" s="416" t="e">
        <f>VLOOKUP(B110,'[1]thành tích'!B$4:H$400,7,0)</f>
        <v>#REF!</v>
      </c>
      <c r="CL110" s="417" t="e">
        <f>VLOOKUP(B110,'[1]thành tích'!B$4:M$310,12,0)</f>
        <v>#REF!</v>
      </c>
      <c r="CM110" s="417" t="e">
        <f>VLOOKUP(B110,'[1]thành tích'!B$4:J$310,9,0)</f>
        <v>#REF!</v>
      </c>
      <c r="CN110" s="417" t="str">
        <f>VLOOKUP(B110,'[1]thành tích'!B$4:F$310,5,0)</f>
        <v>Hagitech 6/2023</v>
      </c>
      <c r="CP110" s="418" t="e">
        <f>VLOOKUP(B110,#REF!,2,0)</f>
        <v>#REF!</v>
      </c>
    </row>
    <row r="111" spans="1:94" s="418" customFormat="1" ht="35.25" customHeight="1">
      <c r="A111" s="386">
        <f t="shared" si="2"/>
        <v>106</v>
      </c>
      <c r="B111" s="387">
        <v>16772</v>
      </c>
      <c r="C111" s="388" t="s">
        <v>2665</v>
      </c>
      <c r="D111" s="389" t="s">
        <v>9407</v>
      </c>
      <c r="E111" s="390" t="e">
        <f t="shared" si="6"/>
        <v>#VALUE!</v>
      </c>
      <c r="F111" s="391" t="s">
        <v>9310</v>
      </c>
      <c r="G111" s="389"/>
      <c r="H111" s="403"/>
      <c r="I111" s="393" t="e">
        <f t="shared" si="8"/>
        <v>#VALUE!</v>
      </c>
      <c r="J111" s="389" t="s">
        <v>9407</v>
      </c>
      <c r="K111" s="394"/>
      <c r="L111" s="387">
        <v>1</v>
      </c>
      <c r="M111" s="387" t="s">
        <v>7425</v>
      </c>
      <c r="N111" s="387">
        <v>16772</v>
      </c>
      <c r="O111" s="403" t="s">
        <v>9408</v>
      </c>
      <c r="P111" s="399" t="s">
        <v>9408</v>
      </c>
      <c r="Q111" s="458" t="s">
        <v>7985</v>
      </c>
      <c r="R111" s="458" t="s">
        <v>9409</v>
      </c>
      <c r="S111" s="458" t="s">
        <v>9410</v>
      </c>
      <c r="T111" s="458" t="s">
        <v>9411</v>
      </c>
      <c r="U111" s="458" t="s">
        <v>7989</v>
      </c>
      <c r="V111" s="395" t="s">
        <v>9412</v>
      </c>
      <c r="W111" s="395" t="s">
        <v>7430</v>
      </c>
      <c r="X111" s="395" t="s">
        <v>7431</v>
      </c>
      <c r="Y111" s="395" t="s">
        <v>7432</v>
      </c>
      <c r="Z111" s="395" t="s">
        <v>7991</v>
      </c>
      <c r="AA111" s="386" t="s">
        <v>7434</v>
      </c>
      <c r="AB111" s="396" t="s">
        <v>7435</v>
      </c>
      <c r="AC111" s="397" t="s">
        <v>9413</v>
      </c>
      <c r="AD111" s="398">
        <v>44325</v>
      </c>
      <c r="AE111" s="399" t="s">
        <v>7437</v>
      </c>
      <c r="AF111" s="395"/>
      <c r="AG111" s="395"/>
      <c r="AH111" s="395"/>
      <c r="AI111" s="399" t="s">
        <v>7502</v>
      </c>
      <c r="AJ111" s="407" t="s">
        <v>9414</v>
      </c>
      <c r="AK111" s="399" t="s">
        <v>7504</v>
      </c>
      <c r="AL111" s="401" t="s">
        <v>9132</v>
      </c>
      <c r="AM111" s="401" t="s">
        <v>9415</v>
      </c>
      <c r="AN111" s="458"/>
      <c r="AO111" s="389">
        <v>40879</v>
      </c>
      <c r="AP111" s="389">
        <v>40879</v>
      </c>
      <c r="AQ111" s="389">
        <v>40879</v>
      </c>
      <c r="AR111" s="393">
        <f t="shared" si="10"/>
        <v>2011</v>
      </c>
      <c r="AS111" s="389" t="s">
        <v>7676</v>
      </c>
      <c r="AT111" s="389">
        <v>0</v>
      </c>
      <c r="AU111" s="404"/>
      <c r="AV111" s="404" t="s">
        <v>7742</v>
      </c>
      <c r="AW111" s="389"/>
      <c r="AX111" s="389" t="s">
        <v>7676</v>
      </c>
      <c r="AY111" s="405" t="s">
        <v>7678</v>
      </c>
      <c r="AZ111" s="403" t="s">
        <v>7679</v>
      </c>
      <c r="BA111" s="403">
        <v>2211020007</v>
      </c>
      <c r="BB111" s="406" t="s">
        <v>9416</v>
      </c>
      <c r="BC111" s="406" t="s">
        <v>9417</v>
      </c>
      <c r="BD111" s="396" t="s">
        <v>5204</v>
      </c>
      <c r="BE111" s="407" t="s">
        <v>7655</v>
      </c>
      <c r="BF111" s="390">
        <v>6877000</v>
      </c>
      <c r="BG111" s="399" t="s">
        <v>7682</v>
      </c>
      <c r="BH111" s="408">
        <v>45261</v>
      </c>
      <c r="BI111" s="409" t="s">
        <v>9418</v>
      </c>
      <c r="BJ111" s="410" t="s">
        <v>7455</v>
      </c>
      <c r="BK111" s="410" t="s">
        <v>1526</v>
      </c>
      <c r="BL111" s="410" t="s">
        <v>9419</v>
      </c>
      <c r="BM111" s="411">
        <v>0</v>
      </c>
      <c r="BN111" s="410">
        <v>0</v>
      </c>
      <c r="BO111" s="412" t="s">
        <v>9420</v>
      </c>
      <c r="BP111" s="390"/>
      <c r="BQ111" s="406" t="s">
        <v>9421</v>
      </c>
      <c r="BR111" s="427" t="s">
        <v>9422</v>
      </c>
      <c r="BS111" s="427" t="s">
        <v>7463</v>
      </c>
      <c r="BT111" s="427" t="s">
        <v>9423</v>
      </c>
      <c r="BU111" s="427"/>
      <c r="BV111" s="427"/>
      <c r="BW111" s="427"/>
      <c r="BX111" s="406">
        <v>2</v>
      </c>
      <c r="BY111" s="427" t="s">
        <v>9424</v>
      </c>
      <c r="BZ111" s="406" t="s">
        <v>9425</v>
      </c>
      <c r="CA111" s="427" t="s">
        <v>9426</v>
      </c>
      <c r="CB111" s="406" t="s">
        <v>9427</v>
      </c>
      <c r="CC111" s="427" t="s">
        <v>8721</v>
      </c>
      <c r="CD111" s="427" t="s">
        <v>9428</v>
      </c>
      <c r="CE111" s="427"/>
      <c r="CF111" s="427" t="s">
        <v>9429</v>
      </c>
      <c r="CG111" s="427" t="s">
        <v>7777</v>
      </c>
      <c r="CH111" s="427" t="s">
        <v>6523</v>
      </c>
      <c r="CI111" s="427"/>
      <c r="CJ111" s="415">
        <f t="shared" si="7"/>
        <v>13</v>
      </c>
      <c r="CK111" s="416" t="e">
        <f>VLOOKUP(B111,'[1]thành tích'!B$4:H$400,7,0)</f>
        <v>#REF!</v>
      </c>
      <c r="CL111" s="417" t="str">
        <f>VLOOKUP(B111,'[1]thành tích'!B$4:M$310,12,0)</f>
        <v xml:space="preserve"> 2024 CNSX Phú Quốc 25-29/5/24</v>
      </c>
      <c r="CM111" s="417" t="e">
        <f>VLOOKUP(B111,'[1]thành tích'!B$4:J$310,9,0)</f>
        <v>#REF!</v>
      </c>
      <c r="CN111" s="417" t="e">
        <f>VLOOKUP(B111,'[1]thành tích'!B$4:F$310,5,0)</f>
        <v>#REF!</v>
      </c>
      <c r="CP111" s="418" t="e">
        <f>VLOOKUP(B111,#REF!,2,0)</f>
        <v>#REF!</v>
      </c>
    </row>
    <row r="112" spans="1:94" s="418" customFormat="1" ht="35.25" customHeight="1">
      <c r="A112" s="386">
        <f t="shared" si="2"/>
        <v>107</v>
      </c>
      <c r="B112" s="439">
        <v>18879</v>
      </c>
      <c r="C112" s="480" t="s">
        <v>1524</v>
      </c>
      <c r="D112" s="419">
        <v>35049</v>
      </c>
      <c r="E112" s="390">
        <f t="shared" si="6"/>
        <v>12</v>
      </c>
      <c r="F112" s="391" t="s">
        <v>9310</v>
      </c>
      <c r="G112" s="419"/>
      <c r="H112" s="403"/>
      <c r="I112" s="393">
        <f t="shared" si="8"/>
        <v>1995</v>
      </c>
      <c r="J112" s="419"/>
      <c r="K112" s="448">
        <v>35049</v>
      </c>
      <c r="L112" s="387">
        <v>2</v>
      </c>
      <c r="M112" s="387" t="s">
        <v>7397</v>
      </c>
      <c r="N112" s="439">
        <v>18879</v>
      </c>
      <c r="O112" s="403" t="s">
        <v>9430</v>
      </c>
      <c r="P112" s="455" t="s">
        <v>9430</v>
      </c>
      <c r="Q112" s="456" t="s">
        <v>9431</v>
      </c>
      <c r="R112" s="456" t="s">
        <v>9432</v>
      </c>
      <c r="S112" s="456" t="s">
        <v>7430</v>
      </c>
      <c r="T112" s="456" t="s">
        <v>7431</v>
      </c>
      <c r="U112" s="456" t="s">
        <v>7432</v>
      </c>
      <c r="V112" s="395" t="s">
        <v>9432</v>
      </c>
      <c r="W112" s="395" t="s">
        <v>7430</v>
      </c>
      <c r="X112" s="395" t="s">
        <v>7431</v>
      </c>
      <c r="Y112" s="395" t="s">
        <v>7432</v>
      </c>
      <c r="Z112" s="395" t="s">
        <v>7433</v>
      </c>
      <c r="AA112" s="386" t="s">
        <v>8273</v>
      </c>
      <c r="AB112" s="396" t="s">
        <v>8294</v>
      </c>
      <c r="AC112" s="426" t="s">
        <v>9433</v>
      </c>
      <c r="AD112" s="398">
        <v>45063</v>
      </c>
      <c r="AE112" s="399" t="s">
        <v>7437</v>
      </c>
      <c r="AF112" s="408"/>
      <c r="AG112" s="408"/>
      <c r="AH112" s="408"/>
      <c r="AI112" s="399" t="s">
        <v>7502</v>
      </c>
      <c r="AJ112" s="407" t="s">
        <v>8449</v>
      </c>
      <c r="AK112" s="399" t="s">
        <v>8297</v>
      </c>
      <c r="AL112" s="401" t="s">
        <v>7674</v>
      </c>
      <c r="AM112" s="401" t="s">
        <v>8298</v>
      </c>
      <c r="AN112" s="399"/>
      <c r="AO112" s="389">
        <v>42905</v>
      </c>
      <c r="AP112" s="389">
        <v>42905</v>
      </c>
      <c r="AQ112" s="403"/>
      <c r="AR112" s="393">
        <f t="shared" si="10"/>
        <v>2017</v>
      </c>
      <c r="AS112" s="389" t="s">
        <v>7912</v>
      </c>
      <c r="AT112" s="389">
        <v>0</v>
      </c>
      <c r="AU112" s="404"/>
      <c r="AV112" s="404"/>
      <c r="AW112" s="406" t="s">
        <v>7603</v>
      </c>
      <c r="AX112" s="389" t="s">
        <v>7912</v>
      </c>
      <c r="AY112" s="405" t="s">
        <v>7678</v>
      </c>
      <c r="AZ112" s="403" t="s">
        <v>7679</v>
      </c>
      <c r="BA112" s="403">
        <v>2216038061</v>
      </c>
      <c r="BB112" s="406" t="s">
        <v>9434</v>
      </c>
      <c r="BC112" s="406" t="s">
        <v>9435</v>
      </c>
      <c r="BD112" s="396" t="s">
        <v>5210</v>
      </c>
      <c r="BE112" s="407" t="s">
        <v>7892</v>
      </c>
      <c r="BF112" s="390">
        <v>6237000</v>
      </c>
      <c r="BG112" s="399" t="s">
        <v>7682</v>
      </c>
      <c r="BH112" s="408">
        <v>44136</v>
      </c>
      <c r="BI112" s="409" t="s">
        <v>9436</v>
      </c>
      <c r="BJ112" s="410" t="s">
        <v>7379</v>
      </c>
      <c r="BK112" s="410">
        <v>0</v>
      </c>
      <c r="BL112" s="410">
        <v>0</v>
      </c>
      <c r="BM112" s="411" t="s">
        <v>9437</v>
      </c>
      <c r="BN112" s="410" t="s">
        <v>9438</v>
      </c>
      <c r="BO112" s="412" t="s">
        <v>9439</v>
      </c>
      <c r="BP112" s="412"/>
      <c r="BQ112" s="406" t="s">
        <v>9440</v>
      </c>
      <c r="BR112" s="411" t="s">
        <v>9441</v>
      </c>
      <c r="BS112" s="411"/>
      <c r="BT112" s="427"/>
      <c r="BU112" s="427"/>
      <c r="BV112" s="427"/>
      <c r="BW112" s="427"/>
      <c r="BX112" s="406">
        <v>1</v>
      </c>
      <c r="BY112" s="427" t="s">
        <v>7465</v>
      </c>
      <c r="BZ112" s="406">
        <v>0</v>
      </c>
      <c r="CA112" s="427" t="s">
        <v>9442</v>
      </c>
      <c r="CB112" s="406" t="s">
        <v>9443</v>
      </c>
      <c r="CC112" s="427" t="s">
        <v>9444</v>
      </c>
      <c r="CD112" s="427" t="s">
        <v>9445</v>
      </c>
      <c r="CE112" s="427"/>
      <c r="CF112" s="427"/>
      <c r="CG112" s="427"/>
      <c r="CH112" s="427"/>
      <c r="CI112" s="427"/>
      <c r="CJ112" s="415">
        <f t="shared" si="7"/>
        <v>7</v>
      </c>
      <c r="CK112" s="416" t="e">
        <f>VLOOKUP(B112,'[1]thành tích'!B$4:H$400,7,0)</f>
        <v>#REF!</v>
      </c>
      <c r="CL112" s="417" t="e">
        <f>VLOOKUP(B112,'[1]thành tích'!B$4:M$310,12,0)</f>
        <v>#REF!</v>
      </c>
      <c r="CM112" s="417" t="e">
        <f>VLOOKUP(B112,'[1]thành tích'!B$4:J$310,9,0)</f>
        <v>#REF!</v>
      </c>
      <c r="CN112" s="417" t="e">
        <f>VLOOKUP(B112,'[1]thành tích'!B$4:F$310,5,0)</f>
        <v>#REF!</v>
      </c>
      <c r="CP112" s="418" t="e">
        <f>VLOOKUP(B112,#REF!,2,0)</f>
        <v>#REF!</v>
      </c>
    </row>
    <row r="113" spans="1:94" s="418" customFormat="1" ht="35.25" customHeight="1">
      <c r="A113" s="386">
        <f t="shared" si="2"/>
        <v>108</v>
      </c>
      <c r="B113" s="439">
        <v>18894</v>
      </c>
      <c r="C113" s="480" t="s">
        <v>1148</v>
      </c>
      <c r="D113" s="419">
        <v>32870</v>
      </c>
      <c r="E113" s="390">
        <f t="shared" si="6"/>
        <v>12</v>
      </c>
      <c r="F113" s="391" t="s">
        <v>9310</v>
      </c>
      <c r="G113" s="419"/>
      <c r="H113" s="403"/>
      <c r="I113" s="393">
        <f t="shared" si="8"/>
        <v>1989</v>
      </c>
      <c r="J113" s="419"/>
      <c r="K113" s="448">
        <v>32870</v>
      </c>
      <c r="L113" s="387">
        <v>2</v>
      </c>
      <c r="M113" s="387" t="s">
        <v>7397</v>
      </c>
      <c r="N113" s="439">
        <v>18894</v>
      </c>
      <c r="O113" s="403" t="s">
        <v>9446</v>
      </c>
      <c r="P113" s="455" t="s">
        <v>9446</v>
      </c>
      <c r="Q113" s="456" t="s">
        <v>9447</v>
      </c>
      <c r="R113" s="456" t="s">
        <v>9448</v>
      </c>
      <c r="S113" s="456" t="s">
        <v>9449</v>
      </c>
      <c r="T113" s="456" t="s">
        <v>8093</v>
      </c>
      <c r="U113" s="456" t="s">
        <v>7432</v>
      </c>
      <c r="V113" s="395" t="s">
        <v>9448</v>
      </c>
      <c r="W113" s="395" t="s">
        <v>9449</v>
      </c>
      <c r="X113" s="395" t="s">
        <v>8093</v>
      </c>
      <c r="Y113" s="395" t="s">
        <v>7432</v>
      </c>
      <c r="Z113" s="395" t="s">
        <v>7433</v>
      </c>
      <c r="AA113" s="386" t="s">
        <v>7434</v>
      </c>
      <c r="AB113" s="396" t="s">
        <v>8294</v>
      </c>
      <c r="AC113" s="426" t="s">
        <v>9450</v>
      </c>
      <c r="AD113" s="398" t="s">
        <v>9451</v>
      </c>
      <c r="AE113" s="399" t="s">
        <v>7437</v>
      </c>
      <c r="AF113" s="408"/>
      <c r="AG113" s="408"/>
      <c r="AH113" s="408"/>
      <c r="AI113" s="399" t="s">
        <v>7502</v>
      </c>
      <c r="AJ113" s="407" t="s">
        <v>8388</v>
      </c>
      <c r="AK113" s="399" t="s">
        <v>8297</v>
      </c>
      <c r="AL113" s="401" t="s">
        <v>7443</v>
      </c>
      <c r="AM113" s="401" t="s">
        <v>8369</v>
      </c>
      <c r="AN113" s="399"/>
      <c r="AO113" s="389">
        <v>42905</v>
      </c>
      <c r="AP113" s="389">
        <v>42905</v>
      </c>
      <c r="AQ113" s="515">
        <v>40575</v>
      </c>
      <c r="AR113" s="393">
        <f t="shared" si="10"/>
        <v>2017</v>
      </c>
      <c r="AS113" s="389" t="s">
        <v>7912</v>
      </c>
      <c r="AT113" s="389">
        <v>0</v>
      </c>
      <c r="AU113" s="404"/>
      <c r="AV113" s="404"/>
      <c r="AW113" s="406"/>
      <c r="AX113" s="389" t="s">
        <v>7912</v>
      </c>
      <c r="AY113" s="405" t="s">
        <v>7678</v>
      </c>
      <c r="AZ113" s="403" t="s">
        <v>7679</v>
      </c>
      <c r="BA113" s="403">
        <v>2211006508</v>
      </c>
      <c r="BB113" s="406" t="s">
        <v>9452</v>
      </c>
      <c r="BC113" s="406" t="s">
        <v>9453</v>
      </c>
      <c r="BD113" s="396" t="s">
        <v>5210</v>
      </c>
      <c r="BE113" s="407" t="s">
        <v>7892</v>
      </c>
      <c r="BF113" s="390">
        <v>6237000</v>
      </c>
      <c r="BG113" s="399" t="s">
        <v>7682</v>
      </c>
      <c r="BH113" s="408">
        <v>44136</v>
      </c>
      <c r="BI113" s="468" t="s">
        <v>9454</v>
      </c>
      <c r="BJ113" s="410" t="s">
        <v>8393</v>
      </c>
      <c r="BK113" s="410">
        <v>0</v>
      </c>
      <c r="BL113" s="410">
        <v>0</v>
      </c>
      <c r="BM113" s="411" t="s">
        <v>2891</v>
      </c>
      <c r="BN113" s="410" t="s">
        <v>9455</v>
      </c>
      <c r="BO113" s="412" t="s">
        <v>9456</v>
      </c>
      <c r="BP113" s="412"/>
      <c r="BQ113" s="406" t="s">
        <v>9457</v>
      </c>
      <c r="BR113" s="427" t="s">
        <v>9458</v>
      </c>
      <c r="BS113" s="427" t="s">
        <v>7463</v>
      </c>
      <c r="BT113" s="427" t="s">
        <v>9459</v>
      </c>
      <c r="BU113" s="427" t="s">
        <v>7463</v>
      </c>
      <c r="BV113" s="427" t="s">
        <v>9460</v>
      </c>
      <c r="BW113" s="427"/>
      <c r="BX113" s="406">
        <v>3</v>
      </c>
      <c r="BY113" s="427" t="s">
        <v>9461</v>
      </c>
      <c r="BZ113" s="406" t="s">
        <v>9462</v>
      </c>
      <c r="CA113" s="427" t="s">
        <v>9463</v>
      </c>
      <c r="CB113" s="406">
        <v>0</v>
      </c>
      <c r="CC113" s="427" t="s">
        <v>7777</v>
      </c>
      <c r="CD113" s="427" t="s">
        <v>9464</v>
      </c>
      <c r="CE113" s="428" t="s">
        <v>9462</v>
      </c>
      <c r="CF113" s="427" t="s">
        <v>9465</v>
      </c>
      <c r="CG113" s="427" t="s">
        <v>7566</v>
      </c>
      <c r="CH113" s="427" t="s">
        <v>9466</v>
      </c>
      <c r="CI113" s="428" t="s">
        <v>9467</v>
      </c>
      <c r="CJ113" s="415">
        <f t="shared" si="7"/>
        <v>7</v>
      </c>
      <c r="CK113" s="416" t="e">
        <f>VLOOKUP(B113,'[1]thành tích'!B$4:H$400,7,0)</f>
        <v>#REF!</v>
      </c>
      <c r="CL113" s="417" t="e">
        <f>VLOOKUP(B113,'[1]thành tích'!B$4:M$310,12,0)</f>
        <v>#REF!</v>
      </c>
      <c r="CM113" s="417" t="e">
        <f>VLOOKUP(B113,'[1]thành tích'!B$4:J$310,9,0)</f>
        <v>#REF!</v>
      </c>
      <c r="CN113" s="417" t="e">
        <f>VLOOKUP(B113,'[1]thành tích'!B$4:F$310,5,0)</f>
        <v>#REF!</v>
      </c>
      <c r="CP113" s="418" t="e">
        <f>VLOOKUP(B113,#REF!,2,0)</f>
        <v>#REF!</v>
      </c>
    </row>
    <row r="114" spans="1:94" s="418" customFormat="1" ht="35.25" customHeight="1">
      <c r="A114" s="386">
        <f t="shared" si="2"/>
        <v>109</v>
      </c>
      <c r="B114" s="439">
        <v>18915</v>
      </c>
      <c r="C114" s="480" t="s">
        <v>3553</v>
      </c>
      <c r="D114" s="419">
        <v>33274</v>
      </c>
      <c r="E114" s="390">
        <f t="shared" si="6"/>
        <v>2</v>
      </c>
      <c r="F114" s="391" t="s">
        <v>9310</v>
      </c>
      <c r="G114" s="419"/>
      <c r="H114" s="403"/>
      <c r="I114" s="393">
        <f t="shared" si="8"/>
        <v>1991</v>
      </c>
      <c r="J114" s="419"/>
      <c r="K114" s="448">
        <v>33274</v>
      </c>
      <c r="L114" s="387">
        <v>2</v>
      </c>
      <c r="M114" s="387" t="s">
        <v>7397</v>
      </c>
      <c r="N114" s="439">
        <v>18915</v>
      </c>
      <c r="O114" s="403" t="s">
        <v>4864</v>
      </c>
      <c r="P114" s="455" t="s">
        <v>9468</v>
      </c>
      <c r="Q114" s="456" t="s">
        <v>9469</v>
      </c>
      <c r="R114" s="456" t="s">
        <v>9470</v>
      </c>
      <c r="S114" s="456" t="s">
        <v>7430</v>
      </c>
      <c r="T114" s="456" t="s">
        <v>7431</v>
      </c>
      <c r="U114" s="456" t="s">
        <v>7432</v>
      </c>
      <c r="V114" s="395" t="s">
        <v>9470</v>
      </c>
      <c r="W114" s="395" t="s">
        <v>7430</v>
      </c>
      <c r="X114" s="395" t="s">
        <v>7431</v>
      </c>
      <c r="Y114" s="395" t="s">
        <v>7432</v>
      </c>
      <c r="Z114" s="395" t="s">
        <v>7433</v>
      </c>
      <c r="AA114" s="386" t="s">
        <v>8273</v>
      </c>
      <c r="AB114" s="396" t="s">
        <v>8294</v>
      </c>
      <c r="AC114" s="397" t="s">
        <v>9471</v>
      </c>
      <c r="AD114" s="398">
        <v>44436</v>
      </c>
      <c r="AE114" s="399" t="s">
        <v>7437</v>
      </c>
      <c r="AF114" s="408"/>
      <c r="AG114" s="408"/>
      <c r="AH114" s="408"/>
      <c r="AI114" s="399" t="s">
        <v>7502</v>
      </c>
      <c r="AJ114" s="407" t="s">
        <v>8449</v>
      </c>
      <c r="AK114" s="399" t="s">
        <v>8297</v>
      </c>
      <c r="AL114" s="401" t="s">
        <v>7674</v>
      </c>
      <c r="AM114" s="401" t="s">
        <v>8298</v>
      </c>
      <c r="AN114" s="399"/>
      <c r="AO114" s="389">
        <v>42905</v>
      </c>
      <c r="AP114" s="389">
        <v>42905</v>
      </c>
      <c r="AQ114" s="403"/>
      <c r="AR114" s="393">
        <f t="shared" si="10"/>
        <v>2017</v>
      </c>
      <c r="AS114" s="389" t="s">
        <v>7912</v>
      </c>
      <c r="AT114" s="389">
        <v>0</v>
      </c>
      <c r="AU114" s="404"/>
      <c r="AV114" s="404"/>
      <c r="AW114" s="406"/>
      <c r="AX114" s="389" t="s">
        <v>7912</v>
      </c>
      <c r="AY114" s="405" t="s">
        <v>7678</v>
      </c>
      <c r="AZ114" s="403" t="s">
        <v>7679</v>
      </c>
      <c r="BA114" s="403">
        <v>2216026051</v>
      </c>
      <c r="BB114" s="406" t="s">
        <v>9472</v>
      </c>
      <c r="BC114" s="406" t="s">
        <v>9473</v>
      </c>
      <c r="BD114" s="396" t="s">
        <v>5210</v>
      </c>
      <c r="BE114" s="407" t="s">
        <v>7892</v>
      </c>
      <c r="BF114" s="390">
        <v>6237000</v>
      </c>
      <c r="BG114" s="399" t="s">
        <v>7682</v>
      </c>
      <c r="BH114" s="408">
        <v>44136</v>
      </c>
      <c r="BI114" s="409" t="s">
        <v>9474</v>
      </c>
      <c r="BJ114" s="410" t="s">
        <v>8393</v>
      </c>
      <c r="BK114" s="410">
        <v>0</v>
      </c>
      <c r="BL114" s="410">
        <v>0</v>
      </c>
      <c r="BM114" s="411" t="s">
        <v>2949</v>
      </c>
      <c r="BN114" s="410" t="s">
        <v>9475</v>
      </c>
      <c r="BO114" s="390">
        <v>1988</v>
      </c>
      <c r="BP114" s="390"/>
      <c r="BQ114" s="406" t="s">
        <v>9476</v>
      </c>
      <c r="BR114" s="427" t="s">
        <v>9477</v>
      </c>
      <c r="BS114" s="427" t="s">
        <v>7463</v>
      </c>
      <c r="BT114" s="427" t="s">
        <v>9478</v>
      </c>
      <c r="BU114" s="427"/>
      <c r="BV114" s="427"/>
      <c r="BW114" s="427"/>
      <c r="BX114" s="406">
        <v>2</v>
      </c>
      <c r="BY114" s="427" t="s">
        <v>9479</v>
      </c>
      <c r="BZ114" s="406" t="s">
        <v>9480</v>
      </c>
      <c r="CA114" s="427" t="s">
        <v>9481</v>
      </c>
      <c r="CB114" s="406" t="s">
        <v>9482</v>
      </c>
      <c r="CC114" s="427" t="s">
        <v>7777</v>
      </c>
      <c r="CD114" s="427" t="s">
        <v>9483</v>
      </c>
      <c r="CE114" s="427"/>
      <c r="CF114" s="427" t="s">
        <v>9484</v>
      </c>
      <c r="CG114" s="427" t="s">
        <v>7468</v>
      </c>
      <c r="CH114" s="427" t="s">
        <v>7688</v>
      </c>
      <c r="CI114" s="427"/>
      <c r="CJ114" s="415">
        <f t="shared" si="7"/>
        <v>7</v>
      </c>
      <c r="CK114" s="416" t="e">
        <f>VLOOKUP(B114,'[1]thành tích'!B$4:H$400,7,0)</f>
        <v>#REF!</v>
      </c>
      <c r="CL114" s="417" t="e">
        <f>VLOOKUP(B114,'[1]thành tích'!B$4:M$310,12,0)</f>
        <v>#REF!</v>
      </c>
      <c r="CM114" s="417" t="e">
        <f>VLOOKUP(B114,'[1]thành tích'!B$4:J$310,9,0)</f>
        <v>#REF!</v>
      </c>
      <c r="CN114" s="417" t="e">
        <f>VLOOKUP(B114,'[1]thành tích'!B$4:F$310,5,0)</f>
        <v>#REF!</v>
      </c>
      <c r="CP114" s="418" t="e">
        <f>VLOOKUP(B114,#REF!,2,0)</f>
        <v>#REF!</v>
      </c>
    </row>
    <row r="115" spans="1:94" s="418" customFormat="1" ht="35.25" customHeight="1">
      <c r="A115" s="386">
        <f t="shared" si="2"/>
        <v>110</v>
      </c>
      <c r="B115" s="387">
        <v>13884</v>
      </c>
      <c r="C115" s="480" t="s">
        <v>1524</v>
      </c>
      <c r="D115" s="419">
        <v>31296</v>
      </c>
      <c r="E115" s="390">
        <f t="shared" si="6"/>
        <v>9</v>
      </c>
      <c r="F115" s="391" t="s">
        <v>9310</v>
      </c>
      <c r="G115" s="419"/>
      <c r="H115" s="392"/>
      <c r="I115" s="393">
        <f t="shared" si="8"/>
        <v>1985</v>
      </c>
      <c r="J115" s="419"/>
      <c r="K115" s="448">
        <v>31296</v>
      </c>
      <c r="L115" s="387">
        <v>2</v>
      </c>
      <c r="M115" s="387" t="s">
        <v>7397</v>
      </c>
      <c r="N115" s="387">
        <v>13884</v>
      </c>
      <c r="O115" s="419" t="s">
        <v>7497</v>
      </c>
      <c r="P115" s="421" t="s">
        <v>9485</v>
      </c>
      <c r="Q115" s="395" t="s">
        <v>9486</v>
      </c>
      <c r="R115" s="395" t="s">
        <v>9487</v>
      </c>
      <c r="S115" s="395" t="s">
        <v>7430</v>
      </c>
      <c r="T115" s="395" t="s">
        <v>7431</v>
      </c>
      <c r="U115" s="395" t="s">
        <v>7432</v>
      </c>
      <c r="V115" s="395" t="s">
        <v>9487</v>
      </c>
      <c r="W115" s="395" t="s">
        <v>7430</v>
      </c>
      <c r="X115" s="395" t="s">
        <v>7431</v>
      </c>
      <c r="Y115" s="395" t="s">
        <v>7432</v>
      </c>
      <c r="Z115" s="395" t="s">
        <v>7433</v>
      </c>
      <c r="AA115" s="386" t="s">
        <v>7434</v>
      </c>
      <c r="AB115" s="396" t="s">
        <v>7435</v>
      </c>
      <c r="AC115" s="422" t="s">
        <v>9488</v>
      </c>
      <c r="AD115" s="398">
        <v>44561</v>
      </c>
      <c r="AE115" s="455" t="s">
        <v>7437</v>
      </c>
      <c r="AF115" s="395"/>
      <c r="AG115" s="395"/>
      <c r="AH115" s="395"/>
      <c r="AI115" s="399" t="s">
        <v>7502</v>
      </c>
      <c r="AJ115" s="407" t="s">
        <v>9489</v>
      </c>
      <c r="AK115" s="399" t="s">
        <v>7789</v>
      </c>
      <c r="AL115" s="401" t="s">
        <v>7715</v>
      </c>
      <c r="AM115" s="401" t="s">
        <v>9380</v>
      </c>
      <c r="AN115" s="459"/>
      <c r="AO115" s="419">
        <v>38666</v>
      </c>
      <c r="AP115" s="419">
        <v>38666</v>
      </c>
      <c r="AQ115" s="423"/>
      <c r="AR115" s="393">
        <f t="shared" si="10"/>
        <v>2005</v>
      </c>
      <c r="AS115" s="389" t="s">
        <v>7676</v>
      </c>
      <c r="AT115" s="389">
        <v>0</v>
      </c>
      <c r="AU115" s="404"/>
      <c r="AV115" s="393"/>
      <c r="AW115" s="403"/>
      <c r="AX115" s="389" t="s">
        <v>7676</v>
      </c>
      <c r="AY115" s="405" t="s">
        <v>7678</v>
      </c>
      <c r="AZ115" s="403" t="s">
        <v>7679</v>
      </c>
      <c r="BA115" s="403">
        <v>2006006183</v>
      </c>
      <c r="BB115" s="406" t="s">
        <v>9490</v>
      </c>
      <c r="BC115" s="406" t="s">
        <v>9491</v>
      </c>
      <c r="BD115" s="396" t="s">
        <v>5204</v>
      </c>
      <c r="BE115" s="407" t="s">
        <v>7655</v>
      </c>
      <c r="BF115" s="390">
        <v>6877000</v>
      </c>
      <c r="BG115" s="399" t="s">
        <v>7682</v>
      </c>
      <c r="BH115" s="408">
        <v>43804</v>
      </c>
      <c r="BI115" s="409" t="s">
        <v>9492</v>
      </c>
      <c r="BJ115" s="410" t="s">
        <v>7379</v>
      </c>
      <c r="BK115" s="410">
        <v>0</v>
      </c>
      <c r="BL115" s="410">
        <v>0</v>
      </c>
      <c r="BM115" s="411" t="s">
        <v>887</v>
      </c>
      <c r="BN115" s="410" t="s">
        <v>9493</v>
      </c>
      <c r="BO115" s="390">
        <v>1982</v>
      </c>
      <c r="BP115" s="412"/>
      <c r="BQ115" s="393" t="s">
        <v>9494</v>
      </c>
      <c r="BR115" s="500" t="s">
        <v>9495</v>
      </c>
      <c r="BS115" s="500" t="s">
        <v>7463</v>
      </c>
      <c r="BT115" s="414" t="s">
        <v>9496</v>
      </c>
      <c r="BU115" s="414" t="s">
        <v>7463</v>
      </c>
      <c r="BV115" s="414"/>
      <c r="BW115" s="414"/>
      <c r="BX115" s="406">
        <v>2</v>
      </c>
      <c r="BY115" s="427" t="s">
        <v>9497</v>
      </c>
      <c r="BZ115" s="406" t="s">
        <v>9498</v>
      </c>
      <c r="CA115" s="427" t="s">
        <v>1537</v>
      </c>
      <c r="CB115" s="406" t="s">
        <v>9499</v>
      </c>
      <c r="CC115" s="414" t="s">
        <v>7468</v>
      </c>
      <c r="CD115" s="414" t="s">
        <v>9500</v>
      </c>
      <c r="CE115" s="424" t="s">
        <v>9498</v>
      </c>
      <c r="CF115" s="414"/>
      <c r="CG115" s="414"/>
      <c r="CH115" s="414"/>
      <c r="CI115" s="414"/>
      <c r="CJ115" s="415">
        <f t="shared" si="7"/>
        <v>19</v>
      </c>
      <c r="CK115" s="416">
        <f>VLOOKUP(B115,'[1]thành tích'!B$4:H$400,7,0)</f>
        <v>2023</v>
      </c>
      <c r="CL115" s="417" t="e">
        <f>VLOOKUP(B115,'[1]thành tích'!B$4:M$310,12,0)</f>
        <v>#REF!</v>
      </c>
      <c r="CM115" s="417" t="e">
        <f>VLOOKUP(B115,'[1]thành tích'!B$4:J$310,9,0)</f>
        <v>#REF!</v>
      </c>
      <c r="CN115" s="417" t="str">
        <f>VLOOKUP(B115,'[1]thành tích'!B$4:F$310,5,0)</f>
        <v>Sầm Sơn 1-7/7/2019</v>
      </c>
      <c r="CP115" s="418" t="e">
        <f>VLOOKUP(B115,#REF!,2,0)</f>
        <v>#REF!</v>
      </c>
    </row>
    <row r="116" spans="1:94" s="418" customFormat="1" ht="35.25" customHeight="1">
      <c r="A116" s="386">
        <f t="shared" si="2"/>
        <v>111</v>
      </c>
      <c r="B116" s="439">
        <v>18836</v>
      </c>
      <c r="C116" s="480" t="s">
        <v>3498</v>
      </c>
      <c r="D116" s="419">
        <v>35297</v>
      </c>
      <c r="E116" s="390">
        <f t="shared" si="6"/>
        <v>8</v>
      </c>
      <c r="F116" s="391" t="s">
        <v>9310</v>
      </c>
      <c r="G116" s="419"/>
      <c r="H116" s="403"/>
      <c r="I116" s="393">
        <f t="shared" si="8"/>
        <v>1996</v>
      </c>
      <c r="J116" s="419">
        <v>35297</v>
      </c>
      <c r="K116" s="448"/>
      <c r="L116" s="387">
        <v>1</v>
      </c>
      <c r="M116" s="387" t="s">
        <v>7425</v>
      </c>
      <c r="N116" s="439">
        <v>18836</v>
      </c>
      <c r="O116" s="403"/>
      <c r="P116" s="455" t="s">
        <v>9501</v>
      </c>
      <c r="Q116" s="456" t="s">
        <v>9502</v>
      </c>
      <c r="R116" s="456" t="s">
        <v>9503</v>
      </c>
      <c r="S116" s="456" t="s">
        <v>7474</v>
      </c>
      <c r="T116" s="456" t="s">
        <v>7431</v>
      </c>
      <c r="U116" s="456" t="s">
        <v>7432</v>
      </c>
      <c r="V116" s="395" t="s">
        <v>9504</v>
      </c>
      <c r="W116" s="395" t="s">
        <v>7474</v>
      </c>
      <c r="X116" s="395" t="s">
        <v>7431</v>
      </c>
      <c r="Y116" s="395" t="s">
        <v>7432</v>
      </c>
      <c r="Z116" s="395" t="s">
        <v>7433</v>
      </c>
      <c r="AA116" s="386" t="s">
        <v>7434</v>
      </c>
      <c r="AB116" s="396" t="s">
        <v>8294</v>
      </c>
      <c r="AC116" s="397" t="s">
        <v>9505</v>
      </c>
      <c r="AD116" s="398">
        <v>44325</v>
      </c>
      <c r="AE116" s="455" t="s">
        <v>7437</v>
      </c>
      <c r="AF116" s="408"/>
      <c r="AG116" s="408"/>
      <c r="AH116" s="408"/>
      <c r="AI116" s="399" t="s">
        <v>7502</v>
      </c>
      <c r="AJ116" s="407" t="s">
        <v>8296</v>
      </c>
      <c r="AK116" s="399" t="s">
        <v>8297</v>
      </c>
      <c r="AL116" s="401" t="s">
        <v>7674</v>
      </c>
      <c r="AM116" s="401" t="s">
        <v>8298</v>
      </c>
      <c r="AN116" s="399"/>
      <c r="AO116" s="389">
        <v>42905</v>
      </c>
      <c r="AP116" s="389">
        <v>42905</v>
      </c>
      <c r="AQ116" s="403"/>
      <c r="AR116" s="393">
        <f t="shared" si="10"/>
        <v>2017</v>
      </c>
      <c r="AS116" s="389" t="s">
        <v>7912</v>
      </c>
      <c r="AT116" s="389">
        <v>0</v>
      </c>
      <c r="AU116" s="404"/>
      <c r="AV116" s="404"/>
      <c r="AW116" s="406" t="s">
        <v>7603</v>
      </c>
      <c r="AX116" s="389" t="s">
        <v>7912</v>
      </c>
      <c r="AY116" s="405" t="s">
        <v>7678</v>
      </c>
      <c r="AZ116" s="403" t="s">
        <v>7679</v>
      </c>
      <c r="BA116" s="403">
        <v>2216038023</v>
      </c>
      <c r="BB116" s="406" t="s">
        <v>9506</v>
      </c>
      <c r="BC116" s="406" t="s">
        <v>9507</v>
      </c>
      <c r="BD116" s="396" t="s">
        <v>5210</v>
      </c>
      <c r="BE116" s="407" t="s">
        <v>7892</v>
      </c>
      <c r="BF116" s="390">
        <v>6237000</v>
      </c>
      <c r="BG116" s="399" t="s">
        <v>7682</v>
      </c>
      <c r="BH116" s="408">
        <v>44136</v>
      </c>
      <c r="BI116" s="468" t="s">
        <v>9508</v>
      </c>
      <c r="BJ116" s="410" t="s">
        <v>7935</v>
      </c>
      <c r="BK116" s="410" t="s">
        <v>9509</v>
      </c>
      <c r="BL116" s="410" t="s">
        <v>9510</v>
      </c>
      <c r="BM116" s="411">
        <v>0</v>
      </c>
      <c r="BN116" s="410">
        <v>0</v>
      </c>
      <c r="BO116" s="390">
        <v>1996</v>
      </c>
      <c r="BP116" s="390"/>
      <c r="BQ116" s="406" t="s">
        <v>9511</v>
      </c>
      <c r="BR116" s="427" t="s">
        <v>9512</v>
      </c>
      <c r="BS116" s="427"/>
      <c r="BT116" s="427"/>
      <c r="BU116" s="427"/>
      <c r="BV116" s="427"/>
      <c r="BW116" s="427"/>
      <c r="BX116" s="406">
        <v>1</v>
      </c>
      <c r="BY116" s="427" t="s">
        <v>585</v>
      </c>
      <c r="BZ116" s="406" t="s">
        <v>9513</v>
      </c>
      <c r="CA116" s="427" t="s">
        <v>2717</v>
      </c>
      <c r="CB116" s="406" t="s">
        <v>9514</v>
      </c>
      <c r="CC116" s="427" t="s">
        <v>9515</v>
      </c>
      <c r="CD116" s="427" t="s">
        <v>9516</v>
      </c>
      <c r="CE116" s="428" t="s">
        <v>9513</v>
      </c>
      <c r="CF116" s="427"/>
      <c r="CG116" s="427"/>
      <c r="CH116" s="427"/>
      <c r="CI116" s="427"/>
      <c r="CJ116" s="415">
        <f t="shared" si="7"/>
        <v>7</v>
      </c>
      <c r="CK116" s="416" t="e">
        <f>VLOOKUP(B116,'[1]thành tích'!B$4:H$400,7,0)</f>
        <v>#REF!</v>
      </c>
      <c r="CL116" s="417" t="e">
        <f>VLOOKUP(B116,'[1]thành tích'!B$4:M$310,12,0)</f>
        <v>#REF!</v>
      </c>
      <c r="CM116" s="417" t="e">
        <f>VLOOKUP(B116,'[1]thành tích'!B$4:J$310,9,0)</f>
        <v>#REF!</v>
      </c>
      <c r="CN116" s="417" t="e">
        <f>VLOOKUP(B116,'[1]thành tích'!B$4:F$310,5,0)</f>
        <v>#REF!</v>
      </c>
      <c r="CP116" s="418" t="e">
        <f>VLOOKUP(B116,#REF!,2,0)</f>
        <v>#REF!</v>
      </c>
    </row>
    <row r="117" spans="1:94" s="418" customFormat="1" ht="35.25" customHeight="1">
      <c r="A117" s="386">
        <f t="shared" si="2"/>
        <v>112</v>
      </c>
      <c r="B117" s="439">
        <v>18843</v>
      </c>
      <c r="C117" s="480" t="s">
        <v>3503</v>
      </c>
      <c r="D117" s="419">
        <v>34047</v>
      </c>
      <c r="E117" s="390">
        <f t="shared" si="6"/>
        <v>3</v>
      </c>
      <c r="F117" s="391" t="s">
        <v>9310</v>
      </c>
      <c r="G117" s="419"/>
      <c r="H117" s="403" t="s">
        <v>9517</v>
      </c>
      <c r="I117" s="393">
        <f t="shared" si="8"/>
        <v>1993</v>
      </c>
      <c r="J117" s="419">
        <v>34047</v>
      </c>
      <c r="K117" s="448"/>
      <c r="L117" s="387">
        <v>1</v>
      </c>
      <c r="M117" s="387" t="s">
        <v>7425</v>
      </c>
      <c r="N117" s="439">
        <v>18843</v>
      </c>
      <c r="O117" s="403" t="s">
        <v>8930</v>
      </c>
      <c r="P117" s="455" t="s">
        <v>9518</v>
      </c>
      <c r="Q117" s="456" t="s">
        <v>6815</v>
      </c>
      <c r="R117" s="456" t="s">
        <v>9519</v>
      </c>
      <c r="S117" s="456" t="s">
        <v>7430</v>
      </c>
      <c r="T117" s="456" t="s">
        <v>7431</v>
      </c>
      <c r="U117" s="456" t="s">
        <v>7432</v>
      </c>
      <c r="V117" s="395" t="s">
        <v>9519</v>
      </c>
      <c r="W117" s="395" t="s">
        <v>7430</v>
      </c>
      <c r="X117" s="395" t="s">
        <v>7431</v>
      </c>
      <c r="Y117" s="395" t="s">
        <v>7432</v>
      </c>
      <c r="Z117" s="395" t="s">
        <v>7433</v>
      </c>
      <c r="AA117" s="386" t="s">
        <v>8273</v>
      </c>
      <c r="AB117" s="396" t="s">
        <v>8294</v>
      </c>
      <c r="AC117" s="397" t="s">
        <v>9520</v>
      </c>
      <c r="AD117" s="398" t="s">
        <v>9521</v>
      </c>
      <c r="AE117" s="455" t="s">
        <v>7437</v>
      </c>
      <c r="AF117" s="408">
        <v>45065</v>
      </c>
      <c r="AG117" s="408">
        <v>45431</v>
      </c>
      <c r="AH117" s="408"/>
      <c r="AI117" s="399" t="s">
        <v>7502</v>
      </c>
      <c r="AJ117" s="407" t="s">
        <v>8296</v>
      </c>
      <c r="AK117" s="399" t="s">
        <v>8297</v>
      </c>
      <c r="AL117" s="401" t="s">
        <v>7674</v>
      </c>
      <c r="AM117" s="401" t="s">
        <v>8298</v>
      </c>
      <c r="AN117" s="399"/>
      <c r="AO117" s="389">
        <v>42905</v>
      </c>
      <c r="AP117" s="389">
        <v>42905</v>
      </c>
      <c r="AQ117" s="403"/>
      <c r="AR117" s="393">
        <f t="shared" si="10"/>
        <v>2017</v>
      </c>
      <c r="AS117" s="389" t="s">
        <v>7912</v>
      </c>
      <c r="AT117" s="389" t="s">
        <v>7696</v>
      </c>
      <c r="AU117" s="404" t="s">
        <v>7447</v>
      </c>
      <c r="AV117" s="404"/>
      <c r="AW117" s="406" t="s">
        <v>7603</v>
      </c>
      <c r="AX117" s="389" t="s">
        <v>7696</v>
      </c>
      <c r="AY117" s="405" t="s">
        <v>7678</v>
      </c>
      <c r="AZ117" s="403" t="s">
        <v>7679</v>
      </c>
      <c r="BA117" s="403">
        <v>2216038030</v>
      </c>
      <c r="BB117" s="406" t="s">
        <v>9522</v>
      </c>
      <c r="BC117" s="406" t="s">
        <v>9523</v>
      </c>
      <c r="BD117" s="396" t="s">
        <v>5210</v>
      </c>
      <c r="BE117" s="407" t="s">
        <v>7892</v>
      </c>
      <c r="BF117" s="390">
        <v>6237000</v>
      </c>
      <c r="BG117" s="399" t="s">
        <v>7682</v>
      </c>
      <c r="BH117" s="408">
        <v>44136</v>
      </c>
      <c r="BI117" s="409" t="s">
        <v>9524</v>
      </c>
      <c r="BJ117" s="410" t="s">
        <v>7377</v>
      </c>
      <c r="BK117" s="410" t="s">
        <v>802</v>
      </c>
      <c r="BL117" s="410" t="s">
        <v>9525</v>
      </c>
      <c r="BM117" s="411">
        <v>0</v>
      </c>
      <c r="BN117" s="410">
        <v>0</v>
      </c>
      <c r="BO117" s="390">
        <v>1998</v>
      </c>
      <c r="BP117" s="412"/>
      <c r="BQ117" s="516" t="s">
        <v>9526</v>
      </c>
      <c r="BR117" s="427" t="s">
        <v>9527</v>
      </c>
      <c r="BS117" s="427"/>
      <c r="BT117" s="427"/>
      <c r="BU117" s="427"/>
      <c r="BV117" s="427"/>
      <c r="BW117" s="427"/>
      <c r="BX117" s="406">
        <v>1</v>
      </c>
      <c r="BY117" s="427" t="s">
        <v>9528</v>
      </c>
      <c r="BZ117" s="406" t="s">
        <v>9529</v>
      </c>
      <c r="CA117" s="427" t="s">
        <v>3339</v>
      </c>
      <c r="CB117" s="406" t="s">
        <v>9530</v>
      </c>
      <c r="CC117" s="427" t="s">
        <v>7468</v>
      </c>
      <c r="CD117" s="427" t="s">
        <v>8069</v>
      </c>
      <c r="CE117" s="428" t="s">
        <v>9529</v>
      </c>
      <c r="CF117" s="427" t="s">
        <v>9531</v>
      </c>
      <c r="CG117" s="427" t="s">
        <v>9532</v>
      </c>
      <c r="CH117" s="427" t="s">
        <v>9533</v>
      </c>
      <c r="CI117" s="427"/>
      <c r="CJ117" s="415">
        <f t="shared" si="7"/>
        <v>7</v>
      </c>
      <c r="CK117" s="416" t="e">
        <f>VLOOKUP(B117,'[1]thành tích'!B$4:H$400,7,0)</f>
        <v>#REF!</v>
      </c>
      <c r="CL117" s="417" t="e">
        <f>VLOOKUP(B117,'[1]thành tích'!B$4:M$310,12,0)</f>
        <v>#REF!</v>
      </c>
      <c r="CM117" s="417" t="str">
        <f>VLOOKUP(B117,'[1]thành tích'!B$4:J$310,9,0)</f>
        <v>Inđo 10-2022</v>
      </c>
      <c r="CN117" s="417" t="e">
        <f>VLOOKUP(B117,'[1]thành tích'!B$4:F$310,5,0)</f>
        <v>#REF!</v>
      </c>
      <c r="CP117" s="418" t="e">
        <f>VLOOKUP(B117,#REF!,2,0)</f>
        <v>#REF!</v>
      </c>
    </row>
    <row r="118" spans="1:94" s="418" customFormat="1" ht="35.25" customHeight="1">
      <c r="A118" s="386">
        <f t="shared" si="2"/>
        <v>113</v>
      </c>
      <c r="B118" s="387">
        <v>15971</v>
      </c>
      <c r="C118" s="388" t="s">
        <v>1913</v>
      </c>
      <c r="D118" s="419">
        <v>30498</v>
      </c>
      <c r="E118" s="390">
        <f t="shared" si="6"/>
        <v>7</v>
      </c>
      <c r="F118" s="391" t="s">
        <v>9310</v>
      </c>
      <c r="G118" s="419"/>
      <c r="H118" s="392"/>
      <c r="I118" s="393">
        <f t="shared" si="8"/>
        <v>1983</v>
      </c>
      <c r="J118" s="419"/>
      <c r="K118" s="448">
        <v>30498</v>
      </c>
      <c r="L118" s="387">
        <v>2</v>
      </c>
      <c r="M118" s="387" t="s">
        <v>7397</v>
      </c>
      <c r="N118" s="387">
        <v>15971</v>
      </c>
      <c r="O118" s="389" t="s">
        <v>8204</v>
      </c>
      <c r="P118" s="395" t="s">
        <v>9534</v>
      </c>
      <c r="Q118" s="502" t="s">
        <v>9535</v>
      </c>
      <c r="R118" s="502" t="s">
        <v>9536</v>
      </c>
      <c r="S118" s="502" t="s">
        <v>7430</v>
      </c>
      <c r="T118" s="502" t="s">
        <v>7431</v>
      </c>
      <c r="U118" s="502" t="s">
        <v>7432</v>
      </c>
      <c r="V118" s="395" t="s">
        <v>9537</v>
      </c>
      <c r="W118" s="395" t="s">
        <v>7430</v>
      </c>
      <c r="X118" s="395" t="s">
        <v>7431</v>
      </c>
      <c r="Y118" s="395" t="s">
        <v>7432</v>
      </c>
      <c r="Z118" s="395" t="s">
        <v>7433</v>
      </c>
      <c r="AA118" s="386" t="s">
        <v>7434</v>
      </c>
      <c r="AB118" s="396" t="s">
        <v>7435</v>
      </c>
      <c r="AC118" s="449" t="s">
        <v>9538</v>
      </c>
      <c r="AD118" s="398">
        <v>44467</v>
      </c>
      <c r="AE118" s="399" t="s">
        <v>7437</v>
      </c>
      <c r="AF118" s="395"/>
      <c r="AG118" s="395"/>
      <c r="AH118" s="395"/>
      <c r="AI118" s="399" t="s">
        <v>7502</v>
      </c>
      <c r="AJ118" s="407" t="s">
        <v>9539</v>
      </c>
      <c r="AK118" s="399" t="s">
        <v>7504</v>
      </c>
      <c r="AL118" s="401" t="s">
        <v>7715</v>
      </c>
      <c r="AM118" s="401" t="s">
        <v>7506</v>
      </c>
      <c r="AN118" s="459"/>
      <c r="AO118" s="419">
        <v>39440</v>
      </c>
      <c r="AP118" s="419">
        <v>39440</v>
      </c>
      <c r="AQ118" s="423"/>
      <c r="AR118" s="393">
        <f t="shared" si="10"/>
        <v>2007</v>
      </c>
      <c r="AS118" s="389" t="s">
        <v>7676</v>
      </c>
      <c r="AT118" s="389">
        <v>0</v>
      </c>
      <c r="AU118" s="404"/>
      <c r="AV118" s="393"/>
      <c r="AW118" s="404"/>
      <c r="AX118" s="389" t="s">
        <v>7676</v>
      </c>
      <c r="AY118" s="405" t="s">
        <v>7678</v>
      </c>
      <c r="AZ118" s="403" t="s">
        <v>7679</v>
      </c>
      <c r="BA118" s="403">
        <v>2208005611</v>
      </c>
      <c r="BB118" s="406" t="s">
        <v>9540</v>
      </c>
      <c r="BC118" s="406" t="s">
        <v>9541</v>
      </c>
      <c r="BD118" s="396" t="s">
        <v>5204</v>
      </c>
      <c r="BE118" s="407" t="s">
        <v>7655</v>
      </c>
      <c r="BF118" s="390">
        <v>6877000</v>
      </c>
      <c r="BG118" s="399" t="s">
        <v>7682</v>
      </c>
      <c r="BH118" s="408">
        <v>45261</v>
      </c>
      <c r="BI118" s="409" t="s">
        <v>9542</v>
      </c>
      <c r="BJ118" s="410" t="s">
        <v>7379</v>
      </c>
      <c r="BK118" s="410">
        <v>0</v>
      </c>
      <c r="BL118" s="410">
        <v>0</v>
      </c>
      <c r="BM118" s="411" t="s">
        <v>9543</v>
      </c>
      <c r="BN118" s="410" t="s">
        <v>9544</v>
      </c>
      <c r="BO118" s="390">
        <v>1974</v>
      </c>
      <c r="BP118" s="412"/>
      <c r="BQ118" s="393" t="s">
        <v>9545</v>
      </c>
      <c r="BR118" s="462" t="s">
        <v>9546</v>
      </c>
      <c r="BS118" s="462" t="s">
        <v>7463</v>
      </c>
      <c r="BT118" s="414" t="s">
        <v>9547</v>
      </c>
      <c r="BU118" s="414" t="s">
        <v>7463</v>
      </c>
      <c r="BV118" s="414"/>
      <c r="BW118" s="414"/>
      <c r="BX118" s="406">
        <v>2</v>
      </c>
      <c r="BY118" s="427" t="s">
        <v>7465</v>
      </c>
      <c r="BZ118" s="406">
        <v>0</v>
      </c>
      <c r="CA118" s="427" t="s">
        <v>9548</v>
      </c>
      <c r="CB118" s="406" t="s">
        <v>9549</v>
      </c>
      <c r="CC118" s="414" t="s">
        <v>7468</v>
      </c>
      <c r="CD118" s="414" t="s">
        <v>9550</v>
      </c>
      <c r="CE118" s="414"/>
      <c r="CF118" s="414"/>
      <c r="CG118" s="414"/>
      <c r="CH118" s="414"/>
      <c r="CI118" s="414"/>
      <c r="CJ118" s="415">
        <f t="shared" si="7"/>
        <v>17</v>
      </c>
      <c r="CK118" s="416" t="e">
        <f>VLOOKUP(B118,'[1]thành tích'!B$4:H$400,7,0)</f>
        <v>#REF!</v>
      </c>
      <c r="CL118" s="417" t="e">
        <f>VLOOKUP(B118,'[1]thành tích'!B$4:M$310,12,0)</f>
        <v>#REF!</v>
      </c>
      <c r="CM118" s="417" t="e">
        <f>VLOOKUP(B118,'[1]thành tích'!B$4:J$310,9,0)</f>
        <v>#REF!</v>
      </c>
      <c r="CN118" s="417" t="str">
        <f>VLOOKUP(B118,'[1]thành tích'!B$4:F$310,5,0)</f>
        <v>Đi Móng Cái (6-12/12/2021)</v>
      </c>
      <c r="CP118" s="418" t="e">
        <f>VLOOKUP(B118,#REF!,2,0)</f>
        <v>#REF!</v>
      </c>
    </row>
    <row r="119" spans="1:94" s="418" customFormat="1" ht="35.25" customHeight="1">
      <c r="A119" s="386">
        <f t="shared" si="2"/>
        <v>114</v>
      </c>
      <c r="B119" s="439">
        <v>18922</v>
      </c>
      <c r="C119" s="480" t="s">
        <v>3560</v>
      </c>
      <c r="D119" s="419">
        <v>32734</v>
      </c>
      <c r="E119" s="390">
        <f t="shared" si="6"/>
        <v>8</v>
      </c>
      <c r="F119" s="391" t="s">
        <v>9310</v>
      </c>
      <c r="G119" s="419"/>
      <c r="H119" s="403"/>
      <c r="I119" s="393">
        <f t="shared" si="8"/>
        <v>1989</v>
      </c>
      <c r="J119" s="419"/>
      <c r="K119" s="448">
        <v>32734</v>
      </c>
      <c r="L119" s="387">
        <v>2</v>
      </c>
      <c r="M119" s="387" t="s">
        <v>7397</v>
      </c>
      <c r="N119" s="439">
        <v>18922</v>
      </c>
      <c r="O119" s="403" t="s">
        <v>8050</v>
      </c>
      <c r="P119" s="455" t="s">
        <v>8723</v>
      </c>
      <c r="Q119" s="456" t="s">
        <v>9551</v>
      </c>
      <c r="R119" s="456" t="s">
        <v>9552</v>
      </c>
      <c r="S119" s="456" t="s">
        <v>7430</v>
      </c>
      <c r="T119" s="456" t="s">
        <v>7431</v>
      </c>
      <c r="U119" s="456" t="s">
        <v>7432</v>
      </c>
      <c r="V119" s="395" t="s">
        <v>9552</v>
      </c>
      <c r="W119" s="395" t="s">
        <v>7430</v>
      </c>
      <c r="X119" s="395" t="s">
        <v>7431</v>
      </c>
      <c r="Y119" s="395" t="s">
        <v>7432</v>
      </c>
      <c r="Z119" s="395" t="s">
        <v>7433</v>
      </c>
      <c r="AA119" s="386" t="s">
        <v>8273</v>
      </c>
      <c r="AB119" s="396" t="s">
        <v>8294</v>
      </c>
      <c r="AC119" s="426" t="s">
        <v>9553</v>
      </c>
      <c r="AD119" s="398">
        <v>44422</v>
      </c>
      <c r="AE119" s="399" t="s">
        <v>7437</v>
      </c>
      <c r="AF119" s="408"/>
      <c r="AG119" s="408"/>
      <c r="AH119" s="408"/>
      <c r="AI119" s="399" t="s">
        <v>7502</v>
      </c>
      <c r="AJ119" s="407" t="s">
        <v>8449</v>
      </c>
      <c r="AK119" s="399" t="s">
        <v>8297</v>
      </c>
      <c r="AL119" s="401" t="s">
        <v>7674</v>
      </c>
      <c r="AM119" s="401" t="s">
        <v>8298</v>
      </c>
      <c r="AN119" s="399"/>
      <c r="AO119" s="389">
        <v>42905</v>
      </c>
      <c r="AP119" s="389">
        <v>42905</v>
      </c>
      <c r="AQ119" s="403"/>
      <c r="AR119" s="393">
        <f t="shared" si="10"/>
        <v>2017</v>
      </c>
      <c r="AS119" s="389" t="s">
        <v>7912</v>
      </c>
      <c r="AT119" s="389">
        <v>0</v>
      </c>
      <c r="AU119" s="404"/>
      <c r="AV119" s="404"/>
      <c r="AW119" s="389"/>
      <c r="AX119" s="389" t="s">
        <v>7912</v>
      </c>
      <c r="AY119" s="405" t="s">
        <v>7678</v>
      </c>
      <c r="AZ119" s="403" t="s">
        <v>7679</v>
      </c>
      <c r="BA119" s="403">
        <v>2210012470</v>
      </c>
      <c r="BB119" s="406" t="s">
        <v>9554</v>
      </c>
      <c r="BC119" s="406" t="s">
        <v>9555</v>
      </c>
      <c r="BD119" s="396" t="s">
        <v>5210</v>
      </c>
      <c r="BE119" s="407" t="s">
        <v>7892</v>
      </c>
      <c r="BF119" s="390">
        <v>6237000</v>
      </c>
      <c r="BG119" s="399" t="s">
        <v>7682</v>
      </c>
      <c r="BH119" s="408">
        <v>44136</v>
      </c>
      <c r="BI119" s="409" t="s">
        <v>9556</v>
      </c>
      <c r="BJ119" s="410" t="s">
        <v>8393</v>
      </c>
      <c r="BK119" s="410">
        <v>0</v>
      </c>
      <c r="BL119" s="410">
        <v>0</v>
      </c>
      <c r="BM119" s="411" t="s">
        <v>3215</v>
      </c>
      <c r="BN119" s="410" t="s">
        <v>9557</v>
      </c>
      <c r="BO119" s="390">
        <v>1985</v>
      </c>
      <c r="BP119" s="412"/>
      <c r="BQ119" s="406" t="s">
        <v>9558</v>
      </c>
      <c r="BR119" s="427" t="s">
        <v>9559</v>
      </c>
      <c r="BS119" s="427" t="s">
        <v>7463</v>
      </c>
      <c r="BT119" s="427" t="s">
        <v>9560</v>
      </c>
      <c r="BU119" s="427" t="s">
        <v>7463</v>
      </c>
      <c r="BV119" s="427"/>
      <c r="BW119" s="427"/>
      <c r="BX119" s="406">
        <v>2</v>
      </c>
      <c r="BY119" s="427" t="s">
        <v>4675</v>
      </c>
      <c r="BZ119" s="406" t="s">
        <v>9561</v>
      </c>
      <c r="CA119" s="427" t="s">
        <v>9562</v>
      </c>
      <c r="CB119" s="406">
        <v>0</v>
      </c>
      <c r="CC119" s="427" t="s">
        <v>7468</v>
      </c>
      <c r="CD119" s="427" t="s">
        <v>8288</v>
      </c>
      <c r="CE119" s="427"/>
      <c r="CF119" s="427" t="s">
        <v>9563</v>
      </c>
      <c r="CG119" s="427" t="s">
        <v>7566</v>
      </c>
      <c r="CH119" s="427" t="s">
        <v>9564</v>
      </c>
      <c r="CI119" s="427"/>
      <c r="CJ119" s="415">
        <f t="shared" si="7"/>
        <v>7</v>
      </c>
      <c r="CK119" s="416" t="e">
        <f>VLOOKUP(B119,'[1]thành tích'!B$4:H$400,7,0)</f>
        <v>#REF!</v>
      </c>
      <c r="CL119" s="417">
        <f>VLOOKUP(B119,'[1]thành tích'!B$4:M$310,12,0)</f>
        <v>2022</v>
      </c>
      <c r="CM119" s="417" t="e">
        <f>VLOOKUP(B119,'[1]thành tích'!B$4:J$310,9,0)</f>
        <v>#REF!</v>
      </c>
      <c r="CN119" s="417" t="e">
        <f>VLOOKUP(B119,'[1]thành tích'!B$4:F$310,5,0)</f>
        <v>#REF!</v>
      </c>
      <c r="CP119" s="418" t="e">
        <f>VLOOKUP(B119,#REF!,2,0)</f>
        <v>#REF!</v>
      </c>
    </row>
    <row r="120" spans="1:94" s="418" customFormat="1" ht="35.25" customHeight="1">
      <c r="A120" s="386">
        <f t="shared" si="2"/>
        <v>115</v>
      </c>
      <c r="B120" s="439">
        <v>11414</v>
      </c>
      <c r="C120" s="440" t="s">
        <v>588</v>
      </c>
      <c r="D120" s="419">
        <v>27041</v>
      </c>
      <c r="E120" s="390">
        <f t="shared" si="6"/>
        <v>1</v>
      </c>
      <c r="F120" s="391" t="s">
        <v>9310</v>
      </c>
      <c r="G120" s="390"/>
      <c r="H120" s="390" t="s">
        <v>9565</v>
      </c>
      <c r="I120" s="393">
        <f t="shared" si="8"/>
        <v>1974</v>
      </c>
      <c r="J120" s="419">
        <v>27041</v>
      </c>
      <c r="K120" s="419"/>
      <c r="L120" s="387">
        <v>1</v>
      </c>
      <c r="M120" s="387" t="s">
        <v>7425</v>
      </c>
      <c r="N120" s="439">
        <v>11414</v>
      </c>
      <c r="O120" s="433" t="s">
        <v>9566</v>
      </c>
      <c r="P120" s="433" t="s">
        <v>9566</v>
      </c>
      <c r="Q120" s="434" t="s">
        <v>9567</v>
      </c>
      <c r="R120" s="434" t="s">
        <v>7870</v>
      </c>
      <c r="S120" s="456" t="s">
        <v>7430</v>
      </c>
      <c r="T120" s="456" t="s">
        <v>7431</v>
      </c>
      <c r="U120" s="456" t="s">
        <v>7432</v>
      </c>
      <c r="V120" s="434" t="s">
        <v>7870</v>
      </c>
      <c r="W120" s="456" t="s">
        <v>7430</v>
      </c>
      <c r="X120" s="456" t="s">
        <v>7431</v>
      </c>
      <c r="Y120" s="456" t="s">
        <v>7432</v>
      </c>
      <c r="Z120" s="395" t="s">
        <v>7433</v>
      </c>
      <c r="AA120" s="386" t="s">
        <v>8273</v>
      </c>
      <c r="AB120" s="396" t="s">
        <v>8294</v>
      </c>
      <c r="AC120" s="397" t="s">
        <v>9568</v>
      </c>
      <c r="AD120" s="512" t="s">
        <v>9569</v>
      </c>
      <c r="AE120" s="434" t="s">
        <v>8769</v>
      </c>
      <c r="AF120" s="408"/>
      <c r="AG120" s="408"/>
      <c r="AH120" s="408"/>
      <c r="AI120" s="399" t="s">
        <v>7502</v>
      </c>
      <c r="AJ120" s="495" t="s">
        <v>9570</v>
      </c>
      <c r="AK120" s="399" t="s">
        <v>8297</v>
      </c>
      <c r="AL120" s="401" t="s">
        <v>7674</v>
      </c>
      <c r="AM120" s="401"/>
      <c r="AN120" s="399"/>
      <c r="AO120" s="419">
        <v>35521</v>
      </c>
      <c r="AP120" s="419">
        <v>35521</v>
      </c>
      <c r="AQ120" s="442"/>
      <c r="AR120" s="393">
        <v>1997</v>
      </c>
      <c r="AS120" s="389" t="s">
        <v>7676</v>
      </c>
      <c r="AT120" s="389">
        <v>0</v>
      </c>
      <c r="AU120" s="404"/>
      <c r="AV120" s="404"/>
      <c r="AW120" s="389"/>
      <c r="AX120" s="403" t="s">
        <v>7676</v>
      </c>
      <c r="AY120" s="405" t="s">
        <v>7678</v>
      </c>
      <c r="AZ120" s="403" t="s">
        <v>7679</v>
      </c>
      <c r="BA120" s="403" t="s">
        <v>9571</v>
      </c>
      <c r="BB120" s="406" t="s">
        <v>9572</v>
      </c>
      <c r="BC120" s="406"/>
      <c r="BD120" s="396"/>
      <c r="BE120" s="446" t="s">
        <v>7634</v>
      </c>
      <c r="BF120" s="390">
        <v>7564000</v>
      </c>
      <c r="BG120" s="399" t="s">
        <v>7682</v>
      </c>
      <c r="BH120" s="408">
        <v>44463</v>
      </c>
      <c r="BI120" s="468" t="s">
        <v>9573</v>
      </c>
      <c r="BJ120" s="410" t="s">
        <v>7377</v>
      </c>
      <c r="BK120" s="410" t="s">
        <v>9574</v>
      </c>
      <c r="BL120" s="410" t="s">
        <v>9575</v>
      </c>
      <c r="BM120" s="411">
        <v>0</v>
      </c>
      <c r="BN120" s="410">
        <v>0</v>
      </c>
      <c r="BO120" s="390">
        <v>1977</v>
      </c>
      <c r="BP120" s="412"/>
      <c r="BQ120" s="406" t="s">
        <v>7517</v>
      </c>
      <c r="BR120" s="427" t="s">
        <v>9576</v>
      </c>
      <c r="BS120" s="427" t="s">
        <v>7777</v>
      </c>
      <c r="BT120" s="427" t="s">
        <v>9577</v>
      </c>
      <c r="BU120" s="427" t="s">
        <v>9578</v>
      </c>
      <c r="BV120" s="427"/>
      <c r="BW120" s="427"/>
      <c r="BX120" s="406">
        <v>2</v>
      </c>
      <c r="BY120" s="427" t="s">
        <v>9579</v>
      </c>
      <c r="BZ120" s="406">
        <v>0</v>
      </c>
      <c r="CA120" s="427" t="s">
        <v>7465</v>
      </c>
      <c r="CB120" s="406">
        <v>0</v>
      </c>
      <c r="CC120" s="427" t="s">
        <v>7468</v>
      </c>
      <c r="CD120" s="427" t="s">
        <v>9567</v>
      </c>
      <c r="CE120" s="427"/>
      <c r="CF120" s="427" t="s">
        <v>9580</v>
      </c>
      <c r="CG120" s="427" t="s">
        <v>7468</v>
      </c>
      <c r="CH120" s="427" t="s">
        <v>9581</v>
      </c>
      <c r="CI120" s="427"/>
      <c r="CJ120" s="415">
        <f t="shared" si="7"/>
        <v>27</v>
      </c>
      <c r="CK120" s="416" t="str">
        <f>VLOOKUP(B120,'[1]thành tích'!B$4:H$400,7,0)</f>
        <v>đi bên phục vụ rồi</v>
      </c>
      <c r="CL120" s="417" t="e">
        <f>VLOOKUP(B120,'[1]thành tích'!B$4:M$310,12,0)</f>
        <v>#REF!</v>
      </c>
      <c r="CM120" s="417" t="e">
        <f>VLOOKUP(B120,'[1]thành tích'!B$4:J$310,9,0)</f>
        <v>#REF!</v>
      </c>
      <c r="CN120" s="417" t="str">
        <f>VLOOKUP(B120,'[1]thành tích'!B$4:F$310,5,0)</f>
        <v xml:space="preserve"> 2- Hạ Long 7+8/ 2024</v>
      </c>
      <c r="CP120" s="418" t="e">
        <f>VLOOKUP(B120,#REF!,2,0)</f>
        <v>#REF!</v>
      </c>
    </row>
    <row r="121" spans="1:94" s="418" customFormat="1" ht="35.25" customHeight="1">
      <c r="A121" s="386">
        <f t="shared" si="2"/>
        <v>116</v>
      </c>
      <c r="B121" s="439">
        <v>20252</v>
      </c>
      <c r="C121" s="440" t="s">
        <v>9582</v>
      </c>
      <c r="D121" s="419">
        <v>27753</v>
      </c>
      <c r="E121" s="390">
        <f t="shared" si="6"/>
        <v>12</v>
      </c>
      <c r="F121" s="391" t="s">
        <v>9310</v>
      </c>
      <c r="G121" s="419"/>
      <c r="H121" s="392"/>
      <c r="I121" s="393">
        <f t="shared" si="8"/>
        <v>1975</v>
      </c>
      <c r="J121" s="419"/>
      <c r="K121" s="419">
        <v>27753</v>
      </c>
      <c r="L121" s="387">
        <v>2</v>
      </c>
      <c r="M121" s="387" t="s">
        <v>7397</v>
      </c>
      <c r="N121" s="439">
        <v>20252</v>
      </c>
      <c r="O121" s="433" t="s">
        <v>9239</v>
      </c>
      <c r="P121" s="434" t="s">
        <v>9583</v>
      </c>
      <c r="Q121" s="434" t="s">
        <v>9584</v>
      </c>
      <c r="R121" s="434" t="s">
        <v>9585</v>
      </c>
      <c r="S121" s="434" t="s">
        <v>7430</v>
      </c>
      <c r="T121" s="434" t="s">
        <v>7431</v>
      </c>
      <c r="U121" s="434" t="s">
        <v>7432</v>
      </c>
      <c r="V121" s="434" t="s">
        <v>9585</v>
      </c>
      <c r="W121" s="434" t="s">
        <v>7430</v>
      </c>
      <c r="X121" s="434" t="s">
        <v>7431</v>
      </c>
      <c r="Y121" s="434" t="s">
        <v>7432</v>
      </c>
      <c r="Z121" s="395" t="s">
        <v>7433</v>
      </c>
      <c r="AA121" s="386" t="s">
        <v>8273</v>
      </c>
      <c r="AB121" s="396" t="s">
        <v>7435</v>
      </c>
      <c r="AC121" s="397" t="s">
        <v>9586</v>
      </c>
      <c r="AD121" s="398">
        <v>44433</v>
      </c>
      <c r="AE121" s="399" t="s">
        <v>7437</v>
      </c>
      <c r="AF121" s="408">
        <v>40423</v>
      </c>
      <c r="AG121" s="408">
        <v>40788</v>
      </c>
      <c r="AH121" s="408"/>
      <c r="AI121" s="399" t="s">
        <v>7502</v>
      </c>
      <c r="AJ121" s="495" t="s">
        <v>9587</v>
      </c>
      <c r="AK121" s="458" t="s">
        <v>7440</v>
      </c>
      <c r="AL121" s="401" t="s">
        <v>7441</v>
      </c>
      <c r="AM121" s="390" t="s">
        <v>9588</v>
      </c>
      <c r="AN121" s="399"/>
      <c r="AO121" s="419">
        <v>38099</v>
      </c>
      <c r="AP121" s="419">
        <v>44471</v>
      </c>
      <c r="AQ121" s="442"/>
      <c r="AR121" s="393">
        <v>2004</v>
      </c>
      <c r="AS121" s="389" t="s">
        <v>7676</v>
      </c>
      <c r="AT121" s="389">
        <v>0</v>
      </c>
      <c r="AU121" s="404" t="s">
        <v>7447</v>
      </c>
      <c r="AV121" s="404"/>
      <c r="AW121" s="389"/>
      <c r="AX121" s="403" t="s">
        <v>7676</v>
      </c>
      <c r="AY121" s="405" t="s">
        <v>7678</v>
      </c>
      <c r="AZ121" s="403" t="s">
        <v>7679</v>
      </c>
      <c r="BA121" s="403" t="s">
        <v>9589</v>
      </c>
      <c r="BB121" s="406" t="s">
        <v>9590</v>
      </c>
      <c r="BC121" s="406"/>
      <c r="BD121" s="396"/>
      <c r="BE121" s="407" t="s">
        <v>7767</v>
      </c>
      <c r="BF121" s="390">
        <v>6549000</v>
      </c>
      <c r="BG121" s="399" t="s">
        <v>7682</v>
      </c>
      <c r="BH121" s="408">
        <v>44471</v>
      </c>
      <c r="BI121" s="468" t="s">
        <v>9591</v>
      </c>
      <c r="BJ121" s="410" t="s">
        <v>7379</v>
      </c>
      <c r="BK121" s="410">
        <v>0</v>
      </c>
      <c r="BL121" s="410">
        <v>0</v>
      </c>
      <c r="BM121" s="411" t="s">
        <v>9592</v>
      </c>
      <c r="BN121" s="410" t="s">
        <v>9593</v>
      </c>
      <c r="BO121" s="412" t="s">
        <v>9594</v>
      </c>
      <c r="BP121" s="390"/>
      <c r="BQ121" s="406" t="s">
        <v>7468</v>
      </c>
      <c r="BR121" s="427" t="s">
        <v>9595</v>
      </c>
      <c r="BS121" s="427" t="s">
        <v>9596</v>
      </c>
      <c r="BT121" s="427" t="s">
        <v>9597</v>
      </c>
      <c r="BU121" s="427" t="s">
        <v>9598</v>
      </c>
      <c r="BV121" s="427" t="s">
        <v>9599</v>
      </c>
      <c r="BW121" s="427"/>
      <c r="BX121" s="406">
        <v>3</v>
      </c>
      <c r="BY121" s="427" t="s">
        <v>7465</v>
      </c>
      <c r="BZ121" s="406">
        <v>0</v>
      </c>
      <c r="CA121" s="427" t="s">
        <v>7465</v>
      </c>
      <c r="CB121" s="406">
        <v>0</v>
      </c>
      <c r="CC121" s="427" t="s">
        <v>7468</v>
      </c>
      <c r="CD121" s="427" t="s">
        <v>7688</v>
      </c>
      <c r="CE121" s="427"/>
      <c r="CF121" s="427" t="s">
        <v>9600</v>
      </c>
      <c r="CG121" s="427" t="s">
        <v>7490</v>
      </c>
      <c r="CH121" s="427" t="s">
        <v>9601</v>
      </c>
      <c r="CI121" s="427"/>
      <c r="CJ121" s="415">
        <f t="shared" si="7"/>
        <v>20</v>
      </c>
      <c r="CK121" s="416" t="e">
        <f>VLOOKUP(B121,'[1]thành tích'!B$4:H$400,7,0)</f>
        <v>#REF!</v>
      </c>
      <c r="CL121" s="417" t="e">
        <f>VLOOKUP(B121,'[1]thành tích'!B$4:M$310,12,0)</f>
        <v>#REF!</v>
      </c>
      <c r="CM121" s="417" t="e">
        <f>VLOOKUP(B121,'[1]thành tích'!B$4:J$310,9,0)</f>
        <v>#REF!</v>
      </c>
      <c r="CN121" s="417" t="e">
        <f>VLOOKUP(B121,'[1]thành tích'!B$4:F$310,5,0)</f>
        <v>#REF!</v>
      </c>
      <c r="CP121" s="418" t="e">
        <f>VLOOKUP(B121,#REF!,2,0)</f>
        <v>#REF!</v>
      </c>
    </row>
    <row r="122" spans="1:94" s="418" customFormat="1" ht="35.25" customHeight="1">
      <c r="A122" s="386">
        <f t="shared" si="2"/>
        <v>117</v>
      </c>
      <c r="B122" s="439">
        <v>13109</v>
      </c>
      <c r="C122" s="480" t="s">
        <v>385</v>
      </c>
      <c r="D122" s="419">
        <v>30297</v>
      </c>
      <c r="E122" s="390">
        <f t="shared" si="6"/>
        <v>12</v>
      </c>
      <c r="F122" s="391" t="s">
        <v>9310</v>
      </c>
      <c r="G122" s="419"/>
      <c r="H122" s="403"/>
      <c r="I122" s="393">
        <f>YEAR(D122)</f>
        <v>1982</v>
      </c>
      <c r="J122" s="419">
        <v>30297</v>
      </c>
      <c r="K122" s="448"/>
      <c r="L122" s="387">
        <v>1</v>
      </c>
      <c r="M122" s="387" t="s">
        <v>7425</v>
      </c>
      <c r="N122" s="439">
        <v>13109</v>
      </c>
      <c r="O122" s="403" t="s">
        <v>9602</v>
      </c>
      <c r="P122" s="455" t="s">
        <v>9603</v>
      </c>
      <c r="Q122" s="456" t="s">
        <v>9604</v>
      </c>
      <c r="R122" s="456" t="s">
        <v>9605</v>
      </c>
      <c r="S122" s="456" t="s">
        <v>7474</v>
      </c>
      <c r="T122" s="456" t="s">
        <v>7431</v>
      </c>
      <c r="U122" s="456" t="s">
        <v>7432</v>
      </c>
      <c r="V122" s="395" t="s">
        <v>9605</v>
      </c>
      <c r="W122" s="395" t="s">
        <v>7474</v>
      </c>
      <c r="X122" s="395" t="s">
        <v>7431</v>
      </c>
      <c r="Y122" s="395" t="s">
        <v>7432</v>
      </c>
      <c r="Z122" s="395" t="s">
        <v>7433</v>
      </c>
      <c r="AA122" s="386" t="s">
        <v>8273</v>
      </c>
      <c r="AB122" s="396" t="s">
        <v>8294</v>
      </c>
      <c r="AC122" s="397" t="s">
        <v>9606</v>
      </c>
      <c r="AD122" s="512" t="s">
        <v>9607</v>
      </c>
      <c r="AE122" s="399" t="s">
        <v>7437</v>
      </c>
      <c r="AF122" s="408"/>
      <c r="AG122" s="408"/>
      <c r="AH122" s="408"/>
      <c r="AI122" s="399" t="s">
        <v>7502</v>
      </c>
      <c r="AJ122" s="407" t="s">
        <v>9608</v>
      </c>
      <c r="AK122" s="399" t="s">
        <v>8297</v>
      </c>
      <c r="AL122" s="401" t="s">
        <v>7674</v>
      </c>
      <c r="AM122" s="401"/>
      <c r="AN122" s="399"/>
      <c r="AO122" s="389">
        <v>38292</v>
      </c>
      <c r="AP122" s="389">
        <v>38292</v>
      </c>
      <c r="AQ122" s="403"/>
      <c r="AR122" s="393">
        <f>YEAR(AP122)</f>
        <v>2004</v>
      </c>
      <c r="AS122" s="389" t="s">
        <v>7676</v>
      </c>
      <c r="AT122" s="389">
        <v>0</v>
      </c>
      <c r="AU122" s="404"/>
      <c r="AV122" s="404"/>
      <c r="AW122" s="406"/>
      <c r="AX122" s="389" t="s">
        <v>7912</v>
      </c>
      <c r="AY122" s="405" t="s">
        <v>7678</v>
      </c>
      <c r="AZ122" s="403" t="s">
        <v>7679</v>
      </c>
      <c r="BA122" s="403">
        <v>2005007773</v>
      </c>
      <c r="BB122" s="406" t="s">
        <v>9609</v>
      </c>
      <c r="BC122" s="406" t="s">
        <v>9610</v>
      </c>
      <c r="BD122" s="396" t="s">
        <v>5210</v>
      </c>
      <c r="BE122" s="407" t="s">
        <v>7655</v>
      </c>
      <c r="BF122" s="390">
        <v>6877000</v>
      </c>
      <c r="BG122" s="399" t="s">
        <v>7682</v>
      </c>
      <c r="BH122" s="451">
        <v>44136</v>
      </c>
      <c r="BI122" s="409" t="s">
        <v>9611</v>
      </c>
      <c r="BJ122" s="410" t="s">
        <v>7377</v>
      </c>
      <c r="BK122" s="411" t="s">
        <v>9612</v>
      </c>
      <c r="BL122" s="410">
        <v>0</v>
      </c>
      <c r="BM122" s="411">
        <v>0</v>
      </c>
      <c r="BN122" s="410">
        <v>0</v>
      </c>
      <c r="BO122" s="390"/>
      <c r="BP122" s="390" t="s">
        <v>9613</v>
      </c>
      <c r="BQ122" s="411" t="s">
        <v>9614</v>
      </c>
      <c r="BR122" s="427" t="s">
        <v>9615</v>
      </c>
      <c r="BS122" s="427" t="s">
        <v>7463</v>
      </c>
      <c r="BT122" s="427"/>
      <c r="BU122" s="427"/>
      <c r="BV122" s="427"/>
      <c r="BW122" s="427"/>
      <c r="BX122" s="406">
        <v>1</v>
      </c>
      <c r="BY122" s="427" t="s">
        <v>7465</v>
      </c>
      <c r="BZ122" s="406">
        <v>0</v>
      </c>
      <c r="CA122" s="427" t="s">
        <v>9616</v>
      </c>
      <c r="CB122" s="406">
        <v>0</v>
      </c>
      <c r="CC122" s="427" t="s">
        <v>7468</v>
      </c>
      <c r="CD122" s="427" t="s">
        <v>9617</v>
      </c>
      <c r="CE122" s="427"/>
      <c r="CF122" s="427"/>
      <c r="CG122" s="427"/>
      <c r="CH122" s="427"/>
      <c r="CI122" s="427"/>
      <c r="CJ122" s="415">
        <f t="shared" si="7"/>
        <v>20</v>
      </c>
      <c r="CK122" s="416">
        <f>VLOOKUP(B122,'[1]thành tích'!B$4:H$400,7,0)</f>
        <v>2024</v>
      </c>
      <c r="CL122" s="417" t="e">
        <f>VLOOKUP(B122,'[1]thành tích'!B$4:M$310,12,0)</f>
        <v>#REF!</v>
      </c>
      <c r="CM122" s="417" t="e">
        <f>VLOOKUP(B122,'[1]thành tích'!B$4:J$310,9,0)</f>
        <v>#REF!</v>
      </c>
      <c r="CN122" s="417" t="str">
        <f>VLOOKUP(B122,'[1]thành tích'!B$4:F$310,5,0)</f>
        <v>Hạ Long Haritec 15/8/2022</v>
      </c>
      <c r="CP122" s="418" t="e">
        <f>VLOOKUP(B122,#REF!,2,0)</f>
        <v>#REF!</v>
      </c>
    </row>
    <row r="123" spans="1:94" s="418" customFormat="1" ht="35.25" customHeight="1">
      <c r="A123" s="386">
        <f t="shared" si="2"/>
        <v>118</v>
      </c>
      <c r="B123" s="387">
        <v>10430</v>
      </c>
      <c r="C123" s="517" t="s">
        <v>9618</v>
      </c>
      <c r="D123" s="389">
        <v>26186</v>
      </c>
      <c r="E123" s="390">
        <f t="shared" si="6"/>
        <v>9</v>
      </c>
      <c r="F123" s="391" t="s">
        <v>9619</v>
      </c>
      <c r="G123" s="389"/>
      <c r="H123" s="403"/>
      <c r="I123" s="393">
        <f>YEAR(D123)</f>
        <v>1971</v>
      </c>
      <c r="J123" s="389"/>
      <c r="K123" s="429">
        <v>26186</v>
      </c>
      <c r="L123" s="387">
        <v>2</v>
      </c>
      <c r="M123" s="387" t="s">
        <v>7397</v>
      </c>
      <c r="N123" s="387">
        <v>10430</v>
      </c>
      <c r="O123" s="406" t="s">
        <v>8665</v>
      </c>
      <c r="P123" s="401" t="s">
        <v>8665</v>
      </c>
      <c r="Q123" s="401" t="s">
        <v>9620</v>
      </c>
      <c r="R123" s="401" t="s">
        <v>9621</v>
      </c>
      <c r="S123" s="401" t="s">
        <v>7951</v>
      </c>
      <c r="T123" s="401" t="s">
        <v>7431</v>
      </c>
      <c r="U123" s="401" t="s">
        <v>7432</v>
      </c>
      <c r="V123" s="395" t="s">
        <v>9621</v>
      </c>
      <c r="W123" s="395" t="s">
        <v>7951</v>
      </c>
      <c r="X123" s="395" t="s">
        <v>7431</v>
      </c>
      <c r="Y123" s="395" t="s">
        <v>7432</v>
      </c>
      <c r="Z123" s="395" t="s">
        <v>7433</v>
      </c>
      <c r="AA123" s="386" t="s">
        <v>7434</v>
      </c>
      <c r="AB123" s="396" t="s">
        <v>7435</v>
      </c>
      <c r="AC123" s="397" t="s">
        <v>9622</v>
      </c>
      <c r="AD123" s="398">
        <v>44431</v>
      </c>
      <c r="AE123" s="399" t="s">
        <v>7437</v>
      </c>
      <c r="AF123" s="395">
        <v>40058</v>
      </c>
      <c r="AG123" s="395">
        <v>40423</v>
      </c>
      <c r="AH123" s="395"/>
      <c r="AI123" s="399" t="s">
        <v>7502</v>
      </c>
      <c r="AJ123" s="407" t="s">
        <v>7628</v>
      </c>
      <c r="AK123" s="399" t="s">
        <v>7504</v>
      </c>
      <c r="AL123" s="401" t="s">
        <v>7505</v>
      </c>
      <c r="AM123" s="401" t="s">
        <v>7740</v>
      </c>
      <c r="AN123" s="399" t="s">
        <v>7507</v>
      </c>
      <c r="AO123" s="389" t="s">
        <v>9623</v>
      </c>
      <c r="AP123" s="389" t="s">
        <v>9623</v>
      </c>
      <c r="AQ123" s="403"/>
      <c r="AR123" s="393">
        <f>YEAR(AP123)</f>
        <v>1993</v>
      </c>
      <c r="AS123" s="389" t="s">
        <v>7676</v>
      </c>
      <c r="AT123" s="389" t="s">
        <v>7677</v>
      </c>
      <c r="AU123" s="406" t="s">
        <v>7447</v>
      </c>
      <c r="AV123" s="406" t="s">
        <v>9624</v>
      </c>
      <c r="AW123" s="404"/>
      <c r="AX123" s="389" t="s">
        <v>7677</v>
      </c>
      <c r="AY123" s="482" t="s">
        <v>7678</v>
      </c>
      <c r="AZ123" s="406" t="s">
        <v>7679</v>
      </c>
      <c r="BA123" s="406">
        <v>2096065220</v>
      </c>
      <c r="BB123" s="406" t="s">
        <v>9625</v>
      </c>
      <c r="BC123" s="406" t="s">
        <v>9626</v>
      </c>
      <c r="BD123" s="396" t="s">
        <v>5204</v>
      </c>
      <c r="BE123" s="407" t="s">
        <v>7634</v>
      </c>
      <c r="BF123" s="390">
        <v>7564000</v>
      </c>
      <c r="BG123" s="399" t="s">
        <v>7682</v>
      </c>
      <c r="BH123" s="408">
        <v>43617</v>
      </c>
      <c r="BI123" s="409" t="s">
        <v>9627</v>
      </c>
      <c r="BJ123" s="410" t="s">
        <v>7379</v>
      </c>
      <c r="BK123" s="410">
        <v>0</v>
      </c>
      <c r="BL123" s="410">
        <v>0</v>
      </c>
      <c r="BM123" s="411" t="s">
        <v>148</v>
      </c>
      <c r="BN123" s="410" t="s">
        <v>9628</v>
      </c>
      <c r="BO123" s="390">
        <v>1969</v>
      </c>
      <c r="BP123" s="412"/>
      <c r="BQ123" s="403" t="s">
        <v>9629</v>
      </c>
      <c r="BR123" s="484" t="s">
        <v>9630</v>
      </c>
      <c r="BS123" s="484" t="s">
        <v>9631</v>
      </c>
      <c r="BT123" s="484" t="s">
        <v>9632</v>
      </c>
      <c r="BU123" s="484" t="s">
        <v>7463</v>
      </c>
      <c r="BV123" s="484"/>
      <c r="BW123" s="484"/>
      <c r="BX123" s="406">
        <v>2</v>
      </c>
      <c r="BY123" s="427" t="s">
        <v>8662</v>
      </c>
      <c r="BZ123" s="406">
        <v>0</v>
      </c>
      <c r="CA123" s="427" t="s">
        <v>9633</v>
      </c>
      <c r="CB123" s="406">
        <v>0</v>
      </c>
      <c r="CC123" s="484" t="s">
        <v>7468</v>
      </c>
      <c r="CD123" s="484" t="s">
        <v>7965</v>
      </c>
      <c r="CE123" s="484"/>
      <c r="CF123" s="484" t="s">
        <v>7883</v>
      </c>
      <c r="CG123" s="484"/>
      <c r="CH123" s="484"/>
      <c r="CI123" s="484"/>
      <c r="CJ123" s="415">
        <f t="shared" si="7"/>
        <v>31</v>
      </c>
      <c r="CK123" s="416">
        <f>VLOOKUP(B123,'[1]thành tích'!B$4:H$400,7,0)</f>
        <v>2019</v>
      </c>
      <c r="CL123" s="417" t="e">
        <f>VLOOKUP(B123,'[1]thành tích'!B$4:M$310,12,0)</f>
        <v>#REF!</v>
      </c>
      <c r="CM123" s="417" t="str">
        <f>VLOOKUP(B123,'[1]thành tích'!B$4:J$310,9,0)</f>
        <v>2023 đi Đài Loan</v>
      </c>
      <c r="CN123" s="417" t="str">
        <f>VLOOKUP(B123,'[1]thành tích'!B$4:F$310,5,0)</f>
        <v xml:space="preserve"> 1-Thái Nguyên 6/2016
 2 -Sa pa 26-29/9</v>
      </c>
      <c r="CP123" s="418" t="e">
        <f>VLOOKUP(B123,#REF!,2,0)</f>
        <v>#REF!</v>
      </c>
    </row>
    <row r="124" spans="1:94" s="418" customFormat="1" ht="35.25" customHeight="1">
      <c r="A124" s="386">
        <f t="shared" si="2"/>
        <v>119</v>
      </c>
      <c r="B124" s="387">
        <v>12165</v>
      </c>
      <c r="C124" s="388" t="s">
        <v>707</v>
      </c>
      <c r="D124" s="389">
        <v>26939</v>
      </c>
      <c r="E124" s="390">
        <f t="shared" si="6"/>
        <v>10</v>
      </c>
      <c r="F124" s="391" t="s">
        <v>9619</v>
      </c>
      <c r="G124" s="389"/>
      <c r="H124" s="389" t="s">
        <v>9634</v>
      </c>
      <c r="I124" s="393">
        <f t="shared" si="8"/>
        <v>1973</v>
      </c>
      <c r="J124" s="389"/>
      <c r="K124" s="429">
        <v>26939</v>
      </c>
      <c r="L124" s="387">
        <v>2</v>
      </c>
      <c r="M124" s="387" t="s">
        <v>7397</v>
      </c>
      <c r="N124" s="387">
        <v>12165</v>
      </c>
      <c r="O124" s="403" t="s">
        <v>7497</v>
      </c>
      <c r="P124" s="399" t="s">
        <v>9635</v>
      </c>
      <c r="Q124" s="401" t="s">
        <v>9636</v>
      </c>
      <c r="R124" s="401" t="s">
        <v>9637</v>
      </c>
      <c r="S124" s="401" t="s">
        <v>7474</v>
      </c>
      <c r="T124" s="401" t="s">
        <v>7431</v>
      </c>
      <c r="U124" s="401" t="s">
        <v>7432</v>
      </c>
      <c r="V124" s="395" t="s">
        <v>9637</v>
      </c>
      <c r="W124" s="395" t="s">
        <v>7474</v>
      </c>
      <c r="X124" s="395" t="s">
        <v>7431</v>
      </c>
      <c r="Y124" s="395" t="s">
        <v>7432</v>
      </c>
      <c r="Z124" s="395" t="s">
        <v>7433</v>
      </c>
      <c r="AA124" s="386" t="s">
        <v>7434</v>
      </c>
      <c r="AB124" s="396" t="s">
        <v>7435</v>
      </c>
      <c r="AC124" s="426" t="s">
        <v>9638</v>
      </c>
      <c r="AD124" s="398">
        <v>44325</v>
      </c>
      <c r="AE124" s="399" t="s">
        <v>7437</v>
      </c>
      <c r="AF124" s="395"/>
      <c r="AG124" s="395"/>
      <c r="AH124" s="395"/>
      <c r="AI124" s="399" t="s">
        <v>7438</v>
      </c>
      <c r="AJ124" s="407" t="s">
        <v>9639</v>
      </c>
      <c r="AK124" s="399" t="s">
        <v>7504</v>
      </c>
      <c r="AL124" s="401" t="s">
        <v>7715</v>
      </c>
      <c r="AM124" s="401" t="s">
        <v>7764</v>
      </c>
      <c r="AN124" s="399"/>
      <c r="AO124" s="389" t="s">
        <v>9640</v>
      </c>
      <c r="AP124" s="389" t="s">
        <v>9640</v>
      </c>
      <c r="AQ124" s="403"/>
      <c r="AR124" s="393" t="e">
        <f t="shared" ref="AR124:AR182" si="11">YEAR(AP124)</f>
        <v>#VALUE!</v>
      </c>
      <c r="AS124" s="389" t="s">
        <v>7676</v>
      </c>
      <c r="AT124" s="389" t="s">
        <v>7696</v>
      </c>
      <c r="AU124" s="404"/>
      <c r="AV124" s="403" t="s">
        <v>7855</v>
      </c>
      <c r="AW124" s="404"/>
      <c r="AX124" s="389" t="s">
        <v>7696</v>
      </c>
      <c r="AY124" s="405" t="s">
        <v>7678</v>
      </c>
      <c r="AZ124" s="403" t="s">
        <v>7679</v>
      </c>
      <c r="BA124" s="403">
        <v>2000004355</v>
      </c>
      <c r="BB124" s="406" t="s">
        <v>9641</v>
      </c>
      <c r="BC124" s="406" t="s">
        <v>9642</v>
      </c>
      <c r="BD124" s="396" t="s">
        <v>5204</v>
      </c>
      <c r="BE124" s="407" t="s">
        <v>7634</v>
      </c>
      <c r="BF124" s="390">
        <v>7564000</v>
      </c>
      <c r="BG124" s="399" t="s">
        <v>7682</v>
      </c>
      <c r="BH124" s="408">
        <v>43617</v>
      </c>
      <c r="BI124" s="409" t="s">
        <v>9643</v>
      </c>
      <c r="BJ124" s="410" t="s">
        <v>7379</v>
      </c>
      <c r="BK124" s="410">
        <v>0</v>
      </c>
      <c r="BL124" s="410">
        <v>0</v>
      </c>
      <c r="BM124" s="411" t="s">
        <v>9644</v>
      </c>
      <c r="BN124" s="410" t="s">
        <v>9645</v>
      </c>
      <c r="BO124" s="390">
        <v>1961</v>
      </c>
      <c r="BP124" s="390"/>
      <c r="BQ124" s="406" t="s">
        <v>7468</v>
      </c>
      <c r="BR124" s="413" t="s">
        <v>9646</v>
      </c>
      <c r="BS124" s="518" t="s">
        <v>9647</v>
      </c>
      <c r="BT124" s="413" t="s">
        <v>9648</v>
      </c>
      <c r="BU124" s="413" t="s">
        <v>9649</v>
      </c>
      <c r="BV124" s="413"/>
      <c r="BW124" s="413"/>
      <c r="BX124" s="406">
        <v>2</v>
      </c>
      <c r="BY124" s="427" t="s">
        <v>9650</v>
      </c>
      <c r="BZ124" s="406" t="s">
        <v>9651</v>
      </c>
      <c r="CA124" s="427" t="s">
        <v>3749</v>
      </c>
      <c r="CB124" s="406">
        <v>0</v>
      </c>
      <c r="CC124" s="413" t="s">
        <v>7468</v>
      </c>
      <c r="CD124" s="413" t="s">
        <v>9652</v>
      </c>
      <c r="CE124" s="413"/>
      <c r="CF124" s="413" t="s">
        <v>9653</v>
      </c>
      <c r="CG124" s="413" t="s">
        <v>7468</v>
      </c>
      <c r="CH124" s="413" t="s">
        <v>9654</v>
      </c>
      <c r="CI124" s="413"/>
      <c r="CJ124" s="415" t="e">
        <f t="shared" si="7"/>
        <v>#VALUE!</v>
      </c>
      <c r="CK124" s="416">
        <f>VLOOKUP(B124,'[1]thành tích'!B$4:H$400,7,0)</f>
        <v>2023</v>
      </c>
      <c r="CL124" s="417" t="e">
        <f>VLOOKUP(B124,'[1]thành tích'!B$4:M$310,12,0)</f>
        <v>#REF!</v>
      </c>
      <c r="CM124" s="417" t="str">
        <f>VLOOKUP(B124,'[1]thành tích'!B$4:J$310,9,0)</f>
        <v>Inđo 10-2022</v>
      </c>
      <c r="CN124" s="417" t="str">
        <f>VLOOKUP(B124,'[1]thành tích'!B$4:F$310,5,0)</f>
        <v>Móng Cái  21/9/2018</v>
      </c>
      <c r="CP124" s="418" t="e">
        <f>VLOOKUP(B124,#REF!,2,0)</f>
        <v>#REF!</v>
      </c>
    </row>
    <row r="125" spans="1:94" s="418" customFormat="1" ht="35.25" customHeight="1">
      <c r="A125" s="386">
        <f t="shared" si="2"/>
        <v>120</v>
      </c>
      <c r="B125" s="387">
        <v>10443</v>
      </c>
      <c r="C125" s="480" t="s">
        <v>312</v>
      </c>
      <c r="D125" s="419">
        <v>25825</v>
      </c>
      <c r="E125" s="390">
        <f t="shared" si="6"/>
        <v>9</v>
      </c>
      <c r="F125" s="391" t="s">
        <v>9619</v>
      </c>
      <c r="G125" s="419"/>
      <c r="H125" s="392"/>
      <c r="I125" s="393">
        <f t="shared" si="8"/>
        <v>1970</v>
      </c>
      <c r="J125" s="419"/>
      <c r="K125" s="448">
        <v>25825</v>
      </c>
      <c r="L125" s="387">
        <v>2</v>
      </c>
      <c r="M125" s="387" t="s">
        <v>7397</v>
      </c>
      <c r="N125" s="387">
        <v>10443</v>
      </c>
      <c r="O125" s="392" t="s">
        <v>8204</v>
      </c>
      <c r="P125" s="455" t="s">
        <v>9655</v>
      </c>
      <c r="Q125" s="401" t="s">
        <v>9656</v>
      </c>
      <c r="R125" s="401" t="s">
        <v>9657</v>
      </c>
      <c r="S125" s="401" t="s">
        <v>7430</v>
      </c>
      <c r="T125" s="401" t="s">
        <v>7431</v>
      </c>
      <c r="U125" s="401" t="s">
        <v>7432</v>
      </c>
      <c r="V125" s="395" t="s">
        <v>9657</v>
      </c>
      <c r="W125" s="395" t="s">
        <v>7430</v>
      </c>
      <c r="X125" s="395" t="s">
        <v>7431</v>
      </c>
      <c r="Y125" s="395" t="s">
        <v>7432</v>
      </c>
      <c r="Z125" s="395" t="s">
        <v>7433</v>
      </c>
      <c r="AA125" s="386" t="s">
        <v>7434</v>
      </c>
      <c r="AB125" s="396" t="s">
        <v>7871</v>
      </c>
      <c r="AC125" s="449" t="s">
        <v>9658</v>
      </c>
      <c r="AD125" s="398" t="s">
        <v>8851</v>
      </c>
      <c r="AE125" s="399" t="s">
        <v>9659</v>
      </c>
      <c r="AF125" s="395"/>
      <c r="AG125" s="395"/>
      <c r="AH125" s="395"/>
      <c r="AI125" s="399" t="s">
        <v>7502</v>
      </c>
      <c r="AJ125" s="407" t="s">
        <v>8117</v>
      </c>
      <c r="AK125" s="399" t="s">
        <v>7789</v>
      </c>
      <c r="AL125" s="401" t="s">
        <v>7715</v>
      </c>
      <c r="AM125" s="401" t="s">
        <v>9660</v>
      </c>
      <c r="AN125" s="459"/>
      <c r="AO125" s="419">
        <v>34249</v>
      </c>
      <c r="AP125" s="419">
        <v>34249</v>
      </c>
      <c r="AQ125" s="423"/>
      <c r="AR125" s="393">
        <f t="shared" si="11"/>
        <v>1993</v>
      </c>
      <c r="AS125" s="389" t="s">
        <v>7676</v>
      </c>
      <c r="AT125" s="389">
        <v>0</v>
      </c>
      <c r="AU125" s="404"/>
      <c r="AV125" s="493"/>
      <c r="AW125" s="406"/>
      <c r="AX125" s="389" t="s">
        <v>7676</v>
      </c>
      <c r="AY125" s="519" t="s">
        <v>9661</v>
      </c>
      <c r="AZ125" s="437" t="s">
        <v>9662</v>
      </c>
      <c r="BA125" s="403">
        <v>2096065324</v>
      </c>
      <c r="BB125" s="406" t="s">
        <v>9663</v>
      </c>
      <c r="BC125" s="444" t="s">
        <v>9664</v>
      </c>
      <c r="BD125" s="506" t="s">
        <v>5204</v>
      </c>
      <c r="BE125" s="407" t="s">
        <v>7634</v>
      </c>
      <c r="BF125" s="390">
        <v>6817000</v>
      </c>
      <c r="BG125" s="399" t="s">
        <v>7607</v>
      </c>
      <c r="BH125" s="451">
        <v>43617</v>
      </c>
      <c r="BI125" s="409" t="s">
        <v>9665</v>
      </c>
      <c r="BJ125" s="410" t="s">
        <v>7379</v>
      </c>
      <c r="BK125" s="410">
        <v>0</v>
      </c>
      <c r="BL125" s="410">
        <v>0</v>
      </c>
      <c r="BM125" s="411" t="s">
        <v>9666</v>
      </c>
      <c r="BN125" s="410" t="s">
        <v>9667</v>
      </c>
      <c r="BO125" s="390">
        <v>1965</v>
      </c>
      <c r="BP125" s="390"/>
      <c r="BQ125" s="393" t="s">
        <v>7468</v>
      </c>
      <c r="BR125" s="462" t="s">
        <v>9668</v>
      </c>
      <c r="BS125" s="462" t="s">
        <v>7486</v>
      </c>
      <c r="BT125" s="462" t="s">
        <v>9669</v>
      </c>
      <c r="BU125" s="413" t="s">
        <v>9670</v>
      </c>
      <c r="BV125" s="462"/>
      <c r="BW125" s="462"/>
      <c r="BX125" s="406">
        <v>2</v>
      </c>
      <c r="BY125" s="427" t="s">
        <v>8662</v>
      </c>
      <c r="BZ125" s="406">
        <v>0</v>
      </c>
      <c r="CA125" s="427" t="s">
        <v>8662</v>
      </c>
      <c r="CB125" s="406">
        <v>0</v>
      </c>
      <c r="CC125" s="462"/>
      <c r="CD125" s="462"/>
      <c r="CE125" s="462"/>
      <c r="CF125" s="462" t="s">
        <v>9671</v>
      </c>
      <c r="CG125" s="462" t="s">
        <v>7517</v>
      </c>
      <c r="CH125" s="462" t="s">
        <v>9672</v>
      </c>
      <c r="CI125" s="520" t="s">
        <v>9673</v>
      </c>
      <c r="CJ125" s="415">
        <f t="shared" si="7"/>
        <v>31</v>
      </c>
      <c r="CK125" s="416">
        <f>VLOOKUP(B125,'[1]thành tích'!B$4:H$400,7,0)</f>
        <v>2018</v>
      </c>
      <c r="CL125" s="417" t="e">
        <f>VLOOKUP(B125,'[1]thành tích'!B$4:M$310,12,0)</f>
        <v>#REF!</v>
      </c>
      <c r="CM125" s="417" t="e">
        <f>VLOOKUP(B125,'[1]thành tích'!B$4:J$310,9,0)</f>
        <v>#REF!</v>
      </c>
      <c r="CN125" s="417" t="str">
        <f>VLOOKUP(B125,'[1]thành tích'!B$4:F$310,5,0)</f>
        <v>1-Sầm Sơn 10/2011
2-Sa Pa 6/2019</v>
      </c>
      <c r="CP125" s="418" t="e">
        <f>VLOOKUP(B125,#REF!,2,0)</f>
        <v>#REF!</v>
      </c>
    </row>
    <row r="126" spans="1:94" s="418" customFormat="1" ht="35.25" customHeight="1">
      <c r="A126" s="386">
        <f t="shared" si="2"/>
        <v>121</v>
      </c>
      <c r="B126" s="387">
        <v>9039</v>
      </c>
      <c r="C126" s="388" t="s">
        <v>9674</v>
      </c>
      <c r="D126" s="389" t="s">
        <v>9675</v>
      </c>
      <c r="E126" s="390" t="e">
        <f t="shared" si="6"/>
        <v>#VALUE!</v>
      </c>
      <c r="F126" s="391" t="s">
        <v>9619</v>
      </c>
      <c r="G126" s="389"/>
      <c r="H126" s="403"/>
      <c r="I126" s="393" t="e">
        <f t="shared" si="8"/>
        <v>#VALUE!</v>
      </c>
      <c r="J126" s="389" t="s">
        <v>9675</v>
      </c>
      <c r="K126" s="429"/>
      <c r="L126" s="387">
        <v>1</v>
      </c>
      <c r="M126" s="387" t="s">
        <v>7425</v>
      </c>
      <c r="N126" s="387">
        <v>9039</v>
      </c>
      <c r="O126" s="403" t="s">
        <v>7497</v>
      </c>
      <c r="P126" s="399" t="s">
        <v>9676</v>
      </c>
      <c r="Q126" s="401" t="s">
        <v>9677</v>
      </c>
      <c r="R126" s="401" t="s">
        <v>9678</v>
      </c>
      <c r="S126" s="401" t="s">
        <v>7430</v>
      </c>
      <c r="T126" s="401" t="s">
        <v>7431</v>
      </c>
      <c r="U126" s="401" t="s">
        <v>7432</v>
      </c>
      <c r="V126" s="395" t="s">
        <v>9678</v>
      </c>
      <c r="W126" s="395" t="s">
        <v>7430</v>
      </c>
      <c r="X126" s="395" t="s">
        <v>7431</v>
      </c>
      <c r="Y126" s="395" t="s">
        <v>7432</v>
      </c>
      <c r="Z126" s="395" t="s">
        <v>7433</v>
      </c>
      <c r="AA126" s="386" t="s">
        <v>7434</v>
      </c>
      <c r="AB126" s="396" t="s">
        <v>7435</v>
      </c>
      <c r="AC126" s="418" t="s">
        <v>9679</v>
      </c>
      <c r="AD126" s="398" t="s">
        <v>9680</v>
      </c>
      <c r="AE126" s="399" t="s">
        <v>7437</v>
      </c>
      <c r="AF126" s="395"/>
      <c r="AG126" s="395"/>
      <c r="AH126" s="395"/>
      <c r="AI126" s="399" t="s">
        <v>7438</v>
      </c>
      <c r="AJ126" s="407" t="s">
        <v>9681</v>
      </c>
      <c r="AK126" s="399"/>
      <c r="AL126" s="401" t="s">
        <v>7715</v>
      </c>
      <c r="AM126" s="401" t="s">
        <v>9316</v>
      </c>
      <c r="AN126" s="399"/>
      <c r="AO126" s="389" t="s">
        <v>9682</v>
      </c>
      <c r="AP126" s="389" t="s">
        <v>9682</v>
      </c>
      <c r="AQ126" s="402" t="s">
        <v>9683</v>
      </c>
      <c r="AR126" s="393">
        <f t="shared" si="11"/>
        <v>1986</v>
      </c>
      <c r="AS126" s="389" t="s">
        <v>7676</v>
      </c>
      <c r="AT126" s="389">
        <v>0</v>
      </c>
      <c r="AU126" s="404"/>
      <c r="AV126" s="404"/>
      <c r="AW126" s="403"/>
      <c r="AX126" s="389" t="s">
        <v>7676</v>
      </c>
      <c r="AY126" s="405" t="s">
        <v>9661</v>
      </c>
      <c r="AZ126" s="403" t="s">
        <v>9662</v>
      </c>
      <c r="BA126" s="403">
        <v>2096065264</v>
      </c>
      <c r="BB126" s="406" t="s">
        <v>9684</v>
      </c>
      <c r="BC126" s="406" t="s">
        <v>9685</v>
      </c>
      <c r="BD126" s="396" t="s">
        <v>5204</v>
      </c>
      <c r="BE126" s="407" t="s">
        <v>7655</v>
      </c>
      <c r="BF126" s="390">
        <v>6492000</v>
      </c>
      <c r="BG126" s="399" t="s">
        <v>7607</v>
      </c>
      <c r="BH126" s="408">
        <v>42783</v>
      </c>
      <c r="BI126" s="409" t="s">
        <v>9686</v>
      </c>
      <c r="BJ126" s="410" t="s">
        <v>7455</v>
      </c>
      <c r="BK126" s="410" t="s">
        <v>9687</v>
      </c>
      <c r="BL126" s="410">
        <v>0</v>
      </c>
      <c r="BM126" s="411">
        <v>0</v>
      </c>
      <c r="BN126" s="410">
        <v>0</v>
      </c>
      <c r="BO126" s="390">
        <v>1973</v>
      </c>
      <c r="BP126" s="412"/>
      <c r="BQ126" s="406" t="s">
        <v>7517</v>
      </c>
      <c r="BR126" s="427" t="s">
        <v>9688</v>
      </c>
      <c r="BS126" s="462" t="s">
        <v>7463</v>
      </c>
      <c r="BT126" s="413"/>
      <c r="BU126" s="451"/>
      <c r="BV126" s="427"/>
      <c r="BW126" s="427"/>
      <c r="BX126" s="406">
        <v>1</v>
      </c>
      <c r="BY126" s="427" t="s">
        <v>8662</v>
      </c>
      <c r="BZ126" s="406">
        <v>0</v>
      </c>
      <c r="CA126" s="427" t="s">
        <v>7465</v>
      </c>
      <c r="CB126" s="406">
        <v>0</v>
      </c>
      <c r="CC126" s="427" t="s">
        <v>7468</v>
      </c>
      <c r="CD126" s="427" t="s">
        <v>9012</v>
      </c>
      <c r="CE126" s="428"/>
      <c r="CF126" s="427" t="s">
        <v>9340</v>
      </c>
      <c r="CG126" s="427"/>
      <c r="CH126" s="427"/>
      <c r="CI126" s="427"/>
      <c r="CJ126" s="415">
        <f t="shared" si="7"/>
        <v>38</v>
      </c>
      <c r="CK126" s="416">
        <f>VLOOKUP(B126,'[1]thành tích'!B$4:H$400,7,0)</f>
        <v>2012</v>
      </c>
      <c r="CL126" s="417" t="e">
        <f>VLOOKUP(B126,'[1]thành tích'!B$4:M$310,12,0)</f>
        <v>#REF!</v>
      </c>
      <c r="CM126" s="417" t="e">
        <f>VLOOKUP(B126,'[1]thành tích'!B$4:J$310,9,0)</f>
        <v>#REF!</v>
      </c>
      <c r="CN126" s="417" t="str">
        <f>VLOOKUP(B126,'[1]thành tích'!B$4:F$310,5,0)</f>
        <v>đi lần 1 rồi</v>
      </c>
      <c r="CP126" s="418" t="e">
        <f>VLOOKUP(B126,#REF!,2,0)</f>
        <v>#REF!</v>
      </c>
    </row>
    <row r="127" spans="1:94" s="418" customFormat="1" ht="35.25" customHeight="1">
      <c r="A127" s="386">
        <f t="shared" si="2"/>
        <v>122</v>
      </c>
      <c r="B127" s="387">
        <v>13012</v>
      </c>
      <c r="C127" s="480" t="s">
        <v>1123</v>
      </c>
      <c r="D127" s="419">
        <v>30446</v>
      </c>
      <c r="E127" s="390">
        <f t="shared" si="6"/>
        <v>5</v>
      </c>
      <c r="F127" s="391" t="s">
        <v>9619</v>
      </c>
      <c r="G127" s="419"/>
      <c r="H127" s="392"/>
      <c r="I127" s="393">
        <f t="shared" si="8"/>
        <v>1983</v>
      </c>
      <c r="J127" s="423"/>
      <c r="K127" s="448">
        <v>30446</v>
      </c>
      <c r="L127" s="387">
        <v>2</v>
      </c>
      <c r="M127" s="387" t="s">
        <v>7397</v>
      </c>
      <c r="N127" s="387">
        <v>13012</v>
      </c>
      <c r="O127" s="419" t="s">
        <v>9689</v>
      </c>
      <c r="P127" s="421" t="s">
        <v>9689</v>
      </c>
      <c r="Q127" s="456" t="s">
        <v>9690</v>
      </c>
      <c r="R127" s="456" t="s">
        <v>9691</v>
      </c>
      <c r="S127" s="456" t="s">
        <v>7430</v>
      </c>
      <c r="T127" s="456" t="s">
        <v>7431</v>
      </c>
      <c r="U127" s="456" t="s">
        <v>7432</v>
      </c>
      <c r="V127" s="456" t="s">
        <v>9691</v>
      </c>
      <c r="W127" s="395" t="s">
        <v>7430</v>
      </c>
      <c r="X127" s="395" t="s">
        <v>7431</v>
      </c>
      <c r="Y127" s="395" t="s">
        <v>7432</v>
      </c>
      <c r="Z127" s="395" t="s">
        <v>7433</v>
      </c>
      <c r="AA127" s="386" t="s">
        <v>7434</v>
      </c>
      <c r="AB127" s="396" t="s">
        <v>7871</v>
      </c>
      <c r="AC127" s="422" t="s">
        <v>9692</v>
      </c>
      <c r="AD127" s="398" t="s">
        <v>9693</v>
      </c>
      <c r="AE127" s="399" t="s">
        <v>7437</v>
      </c>
      <c r="AF127" s="395"/>
      <c r="AG127" s="395"/>
      <c r="AH127" s="395"/>
      <c r="AI127" s="399" t="s">
        <v>7502</v>
      </c>
      <c r="AJ127" s="407" t="s">
        <v>7853</v>
      </c>
      <c r="AK127" s="399" t="s">
        <v>7789</v>
      </c>
      <c r="AL127" s="401" t="s">
        <v>7715</v>
      </c>
      <c r="AM127" s="401" t="s">
        <v>7506</v>
      </c>
      <c r="AN127" s="459"/>
      <c r="AO127" s="419">
        <v>38231</v>
      </c>
      <c r="AP127" s="419">
        <v>38231</v>
      </c>
      <c r="AQ127" s="423"/>
      <c r="AR127" s="393">
        <f t="shared" si="11"/>
        <v>2004</v>
      </c>
      <c r="AS127" s="389" t="s">
        <v>7676</v>
      </c>
      <c r="AT127" s="389">
        <v>0</v>
      </c>
      <c r="AU127" s="404"/>
      <c r="AV127" s="393"/>
      <c r="AW127" s="404"/>
      <c r="AX127" s="389" t="s">
        <v>7676</v>
      </c>
      <c r="AY127" s="405" t="s">
        <v>7678</v>
      </c>
      <c r="AZ127" s="403" t="s">
        <v>7679</v>
      </c>
      <c r="BA127" s="403">
        <v>2005000754</v>
      </c>
      <c r="BB127" s="406" t="s">
        <v>9694</v>
      </c>
      <c r="BC127" s="444" t="s">
        <v>9695</v>
      </c>
      <c r="BD127" s="396" t="s">
        <v>5204</v>
      </c>
      <c r="BE127" s="407" t="s">
        <v>7655</v>
      </c>
      <c r="BF127" s="390">
        <v>6877000</v>
      </c>
      <c r="BG127" s="399" t="s">
        <v>7682</v>
      </c>
      <c r="BH127" s="451">
        <v>44136</v>
      </c>
      <c r="BI127" s="468" t="s">
        <v>9696</v>
      </c>
      <c r="BJ127" s="410" t="s">
        <v>7379</v>
      </c>
      <c r="BK127" s="410">
        <v>0</v>
      </c>
      <c r="BL127" s="410">
        <v>0</v>
      </c>
      <c r="BM127" s="411" t="s">
        <v>2226</v>
      </c>
      <c r="BN127" s="410" t="s">
        <v>9697</v>
      </c>
      <c r="BO127" s="412" t="s">
        <v>9698</v>
      </c>
      <c r="BP127" s="412"/>
      <c r="BQ127" s="393" t="s">
        <v>9699</v>
      </c>
      <c r="BR127" s="452" t="s">
        <v>9700</v>
      </c>
      <c r="BS127" s="452" t="s">
        <v>7463</v>
      </c>
      <c r="BT127" s="414" t="s">
        <v>9701</v>
      </c>
      <c r="BU127" s="414" t="s">
        <v>7463</v>
      </c>
      <c r="BV127" s="452" t="s">
        <v>9702</v>
      </c>
      <c r="BW127" s="452"/>
      <c r="BX127" s="406">
        <v>3</v>
      </c>
      <c r="BY127" s="427" t="s">
        <v>8662</v>
      </c>
      <c r="BZ127" s="406">
        <v>0</v>
      </c>
      <c r="CA127" s="427" t="s">
        <v>9703</v>
      </c>
      <c r="CB127" s="406" t="s">
        <v>9704</v>
      </c>
      <c r="CC127" s="452"/>
      <c r="CD127" s="452" t="s">
        <v>9705</v>
      </c>
      <c r="CE127" s="452"/>
      <c r="CF127" s="452" t="s">
        <v>9706</v>
      </c>
      <c r="CG127" s="452"/>
      <c r="CH127" s="452" t="s">
        <v>9707</v>
      </c>
      <c r="CI127" s="452"/>
      <c r="CJ127" s="415">
        <f t="shared" si="7"/>
        <v>20</v>
      </c>
      <c r="CK127" s="416">
        <f>VLOOKUP(B127,'[1]thành tích'!B$4:H$400,7,0)</f>
        <v>2023</v>
      </c>
      <c r="CL127" s="417" t="e">
        <f>VLOOKUP(B127,'[1]thành tích'!B$4:M$310,12,0)</f>
        <v>#REF!</v>
      </c>
      <c r="CM127" s="417" t="e">
        <f>VLOOKUP(B127,'[1]thành tích'!B$4:J$310,9,0)</f>
        <v>#REF!</v>
      </c>
      <c r="CN127" s="417" t="str">
        <f>VLOOKUP(B127,'[1]thành tích'!B$4:F$310,5,0)</f>
        <v>Thái Nguyên 6/2015</v>
      </c>
      <c r="CP127" s="418" t="e">
        <f>VLOOKUP(B127,#REF!,2,0)</f>
        <v>#REF!</v>
      </c>
    </row>
    <row r="128" spans="1:94" s="418" customFormat="1" ht="35.25" customHeight="1">
      <c r="A128" s="386">
        <f t="shared" si="2"/>
        <v>123</v>
      </c>
      <c r="B128" s="387">
        <v>14436</v>
      </c>
      <c r="C128" s="480" t="s">
        <v>1734</v>
      </c>
      <c r="D128" s="419">
        <v>27080</v>
      </c>
      <c r="E128" s="390">
        <f t="shared" si="6"/>
        <v>2</v>
      </c>
      <c r="F128" s="391" t="s">
        <v>9619</v>
      </c>
      <c r="G128" s="419"/>
      <c r="H128" s="392"/>
      <c r="I128" s="393">
        <f>YEAR(D128)</f>
        <v>1974</v>
      </c>
      <c r="J128" s="419"/>
      <c r="K128" s="448">
        <v>27080</v>
      </c>
      <c r="L128" s="387">
        <v>2</v>
      </c>
      <c r="M128" s="387" t="s">
        <v>7397</v>
      </c>
      <c r="N128" s="387">
        <v>14436</v>
      </c>
      <c r="O128" s="419" t="s">
        <v>9708</v>
      </c>
      <c r="P128" s="421" t="s">
        <v>9708</v>
      </c>
      <c r="Q128" s="395" t="s">
        <v>9709</v>
      </c>
      <c r="R128" s="395" t="s">
        <v>9710</v>
      </c>
      <c r="S128" s="395" t="s">
        <v>9095</v>
      </c>
      <c r="T128" s="395" t="s">
        <v>8093</v>
      </c>
      <c r="U128" s="395" t="s">
        <v>7432</v>
      </c>
      <c r="V128" s="395" t="s">
        <v>9711</v>
      </c>
      <c r="W128" s="395" t="s">
        <v>7430</v>
      </c>
      <c r="X128" s="395" t="s">
        <v>7431</v>
      </c>
      <c r="Y128" s="395" t="s">
        <v>7432</v>
      </c>
      <c r="Z128" s="395" t="s">
        <v>7433</v>
      </c>
      <c r="AA128" s="386" t="s">
        <v>7434</v>
      </c>
      <c r="AB128" s="396" t="s">
        <v>7435</v>
      </c>
      <c r="AC128" s="422" t="s">
        <v>9712</v>
      </c>
      <c r="AD128" s="398">
        <v>44421</v>
      </c>
      <c r="AE128" s="399" t="s">
        <v>7437</v>
      </c>
      <c r="AF128" s="395"/>
      <c r="AG128" s="395"/>
      <c r="AH128" s="395"/>
      <c r="AI128" s="399" t="s">
        <v>9713</v>
      </c>
      <c r="AJ128" s="407" t="s">
        <v>8794</v>
      </c>
      <c r="AK128" s="399" t="s">
        <v>7789</v>
      </c>
      <c r="AL128" s="401" t="s">
        <v>7715</v>
      </c>
      <c r="AM128" s="401" t="s">
        <v>7764</v>
      </c>
      <c r="AN128" s="459"/>
      <c r="AO128" s="419">
        <v>38923</v>
      </c>
      <c r="AP128" s="419">
        <v>38954</v>
      </c>
      <c r="AQ128" s="423"/>
      <c r="AR128" s="393">
        <f>YEAR(AP128)</f>
        <v>2006</v>
      </c>
      <c r="AS128" s="389" t="s">
        <v>7676</v>
      </c>
      <c r="AT128" s="389">
        <v>0</v>
      </c>
      <c r="AU128" s="404"/>
      <c r="AV128" s="393"/>
      <c r="AW128" s="406"/>
      <c r="AX128" s="389" t="s">
        <v>7676</v>
      </c>
      <c r="AY128" s="405" t="s">
        <v>7678</v>
      </c>
      <c r="AZ128" s="403" t="s">
        <v>7679</v>
      </c>
      <c r="BA128" s="403">
        <v>2007007772</v>
      </c>
      <c r="BB128" s="406" t="s">
        <v>9714</v>
      </c>
      <c r="BC128" s="406" t="s">
        <v>9715</v>
      </c>
      <c r="BD128" s="396" t="s">
        <v>5204</v>
      </c>
      <c r="BE128" s="407" t="s">
        <v>7655</v>
      </c>
      <c r="BF128" s="390">
        <v>6877000</v>
      </c>
      <c r="BG128" s="399" t="s">
        <v>7682</v>
      </c>
      <c r="BH128" s="451">
        <v>44136</v>
      </c>
      <c r="BI128" s="468" t="s">
        <v>9716</v>
      </c>
      <c r="BJ128" s="410" t="s">
        <v>7379</v>
      </c>
      <c r="BK128" s="410">
        <v>0</v>
      </c>
      <c r="BL128" s="410">
        <v>0</v>
      </c>
      <c r="BM128" s="411" t="s">
        <v>9717</v>
      </c>
      <c r="BN128" s="410">
        <v>0</v>
      </c>
      <c r="BO128" s="390">
        <v>1968</v>
      </c>
      <c r="BP128" s="390" t="s">
        <v>9718</v>
      </c>
      <c r="BQ128" s="411" t="s">
        <v>7748</v>
      </c>
      <c r="BR128" s="500" t="s">
        <v>9719</v>
      </c>
      <c r="BS128" s="500" t="s">
        <v>9720</v>
      </c>
      <c r="BT128" s="462" t="s">
        <v>9721</v>
      </c>
      <c r="BU128" s="462" t="s">
        <v>9722</v>
      </c>
      <c r="BV128" s="462"/>
      <c r="BW128" s="462"/>
      <c r="BX128" s="406">
        <v>2</v>
      </c>
      <c r="BY128" s="427" t="s">
        <v>2825</v>
      </c>
      <c r="BZ128" s="406" t="s">
        <v>9723</v>
      </c>
      <c r="CA128" s="427" t="s">
        <v>7465</v>
      </c>
      <c r="CB128" s="406">
        <v>0</v>
      </c>
      <c r="CC128" s="462"/>
      <c r="CD128" s="462" t="s">
        <v>9724</v>
      </c>
      <c r="CE128" s="462"/>
      <c r="CF128" s="462" t="s">
        <v>9725</v>
      </c>
      <c r="CG128" s="462" t="s">
        <v>7590</v>
      </c>
      <c r="CH128" s="462" t="s">
        <v>9726</v>
      </c>
      <c r="CI128" s="462"/>
      <c r="CJ128" s="415">
        <f t="shared" si="7"/>
        <v>18</v>
      </c>
      <c r="CK128" s="416">
        <f>VLOOKUP(B128,'[1]thành tích'!B$4:H$400,7,0)</f>
        <v>2023</v>
      </c>
      <c r="CL128" s="417" t="e">
        <f>VLOOKUP(B128,'[1]thành tích'!B$4:M$310,12,0)</f>
        <v>#REF!</v>
      </c>
      <c r="CM128" s="417" t="e">
        <f>VLOOKUP(B128,'[1]thành tích'!B$4:J$310,9,0)</f>
        <v>#REF!</v>
      </c>
      <c r="CN128" s="417" t="str">
        <f>VLOOKUP(B128,'[1]thành tích'!B$4:F$310,5,0)</f>
        <v>Thái Nguyên 9/2016</v>
      </c>
      <c r="CP128" s="418" t="e">
        <f>VLOOKUP(B128,#REF!,2,0)</f>
        <v>#REF!</v>
      </c>
    </row>
    <row r="129" spans="1:94" s="418" customFormat="1" ht="35.25" customHeight="1">
      <c r="A129" s="386">
        <f t="shared" si="2"/>
        <v>124</v>
      </c>
      <c r="B129" s="387">
        <v>8828</v>
      </c>
      <c r="C129" s="388" t="s">
        <v>9727</v>
      </c>
      <c r="D129" s="389">
        <v>23839</v>
      </c>
      <c r="E129" s="390">
        <f t="shared" si="6"/>
        <v>4</v>
      </c>
      <c r="F129" s="391" t="s">
        <v>9619</v>
      </c>
      <c r="G129" s="389"/>
      <c r="H129" s="403"/>
      <c r="I129" s="393">
        <f t="shared" si="8"/>
        <v>1965</v>
      </c>
      <c r="J129" s="389">
        <v>23839</v>
      </c>
      <c r="K129" s="429"/>
      <c r="L129" s="387">
        <v>1</v>
      </c>
      <c r="M129" s="387" t="s">
        <v>7425</v>
      </c>
      <c r="N129" s="387">
        <v>8828</v>
      </c>
      <c r="O129" s="406" t="s">
        <v>9728</v>
      </c>
      <c r="P129" s="401" t="s">
        <v>9728</v>
      </c>
      <c r="Q129" s="395" t="s">
        <v>7985</v>
      </c>
      <c r="R129" s="401" t="s">
        <v>9729</v>
      </c>
      <c r="S129" s="401" t="s">
        <v>9730</v>
      </c>
      <c r="T129" s="401" t="s">
        <v>9731</v>
      </c>
      <c r="U129" s="401" t="s">
        <v>4901</v>
      </c>
      <c r="V129" s="395" t="s">
        <v>7990</v>
      </c>
      <c r="W129" s="395" t="s">
        <v>7430</v>
      </c>
      <c r="X129" s="395" t="s">
        <v>7431</v>
      </c>
      <c r="Y129" s="395" t="s">
        <v>7432</v>
      </c>
      <c r="Z129" s="395" t="s">
        <v>7991</v>
      </c>
      <c r="AA129" s="386" t="s">
        <v>7434</v>
      </c>
      <c r="AB129" s="396" t="s">
        <v>7435</v>
      </c>
      <c r="AC129" s="397" t="s">
        <v>9732</v>
      </c>
      <c r="AD129" s="398">
        <v>44552</v>
      </c>
      <c r="AE129" s="399" t="s">
        <v>7437</v>
      </c>
      <c r="AF129" s="395">
        <v>34172</v>
      </c>
      <c r="AG129" s="395">
        <v>34537</v>
      </c>
      <c r="AH129" s="395"/>
      <c r="AI129" s="399" t="s">
        <v>9713</v>
      </c>
      <c r="AJ129" s="407" t="s">
        <v>9733</v>
      </c>
      <c r="AK129" s="399" t="s">
        <v>7504</v>
      </c>
      <c r="AL129" s="401" t="s">
        <v>7715</v>
      </c>
      <c r="AM129" s="401" t="s">
        <v>7764</v>
      </c>
      <c r="AN129" s="399" t="s">
        <v>7507</v>
      </c>
      <c r="AO129" s="389" t="s">
        <v>9734</v>
      </c>
      <c r="AP129" s="389" t="s">
        <v>9735</v>
      </c>
      <c r="AQ129" s="403"/>
      <c r="AR129" s="393">
        <f t="shared" si="11"/>
        <v>1987</v>
      </c>
      <c r="AS129" s="389" t="s">
        <v>7676</v>
      </c>
      <c r="AT129" s="389">
        <v>0</v>
      </c>
      <c r="AU129" s="389" t="s">
        <v>7447</v>
      </c>
      <c r="AV129" s="404"/>
      <c r="AW129" s="404"/>
      <c r="AX129" s="389" t="s">
        <v>7676</v>
      </c>
      <c r="AY129" s="405" t="s">
        <v>7678</v>
      </c>
      <c r="AZ129" s="403" t="s">
        <v>7679</v>
      </c>
      <c r="BA129" s="403">
        <v>2096065228</v>
      </c>
      <c r="BB129" s="406" t="s">
        <v>9736</v>
      </c>
      <c r="BC129" s="406" t="s">
        <v>9737</v>
      </c>
      <c r="BD129" s="396" t="s">
        <v>5204</v>
      </c>
      <c r="BE129" s="407" t="s">
        <v>7634</v>
      </c>
      <c r="BF129" s="390">
        <v>7564000</v>
      </c>
      <c r="BG129" s="399" t="s">
        <v>7682</v>
      </c>
      <c r="BH129" s="408">
        <v>42851</v>
      </c>
      <c r="BI129" s="409" t="s">
        <v>9738</v>
      </c>
      <c r="BJ129" s="410"/>
      <c r="BK129" s="410">
        <v>0</v>
      </c>
      <c r="BL129" s="410">
        <v>0</v>
      </c>
      <c r="BM129" s="411">
        <v>0</v>
      </c>
      <c r="BN129" s="410">
        <v>0</v>
      </c>
      <c r="BO129" s="390"/>
      <c r="BP129" s="390"/>
      <c r="BQ129" s="406"/>
      <c r="BR129" s="427"/>
      <c r="BS129" s="427"/>
      <c r="BT129" s="427"/>
      <c r="BU129" s="427"/>
      <c r="BV129" s="427"/>
      <c r="BW129" s="427"/>
      <c r="BX129" s="406"/>
      <c r="BY129" s="427" t="s">
        <v>9739</v>
      </c>
      <c r="BZ129" s="406" t="s">
        <v>9738</v>
      </c>
      <c r="CA129" s="427" t="s">
        <v>8662</v>
      </c>
      <c r="CB129" s="406">
        <v>0</v>
      </c>
      <c r="CC129" s="427"/>
      <c r="CD129" s="427" t="s">
        <v>9740</v>
      </c>
      <c r="CE129" s="427"/>
      <c r="CF129" s="427"/>
      <c r="CG129" s="427"/>
      <c r="CH129" s="427"/>
      <c r="CI129" s="427"/>
      <c r="CJ129" s="415">
        <f t="shared" si="7"/>
        <v>37</v>
      </c>
      <c r="CK129" s="416">
        <f>VLOOKUP(B129,'[1]thành tích'!B$4:H$400,7,0)</f>
        <v>2018</v>
      </c>
      <c r="CL129" s="417" t="e">
        <f>VLOOKUP(B129,'[1]thành tích'!B$4:M$310,12,0)</f>
        <v>#REF!</v>
      </c>
      <c r="CM129" s="417" t="str">
        <f>VLOOKUP(B129,'[1]thành tích'!B$4:J$310,9,0)</f>
        <v xml:space="preserve"> Malai -Sing 2023</v>
      </c>
      <c r="CN129" s="417" t="str">
        <f>VLOOKUP(B129,'[1]thành tích'!B$4:F$310,5,0)</f>
        <v>1-Sầm Sơn 9/2013
2- Sầm Sơn 6/2020</v>
      </c>
      <c r="CP129" s="418" t="e">
        <f>VLOOKUP(B129,#REF!,2,0)</f>
        <v>#REF!</v>
      </c>
    </row>
    <row r="130" spans="1:94" s="418" customFormat="1" ht="35.25" customHeight="1">
      <c r="A130" s="386">
        <f t="shared" si="2"/>
        <v>125</v>
      </c>
      <c r="B130" s="439">
        <v>13568</v>
      </c>
      <c r="C130" s="440" t="s">
        <v>1392</v>
      </c>
      <c r="D130" s="419">
        <v>30711</v>
      </c>
      <c r="E130" s="390">
        <f t="shared" si="6"/>
        <v>1</v>
      </c>
      <c r="F130" s="391" t="s">
        <v>9619</v>
      </c>
      <c r="G130" s="419"/>
      <c r="H130" s="403" t="s">
        <v>9741</v>
      </c>
      <c r="I130" s="393">
        <f t="shared" si="8"/>
        <v>1984</v>
      </c>
      <c r="J130" s="419"/>
      <c r="K130" s="448">
        <v>30802</v>
      </c>
      <c r="L130" s="387">
        <v>2</v>
      </c>
      <c r="M130" s="387" t="s">
        <v>7397</v>
      </c>
      <c r="N130" s="439">
        <v>13568</v>
      </c>
      <c r="O130" s="433" t="s">
        <v>9742</v>
      </c>
      <c r="P130" s="434" t="s">
        <v>9742</v>
      </c>
      <c r="Q130" s="401" t="s">
        <v>9743</v>
      </c>
      <c r="R130" s="401" t="s">
        <v>9744</v>
      </c>
      <c r="S130" s="401" t="s">
        <v>7430</v>
      </c>
      <c r="T130" s="401" t="s">
        <v>7431</v>
      </c>
      <c r="U130" s="401" t="s">
        <v>7432</v>
      </c>
      <c r="V130" s="395" t="s">
        <v>9744</v>
      </c>
      <c r="W130" s="395" t="s">
        <v>7430</v>
      </c>
      <c r="X130" s="395" t="s">
        <v>7431</v>
      </c>
      <c r="Y130" s="395" t="s">
        <v>7432</v>
      </c>
      <c r="Z130" s="395" t="s">
        <v>7433</v>
      </c>
      <c r="AA130" s="386" t="s">
        <v>8273</v>
      </c>
      <c r="AB130" s="396" t="s">
        <v>7435</v>
      </c>
      <c r="AC130" s="397" t="s">
        <v>9745</v>
      </c>
      <c r="AD130" s="398">
        <v>44382</v>
      </c>
      <c r="AE130" s="399" t="s">
        <v>7437</v>
      </c>
      <c r="AF130" s="408"/>
      <c r="AG130" s="408"/>
      <c r="AH130" s="408"/>
      <c r="AI130" s="399" t="s">
        <v>7502</v>
      </c>
      <c r="AJ130" s="439" t="s">
        <v>9746</v>
      </c>
      <c r="AK130" s="458" t="s">
        <v>8297</v>
      </c>
      <c r="AL130" s="401" t="s">
        <v>7505</v>
      </c>
      <c r="AM130" s="401" t="s">
        <v>7740</v>
      </c>
      <c r="AN130" s="399"/>
      <c r="AO130" s="419">
        <v>38490</v>
      </c>
      <c r="AP130" s="419">
        <v>38490</v>
      </c>
      <c r="AQ130" s="442"/>
      <c r="AR130" s="393">
        <f t="shared" si="11"/>
        <v>2005</v>
      </c>
      <c r="AS130" s="389" t="s">
        <v>7676</v>
      </c>
      <c r="AT130" s="389">
        <v>0</v>
      </c>
      <c r="AU130" s="404"/>
      <c r="AV130" s="404"/>
      <c r="AW130" s="389"/>
      <c r="AX130" s="403" t="s">
        <v>7676</v>
      </c>
      <c r="AY130" s="405" t="s">
        <v>7678</v>
      </c>
      <c r="AZ130" s="403" t="s">
        <v>7679</v>
      </c>
      <c r="BA130" s="403">
        <v>2006006981</v>
      </c>
      <c r="BB130" s="406" t="s">
        <v>9747</v>
      </c>
      <c r="BC130" s="406" t="s">
        <v>9748</v>
      </c>
      <c r="BD130" s="396" t="s">
        <v>5204</v>
      </c>
      <c r="BE130" s="407" t="s">
        <v>7655</v>
      </c>
      <c r="BF130" s="390">
        <v>6877000</v>
      </c>
      <c r="BG130" s="399" t="s">
        <v>7682</v>
      </c>
      <c r="BH130" s="408">
        <v>45261</v>
      </c>
      <c r="BI130" s="409" t="s">
        <v>9749</v>
      </c>
      <c r="BJ130" s="410" t="s">
        <v>7379</v>
      </c>
      <c r="BK130" s="410">
        <v>0</v>
      </c>
      <c r="BL130" s="410">
        <v>0</v>
      </c>
      <c r="BM130" s="411" t="s">
        <v>953</v>
      </c>
      <c r="BN130" s="443" t="s">
        <v>9750</v>
      </c>
      <c r="BO130" s="390">
        <v>1979</v>
      </c>
      <c r="BP130" s="412"/>
      <c r="BQ130" s="406" t="s">
        <v>9751</v>
      </c>
      <c r="BR130" s="427" t="s">
        <v>9752</v>
      </c>
      <c r="BS130" s="427"/>
      <c r="BT130" s="427" t="s">
        <v>9753</v>
      </c>
      <c r="BU130" s="427"/>
      <c r="BV130" s="427"/>
      <c r="BW130" s="427"/>
      <c r="BX130" s="406">
        <v>2</v>
      </c>
      <c r="BY130" s="427" t="s">
        <v>8662</v>
      </c>
      <c r="BZ130" s="406">
        <v>0</v>
      </c>
      <c r="CA130" s="427" t="s">
        <v>9754</v>
      </c>
      <c r="CB130" s="406" t="s">
        <v>9755</v>
      </c>
      <c r="CC130" s="427" t="s">
        <v>7590</v>
      </c>
      <c r="CD130" s="427" t="s">
        <v>9756</v>
      </c>
      <c r="CE130" s="427"/>
      <c r="CF130" s="427" t="s">
        <v>9757</v>
      </c>
      <c r="CG130" s="427" t="s">
        <v>7468</v>
      </c>
      <c r="CH130" s="427" t="s">
        <v>9758</v>
      </c>
      <c r="CI130" s="427"/>
      <c r="CJ130" s="415">
        <f t="shared" si="7"/>
        <v>19</v>
      </c>
      <c r="CK130" s="416">
        <f>VLOOKUP(B130,'[1]thành tích'!B$4:H$400,7,0)</f>
        <v>2024</v>
      </c>
      <c r="CL130" s="417" t="e">
        <f>VLOOKUP(B130,'[1]thành tích'!B$4:M$310,12,0)</f>
        <v>#REF!</v>
      </c>
      <c r="CM130" s="417" t="e">
        <f>VLOOKUP(B130,'[1]thành tích'!B$4:J$310,9,0)</f>
        <v>#REF!</v>
      </c>
      <c r="CN130" s="417" t="str">
        <f>VLOOKUP(B130,'[1]thành tích'!B$4:F$310,5,0)</f>
        <v>Sầm Sơn  1-7/7/2019</v>
      </c>
      <c r="CP130" s="418" t="e">
        <f>VLOOKUP(B130,#REF!,2,0)</f>
        <v>#REF!</v>
      </c>
    </row>
    <row r="131" spans="1:94" s="418" customFormat="1" ht="35.25" customHeight="1">
      <c r="A131" s="386">
        <f t="shared" si="2"/>
        <v>126</v>
      </c>
      <c r="B131" s="387">
        <v>11435</v>
      </c>
      <c r="C131" s="388" t="s">
        <v>9759</v>
      </c>
      <c r="D131" s="389" t="s">
        <v>9760</v>
      </c>
      <c r="E131" s="390" t="e">
        <f t="shared" si="6"/>
        <v>#VALUE!</v>
      </c>
      <c r="F131" s="391" t="s">
        <v>9619</v>
      </c>
      <c r="G131" s="389"/>
      <c r="H131" s="403"/>
      <c r="I131" s="393" t="e">
        <f t="shared" si="8"/>
        <v>#VALUE!</v>
      </c>
      <c r="J131" s="389" t="s">
        <v>9760</v>
      </c>
      <c r="K131" s="429"/>
      <c r="L131" s="387">
        <v>1</v>
      </c>
      <c r="M131" s="387" t="s">
        <v>7425</v>
      </c>
      <c r="N131" s="387">
        <v>11435</v>
      </c>
      <c r="O131" s="406" t="s">
        <v>9761</v>
      </c>
      <c r="P131" s="401" t="s">
        <v>9762</v>
      </c>
      <c r="Q131" s="401" t="s">
        <v>9763</v>
      </c>
      <c r="R131" s="401" t="s">
        <v>9764</v>
      </c>
      <c r="S131" s="401" t="s">
        <v>7548</v>
      </c>
      <c r="T131" s="401" t="s">
        <v>7431</v>
      </c>
      <c r="U131" s="401" t="s">
        <v>7432</v>
      </c>
      <c r="V131" s="395" t="s">
        <v>9764</v>
      </c>
      <c r="W131" s="395" t="s">
        <v>7548</v>
      </c>
      <c r="X131" s="395" t="s">
        <v>7431</v>
      </c>
      <c r="Y131" s="395" t="s">
        <v>7432</v>
      </c>
      <c r="Z131" s="395" t="s">
        <v>7433</v>
      </c>
      <c r="AA131" s="386" t="s">
        <v>7434</v>
      </c>
      <c r="AB131" s="396" t="s">
        <v>7435</v>
      </c>
      <c r="AC131" s="397" t="s">
        <v>9765</v>
      </c>
      <c r="AD131" s="398">
        <v>44436</v>
      </c>
      <c r="AE131" s="399" t="s">
        <v>7437</v>
      </c>
      <c r="AF131" s="395"/>
      <c r="AG131" s="395"/>
      <c r="AH131" s="395"/>
      <c r="AI131" s="399" t="s">
        <v>7502</v>
      </c>
      <c r="AJ131" s="407" t="s">
        <v>8794</v>
      </c>
      <c r="AK131" s="399" t="s">
        <v>7504</v>
      </c>
      <c r="AL131" s="401" t="s">
        <v>7715</v>
      </c>
      <c r="AM131" s="401" t="s">
        <v>7764</v>
      </c>
      <c r="AN131" s="399"/>
      <c r="AO131" s="389" t="s">
        <v>9766</v>
      </c>
      <c r="AP131" s="389" t="s">
        <v>9766</v>
      </c>
      <c r="AQ131" s="403"/>
      <c r="AR131" s="393">
        <f t="shared" si="11"/>
        <v>1997</v>
      </c>
      <c r="AS131" s="389" t="s">
        <v>7676</v>
      </c>
      <c r="AT131" s="389">
        <v>0</v>
      </c>
      <c r="AU131" s="404"/>
      <c r="AV131" s="404" t="s">
        <v>7742</v>
      </c>
      <c r="AW131" s="404"/>
      <c r="AX131" s="406" t="s">
        <v>7676</v>
      </c>
      <c r="AY131" s="405" t="s">
        <v>9661</v>
      </c>
      <c r="AZ131" s="403" t="s">
        <v>9662</v>
      </c>
      <c r="BA131" s="403">
        <v>2096065201</v>
      </c>
      <c r="BB131" s="406" t="s">
        <v>9767</v>
      </c>
      <c r="BC131" s="406" t="s">
        <v>9768</v>
      </c>
      <c r="BD131" s="396" t="s">
        <v>5204</v>
      </c>
      <c r="BE131" s="407" t="s">
        <v>7634</v>
      </c>
      <c r="BF131" s="390">
        <v>6817000</v>
      </c>
      <c r="BG131" s="399" t="s">
        <v>7607</v>
      </c>
      <c r="BH131" s="408">
        <v>43804</v>
      </c>
      <c r="BI131" s="409" t="s">
        <v>9769</v>
      </c>
      <c r="BJ131" s="410" t="s">
        <v>7455</v>
      </c>
      <c r="BK131" s="410">
        <v>0</v>
      </c>
      <c r="BL131" s="410">
        <v>0</v>
      </c>
      <c r="BM131" s="411" t="s">
        <v>9770</v>
      </c>
      <c r="BN131" s="410">
        <v>0</v>
      </c>
      <c r="BO131" s="390">
        <v>1984</v>
      </c>
      <c r="BP131" s="390"/>
      <c r="BQ131" s="437" t="s">
        <v>9771</v>
      </c>
      <c r="BR131" s="484" t="s">
        <v>9772</v>
      </c>
      <c r="BS131" s="484" t="s">
        <v>9773</v>
      </c>
      <c r="BT131" s="484" t="s">
        <v>9774</v>
      </c>
      <c r="BU131" s="484" t="s">
        <v>9773</v>
      </c>
      <c r="BV131" s="427" t="s">
        <v>9775</v>
      </c>
      <c r="BW131" s="427"/>
      <c r="BX131" s="406">
        <v>3</v>
      </c>
      <c r="BY131" s="427" t="s">
        <v>8662</v>
      </c>
      <c r="BZ131" s="406">
        <v>0</v>
      </c>
      <c r="CA131" s="427" t="s">
        <v>453</v>
      </c>
      <c r="CB131" s="406" t="s">
        <v>9776</v>
      </c>
      <c r="CC131" s="427" t="s">
        <v>7517</v>
      </c>
      <c r="CD131" s="427" t="s">
        <v>9777</v>
      </c>
      <c r="CE131" s="427"/>
      <c r="CF131" s="427" t="s">
        <v>9778</v>
      </c>
      <c r="CG131" s="427" t="s">
        <v>7468</v>
      </c>
      <c r="CH131" s="427" t="s">
        <v>9779</v>
      </c>
      <c r="CI131" s="427"/>
      <c r="CJ131" s="415">
        <f t="shared" si="7"/>
        <v>27</v>
      </c>
      <c r="CK131" s="416">
        <f>VLOOKUP(B131,'[1]thành tích'!B$4:H$400,7,0)</f>
        <v>2022</v>
      </c>
      <c r="CL131" s="417" t="e">
        <f>VLOOKUP(B131,'[1]thành tích'!B$4:M$310,12,0)</f>
        <v>#REF!</v>
      </c>
      <c r="CM131" s="417" t="e">
        <f>VLOOKUP(B131,'[1]thành tích'!B$4:J$310,9,0)</f>
        <v>#REF!</v>
      </c>
      <c r="CN131" s="417" t="str">
        <f>VLOOKUP(B131,'[1]thành tích'!B$4:F$310,5,0)</f>
        <v>Móng Cái 12/9/2015</v>
      </c>
      <c r="CP131" s="418" t="e">
        <f>VLOOKUP(B131,#REF!,2,0)</f>
        <v>#REF!</v>
      </c>
    </row>
    <row r="132" spans="1:94" s="418" customFormat="1" ht="35.25" customHeight="1">
      <c r="A132" s="386">
        <f t="shared" si="2"/>
        <v>127</v>
      </c>
      <c r="B132" s="439">
        <v>19120</v>
      </c>
      <c r="C132" s="440" t="s">
        <v>9780</v>
      </c>
      <c r="D132" s="419">
        <v>33898</v>
      </c>
      <c r="E132" s="390">
        <f t="shared" si="6"/>
        <v>10</v>
      </c>
      <c r="F132" s="391" t="s">
        <v>9619</v>
      </c>
      <c r="G132" s="419"/>
      <c r="H132" s="392" t="s">
        <v>9781</v>
      </c>
      <c r="I132" s="393">
        <f t="shared" si="8"/>
        <v>1992</v>
      </c>
      <c r="J132" s="419"/>
      <c r="K132" s="448"/>
      <c r="L132" s="387">
        <v>1</v>
      </c>
      <c r="M132" s="387" t="s">
        <v>7425</v>
      </c>
      <c r="N132" s="439">
        <v>19120</v>
      </c>
      <c r="O132" s="433" t="s">
        <v>4864</v>
      </c>
      <c r="P132" s="433" t="s">
        <v>9782</v>
      </c>
      <c r="Q132" s="434" t="s">
        <v>9783</v>
      </c>
      <c r="R132" s="434" t="s">
        <v>9784</v>
      </c>
      <c r="S132" s="434" t="s">
        <v>7430</v>
      </c>
      <c r="T132" s="434" t="s">
        <v>7431</v>
      </c>
      <c r="U132" s="434" t="s">
        <v>7432</v>
      </c>
      <c r="V132" s="434" t="s">
        <v>9784</v>
      </c>
      <c r="W132" s="434" t="s">
        <v>7430</v>
      </c>
      <c r="X132" s="434" t="s">
        <v>7431</v>
      </c>
      <c r="Y132" s="434" t="s">
        <v>7432</v>
      </c>
      <c r="Z132" s="395" t="s">
        <v>7433</v>
      </c>
      <c r="AA132" s="386" t="s">
        <v>8273</v>
      </c>
      <c r="AB132" s="396" t="s">
        <v>7435</v>
      </c>
      <c r="AC132" s="397" t="s">
        <v>9785</v>
      </c>
      <c r="AD132" s="398">
        <v>44467</v>
      </c>
      <c r="AE132" s="399" t="s">
        <v>7437</v>
      </c>
      <c r="AF132" s="408"/>
      <c r="AG132" s="408"/>
      <c r="AH132" s="408"/>
      <c r="AI132" s="399" t="s">
        <v>7787</v>
      </c>
      <c r="AJ132" s="439" t="s">
        <v>9786</v>
      </c>
      <c r="AK132" s="458"/>
      <c r="AL132" s="401" t="s">
        <v>9272</v>
      </c>
      <c r="AM132" s="401" t="s">
        <v>9787</v>
      </c>
      <c r="AN132" s="399"/>
      <c r="AO132" s="389">
        <v>43221</v>
      </c>
      <c r="AP132" s="389">
        <v>43221</v>
      </c>
      <c r="AQ132" s="442"/>
      <c r="AR132" s="393">
        <v>2018</v>
      </c>
      <c r="AS132" s="389" t="s">
        <v>7912</v>
      </c>
      <c r="AT132" s="389">
        <v>0</v>
      </c>
      <c r="AU132" s="404"/>
      <c r="AV132" s="404"/>
      <c r="AW132" s="389" t="s">
        <v>7603</v>
      </c>
      <c r="AX132" s="406" t="s">
        <v>7676</v>
      </c>
      <c r="AY132" s="405" t="s">
        <v>9661</v>
      </c>
      <c r="AZ132" s="403" t="s">
        <v>9662</v>
      </c>
      <c r="BA132" s="403"/>
      <c r="BB132" s="406" t="s">
        <v>9788</v>
      </c>
      <c r="BC132" s="406"/>
      <c r="BD132" s="396"/>
      <c r="BE132" s="407" t="s">
        <v>7606</v>
      </c>
      <c r="BF132" s="390">
        <v>5608000</v>
      </c>
      <c r="BG132" s="399" t="s">
        <v>7607</v>
      </c>
      <c r="BH132" s="408">
        <v>44714</v>
      </c>
      <c r="BI132" s="468" t="s">
        <v>9789</v>
      </c>
      <c r="BJ132" s="410" t="s">
        <v>7377</v>
      </c>
      <c r="BK132" s="410" t="s">
        <v>3007</v>
      </c>
      <c r="BL132" s="410" t="s">
        <v>9790</v>
      </c>
      <c r="BM132" s="411">
        <v>0</v>
      </c>
      <c r="BN132" s="410">
        <v>0</v>
      </c>
      <c r="BO132" s="390">
        <v>1994</v>
      </c>
      <c r="BP132" s="412"/>
      <c r="BQ132" s="406" t="s">
        <v>7517</v>
      </c>
      <c r="BR132" s="427" t="s">
        <v>9791</v>
      </c>
      <c r="BS132" s="484"/>
      <c r="BT132" s="427"/>
      <c r="BU132" s="427"/>
      <c r="BV132" s="427"/>
      <c r="BW132" s="427"/>
      <c r="BX132" s="406">
        <v>1</v>
      </c>
      <c r="BY132" s="427" t="s">
        <v>2519</v>
      </c>
      <c r="BZ132" s="406" t="s">
        <v>7981</v>
      </c>
      <c r="CA132" s="427" t="s">
        <v>9792</v>
      </c>
      <c r="CB132" s="406" t="s">
        <v>9793</v>
      </c>
      <c r="CC132" s="427" t="s">
        <v>9794</v>
      </c>
      <c r="CD132" s="427" t="s">
        <v>7688</v>
      </c>
      <c r="CE132" s="428"/>
      <c r="CF132" s="427" t="s">
        <v>9795</v>
      </c>
      <c r="CG132" s="427"/>
      <c r="CH132" s="427" t="s">
        <v>9796</v>
      </c>
      <c r="CI132" s="428"/>
      <c r="CJ132" s="415">
        <f t="shared" si="7"/>
        <v>6</v>
      </c>
      <c r="CK132" s="416" t="e">
        <f>VLOOKUP(B132,'[1]thành tích'!B$4:H$400,7,0)</f>
        <v>#REF!</v>
      </c>
      <c r="CL132" s="417" t="e">
        <f>VLOOKUP(B132,'[1]thành tích'!B$4:M$310,12,0)</f>
        <v>#REF!</v>
      </c>
      <c r="CM132" s="417" t="e">
        <f>VLOOKUP(B132,'[1]thành tích'!B$4:J$310,9,0)</f>
        <v>#REF!</v>
      </c>
      <c r="CN132" s="417" t="e">
        <f>VLOOKUP(B132,'[1]thành tích'!B$4:F$310,5,0)</f>
        <v>#REF!</v>
      </c>
      <c r="CP132" s="418" t="e">
        <f>VLOOKUP(B132,#REF!,2,0)</f>
        <v>#REF!</v>
      </c>
    </row>
    <row r="133" spans="1:94" s="418" customFormat="1" ht="35.25" customHeight="1">
      <c r="A133" s="386">
        <f t="shared" si="2"/>
        <v>128</v>
      </c>
      <c r="B133" s="439">
        <v>12420</v>
      </c>
      <c r="C133" s="440" t="s">
        <v>846</v>
      </c>
      <c r="D133" s="419">
        <v>29796</v>
      </c>
      <c r="E133" s="390">
        <f t="shared" si="6"/>
        <v>7</v>
      </c>
      <c r="F133" s="391" t="s">
        <v>9619</v>
      </c>
      <c r="G133" s="419"/>
      <c r="H133" s="419" t="s">
        <v>9797</v>
      </c>
      <c r="I133" s="393">
        <f t="shared" si="8"/>
        <v>1981</v>
      </c>
      <c r="J133" s="419">
        <v>29796</v>
      </c>
      <c r="K133" s="448"/>
      <c r="L133" s="387">
        <v>1</v>
      </c>
      <c r="M133" s="387" t="s">
        <v>7425</v>
      </c>
      <c r="N133" s="439">
        <v>12420</v>
      </c>
      <c r="O133" s="433" t="s">
        <v>9798</v>
      </c>
      <c r="P133" s="434" t="s">
        <v>9798</v>
      </c>
      <c r="Q133" s="434" t="s">
        <v>9799</v>
      </c>
      <c r="R133" s="434" t="s">
        <v>9800</v>
      </c>
      <c r="S133" s="434" t="s">
        <v>7430</v>
      </c>
      <c r="T133" s="434" t="s">
        <v>7431</v>
      </c>
      <c r="U133" s="434" t="s">
        <v>7432</v>
      </c>
      <c r="V133" s="395" t="s">
        <v>9800</v>
      </c>
      <c r="W133" s="395" t="s">
        <v>7430</v>
      </c>
      <c r="X133" s="395" t="s">
        <v>7431</v>
      </c>
      <c r="Y133" s="395" t="s">
        <v>7432</v>
      </c>
      <c r="Z133" s="395" t="s">
        <v>7433</v>
      </c>
      <c r="AA133" s="386" t="s">
        <v>8273</v>
      </c>
      <c r="AB133" s="396" t="s">
        <v>7435</v>
      </c>
      <c r="AC133" s="397" t="s">
        <v>9801</v>
      </c>
      <c r="AD133" s="398">
        <v>44552</v>
      </c>
      <c r="AE133" s="399" t="s">
        <v>7437</v>
      </c>
      <c r="AF133" s="408"/>
      <c r="AG133" s="408"/>
      <c r="AH133" s="408"/>
      <c r="AI133" s="399" t="s">
        <v>7502</v>
      </c>
      <c r="AJ133" s="495" t="s">
        <v>9802</v>
      </c>
      <c r="AK133" s="458" t="s">
        <v>7440</v>
      </c>
      <c r="AL133" s="401" t="s">
        <v>7441</v>
      </c>
      <c r="AM133" s="401" t="s">
        <v>9803</v>
      </c>
      <c r="AN133" s="399"/>
      <c r="AO133" s="419">
        <v>41779</v>
      </c>
      <c r="AP133" s="419">
        <v>41779</v>
      </c>
      <c r="AQ133" s="442"/>
      <c r="AR133" s="393">
        <f>YEAR(AP133)</f>
        <v>2014</v>
      </c>
      <c r="AS133" s="389" t="s">
        <v>7676</v>
      </c>
      <c r="AT133" s="389">
        <v>0</v>
      </c>
      <c r="AU133" s="404"/>
      <c r="AV133" s="404"/>
      <c r="AW133" s="389"/>
      <c r="AX133" s="403" t="s">
        <v>7676</v>
      </c>
      <c r="AY133" s="405" t="s">
        <v>9661</v>
      </c>
      <c r="AZ133" s="403" t="s">
        <v>9662</v>
      </c>
      <c r="BA133" s="403">
        <v>2003000231</v>
      </c>
      <c r="BB133" s="406" t="s">
        <v>9804</v>
      </c>
      <c r="BC133" s="406" t="s">
        <v>9805</v>
      </c>
      <c r="BD133" s="396" t="s">
        <v>5208</v>
      </c>
      <c r="BE133" s="407" t="s">
        <v>7892</v>
      </c>
      <c r="BF133" s="390">
        <v>5889000</v>
      </c>
      <c r="BG133" s="399" t="s">
        <v>7607</v>
      </c>
      <c r="BH133" s="408" t="s">
        <v>9806</v>
      </c>
      <c r="BI133" s="409" t="s">
        <v>9807</v>
      </c>
      <c r="BJ133" s="410" t="s">
        <v>7455</v>
      </c>
      <c r="BK133" s="410" t="s">
        <v>9808</v>
      </c>
      <c r="BL133" s="410" t="s">
        <v>9809</v>
      </c>
      <c r="BM133" s="411">
        <v>0</v>
      </c>
      <c r="BN133" s="410">
        <v>0</v>
      </c>
      <c r="BO133" s="390">
        <v>1983</v>
      </c>
      <c r="BP133" s="390"/>
      <c r="BQ133" s="406" t="s">
        <v>9810</v>
      </c>
      <c r="BR133" s="427" t="s">
        <v>9811</v>
      </c>
      <c r="BS133" s="427" t="s">
        <v>7463</v>
      </c>
      <c r="BT133" s="427" t="s">
        <v>9812</v>
      </c>
      <c r="BU133" s="427" t="s">
        <v>7463</v>
      </c>
      <c r="BV133" s="427"/>
      <c r="BW133" s="427"/>
      <c r="BX133" s="406">
        <v>2</v>
      </c>
      <c r="BY133" s="427" t="s">
        <v>8662</v>
      </c>
      <c r="BZ133" s="406">
        <v>0</v>
      </c>
      <c r="CA133" s="427" t="s">
        <v>733</v>
      </c>
      <c r="CB133" s="406" t="s">
        <v>9813</v>
      </c>
      <c r="CC133" s="427" t="s">
        <v>7468</v>
      </c>
      <c r="CD133" s="427" t="s">
        <v>7688</v>
      </c>
      <c r="CE133" s="427"/>
      <c r="CF133" s="427" t="s">
        <v>9814</v>
      </c>
      <c r="CG133" s="427" t="s">
        <v>7468</v>
      </c>
      <c r="CH133" s="427" t="s">
        <v>9815</v>
      </c>
      <c r="CI133" s="427"/>
      <c r="CJ133" s="415">
        <f t="shared" si="7"/>
        <v>10</v>
      </c>
      <c r="CK133" s="416" t="e">
        <f>VLOOKUP(B133,'[1]thành tích'!B$4:H$400,7,0)</f>
        <v>#REF!</v>
      </c>
      <c r="CL133" s="417" t="e">
        <f>VLOOKUP(B133,'[1]thành tích'!B$4:M$310,12,0)</f>
        <v>#REF!</v>
      </c>
      <c r="CM133" s="417" t="e">
        <f>VLOOKUP(B133,'[1]thành tích'!B$4:J$310,9,0)</f>
        <v>#REF!</v>
      </c>
      <c r="CN133" s="417" t="str">
        <f>VLOOKUP(B133,'[1]thành tích'!B$4:F$310,5,0)</f>
        <v>Hạ Long 7+8/2024</v>
      </c>
      <c r="CP133" s="418" t="e">
        <f>VLOOKUP(B133,#REF!,2,0)</f>
        <v>#REF!</v>
      </c>
    </row>
    <row r="134" spans="1:94" s="418" customFormat="1" ht="35.25" customHeight="1">
      <c r="A134" s="386">
        <f t="shared" si="2"/>
        <v>129</v>
      </c>
      <c r="B134" s="387">
        <v>12983</v>
      </c>
      <c r="C134" s="388" t="s">
        <v>1104</v>
      </c>
      <c r="D134" s="389" t="s">
        <v>9816</v>
      </c>
      <c r="E134" s="390" t="e">
        <f t="shared" si="6"/>
        <v>#VALUE!</v>
      </c>
      <c r="F134" s="391" t="s">
        <v>9619</v>
      </c>
      <c r="G134" s="485" t="s">
        <v>9817</v>
      </c>
      <c r="H134" s="403"/>
      <c r="I134" s="393" t="e">
        <f t="shared" si="8"/>
        <v>#VALUE!</v>
      </c>
      <c r="J134" s="389"/>
      <c r="K134" s="429" t="s">
        <v>9816</v>
      </c>
      <c r="L134" s="387">
        <v>2</v>
      </c>
      <c r="M134" s="387" t="s">
        <v>7397</v>
      </c>
      <c r="N134" s="387">
        <v>12983</v>
      </c>
      <c r="O134" s="406" t="s">
        <v>7848</v>
      </c>
      <c r="P134" s="401" t="s">
        <v>9818</v>
      </c>
      <c r="Q134" s="401" t="s">
        <v>9819</v>
      </c>
      <c r="R134" s="401" t="s">
        <v>9820</v>
      </c>
      <c r="S134" s="401" t="s">
        <v>7430</v>
      </c>
      <c r="T134" s="401" t="s">
        <v>7431</v>
      </c>
      <c r="U134" s="401" t="s">
        <v>7432</v>
      </c>
      <c r="V134" s="395" t="s">
        <v>9820</v>
      </c>
      <c r="W134" s="395" t="s">
        <v>7430</v>
      </c>
      <c r="X134" s="395" t="s">
        <v>7431</v>
      </c>
      <c r="Y134" s="395" t="s">
        <v>7432</v>
      </c>
      <c r="Z134" s="395" t="s">
        <v>7433</v>
      </c>
      <c r="AA134" s="386" t="s">
        <v>7434</v>
      </c>
      <c r="AB134" s="396" t="s">
        <v>7871</v>
      </c>
      <c r="AC134" s="397" t="s">
        <v>9821</v>
      </c>
      <c r="AD134" s="398">
        <v>44375</v>
      </c>
      <c r="AE134" s="399" t="s">
        <v>7437</v>
      </c>
      <c r="AF134" s="395"/>
      <c r="AG134" s="395"/>
      <c r="AH134" s="395"/>
      <c r="AI134" s="399" t="s">
        <v>7502</v>
      </c>
      <c r="AJ134" s="407" t="s">
        <v>9822</v>
      </c>
      <c r="AK134" s="399" t="s">
        <v>7504</v>
      </c>
      <c r="AL134" s="401" t="s">
        <v>7715</v>
      </c>
      <c r="AM134" s="401" t="s">
        <v>7764</v>
      </c>
      <c r="AN134" s="399"/>
      <c r="AO134" s="389" t="s">
        <v>9823</v>
      </c>
      <c r="AP134" s="389" t="s">
        <v>9824</v>
      </c>
      <c r="AQ134" s="402"/>
      <c r="AR134" s="393">
        <f>YEAR(AP134)</f>
        <v>2004</v>
      </c>
      <c r="AS134" s="389" t="s">
        <v>7676</v>
      </c>
      <c r="AT134" s="389">
        <v>0</v>
      </c>
      <c r="AU134" s="404"/>
      <c r="AV134" s="404"/>
      <c r="AW134" s="404"/>
      <c r="AX134" s="389" t="s">
        <v>7676</v>
      </c>
      <c r="AY134" s="405" t="s">
        <v>9661</v>
      </c>
      <c r="AZ134" s="403" t="s">
        <v>9662</v>
      </c>
      <c r="BA134" s="403">
        <v>2005000733</v>
      </c>
      <c r="BB134" s="406" t="s">
        <v>9825</v>
      </c>
      <c r="BC134" s="406" t="s">
        <v>9826</v>
      </c>
      <c r="BD134" s="396" t="s">
        <v>5204</v>
      </c>
      <c r="BE134" s="407" t="s">
        <v>7655</v>
      </c>
      <c r="BF134" s="390">
        <v>6492000</v>
      </c>
      <c r="BG134" s="399" t="s">
        <v>7607</v>
      </c>
      <c r="BH134" s="408" t="s">
        <v>9827</v>
      </c>
      <c r="BI134" s="409" t="s">
        <v>9828</v>
      </c>
      <c r="BJ134" s="410" t="s">
        <v>7379</v>
      </c>
      <c r="BK134" s="410">
        <v>0</v>
      </c>
      <c r="BL134" s="410">
        <v>0</v>
      </c>
      <c r="BM134" s="411" t="s">
        <v>222</v>
      </c>
      <c r="BN134" s="410" t="s">
        <v>9829</v>
      </c>
      <c r="BO134" s="390">
        <v>1970</v>
      </c>
      <c r="BP134" s="390"/>
      <c r="BQ134" s="389" t="s">
        <v>9830</v>
      </c>
      <c r="BR134" s="431" t="s">
        <v>9831</v>
      </c>
      <c r="BS134" s="431" t="s">
        <v>7840</v>
      </c>
      <c r="BT134" s="431" t="s">
        <v>9832</v>
      </c>
      <c r="BU134" s="431" t="s">
        <v>7463</v>
      </c>
      <c r="BV134" s="431"/>
      <c r="BW134" s="431"/>
      <c r="BX134" s="406">
        <v>2</v>
      </c>
      <c r="BY134" s="427" t="s">
        <v>8662</v>
      </c>
      <c r="BZ134" s="406">
        <v>0</v>
      </c>
      <c r="CA134" s="427" t="s">
        <v>9833</v>
      </c>
      <c r="CB134" s="406" t="s">
        <v>9834</v>
      </c>
      <c r="CC134" s="431" t="s">
        <v>7468</v>
      </c>
      <c r="CD134" s="431" t="s">
        <v>9835</v>
      </c>
      <c r="CE134" s="431"/>
      <c r="CF134" s="431" t="s">
        <v>9836</v>
      </c>
      <c r="CG134" s="427" t="s">
        <v>7468</v>
      </c>
      <c r="CH134" s="431" t="s">
        <v>9837</v>
      </c>
      <c r="CI134" s="457" t="s">
        <v>9829</v>
      </c>
      <c r="CJ134" s="415">
        <f t="shared" si="7"/>
        <v>20</v>
      </c>
      <c r="CK134" s="416">
        <f>VLOOKUP(B134,'[1]thành tích'!B$4:H$400,7,0)</f>
        <v>2024</v>
      </c>
      <c r="CL134" s="417" t="e">
        <f>VLOOKUP(B134,'[1]thành tích'!B$4:M$310,12,0)</f>
        <v>#REF!</v>
      </c>
      <c r="CM134" s="417" t="e">
        <f>VLOOKUP(B134,'[1]thành tích'!B$4:J$310,9,0)</f>
        <v>#REF!</v>
      </c>
      <c r="CN134" s="417" t="str">
        <f>VLOOKUP(B134,'[1]thành tích'!B$4:F$310,5,0)</f>
        <v>Cửa lò -nghệ An 6/2018</v>
      </c>
      <c r="CP134" s="418" t="e">
        <f>VLOOKUP(B134,#REF!,2,0)</f>
        <v>#REF!</v>
      </c>
    </row>
    <row r="135" spans="1:94" s="418" customFormat="1" ht="35.25" customHeight="1">
      <c r="A135" s="386">
        <f t="shared" si="2"/>
        <v>130</v>
      </c>
      <c r="B135" s="439">
        <v>16309</v>
      </c>
      <c r="C135" s="480" t="s">
        <v>2507</v>
      </c>
      <c r="D135" s="419">
        <v>31910</v>
      </c>
      <c r="E135" s="390">
        <f t="shared" ref="E135:E199" si="12">MONTH(D135)</f>
        <v>5</v>
      </c>
      <c r="F135" s="391" t="s">
        <v>9619</v>
      </c>
      <c r="G135" s="521" t="s">
        <v>9838</v>
      </c>
      <c r="H135" s="392" t="s">
        <v>9839</v>
      </c>
      <c r="I135" s="393">
        <f>YEAR(D135)</f>
        <v>1987</v>
      </c>
      <c r="J135" s="419">
        <v>31910</v>
      </c>
      <c r="K135" s="448"/>
      <c r="L135" s="387">
        <v>1</v>
      </c>
      <c r="M135" s="387" t="s">
        <v>7425</v>
      </c>
      <c r="N135" s="439">
        <v>16309</v>
      </c>
      <c r="O135" s="433" t="s">
        <v>9840</v>
      </c>
      <c r="P135" s="434" t="s">
        <v>9840</v>
      </c>
      <c r="Q135" s="434" t="s">
        <v>9841</v>
      </c>
      <c r="R135" s="434" t="s">
        <v>9842</v>
      </c>
      <c r="S135" s="434" t="s">
        <v>9843</v>
      </c>
      <c r="T135" s="434" t="s">
        <v>9844</v>
      </c>
      <c r="U135" s="434" t="s">
        <v>9845</v>
      </c>
      <c r="V135" s="395" t="s">
        <v>9842</v>
      </c>
      <c r="W135" s="395" t="s">
        <v>9843</v>
      </c>
      <c r="X135" s="395" t="s">
        <v>9844</v>
      </c>
      <c r="Y135" s="395" t="s">
        <v>9845</v>
      </c>
      <c r="Z135" s="395" t="s">
        <v>7433</v>
      </c>
      <c r="AA135" s="386" t="s">
        <v>7434</v>
      </c>
      <c r="AB135" s="396" t="s">
        <v>7871</v>
      </c>
      <c r="AC135" s="397" t="s">
        <v>9846</v>
      </c>
      <c r="AD135" s="398">
        <v>44420</v>
      </c>
      <c r="AE135" s="399" t="s">
        <v>7437</v>
      </c>
      <c r="AF135" s="408"/>
      <c r="AG135" s="408"/>
      <c r="AH135" s="408"/>
      <c r="AI135" s="399" t="s">
        <v>7502</v>
      </c>
      <c r="AJ135" s="407" t="s">
        <v>9847</v>
      </c>
      <c r="AK135" s="399" t="s">
        <v>7504</v>
      </c>
      <c r="AL135" s="401" t="s">
        <v>9112</v>
      </c>
      <c r="AM135" s="401" t="s">
        <v>9848</v>
      </c>
      <c r="AN135" s="399"/>
      <c r="AO135" s="389">
        <v>40488</v>
      </c>
      <c r="AP135" s="389">
        <v>40488</v>
      </c>
      <c r="AQ135" s="403"/>
      <c r="AR135" s="393">
        <f>YEAR(AP135)</f>
        <v>2010</v>
      </c>
      <c r="AS135" s="389" t="s">
        <v>7676</v>
      </c>
      <c r="AT135" s="389">
        <v>0</v>
      </c>
      <c r="AU135" s="404"/>
      <c r="AV135" s="419"/>
      <c r="AW135" s="389"/>
      <c r="AX135" s="389" t="s">
        <v>7676</v>
      </c>
      <c r="AY135" s="405" t="s">
        <v>9661</v>
      </c>
      <c r="AZ135" s="403" t="s">
        <v>9662</v>
      </c>
      <c r="BA135" s="403">
        <v>2210018062</v>
      </c>
      <c r="BB135" s="406" t="s">
        <v>9849</v>
      </c>
      <c r="BC135" s="406" t="s">
        <v>9850</v>
      </c>
      <c r="BD135" s="396" t="s">
        <v>5204</v>
      </c>
      <c r="BE135" s="407" t="s">
        <v>7767</v>
      </c>
      <c r="BF135" s="390">
        <v>6183000</v>
      </c>
      <c r="BG135" s="399" t="s">
        <v>7607</v>
      </c>
      <c r="BH135" s="408">
        <v>44914</v>
      </c>
      <c r="BI135" s="409" t="s">
        <v>9851</v>
      </c>
      <c r="BJ135" s="410" t="s">
        <v>7455</v>
      </c>
      <c r="BK135" s="410" t="s">
        <v>9852</v>
      </c>
      <c r="BL135" s="410" t="s">
        <v>9853</v>
      </c>
      <c r="BM135" s="411">
        <v>0</v>
      </c>
      <c r="BN135" s="410">
        <v>0</v>
      </c>
      <c r="BO135" s="390">
        <v>1992</v>
      </c>
      <c r="BP135" s="412"/>
      <c r="BQ135" s="389" t="s">
        <v>9854</v>
      </c>
      <c r="BR135" s="427" t="s">
        <v>9855</v>
      </c>
      <c r="BS135" s="427" t="s">
        <v>8859</v>
      </c>
      <c r="BT135" s="427" t="s">
        <v>9856</v>
      </c>
      <c r="BU135" s="427" t="s">
        <v>7463</v>
      </c>
      <c r="BV135" s="427" t="s">
        <v>9857</v>
      </c>
      <c r="BW135" s="427"/>
      <c r="BX135" s="406">
        <v>3</v>
      </c>
      <c r="BY135" s="427" t="s">
        <v>9858</v>
      </c>
      <c r="BZ135" s="406" t="s">
        <v>9859</v>
      </c>
      <c r="CA135" s="427" t="s">
        <v>9860</v>
      </c>
      <c r="CB135" s="406" t="s">
        <v>9861</v>
      </c>
      <c r="CC135" s="427" t="s">
        <v>7590</v>
      </c>
      <c r="CD135" s="427" t="s">
        <v>9862</v>
      </c>
      <c r="CE135" s="428" t="s">
        <v>9859</v>
      </c>
      <c r="CF135" s="427" t="s">
        <v>9863</v>
      </c>
      <c r="CG135" s="427" t="s">
        <v>7590</v>
      </c>
      <c r="CH135" s="427" t="s">
        <v>9864</v>
      </c>
      <c r="CI135" s="428" t="s">
        <v>9865</v>
      </c>
      <c r="CJ135" s="415">
        <f t="shared" ref="CJ135:CJ199" si="13">+$CJ$2-AR135</f>
        <v>14</v>
      </c>
      <c r="CK135" s="416" t="e">
        <f>VLOOKUP(B135,'[1]thành tích'!B$4:H$400,7,0)</f>
        <v>#REF!</v>
      </c>
      <c r="CL135" s="417" t="e">
        <f>VLOOKUP(B135,'[1]thành tích'!B$4:M$310,12,0)</f>
        <v>#REF!</v>
      </c>
      <c r="CM135" s="417" t="str">
        <f>VLOOKUP(B135,'[1]thành tích'!B$4:J$310,9,0)</f>
        <v>Thái Lan năm 2018 (CN Xuất sắc)</v>
      </c>
      <c r="CN135" s="417" t="str">
        <f>VLOOKUP(B135,'[1]thành tích'!B$4:F$310,5,0)</f>
        <v>Hagitech 9/2022</v>
      </c>
      <c r="CP135" s="418" t="e">
        <f>VLOOKUP(B135,#REF!,2,0)</f>
        <v>#REF!</v>
      </c>
    </row>
    <row r="136" spans="1:94" s="418" customFormat="1" ht="35.25" customHeight="1">
      <c r="A136" s="386">
        <f t="shared" si="2"/>
        <v>131</v>
      </c>
      <c r="B136" s="387">
        <v>14464</v>
      </c>
      <c r="C136" s="522" t="s">
        <v>1747</v>
      </c>
      <c r="D136" s="419">
        <v>30552</v>
      </c>
      <c r="E136" s="390">
        <f t="shared" si="12"/>
        <v>8</v>
      </c>
      <c r="F136" s="391" t="s">
        <v>9619</v>
      </c>
      <c r="G136" s="419"/>
      <c r="H136" s="392"/>
      <c r="I136" s="393">
        <f t="shared" si="8"/>
        <v>1983</v>
      </c>
      <c r="J136" s="419">
        <v>30552</v>
      </c>
      <c r="K136" s="448"/>
      <c r="L136" s="387">
        <v>1</v>
      </c>
      <c r="M136" s="387" t="s">
        <v>7425</v>
      </c>
      <c r="N136" s="387">
        <v>14464</v>
      </c>
      <c r="O136" s="433" t="s">
        <v>7497</v>
      </c>
      <c r="P136" s="434" t="s">
        <v>8029</v>
      </c>
      <c r="Q136" s="401" t="s">
        <v>9866</v>
      </c>
      <c r="R136" s="401" t="s">
        <v>9867</v>
      </c>
      <c r="S136" s="401" t="s">
        <v>7571</v>
      </c>
      <c r="T136" s="401" t="s">
        <v>7431</v>
      </c>
      <c r="U136" s="401" t="s">
        <v>7432</v>
      </c>
      <c r="V136" s="395" t="s">
        <v>9868</v>
      </c>
      <c r="W136" s="395" t="s">
        <v>7571</v>
      </c>
      <c r="X136" s="395" t="s">
        <v>7431</v>
      </c>
      <c r="Y136" s="395" t="s">
        <v>7432</v>
      </c>
      <c r="Z136" s="395" t="s">
        <v>7433</v>
      </c>
      <c r="AA136" s="386" t="s">
        <v>7434</v>
      </c>
      <c r="AB136" s="396" t="s">
        <v>7435</v>
      </c>
      <c r="AC136" s="449" t="s">
        <v>9869</v>
      </c>
      <c r="AD136" s="398">
        <v>44299</v>
      </c>
      <c r="AE136" s="399" t="s">
        <v>7437</v>
      </c>
      <c r="AF136" s="395"/>
      <c r="AG136" s="395"/>
      <c r="AH136" s="395"/>
      <c r="AI136" s="399" t="s">
        <v>7502</v>
      </c>
      <c r="AJ136" s="407" t="s">
        <v>9870</v>
      </c>
      <c r="AK136" s="399" t="s">
        <v>7789</v>
      </c>
      <c r="AL136" s="401" t="s">
        <v>7443</v>
      </c>
      <c r="AM136" s="401" t="s">
        <v>9380</v>
      </c>
      <c r="AN136" s="459"/>
      <c r="AO136" s="419">
        <v>38968</v>
      </c>
      <c r="AP136" s="419">
        <v>38968</v>
      </c>
      <c r="AQ136" s="423"/>
      <c r="AR136" s="393">
        <f t="shared" si="11"/>
        <v>2006</v>
      </c>
      <c r="AS136" s="389" t="s">
        <v>7630</v>
      </c>
      <c r="AT136" s="389">
        <v>0</v>
      </c>
      <c r="AU136" s="404"/>
      <c r="AV136" s="393"/>
      <c r="AW136" s="403"/>
      <c r="AX136" s="389" t="s">
        <v>7630</v>
      </c>
      <c r="AY136" s="438" t="s">
        <v>9871</v>
      </c>
      <c r="AZ136" s="403" t="s">
        <v>9872</v>
      </c>
      <c r="BA136" s="403">
        <v>2007007795</v>
      </c>
      <c r="BB136" s="406" t="s">
        <v>9873</v>
      </c>
      <c r="BC136" s="406" t="s">
        <v>9874</v>
      </c>
      <c r="BD136" s="396" t="s">
        <v>5204</v>
      </c>
      <c r="BE136" s="407" t="s">
        <v>7655</v>
      </c>
      <c r="BF136" s="390">
        <v>6378000</v>
      </c>
      <c r="BG136" s="399" t="s">
        <v>9875</v>
      </c>
      <c r="BH136" s="408">
        <v>44105</v>
      </c>
      <c r="BI136" s="409" t="s">
        <v>9876</v>
      </c>
      <c r="BJ136" s="410" t="s">
        <v>7455</v>
      </c>
      <c r="BK136" s="410" t="s">
        <v>368</v>
      </c>
      <c r="BL136" s="410" t="s">
        <v>9877</v>
      </c>
      <c r="BM136" s="411">
        <v>0</v>
      </c>
      <c r="BN136" s="410">
        <v>0</v>
      </c>
      <c r="BO136" s="390">
        <v>1986</v>
      </c>
      <c r="BP136" s="412"/>
      <c r="BQ136" s="433" t="s">
        <v>9878</v>
      </c>
      <c r="BR136" s="414" t="s">
        <v>9879</v>
      </c>
      <c r="BS136" s="484" t="s">
        <v>9773</v>
      </c>
      <c r="BT136" s="523" t="s">
        <v>9880</v>
      </c>
      <c r="BU136" s="414"/>
      <c r="BV136" s="414"/>
      <c r="BW136" s="414"/>
      <c r="BX136" s="406">
        <v>2</v>
      </c>
      <c r="BY136" s="427" t="s">
        <v>9881</v>
      </c>
      <c r="BZ136" s="406" t="s">
        <v>9882</v>
      </c>
      <c r="CA136" s="427" t="s">
        <v>9883</v>
      </c>
      <c r="CB136" s="406" t="s">
        <v>9884</v>
      </c>
      <c r="CC136" s="414" t="s">
        <v>7468</v>
      </c>
      <c r="CD136" s="414" t="s">
        <v>9885</v>
      </c>
      <c r="CE136" s="424" t="s">
        <v>9882</v>
      </c>
      <c r="CF136" s="414" t="s">
        <v>9886</v>
      </c>
      <c r="CG136" s="414" t="s">
        <v>7468</v>
      </c>
      <c r="CH136" s="414" t="s">
        <v>7706</v>
      </c>
      <c r="CI136" s="424" t="s">
        <v>7705</v>
      </c>
      <c r="CJ136" s="415">
        <f t="shared" si="13"/>
        <v>18</v>
      </c>
      <c r="CK136" s="416" t="e">
        <f>VLOOKUP(B136,'[1]thành tích'!B$4:H$400,7,0)</f>
        <v>#REF!</v>
      </c>
      <c r="CL136" s="417" t="e">
        <f>VLOOKUP(B136,'[1]thành tích'!B$4:M$310,12,0)</f>
        <v>#REF!</v>
      </c>
      <c r="CM136" s="417" t="e">
        <f>VLOOKUP(B136,'[1]thành tích'!B$4:J$310,9,0)</f>
        <v>#REF!</v>
      </c>
      <c r="CN136" s="417" t="str">
        <f>VLOOKUP(B136,'[1]thành tích'!B$4:F$310,5,0)</f>
        <v>Điều Dưỡng Hagitech 8/8/2022</v>
      </c>
      <c r="CP136" s="418" t="e">
        <f>VLOOKUP(B136,#REF!,2,0)</f>
        <v>#REF!</v>
      </c>
    </row>
    <row r="137" spans="1:94" s="418" customFormat="1" ht="35.25" customHeight="1">
      <c r="A137" s="386">
        <f t="shared" si="2"/>
        <v>132</v>
      </c>
      <c r="B137" s="473">
        <v>11479</v>
      </c>
      <c r="C137" s="524" t="s">
        <v>9887</v>
      </c>
      <c r="D137" s="389" t="s">
        <v>9888</v>
      </c>
      <c r="E137" s="390" t="e">
        <f t="shared" si="12"/>
        <v>#VALUE!</v>
      </c>
      <c r="F137" s="391" t="s">
        <v>9619</v>
      </c>
      <c r="G137" s="389" t="s">
        <v>7757</v>
      </c>
      <c r="H137" s="403"/>
      <c r="I137" s="393" t="e">
        <f t="shared" si="8"/>
        <v>#VALUE!</v>
      </c>
      <c r="J137" s="389"/>
      <c r="K137" s="429" t="s">
        <v>9888</v>
      </c>
      <c r="L137" s="387">
        <v>2</v>
      </c>
      <c r="M137" s="387" t="s">
        <v>7397</v>
      </c>
      <c r="N137" s="473">
        <v>11479</v>
      </c>
      <c r="O137" s="525" t="s">
        <v>7497</v>
      </c>
      <c r="P137" s="526" t="s">
        <v>9889</v>
      </c>
      <c r="Q137" s="401" t="s">
        <v>9890</v>
      </c>
      <c r="R137" s="401" t="s">
        <v>9891</v>
      </c>
      <c r="S137" s="401" t="s">
        <v>7430</v>
      </c>
      <c r="T137" s="401" t="s">
        <v>7431</v>
      </c>
      <c r="U137" s="401" t="s">
        <v>7432</v>
      </c>
      <c r="V137" s="395" t="s">
        <v>9891</v>
      </c>
      <c r="W137" s="395" t="s">
        <v>7430</v>
      </c>
      <c r="X137" s="395" t="s">
        <v>7431</v>
      </c>
      <c r="Y137" s="395" t="s">
        <v>7432</v>
      </c>
      <c r="Z137" s="395" t="s">
        <v>7433</v>
      </c>
      <c r="AA137" s="386" t="s">
        <v>7434</v>
      </c>
      <c r="AB137" s="396" t="s">
        <v>7435</v>
      </c>
      <c r="AC137" s="397" t="s">
        <v>9892</v>
      </c>
      <c r="AD137" s="398">
        <v>44315</v>
      </c>
      <c r="AE137" s="399" t="s">
        <v>7437</v>
      </c>
      <c r="AF137" s="458"/>
      <c r="AG137" s="458"/>
      <c r="AH137" s="458"/>
      <c r="AI137" s="399" t="s">
        <v>7502</v>
      </c>
      <c r="AJ137" s="387" t="s">
        <v>8132</v>
      </c>
      <c r="AK137" s="401" t="s">
        <v>7504</v>
      </c>
      <c r="AL137" s="401" t="s">
        <v>7715</v>
      </c>
      <c r="AM137" s="401" t="s">
        <v>7764</v>
      </c>
      <c r="AN137" s="399"/>
      <c r="AO137" s="389" t="s">
        <v>8960</v>
      </c>
      <c r="AP137" s="389" t="s">
        <v>8960</v>
      </c>
      <c r="AQ137" s="403"/>
      <c r="AR137" s="393">
        <f t="shared" si="11"/>
        <v>1997</v>
      </c>
      <c r="AS137" s="389" t="s">
        <v>7676</v>
      </c>
      <c r="AT137" s="389">
        <v>0</v>
      </c>
      <c r="AU137" s="404"/>
      <c r="AV137" s="404"/>
      <c r="AW137" s="404"/>
      <c r="AX137" s="389" t="s">
        <v>7676</v>
      </c>
      <c r="AY137" s="438" t="s">
        <v>7678</v>
      </c>
      <c r="AZ137" s="403" t="s">
        <v>7679</v>
      </c>
      <c r="BA137" s="403">
        <v>2098012508</v>
      </c>
      <c r="BB137" s="406" t="s">
        <v>9893</v>
      </c>
      <c r="BC137" s="406" t="s">
        <v>9894</v>
      </c>
      <c r="BD137" s="396" t="s">
        <v>5204</v>
      </c>
      <c r="BE137" s="407" t="s">
        <v>7655</v>
      </c>
      <c r="BF137" s="390">
        <v>6877000</v>
      </c>
      <c r="BG137" s="399" t="s">
        <v>7682</v>
      </c>
      <c r="BH137" s="408">
        <v>43804</v>
      </c>
      <c r="BI137" s="409" t="s">
        <v>9895</v>
      </c>
      <c r="BJ137" s="410" t="s">
        <v>7379</v>
      </c>
      <c r="BK137" s="410">
        <v>0</v>
      </c>
      <c r="BL137" s="410">
        <v>0</v>
      </c>
      <c r="BM137" s="411" t="s">
        <v>9896</v>
      </c>
      <c r="BN137" s="410" t="s">
        <v>9897</v>
      </c>
      <c r="BO137" s="390">
        <v>1971</v>
      </c>
      <c r="BP137" s="412"/>
      <c r="BQ137" s="406" t="s">
        <v>9898</v>
      </c>
      <c r="BR137" s="427" t="s">
        <v>9899</v>
      </c>
      <c r="BS137" s="484" t="s">
        <v>9900</v>
      </c>
      <c r="BT137" s="427" t="s">
        <v>9901</v>
      </c>
      <c r="BU137" s="427" t="s">
        <v>7463</v>
      </c>
      <c r="BV137" s="427"/>
      <c r="BW137" s="427"/>
      <c r="BX137" s="406">
        <v>2</v>
      </c>
      <c r="BY137" s="427" t="s">
        <v>8699</v>
      </c>
      <c r="BZ137" s="406">
        <v>0</v>
      </c>
      <c r="CA137" s="427" t="s">
        <v>1146</v>
      </c>
      <c r="CB137" s="406" t="s">
        <v>9902</v>
      </c>
      <c r="CC137" s="427" t="s">
        <v>7468</v>
      </c>
      <c r="CD137" s="427" t="s">
        <v>7665</v>
      </c>
      <c r="CE137" s="428" t="s">
        <v>9903</v>
      </c>
      <c r="CF137" s="427" t="s">
        <v>9904</v>
      </c>
      <c r="CG137" s="427" t="s">
        <v>7590</v>
      </c>
      <c r="CH137" s="427" t="s">
        <v>9905</v>
      </c>
      <c r="CI137" s="428" t="s">
        <v>9897</v>
      </c>
      <c r="CJ137" s="415">
        <f t="shared" si="13"/>
        <v>27</v>
      </c>
      <c r="CK137" s="416" t="e">
        <f>VLOOKUP(B137,'[1]thành tích'!B$4:H$400,7,0)</f>
        <v>#REF!</v>
      </c>
      <c r="CL137" s="417" t="e">
        <f>VLOOKUP(B137,'[1]thành tích'!B$4:M$310,12,0)</f>
        <v>#REF!</v>
      </c>
      <c r="CM137" s="417" t="str">
        <f>VLOOKUP(B137,'[1]thành tích'!B$4:J$310,9,0)</f>
        <v>Thái Lan (9/2019) con liệt sĩ</v>
      </c>
      <c r="CN137" s="417" t="str">
        <f>VLOOKUP(B137,'[1]thành tích'!B$4:F$310,5,0)</f>
        <v>Thái Nguyên 9/2016</v>
      </c>
      <c r="CP137" s="418" t="e">
        <f>VLOOKUP(B137,#REF!,2,0)</f>
        <v>#REF!</v>
      </c>
    </row>
    <row r="138" spans="1:94" s="418" customFormat="1" ht="35.25" customHeight="1">
      <c r="A138" s="386">
        <f t="shared" si="2"/>
        <v>133</v>
      </c>
      <c r="B138" s="387">
        <v>12222</v>
      </c>
      <c r="C138" s="489" t="s">
        <v>737</v>
      </c>
      <c r="D138" s="389" t="s">
        <v>9906</v>
      </c>
      <c r="E138" s="390" t="e">
        <f t="shared" si="12"/>
        <v>#VALUE!</v>
      </c>
      <c r="F138" s="391" t="s">
        <v>9619</v>
      </c>
      <c r="G138" s="389"/>
      <c r="H138" s="403"/>
      <c r="I138" s="393" t="e">
        <f t="shared" ref="I138:I201" si="14">YEAR(D138)</f>
        <v>#VALUE!</v>
      </c>
      <c r="J138" s="389"/>
      <c r="K138" s="429" t="s">
        <v>9906</v>
      </c>
      <c r="L138" s="387">
        <v>2</v>
      </c>
      <c r="M138" s="387" t="s">
        <v>7397</v>
      </c>
      <c r="N138" s="387">
        <v>12222</v>
      </c>
      <c r="O138" s="406" t="s">
        <v>9907</v>
      </c>
      <c r="P138" s="401" t="s">
        <v>9907</v>
      </c>
      <c r="Q138" s="401" t="s">
        <v>9908</v>
      </c>
      <c r="R138" s="401" t="s">
        <v>9909</v>
      </c>
      <c r="S138" s="401" t="s">
        <v>7474</v>
      </c>
      <c r="T138" s="401" t="s">
        <v>7431</v>
      </c>
      <c r="U138" s="401" t="s">
        <v>7432</v>
      </c>
      <c r="V138" s="395" t="s">
        <v>9909</v>
      </c>
      <c r="W138" s="395" t="s">
        <v>7474</v>
      </c>
      <c r="X138" s="395" t="s">
        <v>7431</v>
      </c>
      <c r="Y138" s="395" t="s">
        <v>7432</v>
      </c>
      <c r="Z138" s="395" t="s">
        <v>7433</v>
      </c>
      <c r="AA138" s="386" t="s">
        <v>7434</v>
      </c>
      <c r="AB138" s="396" t="s">
        <v>7435</v>
      </c>
      <c r="AC138" s="397" t="s">
        <v>9910</v>
      </c>
      <c r="AD138" s="398">
        <v>44311</v>
      </c>
      <c r="AE138" s="399" t="s">
        <v>7437</v>
      </c>
      <c r="AF138" s="395"/>
      <c r="AG138" s="395"/>
      <c r="AH138" s="395"/>
      <c r="AI138" s="399" t="s">
        <v>7502</v>
      </c>
      <c r="AJ138" s="407" t="s">
        <v>8794</v>
      </c>
      <c r="AK138" s="399" t="s">
        <v>7504</v>
      </c>
      <c r="AL138" s="401" t="s">
        <v>7715</v>
      </c>
      <c r="AM138" s="401" t="s">
        <v>7764</v>
      </c>
      <c r="AN138" s="399"/>
      <c r="AO138" s="389" t="s">
        <v>9911</v>
      </c>
      <c r="AP138" s="389" t="s">
        <v>9911</v>
      </c>
      <c r="AQ138" s="403"/>
      <c r="AR138" s="393" t="e">
        <f t="shared" si="11"/>
        <v>#VALUE!</v>
      </c>
      <c r="AS138" s="389" t="s">
        <v>7676</v>
      </c>
      <c r="AT138" s="389">
        <v>0</v>
      </c>
      <c r="AU138" s="404"/>
      <c r="AV138" s="404"/>
      <c r="AW138" s="404"/>
      <c r="AX138" s="389" t="s">
        <v>7676</v>
      </c>
      <c r="AY138" s="405" t="s">
        <v>7678</v>
      </c>
      <c r="AZ138" s="403" t="s">
        <v>7679</v>
      </c>
      <c r="BA138" s="403">
        <v>2001003392</v>
      </c>
      <c r="BB138" s="406" t="s">
        <v>9912</v>
      </c>
      <c r="BC138" s="406" t="s">
        <v>9913</v>
      </c>
      <c r="BD138" s="396" t="s">
        <v>5204</v>
      </c>
      <c r="BE138" s="407" t="s">
        <v>7655</v>
      </c>
      <c r="BF138" s="390">
        <v>6877000</v>
      </c>
      <c r="BG138" s="399" t="s">
        <v>7682</v>
      </c>
      <c r="BH138" s="408">
        <v>43804</v>
      </c>
      <c r="BI138" s="409" t="s">
        <v>9914</v>
      </c>
      <c r="BJ138" s="410" t="s">
        <v>7379</v>
      </c>
      <c r="BK138" s="410">
        <v>0</v>
      </c>
      <c r="BL138" s="410">
        <v>0</v>
      </c>
      <c r="BM138" s="411" t="s">
        <v>167</v>
      </c>
      <c r="BN138" s="410" t="s">
        <v>7482</v>
      </c>
      <c r="BO138" s="390">
        <v>1968</v>
      </c>
      <c r="BP138" s="390"/>
      <c r="BQ138" s="406" t="s">
        <v>7484</v>
      </c>
      <c r="BR138" s="431" t="s">
        <v>9915</v>
      </c>
      <c r="BS138" s="431" t="s">
        <v>9916</v>
      </c>
      <c r="BT138" s="431" t="s">
        <v>9917</v>
      </c>
      <c r="BU138" s="431" t="s">
        <v>7488</v>
      </c>
      <c r="BV138" s="431"/>
      <c r="BW138" s="431"/>
      <c r="BX138" s="406">
        <v>2</v>
      </c>
      <c r="BY138" s="427" t="s">
        <v>9918</v>
      </c>
      <c r="BZ138" s="406" t="s">
        <v>9919</v>
      </c>
      <c r="CA138" s="427" t="s">
        <v>9920</v>
      </c>
      <c r="CB138" s="406" t="s">
        <v>9921</v>
      </c>
      <c r="CC138" s="431" t="s">
        <v>7468</v>
      </c>
      <c r="CD138" s="431" t="s">
        <v>7494</v>
      </c>
      <c r="CE138" s="431" t="s">
        <v>7495</v>
      </c>
      <c r="CF138" s="414" t="s">
        <v>9922</v>
      </c>
      <c r="CG138" s="414" t="s">
        <v>7490</v>
      </c>
      <c r="CH138" s="414" t="s">
        <v>7491</v>
      </c>
      <c r="CI138" s="424" t="s">
        <v>7492</v>
      </c>
      <c r="CJ138" s="415" t="e">
        <f t="shared" si="13"/>
        <v>#VALUE!</v>
      </c>
      <c r="CK138" s="416" t="e">
        <f>VLOOKUP(B138,'[1]thành tích'!B$4:H$400,7,0)</f>
        <v>#REF!</v>
      </c>
      <c r="CL138" s="417" t="e">
        <f>VLOOKUP(B138,'[1]thành tích'!B$4:M$310,12,0)</f>
        <v>#REF!</v>
      </c>
      <c r="CM138" s="417" t="e">
        <f>VLOOKUP(B138,'[1]thành tích'!B$4:J$310,9,0)</f>
        <v>#REF!</v>
      </c>
      <c r="CN138" s="417" t="str">
        <f>VLOOKUP(B138,'[1]thành tích'!B$4:F$310,5,0)</f>
        <v>1-Móng Cái 10/2016
2-Hạ Long 2024</v>
      </c>
      <c r="CP138" s="418" t="e">
        <f>VLOOKUP(B138,#REF!,2,0)</f>
        <v>#REF!</v>
      </c>
    </row>
    <row r="139" spans="1:94" s="418" customFormat="1" ht="35.25" customHeight="1">
      <c r="A139" s="386">
        <f t="shared" si="2"/>
        <v>134</v>
      </c>
      <c r="B139" s="387">
        <v>18917</v>
      </c>
      <c r="C139" s="388" t="s">
        <v>3555</v>
      </c>
      <c r="D139" s="389">
        <v>32057</v>
      </c>
      <c r="E139" s="390">
        <f t="shared" si="12"/>
        <v>10</v>
      </c>
      <c r="F139" s="391" t="s">
        <v>9619</v>
      </c>
      <c r="G139" s="389"/>
      <c r="H139" s="403"/>
      <c r="I139" s="393">
        <f>YEAR(D139)</f>
        <v>1987</v>
      </c>
      <c r="J139" s="389"/>
      <c r="K139" s="429">
        <v>32057</v>
      </c>
      <c r="L139" s="387">
        <v>2</v>
      </c>
      <c r="M139" s="387" t="s">
        <v>7397</v>
      </c>
      <c r="N139" s="387">
        <v>18917</v>
      </c>
      <c r="O139" s="406" t="s">
        <v>9923</v>
      </c>
      <c r="P139" s="401" t="s">
        <v>9924</v>
      </c>
      <c r="Q139" s="401" t="s">
        <v>9925</v>
      </c>
      <c r="R139" s="401" t="s">
        <v>9926</v>
      </c>
      <c r="S139" s="401" t="s">
        <v>7430</v>
      </c>
      <c r="T139" s="401" t="s">
        <v>7431</v>
      </c>
      <c r="U139" s="401" t="s">
        <v>7432</v>
      </c>
      <c r="V139" s="401" t="s">
        <v>9926</v>
      </c>
      <c r="W139" s="395" t="s">
        <v>7430</v>
      </c>
      <c r="X139" s="395" t="s">
        <v>7431</v>
      </c>
      <c r="Y139" s="395" t="s">
        <v>7432</v>
      </c>
      <c r="Z139" s="395" t="s">
        <v>7433</v>
      </c>
      <c r="AA139" s="386" t="s">
        <v>8273</v>
      </c>
      <c r="AB139" s="396" t="s">
        <v>8294</v>
      </c>
      <c r="AC139" s="397" t="s">
        <v>9927</v>
      </c>
      <c r="AD139" s="398" t="s">
        <v>9569</v>
      </c>
      <c r="AE139" s="401" t="s">
        <v>7437</v>
      </c>
      <c r="AF139" s="408">
        <v>45431</v>
      </c>
      <c r="AG139" s="458"/>
      <c r="AH139" s="458"/>
      <c r="AI139" s="399" t="s">
        <v>7502</v>
      </c>
      <c r="AJ139" s="407" t="s">
        <v>9928</v>
      </c>
      <c r="AK139" s="399" t="s">
        <v>8297</v>
      </c>
      <c r="AL139" s="401" t="s">
        <v>7443</v>
      </c>
      <c r="AM139" s="401" t="s">
        <v>9929</v>
      </c>
      <c r="AN139" s="399"/>
      <c r="AO139" s="389">
        <v>42905</v>
      </c>
      <c r="AP139" s="389">
        <v>42905</v>
      </c>
      <c r="AQ139" s="403"/>
      <c r="AR139" s="393">
        <f>YEAR(AP139)</f>
        <v>2017</v>
      </c>
      <c r="AS139" s="389" t="s">
        <v>7912</v>
      </c>
      <c r="AT139" s="389">
        <v>0</v>
      </c>
      <c r="AU139" s="404" t="s">
        <v>7447</v>
      </c>
      <c r="AV139" s="404"/>
      <c r="AW139" s="389"/>
      <c r="AX139" s="389" t="s">
        <v>7912</v>
      </c>
      <c r="AY139" s="405" t="s">
        <v>7678</v>
      </c>
      <c r="AZ139" s="403" t="s">
        <v>7679</v>
      </c>
      <c r="BA139" s="403">
        <v>2216038081</v>
      </c>
      <c r="BB139" s="406" t="s">
        <v>9930</v>
      </c>
      <c r="BC139" s="406" t="s">
        <v>9931</v>
      </c>
      <c r="BD139" s="396" t="s">
        <v>5210</v>
      </c>
      <c r="BE139" s="407" t="s">
        <v>7892</v>
      </c>
      <c r="BF139" s="390">
        <v>6237000</v>
      </c>
      <c r="BG139" s="399" t="s">
        <v>7682</v>
      </c>
      <c r="BH139" s="408">
        <v>44136</v>
      </c>
      <c r="BI139" s="409" t="s">
        <v>9932</v>
      </c>
      <c r="BJ139" s="410" t="s">
        <v>8393</v>
      </c>
      <c r="BK139" s="410">
        <v>0</v>
      </c>
      <c r="BL139" s="410">
        <v>0</v>
      </c>
      <c r="BM139" s="411" t="s">
        <v>1008</v>
      </c>
      <c r="BN139" s="443" t="s">
        <v>9933</v>
      </c>
      <c r="BO139" s="390">
        <v>1983</v>
      </c>
      <c r="BP139" s="412"/>
      <c r="BQ139" s="406" t="s">
        <v>9934</v>
      </c>
      <c r="BR139" s="427" t="s">
        <v>9935</v>
      </c>
      <c r="BS139" s="427" t="s">
        <v>9773</v>
      </c>
      <c r="BT139" s="427" t="s">
        <v>9936</v>
      </c>
      <c r="BU139" s="427" t="s">
        <v>9773</v>
      </c>
      <c r="BV139" s="427"/>
      <c r="BW139" s="427"/>
      <c r="BX139" s="406">
        <v>2</v>
      </c>
      <c r="BY139" s="427" t="s">
        <v>9937</v>
      </c>
      <c r="BZ139" s="406" t="s">
        <v>9938</v>
      </c>
      <c r="CA139" s="427" t="s">
        <v>9939</v>
      </c>
      <c r="CB139" s="406">
        <v>0</v>
      </c>
      <c r="CC139" s="427" t="s">
        <v>7468</v>
      </c>
      <c r="CD139" s="427" t="s">
        <v>9940</v>
      </c>
      <c r="CE139" s="428" t="s">
        <v>9938</v>
      </c>
      <c r="CF139" s="427" t="s">
        <v>9941</v>
      </c>
      <c r="CG139" s="427" t="s">
        <v>7590</v>
      </c>
      <c r="CH139" s="427" t="s">
        <v>9942</v>
      </c>
      <c r="CI139" s="428" t="s">
        <v>9943</v>
      </c>
      <c r="CJ139" s="415">
        <f t="shared" si="13"/>
        <v>7</v>
      </c>
      <c r="CK139" s="416" t="e">
        <f>VLOOKUP(B139,'[1]thành tích'!B$4:H$400,7,0)</f>
        <v>#REF!</v>
      </c>
      <c r="CL139" s="417" t="e">
        <f>VLOOKUP(B139,'[1]thành tích'!B$4:M$310,12,0)</f>
        <v>#REF!</v>
      </c>
      <c r="CM139" s="417" t="e">
        <f>VLOOKUP(B139,'[1]thành tích'!B$4:J$310,9,0)</f>
        <v>#REF!</v>
      </c>
      <c r="CN139" s="417" t="e">
        <f>VLOOKUP(B139,'[1]thành tích'!B$4:F$310,5,0)</f>
        <v>#REF!</v>
      </c>
      <c r="CP139" s="418" t="e">
        <f>VLOOKUP(B139,#REF!,2,0)</f>
        <v>#REF!</v>
      </c>
    </row>
    <row r="140" spans="1:94" s="418" customFormat="1" ht="35.25" customHeight="1">
      <c r="A140" s="386">
        <f t="shared" si="2"/>
        <v>135</v>
      </c>
      <c r="B140" s="387">
        <v>14240</v>
      </c>
      <c r="C140" s="527" t="s">
        <v>1654</v>
      </c>
      <c r="D140" s="419">
        <v>31684</v>
      </c>
      <c r="E140" s="390">
        <f t="shared" si="12"/>
        <v>9</v>
      </c>
      <c r="F140" s="391" t="s">
        <v>9944</v>
      </c>
      <c r="G140" s="419"/>
      <c r="H140" s="528" t="s">
        <v>9945</v>
      </c>
      <c r="I140" s="393">
        <f t="shared" si="14"/>
        <v>1986</v>
      </c>
      <c r="J140" s="419">
        <v>31684</v>
      </c>
      <c r="K140" s="429"/>
      <c r="L140" s="387">
        <v>1</v>
      </c>
      <c r="M140" s="387" t="s">
        <v>7425</v>
      </c>
      <c r="N140" s="387">
        <v>14240</v>
      </c>
      <c r="O140" s="393" t="s">
        <v>9946</v>
      </c>
      <c r="P140" s="393" t="s">
        <v>9946</v>
      </c>
      <c r="Q140" s="458" t="s">
        <v>9947</v>
      </c>
      <c r="R140" s="458" t="s">
        <v>9948</v>
      </c>
      <c r="S140" s="458" t="s">
        <v>7430</v>
      </c>
      <c r="T140" s="458" t="s">
        <v>7431</v>
      </c>
      <c r="U140" s="458" t="s">
        <v>7432</v>
      </c>
      <c r="V140" s="395" t="s">
        <v>9948</v>
      </c>
      <c r="W140" s="395" t="s">
        <v>7430</v>
      </c>
      <c r="X140" s="395" t="s">
        <v>7431</v>
      </c>
      <c r="Y140" s="395" t="s">
        <v>7432</v>
      </c>
      <c r="Z140" s="395" t="s">
        <v>7433</v>
      </c>
      <c r="AA140" s="386" t="s">
        <v>7434</v>
      </c>
      <c r="AB140" s="396" t="s">
        <v>7435</v>
      </c>
      <c r="AC140" s="449" t="s">
        <v>9949</v>
      </c>
      <c r="AD140" s="418" t="s">
        <v>9950</v>
      </c>
      <c r="AE140" s="399" t="s">
        <v>7437</v>
      </c>
      <c r="AF140" s="408">
        <v>43239</v>
      </c>
      <c r="AG140" s="399" t="s">
        <v>9951</v>
      </c>
      <c r="AH140" s="399"/>
      <c r="AI140" s="399" t="s">
        <v>7502</v>
      </c>
      <c r="AJ140" s="460" t="s">
        <v>9952</v>
      </c>
      <c r="AK140" s="399" t="s">
        <v>7504</v>
      </c>
      <c r="AL140" s="401" t="s">
        <v>7441</v>
      </c>
      <c r="AM140" s="401" t="s">
        <v>7740</v>
      </c>
      <c r="AN140" s="421" t="s">
        <v>7507</v>
      </c>
      <c r="AO140" s="419">
        <v>38821</v>
      </c>
      <c r="AP140" s="423">
        <v>38821</v>
      </c>
      <c r="AQ140" s="404"/>
      <c r="AR140" s="393">
        <f t="shared" si="11"/>
        <v>2006</v>
      </c>
      <c r="AS140" s="389" t="s">
        <v>7676</v>
      </c>
      <c r="AT140" s="389" t="s">
        <v>7677</v>
      </c>
      <c r="AU140" s="406" t="s">
        <v>7447</v>
      </c>
      <c r="AV140" s="404"/>
      <c r="AW140" s="393"/>
      <c r="AX140" s="389" t="s">
        <v>7677</v>
      </c>
      <c r="AY140" s="405" t="s">
        <v>9330</v>
      </c>
      <c r="AZ140" s="403" t="s">
        <v>9953</v>
      </c>
      <c r="BA140" s="403">
        <v>2007002012</v>
      </c>
      <c r="BB140" s="406" t="s">
        <v>9954</v>
      </c>
      <c r="BC140" s="406" t="s">
        <v>9955</v>
      </c>
      <c r="BD140" s="396" t="s">
        <v>5204</v>
      </c>
      <c r="BE140" s="407" t="s">
        <v>7655</v>
      </c>
      <c r="BF140" s="390">
        <v>6877000</v>
      </c>
      <c r="BG140" s="399" t="s">
        <v>7682</v>
      </c>
      <c r="BH140" s="408">
        <v>45306</v>
      </c>
      <c r="BI140" s="409" t="s">
        <v>9956</v>
      </c>
      <c r="BJ140" s="410" t="s">
        <v>7935</v>
      </c>
      <c r="BK140" s="410" t="s">
        <v>2977</v>
      </c>
      <c r="BL140" s="410" t="s">
        <v>9957</v>
      </c>
      <c r="BM140" s="411">
        <v>0</v>
      </c>
      <c r="BN140" s="410">
        <v>0</v>
      </c>
      <c r="BO140" s="390">
        <v>1989</v>
      </c>
      <c r="BP140" s="412"/>
      <c r="BQ140" s="393" t="s">
        <v>9958</v>
      </c>
      <c r="BR140" s="414" t="s">
        <v>9959</v>
      </c>
      <c r="BS140" s="414" t="s">
        <v>7898</v>
      </c>
      <c r="BT140" s="414" t="s">
        <v>9960</v>
      </c>
      <c r="BU140" s="414"/>
      <c r="BV140" s="414"/>
      <c r="BW140" s="414"/>
      <c r="BX140" s="393">
        <v>2</v>
      </c>
      <c r="BY140" s="414" t="s">
        <v>9961</v>
      </c>
      <c r="BZ140" s="393" t="s">
        <v>9962</v>
      </c>
      <c r="CA140" s="414" t="s">
        <v>9963</v>
      </c>
      <c r="CB140" s="393" t="s">
        <v>9964</v>
      </c>
      <c r="CC140" s="414" t="s">
        <v>7590</v>
      </c>
      <c r="CD140" s="414" t="s">
        <v>9965</v>
      </c>
      <c r="CE140" s="424" t="s">
        <v>9966</v>
      </c>
      <c r="CF140" s="414" t="s">
        <v>9967</v>
      </c>
      <c r="CG140" s="414" t="s">
        <v>7468</v>
      </c>
      <c r="CH140" s="414" t="s">
        <v>7688</v>
      </c>
      <c r="CI140" s="424" t="s">
        <v>9968</v>
      </c>
      <c r="CJ140" s="415">
        <f t="shared" si="13"/>
        <v>18</v>
      </c>
      <c r="CK140" s="416">
        <f>VLOOKUP(B140,'[1]thành tích'!B$4:H$400,7,0)</f>
        <v>2023</v>
      </c>
      <c r="CL140" s="417" t="e">
        <f>VLOOKUP(B140,'[1]thành tích'!B$4:M$310,12,0)</f>
        <v>#REF!</v>
      </c>
      <c r="CM140" s="417" t="str">
        <f>VLOOKUP(B140,'[1]thành tích'!B$4:J$310,9,0)</f>
        <v>Thái Lan 2019 (BỎ XUẤT)
 Thái Lan 12/2022</v>
      </c>
      <c r="CN140" s="417" t="str">
        <f>VLOOKUP(B140,'[1]thành tích'!B$4:F$310,5,0)</f>
        <v>Sầm Sơn (7/2020)</v>
      </c>
      <c r="CP140" s="418" t="e">
        <f>VLOOKUP(B140,#REF!,2,0)</f>
        <v>#REF!</v>
      </c>
    </row>
    <row r="141" spans="1:94" s="418" customFormat="1" ht="35.25" customHeight="1">
      <c r="A141" s="386">
        <f t="shared" si="2"/>
        <v>136</v>
      </c>
      <c r="B141" s="387">
        <v>15079</v>
      </c>
      <c r="C141" s="388" t="s">
        <v>1249</v>
      </c>
      <c r="D141" s="389">
        <v>31265</v>
      </c>
      <c r="E141" s="390">
        <f t="shared" si="12"/>
        <v>8</v>
      </c>
      <c r="F141" s="391" t="s">
        <v>9944</v>
      </c>
      <c r="G141" s="389"/>
      <c r="H141" s="403"/>
      <c r="I141" s="393">
        <f t="shared" si="14"/>
        <v>1985</v>
      </c>
      <c r="J141" s="389">
        <v>31265</v>
      </c>
      <c r="K141" s="429"/>
      <c r="L141" s="387">
        <v>1</v>
      </c>
      <c r="M141" s="387" t="s">
        <v>7425</v>
      </c>
      <c r="N141" s="387">
        <v>15079</v>
      </c>
      <c r="O141" s="403" t="s">
        <v>8204</v>
      </c>
      <c r="P141" s="399" t="s">
        <v>9969</v>
      </c>
      <c r="Q141" s="401" t="s">
        <v>9970</v>
      </c>
      <c r="R141" s="401" t="s">
        <v>9971</v>
      </c>
      <c r="S141" s="401" t="s">
        <v>7474</v>
      </c>
      <c r="T141" s="401" t="s">
        <v>7431</v>
      </c>
      <c r="U141" s="401" t="s">
        <v>7432</v>
      </c>
      <c r="V141" s="401" t="s">
        <v>9971</v>
      </c>
      <c r="W141" s="401" t="s">
        <v>7474</v>
      </c>
      <c r="X141" s="401" t="s">
        <v>7431</v>
      </c>
      <c r="Y141" s="401" t="s">
        <v>7432</v>
      </c>
      <c r="Z141" s="395" t="s">
        <v>7433</v>
      </c>
      <c r="AA141" s="386" t="s">
        <v>7434</v>
      </c>
      <c r="AB141" s="396" t="s">
        <v>7435</v>
      </c>
      <c r="AC141" s="426" t="s">
        <v>9972</v>
      </c>
      <c r="AD141" s="398" t="s">
        <v>9973</v>
      </c>
      <c r="AE141" s="399" t="s">
        <v>7437</v>
      </c>
      <c r="AF141" s="458"/>
      <c r="AG141" s="458"/>
      <c r="AH141" s="458"/>
      <c r="AI141" s="399" t="s">
        <v>7502</v>
      </c>
      <c r="AJ141" s="407" t="s">
        <v>9974</v>
      </c>
      <c r="AK141" s="399" t="s">
        <v>7504</v>
      </c>
      <c r="AL141" s="401" t="s">
        <v>7715</v>
      </c>
      <c r="AM141" s="401" t="s">
        <v>9975</v>
      </c>
      <c r="AN141" s="399"/>
      <c r="AO141" s="389" t="s">
        <v>9976</v>
      </c>
      <c r="AP141" s="389" t="s">
        <v>9976</v>
      </c>
      <c r="AQ141" s="403"/>
      <c r="AR141" s="393" t="e">
        <f t="shared" si="11"/>
        <v>#VALUE!</v>
      </c>
      <c r="AS141" s="389" t="s">
        <v>7676</v>
      </c>
      <c r="AT141" s="389">
        <v>0</v>
      </c>
      <c r="AU141" s="404"/>
      <c r="AV141" s="404"/>
      <c r="AW141" s="389"/>
      <c r="AX141" s="389" t="s">
        <v>7676</v>
      </c>
      <c r="AY141" s="405" t="s">
        <v>9330</v>
      </c>
      <c r="AZ141" s="403" t="s">
        <v>9953</v>
      </c>
      <c r="BA141" s="403">
        <v>2208001886</v>
      </c>
      <c r="BB141" s="406" t="s">
        <v>9977</v>
      </c>
      <c r="BC141" s="406" t="s">
        <v>9978</v>
      </c>
      <c r="BD141" s="396" t="s">
        <v>5204</v>
      </c>
      <c r="BE141" s="407" t="s">
        <v>7655</v>
      </c>
      <c r="BF141" s="390">
        <v>6877000</v>
      </c>
      <c r="BG141" s="399" t="s">
        <v>7682</v>
      </c>
      <c r="BH141" s="451">
        <v>44136</v>
      </c>
      <c r="BI141" s="409" t="s">
        <v>9979</v>
      </c>
      <c r="BJ141" s="410" t="s">
        <v>7455</v>
      </c>
      <c r="BK141" s="410" t="s">
        <v>9980</v>
      </c>
      <c r="BL141" s="443" t="s">
        <v>9981</v>
      </c>
      <c r="BM141" s="411">
        <v>0</v>
      </c>
      <c r="BN141" s="410">
        <v>0</v>
      </c>
      <c r="BO141" s="390">
        <v>1986</v>
      </c>
      <c r="BP141" s="390"/>
      <c r="BQ141" s="389" t="s">
        <v>9982</v>
      </c>
      <c r="BR141" s="427" t="s">
        <v>9983</v>
      </c>
      <c r="BS141" s="427" t="s">
        <v>8859</v>
      </c>
      <c r="BT141" s="427" t="s">
        <v>9984</v>
      </c>
      <c r="BU141" s="427"/>
      <c r="BV141" s="427"/>
      <c r="BW141" s="427"/>
      <c r="BX141" s="406">
        <v>2</v>
      </c>
      <c r="BY141" s="427" t="s">
        <v>9985</v>
      </c>
      <c r="BZ141" s="406">
        <v>0</v>
      </c>
      <c r="CA141" s="427" t="s">
        <v>9986</v>
      </c>
      <c r="CB141" s="406">
        <v>0</v>
      </c>
      <c r="CC141" s="427" t="s">
        <v>7468</v>
      </c>
      <c r="CD141" s="427" t="s">
        <v>9987</v>
      </c>
      <c r="CE141" s="427"/>
      <c r="CF141" s="427" t="s">
        <v>9988</v>
      </c>
      <c r="CG141" s="427" t="s">
        <v>7590</v>
      </c>
      <c r="CH141" s="427" t="s">
        <v>9989</v>
      </c>
      <c r="CI141" s="427"/>
      <c r="CJ141" s="415" t="e">
        <f t="shared" si="13"/>
        <v>#VALUE!</v>
      </c>
      <c r="CK141" s="416" t="e">
        <f>VLOOKUP(B141,'[1]thành tích'!B$4:H$400,7,0)</f>
        <v>#REF!</v>
      </c>
      <c r="CL141" s="417">
        <f>VLOOKUP(B141,'[1]thành tích'!B$4:M$310,12,0)</f>
        <v>2022</v>
      </c>
      <c r="CM141" s="417" t="e">
        <f>VLOOKUP(B141,'[1]thành tích'!B$4:J$310,9,0)</f>
        <v>#REF!</v>
      </c>
      <c r="CN141" s="417" t="str">
        <f>VLOOKUP(B141,'[1]thành tích'!B$4:F$310,5,0)</f>
        <v>Hạ Long Haritec(29/11 -5/12/2021)</v>
      </c>
      <c r="CP141" s="418" t="e">
        <f>VLOOKUP(B141,#REF!,2,0)</f>
        <v>#REF!</v>
      </c>
    </row>
    <row r="142" spans="1:94" s="418" customFormat="1" ht="35.25" customHeight="1">
      <c r="A142" s="386">
        <f t="shared" si="2"/>
        <v>137</v>
      </c>
      <c r="B142" s="439">
        <v>18133</v>
      </c>
      <c r="C142" s="440" t="s">
        <v>3189</v>
      </c>
      <c r="D142" s="419">
        <v>33658</v>
      </c>
      <c r="E142" s="390">
        <f t="shared" si="12"/>
        <v>2</v>
      </c>
      <c r="F142" s="391" t="s">
        <v>9944</v>
      </c>
      <c r="G142" s="419"/>
      <c r="H142" s="392"/>
      <c r="I142" s="393">
        <f t="shared" si="14"/>
        <v>1992</v>
      </c>
      <c r="J142" s="419">
        <v>33658</v>
      </c>
      <c r="K142" s="448"/>
      <c r="L142" s="387">
        <v>1</v>
      </c>
      <c r="M142" s="387" t="s">
        <v>7425</v>
      </c>
      <c r="N142" s="439">
        <v>18133</v>
      </c>
      <c r="O142" s="433" t="s">
        <v>9990</v>
      </c>
      <c r="P142" s="434" t="s">
        <v>9991</v>
      </c>
      <c r="Q142" s="401" t="s">
        <v>9992</v>
      </c>
      <c r="R142" s="401" t="s">
        <v>9993</v>
      </c>
      <c r="S142" s="401" t="s">
        <v>7430</v>
      </c>
      <c r="T142" s="401" t="s">
        <v>7431</v>
      </c>
      <c r="U142" s="401" t="s">
        <v>7432</v>
      </c>
      <c r="V142" s="395" t="s">
        <v>9993</v>
      </c>
      <c r="W142" s="395" t="s">
        <v>7430</v>
      </c>
      <c r="X142" s="395" t="s">
        <v>7431</v>
      </c>
      <c r="Y142" s="395" t="s">
        <v>7432</v>
      </c>
      <c r="Z142" s="395" t="s">
        <v>7433</v>
      </c>
      <c r="AA142" s="386" t="s">
        <v>7434</v>
      </c>
      <c r="AB142" s="396" t="s">
        <v>7435</v>
      </c>
      <c r="AC142" s="397" t="s">
        <v>9994</v>
      </c>
      <c r="AD142" s="398">
        <v>44422</v>
      </c>
      <c r="AE142" s="399" t="s">
        <v>7437</v>
      </c>
      <c r="AF142" s="408"/>
      <c r="AG142" s="408"/>
      <c r="AH142" s="408"/>
      <c r="AI142" s="399" t="s">
        <v>7502</v>
      </c>
      <c r="AJ142" s="439" t="s">
        <v>9995</v>
      </c>
      <c r="AK142" s="458" t="s">
        <v>7504</v>
      </c>
      <c r="AL142" s="401" t="s">
        <v>7505</v>
      </c>
      <c r="AM142" s="401" t="s">
        <v>8369</v>
      </c>
      <c r="AN142" s="399"/>
      <c r="AO142" s="419">
        <v>42088</v>
      </c>
      <c r="AP142" s="419">
        <v>42088</v>
      </c>
      <c r="AQ142" s="442">
        <v>42088</v>
      </c>
      <c r="AR142" s="393">
        <f t="shared" si="11"/>
        <v>2015</v>
      </c>
      <c r="AS142" s="389" t="s">
        <v>7676</v>
      </c>
      <c r="AT142" s="389">
        <v>0</v>
      </c>
      <c r="AU142" s="404"/>
      <c r="AV142" s="404"/>
      <c r="AW142" s="389" t="s">
        <v>7603</v>
      </c>
      <c r="AX142" s="403" t="s">
        <v>7676</v>
      </c>
      <c r="AY142" s="405" t="s">
        <v>9330</v>
      </c>
      <c r="AZ142" s="403" t="s">
        <v>9953</v>
      </c>
      <c r="BA142" s="403">
        <v>2215003859</v>
      </c>
      <c r="BB142" s="406" t="s">
        <v>9996</v>
      </c>
      <c r="BC142" s="406" t="s">
        <v>9997</v>
      </c>
      <c r="BD142" s="396" t="s">
        <v>5221</v>
      </c>
      <c r="BE142" s="407" t="s">
        <v>7767</v>
      </c>
      <c r="BF142" s="390">
        <v>6549000</v>
      </c>
      <c r="BG142" s="399" t="s">
        <v>7682</v>
      </c>
      <c r="BH142" s="408">
        <v>43804</v>
      </c>
      <c r="BI142" s="409" t="s">
        <v>9998</v>
      </c>
      <c r="BJ142" s="410"/>
      <c r="BK142" s="410">
        <v>0</v>
      </c>
      <c r="BL142" s="410">
        <v>0</v>
      </c>
      <c r="BM142" s="411">
        <v>0</v>
      </c>
      <c r="BN142" s="410">
        <v>0</v>
      </c>
      <c r="BO142" s="390"/>
      <c r="BP142" s="390"/>
      <c r="BQ142" s="406"/>
      <c r="BR142" s="427"/>
      <c r="BS142" s="427"/>
      <c r="BT142" s="427"/>
      <c r="BU142" s="427"/>
      <c r="BV142" s="427"/>
      <c r="BW142" s="427"/>
      <c r="BX142" s="406"/>
      <c r="BY142" s="427" t="s">
        <v>9999</v>
      </c>
      <c r="BZ142" s="406" t="s">
        <v>10000</v>
      </c>
      <c r="CA142" s="427" t="s">
        <v>1763</v>
      </c>
      <c r="CB142" s="406" t="s">
        <v>10001</v>
      </c>
      <c r="CC142" s="427" t="s">
        <v>7468</v>
      </c>
      <c r="CD142" s="427" t="s">
        <v>7688</v>
      </c>
      <c r="CE142" s="428" t="s">
        <v>10002</v>
      </c>
      <c r="CF142" s="427"/>
      <c r="CG142" s="427"/>
      <c r="CH142" s="427"/>
      <c r="CI142" s="427"/>
      <c r="CJ142" s="415">
        <f t="shared" si="13"/>
        <v>9</v>
      </c>
      <c r="CK142" s="416" t="e">
        <f>VLOOKUP(B142,'[1]thành tích'!B$4:H$400,7,0)</f>
        <v>#REF!</v>
      </c>
      <c r="CL142" s="417" t="e">
        <f>VLOOKUP(B142,'[1]thành tích'!B$4:M$310,12,0)</f>
        <v>#REF!</v>
      </c>
      <c r="CM142" s="417" t="e">
        <f>VLOOKUP(B142,'[1]thành tích'!B$4:J$310,9,0)</f>
        <v>#REF!</v>
      </c>
      <c r="CN142" s="417" t="str">
        <f>VLOOKUP(B142,'[1]thành tích'!B$4:F$310,5,0)</f>
        <v>Đi Haritech Hạ Long  (6-12/12/2021)</v>
      </c>
      <c r="CP142" s="418" t="e">
        <f>VLOOKUP(B142,#REF!,2,0)</f>
        <v>#REF!</v>
      </c>
    </row>
    <row r="143" spans="1:94" s="425" customFormat="1" ht="35.25" customHeight="1">
      <c r="A143" s="386">
        <f t="shared" si="2"/>
        <v>138</v>
      </c>
      <c r="B143" s="439">
        <v>18136</v>
      </c>
      <c r="C143" s="440" t="s">
        <v>3192</v>
      </c>
      <c r="D143" s="419">
        <v>33131</v>
      </c>
      <c r="E143" s="390">
        <f t="shared" si="12"/>
        <v>9</v>
      </c>
      <c r="F143" s="391" t="s">
        <v>9944</v>
      </c>
      <c r="G143" s="419"/>
      <c r="H143" s="392"/>
      <c r="I143" s="393">
        <f t="shared" si="14"/>
        <v>1990</v>
      </c>
      <c r="J143" s="419">
        <v>33131</v>
      </c>
      <c r="K143" s="448"/>
      <c r="L143" s="387">
        <v>1</v>
      </c>
      <c r="M143" s="387" t="s">
        <v>7425</v>
      </c>
      <c r="N143" s="439">
        <v>18136</v>
      </c>
      <c r="O143" s="433" t="s">
        <v>10003</v>
      </c>
      <c r="P143" s="434" t="s">
        <v>10004</v>
      </c>
      <c r="Q143" s="401" t="s">
        <v>10005</v>
      </c>
      <c r="R143" s="401" t="s">
        <v>10006</v>
      </c>
      <c r="S143" s="401" t="s">
        <v>7571</v>
      </c>
      <c r="T143" s="401" t="s">
        <v>7431</v>
      </c>
      <c r="U143" s="401" t="s">
        <v>7432</v>
      </c>
      <c r="V143" s="395" t="s">
        <v>10006</v>
      </c>
      <c r="W143" s="395" t="s">
        <v>7571</v>
      </c>
      <c r="X143" s="395" t="s">
        <v>7431</v>
      </c>
      <c r="Y143" s="395" t="s">
        <v>7432</v>
      </c>
      <c r="Z143" s="395" t="s">
        <v>7433</v>
      </c>
      <c r="AA143" s="386" t="s">
        <v>7434</v>
      </c>
      <c r="AB143" s="396" t="s">
        <v>7435</v>
      </c>
      <c r="AC143" s="397" t="s">
        <v>10007</v>
      </c>
      <c r="AD143" s="398">
        <v>44420</v>
      </c>
      <c r="AE143" s="399" t="s">
        <v>7437</v>
      </c>
      <c r="AF143" s="408"/>
      <c r="AG143" s="408"/>
      <c r="AH143" s="408"/>
      <c r="AI143" s="399" t="s">
        <v>7502</v>
      </c>
      <c r="AJ143" s="439" t="s">
        <v>9995</v>
      </c>
      <c r="AK143" s="458" t="s">
        <v>7504</v>
      </c>
      <c r="AL143" s="401" t="s">
        <v>7505</v>
      </c>
      <c r="AM143" s="401" t="s">
        <v>8369</v>
      </c>
      <c r="AN143" s="399"/>
      <c r="AO143" s="419">
        <v>42088</v>
      </c>
      <c r="AP143" s="419">
        <v>42088</v>
      </c>
      <c r="AQ143" s="442">
        <v>42088</v>
      </c>
      <c r="AR143" s="393">
        <f t="shared" si="11"/>
        <v>2015</v>
      </c>
      <c r="AS143" s="389" t="s">
        <v>7676</v>
      </c>
      <c r="AT143" s="389">
        <v>0</v>
      </c>
      <c r="AU143" s="404"/>
      <c r="AV143" s="404"/>
      <c r="AW143" s="389"/>
      <c r="AX143" s="403" t="s">
        <v>7676</v>
      </c>
      <c r="AY143" s="405" t="s">
        <v>9330</v>
      </c>
      <c r="AZ143" s="403" t="s">
        <v>9953</v>
      </c>
      <c r="BA143" s="403">
        <v>2215003862</v>
      </c>
      <c r="BB143" s="406" t="s">
        <v>10008</v>
      </c>
      <c r="BC143" s="406" t="s">
        <v>10009</v>
      </c>
      <c r="BD143" s="396" t="s">
        <v>5221</v>
      </c>
      <c r="BE143" s="407" t="s">
        <v>7767</v>
      </c>
      <c r="BF143" s="390">
        <v>6549000</v>
      </c>
      <c r="BG143" s="399" t="s">
        <v>7682</v>
      </c>
      <c r="BH143" s="408">
        <v>43804</v>
      </c>
      <c r="BI143" s="409" t="s">
        <v>10010</v>
      </c>
      <c r="BJ143" s="410" t="s">
        <v>7455</v>
      </c>
      <c r="BK143" s="410" t="s">
        <v>453</v>
      </c>
      <c r="BL143" s="410" t="s">
        <v>10011</v>
      </c>
      <c r="BM143" s="411">
        <v>0</v>
      </c>
      <c r="BN143" s="410">
        <v>0</v>
      </c>
      <c r="BO143" s="390">
        <v>1990</v>
      </c>
      <c r="BP143" s="390"/>
      <c r="BQ143" s="406" t="s">
        <v>8886</v>
      </c>
      <c r="BR143" s="427" t="s">
        <v>10012</v>
      </c>
      <c r="BS143" s="427"/>
      <c r="BT143" s="427"/>
      <c r="BU143" s="427"/>
      <c r="BV143" s="427"/>
      <c r="BW143" s="427"/>
      <c r="BX143" s="406">
        <v>1</v>
      </c>
      <c r="BY143" s="427" t="s">
        <v>10013</v>
      </c>
      <c r="BZ143" s="406" t="s">
        <v>10014</v>
      </c>
      <c r="CA143" s="427" t="s">
        <v>10015</v>
      </c>
      <c r="CB143" s="406" t="s">
        <v>10016</v>
      </c>
      <c r="CC143" s="427" t="s">
        <v>7468</v>
      </c>
      <c r="CD143" s="427" t="s">
        <v>7541</v>
      </c>
      <c r="CE143" s="427"/>
      <c r="CF143" s="427" t="s">
        <v>10017</v>
      </c>
      <c r="CG143" s="427" t="s">
        <v>7468</v>
      </c>
      <c r="CH143" s="427" t="s">
        <v>10018</v>
      </c>
      <c r="CI143" s="427"/>
      <c r="CJ143" s="415">
        <f t="shared" si="13"/>
        <v>9</v>
      </c>
      <c r="CK143" s="416" t="e">
        <f>VLOOKUP(B143,'[1]thành tích'!B$4:H$400,7,0)</f>
        <v>#REF!</v>
      </c>
      <c r="CL143" s="417" t="e">
        <f>VLOOKUP(B143,'[1]thành tích'!B$4:M$310,12,0)</f>
        <v>#REF!</v>
      </c>
      <c r="CM143" s="417" t="e">
        <f>VLOOKUP(B143,'[1]thành tích'!B$4:J$310,9,0)</f>
        <v>#REF!</v>
      </c>
      <c r="CN143" s="417" t="e">
        <f>VLOOKUP(B143,'[1]thành tích'!B$4:F$310,5,0)</f>
        <v>#REF!</v>
      </c>
      <c r="CP143" s="418" t="e">
        <f>VLOOKUP(B143,#REF!,2,0)</f>
        <v>#REF!</v>
      </c>
    </row>
    <row r="144" spans="1:94" s="418" customFormat="1" ht="35.25" customHeight="1">
      <c r="A144" s="386">
        <f t="shared" si="2"/>
        <v>139</v>
      </c>
      <c r="B144" s="387">
        <v>18261</v>
      </c>
      <c r="C144" s="388" t="s">
        <v>3242</v>
      </c>
      <c r="D144" s="389">
        <v>32796</v>
      </c>
      <c r="E144" s="390">
        <f t="shared" si="12"/>
        <v>10</v>
      </c>
      <c r="F144" s="391" t="s">
        <v>9944</v>
      </c>
      <c r="G144" s="485" t="s">
        <v>10019</v>
      </c>
      <c r="H144" s="403"/>
      <c r="I144" s="393">
        <f t="shared" si="14"/>
        <v>1989</v>
      </c>
      <c r="J144" s="389">
        <v>32796</v>
      </c>
      <c r="K144" s="429"/>
      <c r="L144" s="387">
        <v>1</v>
      </c>
      <c r="M144" s="387" t="s">
        <v>7425</v>
      </c>
      <c r="N144" s="387">
        <v>18261</v>
      </c>
      <c r="O144" s="406" t="s">
        <v>10020</v>
      </c>
      <c r="P144" s="401" t="s">
        <v>10021</v>
      </c>
      <c r="Q144" s="401" t="s">
        <v>10022</v>
      </c>
      <c r="R144" s="401" t="s">
        <v>10023</v>
      </c>
      <c r="S144" s="401" t="s">
        <v>7571</v>
      </c>
      <c r="T144" s="401" t="s">
        <v>7431</v>
      </c>
      <c r="U144" s="401" t="s">
        <v>7432</v>
      </c>
      <c r="V144" s="395" t="s">
        <v>10023</v>
      </c>
      <c r="W144" s="395" t="s">
        <v>7571</v>
      </c>
      <c r="X144" s="395" t="s">
        <v>7431</v>
      </c>
      <c r="Y144" s="395" t="s">
        <v>7432</v>
      </c>
      <c r="Z144" s="395" t="s">
        <v>7433</v>
      </c>
      <c r="AA144" s="404" t="s">
        <v>7434</v>
      </c>
      <c r="AB144" s="406" t="s">
        <v>7435</v>
      </c>
      <c r="AC144" s="397" t="s">
        <v>10024</v>
      </c>
      <c r="AD144" s="398">
        <v>44422</v>
      </c>
      <c r="AE144" s="399" t="s">
        <v>7437</v>
      </c>
      <c r="AF144" s="458"/>
      <c r="AG144" s="458"/>
      <c r="AH144" s="458"/>
      <c r="AI144" s="399" t="s">
        <v>7502</v>
      </c>
      <c r="AJ144" s="407" t="s">
        <v>10025</v>
      </c>
      <c r="AK144" s="399" t="s">
        <v>7504</v>
      </c>
      <c r="AL144" s="401" t="s">
        <v>7674</v>
      </c>
      <c r="AM144" s="401" t="s">
        <v>10026</v>
      </c>
      <c r="AN144" s="399"/>
      <c r="AO144" s="389">
        <v>42146</v>
      </c>
      <c r="AP144" s="389">
        <v>42146</v>
      </c>
      <c r="AQ144" s="485">
        <v>42146</v>
      </c>
      <c r="AR144" s="393">
        <f t="shared" si="11"/>
        <v>2015</v>
      </c>
      <c r="AS144" s="389" t="s">
        <v>7676</v>
      </c>
      <c r="AT144" s="389">
        <v>0</v>
      </c>
      <c r="AU144" s="404"/>
      <c r="AV144" s="404"/>
      <c r="AW144" s="404"/>
      <c r="AX144" s="389" t="s">
        <v>7676</v>
      </c>
      <c r="AY144" s="405" t="s">
        <v>10027</v>
      </c>
      <c r="AZ144" s="403" t="s">
        <v>9953</v>
      </c>
      <c r="BA144" s="403">
        <v>2215005244</v>
      </c>
      <c r="BB144" s="406" t="s">
        <v>10028</v>
      </c>
      <c r="BC144" s="406" t="s">
        <v>10029</v>
      </c>
      <c r="BD144" s="396" t="s">
        <v>5208</v>
      </c>
      <c r="BE144" s="407" t="s">
        <v>7767</v>
      </c>
      <c r="BF144" s="390">
        <v>6549000</v>
      </c>
      <c r="BG144" s="399" t="s">
        <v>7682</v>
      </c>
      <c r="BH144" s="408">
        <v>43804</v>
      </c>
      <c r="BI144" s="409" t="s">
        <v>10030</v>
      </c>
      <c r="BJ144" s="410"/>
      <c r="BK144" s="410">
        <v>0</v>
      </c>
      <c r="BL144" s="410">
        <v>0</v>
      </c>
      <c r="BM144" s="411">
        <v>0</v>
      </c>
      <c r="BN144" s="410">
        <v>0</v>
      </c>
      <c r="BO144" s="390"/>
      <c r="BP144" s="390"/>
      <c r="BQ144" s="406"/>
      <c r="BR144" s="427"/>
      <c r="BS144" s="427"/>
      <c r="BT144" s="427"/>
      <c r="BU144" s="427"/>
      <c r="BV144" s="427"/>
      <c r="BW144" s="427"/>
      <c r="BX144" s="406"/>
      <c r="BY144" s="427" t="s">
        <v>309</v>
      </c>
      <c r="BZ144" s="406" t="s">
        <v>10031</v>
      </c>
      <c r="CA144" s="427" t="s">
        <v>8575</v>
      </c>
      <c r="CB144" s="406" t="s">
        <v>10032</v>
      </c>
      <c r="CC144" s="427" t="s">
        <v>7468</v>
      </c>
      <c r="CD144" s="427" t="s">
        <v>7541</v>
      </c>
      <c r="CE144" s="427"/>
      <c r="CF144" s="427"/>
      <c r="CG144" s="427"/>
      <c r="CH144" s="427"/>
      <c r="CI144" s="427"/>
      <c r="CJ144" s="415">
        <f t="shared" si="13"/>
        <v>9</v>
      </c>
      <c r="CK144" s="416" t="e">
        <f>VLOOKUP(B144,'[1]thành tích'!B$4:H$400,7,0)</f>
        <v>#REF!</v>
      </c>
      <c r="CL144" s="417" t="e">
        <f>VLOOKUP(B144,'[1]thành tích'!B$4:M$310,12,0)</f>
        <v>#REF!</v>
      </c>
      <c r="CM144" s="417" t="e">
        <f>VLOOKUP(B144,'[1]thành tích'!B$4:J$310,9,0)</f>
        <v>#REF!</v>
      </c>
      <c r="CN144" s="417" t="e">
        <f>VLOOKUP(B144,'[1]thành tích'!B$4:F$310,5,0)</f>
        <v>#REF!</v>
      </c>
      <c r="CP144" s="418" t="e">
        <f>VLOOKUP(B144,#REF!,2,0)</f>
        <v>#REF!</v>
      </c>
    </row>
    <row r="145" spans="1:94" s="418" customFormat="1" ht="35.25" customHeight="1">
      <c r="A145" s="386">
        <f t="shared" si="2"/>
        <v>140</v>
      </c>
      <c r="B145" s="387">
        <v>10885</v>
      </c>
      <c r="C145" s="388" t="s">
        <v>10033</v>
      </c>
      <c r="D145" s="389" t="s">
        <v>10034</v>
      </c>
      <c r="E145" s="390" t="e">
        <f t="shared" si="12"/>
        <v>#VALUE!</v>
      </c>
      <c r="F145" s="391" t="s">
        <v>9944</v>
      </c>
      <c r="G145" s="389" t="s">
        <v>10035</v>
      </c>
      <c r="H145" s="436"/>
      <c r="I145" s="393" t="e">
        <f t="shared" si="14"/>
        <v>#VALUE!</v>
      </c>
      <c r="J145" s="389" t="s">
        <v>10034</v>
      </c>
      <c r="K145" s="432"/>
      <c r="L145" s="387">
        <v>1</v>
      </c>
      <c r="M145" s="387" t="s">
        <v>7425</v>
      </c>
      <c r="N145" s="387">
        <v>10885</v>
      </c>
      <c r="O145" s="406" t="s">
        <v>10036</v>
      </c>
      <c r="P145" s="401" t="s">
        <v>10036</v>
      </c>
      <c r="Q145" s="401" t="s">
        <v>10037</v>
      </c>
      <c r="R145" s="401" t="s">
        <v>10038</v>
      </c>
      <c r="S145" s="401" t="s">
        <v>7474</v>
      </c>
      <c r="T145" s="401" t="s">
        <v>7431</v>
      </c>
      <c r="U145" s="401" t="s">
        <v>7432</v>
      </c>
      <c r="V145" s="401" t="s">
        <v>10038</v>
      </c>
      <c r="W145" s="401" t="s">
        <v>7474</v>
      </c>
      <c r="X145" s="401" t="s">
        <v>7431</v>
      </c>
      <c r="Y145" s="401" t="s">
        <v>7432</v>
      </c>
      <c r="Z145" s="395" t="s">
        <v>7433</v>
      </c>
      <c r="AA145" s="386" t="s">
        <v>7434</v>
      </c>
      <c r="AB145" s="396" t="s">
        <v>7435</v>
      </c>
      <c r="AC145" s="397" t="s">
        <v>10039</v>
      </c>
      <c r="AD145" s="398">
        <v>44310</v>
      </c>
      <c r="AE145" s="399" t="s">
        <v>7437</v>
      </c>
      <c r="AF145" s="529"/>
      <c r="AG145" s="529"/>
      <c r="AH145" s="529"/>
      <c r="AI145" s="399" t="s">
        <v>7438</v>
      </c>
      <c r="AJ145" s="407" t="s">
        <v>10040</v>
      </c>
      <c r="AK145" s="399" t="s">
        <v>7504</v>
      </c>
      <c r="AL145" s="401" t="s">
        <v>7715</v>
      </c>
      <c r="AM145" s="401" t="s">
        <v>10041</v>
      </c>
      <c r="AN145" s="530"/>
      <c r="AO145" s="389" t="s">
        <v>10042</v>
      </c>
      <c r="AP145" s="389" t="s">
        <v>10043</v>
      </c>
      <c r="AQ145" s="531"/>
      <c r="AR145" s="393">
        <f t="shared" si="11"/>
        <v>1994</v>
      </c>
      <c r="AS145" s="389" t="s">
        <v>7676</v>
      </c>
      <c r="AT145" s="389">
        <v>0</v>
      </c>
      <c r="AU145" s="532"/>
      <c r="AV145" s="532"/>
      <c r="AW145" s="532"/>
      <c r="AX145" s="389" t="s">
        <v>7676</v>
      </c>
      <c r="AY145" s="430" t="s">
        <v>9330</v>
      </c>
      <c r="AZ145" s="403" t="s">
        <v>9953</v>
      </c>
      <c r="BA145" s="403">
        <v>2096065169</v>
      </c>
      <c r="BB145" s="406" t="s">
        <v>10044</v>
      </c>
      <c r="BC145" s="444" t="s">
        <v>10045</v>
      </c>
      <c r="BD145" s="506" t="s">
        <v>5204</v>
      </c>
      <c r="BE145" s="407" t="s">
        <v>7655</v>
      </c>
      <c r="BF145" s="390">
        <v>6877000</v>
      </c>
      <c r="BG145" s="399" t="s">
        <v>7682</v>
      </c>
      <c r="BH145" s="408" t="s">
        <v>10046</v>
      </c>
      <c r="BI145" s="409" t="s">
        <v>10047</v>
      </c>
      <c r="BJ145" s="410" t="s">
        <v>7455</v>
      </c>
      <c r="BK145" s="410" t="s">
        <v>10048</v>
      </c>
      <c r="BL145" s="410" t="s">
        <v>10049</v>
      </c>
      <c r="BM145" s="411">
        <v>0</v>
      </c>
      <c r="BN145" s="410">
        <v>0</v>
      </c>
      <c r="BO145" s="390">
        <v>1969</v>
      </c>
      <c r="BP145" s="390"/>
      <c r="BQ145" s="406" t="s">
        <v>10050</v>
      </c>
      <c r="BR145" s="427" t="s">
        <v>10051</v>
      </c>
      <c r="BS145" s="427" t="s">
        <v>10052</v>
      </c>
      <c r="BT145" s="427" t="s">
        <v>10053</v>
      </c>
      <c r="BU145" s="427" t="s">
        <v>10054</v>
      </c>
      <c r="BV145" s="427"/>
      <c r="BW145" s="427"/>
      <c r="BX145" s="406">
        <v>2</v>
      </c>
      <c r="BY145" s="427" t="s">
        <v>7465</v>
      </c>
      <c r="BZ145" s="406">
        <v>0</v>
      </c>
      <c r="CA145" s="427" t="s">
        <v>7465</v>
      </c>
      <c r="CB145" s="406">
        <v>0</v>
      </c>
      <c r="CC145" s="427"/>
      <c r="CD145" s="427"/>
      <c r="CE145" s="427"/>
      <c r="CF145" s="427" t="s">
        <v>9340</v>
      </c>
      <c r="CG145" s="427"/>
      <c r="CH145" s="427"/>
      <c r="CI145" s="427"/>
      <c r="CJ145" s="415">
        <f t="shared" si="13"/>
        <v>30</v>
      </c>
      <c r="CK145" s="416" t="str">
        <f>VLOOKUP(B145,'[1]thành tích'!B$4:H$400,7,0)</f>
        <v xml:space="preserve"> -2021 (ocen Hạ Long do dịch) 
 -2023 đi miền nam</v>
      </c>
      <c r="CL145" s="417" t="e">
        <f>VLOOKUP(B145,'[1]thành tích'!B$4:M$310,12,0)</f>
        <v>#REF!</v>
      </c>
      <c r="CM145" s="417" t="str">
        <f>VLOOKUP(B145,'[1]thành tích'!B$4:J$310,9,0)</f>
        <v>Thái Lan năm 2019 (CN Xuất sắc)</v>
      </c>
      <c r="CN145" s="417" t="str">
        <f>VLOOKUP(B145,'[1]thành tích'!B$4:F$310,5,0)</f>
        <v>Quất Lâm 8/2016</v>
      </c>
      <c r="CP145" s="418" t="e">
        <f>VLOOKUP(B145,#REF!,2,0)</f>
        <v>#REF!</v>
      </c>
    </row>
    <row r="146" spans="1:94" s="418" customFormat="1" ht="35.25" customHeight="1">
      <c r="A146" s="386">
        <f t="shared" si="2"/>
        <v>141</v>
      </c>
      <c r="B146" s="387">
        <v>11073</v>
      </c>
      <c r="C146" s="388" t="s">
        <v>439</v>
      </c>
      <c r="D146" s="389">
        <v>23961</v>
      </c>
      <c r="E146" s="390">
        <f t="shared" si="12"/>
        <v>8</v>
      </c>
      <c r="F146" s="391" t="s">
        <v>9944</v>
      </c>
      <c r="G146" s="389"/>
      <c r="H146" s="403"/>
      <c r="I146" s="393">
        <f t="shared" si="14"/>
        <v>1965</v>
      </c>
      <c r="J146" s="389">
        <v>23961</v>
      </c>
      <c r="K146" s="513"/>
      <c r="L146" s="387">
        <v>1</v>
      </c>
      <c r="M146" s="387" t="s">
        <v>7425</v>
      </c>
      <c r="N146" s="387">
        <v>11073</v>
      </c>
      <c r="O146" s="406" t="s">
        <v>7758</v>
      </c>
      <c r="P146" s="401" t="s">
        <v>7758</v>
      </c>
      <c r="Q146" s="401" t="s">
        <v>10055</v>
      </c>
      <c r="R146" s="401" t="s">
        <v>10056</v>
      </c>
      <c r="S146" s="401" t="s">
        <v>7474</v>
      </c>
      <c r="T146" s="401" t="s">
        <v>7431</v>
      </c>
      <c r="U146" s="401" t="s">
        <v>7432</v>
      </c>
      <c r="V146" s="395" t="s">
        <v>10056</v>
      </c>
      <c r="W146" s="395" t="s">
        <v>7474</v>
      </c>
      <c r="X146" s="395" t="s">
        <v>7431</v>
      </c>
      <c r="Y146" s="395" t="s">
        <v>7432</v>
      </c>
      <c r="Z146" s="395" t="s">
        <v>7433</v>
      </c>
      <c r="AA146" s="386" t="s">
        <v>7434</v>
      </c>
      <c r="AB146" s="396" t="s">
        <v>7435</v>
      </c>
      <c r="AC146" s="426" t="s">
        <v>10057</v>
      </c>
      <c r="AD146" s="398">
        <v>44315</v>
      </c>
      <c r="AE146" s="399" t="s">
        <v>7437</v>
      </c>
      <c r="AF146" s="458"/>
      <c r="AG146" s="458"/>
      <c r="AH146" s="458"/>
      <c r="AI146" s="399" t="s">
        <v>9315</v>
      </c>
      <c r="AJ146" s="407" t="s">
        <v>10058</v>
      </c>
      <c r="AK146" s="399" t="s">
        <v>7504</v>
      </c>
      <c r="AL146" s="401" t="s">
        <v>7715</v>
      </c>
      <c r="AM146" s="401" t="s">
        <v>10059</v>
      </c>
      <c r="AN146" s="399"/>
      <c r="AO146" s="389" t="s">
        <v>10060</v>
      </c>
      <c r="AP146" s="389" t="s">
        <v>10060</v>
      </c>
      <c r="AQ146" s="402" t="s">
        <v>10061</v>
      </c>
      <c r="AR146" s="393">
        <f t="shared" si="11"/>
        <v>1985</v>
      </c>
      <c r="AS146" s="389" t="s">
        <v>7676</v>
      </c>
      <c r="AT146" s="389">
        <v>0</v>
      </c>
      <c r="AU146" s="404"/>
      <c r="AV146" s="404"/>
      <c r="AW146" s="404"/>
      <c r="AX146" s="389" t="s">
        <v>7676</v>
      </c>
      <c r="AY146" s="405" t="s">
        <v>9330</v>
      </c>
      <c r="AZ146" s="403" t="s">
        <v>9953</v>
      </c>
      <c r="BA146" s="403">
        <v>2096065203</v>
      </c>
      <c r="BB146" s="406" t="s">
        <v>10062</v>
      </c>
      <c r="BC146" s="406" t="s">
        <v>10063</v>
      </c>
      <c r="BD146" s="396" t="s">
        <v>5204</v>
      </c>
      <c r="BE146" s="407" t="s">
        <v>7655</v>
      </c>
      <c r="BF146" s="390">
        <v>6877000</v>
      </c>
      <c r="BG146" s="399" t="s">
        <v>7682</v>
      </c>
      <c r="BH146" s="408" t="s">
        <v>10064</v>
      </c>
      <c r="BI146" s="409" t="s">
        <v>10065</v>
      </c>
      <c r="BJ146" s="410" t="s">
        <v>7455</v>
      </c>
      <c r="BK146" s="410" t="s">
        <v>10066</v>
      </c>
      <c r="BL146" s="410" t="s">
        <v>10067</v>
      </c>
      <c r="BM146" s="411">
        <v>0</v>
      </c>
      <c r="BN146" s="410">
        <v>0</v>
      </c>
      <c r="BO146" s="390">
        <v>1967</v>
      </c>
      <c r="BP146" s="390"/>
      <c r="BQ146" s="406" t="s">
        <v>7468</v>
      </c>
      <c r="BR146" s="427" t="s">
        <v>10068</v>
      </c>
      <c r="BS146" s="427" t="s">
        <v>10069</v>
      </c>
      <c r="BT146" s="427" t="s">
        <v>10070</v>
      </c>
      <c r="BU146" s="427" t="s">
        <v>7777</v>
      </c>
      <c r="BV146" s="427"/>
      <c r="BW146" s="427"/>
      <c r="BX146" s="406">
        <v>2</v>
      </c>
      <c r="BY146" s="427" t="s">
        <v>7465</v>
      </c>
      <c r="BZ146" s="406">
        <v>0</v>
      </c>
      <c r="CA146" s="427" t="s">
        <v>7465</v>
      </c>
      <c r="CB146" s="406">
        <v>0</v>
      </c>
      <c r="CC146" s="427"/>
      <c r="CD146" s="427"/>
      <c r="CE146" s="427"/>
      <c r="CF146" s="427" t="s">
        <v>9340</v>
      </c>
      <c r="CG146" s="427"/>
      <c r="CH146" s="427"/>
      <c r="CI146" s="427"/>
      <c r="CJ146" s="415">
        <f t="shared" si="13"/>
        <v>39</v>
      </c>
      <c r="CK146" s="416">
        <f>VLOOKUP(B146,'[1]thành tích'!B$4:H$400,7,0)</f>
        <v>2018</v>
      </c>
      <c r="CL146" s="417" t="e">
        <f>VLOOKUP(B146,'[1]thành tích'!B$4:M$310,12,0)</f>
        <v>#REF!</v>
      </c>
      <c r="CM146" s="417" t="str">
        <f>VLOOKUP(B146,'[1]thành tích'!B$4:J$310,9,0)</f>
        <v xml:space="preserve"> Malai -Sing 2023</v>
      </c>
      <c r="CN146" s="417" t="str">
        <f>VLOOKUP(B146,'[1]thành tích'!B$4:F$310,5,0)</f>
        <v>1-Sầm Sơn 10/2013
2-Móng Cái 6/2019</v>
      </c>
      <c r="CP146" s="418" t="e">
        <f>VLOOKUP(B146,#REF!,2,0)</f>
        <v>#REF!</v>
      </c>
    </row>
    <row r="147" spans="1:94" s="418" customFormat="1" ht="35.25" customHeight="1">
      <c r="A147" s="386">
        <f t="shared" si="2"/>
        <v>142</v>
      </c>
      <c r="B147" s="387">
        <v>8386</v>
      </c>
      <c r="C147" s="388" t="s">
        <v>111</v>
      </c>
      <c r="D147" s="389">
        <v>24010</v>
      </c>
      <c r="E147" s="390">
        <f t="shared" si="12"/>
        <v>9</v>
      </c>
      <c r="F147" s="391" t="s">
        <v>9944</v>
      </c>
      <c r="G147" s="389"/>
      <c r="H147" s="403"/>
      <c r="I147" s="393">
        <f t="shared" si="14"/>
        <v>1965</v>
      </c>
      <c r="J147" s="389">
        <v>24010</v>
      </c>
      <c r="K147" s="429"/>
      <c r="L147" s="387">
        <v>1</v>
      </c>
      <c r="M147" s="387" t="s">
        <v>7425</v>
      </c>
      <c r="N147" s="387">
        <v>8386</v>
      </c>
      <c r="O147" s="406" t="s">
        <v>10071</v>
      </c>
      <c r="P147" s="401" t="s">
        <v>10071</v>
      </c>
      <c r="Q147" s="401" t="s">
        <v>10072</v>
      </c>
      <c r="R147" s="401" t="s">
        <v>10073</v>
      </c>
      <c r="S147" s="401" t="s">
        <v>7430</v>
      </c>
      <c r="T147" s="401" t="s">
        <v>7431</v>
      </c>
      <c r="U147" s="401" t="s">
        <v>7432</v>
      </c>
      <c r="V147" s="395" t="s">
        <v>10074</v>
      </c>
      <c r="W147" s="395" t="s">
        <v>7430</v>
      </c>
      <c r="X147" s="395" t="s">
        <v>7431</v>
      </c>
      <c r="Y147" s="395" t="s">
        <v>7432</v>
      </c>
      <c r="Z147" s="395" t="s">
        <v>7433</v>
      </c>
      <c r="AA147" s="386" t="s">
        <v>7434</v>
      </c>
      <c r="AB147" s="396" t="s">
        <v>7435</v>
      </c>
      <c r="AC147" s="397" t="s">
        <v>10075</v>
      </c>
      <c r="AD147" s="398">
        <v>44306</v>
      </c>
      <c r="AE147" s="399" t="s">
        <v>7437</v>
      </c>
      <c r="AF147" s="395">
        <v>35769</v>
      </c>
      <c r="AG147" s="395">
        <v>36134</v>
      </c>
      <c r="AH147" s="395"/>
      <c r="AI147" s="399" t="s">
        <v>7438</v>
      </c>
      <c r="AJ147" s="407" t="s">
        <v>9733</v>
      </c>
      <c r="AK147" s="399" t="s">
        <v>7504</v>
      </c>
      <c r="AL147" s="401" t="s">
        <v>7715</v>
      </c>
      <c r="AM147" s="401" t="s">
        <v>10076</v>
      </c>
      <c r="AN147" s="399" t="s">
        <v>7507</v>
      </c>
      <c r="AO147" s="389" t="s">
        <v>10077</v>
      </c>
      <c r="AP147" s="389" t="s">
        <v>10077</v>
      </c>
      <c r="AQ147" s="403"/>
      <c r="AR147" s="393" t="e">
        <f t="shared" si="11"/>
        <v>#VALUE!</v>
      </c>
      <c r="AS147" s="389" t="s">
        <v>7676</v>
      </c>
      <c r="AT147" s="389">
        <v>0</v>
      </c>
      <c r="AU147" s="404" t="s">
        <v>7447</v>
      </c>
      <c r="AV147" s="404"/>
      <c r="AW147" s="404"/>
      <c r="AX147" s="389" t="s">
        <v>7676</v>
      </c>
      <c r="AY147" s="405" t="s">
        <v>9330</v>
      </c>
      <c r="AZ147" s="403" t="s">
        <v>9953</v>
      </c>
      <c r="BA147" s="403">
        <v>2096065291</v>
      </c>
      <c r="BB147" s="406" t="s">
        <v>10078</v>
      </c>
      <c r="BC147" s="406" t="s">
        <v>10079</v>
      </c>
      <c r="BD147" s="396" t="s">
        <v>5204</v>
      </c>
      <c r="BE147" s="407" t="s">
        <v>7634</v>
      </c>
      <c r="BF147" s="390">
        <v>7564000</v>
      </c>
      <c r="BG147" s="399" t="s">
        <v>7682</v>
      </c>
      <c r="BH147" s="408" t="s">
        <v>10080</v>
      </c>
      <c r="BI147" s="468" t="s">
        <v>10081</v>
      </c>
      <c r="BJ147" s="410" t="s">
        <v>7455</v>
      </c>
      <c r="BK147" s="410" t="s">
        <v>3007</v>
      </c>
      <c r="BL147" s="461" t="s">
        <v>10082</v>
      </c>
      <c r="BM147" s="411">
        <v>0</v>
      </c>
      <c r="BN147" s="410">
        <v>0</v>
      </c>
      <c r="BO147" s="390">
        <v>1966</v>
      </c>
      <c r="BP147" s="390"/>
      <c r="BQ147" s="406" t="s">
        <v>7517</v>
      </c>
      <c r="BR147" s="427" t="s">
        <v>10083</v>
      </c>
      <c r="BS147" s="427" t="s">
        <v>10084</v>
      </c>
      <c r="BT147" s="427" t="s">
        <v>10085</v>
      </c>
      <c r="BU147" s="427" t="s">
        <v>10084</v>
      </c>
      <c r="BV147" s="427"/>
      <c r="BW147" s="427"/>
      <c r="BX147" s="406">
        <v>2</v>
      </c>
      <c r="BY147" s="427" t="s">
        <v>7465</v>
      </c>
      <c r="BZ147" s="406">
        <v>0</v>
      </c>
      <c r="CA147" s="427" t="s">
        <v>10086</v>
      </c>
      <c r="CB147" s="406">
        <v>0</v>
      </c>
      <c r="CC147" s="427" t="s">
        <v>7590</v>
      </c>
      <c r="CD147" s="427" t="s">
        <v>10071</v>
      </c>
      <c r="CE147" s="427"/>
      <c r="CF147" s="427" t="s">
        <v>10087</v>
      </c>
      <c r="CG147" s="427" t="s">
        <v>7590</v>
      </c>
      <c r="CH147" s="427" t="s">
        <v>10071</v>
      </c>
      <c r="CI147" s="427"/>
      <c r="CJ147" s="415" t="e">
        <f t="shared" si="13"/>
        <v>#VALUE!</v>
      </c>
      <c r="CK147" s="416">
        <f>VLOOKUP(B147,'[1]thành tích'!B$4:H$400,7,0)</f>
        <v>2018</v>
      </c>
      <c r="CL147" s="417" t="e">
        <f>VLOOKUP(B147,'[1]thành tích'!B$4:M$310,12,0)</f>
        <v>#REF!</v>
      </c>
      <c r="CM147" s="417" t="str">
        <f>VLOOKUP(B147,'[1]thành tích'!B$4:J$310,9,0)</f>
        <v xml:space="preserve"> Malai -Sing 2023</v>
      </c>
      <c r="CN147" s="417" t="str">
        <f>VLOOKUP(B147,'[1]thành tích'!B$4:F$310,5,0)</f>
        <v>1-Sầm Sơn 5/2015
2-Sa Pa 7/2020(vợ đi cùng)</v>
      </c>
      <c r="CP147" s="418" t="e">
        <f>VLOOKUP(B147,#REF!,2,0)</f>
        <v>#REF!</v>
      </c>
    </row>
    <row r="148" spans="1:94" s="418" customFormat="1" ht="35.25" customHeight="1">
      <c r="A148" s="386">
        <f t="shared" si="2"/>
        <v>143</v>
      </c>
      <c r="B148" s="439">
        <v>16246</v>
      </c>
      <c r="C148" s="480" t="s">
        <v>2487</v>
      </c>
      <c r="D148" s="419">
        <v>33235</v>
      </c>
      <c r="E148" s="390">
        <f t="shared" si="12"/>
        <v>12</v>
      </c>
      <c r="F148" s="391" t="s">
        <v>9944</v>
      </c>
      <c r="G148" s="419"/>
      <c r="H148" s="392"/>
      <c r="I148" s="393">
        <f t="shared" si="14"/>
        <v>1990</v>
      </c>
      <c r="J148" s="419">
        <v>33235</v>
      </c>
      <c r="K148" s="448"/>
      <c r="L148" s="387">
        <v>1</v>
      </c>
      <c r="M148" s="387" t="s">
        <v>7425</v>
      </c>
      <c r="N148" s="439">
        <v>16246</v>
      </c>
      <c r="O148" s="433" t="s">
        <v>7544</v>
      </c>
      <c r="P148" s="434" t="s">
        <v>10088</v>
      </c>
      <c r="Q148" s="434" t="s">
        <v>10089</v>
      </c>
      <c r="R148" s="434" t="s">
        <v>10090</v>
      </c>
      <c r="S148" s="434" t="s">
        <v>7430</v>
      </c>
      <c r="T148" s="434" t="s">
        <v>7431</v>
      </c>
      <c r="U148" s="434" t="s">
        <v>7432</v>
      </c>
      <c r="V148" s="395" t="s">
        <v>10090</v>
      </c>
      <c r="W148" s="395" t="s">
        <v>7430</v>
      </c>
      <c r="X148" s="395" t="s">
        <v>7431</v>
      </c>
      <c r="Y148" s="395" t="s">
        <v>7432</v>
      </c>
      <c r="Z148" s="395" t="s">
        <v>7433</v>
      </c>
      <c r="AA148" s="386" t="s">
        <v>7434</v>
      </c>
      <c r="AB148" s="396" t="s">
        <v>7435</v>
      </c>
      <c r="AC148" s="426" t="s">
        <v>10091</v>
      </c>
      <c r="AD148" s="398" t="s">
        <v>10092</v>
      </c>
      <c r="AE148" s="399" t="s">
        <v>7437</v>
      </c>
      <c r="AF148" s="408"/>
      <c r="AG148" s="408"/>
      <c r="AH148" s="408"/>
      <c r="AI148" s="399" t="s">
        <v>7502</v>
      </c>
      <c r="AJ148" s="407" t="s">
        <v>10093</v>
      </c>
      <c r="AK148" s="399" t="s">
        <v>7504</v>
      </c>
      <c r="AL148" s="401" t="s">
        <v>7674</v>
      </c>
      <c r="AM148" s="401" t="s">
        <v>7764</v>
      </c>
      <c r="AN148" s="399"/>
      <c r="AO148" s="389">
        <v>40424</v>
      </c>
      <c r="AP148" s="389">
        <v>40424</v>
      </c>
      <c r="AQ148" s="403"/>
      <c r="AR148" s="393">
        <f t="shared" si="11"/>
        <v>2010</v>
      </c>
      <c r="AS148" s="389" t="s">
        <v>7676</v>
      </c>
      <c r="AT148" s="389">
        <v>0</v>
      </c>
      <c r="AU148" s="404"/>
      <c r="AV148" s="404"/>
      <c r="AW148" s="389"/>
      <c r="AX148" s="389" t="s">
        <v>7676</v>
      </c>
      <c r="AY148" s="405" t="s">
        <v>9330</v>
      </c>
      <c r="AZ148" s="403" t="s">
        <v>9953</v>
      </c>
      <c r="BA148" s="403">
        <v>2210016326</v>
      </c>
      <c r="BB148" s="406" t="s">
        <v>10094</v>
      </c>
      <c r="BC148" s="406" t="s">
        <v>10095</v>
      </c>
      <c r="BD148" s="396" t="s">
        <v>5204</v>
      </c>
      <c r="BE148" s="407" t="s">
        <v>7767</v>
      </c>
      <c r="BF148" s="390">
        <v>6549000</v>
      </c>
      <c r="BG148" s="399" t="s">
        <v>7682</v>
      </c>
      <c r="BH148" s="408">
        <v>43804</v>
      </c>
      <c r="BI148" s="409" t="s">
        <v>10096</v>
      </c>
      <c r="BJ148" s="410"/>
      <c r="BK148" s="410">
        <v>0</v>
      </c>
      <c r="BL148" s="410">
        <v>0</v>
      </c>
      <c r="BM148" s="411">
        <v>0</v>
      </c>
      <c r="BN148" s="410">
        <v>0</v>
      </c>
      <c r="BO148" s="390"/>
      <c r="BP148" s="390"/>
      <c r="BQ148" s="406"/>
      <c r="BR148" s="427"/>
      <c r="BS148" s="427"/>
      <c r="BT148" s="427"/>
      <c r="BU148" s="427"/>
      <c r="BV148" s="427"/>
      <c r="BW148" s="427"/>
      <c r="BX148" s="406"/>
      <c r="BY148" s="427" t="s">
        <v>10097</v>
      </c>
      <c r="BZ148" s="406" t="s">
        <v>10098</v>
      </c>
      <c r="CA148" s="427" t="s">
        <v>10099</v>
      </c>
      <c r="CB148" s="406" t="s">
        <v>10100</v>
      </c>
      <c r="CC148" s="427" t="s">
        <v>7468</v>
      </c>
      <c r="CD148" s="427" t="s">
        <v>10101</v>
      </c>
      <c r="CE148" s="428" t="s">
        <v>10102</v>
      </c>
      <c r="CF148" s="427"/>
      <c r="CG148" s="427"/>
      <c r="CH148" s="427"/>
      <c r="CI148" s="427"/>
      <c r="CJ148" s="415">
        <f t="shared" si="13"/>
        <v>14</v>
      </c>
      <c r="CK148" s="416" t="e">
        <f>VLOOKUP(B148,'[1]thành tích'!B$4:H$400,7,0)</f>
        <v>#REF!</v>
      </c>
      <c r="CL148" s="417" t="e">
        <f>VLOOKUP(B148,'[1]thành tích'!B$4:M$310,12,0)</f>
        <v>#REF!</v>
      </c>
      <c r="CM148" s="417" t="e">
        <f>VLOOKUP(B148,'[1]thành tích'!B$4:J$310,9,0)</f>
        <v>#REF!</v>
      </c>
      <c r="CN148" s="417" t="str">
        <f>VLOOKUP(B148,'[1]thành tích'!B$4:F$310,5,0)</f>
        <v>Hagitech 6/2023</v>
      </c>
      <c r="CP148" s="418" t="e">
        <f>VLOOKUP(B148,#REF!,2,0)</f>
        <v>#REF!</v>
      </c>
    </row>
    <row r="149" spans="1:94" s="418" customFormat="1" ht="35.25" customHeight="1">
      <c r="A149" s="386">
        <f t="shared" si="2"/>
        <v>144</v>
      </c>
      <c r="B149" s="439">
        <v>16247</v>
      </c>
      <c r="C149" s="480" t="s">
        <v>2488</v>
      </c>
      <c r="D149" s="419">
        <v>32994</v>
      </c>
      <c r="E149" s="390">
        <f t="shared" si="12"/>
        <v>5</v>
      </c>
      <c r="F149" s="391" t="s">
        <v>9944</v>
      </c>
      <c r="G149" s="419"/>
      <c r="H149" s="392"/>
      <c r="I149" s="393">
        <f t="shared" si="14"/>
        <v>1990</v>
      </c>
      <c r="J149" s="419">
        <v>32994</v>
      </c>
      <c r="K149" s="448"/>
      <c r="L149" s="387">
        <v>1</v>
      </c>
      <c r="M149" s="387" t="s">
        <v>7425</v>
      </c>
      <c r="N149" s="439">
        <v>16247</v>
      </c>
      <c r="O149" s="433" t="s">
        <v>8204</v>
      </c>
      <c r="P149" s="434" t="s">
        <v>10103</v>
      </c>
      <c r="Q149" s="434" t="s">
        <v>10104</v>
      </c>
      <c r="R149" s="434" t="s">
        <v>10105</v>
      </c>
      <c r="S149" s="434" t="s">
        <v>7430</v>
      </c>
      <c r="T149" s="434" t="s">
        <v>7431</v>
      </c>
      <c r="U149" s="434" t="s">
        <v>7432</v>
      </c>
      <c r="V149" s="395" t="s">
        <v>10105</v>
      </c>
      <c r="W149" s="395" t="s">
        <v>7430</v>
      </c>
      <c r="X149" s="395" t="s">
        <v>7431</v>
      </c>
      <c r="Y149" s="395" t="s">
        <v>7432</v>
      </c>
      <c r="Z149" s="395" t="s">
        <v>7433</v>
      </c>
      <c r="AA149" s="386" t="s">
        <v>7434</v>
      </c>
      <c r="AB149" s="396" t="s">
        <v>7435</v>
      </c>
      <c r="AC149" s="397" t="s">
        <v>10106</v>
      </c>
      <c r="AD149" s="398">
        <v>44269</v>
      </c>
      <c r="AE149" s="399" t="s">
        <v>7437</v>
      </c>
      <c r="AF149" s="408"/>
      <c r="AG149" s="408"/>
      <c r="AH149" s="408"/>
      <c r="AI149" s="399" t="s">
        <v>7502</v>
      </c>
      <c r="AJ149" s="407" t="s">
        <v>10093</v>
      </c>
      <c r="AK149" s="399" t="s">
        <v>7504</v>
      </c>
      <c r="AL149" s="401" t="s">
        <v>7674</v>
      </c>
      <c r="AM149" s="401" t="s">
        <v>7764</v>
      </c>
      <c r="AN149" s="399"/>
      <c r="AO149" s="389">
        <v>40424</v>
      </c>
      <c r="AP149" s="389">
        <v>40424</v>
      </c>
      <c r="AQ149" s="403"/>
      <c r="AR149" s="393">
        <f t="shared" si="11"/>
        <v>2010</v>
      </c>
      <c r="AS149" s="389" t="s">
        <v>7676</v>
      </c>
      <c r="AT149" s="389">
        <v>0</v>
      </c>
      <c r="AU149" s="404"/>
      <c r="AV149" s="404"/>
      <c r="AW149" s="389"/>
      <c r="AX149" s="389" t="s">
        <v>7676</v>
      </c>
      <c r="AY149" s="405" t="s">
        <v>9330</v>
      </c>
      <c r="AZ149" s="403" t="s">
        <v>9953</v>
      </c>
      <c r="BA149" s="403">
        <v>2210016327</v>
      </c>
      <c r="BB149" s="406" t="s">
        <v>10107</v>
      </c>
      <c r="BC149" s="406" t="s">
        <v>10108</v>
      </c>
      <c r="BD149" s="396" t="s">
        <v>5204</v>
      </c>
      <c r="BE149" s="407" t="s">
        <v>7767</v>
      </c>
      <c r="BF149" s="390">
        <v>6549000</v>
      </c>
      <c r="BG149" s="399" t="s">
        <v>7682</v>
      </c>
      <c r="BH149" s="408">
        <v>43804</v>
      </c>
      <c r="BI149" s="409" t="s">
        <v>8734</v>
      </c>
      <c r="BJ149" s="410" t="s">
        <v>7377</v>
      </c>
      <c r="BK149" s="410" t="s">
        <v>802</v>
      </c>
      <c r="BL149" s="410" t="s">
        <v>10109</v>
      </c>
      <c r="BM149" s="411">
        <v>0</v>
      </c>
      <c r="BN149" s="410">
        <v>0</v>
      </c>
      <c r="BO149" s="390"/>
      <c r="BP149" s="390"/>
      <c r="BQ149" s="406" t="s">
        <v>8735</v>
      </c>
      <c r="BR149" s="427"/>
      <c r="BS149" s="427"/>
      <c r="BT149" s="427"/>
      <c r="BU149" s="427"/>
      <c r="BV149" s="427"/>
      <c r="BW149" s="427"/>
      <c r="BX149" s="406"/>
      <c r="BY149" s="427" t="s">
        <v>10110</v>
      </c>
      <c r="BZ149" s="406" t="s">
        <v>10111</v>
      </c>
      <c r="CA149" s="427" t="s">
        <v>10112</v>
      </c>
      <c r="CB149" s="406" t="s">
        <v>10113</v>
      </c>
      <c r="CC149" s="427" t="s">
        <v>7468</v>
      </c>
      <c r="CD149" s="427" t="s">
        <v>10114</v>
      </c>
      <c r="CE149" s="428" t="s">
        <v>10115</v>
      </c>
      <c r="CF149" s="427"/>
      <c r="CG149" s="427"/>
      <c r="CH149" s="427"/>
      <c r="CI149" s="427"/>
      <c r="CJ149" s="415">
        <f t="shared" si="13"/>
        <v>14</v>
      </c>
      <c r="CK149" s="416" t="e">
        <f>VLOOKUP(B149,'[1]thành tích'!B$4:H$400,7,0)</f>
        <v>#REF!</v>
      </c>
      <c r="CL149" s="417" t="e">
        <f>VLOOKUP(B149,'[1]thành tích'!B$4:M$310,12,0)</f>
        <v>#REF!</v>
      </c>
      <c r="CM149" s="417" t="e">
        <f>VLOOKUP(B149,'[1]thành tích'!B$4:J$310,9,0)</f>
        <v>#REF!</v>
      </c>
      <c r="CN149" s="417" t="str">
        <f>VLOOKUP(B149,'[1]thành tích'!B$4:F$310,5,0)</f>
        <v xml:space="preserve"> Hạ Long 7+8/ 2024</v>
      </c>
      <c r="CP149" s="418" t="e">
        <f>VLOOKUP(B149,#REF!,2,0)</f>
        <v>#REF!</v>
      </c>
    </row>
    <row r="150" spans="1:94" s="418" customFormat="1" ht="35.25" customHeight="1">
      <c r="A150" s="386">
        <f t="shared" si="2"/>
        <v>145</v>
      </c>
      <c r="B150" s="439">
        <v>16251</v>
      </c>
      <c r="C150" s="480" t="s">
        <v>2491</v>
      </c>
      <c r="D150" s="419">
        <v>31607</v>
      </c>
      <c r="E150" s="390">
        <f t="shared" si="12"/>
        <v>7</v>
      </c>
      <c r="F150" s="391" t="s">
        <v>9944</v>
      </c>
      <c r="G150" s="419"/>
      <c r="H150" s="392"/>
      <c r="I150" s="393">
        <f t="shared" si="14"/>
        <v>1986</v>
      </c>
      <c r="J150" s="419">
        <v>31607</v>
      </c>
      <c r="K150" s="448"/>
      <c r="L150" s="387">
        <v>1</v>
      </c>
      <c r="M150" s="387" t="s">
        <v>7425</v>
      </c>
      <c r="N150" s="439">
        <v>16251</v>
      </c>
      <c r="O150" s="392" t="s">
        <v>8204</v>
      </c>
      <c r="P150" s="455" t="s">
        <v>10116</v>
      </c>
      <c r="Q150" s="434" t="s">
        <v>10117</v>
      </c>
      <c r="R150" s="434" t="s">
        <v>10118</v>
      </c>
      <c r="S150" s="434" t="s">
        <v>7430</v>
      </c>
      <c r="T150" s="434" t="s">
        <v>7431</v>
      </c>
      <c r="U150" s="434" t="s">
        <v>7432</v>
      </c>
      <c r="V150" s="395" t="s">
        <v>10118</v>
      </c>
      <c r="W150" s="395" t="s">
        <v>7430</v>
      </c>
      <c r="X150" s="395" t="s">
        <v>7431</v>
      </c>
      <c r="Y150" s="395" t="s">
        <v>7432</v>
      </c>
      <c r="Z150" s="395" t="s">
        <v>7433</v>
      </c>
      <c r="AA150" s="386" t="s">
        <v>7434</v>
      </c>
      <c r="AB150" s="396" t="s">
        <v>7435</v>
      </c>
      <c r="AC150" s="397" t="s">
        <v>10119</v>
      </c>
      <c r="AD150" s="398">
        <v>44422</v>
      </c>
      <c r="AE150" s="399" t="s">
        <v>7437</v>
      </c>
      <c r="AF150" s="408"/>
      <c r="AG150" s="408"/>
      <c r="AH150" s="408"/>
      <c r="AI150" s="399" t="s">
        <v>7502</v>
      </c>
      <c r="AJ150" s="407" t="s">
        <v>10120</v>
      </c>
      <c r="AK150" s="399" t="s">
        <v>7504</v>
      </c>
      <c r="AL150" s="401" t="s">
        <v>7441</v>
      </c>
      <c r="AM150" s="401" t="s">
        <v>10121</v>
      </c>
      <c r="AN150" s="399"/>
      <c r="AO150" s="389">
        <v>40424</v>
      </c>
      <c r="AP150" s="389">
        <v>40424</v>
      </c>
      <c r="AQ150" s="403"/>
      <c r="AR150" s="393">
        <f t="shared" si="11"/>
        <v>2010</v>
      </c>
      <c r="AS150" s="389" t="s">
        <v>7676</v>
      </c>
      <c r="AT150" s="389">
        <v>0</v>
      </c>
      <c r="AU150" s="404"/>
      <c r="AV150" s="392"/>
      <c r="AW150" s="410"/>
      <c r="AX150" s="389" t="s">
        <v>7676</v>
      </c>
      <c r="AY150" s="405" t="s">
        <v>9330</v>
      </c>
      <c r="AZ150" s="403" t="s">
        <v>9953</v>
      </c>
      <c r="BA150" s="403">
        <v>2210016331</v>
      </c>
      <c r="BB150" s="406" t="s">
        <v>10122</v>
      </c>
      <c r="BC150" s="406" t="s">
        <v>10123</v>
      </c>
      <c r="BD150" s="396" t="s">
        <v>5204</v>
      </c>
      <c r="BE150" s="407" t="s">
        <v>7767</v>
      </c>
      <c r="BF150" s="390">
        <v>6549000</v>
      </c>
      <c r="BG150" s="399" t="s">
        <v>7682</v>
      </c>
      <c r="BH150" s="408">
        <v>43804</v>
      </c>
      <c r="BI150" s="409" t="s">
        <v>8060</v>
      </c>
      <c r="BJ150" s="410" t="s">
        <v>7455</v>
      </c>
      <c r="BK150" s="410" t="s">
        <v>8048</v>
      </c>
      <c r="BL150" s="410" t="s">
        <v>8059</v>
      </c>
      <c r="BM150" s="411">
        <v>0</v>
      </c>
      <c r="BN150" s="410">
        <v>0</v>
      </c>
      <c r="BO150" s="390">
        <v>1990</v>
      </c>
      <c r="BP150" s="412"/>
      <c r="BQ150" s="406" t="s">
        <v>7484</v>
      </c>
      <c r="BR150" s="427" t="s">
        <v>10124</v>
      </c>
      <c r="BS150" s="427" t="s">
        <v>8859</v>
      </c>
      <c r="BT150" s="427" t="s">
        <v>8062</v>
      </c>
      <c r="BU150" s="427"/>
      <c r="BV150" s="427" t="s">
        <v>8063</v>
      </c>
      <c r="BW150" s="427"/>
      <c r="BX150" s="406">
        <v>3</v>
      </c>
      <c r="BY150" s="427" t="s">
        <v>7465</v>
      </c>
      <c r="BZ150" s="406">
        <v>0</v>
      </c>
      <c r="CA150" s="427" t="s">
        <v>10125</v>
      </c>
      <c r="CB150" s="406" t="s">
        <v>10126</v>
      </c>
      <c r="CC150" s="427" t="s">
        <v>7468</v>
      </c>
      <c r="CD150" s="427" t="s">
        <v>8069</v>
      </c>
      <c r="CE150" s="427"/>
      <c r="CF150" s="427" t="s">
        <v>10127</v>
      </c>
      <c r="CG150" s="427" t="s">
        <v>7468</v>
      </c>
      <c r="CH150" s="427" t="s">
        <v>8067</v>
      </c>
      <c r="CI150" s="427"/>
      <c r="CJ150" s="415">
        <f t="shared" si="13"/>
        <v>14</v>
      </c>
      <c r="CK150" s="416" t="e">
        <f>VLOOKUP(B150,'[1]thành tích'!B$4:H$400,7,0)</f>
        <v>#REF!</v>
      </c>
      <c r="CL150" s="417" t="e">
        <f>VLOOKUP(B150,'[1]thành tích'!B$4:M$310,12,0)</f>
        <v>#REF!</v>
      </c>
      <c r="CM150" s="417" t="str">
        <f>VLOOKUP(B150,'[1]thành tích'!B$4:J$310,9,0)</f>
        <v xml:space="preserve"> Malai -Sing 2023</v>
      </c>
      <c r="CN150" s="417" t="str">
        <f>VLOOKUP(B150,'[1]thành tích'!B$4:F$310,5,0)</f>
        <v>Hagitech 5/2023</v>
      </c>
      <c r="CP150" s="418" t="e">
        <f>VLOOKUP(B150,#REF!,2,0)</f>
        <v>#REF!</v>
      </c>
    </row>
    <row r="151" spans="1:94" s="418" customFormat="1" ht="35.25" customHeight="1">
      <c r="A151" s="386">
        <f t="shared" si="2"/>
        <v>146</v>
      </c>
      <c r="B151" s="533">
        <v>16776</v>
      </c>
      <c r="C151" s="388" t="s">
        <v>2667</v>
      </c>
      <c r="D151" s="389" t="s">
        <v>10128</v>
      </c>
      <c r="E151" s="390" t="e">
        <f t="shared" si="12"/>
        <v>#VALUE!</v>
      </c>
      <c r="F151" s="391" t="s">
        <v>9944</v>
      </c>
      <c r="G151" s="389"/>
      <c r="H151" s="389" t="s">
        <v>10129</v>
      </c>
      <c r="I151" s="393" t="e">
        <f t="shared" si="14"/>
        <v>#VALUE!</v>
      </c>
      <c r="J151" s="389" t="s">
        <v>10128</v>
      </c>
      <c r="K151" s="394"/>
      <c r="L151" s="387">
        <v>1</v>
      </c>
      <c r="M151" s="387" t="s">
        <v>7425</v>
      </c>
      <c r="N151" s="533">
        <v>16776</v>
      </c>
      <c r="O151" s="389" t="s">
        <v>10130</v>
      </c>
      <c r="P151" s="395" t="s">
        <v>10131</v>
      </c>
      <c r="Q151" s="458" t="s">
        <v>10132</v>
      </c>
      <c r="R151" s="458" t="s">
        <v>10133</v>
      </c>
      <c r="S151" s="458" t="s">
        <v>7474</v>
      </c>
      <c r="T151" s="458" t="s">
        <v>7431</v>
      </c>
      <c r="U151" s="458" t="s">
        <v>7432</v>
      </c>
      <c r="V151" s="395" t="s">
        <v>10134</v>
      </c>
      <c r="W151" s="395" t="s">
        <v>7474</v>
      </c>
      <c r="X151" s="395" t="s">
        <v>7431</v>
      </c>
      <c r="Y151" s="395" t="s">
        <v>7432</v>
      </c>
      <c r="Z151" s="395" t="s">
        <v>7433</v>
      </c>
      <c r="AA151" s="386" t="s">
        <v>7434</v>
      </c>
      <c r="AB151" s="396" t="s">
        <v>7435</v>
      </c>
      <c r="AC151" s="397" t="s">
        <v>10135</v>
      </c>
      <c r="AD151" s="398">
        <v>44710</v>
      </c>
      <c r="AE151" s="399" t="s">
        <v>7437</v>
      </c>
      <c r="AF151" s="395">
        <v>38655</v>
      </c>
      <c r="AG151" s="395">
        <v>39020</v>
      </c>
      <c r="AH151" s="395"/>
      <c r="AI151" s="399" t="s">
        <v>7502</v>
      </c>
      <c r="AJ151" s="407" t="s">
        <v>10136</v>
      </c>
      <c r="AK151" s="399" t="s">
        <v>7504</v>
      </c>
      <c r="AL151" s="401" t="s">
        <v>7715</v>
      </c>
      <c r="AM151" s="401" t="s">
        <v>9380</v>
      </c>
      <c r="AN151" s="399" t="s">
        <v>7507</v>
      </c>
      <c r="AO151" s="389">
        <v>40879</v>
      </c>
      <c r="AP151" s="389">
        <v>40879</v>
      </c>
      <c r="AQ151" s="389">
        <v>40879</v>
      </c>
      <c r="AR151" s="393">
        <f t="shared" si="11"/>
        <v>2011</v>
      </c>
      <c r="AS151" s="389" t="s">
        <v>7676</v>
      </c>
      <c r="AT151" s="389" t="s">
        <v>7696</v>
      </c>
      <c r="AU151" s="403" t="s">
        <v>7447</v>
      </c>
      <c r="AV151" s="404" t="s">
        <v>10137</v>
      </c>
      <c r="AW151" s="410"/>
      <c r="AX151" s="389" t="s">
        <v>7696</v>
      </c>
      <c r="AY151" s="405" t="s">
        <v>9330</v>
      </c>
      <c r="AZ151" s="403" t="s">
        <v>9953</v>
      </c>
      <c r="BA151" s="403">
        <v>2210008538</v>
      </c>
      <c r="BB151" s="406" t="s">
        <v>10138</v>
      </c>
      <c r="BC151" s="406" t="s">
        <v>10139</v>
      </c>
      <c r="BD151" s="396" t="s">
        <v>5204</v>
      </c>
      <c r="BE151" s="407" t="s">
        <v>7767</v>
      </c>
      <c r="BF151" s="390">
        <v>6549000</v>
      </c>
      <c r="BG151" s="399" t="s">
        <v>7682</v>
      </c>
      <c r="BH151" s="408">
        <v>45306</v>
      </c>
      <c r="BI151" s="409" t="s">
        <v>10140</v>
      </c>
      <c r="BJ151" s="410" t="s">
        <v>7455</v>
      </c>
      <c r="BK151" s="410" t="s">
        <v>349</v>
      </c>
      <c r="BL151" s="410" t="s">
        <v>10141</v>
      </c>
      <c r="BM151" s="411">
        <v>0</v>
      </c>
      <c r="BN151" s="410">
        <v>0</v>
      </c>
      <c r="BO151" s="390">
        <v>1987</v>
      </c>
      <c r="BP151" s="390"/>
      <c r="BQ151" s="406" t="s">
        <v>10142</v>
      </c>
      <c r="BR151" s="427" t="s">
        <v>10143</v>
      </c>
      <c r="BS151" s="427"/>
      <c r="BT151" s="427"/>
      <c r="BU151" s="427"/>
      <c r="BV151" s="427"/>
      <c r="BW151" s="427"/>
      <c r="BX151" s="406">
        <v>1</v>
      </c>
      <c r="BY151" s="427" t="s">
        <v>7465</v>
      </c>
      <c r="BZ151" s="406">
        <v>0</v>
      </c>
      <c r="CA151" s="427" t="s">
        <v>10144</v>
      </c>
      <c r="CB151" s="406" t="s">
        <v>10145</v>
      </c>
      <c r="CC151" s="427" t="s">
        <v>7468</v>
      </c>
      <c r="CD151" s="427" t="s">
        <v>10146</v>
      </c>
      <c r="CE151" s="427"/>
      <c r="CF151" s="427" t="s">
        <v>10147</v>
      </c>
      <c r="CG151" s="427" t="s">
        <v>7468</v>
      </c>
      <c r="CH151" s="427" t="s">
        <v>10148</v>
      </c>
      <c r="CI151" s="427"/>
      <c r="CJ151" s="415">
        <f t="shared" si="13"/>
        <v>13</v>
      </c>
      <c r="CK151" s="416" t="e">
        <f>VLOOKUP(B151,'[1]thành tích'!B$4:H$400,7,0)</f>
        <v>#REF!</v>
      </c>
      <c r="CL151" s="417" t="str">
        <f>VLOOKUP(B151,'[1]thành tích'!B$4:M$310,12,0)</f>
        <v>Đảng viên làm theo Bác 2018 (Sầm Sơn)</v>
      </c>
      <c r="CM151" s="417" t="str">
        <f>VLOOKUP(B151,'[1]thành tích'!B$4:J$310,9,0)</f>
        <v xml:space="preserve">Malaisia+Sinhgapo 11/2022 </v>
      </c>
      <c r="CN151" s="417" t="e">
        <f>VLOOKUP(B151,'[1]thành tích'!B$4:F$310,5,0)</f>
        <v>#REF!</v>
      </c>
      <c r="CP151" s="418" t="e">
        <f>VLOOKUP(B151,#REF!,2,0)</f>
        <v>#REF!</v>
      </c>
    </row>
    <row r="152" spans="1:94" s="418" customFormat="1" ht="35.25" customHeight="1">
      <c r="A152" s="386">
        <f t="shared" si="2"/>
        <v>147</v>
      </c>
      <c r="B152" s="387">
        <v>11229</v>
      </c>
      <c r="C152" s="388" t="s">
        <v>507</v>
      </c>
      <c r="D152" s="389">
        <v>24097</v>
      </c>
      <c r="E152" s="390">
        <f t="shared" si="12"/>
        <v>12</v>
      </c>
      <c r="F152" s="391" t="s">
        <v>9944</v>
      </c>
      <c r="G152" s="475" t="s">
        <v>10149</v>
      </c>
      <c r="H152" s="403"/>
      <c r="I152" s="393">
        <f t="shared" si="14"/>
        <v>1965</v>
      </c>
      <c r="J152" s="389">
        <v>24097</v>
      </c>
      <c r="K152" s="429"/>
      <c r="L152" s="387">
        <v>1</v>
      </c>
      <c r="M152" s="387" t="s">
        <v>7425</v>
      </c>
      <c r="N152" s="387">
        <v>11229</v>
      </c>
      <c r="O152" s="433" t="s">
        <v>10150</v>
      </c>
      <c r="P152" s="434" t="s">
        <v>10150</v>
      </c>
      <c r="Q152" s="401" t="s">
        <v>10151</v>
      </c>
      <c r="R152" s="401" t="s">
        <v>10152</v>
      </c>
      <c r="S152" s="401" t="s">
        <v>7548</v>
      </c>
      <c r="T152" s="401" t="s">
        <v>7431</v>
      </c>
      <c r="U152" s="401" t="s">
        <v>7432</v>
      </c>
      <c r="V152" s="395" t="s">
        <v>10153</v>
      </c>
      <c r="W152" s="395" t="s">
        <v>7548</v>
      </c>
      <c r="X152" s="395" t="s">
        <v>7431</v>
      </c>
      <c r="Y152" s="395" t="s">
        <v>7432</v>
      </c>
      <c r="Z152" s="395" t="s">
        <v>7433</v>
      </c>
      <c r="AA152" s="386" t="s">
        <v>7434</v>
      </c>
      <c r="AB152" s="396" t="s">
        <v>7435</v>
      </c>
      <c r="AC152" s="397" t="s">
        <v>10154</v>
      </c>
      <c r="AD152" s="398">
        <v>44311</v>
      </c>
      <c r="AE152" s="399" t="s">
        <v>7437</v>
      </c>
      <c r="AF152" s="395">
        <v>36805</v>
      </c>
      <c r="AG152" s="395">
        <v>37170</v>
      </c>
      <c r="AH152" s="395"/>
      <c r="AI152" s="399" t="s">
        <v>9315</v>
      </c>
      <c r="AJ152" s="407" t="s">
        <v>10155</v>
      </c>
      <c r="AK152" s="399" t="s">
        <v>7504</v>
      </c>
      <c r="AL152" s="401" t="s">
        <v>7715</v>
      </c>
      <c r="AM152" s="401" t="s">
        <v>7764</v>
      </c>
      <c r="AN152" s="399" t="s">
        <v>7507</v>
      </c>
      <c r="AO152" s="389" t="s">
        <v>10156</v>
      </c>
      <c r="AP152" s="389" t="s">
        <v>10157</v>
      </c>
      <c r="AQ152" s="402"/>
      <c r="AR152" s="393">
        <f t="shared" si="11"/>
        <v>1995</v>
      </c>
      <c r="AS152" s="389" t="s">
        <v>7676</v>
      </c>
      <c r="AT152" s="389">
        <v>0</v>
      </c>
      <c r="AU152" s="389" t="s">
        <v>7447</v>
      </c>
      <c r="AV152" s="404"/>
      <c r="AW152" s="404"/>
      <c r="AX152" s="389" t="s">
        <v>7676</v>
      </c>
      <c r="AY152" s="405" t="s">
        <v>9330</v>
      </c>
      <c r="AZ152" s="403" t="s">
        <v>9953</v>
      </c>
      <c r="BA152" s="403">
        <v>2098015227</v>
      </c>
      <c r="BB152" s="406" t="s">
        <v>10158</v>
      </c>
      <c r="BC152" s="406" t="s">
        <v>10159</v>
      </c>
      <c r="BD152" s="396" t="s">
        <v>5204</v>
      </c>
      <c r="BE152" s="407" t="s">
        <v>7634</v>
      </c>
      <c r="BF152" s="390">
        <v>7564000</v>
      </c>
      <c r="BG152" s="399" t="s">
        <v>7682</v>
      </c>
      <c r="BH152" s="408">
        <v>44562</v>
      </c>
      <c r="BI152" s="409" t="s">
        <v>10160</v>
      </c>
      <c r="BJ152" s="410" t="s">
        <v>7455</v>
      </c>
      <c r="BK152" s="410" t="s">
        <v>924</v>
      </c>
      <c r="BL152" s="410" t="s">
        <v>10161</v>
      </c>
      <c r="BM152" s="411">
        <v>0</v>
      </c>
      <c r="BN152" s="410">
        <v>0</v>
      </c>
      <c r="BO152" s="390">
        <v>1974</v>
      </c>
      <c r="BP152" s="412"/>
      <c r="BQ152" s="406" t="s">
        <v>7517</v>
      </c>
      <c r="BR152" s="427" t="s">
        <v>10162</v>
      </c>
      <c r="BS152" s="427" t="s">
        <v>9631</v>
      </c>
      <c r="BT152" s="427" t="s">
        <v>10163</v>
      </c>
      <c r="BU152" s="427" t="s">
        <v>7463</v>
      </c>
      <c r="BV152" s="427"/>
      <c r="BW152" s="427"/>
      <c r="BX152" s="406">
        <v>2</v>
      </c>
      <c r="BY152" s="427" t="s">
        <v>7465</v>
      </c>
      <c r="BZ152" s="406">
        <v>0</v>
      </c>
      <c r="CA152" s="427" t="s">
        <v>7465</v>
      </c>
      <c r="CB152" s="406">
        <v>0</v>
      </c>
      <c r="CC152" s="427"/>
      <c r="CD152" s="427"/>
      <c r="CE152" s="427"/>
      <c r="CF152" s="427" t="s">
        <v>10164</v>
      </c>
      <c r="CG152" s="427" t="s">
        <v>7590</v>
      </c>
      <c r="CH152" s="427" t="s">
        <v>10165</v>
      </c>
      <c r="CI152" s="427"/>
      <c r="CJ152" s="415">
        <f t="shared" si="13"/>
        <v>29</v>
      </c>
      <c r="CK152" s="416" t="str">
        <f>VLOOKUP(B152,'[1]thành tích'!B$4:H$400,7,0)</f>
        <v xml:space="preserve"> - 2021 (ocen Hạ Long do dịch)
 -2024</v>
      </c>
      <c r="CL152" s="417" t="e">
        <f>VLOOKUP(B152,'[1]thành tích'!B$4:M$310,12,0)</f>
        <v>#REF!</v>
      </c>
      <c r="CM152" s="417" t="str">
        <f>VLOOKUP(B152,'[1]thành tích'!B$4:J$310,9,0)</f>
        <v>Thái Lan năm 2019 (CN Xuất sắc)</v>
      </c>
      <c r="CN152" s="417" t="str">
        <f>VLOOKUP(B152,'[1]thành tích'!B$4:F$310,5,0)</f>
        <v>Sầm Sơn 8/2015
Hagitech 6/2023</v>
      </c>
      <c r="CP152" s="418" t="e">
        <f>VLOOKUP(B152,#REF!,2,0)</f>
        <v>#REF!</v>
      </c>
    </row>
    <row r="153" spans="1:94" s="418" customFormat="1" ht="35.25" customHeight="1">
      <c r="A153" s="386">
        <f t="shared" si="2"/>
        <v>148</v>
      </c>
      <c r="B153" s="439">
        <v>16179</v>
      </c>
      <c r="C153" s="522" t="s">
        <v>2330</v>
      </c>
      <c r="D153" s="419">
        <v>31626</v>
      </c>
      <c r="E153" s="390">
        <f t="shared" si="12"/>
        <v>8</v>
      </c>
      <c r="F153" s="391" t="s">
        <v>9944</v>
      </c>
      <c r="G153" s="419"/>
      <c r="H153" s="392"/>
      <c r="I153" s="393">
        <f t="shared" si="14"/>
        <v>1986</v>
      </c>
      <c r="J153" s="419">
        <v>31626</v>
      </c>
      <c r="K153" s="448"/>
      <c r="L153" s="387">
        <v>1</v>
      </c>
      <c r="M153" s="387" t="s">
        <v>7425</v>
      </c>
      <c r="N153" s="439">
        <v>16179</v>
      </c>
      <c r="O153" s="433" t="s">
        <v>7758</v>
      </c>
      <c r="P153" s="434" t="s">
        <v>10166</v>
      </c>
      <c r="Q153" s="434" t="s">
        <v>10167</v>
      </c>
      <c r="R153" s="434" t="s">
        <v>10168</v>
      </c>
      <c r="S153" s="434" t="s">
        <v>7474</v>
      </c>
      <c r="T153" s="434" t="s">
        <v>7431</v>
      </c>
      <c r="U153" s="434" t="s">
        <v>7432</v>
      </c>
      <c r="V153" s="395" t="s">
        <v>10168</v>
      </c>
      <c r="W153" s="395" t="s">
        <v>7474</v>
      </c>
      <c r="X153" s="395" t="s">
        <v>7431</v>
      </c>
      <c r="Y153" s="395" t="s">
        <v>7432</v>
      </c>
      <c r="Z153" s="395" t="s">
        <v>7433</v>
      </c>
      <c r="AA153" s="386" t="s">
        <v>7434</v>
      </c>
      <c r="AB153" s="396" t="s">
        <v>7435</v>
      </c>
      <c r="AC153" s="397" t="s">
        <v>10169</v>
      </c>
      <c r="AD153" s="398">
        <v>44325</v>
      </c>
      <c r="AE153" s="399" t="s">
        <v>7437</v>
      </c>
      <c r="AF153" s="408"/>
      <c r="AG153" s="408"/>
      <c r="AH153" s="408"/>
      <c r="AI153" s="399" t="s">
        <v>7502</v>
      </c>
      <c r="AJ153" s="407" t="s">
        <v>10170</v>
      </c>
      <c r="AK153" s="399" t="s">
        <v>7504</v>
      </c>
      <c r="AL153" s="401" t="s">
        <v>7715</v>
      </c>
      <c r="AM153" s="401" t="s">
        <v>10171</v>
      </c>
      <c r="AN153" s="399"/>
      <c r="AO153" s="389">
        <v>40355</v>
      </c>
      <c r="AP153" s="389">
        <v>40355</v>
      </c>
      <c r="AQ153" s="403"/>
      <c r="AR153" s="393">
        <f t="shared" si="11"/>
        <v>2010</v>
      </c>
      <c r="AS153" s="389" t="s">
        <v>7676</v>
      </c>
      <c r="AT153" s="389">
        <v>0</v>
      </c>
      <c r="AU153" s="404"/>
      <c r="AV153" s="404"/>
      <c r="AW153" s="389"/>
      <c r="AX153" s="389" t="s">
        <v>7676</v>
      </c>
      <c r="AY153" s="405" t="s">
        <v>9330</v>
      </c>
      <c r="AZ153" s="403" t="s">
        <v>9953</v>
      </c>
      <c r="BA153" s="403">
        <v>2210014751</v>
      </c>
      <c r="BB153" s="406" t="s">
        <v>10172</v>
      </c>
      <c r="BC153" s="406" t="s">
        <v>10173</v>
      </c>
      <c r="BD153" s="396" t="s">
        <v>5204</v>
      </c>
      <c r="BE153" s="407" t="s">
        <v>7767</v>
      </c>
      <c r="BF153" s="390">
        <v>6549000</v>
      </c>
      <c r="BG153" s="399" t="s">
        <v>7682</v>
      </c>
      <c r="BH153" s="408">
        <v>43804</v>
      </c>
      <c r="BI153" s="409" t="s">
        <v>10174</v>
      </c>
      <c r="BJ153" s="410" t="s">
        <v>7455</v>
      </c>
      <c r="BK153" s="410" t="s">
        <v>10175</v>
      </c>
      <c r="BL153" s="410" t="s">
        <v>10176</v>
      </c>
      <c r="BM153" s="411">
        <v>0</v>
      </c>
      <c r="BN153" s="410">
        <v>0</v>
      </c>
      <c r="BO153" s="390">
        <v>1987</v>
      </c>
      <c r="BP153" s="390"/>
      <c r="BQ153" s="389" t="s">
        <v>10177</v>
      </c>
      <c r="BR153" s="427" t="s">
        <v>10178</v>
      </c>
      <c r="BS153" s="427" t="s">
        <v>8859</v>
      </c>
      <c r="BT153" s="427" t="s">
        <v>10179</v>
      </c>
      <c r="BU153" s="427"/>
      <c r="BV153" s="427" t="s">
        <v>10180</v>
      </c>
      <c r="BW153" s="427"/>
      <c r="BX153" s="406">
        <v>3</v>
      </c>
      <c r="BY153" s="427" t="s">
        <v>1911</v>
      </c>
      <c r="BZ153" s="406">
        <v>0</v>
      </c>
      <c r="CA153" s="427" t="s">
        <v>10181</v>
      </c>
      <c r="CB153" s="406" t="s">
        <v>10182</v>
      </c>
      <c r="CC153" s="427" t="s">
        <v>7468</v>
      </c>
      <c r="CD153" s="427" t="s">
        <v>8605</v>
      </c>
      <c r="CE153" s="427"/>
      <c r="CF153" s="427" t="s">
        <v>10183</v>
      </c>
      <c r="CG153" s="427" t="s">
        <v>7590</v>
      </c>
      <c r="CH153" s="427" t="s">
        <v>10184</v>
      </c>
      <c r="CI153" s="427"/>
      <c r="CJ153" s="415">
        <f t="shared" si="13"/>
        <v>14</v>
      </c>
      <c r="CK153" s="416" t="e">
        <f>VLOOKUP(B153,'[1]thành tích'!B$4:H$400,7,0)</f>
        <v>#REF!</v>
      </c>
      <c r="CL153" s="417" t="e">
        <f>VLOOKUP(B153,'[1]thành tích'!B$4:M$310,12,0)</f>
        <v>#REF!</v>
      </c>
      <c r="CM153" s="417" t="str">
        <f>VLOOKUP(B153,'[1]thành tích'!B$4:J$310,9,0)</f>
        <v xml:space="preserve"> Malai -Sing 2023</v>
      </c>
      <c r="CN153" s="417" t="str">
        <f>VLOOKUP(B153,'[1]thành tích'!B$4:F$310,5,0)</f>
        <v>Điều Dưỡng Hagitech 8/8/2022</v>
      </c>
      <c r="CP153" s="418" t="e">
        <f>VLOOKUP(B153,#REF!,2,0)</f>
        <v>#REF!</v>
      </c>
    </row>
    <row r="154" spans="1:94" s="418" customFormat="1" ht="35.25" customHeight="1">
      <c r="A154" s="386">
        <f t="shared" si="2"/>
        <v>149</v>
      </c>
      <c r="B154" s="439">
        <v>17940</v>
      </c>
      <c r="C154" s="522" t="s">
        <v>2951</v>
      </c>
      <c r="D154" s="419">
        <v>33252</v>
      </c>
      <c r="E154" s="390">
        <f t="shared" si="12"/>
        <v>1</v>
      </c>
      <c r="F154" s="391" t="s">
        <v>9944</v>
      </c>
      <c r="G154" s="419"/>
      <c r="H154" s="392"/>
      <c r="I154" s="393">
        <f t="shared" si="14"/>
        <v>1991</v>
      </c>
      <c r="J154" s="419">
        <v>32887</v>
      </c>
      <c r="K154" s="448"/>
      <c r="L154" s="387">
        <v>1</v>
      </c>
      <c r="M154" s="387" t="s">
        <v>7425</v>
      </c>
      <c r="N154" s="439">
        <v>17940</v>
      </c>
      <c r="O154" s="433" t="s">
        <v>8182</v>
      </c>
      <c r="P154" s="434" t="s">
        <v>10185</v>
      </c>
      <c r="Q154" s="434" t="s">
        <v>10186</v>
      </c>
      <c r="R154" s="434" t="s">
        <v>10187</v>
      </c>
      <c r="S154" s="434" t="s">
        <v>8680</v>
      </c>
      <c r="T154" s="434" t="s">
        <v>7431</v>
      </c>
      <c r="U154" s="434" t="s">
        <v>7432</v>
      </c>
      <c r="V154" s="395" t="s">
        <v>10187</v>
      </c>
      <c r="W154" s="395" t="s">
        <v>8680</v>
      </c>
      <c r="X154" s="395" t="s">
        <v>7431</v>
      </c>
      <c r="Y154" s="395" t="s">
        <v>7432</v>
      </c>
      <c r="Z154" s="395" t="s">
        <v>7433</v>
      </c>
      <c r="AA154" s="386" t="s">
        <v>7434</v>
      </c>
      <c r="AB154" s="396" t="s">
        <v>7435</v>
      </c>
      <c r="AC154" s="397" t="s">
        <v>10188</v>
      </c>
      <c r="AD154" s="398">
        <v>44434</v>
      </c>
      <c r="AE154" s="399" t="s">
        <v>7437</v>
      </c>
      <c r="AF154" s="408"/>
      <c r="AG154" s="408"/>
      <c r="AH154" s="408"/>
      <c r="AI154" s="399" t="s">
        <v>7502</v>
      </c>
      <c r="AJ154" s="407" t="s">
        <v>10189</v>
      </c>
      <c r="AK154" s="458" t="s">
        <v>7504</v>
      </c>
      <c r="AL154" s="401" t="s">
        <v>7505</v>
      </c>
      <c r="AM154" s="401" t="s">
        <v>10190</v>
      </c>
      <c r="AN154" s="399"/>
      <c r="AO154" s="419">
        <v>41956</v>
      </c>
      <c r="AP154" s="419">
        <v>41956</v>
      </c>
      <c r="AQ154" s="403"/>
      <c r="AR154" s="393">
        <f t="shared" si="11"/>
        <v>2014</v>
      </c>
      <c r="AS154" s="389" t="s">
        <v>7676</v>
      </c>
      <c r="AT154" s="389">
        <v>0</v>
      </c>
      <c r="AU154" s="404"/>
      <c r="AV154" s="404" t="s">
        <v>7742</v>
      </c>
      <c r="AW154" s="389"/>
      <c r="AX154" s="406" t="s">
        <v>7676</v>
      </c>
      <c r="AY154" s="405" t="s">
        <v>9330</v>
      </c>
      <c r="AZ154" s="403" t="s">
        <v>9953</v>
      </c>
      <c r="BA154" s="403">
        <v>2214021613</v>
      </c>
      <c r="BB154" s="406" t="s">
        <v>10191</v>
      </c>
      <c r="BC154" s="406" t="s">
        <v>10192</v>
      </c>
      <c r="BD154" s="396" t="s">
        <v>5204</v>
      </c>
      <c r="BE154" s="407" t="s">
        <v>7767</v>
      </c>
      <c r="BF154" s="390">
        <v>6549000</v>
      </c>
      <c r="BG154" s="399" t="s">
        <v>7682</v>
      </c>
      <c r="BH154" s="408">
        <v>43804</v>
      </c>
      <c r="BI154" s="409" t="s">
        <v>10193</v>
      </c>
      <c r="BJ154" s="410" t="s">
        <v>7455</v>
      </c>
      <c r="BK154" s="410" t="s">
        <v>1760</v>
      </c>
      <c r="BL154" s="410" t="s">
        <v>10194</v>
      </c>
      <c r="BM154" s="411">
        <v>0</v>
      </c>
      <c r="BN154" s="410">
        <v>0</v>
      </c>
      <c r="BO154" s="412" t="s">
        <v>10195</v>
      </c>
      <c r="BP154" s="412"/>
      <c r="BQ154" s="406" t="s">
        <v>10142</v>
      </c>
      <c r="BR154" s="427" t="s">
        <v>10196</v>
      </c>
      <c r="BS154" s="427"/>
      <c r="BT154" s="427" t="s">
        <v>10197</v>
      </c>
      <c r="BU154" s="427"/>
      <c r="BV154" s="427"/>
      <c r="BW154" s="427"/>
      <c r="BX154" s="406">
        <v>2</v>
      </c>
      <c r="BY154" s="427" t="s">
        <v>10198</v>
      </c>
      <c r="BZ154" s="406" t="s">
        <v>10199</v>
      </c>
      <c r="CA154" s="427" t="s">
        <v>10200</v>
      </c>
      <c r="CB154" s="406" t="s">
        <v>10201</v>
      </c>
      <c r="CC154" s="427" t="s">
        <v>7468</v>
      </c>
      <c r="CD154" s="427" t="s">
        <v>10202</v>
      </c>
      <c r="CE154" s="428" t="s">
        <v>10201</v>
      </c>
      <c r="CF154" s="427" t="s">
        <v>10203</v>
      </c>
      <c r="CG154" s="427" t="s">
        <v>7590</v>
      </c>
      <c r="CH154" s="427" t="s">
        <v>10204</v>
      </c>
      <c r="CI154" s="428" t="s">
        <v>10205</v>
      </c>
      <c r="CJ154" s="415">
        <f t="shared" si="13"/>
        <v>10</v>
      </c>
      <c r="CK154" s="416" t="e">
        <f>VLOOKUP(B154,'[1]thành tích'!B$4:H$400,7,0)</f>
        <v>#REF!</v>
      </c>
      <c r="CL154" s="417" t="e">
        <f>VLOOKUP(B154,'[1]thành tích'!B$4:M$310,12,0)</f>
        <v>#REF!</v>
      </c>
      <c r="CM154" s="417" t="str">
        <f>VLOOKUP(B154,'[1]thành tích'!B$4:J$310,9,0)</f>
        <v>Inđo 10-2022</v>
      </c>
      <c r="CN154" s="417" t="e">
        <f>VLOOKUP(B154,'[1]thành tích'!B$4:F$310,5,0)</f>
        <v>#REF!</v>
      </c>
      <c r="CP154" s="418" t="e">
        <f>VLOOKUP(B154,#REF!,2,0)</f>
        <v>#REF!</v>
      </c>
    </row>
    <row r="155" spans="1:94" s="418" customFormat="1" ht="35.25" customHeight="1">
      <c r="A155" s="386">
        <f t="shared" si="2"/>
        <v>150</v>
      </c>
      <c r="B155" s="387">
        <v>18259</v>
      </c>
      <c r="C155" s="388" t="s">
        <v>851</v>
      </c>
      <c r="D155" s="389">
        <v>32584</v>
      </c>
      <c r="E155" s="390">
        <f t="shared" si="12"/>
        <v>3</v>
      </c>
      <c r="F155" s="391" t="s">
        <v>9944</v>
      </c>
      <c r="G155" s="389"/>
      <c r="H155" s="403"/>
      <c r="I155" s="393">
        <f t="shared" si="14"/>
        <v>1989</v>
      </c>
      <c r="J155" s="389">
        <v>32584</v>
      </c>
      <c r="K155" s="429"/>
      <c r="L155" s="387">
        <v>1</v>
      </c>
      <c r="M155" s="387" t="s">
        <v>7425</v>
      </c>
      <c r="N155" s="387">
        <v>18259</v>
      </c>
      <c r="O155" s="403" t="s">
        <v>10206</v>
      </c>
      <c r="P155" s="399" t="s">
        <v>10207</v>
      </c>
      <c r="Q155" s="399" t="s">
        <v>10208</v>
      </c>
      <c r="R155" s="399" t="s">
        <v>10209</v>
      </c>
      <c r="S155" s="399" t="s">
        <v>8668</v>
      </c>
      <c r="T155" s="399" t="s">
        <v>7431</v>
      </c>
      <c r="U155" s="399" t="s">
        <v>7432</v>
      </c>
      <c r="V155" s="395" t="s">
        <v>10209</v>
      </c>
      <c r="W155" s="395" t="s">
        <v>8668</v>
      </c>
      <c r="X155" s="395" t="s">
        <v>7431</v>
      </c>
      <c r="Y155" s="395" t="s">
        <v>7432</v>
      </c>
      <c r="Z155" s="395" t="s">
        <v>7433</v>
      </c>
      <c r="AA155" s="404" t="s">
        <v>7434</v>
      </c>
      <c r="AB155" s="406" t="s">
        <v>7435</v>
      </c>
      <c r="AC155" s="426" t="s">
        <v>10210</v>
      </c>
      <c r="AD155" s="398">
        <v>44299</v>
      </c>
      <c r="AE155" s="399" t="s">
        <v>7437</v>
      </c>
      <c r="AF155" s="395"/>
      <c r="AG155" s="395"/>
      <c r="AH155" s="395"/>
      <c r="AI155" s="399" t="s">
        <v>7502</v>
      </c>
      <c r="AJ155" s="407" t="s">
        <v>10025</v>
      </c>
      <c r="AK155" s="399" t="s">
        <v>7504</v>
      </c>
      <c r="AL155" s="401" t="s">
        <v>7674</v>
      </c>
      <c r="AM155" s="401" t="s">
        <v>10026</v>
      </c>
      <c r="AN155" s="399"/>
      <c r="AO155" s="389">
        <v>42146</v>
      </c>
      <c r="AP155" s="389">
        <v>42146</v>
      </c>
      <c r="AQ155" s="389">
        <v>42146</v>
      </c>
      <c r="AR155" s="393">
        <f t="shared" si="11"/>
        <v>2015</v>
      </c>
      <c r="AS155" s="389" t="s">
        <v>7676</v>
      </c>
      <c r="AT155" s="389">
        <v>0</v>
      </c>
      <c r="AU155" s="404"/>
      <c r="AV155" s="404"/>
      <c r="AW155" s="390"/>
      <c r="AX155" s="389" t="s">
        <v>7676</v>
      </c>
      <c r="AY155" s="405" t="s">
        <v>10027</v>
      </c>
      <c r="AZ155" s="403" t="s">
        <v>9953</v>
      </c>
      <c r="BA155" s="403">
        <v>2215005242</v>
      </c>
      <c r="BB155" s="406" t="s">
        <v>10211</v>
      </c>
      <c r="BC155" s="406" t="s">
        <v>10212</v>
      </c>
      <c r="BD155" s="396" t="s">
        <v>5208</v>
      </c>
      <c r="BE155" s="407" t="s">
        <v>7767</v>
      </c>
      <c r="BF155" s="390">
        <v>6549000</v>
      </c>
      <c r="BG155" s="399" t="s">
        <v>7682</v>
      </c>
      <c r="BH155" s="408">
        <v>44136</v>
      </c>
      <c r="BI155" s="409" t="s">
        <v>10213</v>
      </c>
      <c r="BJ155" s="410" t="s">
        <v>7377</v>
      </c>
      <c r="BK155" s="410" t="s">
        <v>10214</v>
      </c>
      <c r="BL155" s="410" t="s">
        <v>10215</v>
      </c>
      <c r="BM155" s="411">
        <v>0</v>
      </c>
      <c r="BN155" s="410">
        <v>0</v>
      </c>
      <c r="BO155" s="390">
        <v>1996</v>
      </c>
      <c r="BP155" s="390"/>
      <c r="BQ155" s="437" t="s">
        <v>10216</v>
      </c>
      <c r="BR155" s="484" t="s">
        <v>10217</v>
      </c>
      <c r="BS155" s="484"/>
      <c r="BT155" s="484" t="s">
        <v>10218</v>
      </c>
      <c r="BU155" s="484"/>
      <c r="BV155" s="484"/>
      <c r="BW155" s="484"/>
      <c r="BX155" s="406">
        <v>2</v>
      </c>
      <c r="BY155" s="427" t="s">
        <v>7465</v>
      </c>
      <c r="BZ155" s="406">
        <v>0</v>
      </c>
      <c r="CA155" s="427" t="s">
        <v>10219</v>
      </c>
      <c r="CB155" s="406">
        <v>0</v>
      </c>
      <c r="CC155" s="484" t="s">
        <v>7590</v>
      </c>
      <c r="CD155" s="484" t="s">
        <v>10220</v>
      </c>
      <c r="CE155" s="484"/>
      <c r="CF155" s="484" t="s">
        <v>10221</v>
      </c>
      <c r="CG155" s="484" t="s">
        <v>7590</v>
      </c>
      <c r="CH155" s="484" t="s">
        <v>10222</v>
      </c>
      <c r="CI155" s="484"/>
      <c r="CJ155" s="415">
        <f t="shared" si="13"/>
        <v>9</v>
      </c>
      <c r="CK155" s="416" t="e">
        <f>VLOOKUP(B155,'[1]thành tích'!B$4:H$400,7,0)</f>
        <v>#REF!</v>
      </c>
      <c r="CL155" s="417" t="str">
        <f>VLOOKUP(B155,'[1]thành tích'!B$4:M$310,12,0)</f>
        <v>2021 (Hội An-ĐÀ Nẵng) 4/2022</v>
      </c>
      <c r="CM155" s="417" t="e">
        <f>VLOOKUP(B155,'[1]thành tích'!B$4:J$310,9,0)</f>
        <v>#REF!</v>
      </c>
      <c r="CN155" s="417" t="e">
        <f>VLOOKUP(B155,'[1]thành tích'!B$4:F$310,5,0)</f>
        <v>#REF!</v>
      </c>
      <c r="CP155" s="418" t="e">
        <f>VLOOKUP(B155,#REF!,2,0)</f>
        <v>#REF!</v>
      </c>
    </row>
    <row r="156" spans="1:94" s="418" customFormat="1" ht="35.25" customHeight="1">
      <c r="A156" s="386">
        <f t="shared" si="2"/>
        <v>151</v>
      </c>
      <c r="B156" s="387">
        <v>18260</v>
      </c>
      <c r="C156" s="388" t="s">
        <v>3241</v>
      </c>
      <c r="D156" s="389">
        <v>31918</v>
      </c>
      <c r="E156" s="390">
        <f t="shared" si="12"/>
        <v>5</v>
      </c>
      <c r="F156" s="391" t="s">
        <v>9944</v>
      </c>
      <c r="G156" s="389"/>
      <c r="H156" s="403"/>
      <c r="I156" s="393">
        <f t="shared" si="14"/>
        <v>1987</v>
      </c>
      <c r="J156" s="389">
        <v>31918</v>
      </c>
      <c r="K156" s="429"/>
      <c r="L156" s="387">
        <v>1</v>
      </c>
      <c r="M156" s="387" t="s">
        <v>7425</v>
      </c>
      <c r="N156" s="387">
        <v>18260</v>
      </c>
      <c r="O156" s="389" t="s">
        <v>4860</v>
      </c>
      <c r="P156" s="401" t="s">
        <v>10223</v>
      </c>
      <c r="Q156" s="395" t="s">
        <v>10224</v>
      </c>
      <c r="R156" s="395" t="s">
        <v>10225</v>
      </c>
      <c r="S156" s="395" t="s">
        <v>7474</v>
      </c>
      <c r="T156" s="395" t="s">
        <v>7431</v>
      </c>
      <c r="U156" s="395" t="s">
        <v>7432</v>
      </c>
      <c r="V156" s="395" t="s">
        <v>10225</v>
      </c>
      <c r="W156" s="395" t="s">
        <v>7474</v>
      </c>
      <c r="X156" s="395" t="s">
        <v>7431</v>
      </c>
      <c r="Y156" s="395" t="s">
        <v>7432</v>
      </c>
      <c r="Z156" s="395" t="s">
        <v>7433</v>
      </c>
      <c r="AA156" s="404" t="s">
        <v>7434</v>
      </c>
      <c r="AB156" s="406" t="s">
        <v>7435</v>
      </c>
      <c r="AC156" s="397" t="s">
        <v>10226</v>
      </c>
      <c r="AD156" s="398">
        <v>44420</v>
      </c>
      <c r="AE156" s="399" t="s">
        <v>7437</v>
      </c>
      <c r="AF156" s="395"/>
      <c r="AG156" s="395"/>
      <c r="AH156" s="395"/>
      <c r="AI156" s="399" t="s">
        <v>7502</v>
      </c>
      <c r="AJ156" s="407" t="s">
        <v>10227</v>
      </c>
      <c r="AK156" s="399"/>
      <c r="AL156" s="401" t="s">
        <v>7715</v>
      </c>
      <c r="AM156" s="401" t="s">
        <v>10026</v>
      </c>
      <c r="AN156" s="399"/>
      <c r="AO156" s="389">
        <v>42146</v>
      </c>
      <c r="AP156" s="389">
        <v>42146</v>
      </c>
      <c r="AQ156" s="389">
        <v>42146</v>
      </c>
      <c r="AR156" s="393">
        <f t="shared" si="11"/>
        <v>2015</v>
      </c>
      <c r="AS156" s="389" t="s">
        <v>7676</v>
      </c>
      <c r="AT156" s="389">
        <v>0</v>
      </c>
      <c r="AU156" s="389"/>
      <c r="AV156" s="404"/>
      <c r="AW156" s="404"/>
      <c r="AX156" s="406" t="s">
        <v>7676</v>
      </c>
      <c r="AY156" s="405" t="s">
        <v>10027</v>
      </c>
      <c r="AZ156" s="403" t="s">
        <v>9953</v>
      </c>
      <c r="BA156" s="403">
        <v>2215005243</v>
      </c>
      <c r="BB156" s="406" t="s">
        <v>10228</v>
      </c>
      <c r="BC156" s="406" t="s">
        <v>10229</v>
      </c>
      <c r="BD156" s="396" t="s">
        <v>5208</v>
      </c>
      <c r="BE156" s="407" t="s">
        <v>7767</v>
      </c>
      <c r="BF156" s="390">
        <v>6549000</v>
      </c>
      <c r="BG156" s="399" t="s">
        <v>7682</v>
      </c>
      <c r="BH156" s="408">
        <v>43804</v>
      </c>
      <c r="BI156" s="468" t="s">
        <v>10230</v>
      </c>
      <c r="BJ156" s="410"/>
      <c r="BK156" s="410">
        <v>0</v>
      </c>
      <c r="BL156" s="410">
        <v>0</v>
      </c>
      <c r="BM156" s="411">
        <v>0</v>
      </c>
      <c r="BN156" s="410">
        <v>0</v>
      </c>
      <c r="BO156" s="390"/>
      <c r="BP156" s="390"/>
      <c r="BQ156" s="390"/>
      <c r="BR156" s="471"/>
      <c r="BS156" s="471"/>
      <c r="BT156" s="471"/>
      <c r="BU156" s="471"/>
      <c r="BV156" s="471"/>
      <c r="BW156" s="471"/>
      <c r="BX156" s="406"/>
      <c r="BY156" s="427" t="s">
        <v>10231</v>
      </c>
      <c r="BZ156" s="406" t="s">
        <v>10232</v>
      </c>
      <c r="CA156" s="427" t="s">
        <v>10233</v>
      </c>
      <c r="CB156" s="406" t="s">
        <v>10234</v>
      </c>
      <c r="CC156" s="471" t="s">
        <v>7468</v>
      </c>
      <c r="CD156" s="471" t="s">
        <v>10235</v>
      </c>
      <c r="CE156" s="471"/>
      <c r="CF156" s="471"/>
      <c r="CG156" s="471"/>
      <c r="CH156" s="471"/>
      <c r="CI156" s="471"/>
      <c r="CJ156" s="415">
        <f t="shared" si="13"/>
        <v>9</v>
      </c>
      <c r="CK156" s="416" t="e">
        <f>VLOOKUP(B156,'[1]thành tích'!B$4:H$400,7,0)</f>
        <v>#REF!</v>
      </c>
      <c r="CL156" s="417" t="str">
        <f>VLOOKUP(B156,'[1]thành tích'!B$4:M$310,12,0)</f>
        <v xml:space="preserve"> 2024 CNSX Phú Quốc 17-20/5/24</v>
      </c>
      <c r="CM156" s="417" t="e">
        <f>VLOOKUP(B156,'[1]thành tích'!B$4:J$310,9,0)</f>
        <v>#REF!</v>
      </c>
      <c r="CN156" s="417" t="e">
        <f>VLOOKUP(B156,'[1]thành tích'!B$4:F$310,5,0)</f>
        <v>#REF!</v>
      </c>
      <c r="CP156" s="418" t="e">
        <f>VLOOKUP(B156,#REF!,2,0)</f>
        <v>#REF!</v>
      </c>
    </row>
    <row r="157" spans="1:94" s="418" customFormat="1" ht="35.25" customHeight="1">
      <c r="A157" s="386">
        <f t="shared" si="2"/>
        <v>152</v>
      </c>
      <c r="B157" s="387">
        <v>14242</v>
      </c>
      <c r="C157" s="480" t="s">
        <v>1656</v>
      </c>
      <c r="D157" s="419">
        <v>30057</v>
      </c>
      <c r="E157" s="390">
        <f t="shared" si="12"/>
        <v>4</v>
      </c>
      <c r="F157" s="391" t="s">
        <v>9944</v>
      </c>
      <c r="G157" s="419"/>
      <c r="H157" s="392"/>
      <c r="I157" s="393">
        <f t="shared" si="14"/>
        <v>1982</v>
      </c>
      <c r="J157" s="419">
        <v>30057</v>
      </c>
      <c r="K157" s="448"/>
      <c r="L157" s="387">
        <v>1</v>
      </c>
      <c r="M157" s="387" t="s">
        <v>7425</v>
      </c>
      <c r="N157" s="387">
        <v>14242</v>
      </c>
      <c r="O157" s="392" t="s">
        <v>10236</v>
      </c>
      <c r="P157" s="455" t="s">
        <v>10236</v>
      </c>
      <c r="Q157" s="401" t="s">
        <v>10237</v>
      </c>
      <c r="R157" s="401" t="s">
        <v>10238</v>
      </c>
      <c r="S157" s="401" t="s">
        <v>7548</v>
      </c>
      <c r="T157" s="401" t="s">
        <v>7431</v>
      </c>
      <c r="U157" s="401" t="s">
        <v>7432</v>
      </c>
      <c r="V157" s="401" t="s">
        <v>10238</v>
      </c>
      <c r="W157" s="395" t="s">
        <v>7548</v>
      </c>
      <c r="X157" s="395" t="s">
        <v>7431</v>
      </c>
      <c r="Y157" s="395" t="s">
        <v>7432</v>
      </c>
      <c r="Z157" s="395" t="s">
        <v>7433</v>
      </c>
      <c r="AA157" s="386" t="s">
        <v>7434</v>
      </c>
      <c r="AB157" s="396" t="s">
        <v>7435</v>
      </c>
      <c r="AC157" s="449" t="s">
        <v>10239</v>
      </c>
      <c r="AD157" s="398">
        <v>44375</v>
      </c>
      <c r="AE157" s="399" t="s">
        <v>7437</v>
      </c>
      <c r="AF157" s="395">
        <v>42874</v>
      </c>
      <c r="AG157" s="395">
        <v>43239</v>
      </c>
      <c r="AH157" s="395"/>
      <c r="AI157" s="399" t="s">
        <v>7502</v>
      </c>
      <c r="AJ157" s="407" t="s">
        <v>7833</v>
      </c>
      <c r="AK157" s="399" t="s">
        <v>7789</v>
      </c>
      <c r="AL157" s="401" t="s">
        <v>7441</v>
      </c>
      <c r="AM157" s="401" t="s">
        <v>7740</v>
      </c>
      <c r="AN157" s="459" t="s">
        <v>7507</v>
      </c>
      <c r="AO157" s="419">
        <v>38821</v>
      </c>
      <c r="AP157" s="419">
        <v>38821</v>
      </c>
      <c r="AQ157" s="423"/>
      <c r="AR157" s="393">
        <f t="shared" si="11"/>
        <v>2006</v>
      </c>
      <c r="AS157" s="389" t="s">
        <v>7676</v>
      </c>
      <c r="AT157" s="389">
        <v>0</v>
      </c>
      <c r="AU157" s="403" t="s">
        <v>7447</v>
      </c>
      <c r="AV157" s="393" t="s">
        <v>7855</v>
      </c>
      <c r="AW157" s="403"/>
      <c r="AX157" s="389" t="s">
        <v>7676</v>
      </c>
      <c r="AY157" s="405" t="s">
        <v>9330</v>
      </c>
      <c r="AZ157" s="403" t="s">
        <v>9953</v>
      </c>
      <c r="BA157" s="403">
        <v>2007002014</v>
      </c>
      <c r="BB157" s="406" t="s">
        <v>10240</v>
      </c>
      <c r="BC157" s="406" t="s">
        <v>10241</v>
      </c>
      <c r="BD157" s="396" t="s">
        <v>5204</v>
      </c>
      <c r="BE157" s="407" t="s">
        <v>7655</v>
      </c>
      <c r="BF157" s="390">
        <v>6877000</v>
      </c>
      <c r="BG157" s="399" t="s">
        <v>7682</v>
      </c>
      <c r="BH157" s="451">
        <v>44136</v>
      </c>
      <c r="BI157" s="409" t="s">
        <v>9400</v>
      </c>
      <c r="BJ157" s="410" t="s">
        <v>7455</v>
      </c>
      <c r="BK157" s="410" t="s">
        <v>2461</v>
      </c>
      <c r="BL157" s="410" t="s">
        <v>9399</v>
      </c>
      <c r="BM157" s="411">
        <v>0</v>
      </c>
      <c r="BN157" s="410">
        <v>0</v>
      </c>
      <c r="BO157" s="390">
        <v>1981</v>
      </c>
      <c r="BP157" s="390"/>
      <c r="BQ157" s="406" t="s">
        <v>7484</v>
      </c>
      <c r="BR157" s="414" t="s">
        <v>9401</v>
      </c>
      <c r="BS157" s="414"/>
      <c r="BT157" s="414" t="s">
        <v>9402</v>
      </c>
      <c r="BU157" s="414"/>
      <c r="BV157" s="414"/>
      <c r="BW157" s="414"/>
      <c r="BX157" s="406">
        <v>2</v>
      </c>
      <c r="BY157" s="427" t="s">
        <v>10242</v>
      </c>
      <c r="BZ157" s="406" t="s">
        <v>8486</v>
      </c>
      <c r="CA157" s="427" t="s">
        <v>10243</v>
      </c>
      <c r="CB157" s="406" t="s">
        <v>10244</v>
      </c>
      <c r="CC157" s="427" t="s">
        <v>7468</v>
      </c>
      <c r="CD157" s="427" t="s">
        <v>9406</v>
      </c>
      <c r="CE157" s="428" t="s">
        <v>8486</v>
      </c>
      <c r="CF157" s="414" t="s">
        <v>10245</v>
      </c>
      <c r="CG157" s="414" t="s">
        <v>7468</v>
      </c>
      <c r="CH157" s="414" t="s">
        <v>9404</v>
      </c>
      <c r="CI157" s="414" t="s">
        <v>9403</v>
      </c>
      <c r="CJ157" s="415">
        <f t="shared" si="13"/>
        <v>18</v>
      </c>
      <c r="CK157" s="416">
        <f>VLOOKUP(B157,'[1]thành tích'!B$4:H$400,7,0)</f>
        <v>2024</v>
      </c>
      <c r="CL157" s="417" t="str">
        <f>VLOOKUP(B157,'[1]thành tích'!B$4:M$310,12,0)</f>
        <v>2021 ĐI OSEN khoáng nóng (7-9/12)</v>
      </c>
      <c r="CM157" s="417" t="e">
        <f>VLOOKUP(B157,'[1]thành tích'!B$4:J$310,9,0)</f>
        <v>#REF!</v>
      </c>
      <c r="CN157" s="417" t="str">
        <f>VLOOKUP(B157,'[1]thành tích'!B$4:F$310,5,0)</f>
        <v>Hagitech 6/2023</v>
      </c>
      <c r="CP157" s="418" t="e">
        <f>VLOOKUP(B157,#REF!,2,0)</f>
        <v>#REF!</v>
      </c>
    </row>
    <row r="158" spans="1:94" s="418" customFormat="1" ht="35.25" customHeight="1">
      <c r="A158" s="386">
        <f t="shared" si="2"/>
        <v>153</v>
      </c>
      <c r="B158" s="387">
        <v>18762</v>
      </c>
      <c r="C158" s="388" t="s">
        <v>3468</v>
      </c>
      <c r="D158" s="389">
        <v>34688</v>
      </c>
      <c r="E158" s="390">
        <f t="shared" si="12"/>
        <v>12</v>
      </c>
      <c r="F158" s="391" t="s">
        <v>9944</v>
      </c>
      <c r="G158" s="389"/>
      <c r="H158" s="403"/>
      <c r="I158" s="393">
        <f t="shared" si="14"/>
        <v>1994</v>
      </c>
      <c r="J158" s="389">
        <v>34688</v>
      </c>
      <c r="K158" s="429"/>
      <c r="L158" s="387">
        <v>1</v>
      </c>
      <c r="M158" s="387" t="s">
        <v>7425</v>
      </c>
      <c r="N158" s="387">
        <v>18762</v>
      </c>
      <c r="O158" s="403" t="s">
        <v>10246</v>
      </c>
      <c r="P158" s="399" t="s">
        <v>10247</v>
      </c>
      <c r="Q158" s="401" t="s">
        <v>10248</v>
      </c>
      <c r="R158" s="401" t="s">
        <v>10249</v>
      </c>
      <c r="S158" s="401" t="s">
        <v>7474</v>
      </c>
      <c r="T158" s="401" t="s">
        <v>7431</v>
      </c>
      <c r="U158" s="401" t="s">
        <v>7432</v>
      </c>
      <c r="V158" s="395" t="s">
        <v>10249</v>
      </c>
      <c r="W158" s="395" t="s">
        <v>7474</v>
      </c>
      <c r="X158" s="395" t="s">
        <v>7431</v>
      </c>
      <c r="Y158" s="395" t="s">
        <v>7432</v>
      </c>
      <c r="Z158" s="395" t="s">
        <v>7433</v>
      </c>
      <c r="AA158" s="386" t="s">
        <v>7434</v>
      </c>
      <c r="AB158" s="396" t="s">
        <v>7435</v>
      </c>
      <c r="AC158" s="426" t="s">
        <v>10250</v>
      </c>
      <c r="AD158" s="398">
        <v>44311</v>
      </c>
      <c r="AE158" s="399" t="s">
        <v>7437</v>
      </c>
      <c r="AF158" s="395"/>
      <c r="AG158" s="395"/>
      <c r="AH158" s="395"/>
      <c r="AI158" s="399" t="s">
        <v>7502</v>
      </c>
      <c r="AJ158" s="407" t="s">
        <v>10251</v>
      </c>
      <c r="AK158" s="399" t="s">
        <v>9000</v>
      </c>
      <c r="AL158" s="401" t="s">
        <v>8389</v>
      </c>
      <c r="AM158" s="401" t="s">
        <v>10252</v>
      </c>
      <c r="AN158" s="399"/>
      <c r="AO158" s="389">
        <v>42801</v>
      </c>
      <c r="AP158" s="389">
        <v>42801</v>
      </c>
      <c r="AQ158" s="403"/>
      <c r="AR158" s="393">
        <f t="shared" si="11"/>
        <v>2017</v>
      </c>
      <c r="AS158" s="389" t="s">
        <v>7912</v>
      </c>
      <c r="AT158" s="389">
        <v>0</v>
      </c>
      <c r="AU158" s="404"/>
      <c r="AV158" s="404"/>
      <c r="AW158" s="404" t="s">
        <v>7603</v>
      </c>
      <c r="AX158" s="389" t="s">
        <v>7912</v>
      </c>
      <c r="AY158" s="405" t="s">
        <v>10027</v>
      </c>
      <c r="AZ158" s="403" t="s">
        <v>9953</v>
      </c>
      <c r="BA158" s="403">
        <v>2216035287</v>
      </c>
      <c r="BB158" s="406" t="s">
        <v>10253</v>
      </c>
      <c r="BC158" s="406" t="s">
        <v>10254</v>
      </c>
      <c r="BD158" s="396" t="s">
        <v>5210</v>
      </c>
      <c r="BE158" s="407" t="s">
        <v>7892</v>
      </c>
      <c r="BF158" s="390">
        <v>6237000</v>
      </c>
      <c r="BG158" s="399" t="s">
        <v>7682</v>
      </c>
      <c r="BH158" s="408">
        <v>44531</v>
      </c>
      <c r="BI158" s="409" t="s">
        <v>10255</v>
      </c>
      <c r="BJ158" s="410" t="s">
        <v>7377</v>
      </c>
      <c r="BK158" s="410" t="s">
        <v>3524</v>
      </c>
      <c r="BL158" s="410" t="s">
        <v>10256</v>
      </c>
      <c r="BM158" s="411">
        <v>0</v>
      </c>
      <c r="BN158" s="410">
        <v>0</v>
      </c>
      <c r="BO158" s="390">
        <v>1996</v>
      </c>
      <c r="BP158" s="390"/>
      <c r="BQ158" s="390" t="s">
        <v>8261</v>
      </c>
      <c r="BR158" s="471" t="s">
        <v>10257</v>
      </c>
      <c r="BS158" s="471"/>
      <c r="BT158" s="471"/>
      <c r="BU158" s="471"/>
      <c r="BV158" s="471"/>
      <c r="BW158" s="471"/>
      <c r="BX158" s="406">
        <v>1</v>
      </c>
      <c r="BY158" s="427" t="s">
        <v>10258</v>
      </c>
      <c r="BZ158" s="406" t="s">
        <v>10259</v>
      </c>
      <c r="CA158" s="427" t="s">
        <v>10260</v>
      </c>
      <c r="CB158" s="406" t="s">
        <v>10261</v>
      </c>
      <c r="CC158" s="471" t="s">
        <v>7468</v>
      </c>
      <c r="CD158" s="471" t="s">
        <v>10262</v>
      </c>
      <c r="CE158" s="471"/>
      <c r="CF158" s="471" t="s">
        <v>10263</v>
      </c>
      <c r="CG158" s="471" t="s">
        <v>7468</v>
      </c>
      <c r="CH158" s="471" t="s">
        <v>9835</v>
      </c>
      <c r="CI158" s="471"/>
      <c r="CJ158" s="415">
        <f t="shared" si="13"/>
        <v>7</v>
      </c>
      <c r="CK158" s="416" t="e">
        <f>VLOOKUP(B158,'[1]thành tích'!B$4:H$400,7,0)</f>
        <v>#REF!</v>
      </c>
      <c r="CL158" s="417" t="e">
        <f>VLOOKUP(B158,'[1]thành tích'!B$4:M$310,12,0)</f>
        <v>#REF!</v>
      </c>
      <c r="CM158" s="417" t="e">
        <f>VLOOKUP(B158,'[1]thành tích'!B$4:J$310,9,0)</f>
        <v>#REF!</v>
      </c>
      <c r="CN158" s="417" t="e">
        <f>VLOOKUP(B158,'[1]thành tích'!B$4:F$310,5,0)</f>
        <v>#REF!</v>
      </c>
      <c r="CP158" s="418" t="e">
        <f>VLOOKUP(B158,#REF!,2,0)</f>
        <v>#REF!</v>
      </c>
    </row>
    <row r="159" spans="1:94" s="418" customFormat="1" ht="35.25" customHeight="1">
      <c r="A159" s="386">
        <f t="shared" si="2"/>
        <v>154</v>
      </c>
      <c r="B159" s="387">
        <v>18763</v>
      </c>
      <c r="C159" s="388" t="s">
        <v>3469</v>
      </c>
      <c r="D159" s="389">
        <v>32535</v>
      </c>
      <c r="E159" s="390">
        <f t="shared" si="12"/>
        <v>1</v>
      </c>
      <c r="F159" s="391" t="s">
        <v>9944</v>
      </c>
      <c r="G159" s="389"/>
      <c r="H159" s="389" t="s">
        <v>10264</v>
      </c>
      <c r="I159" s="393">
        <f t="shared" si="14"/>
        <v>1989</v>
      </c>
      <c r="J159" s="389">
        <v>32535</v>
      </c>
      <c r="K159" s="429"/>
      <c r="L159" s="387">
        <v>1</v>
      </c>
      <c r="M159" s="387" t="s">
        <v>7425</v>
      </c>
      <c r="N159" s="387">
        <v>18763</v>
      </c>
      <c r="O159" s="403" t="s">
        <v>4876</v>
      </c>
      <c r="P159" s="399" t="s">
        <v>10265</v>
      </c>
      <c r="Q159" s="401" t="s">
        <v>10266</v>
      </c>
      <c r="R159" s="401" t="s">
        <v>10267</v>
      </c>
      <c r="S159" s="401" t="s">
        <v>8934</v>
      </c>
      <c r="T159" s="401" t="s">
        <v>7431</v>
      </c>
      <c r="U159" s="401" t="s">
        <v>7432</v>
      </c>
      <c r="V159" s="395" t="s">
        <v>10267</v>
      </c>
      <c r="W159" s="395" t="s">
        <v>8934</v>
      </c>
      <c r="X159" s="395" t="s">
        <v>7431</v>
      </c>
      <c r="Y159" s="395" t="s">
        <v>7432</v>
      </c>
      <c r="Z159" s="395" t="s">
        <v>7433</v>
      </c>
      <c r="AA159" s="386" t="s">
        <v>7434</v>
      </c>
      <c r="AB159" s="396" t="s">
        <v>7435</v>
      </c>
      <c r="AC159" s="397" t="s">
        <v>10268</v>
      </c>
      <c r="AD159" s="398">
        <v>44552</v>
      </c>
      <c r="AE159" s="401" t="s">
        <v>7437</v>
      </c>
      <c r="AF159" s="395"/>
      <c r="AG159" s="395"/>
      <c r="AH159" s="395"/>
      <c r="AI159" s="399" t="s">
        <v>7502</v>
      </c>
      <c r="AJ159" s="407" t="s">
        <v>10269</v>
      </c>
      <c r="AK159" s="399" t="s">
        <v>7504</v>
      </c>
      <c r="AL159" s="401" t="s">
        <v>7674</v>
      </c>
      <c r="AM159" s="401" t="s">
        <v>10252</v>
      </c>
      <c r="AN159" s="399"/>
      <c r="AO159" s="389">
        <v>42801</v>
      </c>
      <c r="AP159" s="389">
        <v>42801</v>
      </c>
      <c r="AQ159" s="403"/>
      <c r="AR159" s="393">
        <f t="shared" si="11"/>
        <v>2017</v>
      </c>
      <c r="AS159" s="389" t="s">
        <v>7912</v>
      </c>
      <c r="AT159" s="389" t="s">
        <v>7696</v>
      </c>
      <c r="AU159" s="404"/>
      <c r="AV159" s="404"/>
      <c r="AW159" s="404"/>
      <c r="AX159" s="389" t="s">
        <v>7696</v>
      </c>
      <c r="AY159" s="405" t="s">
        <v>10027</v>
      </c>
      <c r="AZ159" s="403" t="s">
        <v>9953</v>
      </c>
      <c r="BA159" s="403">
        <v>2213007432</v>
      </c>
      <c r="BB159" s="406" t="s">
        <v>10270</v>
      </c>
      <c r="BC159" s="406" t="s">
        <v>10271</v>
      </c>
      <c r="BD159" s="396" t="s">
        <v>5210</v>
      </c>
      <c r="BE159" s="407" t="s">
        <v>7892</v>
      </c>
      <c r="BF159" s="390">
        <v>6237000</v>
      </c>
      <c r="BG159" s="399" t="s">
        <v>7682</v>
      </c>
      <c r="BH159" s="408">
        <v>44136</v>
      </c>
      <c r="BI159" s="409" t="s">
        <v>10272</v>
      </c>
      <c r="BJ159" s="410" t="s">
        <v>7377</v>
      </c>
      <c r="BK159" s="410" t="s">
        <v>10273</v>
      </c>
      <c r="BL159" s="410" t="s">
        <v>10274</v>
      </c>
      <c r="BM159" s="411">
        <v>0</v>
      </c>
      <c r="BN159" s="410">
        <v>0</v>
      </c>
      <c r="BO159" s="390">
        <v>1993</v>
      </c>
      <c r="BP159" s="390"/>
      <c r="BQ159" s="390" t="s">
        <v>10275</v>
      </c>
      <c r="BR159" s="471" t="s">
        <v>10276</v>
      </c>
      <c r="BS159" s="471" t="s">
        <v>10277</v>
      </c>
      <c r="BT159" s="471" t="s">
        <v>10278</v>
      </c>
      <c r="BU159" s="471"/>
      <c r="BV159" s="471"/>
      <c r="BW159" s="471"/>
      <c r="BX159" s="406">
        <v>2</v>
      </c>
      <c r="BY159" s="427" t="s">
        <v>10279</v>
      </c>
      <c r="BZ159" s="406" t="s">
        <v>10280</v>
      </c>
      <c r="CA159" s="427" t="s">
        <v>10281</v>
      </c>
      <c r="CB159" s="406" t="s">
        <v>10282</v>
      </c>
      <c r="CC159" s="471" t="s">
        <v>7590</v>
      </c>
      <c r="CD159" s="471" t="s">
        <v>10283</v>
      </c>
      <c r="CE159" s="471"/>
      <c r="CF159" s="471" t="s">
        <v>10284</v>
      </c>
      <c r="CG159" s="471" t="s">
        <v>7590</v>
      </c>
      <c r="CH159" s="471" t="s">
        <v>10285</v>
      </c>
      <c r="CI159" s="471"/>
      <c r="CJ159" s="415">
        <f t="shared" si="13"/>
        <v>7</v>
      </c>
      <c r="CK159" s="416" t="e">
        <f>VLOOKUP(B159,'[1]thành tích'!B$4:H$400,7,0)</f>
        <v>#REF!</v>
      </c>
      <c r="CL159" s="417" t="e">
        <f>VLOOKUP(B159,'[1]thành tích'!B$4:M$310,12,0)</f>
        <v>#REF!</v>
      </c>
      <c r="CM159" s="417" t="str">
        <f>VLOOKUP(B159,'[1]thành tích'!B$4:J$310,9,0)</f>
        <v>Malai+sing 11/22</v>
      </c>
      <c r="CN159" s="417" t="e">
        <f>VLOOKUP(B159,'[1]thành tích'!B$4:F$310,5,0)</f>
        <v>#REF!</v>
      </c>
      <c r="CP159" s="418" t="e">
        <f>VLOOKUP(B159,#REF!,2,0)</f>
        <v>#REF!</v>
      </c>
    </row>
    <row r="160" spans="1:94" s="418" customFormat="1" ht="35.25" customHeight="1">
      <c r="A160" s="386">
        <f t="shared" si="2"/>
        <v>155</v>
      </c>
      <c r="B160" s="387">
        <v>18847</v>
      </c>
      <c r="C160" s="479" t="s">
        <v>3507</v>
      </c>
      <c r="D160" s="419">
        <v>32826</v>
      </c>
      <c r="E160" s="390">
        <f t="shared" si="12"/>
        <v>11</v>
      </c>
      <c r="F160" s="391" t="s">
        <v>9944</v>
      </c>
      <c r="G160" s="419"/>
      <c r="H160" s="392"/>
      <c r="I160" s="393">
        <f t="shared" si="14"/>
        <v>1989</v>
      </c>
      <c r="J160" s="419">
        <v>32826</v>
      </c>
      <c r="K160" s="429"/>
      <c r="L160" s="387">
        <v>1</v>
      </c>
      <c r="M160" s="387" t="s">
        <v>7425</v>
      </c>
      <c r="N160" s="387">
        <v>18847</v>
      </c>
      <c r="O160" s="393" t="s">
        <v>10286</v>
      </c>
      <c r="P160" s="459" t="s">
        <v>6623</v>
      </c>
      <c r="Q160" s="458" t="s">
        <v>10287</v>
      </c>
      <c r="R160" s="458" t="s">
        <v>10288</v>
      </c>
      <c r="S160" s="458" t="s">
        <v>10289</v>
      </c>
      <c r="T160" s="458" t="s">
        <v>10289</v>
      </c>
      <c r="U160" s="458" t="s">
        <v>7432</v>
      </c>
      <c r="V160" s="395" t="s">
        <v>10290</v>
      </c>
      <c r="W160" s="395" t="s">
        <v>10289</v>
      </c>
      <c r="X160" s="395" t="s">
        <v>10289</v>
      </c>
      <c r="Y160" s="395" t="s">
        <v>7432</v>
      </c>
      <c r="Z160" s="395" t="s">
        <v>7433</v>
      </c>
      <c r="AA160" s="386" t="s">
        <v>8273</v>
      </c>
      <c r="AB160" s="386" t="s">
        <v>8294</v>
      </c>
      <c r="AC160" s="422" t="s">
        <v>10291</v>
      </c>
      <c r="AD160" s="534">
        <v>44326</v>
      </c>
      <c r="AE160" s="401" t="s">
        <v>7437</v>
      </c>
      <c r="AF160" s="459"/>
      <c r="AG160" s="399"/>
      <c r="AH160" s="399"/>
      <c r="AI160" s="399" t="s">
        <v>7502</v>
      </c>
      <c r="AJ160" s="460" t="s">
        <v>8296</v>
      </c>
      <c r="AK160" s="401" t="s">
        <v>8297</v>
      </c>
      <c r="AL160" s="401" t="s">
        <v>7674</v>
      </c>
      <c r="AM160" s="401" t="s">
        <v>8298</v>
      </c>
      <c r="AN160" s="421"/>
      <c r="AO160" s="419">
        <v>42905</v>
      </c>
      <c r="AP160" s="423">
        <v>42905</v>
      </c>
      <c r="AQ160" s="404"/>
      <c r="AR160" s="393">
        <f t="shared" si="11"/>
        <v>2017</v>
      </c>
      <c r="AS160" s="389" t="s">
        <v>7912</v>
      </c>
      <c r="AT160" s="389">
        <v>0</v>
      </c>
      <c r="AU160" s="404"/>
      <c r="AV160" s="393"/>
      <c r="AW160" s="393"/>
      <c r="AX160" s="389" t="s">
        <v>7912</v>
      </c>
      <c r="AY160" s="405" t="s">
        <v>9330</v>
      </c>
      <c r="AZ160" s="403" t="s">
        <v>9953</v>
      </c>
      <c r="BA160" s="403">
        <v>2216038034</v>
      </c>
      <c r="BB160" s="406" t="s">
        <v>10292</v>
      </c>
      <c r="BC160" s="406" t="s">
        <v>10293</v>
      </c>
      <c r="BD160" s="396" t="s">
        <v>5210</v>
      </c>
      <c r="BE160" s="407" t="s">
        <v>7892</v>
      </c>
      <c r="BF160" s="390">
        <v>6237000</v>
      </c>
      <c r="BG160" s="399" t="s">
        <v>7682</v>
      </c>
      <c r="BH160" s="408">
        <v>44136</v>
      </c>
      <c r="BI160" s="409" t="s">
        <v>10294</v>
      </c>
      <c r="BJ160" s="410" t="s">
        <v>7377</v>
      </c>
      <c r="BK160" s="410" t="s">
        <v>10295</v>
      </c>
      <c r="BL160" s="410" t="s">
        <v>10296</v>
      </c>
      <c r="BM160" s="411">
        <v>0</v>
      </c>
      <c r="BN160" s="410">
        <v>0</v>
      </c>
      <c r="BO160" s="412" t="s">
        <v>10297</v>
      </c>
      <c r="BP160" s="390"/>
      <c r="BQ160" s="390" t="s">
        <v>10298</v>
      </c>
      <c r="BR160" s="414" t="s">
        <v>10299</v>
      </c>
      <c r="BS160" s="414"/>
      <c r="BT160" s="414"/>
      <c r="BU160" s="414"/>
      <c r="BV160" s="414"/>
      <c r="BW160" s="414"/>
      <c r="BX160" s="393">
        <v>1</v>
      </c>
      <c r="BY160" s="414" t="s">
        <v>7465</v>
      </c>
      <c r="BZ160" s="393">
        <v>0</v>
      </c>
      <c r="CA160" s="414" t="s">
        <v>10300</v>
      </c>
      <c r="CB160" s="393" t="s">
        <v>10301</v>
      </c>
      <c r="CC160" s="471" t="s">
        <v>7590</v>
      </c>
      <c r="CD160" s="414" t="s">
        <v>10302</v>
      </c>
      <c r="CE160" s="414"/>
      <c r="CF160" s="414" t="s">
        <v>10303</v>
      </c>
      <c r="CG160" s="471" t="s">
        <v>7590</v>
      </c>
      <c r="CH160" s="414" t="s">
        <v>10304</v>
      </c>
      <c r="CI160" s="414"/>
      <c r="CJ160" s="415">
        <f t="shared" si="13"/>
        <v>7</v>
      </c>
      <c r="CK160" s="416" t="e">
        <f>VLOOKUP(B160,'[1]thành tích'!B$4:H$400,7,0)</f>
        <v>#REF!</v>
      </c>
      <c r="CL160" s="417" t="e">
        <f>VLOOKUP(B160,'[1]thành tích'!B$4:M$310,12,0)</f>
        <v>#REF!</v>
      </c>
      <c r="CM160" s="417" t="e">
        <f>VLOOKUP(B160,'[1]thành tích'!B$4:J$310,9,0)</f>
        <v>#REF!</v>
      </c>
      <c r="CN160" s="417" t="str">
        <f>VLOOKUP(B160,'[1]thành tích'!B$4:F$310,5,0)</f>
        <v xml:space="preserve"> Hạ Long 7+8/ 2024</v>
      </c>
      <c r="CP160" s="418" t="e">
        <f>VLOOKUP(B160,#REF!,2,0)</f>
        <v>#REF!</v>
      </c>
    </row>
    <row r="161" spans="1:94" s="418" customFormat="1" ht="35.25" customHeight="1">
      <c r="A161" s="386">
        <f t="shared" si="2"/>
        <v>156</v>
      </c>
      <c r="B161" s="535">
        <v>18864</v>
      </c>
      <c r="C161" s="536" t="s">
        <v>2447</v>
      </c>
      <c r="D161" s="537">
        <v>33814</v>
      </c>
      <c r="E161" s="390">
        <f t="shared" si="12"/>
        <v>7</v>
      </c>
      <c r="F161" s="391" t="s">
        <v>9944</v>
      </c>
      <c r="G161" s="537"/>
      <c r="H161" s="538"/>
      <c r="I161" s="393">
        <f t="shared" si="14"/>
        <v>1992</v>
      </c>
      <c r="J161" s="537">
        <v>33814</v>
      </c>
      <c r="K161" s="539"/>
      <c r="L161" s="387">
        <v>1</v>
      </c>
      <c r="M161" s="387" t="s">
        <v>7425</v>
      </c>
      <c r="N161" s="535">
        <v>18864</v>
      </c>
      <c r="O161" s="540" t="s">
        <v>10305</v>
      </c>
      <c r="P161" s="541" t="s">
        <v>10306</v>
      </c>
      <c r="Q161" s="542" t="s">
        <v>10307</v>
      </c>
      <c r="R161" s="542" t="s">
        <v>10308</v>
      </c>
      <c r="S161" s="542" t="s">
        <v>7523</v>
      </c>
      <c r="T161" s="542" t="s">
        <v>7431</v>
      </c>
      <c r="U161" s="542" t="s">
        <v>7432</v>
      </c>
      <c r="V161" s="395" t="s">
        <v>10308</v>
      </c>
      <c r="W161" s="395" t="s">
        <v>7523</v>
      </c>
      <c r="X161" s="395" t="s">
        <v>7431</v>
      </c>
      <c r="Y161" s="395" t="s">
        <v>7432</v>
      </c>
      <c r="Z161" s="395" t="s">
        <v>7433</v>
      </c>
      <c r="AA161" s="543" t="s">
        <v>7434</v>
      </c>
      <c r="AB161" s="543" t="s">
        <v>8294</v>
      </c>
      <c r="AC161" s="544" t="s">
        <v>10309</v>
      </c>
      <c r="AD161" s="545">
        <v>44453</v>
      </c>
      <c r="AE161" s="401" t="s">
        <v>7437</v>
      </c>
      <c r="AF161" s="541"/>
      <c r="AG161" s="546"/>
      <c r="AH161" s="546"/>
      <c r="AI161" s="546" t="s">
        <v>7502</v>
      </c>
      <c r="AJ161" s="547" t="s">
        <v>8296</v>
      </c>
      <c r="AK161" s="548" t="s">
        <v>8297</v>
      </c>
      <c r="AL161" s="401" t="s">
        <v>7674</v>
      </c>
      <c r="AM161" s="548" t="s">
        <v>8298</v>
      </c>
      <c r="AN161" s="549"/>
      <c r="AO161" s="537">
        <v>42905</v>
      </c>
      <c r="AP161" s="550">
        <v>42905</v>
      </c>
      <c r="AQ161" s="551"/>
      <c r="AR161" s="393">
        <f t="shared" si="11"/>
        <v>2017</v>
      </c>
      <c r="AS161" s="389" t="s">
        <v>7912</v>
      </c>
      <c r="AT161" s="389">
        <v>0</v>
      </c>
      <c r="AU161" s="551"/>
      <c r="AV161" s="540"/>
      <c r="AW161" s="540" t="s">
        <v>7603</v>
      </c>
      <c r="AX161" s="389" t="s">
        <v>7912</v>
      </c>
      <c r="AY161" s="552" t="s">
        <v>9330</v>
      </c>
      <c r="AZ161" s="403" t="s">
        <v>9953</v>
      </c>
      <c r="BA161" s="553">
        <v>2216038048</v>
      </c>
      <c r="BB161" s="406" t="s">
        <v>10310</v>
      </c>
      <c r="BC161" s="554" t="s">
        <v>10311</v>
      </c>
      <c r="BD161" s="555" t="s">
        <v>5210</v>
      </c>
      <c r="BE161" s="556" t="s">
        <v>7892</v>
      </c>
      <c r="BF161" s="390">
        <v>6237000</v>
      </c>
      <c r="BG161" s="546" t="s">
        <v>7682</v>
      </c>
      <c r="BH161" s="557">
        <v>44136</v>
      </c>
      <c r="BI161" s="409" t="s">
        <v>10312</v>
      </c>
      <c r="BJ161" s="558"/>
      <c r="BK161" s="410">
        <v>0</v>
      </c>
      <c r="BL161" s="410">
        <v>0</v>
      </c>
      <c r="BM161" s="411">
        <v>0</v>
      </c>
      <c r="BN161" s="410">
        <v>0</v>
      </c>
      <c r="BO161" s="559"/>
      <c r="BP161" s="559"/>
      <c r="BQ161" s="540"/>
      <c r="BR161" s="560"/>
      <c r="BS161" s="560"/>
      <c r="BT161" s="560"/>
      <c r="BU161" s="560"/>
      <c r="BV161" s="560"/>
      <c r="BW161" s="560"/>
      <c r="BX161" s="540"/>
      <c r="BY161" s="560" t="s">
        <v>10313</v>
      </c>
      <c r="BZ161" s="540" t="s">
        <v>10314</v>
      </c>
      <c r="CA161" s="560" t="s">
        <v>10315</v>
      </c>
      <c r="CB161" s="540" t="s">
        <v>10316</v>
      </c>
      <c r="CC161" s="414" t="s">
        <v>10317</v>
      </c>
      <c r="CD161" s="414" t="s">
        <v>9224</v>
      </c>
      <c r="CE161" s="414"/>
      <c r="CF161" s="560"/>
      <c r="CG161" s="560"/>
      <c r="CH161" s="560"/>
      <c r="CI161" s="560"/>
      <c r="CJ161" s="415">
        <f t="shared" si="13"/>
        <v>7</v>
      </c>
      <c r="CK161" s="416" t="e">
        <f>VLOOKUP(B161,'[1]thành tích'!B$4:H$400,7,0)</f>
        <v>#REF!</v>
      </c>
      <c r="CL161" s="417" t="e">
        <f>VLOOKUP(B161,'[1]thành tích'!B$4:M$310,12,0)</f>
        <v>#REF!</v>
      </c>
      <c r="CM161" s="417" t="e">
        <f>VLOOKUP(B161,'[1]thành tích'!B$4:J$310,9,0)</f>
        <v>#REF!</v>
      </c>
      <c r="CN161" s="417" t="e">
        <f>VLOOKUP(B161,'[1]thành tích'!B$4:F$310,5,0)</f>
        <v>#REF!</v>
      </c>
      <c r="CP161" s="418" t="e">
        <f>VLOOKUP(B161,#REF!,2,0)</f>
        <v>#REF!</v>
      </c>
    </row>
    <row r="162" spans="1:94" s="418" customFormat="1" ht="35.25" customHeight="1">
      <c r="A162" s="386">
        <f t="shared" si="2"/>
        <v>157</v>
      </c>
      <c r="B162" s="387">
        <v>8394</v>
      </c>
      <c r="C162" s="388" t="s">
        <v>10318</v>
      </c>
      <c r="D162" s="389">
        <v>24168</v>
      </c>
      <c r="E162" s="390">
        <f t="shared" si="12"/>
        <v>3</v>
      </c>
      <c r="F162" s="391" t="s">
        <v>9944</v>
      </c>
      <c r="G162" s="389"/>
      <c r="H162" s="403"/>
      <c r="I162" s="393">
        <f t="shared" si="14"/>
        <v>1966</v>
      </c>
      <c r="J162" s="389">
        <v>24168</v>
      </c>
      <c r="K162" s="429"/>
      <c r="L162" s="387">
        <v>1</v>
      </c>
      <c r="M162" s="387" t="s">
        <v>7425</v>
      </c>
      <c r="N162" s="387">
        <v>8394</v>
      </c>
      <c r="O162" s="406" t="s">
        <v>10071</v>
      </c>
      <c r="P162" s="401" t="s">
        <v>10071</v>
      </c>
      <c r="Q162" s="401" t="s">
        <v>10319</v>
      </c>
      <c r="R162" s="401" t="s">
        <v>10320</v>
      </c>
      <c r="S162" s="401" t="s">
        <v>7430</v>
      </c>
      <c r="T162" s="401" t="s">
        <v>7431</v>
      </c>
      <c r="U162" s="401" t="s">
        <v>7432</v>
      </c>
      <c r="V162" s="395" t="s">
        <v>10321</v>
      </c>
      <c r="W162" s="395" t="s">
        <v>7430</v>
      </c>
      <c r="X162" s="395" t="s">
        <v>7431</v>
      </c>
      <c r="Y162" s="395" t="s">
        <v>7432</v>
      </c>
      <c r="Z162" s="395" t="s">
        <v>7433</v>
      </c>
      <c r="AA162" s="386" t="s">
        <v>7434</v>
      </c>
      <c r="AB162" s="396" t="s">
        <v>7871</v>
      </c>
      <c r="AC162" s="397" t="s">
        <v>10322</v>
      </c>
      <c r="AD162" s="398">
        <v>44333</v>
      </c>
      <c r="AE162" s="401" t="s">
        <v>7437</v>
      </c>
      <c r="AF162" s="458"/>
      <c r="AG162" s="458"/>
      <c r="AH162" s="458"/>
      <c r="AI162" s="399" t="s">
        <v>7438</v>
      </c>
      <c r="AJ162" s="407" t="s">
        <v>10323</v>
      </c>
      <c r="AK162" s="399" t="s">
        <v>7504</v>
      </c>
      <c r="AL162" s="401" t="s">
        <v>7715</v>
      </c>
      <c r="AM162" s="401" t="s">
        <v>10076</v>
      </c>
      <c r="AN162" s="399"/>
      <c r="AO162" s="389" t="s">
        <v>10324</v>
      </c>
      <c r="AP162" s="389" t="s">
        <v>10325</v>
      </c>
      <c r="AQ162" s="402"/>
      <c r="AR162" s="393">
        <f t="shared" si="11"/>
        <v>1984</v>
      </c>
      <c r="AS162" s="389" t="s">
        <v>7676</v>
      </c>
      <c r="AT162" s="389">
        <v>0</v>
      </c>
      <c r="AU162" s="404"/>
      <c r="AV162" s="410"/>
      <c r="AW162" s="404"/>
      <c r="AX162" s="406" t="s">
        <v>7676</v>
      </c>
      <c r="AY162" s="405" t="s">
        <v>9330</v>
      </c>
      <c r="AZ162" s="403" t="s">
        <v>9953</v>
      </c>
      <c r="BA162" s="403">
        <v>2096065280</v>
      </c>
      <c r="BB162" s="406" t="s">
        <v>10326</v>
      </c>
      <c r="BC162" s="406" t="s">
        <v>10327</v>
      </c>
      <c r="BD162" s="396" t="s">
        <v>5204</v>
      </c>
      <c r="BE162" s="407" t="s">
        <v>7634</v>
      </c>
      <c r="BF162" s="390">
        <v>7564000</v>
      </c>
      <c r="BG162" s="399" t="s">
        <v>7682</v>
      </c>
      <c r="BH162" s="408">
        <v>42823</v>
      </c>
      <c r="BI162" s="409" t="s">
        <v>10328</v>
      </c>
      <c r="BJ162" s="410" t="s">
        <v>7455</v>
      </c>
      <c r="BK162" s="410" t="s">
        <v>1939</v>
      </c>
      <c r="BL162" s="410" t="s">
        <v>10329</v>
      </c>
      <c r="BM162" s="411">
        <v>0</v>
      </c>
      <c r="BN162" s="410">
        <v>0</v>
      </c>
      <c r="BO162" s="390">
        <v>1967</v>
      </c>
      <c r="BP162" s="390"/>
      <c r="BQ162" s="427" t="s">
        <v>7517</v>
      </c>
      <c r="BR162" s="427" t="s">
        <v>10330</v>
      </c>
      <c r="BS162" s="427" t="s">
        <v>10331</v>
      </c>
      <c r="BT162" s="406" t="s">
        <v>10332</v>
      </c>
      <c r="BU162" s="406" t="s">
        <v>10333</v>
      </c>
      <c r="BV162" s="406"/>
      <c r="BW162" s="406"/>
      <c r="BX162" s="406">
        <v>2</v>
      </c>
      <c r="BY162" s="427" t="s">
        <v>7465</v>
      </c>
      <c r="BZ162" s="406">
        <v>0</v>
      </c>
      <c r="CA162" s="427" t="s">
        <v>7465</v>
      </c>
      <c r="CB162" s="406">
        <v>0</v>
      </c>
      <c r="CC162" s="406" t="s">
        <v>8873</v>
      </c>
      <c r="CD162" s="406" t="s">
        <v>10071</v>
      </c>
      <c r="CE162" s="406"/>
      <c r="CF162" s="406" t="s">
        <v>10334</v>
      </c>
      <c r="CG162" s="406" t="s">
        <v>10335</v>
      </c>
      <c r="CH162" s="406" t="s">
        <v>10071</v>
      </c>
      <c r="CI162" s="406"/>
      <c r="CJ162" s="415">
        <f t="shared" si="13"/>
        <v>40</v>
      </c>
      <c r="CK162" s="416">
        <f>VLOOKUP(B162,'[1]thành tích'!B$4:H$400,7,0)</f>
        <v>2015</v>
      </c>
      <c r="CL162" s="417" t="e">
        <f>VLOOKUP(B162,'[1]thành tích'!B$4:M$310,12,0)</f>
        <v>#REF!</v>
      </c>
      <c r="CM162" s="417" t="str">
        <f>VLOOKUP(B162,'[1]thành tích'!B$4:J$310,9,0)</f>
        <v xml:space="preserve"> Malai -Sing 2023</v>
      </c>
      <c r="CN162" s="417" t="str">
        <f>VLOOKUP(B162,'[1]thành tích'!B$4:F$310,5,0)</f>
        <v>lần 1 đi rồi
- Sa Pa (6/2019)</v>
      </c>
      <c r="CP162" s="418" t="e">
        <f>VLOOKUP(B162,#REF!,2,0)</f>
        <v>#REF!</v>
      </c>
    </row>
    <row r="163" spans="1:94" s="418" customFormat="1" ht="35.25" customHeight="1">
      <c r="A163" s="386">
        <f t="shared" si="2"/>
        <v>158</v>
      </c>
      <c r="B163" s="387">
        <v>13050</v>
      </c>
      <c r="C163" s="388" t="s">
        <v>1149</v>
      </c>
      <c r="D163" s="389">
        <v>30658</v>
      </c>
      <c r="E163" s="390">
        <f t="shared" si="12"/>
        <v>12</v>
      </c>
      <c r="F163" s="391" t="s">
        <v>9944</v>
      </c>
      <c r="G163" s="561"/>
      <c r="H163" s="399" t="s">
        <v>10336</v>
      </c>
      <c r="I163" s="393">
        <f t="shared" si="14"/>
        <v>1983</v>
      </c>
      <c r="J163" s="389">
        <v>30658</v>
      </c>
      <c r="K163" s="429"/>
      <c r="L163" s="387">
        <v>1</v>
      </c>
      <c r="M163" s="387" t="s">
        <v>7425</v>
      </c>
      <c r="N163" s="387">
        <v>13050</v>
      </c>
      <c r="O163" s="433" t="s">
        <v>8204</v>
      </c>
      <c r="P163" s="434" t="s">
        <v>7734</v>
      </c>
      <c r="Q163" s="401" t="s">
        <v>10337</v>
      </c>
      <c r="R163" s="401" t="s">
        <v>8243</v>
      </c>
      <c r="S163" s="401" t="s">
        <v>7430</v>
      </c>
      <c r="T163" s="401" t="s">
        <v>7431</v>
      </c>
      <c r="U163" s="401" t="s">
        <v>7432</v>
      </c>
      <c r="V163" s="395" t="s">
        <v>10338</v>
      </c>
      <c r="W163" s="395" t="s">
        <v>7430</v>
      </c>
      <c r="X163" s="395" t="s">
        <v>7431</v>
      </c>
      <c r="Y163" s="395" t="s">
        <v>7432</v>
      </c>
      <c r="Z163" s="395" t="s">
        <v>7433</v>
      </c>
      <c r="AA163" s="386" t="s">
        <v>7434</v>
      </c>
      <c r="AB163" s="396" t="s">
        <v>7435</v>
      </c>
      <c r="AC163" s="397" t="s">
        <v>10339</v>
      </c>
      <c r="AD163" s="398">
        <v>44382</v>
      </c>
      <c r="AE163" s="401" t="s">
        <v>7437</v>
      </c>
      <c r="AF163" s="395"/>
      <c r="AG163" s="395"/>
      <c r="AH163" s="395"/>
      <c r="AI163" s="399" t="s">
        <v>7502</v>
      </c>
      <c r="AJ163" s="407" t="s">
        <v>10340</v>
      </c>
      <c r="AK163" s="399" t="s">
        <v>7504</v>
      </c>
      <c r="AL163" s="401" t="s">
        <v>7715</v>
      </c>
      <c r="AM163" s="399"/>
      <c r="AN163" s="399"/>
      <c r="AO163" s="389" t="s">
        <v>10341</v>
      </c>
      <c r="AP163" s="389" t="s">
        <v>10341</v>
      </c>
      <c r="AQ163" s="403"/>
      <c r="AR163" s="393">
        <f t="shared" si="11"/>
        <v>2004</v>
      </c>
      <c r="AS163" s="389" t="s">
        <v>7912</v>
      </c>
      <c r="AT163" s="389">
        <v>0</v>
      </c>
      <c r="AU163" s="404"/>
      <c r="AV163" s="404"/>
      <c r="AW163" s="389"/>
      <c r="AX163" s="406" t="s">
        <v>7912</v>
      </c>
      <c r="AY163" s="405" t="s">
        <v>10342</v>
      </c>
      <c r="AZ163" s="403" t="s">
        <v>9953</v>
      </c>
      <c r="BA163" s="403" t="s">
        <v>10343</v>
      </c>
      <c r="BB163" s="406" t="s">
        <v>10344</v>
      </c>
      <c r="BC163" s="406" t="s">
        <v>10345</v>
      </c>
      <c r="BD163" s="396" t="s">
        <v>5204</v>
      </c>
      <c r="BE163" s="407" t="s">
        <v>7767</v>
      </c>
      <c r="BF163" s="390">
        <v>6549000</v>
      </c>
      <c r="BG163" s="399" t="s">
        <v>7682</v>
      </c>
      <c r="BH163" s="408">
        <v>45306</v>
      </c>
      <c r="BI163" s="409" t="s">
        <v>10346</v>
      </c>
      <c r="BJ163" s="437"/>
      <c r="BK163" s="410">
        <v>0</v>
      </c>
      <c r="BL163" s="410">
        <v>0</v>
      </c>
      <c r="BM163" s="411">
        <v>0</v>
      </c>
      <c r="BN163" s="410">
        <v>0</v>
      </c>
      <c r="BO163" s="437"/>
      <c r="BP163" s="437"/>
      <c r="BQ163" s="406"/>
      <c r="BR163" s="427"/>
      <c r="BS163" s="427"/>
      <c r="BT163" s="427"/>
      <c r="BU163" s="427"/>
      <c r="BV163" s="427"/>
      <c r="BW163" s="427"/>
      <c r="BX163" s="406"/>
      <c r="BY163" s="427" t="s">
        <v>7752</v>
      </c>
      <c r="BZ163" s="406" t="s">
        <v>7753</v>
      </c>
      <c r="CA163" s="427" t="s">
        <v>8662</v>
      </c>
      <c r="CB163" s="406">
        <v>0</v>
      </c>
      <c r="CC163" s="414" t="s">
        <v>7468</v>
      </c>
      <c r="CD163" s="431" t="s">
        <v>7754</v>
      </c>
      <c r="CE163" s="457" t="s">
        <v>7753</v>
      </c>
      <c r="CF163" s="427"/>
      <c r="CG163" s="427"/>
      <c r="CH163" s="427"/>
      <c r="CI163" s="427"/>
      <c r="CJ163" s="415">
        <f t="shared" si="13"/>
        <v>20</v>
      </c>
      <c r="CK163" s="416">
        <f>VLOOKUP(B163,'[1]thành tích'!B$4:H$400,7,0)</f>
        <v>2024</v>
      </c>
      <c r="CL163" s="417" t="e">
        <f>VLOOKUP(B163,'[1]thành tích'!B$4:M$310,12,0)</f>
        <v>#REF!</v>
      </c>
      <c r="CM163" s="417" t="e">
        <f>VLOOKUP(B163,'[1]thành tích'!B$4:J$310,9,0)</f>
        <v>#REF!</v>
      </c>
      <c r="CN163" s="417" t="str">
        <f>VLOOKUP(B163,'[1]thành tích'!B$4:F$310,5,0)</f>
        <v>Hagitech 5/2023</v>
      </c>
      <c r="CP163" s="418" t="e">
        <f>VLOOKUP(B163,#REF!,2,0)</f>
        <v>#REF!</v>
      </c>
    </row>
    <row r="164" spans="1:94" s="418" customFormat="1" ht="35.25" customHeight="1">
      <c r="A164" s="386">
        <f t="shared" si="2"/>
        <v>159</v>
      </c>
      <c r="B164" s="439">
        <v>19436</v>
      </c>
      <c r="C164" s="440" t="s">
        <v>3784</v>
      </c>
      <c r="D164" s="419">
        <v>32360</v>
      </c>
      <c r="E164" s="390">
        <f t="shared" si="12"/>
        <v>8</v>
      </c>
      <c r="F164" s="391" t="s">
        <v>9944</v>
      </c>
      <c r="G164" s="419"/>
      <c r="H164" s="392"/>
      <c r="I164" s="393">
        <f t="shared" si="14"/>
        <v>1988</v>
      </c>
      <c r="J164" s="419">
        <v>32360</v>
      </c>
      <c r="K164" s="448"/>
      <c r="L164" s="387">
        <v>1</v>
      </c>
      <c r="M164" s="387" t="s">
        <v>7425</v>
      </c>
      <c r="N164" s="439">
        <f>+B164</f>
        <v>19436</v>
      </c>
      <c r="O164" s="433" t="s">
        <v>8664</v>
      </c>
      <c r="P164" s="433" t="s">
        <v>8664</v>
      </c>
      <c r="Q164" s="434" t="s">
        <v>10347</v>
      </c>
      <c r="R164" s="434" t="s">
        <v>10348</v>
      </c>
      <c r="S164" s="434" t="s">
        <v>7523</v>
      </c>
      <c r="T164" s="434" t="s">
        <v>7431</v>
      </c>
      <c r="U164" s="434" t="s">
        <v>7432</v>
      </c>
      <c r="V164" s="395" t="s">
        <v>10348</v>
      </c>
      <c r="W164" s="395" t="s">
        <v>7523</v>
      </c>
      <c r="X164" s="395" t="s">
        <v>7431</v>
      </c>
      <c r="Y164" s="395" t="s">
        <v>7432</v>
      </c>
      <c r="Z164" s="395" t="s">
        <v>7433</v>
      </c>
      <c r="AA164" s="386" t="s">
        <v>8273</v>
      </c>
      <c r="AB164" s="396" t="s">
        <v>7435</v>
      </c>
      <c r="AC164" s="397" t="s">
        <v>10349</v>
      </c>
      <c r="AD164" s="398">
        <v>44422</v>
      </c>
      <c r="AE164" s="399" t="s">
        <v>7437</v>
      </c>
      <c r="AF164" s="408"/>
      <c r="AG164" s="408"/>
      <c r="AH164" s="408"/>
      <c r="AI164" s="399" t="s">
        <v>7502</v>
      </c>
      <c r="AJ164" s="439" t="s">
        <v>10350</v>
      </c>
      <c r="AK164" s="458" t="s">
        <v>8297</v>
      </c>
      <c r="AL164" s="401" t="s">
        <v>7505</v>
      </c>
      <c r="AM164" s="401" t="s">
        <v>9787</v>
      </c>
      <c r="AN164" s="399"/>
      <c r="AO164" s="389">
        <v>43614</v>
      </c>
      <c r="AP164" s="389">
        <v>43614</v>
      </c>
      <c r="AQ164" s="442"/>
      <c r="AR164" s="393">
        <f>YEAR(AP164)</f>
        <v>2019</v>
      </c>
      <c r="AS164" s="389" t="s">
        <v>7912</v>
      </c>
      <c r="AT164" s="389">
        <v>0</v>
      </c>
      <c r="AU164" s="404"/>
      <c r="AV164" s="404"/>
      <c r="AW164" s="389"/>
      <c r="AX164" s="403" t="s">
        <v>7676</v>
      </c>
      <c r="AY164" s="405" t="s">
        <v>9330</v>
      </c>
      <c r="AZ164" s="403" t="s">
        <v>9953</v>
      </c>
      <c r="BA164" s="403">
        <v>2214021501</v>
      </c>
      <c r="BB164" s="406" t="s">
        <v>10351</v>
      </c>
      <c r="BC164" s="406" t="s">
        <v>10352</v>
      </c>
      <c r="BD164" s="396" t="s">
        <v>5204</v>
      </c>
      <c r="BE164" s="407" t="s">
        <v>7892</v>
      </c>
      <c r="BF164" s="390">
        <v>6237000</v>
      </c>
      <c r="BG164" s="399" t="s">
        <v>7682</v>
      </c>
      <c r="BH164" s="408">
        <v>43614</v>
      </c>
      <c r="BI164" s="468" t="s">
        <v>10353</v>
      </c>
      <c r="BJ164" s="410" t="s">
        <v>7377</v>
      </c>
      <c r="BK164" s="410" t="s">
        <v>10354</v>
      </c>
      <c r="BL164" s="410" t="s">
        <v>10355</v>
      </c>
      <c r="BM164" s="411">
        <v>0</v>
      </c>
      <c r="BN164" s="410">
        <v>0</v>
      </c>
      <c r="BO164" s="390">
        <v>1994</v>
      </c>
      <c r="BP164" s="412"/>
      <c r="BQ164" s="406" t="s">
        <v>10356</v>
      </c>
      <c r="BR164" s="427" t="s">
        <v>10357</v>
      </c>
      <c r="BS164" s="484" t="s">
        <v>9773</v>
      </c>
      <c r="BT164" s="427" t="s">
        <v>10358</v>
      </c>
      <c r="BU164" s="427"/>
      <c r="BV164" s="427"/>
      <c r="BW164" s="427"/>
      <c r="BX164" s="406">
        <v>2</v>
      </c>
      <c r="BY164" s="427" t="s">
        <v>10359</v>
      </c>
      <c r="BZ164" s="406" t="s">
        <v>10360</v>
      </c>
      <c r="CA164" s="427" t="s">
        <v>10361</v>
      </c>
      <c r="CB164" s="406" t="s">
        <v>10362</v>
      </c>
      <c r="CC164" s="427" t="s">
        <v>7590</v>
      </c>
      <c r="CD164" s="427" t="s">
        <v>7946</v>
      </c>
      <c r="CE164" s="428" t="s">
        <v>10360</v>
      </c>
      <c r="CF164" s="427" t="s">
        <v>10363</v>
      </c>
      <c r="CG164" s="427" t="s">
        <v>10364</v>
      </c>
      <c r="CH164" s="427" t="s">
        <v>7946</v>
      </c>
      <c r="CI164" s="428" t="s">
        <v>10365</v>
      </c>
      <c r="CJ164" s="415">
        <f t="shared" si="13"/>
        <v>5</v>
      </c>
      <c r="CK164" s="416" t="e">
        <f>VLOOKUP(B164,'[1]thành tích'!B$4:H$400,7,0)</f>
        <v>#REF!</v>
      </c>
      <c r="CL164" s="417" t="e">
        <f>VLOOKUP(B164,'[1]thành tích'!B$4:M$310,12,0)</f>
        <v>#REF!</v>
      </c>
      <c r="CM164" s="417" t="e">
        <f>VLOOKUP(B164,'[1]thành tích'!B$4:J$310,9,0)</f>
        <v>#REF!</v>
      </c>
      <c r="CN164" s="417" t="e">
        <f>VLOOKUP(B164,'[1]thành tích'!B$4:F$310,5,0)</f>
        <v>#REF!</v>
      </c>
      <c r="CP164" s="418" t="e">
        <f>VLOOKUP(B164,#REF!,2,0)</f>
        <v>#REF!</v>
      </c>
    </row>
    <row r="165" spans="1:94" s="465" customFormat="1" ht="35.25" customHeight="1">
      <c r="A165" s="386">
        <f t="shared" si="2"/>
        <v>160</v>
      </c>
      <c r="B165" s="439">
        <v>17603</v>
      </c>
      <c r="C165" s="440" t="s">
        <v>2987</v>
      </c>
      <c r="D165" s="419">
        <v>33659</v>
      </c>
      <c r="E165" s="390">
        <f t="shared" si="12"/>
        <v>2</v>
      </c>
      <c r="F165" s="391" t="s">
        <v>9944</v>
      </c>
      <c r="G165" s="419"/>
      <c r="H165" s="392"/>
      <c r="I165" s="393">
        <f>YEAR(D165)</f>
        <v>1992</v>
      </c>
      <c r="J165" s="419">
        <v>33659</v>
      </c>
      <c r="K165" s="448"/>
      <c r="L165" s="387">
        <v>1</v>
      </c>
      <c r="M165" s="387" t="s">
        <v>7425</v>
      </c>
      <c r="N165" s="439">
        <v>17603</v>
      </c>
      <c r="O165" s="433" t="s">
        <v>9311</v>
      </c>
      <c r="P165" s="434" t="s">
        <v>9311</v>
      </c>
      <c r="Q165" s="401" t="s">
        <v>10366</v>
      </c>
      <c r="R165" s="401" t="s">
        <v>10367</v>
      </c>
      <c r="S165" s="401" t="s">
        <v>7571</v>
      </c>
      <c r="T165" s="401" t="s">
        <v>7431</v>
      </c>
      <c r="U165" s="401" t="s">
        <v>7432</v>
      </c>
      <c r="V165" s="401" t="s">
        <v>10367</v>
      </c>
      <c r="W165" s="395" t="s">
        <v>7571</v>
      </c>
      <c r="X165" s="395" t="s">
        <v>7431</v>
      </c>
      <c r="Y165" s="395" t="s">
        <v>7432</v>
      </c>
      <c r="Z165" s="395" t="s">
        <v>7433</v>
      </c>
      <c r="AA165" s="386" t="s">
        <v>7434</v>
      </c>
      <c r="AB165" s="396" t="s">
        <v>7435</v>
      </c>
      <c r="AC165" s="397" t="s">
        <v>10368</v>
      </c>
      <c r="AD165" s="398" t="s">
        <v>10369</v>
      </c>
      <c r="AE165" s="434" t="s">
        <v>7437</v>
      </c>
      <c r="AF165" s="408"/>
      <c r="AG165" s="408"/>
      <c r="AH165" s="408"/>
      <c r="AI165" s="399" t="s">
        <v>7502</v>
      </c>
      <c r="AJ165" s="439" t="s">
        <v>10370</v>
      </c>
      <c r="AK165" s="458" t="s">
        <v>7504</v>
      </c>
      <c r="AL165" s="401" t="s">
        <v>8389</v>
      </c>
      <c r="AM165" s="401" t="s">
        <v>8097</v>
      </c>
      <c r="AN165" s="399"/>
      <c r="AO165" s="419">
        <v>41764</v>
      </c>
      <c r="AP165" s="419">
        <v>41764</v>
      </c>
      <c r="AQ165" s="442">
        <v>41764</v>
      </c>
      <c r="AR165" s="393">
        <f>YEAR(AP165)</f>
        <v>2014</v>
      </c>
      <c r="AS165" s="389" t="s">
        <v>7676</v>
      </c>
      <c r="AT165" s="389">
        <v>0</v>
      </c>
      <c r="AU165" s="404"/>
      <c r="AV165" s="404"/>
      <c r="AW165" s="389"/>
      <c r="AX165" s="403" t="s">
        <v>7676</v>
      </c>
      <c r="AY165" s="405" t="s">
        <v>9330</v>
      </c>
      <c r="AZ165" s="403" t="s">
        <v>9953</v>
      </c>
      <c r="BA165" s="403">
        <v>2214005790</v>
      </c>
      <c r="BB165" s="406" t="s">
        <v>10371</v>
      </c>
      <c r="BC165" s="406" t="s">
        <v>10372</v>
      </c>
      <c r="BD165" s="396" t="s">
        <v>5204</v>
      </c>
      <c r="BE165" s="407" t="s">
        <v>7767</v>
      </c>
      <c r="BF165" s="390">
        <v>6549000</v>
      </c>
      <c r="BG165" s="399" t="s">
        <v>7682</v>
      </c>
      <c r="BH165" s="408">
        <v>43804</v>
      </c>
      <c r="BI165" s="409" t="s">
        <v>10373</v>
      </c>
      <c r="BJ165" s="410" t="s">
        <v>7455</v>
      </c>
      <c r="BK165" s="410" t="s">
        <v>10374</v>
      </c>
      <c r="BL165" s="410" t="s">
        <v>10375</v>
      </c>
      <c r="BM165" s="411">
        <v>0</v>
      </c>
      <c r="BN165" s="410">
        <v>0</v>
      </c>
      <c r="BO165" s="406">
        <v>1994</v>
      </c>
      <c r="BP165" s="562"/>
      <c r="BQ165" s="396" t="s">
        <v>10376</v>
      </c>
      <c r="BR165" s="427" t="s">
        <v>10377</v>
      </c>
      <c r="BS165" s="427" t="s">
        <v>9773</v>
      </c>
      <c r="BT165" s="427" t="s">
        <v>10378</v>
      </c>
      <c r="BU165" s="427"/>
      <c r="BV165" s="427"/>
      <c r="BW165" s="427"/>
      <c r="BX165" s="406">
        <v>2</v>
      </c>
      <c r="BY165" s="427" t="s">
        <v>7465</v>
      </c>
      <c r="BZ165" s="406">
        <v>0</v>
      </c>
      <c r="CA165" s="427" t="s">
        <v>10379</v>
      </c>
      <c r="CB165" s="406">
        <v>0</v>
      </c>
      <c r="CC165" s="427" t="s">
        <v>7590</v>
      </c>
      <c r="CD165" s="427" t="s">
        <v>10380</v>
      </c>
      <c r="CE165" s="428" t="s">
        <v>10381</v>
      </c>
      <c r="CF165" s="427" t="s">
        <v>10382</v>
      </c>
      <c r="CG165" s="427" t="s">
        <v>7590</v>
      </c>
      <c r="CH165" s="427" t="s">
        <v>10383</v>
      </c>
      <c r="CI165" s="428" t="s">
        <v>10384</v>
      </c>
      <c r="CJ165" s="415">
        <f t="shared" si="13"/>
        <v>10</v>
      </c>
      <c r="CK165" s="416" t="e">
        <f>VLOOKUP(B165,'[1]thành tích'!B$4:H$400,7,0)</f>
        <v>#REF!</v>
      </c>
      <c r="CL165" s="417" t="e">
        <f>VLOOKUP(B165,'[1]thành tích'!B$4:M$310,12,0)</f>
        <v>#REF!</v>
      </c>
      <c r="CM165" s="417" t="e">
        <f>VLOOKUP(B165,'[1]thành tích'!B$4:J$310,9,0)</f>
        <v>#REF!</v>
      </c>
      <c r="CN165" s="417" t="e">
        <f>VLOOKUP(B165,'[1]thành tích'!B$4:F$310,5,0)</f>
        <v>#REF!</v>
      </c>
      <c r="CP165" s="418" t="e">
        <f>VLOOKUP(B165,#REF!,2,0)</f>
        <v>#REF!</v>
      </c>
    </row>
    <row r="166" spans="1:94" s="418" customFormat="1" ht="35.25" customHeight="1">
      <c r="A166" s="386">
        <f t="shared" si="2"/>
        <v>161</v>
      </c>
      <c r="B166" s="439">
        <v>20833</v>
      </c>
      <c r="C166" s="440" t="s">
        <v>4521</v>
      </c>
      <c r="D166" s="419">
        <v>31158</v>
      </c>
      <c r="E166" s="390">
        <f t="shared" si="12"/>
        <v>4</v>
      </c>
      <c r="F166" s="391" t="s">
        <v>9944</v>
      </c>
      <c r="G166" s="419"/>
      <c r="H166" s="419"/>
      <c r="I166" s="393">
        <f>YEAR(D166)</f>
        <v>1985</v>
      </c>
      <c r="J166" s="419"/>
      <c r="K166" s="448"/>
      <c r="L166" s="387">
        <v>1</v>
      </c>
      <c r="M166" s="387" t="s">
        <v>7425</v>
      </c>
      <c r="N166" s="439">
        <v>20833</v>
      </c>
      <c r="O166" s="433" t="s">
        <v>10385</v>
      </c>
      <c r="P166" s="434" t="s">
        <v>10386</v>
      </c>
      <c r="Q166" s="434" t="s">
        <v>10387</v>
      </c>
      <c r="R166" s="395" t="s">
        <v>10388</v>
      </c>
      <c r="S166" s="401" t="s">
        <v>7548</v>
      </c>
      <c r="T166" s="401" t="s">
        <v>7431</v>
      </c>
      <c r="U166" s="401" t="s">
        <v>7432</v>
      </c>
      <c r="V166" s="395" t="s">
        <v>10388</v>
      </c>
      <c r="W166" s="401" t="s">
        <v>7548</v>
      </c>
      <c r="X166" s="401" t="s">
        <v>7431</v>
      </c>
      <c r="Y166" s="401" t="s">
        <v>7432</v>
      </c>
      <c r="Z166" s="395" t="s">
        <v>7433</v>
      </c>
      <c r="AA166" s="386" t="s">
        <v>7434</v>
      </c>
      <c r="AB166" s="396" t="s">
        <v>7435</v>
      </c>
      <c r="AC166" s="397" t="s">
        <v>10389</v>
      </c>
      <c r="AD166" s="398">
        <v>44880</v>
      </c>
      <c r="AE166" s="401" t="s">
        <v>7437</v>
      </c>
      <c r="AF166" s="408"/>
      <c r="AG166" s="408"/>
      <c r="AH166" s="408"/>
      <c r="AI166" s="399" t="s">
        <v>7502</v>
      </c>
      <c r="AJ166" s="495" t="s">
        <v>10390</v>
      </c>
      <c r="AK166" s="399" t="s">
        <v>7504</v>
      </c>
      <c r="AL166" s="401" t="s">
        <v>7443</v>
      </c>
      <c r="AM166" s="390" t="s">
        <v>10391</v>
      </c>
      <c r="AN166" s="399"/>
      <c r="AO166" s="419">
        <v>45021</v>
      </c>
      <c r="AP166" s="419">
        <v>45021</v>
      </c>
      <c r="AQ166" s="442"/>
      <c r="AR166" s="393">
        <f>YEAR(AP166)</f>
        <v>2023</v>
      </c>
      <c r="AS166" s="389" t="s">
        <v>7676</v>
      </c>
      <c r="AT166" s="389"/>
      <c r="AU166" s="404"/>
      <c r="AV166" s="404"/>
      <c r="AW166" s="389"/>
      <c r="AX166" s="403" t="s">
        <v>7676</v>
      </c>
      <c r="AY166" s="405" t="s">
        <v>9330</v>
      </c>
      <c r="AZ166" s="403" t="s">
        <v>9953</v>
      </c>
      <c r="BA166" s="403"/>
      <c r="BB166" s="406">
        <v>0</v>
      </c>
      <c r="BC166" s="406"/>
      <c r="BD166" s="396"/>
      <c r="BE166" s="407" t="s">
        <v>7892</v>
      </c>
      <c r="BF166" s="390">
        <v>6237000</v>
      </c>
      <c r="BG166" s="399" t="s">
        <v>7682</v>
      </c>
      <c r="BH166" s="408">
        <v>45021</v>
      </c>
      <c r="BI166" s="468" t="s">
        <v>10392</v>
      </c>
      <c r="BJ166" s="410"/>
      <c r="BK166" s="410">
        <v>0</v>
      </c>
      <c r="BL166" s="410">
        <v>0</v>
      </c>
      <c r="BM166" s="411">
        <v>0</v>
      </c>
      <c r="BN166" s="410">
        <v>0</v>
      </c>
      <c r="BO166" s="390"/>
      <c r="BP166" s="412"/>
      <c r="BQ166" s="406"/>
      <c r="BR166" s="427"/>
      <c r="BS166" s="427"/>
      <c r="BT166" s="427"/>
      <c r="BU166" s="427"/>
      <c r="BV166" s="427"/>
      <c r="BW166" s="427"/>
      <c r="BX166" s="406"/>
      <c r="BY166" s="427" t="s">
        <v>10393</v>
      </c>
      <c r="BZ166" s="406" t="s">
        <v>10394</v>
      </c>
      <c r="CA166" s="427" t="s">
        <v>10395</v>
      </c>
      <c r="CB166" s="406" t="s">
        <v>10396</v>
      </c>
      <c r="CC166" s="427" t="s">
        <v>7468</v>
      </c>
      <c r="CD166" s="427" t="s">
        <v>8751</v>
      </c>
      <c r="CE166" s="428">
        <v>986842042</v>
      </c>
      <c r="CF166" s="427"/>
      <c r="CG166" s="427"/>
      <c r="CH166" s="427"/>
      <c r="CI166" s="427"/>
      <c r="CJ166" s="415">
        <f t="shared" si="13"/>
        <v>1</v>
      </c>
      <c r="CK166" s="416" t="e">
        <f>VLOOKUP(B166,'[1]thành tích'!B$4:H$400,7,0)</f>
        <v>#REF!</v>
      </c>
      <c r="CL166" s="417" t="e">
        <f>VLOOKUP(B166,'[1]thành tích'!B$4:M$310,12,0)</f>
        <v>#REF!</v>
      </c>
      <c r="CM166" s="417" t="e">
        <f>VLOOKUP(B166,'[1]thành tích'!B$4:J$310,9,0)</f>
        <v>#REF!</v>
      </c>
      <c r="CN166" s="417" t="e">
        <f>VLOOKUP(B166,'[1]thành tích'!B$4:F$310,5,0)</f>
        <v>#REF!</v>
      </c>
      <c r="CP166" s="418" t="e">
        <f>VLOOKUP(B166,#REF!,2,0)</f>
        <v>#REF!</v>
      </c>
    </row>
    <row r="167" spans="1:94" s="418" customFormat="1" ht="49.5" customHeight="1">
      <c r="A167" s="386">
        <f t="shared" si="2"/>
        <v>162</v>
      </c>
      <c r="B167" s="439">
        <v>18759</v>
      </c>
      <c r="C167" s="440" t="s">
        <v>3466</v>
      </c>
      <c r="D167" s="419">
        <v>32990</v>
      </c>
      <c r="E167" s="390">
        <f t="shared" si="12"/>
        <v>4</v>
      </c>
      <c r="F167" s="391" t="s">
        <v>9944</v>
      </c>
      <c r="G167" s="419"/>
      <c r="H167" s="419"/>
      <c r="I167" s="393">
        <f>YEAR(D167)</f>
        <v>1990</v>
      </c>
      <c r="J167" s="419">
        <v>32990</v>
      </c>
      <c r="K167" s="448"/>
      <c r="L167" s="387">
        <v>1</v>
      </c>
      <c r="M167" s="387" t="s">
        <v>7425</v>
      </c>
      <c r="N167" s="439">
        <v>18759</v>
      </c>
      <c r="O167" s="433" t="s">
        <v>7544</v>
      </c>
      <c r="P167" s="434" t="s">
        <v>10397</v>
      </c>
      <c r="Q167" s="434" t="s">
        <v>10397</v>
      </c>
      <c r="R167" s="434"/>
      <c r="S167" s="434"/>
      <c r="T167" s="434"/>
      <c r="U167" s="434"/>
      <c r="V167" s="395"/>
      <c r="W167" s="395"/>
      <c r="X167" s="395"/>
      <c r="Y167" s="395"/>
      <c r="Z167" s="395" t="s">
        <v>7433</v>
      </c>
      <c r="AA167" s="386" t="s">
        <v>8273</v>
      </c>
      <c r="AB167" s="396" t="s">
        <v>7435</v>
      </c>
      <c r="AC167" s="397" t="s">
        <v>10398</v>
      </c>
      <c r="AD167" s="398">
        <v>44605</v>
      </c>
      <c r="AE167" s="399" t="s">
        <v>7437</v>
      </c>
      <c r="AF167" s="408"/>
      <c r="AG167" s="408"/>
      <c r="AH167" s="408"/>
      <c r="AI167" s="399" t="s">
        <v>7502</v>
      </c>
      <c r="AJ167" s="495" t="s">
        <v>10025</v>
      </c>
      <c r="AK167" s="401" t="s">
        <v>7789</v>
      </c>
      <c r="AL167" s="401" t="s">
        <v>10399</v>
      </c>
      <c r="AM167" s="401" t="s">
        <v>10400</v>
      </c>
      <c r="AN167" s="399"/>
      <c r="AO167" s="419">
        <v>45184</v>
      </c>
      <c r="AP167" s="419">
        <v>45184</v>
      </c>
      <c r="AQ167" s="442"/>
      <c r="AR167" s="393">
        <v>2023</v>
      </c>
      <c r="AS167" s="389" t="s">
        <v>7676</v>
      </c>
      <c r="AT167" s="389"/>
      <c r="AU167" s="404"/>
      <c r="AV167" s="404"/>
      <c r="AW167" s="389"/>
      <c r="AX167" s="403" t="s">
        <v>7676</v>
      </c>
      <c r="AY167" s="405" t="s">
        <v>10401</v>
      </c>
      <c r="AZ167" s="403" t="s">
        <v>9953</v>
      </c>
      <c r="BA167" s="403"/>
      <c r="BB167" s="406"/>
      <c r="BC167" s="406"/>
      <c r="BD167" s="396"/>
      <c r="BE167" s="407" t="s">
        <v>7767</v>
      </c>
      <c r="BF167" s="390">
        <v>6549000</v>
      </c>
      <c r="BG167" s="399" t="s">
        <v>7682</v>
      </c>
      <c r="BH167" s="408">
        <v>45184</v>
      </c>
      <c r="BI167" s="409" t="s">
        <v>10402</v>
      </c>
      <c r="BJ167" s="410" t="s">
        <v>7377</v>
      </c>
      <c r="BK167" s="410" t="s">
        <v>10403</v>
      </c>
      <c r="BL167" s="410" t="s">
        <v>10404</v>
      </c>
      <c r="BM167" s="411">
        <v>0</v>
      </c>
      <c r="BN167" s="410">
        <v>0</v>
      </c>
      <c r="BO167" s="390">
        <v>1988</v>
      </c>
      <c r="BP167" s="412"/>
      <c r="BQ167" s="406" t="s">
        <v>10405</v>
      </c>
      <c r="BR167" s="427" t="s">
        <v>10406</v>
      </c>
      <c r="BS167" s="427" t="s">
        <v>7463</v>
      </c>
      <c r="BT167" s="427" t="s">
        <v>10407</v>
      </c>
      <c r="BU167" s="427" t="s">
        <v>7463</v>
      </c>
      <c r="BV167" s="427" t="s">
        <v>10408</v>
      </c>
      <c r="BW167" s="427"/>
      <c r="BX167" s="406">
        <v>3</v>
      </c>
      <c r="BY167" s="427" t="s">
        <v>3417</v>
      </c>
      <c r="BZ167" s="406" t="s">
        <v>10409</v>
      </c>
      <c r="CA167" s="427" t="s">
        <v>768</v>
      </c>
      <c r="CB167" s="406" t="s">
        <v>10410</v>
      </c>
      <c r="CC167" s="427" t="s">
        <v>7777</v>
      </c>
      <c r="CD167" s="427" t="s">
        <v>7946</v>
      </c>
      <c r="CE167" s="428"/>
      <c r="CF167" s="427" t="s">
        <v>10411</v>
      </c>
      <c r="CG167" s="427" t="s">
        <v>7777</v>
      </c>
      <c r="CH167" s="427" t="s">
        <v>9284</v>
      </c>
      <c r="CI167" s="427"/>
      <c r="CJ167" s="415">
        <f t="shared" si="13"/>
        <v>1</v>
      </c>
      <c r="CK167" s="416" t="e">
        <f>VLOOKUP(B167,'[1]thành tích'!B$4:H$400,7,0)</f>
        <v>#REF!</v>
      </c>
      <c r="CL167" s="417" t="e">
        <f>VLOOKUP(B167,'[1]thành tích'!B$4:M$310,12,0)</f>
        <v>#REF!</v>
      </c>
      <c r="CM167" s="417" t="e">
        <f>VLOOKUP(B167,'[1]thành tích'!B$4:J$310,9,0)</f>
        <v>#REF!</v>
      </c>
      <c r="CN167" s="417" t="e">
        <f>VLOOKUP(B167,'[1]thành tích'!B$4:F$310,5,0)</f>
        <v>#REF!</v>
      </c>
      <c r="CP167" s="418" t="e">
        <f>VLOOKUP(B167,#REF!,2,0)</f>
        <v>#REF!</v>
      </c>
    </row>
    <row r="168" spans="1:94" s="418" customFormat="1" ht="35.25" customHeight="1">
      <c r="A168" s="386">
        <f t="shared" si="2"/>
        <v>163</v>
      </c>
      <c r="B168" s="387">
        <v>15610</v>
      </c>
      <c r="C168" s="517" t="s">
        <v>1446</v>
      </c>
      <c r="D168" s="389">
        <v>29551</v>
      </c>
      <c r="E168" s="390">
        <f t="shared" si="12"/>
        <v>11</v>
      </c>
      <c r="F168" s="391" t="s">
        <v>10412</v>
      </c>
      <c r="G168" s="389"/>
      <c r="H168" s="403" t="s">
        <v>8762</v>
      </c>
      <c r="I168" s="393">
        <f t="shared" si="14"/>
        <v>1980</v>
      </c>
      <c r="J168" s="389">
        <v>29551</v>
      </c>
      <c r="K168" s="429"/>
      <c r="L168" s="387">
        <v>1</v>
      </c>
      <c r="M168" s="387" t="s">
        <v>7425</v>
      </c>
      <c r="N168" s="387">
        <v>15610</v>
      </c>
      <c r="O168" s="406" t="s">
        <v>8204</v>
      </c>
      <c r="P168" s="401" t="s">
        <v>10413</v>
      </c>
      <c r="Q168" s="401" t="s">
        <v>10117</v>
      </c>
      <c r="R168" s="401" t="s">
        <v>10118</v>
      </c>
      <c r="S168" s="401" t="s">
        <v>7430</v>
      </c>
      <c r="T168" s="401" t="s">
        <v>7431</v>
      </c>
      <c r="U168" s="401" t="s">
        <v>7432</v>
      </c>
      <c r="V168" s="395" t="s">
        <v>10118</v>
      </c>
      <c r="W168" s="395" t="s">
        <v>7430</v>
      </c>
      <c r="X168" s="395" t="s">
        <v>7431</v>
      </c>
      <c r="Y168" s="395" t="s">
        <v>7432</v>
      </c>
      <c r="Z168" s="395" t="s">
        <v>7433</v>
      </c>
      <c r="AA168" s="386" t="s">
        <v>7434</v>
      </c>
      <c r="AB168" s="396" t="s">
        <v>7435</v>
      </c>
      <c r="AC168" s="397" t="s">
        <v>10414</v>
      </c>
      <c r="AD168" s="398">
        <v>44422</v>
      </c>
      <c r="AE168" s="401" t="s">
        <v>7437</v>
      </c>
      <c r="AF168" s="395">
        <v>42509</v>
      </c>
      <c r="AG168" s="408">
        <v>42874</v>
      </c>
      <c r="AH168" s="458"/>
      <c r="AI168" s="399" t="s">
        <v>7502</v>
      </c>
      <c r="AJ168" s="407" t="s">
        <v>10415</v>
      </c>
      <c r="AK168" s="399" t="s">
        <v>7440</v>
      </c>
      <c r="AL168" s="401" t="s">
        <v>7441</v>
      </c>
      <c r="AM168" s="401" t="s">
        <v>7694</v>
      </c>
      <c r="AN168" s="399" t="s">
        <v>7507</v>
      </c>
      <c r="AO168" s="389" t="s">
        <v>10416</v>
      </c>
      <c r="AP168" s="389" t="s">
        <v>10416</v>
      </c>
      <c r="AQ168" s="403"/>
      <c r="AR168" s="393" t="e">
        <f t="shared" si="11"/>
        <v>#VALUE!</v>
      </c>
      <c r="AS168" s="389" t="s">
        <v>7676</v>
      </c>
      <c r="AT168" s="389" t="s">
        <v>7677</v>
      </c>
      <c r="AU168" s="389" t="s">
        <v>7447</v>
      </c>
      <c r="AV168" s="404"/>
      <c r="AW168" s="389"/>
      <c r="AX168" s="389" t="s">
        <v>7677</v>
      </c>
      <c r="AY168" s="405" t="s">
        <v>9330</v>
      </c>
      <c r="AZ168" s="403" t="s">
        <v>9953</v>
      </c>
      <c r="BA168" s="403">
        <v>2208033530</v>
      </c>
      <c r="BB168" s="406" t="s">
        <v>10417</v>
      </c>
      <c r="BC168" s="406" t="s">
        <v>10418</v>
      </c>
      <c r="BD168" s="396" t="s">
        <v>5204</v>
      </c>
      <c r="BE168" s="407" t="s">
        <v>7655</v>
      </c>
      <c r="BF168" s="390">
        <v>6877000</v>
      </c>
      <c r="BG168" s="399" t="s">
        <v>7682</v>
      </c>
      <c r="BH168" s="408">
        <v>45261</v>
      </c>
      <c r="BI168" s="409" t="s">
        <v>10419</v>
      </c>
      <c r="BJ168" s="410" t="s">
        <v>7455</v>
      </c>
      <c r="BK168" s="410" t="s">
        <v>10420</v>
      </c>
      <c r="BL168" s="410" t="s">
        <v>10421</v>
      </c>
      <c r="BM168" s="411">
        <v>0</v>
      </c>
      <c r="BN168" s="410">
        <v>0</v>
      </c>
      <c r="BO168" s="390">
        <v>1985</v>
      </c>
      <c r="BP168" s="412"/>
      <c r="BQ168" s="403" t="s">
        <v>10422</v>
      </c>
      <c r="BR168" s="413" t="s">
        <v>10423</v>
      </c>
      <c r="BS168" s="413" t="s">
        <v>7463</v>
      </c>
      <c r="BT168" s="413" t="s">
        <v>10424</v>
      </c>
      <c r="BU168" s="413" t="s">
        <v>7463</v>
      </c>
      <c r="BV168" s="427"/>
      <c r="BW168" s="427"/>
      <c r="BX168" s="406">
        <v>2</v>
      </c>
      <c r="BY168" s="427" t="s">
        <v>10425</v>
      </c>
      <c r="BZ168" s="406" t="s">
        <v>10426</v>
      </c>
      <c r="CA168" s="427" t="s">
        <v>10427</v>
      </c>
      <c r="CB168" s="406" t="s">
        <v>10428</v>
      </c>
      <c r="CC168" s="414" t="s">
        <v>7468</v>
      </c>
      <c r="CD168" s="427" t="s">
        <v>8069</v>
      </c>
      <c r="CE168" s="427"/>
      <c r="CF168" s="427" t="s">
        <v>10429</v>
      </c>
      <c r="CG168" s="427" t="s">
        <v>7777</v>
      </c>
      <c r="CH168" s="427" t="s">
        <v>10430</v>
      </c>
      <c r="CI168" s="427"/>
      <c r="CJ168" s="415" t="e">
        <f t="shared" si="13"/>
        <v>#VALUE!</v>
      </c>
      <c r="CK168" s="416" t="e">
        <f>VLOOKUP(B168,'[1]thành tích'!B$4:H$400,7,0)</f>
        <v>#REF!</v>
      </c>
      <c r="CL168" s="417" t="e">
        <f>VLOOKUP(B168,'[1]thành tích'!B$4:M$310,12,0)</f>
        <v>#REF!</v>
      </c>
      <c r="CM168" s="417" t="str">
        <f>VLOOKUP(B168,'[1]thành tích'!B$4:J$310,9,0)</f>
        <v>Thái Lan năm 2018 (CN Xuất sắc)
 -Malai+Sing 11/2022 (bằng khen)</v>
      </c>
      <c r="CN168" s="417" t="str">
        <f>VLOOKUP(B168,'[1]thành tích'!B$4:F$310,5,0)</f>
        <v>Móng Cái  20-26/12/2021</v>
      </c>
      <c r="CP168" s="418" t="e">
        <f>VLOOKUP(B168,#REF!,2,0)</f>
        <v>#REF!</v>
      </c>
    </row>
    <row r="169" spans="1:94" s="418" customFormat="1" ht="35.25" customHeight="1">
      <c r="A169" s="386">
        <f t="shared" si="2"/>
        <v>164</v>
      </c>
      <c r="B169" s="387">
        <v>10428</v>
      </c>
      <c r="C169" s="489" t="s">
        <v>307</v>
      </c>
      <c r="D169" s="389">
        <v>26673</v>
      </c>
      <c r="E169" s="390">
        <f t="shared" si="12"/>
        <v>1</v>
      </c>
      <c r="F169" s="391" t="s">
        <v>10412</v>
      </c>
      <c r="G169" s="389"/>
      <c r="H169" s="403"/>
      <c r="I169" s="393">
        <f t="shared" si="14"/>
        <v>1973</v>
      </c>
      <c r="J169" s="389"/>
      <c r="K169" s="429">
        <v>26673</v>
      </c>
      <c r="L169" s="387">
        <v>2</v>
      </c>
      <c r="M169" s="387" t="s">
        <v>7397</v>
      </c>
      <c r="N169" s="387">
        <v>10428</v>
      </c>
      <c r="O169" s="406" t="s">
        <v>7497</v>
      </c>
      <c r="P169" s="401" t="s">
        <v>10431</v>
      </c>
      <c r="Q169" s="401" t="s">
        <v>10432</v>
      </c>
      <c r="R169" s="401" t="s">
        <v>10433</v>
      </c>
      <c r="S169" s="401" t="s">
        <v>7474</v>
      </c>
      <c r="T169" s="401" t="s">
        <v>7431</v>
      </c>
      <c r="U169" s="401" t="s">
        <v>7432</v>
      </c>
      <c r="V169" s="395" t="s">
        <v>10434</v>
      </c>
      <c r="W169" s="395" t="s">
        <v>7474</v>
      </c>
      <c r="X169" s="395" t="s">
        <v>7431</v>
      </c>
      <c r="Y169" s="395" t="s">
        <v>7432</v>
      </c>
      <c r="Z169" s="395" t="s">
        <v>7433</v>
      </c>
      <c r="AA169" s="386" t="s">
        <v>7434</v>
      </c>
      <c r="AB169" s="396" t="s">
        <v>7435</v>
      </c>
      <c r="AC169" s="397" t="s">
        <v>10435</v>
      </c>
      <c r="AD169" s="398">
        <v>44250</v>
      </c>
      <c r="AE169" s="401" t="s">
        <v>7437</v>
      </c>
      <c r="AF169" s="458"/>
      <c r="AG169" s="458"/>
      <c r="AH169" s="458"/>
      <c r="AI169" s="399" t="s">
        <v>7502</v>
      </c>
      <c r="AJ169" s="407" t="s">
        <v>9822</v>
      </c>
      <c r="AK169" s="399" t="s">
        <v>7504</v>
      </c>
      <c r="AL169" s="401" t="s">
        <v>7715</v>
      </c>
      <c r="AM169" s="401" t="s">
        <v>9975</v>
      </c>
      <c r="AN169" s="399"/>
      <c r="AO169" s="389" t="s">
        <v>10436</v>
      </c>
      <c r="AP169" s="389" t="s">
        <v>10436</v>
      </c>
      <c r="AQ169" s="403"/>
      <c r="AR169" s="393">
        <f t="shared" si="11"/>
        <v>1993</v>
      </c>
      <c r="AS169" s="389" t="s">
        <v>7676</v>
      </c>
      <c r="AT169" s="389">
        <v>0</v>
      </c>
      <c r="AU169" s="404"/>
      <c r="AV169" s="404"/>
      <c r="AW169" s="404"/>
      <c r="AX169" s="389" t="s">
        <v>7676</v>
      </c>
      <c r="AY169" s="405" t="s">
        <v>9330</v>
      </c>
      <c r="AZ169" s="403" t="s">
        <v>9953</v>
      </c>
      <c r="BA169" s="403">
        <v>2096065185</v>
      </c>
      <c r="BB169" s="406" t="s">
        <v>10437</v>
      </c>
      <c r="BC169" s="406" t="s">
        <v>10438</v>
      </c>
      <c r="BD169" s="396" t="s">
        <v>5204</v>
      </c>
      <c r="BE169" s="407" t="s">
        <v>7634</v>
      </c>
      <c r="BF169" s="390">
        <v>7564000</v>
      </c>
      <c r="BG169" s="399" t="s">
        <v>7682</v>
      </c>
      <c r="BH169" s="408">
        <v>43617</v>
      </c>
      <c r="BI169" s="409" t="s">
        <v>10439</v>
      </c>
      <c r="BJ169" s="410" t="s">
        <v>7379</v>
      </c>
      <c r="BK169" s="410">
        <v>0</v>
      </c>
      <c r="BL169" s="410">
        <v>0</v>
      </c>
      <c r="BM169" s="411" t="s">
        <v>10440</v>
      </c>
      <c r="BN169" s="410">
        <v>0</v>
      </c>
      <c r="BO169" s="390">
        <v>1969</v>
      </c>
      <c r="BP169" s="390" t="s">
        <v>10441</v>
      </c>
      <c r="BQ169" s="413" t="s">
        <v>10442</v>
      </c>
      <c r="BR169" s="484" t="s">
        <v>10443</v>
      </c>
      <c r="BS169" s="484" t="s">
        <v>10444</v>
      </c>
      <c r="BT169" s="427" t="s">
        <v>10445</v>
      </c>
      <c r="BU169" s="427" t="s">
        <v>7463</v>
      </c>
      <c r="BV169" s="484"/>
      <c r="BW169" s="484"/>
      <c r="BX169" s="406">
        <v>2</v>
      </c>
      <c r="BY169" s="427" t="s">
        <v>10446</v>
      </c>
      <c r="BZ169" s="406">
        <v>0</v>
      </c>
      <c r="CA169" s="427" t="s">
        <v>10447</v>
      </c>
      <c r="CB169" s="406" t="s">
        <v>10448</v>
      </c>
      <c r="CC169" s="414" t="s">
        <v>7468</v>
      </c>
      <c r="CD169" s="484" t="s">
        <v>10449</v>
      </c>
      <c r="CE169" s="563" t="s">
        <v>10448</v>
      </c>
      <c r="CF169" s="484"/>
      <c r="CG169" s="484"/>
      <c r="CH169" s="484"/>
      <c r="CI169" s="484"/>
      <c r="CJ169" s="415">
        <f t="shared" si="13"/>
        <v>31</v>
      </c>
      <c r="CK169" s="416">
        <f>VLOOKUP(B169,'[1]thành tích'!B$4:H$400,7,0)</f>
        <v>2020</v>
      </c>
      <c r="CL169" s="417" t="e">
        <f>VLOOKUP(B169,'[1]thành tích'!B$4:M$310,12,0)</f>
        <v>#REF!</v>
      </c>
      <c r="CM169" s="417" t="str">
        <f>VLOOKUP(B169,'[1]thành tích'!B$4:J$310,9,0)</f>
        <v>2023 đi Đài Loan</v>
      </c>
      <c r="CN169" s="417" t="str">
        <f>VLOOKUP(B169,'[1]thành tích'!B$4:F$310,5,0)</f>
        <v>Sầm Sơn 8/2015
Hạ Long 20-26/12/2021</v>
      </c>
      <c r="CP169" s="418" t="e">
        <f>VLOOKUP(B169,#REF!,2,0)</f>
        <v>#REF!</v>
      </c>
    </row>
    <row r="170" spans="1:94" s="418" customFormat="1" ht="35.25" customHeight="1">
      <c r="A170" s="386">
        <f t="shared" si="2"/>
        <v>165</v>
      </c>
      <c r="B170" s="387">
        <v>8572</v>
      </c>
      <c r="C170" s="489" t="s">
        <v>10450</v>
      </c>
      <c r="D170" s="389">
        <v>23454</v>
      </c>
      <c r="E170" s="390">
        <f t="shared" si="12"/>
        <v>3</v>
      </c>
      <c r="F170" s="391" t="s">
        <v>10412</v>
      </c>
      <c r="G170" s="389"/>
      <c r="H170" s="403"/>
      <c r="I170" s="393">
        <f t="shared" si="14"/>
        <v>1964</v>
      </c>
      <c r="J170" s="389">
        <v>23454</v>
      </c>
      <c r="K170" s="394"/>
      <c r="L170" s="387">
        <v>1</v>
      </c>
      <c r="M170" s="387" t="s">
        <v>7425</v>
      </c>
      <c r="N170" s="387">
        <v>8572</v>
      </c>
      <c r="O170" s="406" t="s">
        <v>10451</v>
      </c>
      <c r="P170" s="401" t="s">
        <v>10451</v>
      </c>
      <c r="Q170" s="401" t="s">
        <v>10452</v>
      </c>
      <c r="R170" s="401" t="s">
        <v>10453</v>
      </c>
      <c r="S170" s="401" t="s">
        <v>7430</v>
      </c>
      <c r="T170" s="401" t="s">
        <v>7431</v>
      </c>
      <c r="U170" s="401" t="s">
        <v>7432</v>
      </c>
      <c r="V170" s="395" t="s">
        <v>10453</v>
      </c>
      <c r="W170" s="395" t="s">
        <v>7430</v>
      </c>
      <c r="X170" s="395" t="s">
        <v>7431</v>
      </c>
      <c r="Y170" s="395" t="s">
        <v>7432</v>
      </c>
      <c r="Z170" s="395" t="s">
        <v>7433</v>
      </c>
      <c r="AA170" s="386" t="s">
        <v>7434</v>
      </c>
      <c r="AB170" s="396" t="s">
        <v>7435</v>
      </c>
      <c r="AC170" s="426" t="s">
        <v>10454</v>
      </c>
      <c r="AD170" s="398">
        <v>44311</v>
      </c>
      <c r="AE170" s="401" t="s">
        <v>7437</v>
      </c>
      <c r="AF170" s="395">
        <v>37202</v>
      </c>
      <c r="AG170" s="395">
        <v>37567</v>
      </c>
      <c r="AH170" s="395"/>
      <c r="AI170" s="399" t="s">
        <v>7438</v>
      </c>
      <c r="AJ170" s="407" t="s">
        <v>10455</v>
      </c>
      <c r="AK170" s="399" t="s">
        <v>7504</v>
      </c>
      <c r="AL170" s="401" t="s">
        <v>7715</v>
      </c>
      <c r="AM170" s="401" t="s">
        <v>10456</v>
      </c>
      <c r="AN170" s="399" t="s">
        <v>7507</v>
      </c>
      <c r="AO170" s="389" t="s">
        <v>10457</v>
      </c>
      <c r="AP170" s="389" t="s">
        <v>10457</v>
      </c>
      <c r="AQ170" s="403"/>
      <c r="AR170" s="393">
        <f t="shared" si="11"/>
        <v>1986</v>
      </c>
      <c r="AS170" s="389" t="s">
        <v>7676</v>
      </c>
      <c r="AT170" s="389">
        <v>0</v>
      </c>
      <c r="AU170" s="403" t="s">
        <v>7447</v>
      </c>
      <c r="AV170" s="393"/>
      <c r="AW170" s="389"/>
      <c r="AX170" s="389" t="s">
        <v>7676</v>
      </c>
      <c r="AY170" s="405" t="s">
        <v>9330</v>
      </c>
      <c r="AZ170" s="403" t="s">
        <v>9953</v>
      </c>
      <c r="BA170" s="403">
        <v>2096065153</v>
      </c>
      <c r="BB170" s="406" t="s">
        <v>10458</v>
      </c>
      <c r="BC170" s="406" t="s">
        <v>10459</v>
      </c>
      <c r="BD170" s="396" t="s">
        <v>5204</v>
      </c>
      <c r="BE170" s="407" t="s">
        <v>7634</v>
      </c>
      <c r="BF170" s="390">
        <v>7564000</v>
      </c>
      <c r="BG170" s="399" t="s">
        <v>7682</v>
      </c>
      <c r="BH170" s="408"/>
      <c r="BI170" s="468" t="s">
        <v>10460</v>
      </c>
      <c r="BJ170" s="410" t="s">
        <v>7455</v>
      </c>
      <c r="BK170" s="410" t="s">
        <v>9860</v>
      </c>
      <c r="BL170" s="410" t="s">
        <v>10461</v>
      </c>
      <c r="BM170" s="411">
        <v>0</v>
      </c>
      <c r="BN170" s="410">
        <v>0</v>
      </c>
      <c r="BO170" s="390">
        <v>1965</v>
      </c>
      <c r="BP170" s="412"/>
      <c r="BQ170" s="403" t="s">
        <v>7468</v>
      </c>
      <c r="BR170" s="413" t="s">
        <v>10462</v>
      </c>
      <c r="BS170" s="413" t="s">
        <v>10463</v>
      </c>
      <c r="BT170" s="413" t="s">
        <v>10464</v>
      </c>
      <c r="BU170" s="413" t="s">
        <v>7463</v>
      </c>
      <c r="BV170" s="413"/>
      <c r="BW170" s="413"/>
      <c r="BX170" s="406">
        <v>2</v>
      </c>
      <c r="BY170" s="427" t="s">
        <v>7465</v>
      </c>
      <c r="BZ170" s="406">
        <v>0</v>
      </c>
      <c r="CA170" s="427" t="s">
        <v>7465</v>
      </c>
      <c r="CB170" s="406">
        <v>0</v>
      </c>
      <c r="CC170" s="413" t="s">
        <v>7590</v>
      </c>
      <c r="CD170" s="413" t="s">
        <v>10465</v>
      </c>
      <c r="CE170" s="472" t="s">
        <v>7981</v>
      </c>
      <c r="CF170" s="413" t="s">
        <v>10466</v>
      </c>
      <c r="CG170" s="413" t="s">
        <v>9373</v>
      </c>
      <c r="CH170" s="413" t="s">
        <v>8288</v>
      </c>
      <c r="CI170" s="413"/>
      <c r="CJ170" s="415">
        <f t="shared" si="13"/>
        <v>38</v>
      </c>
      <c r="CK170" s="416">
        <f>VLOOKUP(B170,'[1]thành tích'!B$4:H$400,7,0)</f>
        <v>2024</v>
      </c>
      <c r="CL170" s="417" t="e">
        <f>VLOOKUP(B170,'[1]thành tích'!B$4:M$310,12,0)</f>
        <v>#REF!</v>
      </c>
      <c r="CM170" s="417" t="str">
        <f>VLOOKUP(B170,'[1]thành tích'!B$4:J$310,9,0)</f>
        <v xml:space="preserve"> Malai -Sing 2023</v>
      </c>
      <c r="CN170" s="417" t="str">
        <f>VLOOKUP(B170,'[1]thành tích'!B$4:F$310,5,0)</f>
        <v>Móng Cái 4/2014
- Móng Cái 6/2018</v>
      </c>
      <c r="CP170" s="418" t="e">
        <f>VLOOKUP(B170,#REF!,2,0)</f>
        <v>#REF!</v>
      </c>
    </row>
    <row r="171" spans="1:94" s="418" customFormat="1" ht="35.25" customHeight="1">
      <c r="A171" s="386">
        <f t="shared" si="2"/>
        <v>166</v>
      </c>
      <c r="B171" s="387">
        <v>10453</v>
      </c>
      <c r="C171" s="489" t="s">
        <v>10467</v>
      </c>
      <c r="D171" s="389" t="s">
        <v>10468</v>
      </c>
      <c r="E171" s="390" t="e">
        <f t="shared" si="12"/>
        <v>#VALUE!</v>
      </c>
      <c r="F171" s="391" t="s">
        <v>10412</v>
      </c>
      <c r="G171" s="389"/>
      <c r="H171" s="403"/>
      <c r="I171" s="393" t="e">
        <f t="shared" si="14"/>
        <v>#VALUE!</v>
      </c>
      <c r="J171" s="389"/>
      <c r="K171" s="429" t="s">
        <v>10468</v>
      </c>
      <c r="L171" s="387">
        <v>2</v>
      </c>
      <c r="M171" s="387" t="s">
        <v>7397</v>
      </c>
      <c r="N171" s="387">
        <v>10453</v>
      </c>
      <c r="O171" s="406" t="s">
        <v>7497</v>
      </c>
      <c r="P171" s="401" t="s">
        <v>10469</v>
      </c>
      <c r="Q171" s="401" t="s">
        <v>10470</v>
      </c>
      <c r="R171" s="401" t="s">
        <v>10471</v>
      </c>
      <c r="S171" s="401" t="s">
        <v>8934</v>
      </c>
      <c r="T171" s="401" t="s">
        <v>7431</v>
      </c>
      <c r="U171" s="401" t="s">
        <v>7432</v>
      </c>
      <c r="V171" s="401" t="s">
        <v>10471</v>
      </c>
      <c r="W171" s="401" t="s">
        <v>8934</v>
      </c>
      <c r="X171" s="395" t="s">
        <v>7431</v>
      </c>
      <c r="Y171" s="395" t="s">
        <v>7432</v>
      </c>
      <c r="Z171" s="395" t="s">
        <v>7433</v>
      </c>
      <c r="AA171" s="386" t="s">
        <v>7434</v>
      </c>
      <c r="AB171" s="396" t="s">
        <v>7435</v>
      </c>
      <c r="AC171" s="426" t="s">
        <v>10472</v>
      </c>
      <c r="AD171" s="398" t="s">
        <v>8366</v>
      </c>
      <c r="AE171" s="401" t="s">
        <v>7437</v>
      </c>
      <c r="AF171" s="458"/>
      <c r="AG171" s="458"/>
      <c r="AH171" s="458"/>
      <c r="AI171" s="399" t="s">
        <v>7502</v>
      </c>
      <c r="AJ171" s="407" t="s">
        <v>10473</v>
      </c>
      <c r="AK171" s="399" t="s">
        <v>7504</v>
      </c>
      <c r="AL171" s="401" t="s">
        <v>7715</v>
      </c>
      <c r="AM171" s="401" t="s">
        <v>7764</v>
      </c>
      <c r="AN171" s="399"/>
      <c r="AO171" s="389" t="s">
        <v>10474</v>
      </c>
      <c r="AP171" s="389" t="s">
        <v>10474</v>
      </c>
      <c r="AQ171" s="403"/>
      <c r="AR171" s="393">
        <f t="shared" si="11"/>
        <v>1993</v>
      </c>
      <c r="AS171" s="389" t="s">
        <v>7676</v>
      </c>
      <c r="AT171" s="389">
        <v>0</v>
      </c>
      <c r="AU171" s="404"/>
      <c r="AV171" s="404"/>
      <c r="AW171" s="404"/>
      <c r="AX171" s="389" t="s">
        <v>7676</v>
      </c>
      <c r="AY171" s="405" t="s">
        <v>9330</v>
      </c>
      <c r="AZ171" s="403" t="s">
        <v>9953</v>
      </c>
      <c r="BA171" s="403">
        <v>2096065255</v>
      </c>
      <c r="BB171" s="406" t="s">
        <v>10475</v>
      </c>
      <c r="BC171" s="406" t="s">
        <v>10476</v>
      </c>
      <c r="BD171" s="396" t="s">
        <v>5204</v>
      </c>
      <c r="BE171" s="407" t="s">
        <v>7634</v>
      </c>
      <c r="BF171" s="390">
        <v>7564000</v>
      </c>
      <c r="BG171" s="399" t="s">
        <v>7682</v>
      </c>
      <c r="BH171" s="408">
        <v>43617</v>
      </c>
      <c r="BI171" s="409" t="s">
        <v>10477</v>
      </c>
      <c r="BJ171" s="410" t="s">
        <v>7379</v>
      </c>
      <c r="BK171" s="410">
        <v>0</v>
      </c>
      <c r="BL171" s="410">
        <v>0</v>
      </c>
      <c r="BM171" s="411" t="s">
        <v>10478</v>
      </c>
      <c r="BN171" s="410" t="s">
        <v>10479</v>
      </c>
      <c r="BO171" s="390">
        <v>1964</v>
      </c>
      <c r="BP171" s="412"/>
      <c r="BQ171" s="403" t="s">
        <v>10480</v>
      </c>
      <c r="BR171" s="413" t="s">
        <v>10481</v>
      </c>
      <c r="BS171" s="413" t="s">
        <v>10482</v>
      </c>
      <c r="BT171" s="413" t="s">
        <v>10483</v>
      </c>
      <c r="BU171" s="413" t="s">
        <v>10482</v>
      </c>
      <c r="BV171" s="413"/>
      <c r="BW171" s="413"/>
      <c r="BX171" s="406">
        <v>2</v>
      </c>
      <c r="BY171" s="427" t="s">
        <v>10484</v>
      </c>
      <c r="BZ171" s="406">
        <v>0</v>
      </c>
      <c r="CA171" s="427" t="s">
        <v>10485</v>
      </c>
      <c r="CB171" s="406" t="s">
        <v>10486</v>
      </c>
      <c r="CC171" s="414" t="s">
        <v>7468</v>
      </c>
      <c r="CD171" s="413" t="s">
        <v>9835</v>
      </c>
      <c r="CE171" s="413"/>
      <c r="CF171" s="413" t="s">
        <v>7883</v>
      </c>
      <c r="CG171" s="413"/>
      <c r="CH171" s="413"/>
      <c r="CI171" s="413"/>
      <c r="CJ171" s="415">
        <f t="shared" si="13"/>
        <v>31</v>
      </c>
      <c r="CK171" s="416" t="e">
        <f>VLOOKUP(B171,'[1]thành tích'!B$4:H$400,7,0)</f>
        <v>#REF!</v>
      </c>
      <c r="CL171" s="417" t="e">
        <f>VLOOKUP(B171,'[1]thành tích'!B$4:M$310,12,0)</f>
        <v>#REF!</v>
      </c>
      <c r="CM171" s="417" t="e">
        <f>VLOOKUP(B171,'[1]thành tích'!B$4:J$310,9,0)</f>
        <v>#REF!</v>
      </c>
      <c r="CN171" s="417" t="e">
        <f>VLOOKUP(B171,'[1]thành tích'!B$4:F$310,5,0)</f>
        <v>#REF!</v>
      </c>
      <c r="CP171" s="418" t="e">
        <f>VLOOKUP(B171,#REF!,2,0)</f>
        <v>#REF!</v>
      </c>
    </row>
    <row r="172" spans="1:94" s="418" customFormat="1" ht="35.25" customHeight="1">
      <c r="A172" s="386">
        <f t="shared" si="2"/>
        <v>167</v>
      </c>
      <c r="B172" s="387">
        <v>12228</v>
      </c>
      <c r="C172" s="489" t="s">
        <v>740</v>
      </c>
      <c r="D172" s="389">
        <v>28545</v>
      </c>
      <c r="E172" s="390">
        <f t="shared" si="12"/>
        <v>2</v>
      </c>
      <c r="F172" s="391" t="s">
        <v>10412</v>
      </c>
      <c r="G172" s="389"/>
      <c r="H172" s="403"/>
      <c r="I172" s="393">
        <f t="shared" si="14"/>
        <v>1978</v>
      </c>
      <c r="J172" s="389"/>
      <c r="K172" s="429">
        <v>28545</v>
      </c>
      <c r="L172" s="387">
        <v>2</v>
      </c>
      <c r="M172" s="387" t="s">
        <v>7397</v>
      </c>
      <c r="N172" s="387">
        <v>12228</v>
      </c>
      <c r="O172" s="406" t="s">
        <v>7734</v>
      </c>
      <c r="P172" s="401" t="s">
        <v>7734</v>
      </c>
      <c r="Q172" s="401" t="s">
        <v>10487</v>
      </c>
      <c r="R172" s="401" t="s">
        <v>10488</v>
      </c>
      <c r="S172" s="401" t="s">
        <v>7430</v>
      </c>
      <c r="T172" s="401" t="s">
        <v>7431</v>
      </c>
      <c r="U172" s="401" t="s">
        <v>7432</v>
      </c>
      <c r="V172" s="395" t="s">
        <v>10488</v>
      </c>
      <c r="W172" s="395" t="s">
        <v>7430</v>
      </c>
      <c r="X172" s="395" t="s">
        <v>7431</v>
      </c>
      <c r="Y172" s="395" t="s">
        <v>7432</v>
      </c>
      <c r="Z172" s="395" t="s">
        <v>7433</v>
      </c>
      <c r="AA172" s="386" t="s">
        <v>7434</v>
      </c>
      <c r="AB172" s="396" t="s">
        <v>7435</v>
      </c>
      <c r="AC172" s="397" t="s">
        <v>10489</v>
      </c>
      <c r="AD172" s="398">
        <v>44436</v>
      </c>
      <c r="AE172" s="401" t="s">
        <v>7437</v>
      </c>
      <c r="AF172" s="458"/>
      <c r="AG172" s="458"/>
      <c r="AH172" s="458"/>
      <c r="AI172" s="399" t="s">
        <v>7502</v>
      </c>
      <c r="AJ172" s="407" t="s">
        <v>8012</v>
      </c>
      <c r="AK172" s="399" t="s">
        <v>7504</v>
      </c>
      <c r="AL172" s="401" t="s">
        <v>7505</v>
      </c>
      <c r="AM172" s="401" t="s">
        <v>7506</v>
      </c>
      <c r="AN172" s="399"/>
      <c r="AO172" s="389" t="s">
        <v>10490</v>
      </c>
      <c r="AP172" s="389" t="s">
        <v>10490</v>
      </c>
      <c r="AQ172" s="403"/>
      <c r="AR172" s="393" t="e">
        <f t="shared" si="11"/>
        <v>#VALUE!</v>
      </c>
      <c r="AS172" s="389" t="s">
        <v>7676</v>
      </c>
      <c r="AT172" s="389">
        <v>0</v>
      </c>
      <c r="AU172" s="404"/>
      <c r="AV172" s="404"/>
      <c r="AW172" s="404"/>
      <c r="AX172" s="389" t="s">
        <v>7676</v>
      </c>
      <c r="AY172" s="405" t="s">
        <v>9330</v>
      </c>
      <c r="AZ172" s="403" t="s">
        <v>9953</v>
      </c>
      <c r="BA172" s="403">
        <v>2000004358</v>
      </c>
      <c r="BB172" s="406" t="s">
        <v>10491</v>
      </c>
      <c r="BC172" s="406" t="s">
        <v>10492</v>
      </c>
      <c r="BD172" s="396" t="s">
        <v>5204</v>
      </c>
      <c r="BE172" s="407" t="s">
        <v>7655</v>
      </c>
      <c r="BF172" s="390">
        <v>6877000</v>
      </c>
      <c r="BG172" s="399" t="s">
        <v>7682</v>
      </c>
      <c r="BH172" s="451">
        <v>44136</v>
      </c>
      <c r="BI172" s="409" t="s">
        <v>10493</v>
      </c>
      <c r="BJ172" s="410" t="s">
        <v>7379</v>
      </c>
      <c r="BK172" s="410">
        <v>0</v>
      </c>
      <c r="BL172" s="410">
        <v>0</v>
      </c>
      <c r="BM172" s="411" t="s">
        <v>10494</v>
      </c>
      <c r="BN172" s="410">
        <v>0</v>
      </c>
      <c r="BO172" s="390">
        <v>1969</v>
      </c>
      <c r="BP172" s="390" t="s">
        <v>10495</v>
      </c>
      <c r="BQ172" s="413" t="s">
        <v>10496</v>
      </c>
      <c r="BR172" s="413" t="s">
        <v>10497</v>
      </c>
      <c r="BS172" s="413" t="s">
        <v>10498</v>
      </c>
      <c r="BT172" s="413" t="s">
        <v>10499</v>
      </c>
      <c r="BU172" s="413" t="s">
        <v>7463</v>
      </c>
      <c r="BV172" s="413"/>
      <c r="BW172" s="413"/>
      <c r="BX172" s="406">
        <v>2</v>
      </c>
      <c r="BY172" s="427" t="s">
        <v>7752</v>
      </c>
      <c r="BZ172" s="406" t="s">
        <v>7753</v>
      </c>
      <c r="CA172" s="427" t="s">
        <v>7465</v>
      </c>
      <c r="CB172" s="406">
        <v>0</v>
      </c>
      <c r="CC172" s="414" t="s">
        <v>7468</v>
      </c>
      <c r="CD172" s="431" t="s">
        <v>7754</v>
      </c>
      <c r="CE172" s="457" t="s">
        <v>7753</v>
      </c>
      <c r="CF172" s="413" t="s">
        <v>10500</v>
      </c>
      <c r="CG172" s="413" t="s">
        <v>9373</v>
      </c>
      <c r="CH172" s="413" t="s">
        <v>10501</v>
      </c>
      <c r="CI172" s="413"/>
      <c r="CJ172" s="415" t="e">
        <f t="shared" si="13"/>
        <v>#VALUE!</v>
      </c>
      <c r="CK172" s="416">
        <f>VLOOKUP(B172,'[1]thành tích'!B$4:H$400,7,0)</f>
        <v>2022</v>
      </c>
      <c r="CL172" s="417" t="e">
        <f>VLOOKUP(B172,'[1]thành tích'!B$4:M$310,12,0)</f>
        <v>#REF!</v>
      </c>
      <c r="CM172" s="417" t="str">
        <f>VLOOKUP(B172,'[1]thành tích'!B$4:J$310,9,0)</f>
        <v>Thái Lan năm 2019 (CN Xuất sắc)</v>
      </c>
      <c r="CN172" s="417" t="str">
        <f>VLOOKUP(B172,'[1]thành tích'!B$4:F$310,5,0)</f>
        <v>trà cổ 6 - 12/9/2017</v>
      </c>
      <c r="CP172" s="418" t="e">
        <f>VLOOKUP(B172,#REF!,2,0)</f>
        <v>#REF!</v>
      </c>
    </row>
    <row r="173" spans="1:94" s="465" customFormat="1" ht="35.25" customHeight="1">
      <c r="A173" s="386">
        <f t="shared" si="2"/>
        <v>168</v>
      </c>
      <c r="B173" s="387">
        <v>14195</v>
      </c>
      <c r="C173" s="522" t="s">
        <v>1632</v>
      </c>
      <c r="D173" s="419">
        <v>30096</v>
      </c>
      <c r="E173" s="390">
        <f t="shared" si="12"/>
        <v>5</v>
      </c>
      <c r="F173" s="391" t="s">
        <v>10412</v>
      </c>
      <c r="G173" s="419"/>
      <c r="H173" s="392"/>
      <c r="I173" s="393">
        <f t="shared" si="14"/>
        <v>1982</v>
      </c>
      <c r="J173" s="419">
        <v>30096</v>
      </c>
      <c r="K173" s="448"/>
      <c r="L173" s="387">
        <v>1</v>
      </c>
      <c r="M173" s="387" t="s">
        <v>7425</v>
      </c>
      <c r="N173" s="387">
        <v>14195</v>
      </c>
      <c r="O173" s="433" t="s">
        <v>10502</v>
      </c>
      <c r="P173" s="434" t="s">
        <v>10502</v>
      </c>
      <c r="Q173" s="401" t="s">
        <v>10503</v>
      </c>
      <c r="R173" s="401" t="s">
        <v>10504</v>
      </c>
      <c r="S173" s="401" t="s">
        <v>10505</v>
      </c>
      <c r="T173" s="401" t="s">
        <v>10506</v>
      </c>
      <c r="U173" s="401" t="s">
        <v>10507</v>
      </c>
      <c r="V173" s="395" t="s">
        <v>10508</v>
      </c>
      <c r="W173" s="395" t="s">
        <v>10509</v>
      </c>
      <c r="X173" s="395" t="s">
        <v>10510</v>
      </c>
      <c r="Y173" s="395" t="s">
        <v>7432</v>
      </c>
      <c r="Z173" s="395" t="s">
        <v>10511</v>
      </c>
      <c r="AA173" s="386" t="s">
        <v>7434</v>
      </c>
      <c r="AB173" s="396" t="s">
        <v>7435</v>
      </c>
      <c r="AC173" s="449" t="s">
        <v>10512</v>
      </c>
      <c r="AD173" s="398" t="s">
        <v>10513</v>
      </c>
      <c r="AE173" s="434" t="s">
        <v>7437</v>
      </c>
      <c r="AF173" s="451">
        <v>42249</v>
      </c>
      <c r="AG173" s="451">
        <v>42615</v>
      </c>
      <c r="AH173" s="564"/>
      <c r="AI173" s="399" t="s">
        <v>7502</v>
      </c>
      <c r="AJ173" s="407" t="s">
        <v>10514</v>
      </c>
      <c r="AK173" s="399" t="s">
        <v>7789</v>
      </c>
      <c r="AL173" s="401" t="s">
        <v>7715</v>
      </c>
      <c r="AM173" s="401" t="s">
        <v>10515</v>
      </c>
      <c r="AN173" s="459" t="s">
        <v>7507</v>
      </c>
      <c r="AO173" s="419">
        <v>38796</v>
      </c>
      <c r="AP173" s="419">
        <v>38796</v>
      </c>
      <c r="AQ173" s="423"/>
      <c r="AR173" s="393">
        <f t="shared" si="11"/>
        <v>2006</v>
      </c>
      <c r="AS173" s="389" t="s">
        <v>7676</v>
      </c>
      <c r="AT173" s="389">
        <v>0</v>
      </c>
      <c r="AU173" s="406" t="s">
        <v>7447</v>
      </c>
      <c r="AV173" s="404" t="s">
        <v>7742</v>
      </c>
      <c r="AW173" s="403"/>
      <c r="AX173" s="389" t="s">
        <v>7676</v>
      </c>
      <c r="AY173" s="405" t="s">
        <v>9330</v>
      </c>
      <c r="AZ173" s="403" t="s">
        <v>9953</v>
      </c>
      <c r="BA173" s="403">
        <v>2006020445</v>
      </c>
      <c r="BB173" s="406" t="s">
        <v>10516</v>
      </c>
      <c r="BC173" s="406" t="s">
        <v>10517</v>
      </c>
      <c r="BD173" s="396" t="s">
        <v>5204</v>
      </c>
      <c r="BE173" s="407" t="s">
        <v>7655</v>
      </c>
      <c r="BF173" s="390">
        <v>6877000</v>
      </c>
      <c r="BG173" s="399" t="s">
        <v>7682</v>
      </c>
      <c r="BH173" s="451">
        <v>44136</v>
      </c>
      <c r="BI173" s="409" t="s">
        <v>10518</v>
      </c>
      <c r="BJ173" s="410" t="s">
        <v>7455</v>
      </c>
      <c r="BK173" s="410" t="s">
        <v>10519</v>
      </c>
      <c r="BL173" s="410" t="s">
        <v>10520</v>
      </c>
      <c r="BM173" s="411">
        <v>0</v>
      </c>
      <c r="BN173" s="410">
        <v>0</v>
      </c>
      <c r="BO173" s="390">
        <v>1989</v>
      </c>
      <c r="BP173" s="390"/>
      <c r="BQ173" s="393" t="s">
        <v>10521</v>
      </c>
      <c r="BR173" s="414" t="s">
        <v>10522</v>
      </c>
      <c r="BS173" s="414" t="s">
        <v>7463</v>
      </c>
      <c r="BT173" s="414" t="s">
        <v>10523</v>
      </c>
      <c r="BU173" s="414" t="s">
        <v>7703</v>
      </c>
      <c r="BV173" s="414"/>
      <c r="BW173" s="414"/>
      <c r="BX173" s="406">
        <v>2</v>
      </c>
      <c r="BY173" s="427" t="s">
        <v>7465</v>
      </c>
      <c r="BZ173" s="406">
        <v>0</v>
      </c>
      <c r="CA173" s="427" t="s">
        <v>10524</v>
      </c>
      <c r="CB173" s="406">
        <v>0</v>
      </c>
      <c r="CC173" s="414" t="s">
        <v>7468</v>
      </c>
      <c r="CD173" s="414" t="s">
        <v>10525</v>
      </c>
      <c r="CE173" s="414"/>
      <c r="CF173" s="414" t="s">
        <v>10526</v>
      </c>
      <c r="CG173" s="414" t="s">
        <v>7590</v>
      </c>
      <c r="CH173" s="414" t="s">
        <v>10527</v>
      </c>
      <c r="CI173" s="414"/>
      <c r="CJ173" s="415">
        <f t="shared" si="13"/>
        <v>18</v>
      </c>
      <c r="CK173" s="416">
        <f>VLOOKUP(B173,'[1]thành tích'!B$4:H$400,7,0)</f>
        <v>2023</v>
      </c>
      <c r="CL173" s="417" t="e">
        <f>VLOOKUP(B173,'[1]thành tích'!B$4:M$310,12,0)</f>
        <v>#REF!</v>
      </c>
      <c r="CM173" s="417" t="str">
        <f>VLOOKUP(B173,'[1]thành tích'!B$4:J$310,9,0)</f>
        <v>Inđo 11-2022</v>
      </c>
      <c r="CN173" s="417" t="str">
        <f>VLOOKUP(B173,'[1]thành tích'!B$4:F$310,5,0)</f>
        <v>Đi Haritech Hạ Long  (6-12/12/2021)</v>
      </c>
      <c r="CP173" s="418" t="e">
        <f>VLOOKUP(B173,#REF!,2,0)</f>
        <v>#REF!</v>
      </c>
    </row>
    <row r="174" spans="1:94" s="418" customFormat="1" ht="35.25" customHeight="1">
      <c r="A174" s="386">
        <f t="shared" si="2"/>
        <v>169</v>
      </c>
      <c r="B174" s="387">
        <v>10188</v>
      </c>
      <c r="C174" s="489" t="s">
        <v>219</v>
      </c>
      <c r="D174" s="419">
        <v>26276</v>
      </c>
      <c r="E174" s="390">
        <f t="shared" si="12"/>
        <v>12</v>
      </c>
      <c r="F174" s="391" t="s">
        <v>10412</v>
      </c>
      <c r="G174" s="419"/>
      <c r="H174" s="392"/>
      <c r="I174" s="393">
        <f t="shared" si="14"/>
        <v>1971</v>
      </c>
      <c r="J174" s="419"/>
      <c r="K174" s="448">
        <v>26276</v>
      </c>
      <c r="L174" s="387">
        <v>2</v>
      </c>
      <c r="M174" s="387" t="s">
        <v>7397</v>
      </c>
      <c r="N174" s="387">
        <v>10188</v>
      </c>
      <c r="O174" s="406" t="s">
        <v>10528</v>
      </c>
      <c r="P174" s="401" t="s">
        <v>10528</v>
      </c>
      <c r="Q174" s="401" t="s">
        <v>10529</v>
      </c>
      <c r="R174" s="401" t="s">
        <v>10530</v>
      </c>
      <c r="S174" s="401" t="s">
        <v>7571</v>
      </c>
      <c r="T174" s="401" t="s">
        <v>7431</v>
      </c>
      <c r="U174" s="401" t="s">
        <v>7432</v>
      </c>
      <c r="V174" s="395" t="s">
        <v>10531</v>
      </c>
      <c r="W174" s="395" t="s">
        <v>7571</v>
      </c>
      <c r="X174" s="395" t="s">
        <v>7431</v>
      </c>
      <c r="Y174" s="395" t="s">
        <v>7432</v>
      </c>
      <c r="Z174" s="395" t="s">
        <v>7433</v>
      </c>
      <c r="AA174" s="386" t="s">
        <v>7434</v>
      </c>
      <c r="AB174" s="396" t="s">
        <v>7435</v>
      </c>
      <c r="AC174" s="397" t="s">
        <v>10532</v>
      </c>
      <c r="AD174" s="398">
        <v>44269</v>
      </c>
      <c r="AE174" s="401" t="s">
        <v>7437</v>
      </c>
      <c r="AF174" s="459"/>
      <c r="AG174" s="459"/>
      <c r="AH174" s="459"/>
      <c r="AI174" s="399" t="s">
        <v>7502</v>
      </c>
      <c r="AJ174" s="407" t="s">
        <v>7853</v>
      </c>
      <c r="AK174" s="399" t="s">
        <v>7504</v>
      </c>
      <c r="AL174" s="401" t="s">
        <v>7715</v>
      </c>
      <c r="AM174" s="401" t="s">
        <v>10533</v>
      </c>
      <c r="AN174" s="459"/>
      <c r="AO174" s="419">
        <v>33941</v>
      </c>
      <c r="AP174" s="419">
        <v>33941</v>
      </c>
      <c r="AQ174" s="423"/>
      <c r="AR174" s="393">
        <f t="shared" si="11"/>
        <v>1992</v>
      </c>
      <c r="AS174" s="389" t="s">
        <v>7676</v>
      </c>
      <c r="AT174" s="389">
        <v>0</v>
      </c>
      <c r="AU174" s="404"/>
      <c r="AV174" s="393"/>
      <c r="AW174" s="393"/>
      <c r="AX174" s="389" t="s">
        <v>7676</v>
      </c>
      <c r="AY174" s="405" t="s">
        <v>9330</v>
      </c>
      <c r="AZ174" s="403" t="s">
        <v>9953</v>
      </c>
      <c r="BA174" s="403">
        <v>2098009914</v>
      </c>
      <c r="BB174" s="406" t="s">
        <v>10534</v>
      </c>
      <c r="BC174" s="406" t="s">
        <v>10535</v>
      </c>
      <c r="BD174" s="396" t="s">
        <v>5204</v>
      </c>
      <c r="BE174" s="407" t="s">
        <v>7634</v>
      </c>
      <c r="BF174" s="390">
        <v>7564000</v>
      </c>
      <c r="BG174" s="399" t="s">
        <v>7682</v>
      </c>
      <c r="BH174" s="408">
        <v>43617</v>
      </c>
      <c r="BI174" s="409" t="s">
        <v>10536</v>
      </c>
      <c r="BJ174" s="410" t="s">
        <v>7379</v>
      </c>
      <c r="BK174" s="410">
        <v>0</v>
      </c>
      <c r="BL174" s="410">
        <v>0</v>
      </c>
      <c r="BM174" s="411" t="s">
        <v>10537</v>
      </c>
      <c r="BN174" s="410" t="s">
        <v>10538</v>
      </c>
      <c r="BO174" s="390">
        <v>1965</v>
      </c>
      <c r="BP174" s="412"/>
      <c r="BQ174" s="406" t="s">
        <v>7484</v>
      </c>
      <c r="BR174" s="462" t="s">
        <v>10539</v>
      </c>
      <c r="BS174" s="462" t="s">
        <v>7724</v>
      </c>
      <c r="BT174" s="462" t="s">
        <v>10540</v>
      </c>
      <c r="BU174" s="462" t="s">
        <v>10541</v>
      </c>
      <c r="BV174" s="462"/>
      <c r="BW174" s="462"/>
      <c r="BX174" s="406">
        <v>2</v>
      </c>
      <c r="BY174" s="427" t="s">
        <v>10542</v>
      </c>
      <c r="BZ174" s="406">
        <v>0</v>
      </c>
      <c r="CA174" s="427" t="s">
        <v>10543</v>
      </c>
      <c r="CB174" s="406">
        <v>0</v>
      </c>
      <c r="CC174" s="414" t="s">
        <v>7468</v>
      </c>
      <c r="CD174" s="462" t="s">
        <v>9012</v>
      </c>
      <c r="CE174" s="520" t="s">
        <v>10544</v>
      </c>
      <c r="CF174" s="462" t="s">
        <v>7883</v>
      </c>
      <c r="CG174" s="462"/>
      <c r="CH174" s="462"/>
      <c r="CI174" s="462"/>
      <c r="CJ174" s="415">
        <f t="shared" si="13"/>
        <v>32</v>
      </c>
      <c r="CK174" s="416">
        <f>VLOOKUP(B174,'[1]thành tích'!B$4:H$400,7,0)</f>
        <v>2019</v>
      </c>
      <c r="CL174" s="417" t="e">
        <f>VLOOKUP(B174,'[1]thành tích'!B$4:M$310,12,0)</f>
        <v>#REF!</v>
      </c>
      <c r="CM174" s="417" t="e">
        <f>VLOOKUP(B174,'[1]thành tích'!B$4:J$310,9,0)</f>
        <v>#REF!</v>
      </c>
      <c r="CN174" s="417" t="str">
        <f>VLOOKUP(B174,'[1]thành tích'!B$4:F$310,5,0)</f>
        <v>1-Sầm Sơn 8/2015
2-Hạ Long 2024</v>
      </c>
      <c r="CP174" s="418" t="e">
        <f>VLOOKUP(B174,#REF!,2,0)</f>
        <v>#REF!</v>
      </c>
    </row>
    <row r="175" spans="1:94" s="418" customFormat="1" ht="35.25" customHeight="1">
      <c r="A175" s="386">
        <f t="shared" si="2"/>
        <v>170</v>
      </c>
      <c r="B175" s="387">
        <v>18256</v>
      </c>
      <c r="C175" s="388" t="s">
        <v>3239</v>
      </c>
      <c r="D175" s="389">
        <v>31978</v>
      </c>
      <c r="E175" s="390">
        <f t="shared" si="12"/>
        <v>7</v>
      </c>
      <c r="F175" s="391" t="s">
        <v>10412</v>
      </c>
      <c r="G175" s="389"/>
      <c r="H175" s="403" t="s">
        <v>8893</v>
      </c>
      <c r="I175" s="393">
        <f t="shared" si="14"/>
        <v>1987</v>
      </c>
      <c r="J175" s="389">
        <v>31978</v>
      </c>
      <c r="K175" s="429"/>
      <c r="L175" s="387">
        <v>1</v>
      </c>
      <c r="M175" s="387" t="s">
        <v>7425</v>
      </c>
      <c r="N175" s="387">
        <v>18256</v>
      </c>
      <c r="O175" s="389" t="s">
        <v>10545</v>
      </c>
      <c r="P175" s="395" t="s">
        <v>10545</v>
      </c>
      <c r="Q175" s="401" t="s">
        <v>10546</v>
      </c>
      <c r="R175" s="456" t="s">
        <v>10547</v>
      </c>
      <c r="S175" s="456" t="s">
        <v>10548</v>
      </c>
      <c r="T175" s="456" t="s">
        <v>10549</v>
      </c>
      <c r="U175" s="456" t="s">
        <v>4901</v>
      </c>
      <c r="V175" s="395" t="s">
        <v>10550</v>
      </c>
      <c r="W175" s="395" t="s">
        <v>7548</v>
      </c>
      <c r="X175" s="395" t="s">
        <v>7431</v>
      </c>
      <c r="Y175" s="395" t="s">
        <v>7432</v>
      </c>
      <c r="Z175" s="395" t="s">
        <v>7433</v>
      </c>
      <c r="AA175" s="386" t="s">
        <v>7434</v>
      </c>
      <c r="AB175" s="396" t="s">
        <v>10551</v>
      </c>
      <c r="AC175" s="426" t="s">
        <v>10552</v>
      </c>
      <c r="AD175" s="398">
        <v>44611</v>
      </c>
      <c r="AE175" s="434" t="s">
        <v>7437</v>
      </c>
      <c r="AF175" s="395">
        <v>43604</v>
      </c>
      <c r="AG175" s="395">
        <v>43970</v>
      </c>
      <c r="AH175" s="395"/>
      <c r="AI175" s="399" t="s">
        <v>7502</v>
      </c>
      <c r="AJ175" s="407" t="s">
        <v>10553</v>
      </c>
      <c r="AK175" s="399" t="s">
        <v>7504</v>
      </c>
      <c r="AL175" s="401" t="s">
        <v>8368</v>
      </c>
      <c r="AM175" s="401" t="s">
        <v>10554</v>
      </c>
      <c r="AN175" s="399" t="s">
        <v>7507</v>
      </c>
      <c r="AO175" s="389">
        <v>42146</v>
      </c>
      <c r="AP175" s="389">
        <v>42146</v>
      </c>
      <c r="AQ175" s="485">
        <v>42146</v>
      </c>
      <c r="AR175" s="393">
        <f t="shared" si="11"/>
        <v>2015</v>
      </c>
      <c r="AS175" s="389" t="s">
        <v>7676</v>
      </c>
      <c r="AT175" s="389" t="s">
        <v>7696</v>
      </c>
      <c r="AU175" s="406" t="s">
        <v>7447</v>
      </c>
      <c r="AV175" s="386"/>
      <c r="AW175" s="386"/>
      <c r="AX175" s="389" t="s">
        <v>7696</v>
      </c>
      <c r="AY175" s="405" t="s">
        <v>9330</v>
      </c>
      <c r="AZ175" s="403" t="s">
        <v>9953</v>
      </c>
      <c r="BA175" s="403">
        <v>2210015202</v>
      </c>
      <c r="BB175" s="406" t="s">
        <v>10555</v>
      </c>
      <c r="BC175" s="406" t="s">
        <v>10556</v>
      </c>
      <c r="BD175" s="396" t="s">
        <v>5208</v>
      </c>
      <c r="BE175" s="407" t="s">
        <v>7767</v>
      </c>
      <c r="BF175" s="390">
        <v>6549000</v>
      </c>
      <c r="BG175" s="399" t="s">
        <v>7682</v>
      </c>
      <c r="BH175" s="408">
        <v>43804</v>
      </c>
      <c r="BI175" s="409" t="s">
        <v>10557</v>
      </c>
      <c r="BJ175" s="410" t="s">
        <v>7455</v>
      </c>
      <c r="BK175" s="410" t="s">
        <v>10558</v>
      </c>
      <c r="BL175" s="410" t="s">
        <v>10559</v>
      </c>
      <c r="BM175" s="411">
        <v>0</v>
      </c>
      <c r="BN175" s="410">
        <v>0</v>
      </c>
      <c r="BO175" s="390">
        <v>1991</v>
      </c>
      <c r="BP175" s="412"/>
      <c r="BQ175" s="396" t="s">
        <v>10376</v>
      </c>
      <c r="BR175" s="462" t="s">
        <v>10560</v>
      </c>
      <c r="BS175" s="488"/>
      <c r="BT175" s="488"/>
      <c r="BU175" s="488"/>
      <c r="BV175" s="488"/>
      <c r="BW175" s="488"/>
      <c r="BX175" s="396">
        <v>1</v>
      </c>
      <c r="BY175" s="488" t="s">
        <v>10561</v>
      </c>
      <c r="BZ175" s="396" t="s">
        <v>10562</v>
      </c>
      <c r="CA175" s="488" t="s">
        <v>10563</v>
      </c>
      <c r="CB175" s="396" t="s">
        <v>10564</v>
      </c>
      <c r="CC175" s="488" t="s">
        <v>10565</v>
      </c>
      <c r="CD175" s="488" t="s">
        <v>10566</v>
      </c>
      <c r="CE175" s="565" t="s">
        <v>10567</v>
      </c>
      <c r="CF175" s="488" t="s">
        <v>10568</v>
      </c>
      <c r="CG175" s="488" t="s">
        <v>7590</v>
      </c>
      <c r="CH175" s="488" t="s">
        <v>10569</v>
      </c>
      <c r="CI175" s="565" t="s">
        <v>10570</v>
      </c>
      <c r="CJ175" s="415">
        <f t="shared" si="13"/>
        <v>9</v>
      </c>
      <c r="CK175" s="416" t="e">
        <f>VLOOKUP(B175,'[1]thành tích'!B$4:H$400,7,0)</f>
        <v>#REF!</v>
      </c>
      <c r="CL175" s="417" t="e">
        <f>VLOOKUP(B175,'[1]thành tích'!B$4:M$310,12,0)</f>
        <v>#REF!</v>
      </c>
      <c r="CM175" s="417" t="str">
        <f>VLOOKUP(B175,'[1]thành tích'!B$4:J$310,9,0)</f>
        <v xml:space="preserve"> Thái Lan 11/2022</v>
      </c>
      <c r="CN175" s="417" t="e">
        <f>VLOOKUP(B175,'[1]thành tích'!B$4:F$310,5,0)</f>
        <v>#REF!</v>
      </c>
      <c r="CP175" s="418" t="e">
        <f>VLOOKUP(B175,#REF!,2,0)</f>
        <v>#REF!</v>
      </c>
    </row>
    <row r="176" spans="1:94" s="418" customFormat="1" ht="35.25" customHeight="1">
      <c r="A176" s="386">
        <f t="shared" si="2"/>
        <v>171</v>
      </c>
      <c r="B176" s="387">
        <v>18761</v>
      </c>
      <c r="C176" s="388" t="s">
        <v>3467</v>
      </c>
      <c r="D176" s="389">
        <v>31895</v>
      </c>
      <c r="E176" s="390">
        <f t="shared" si="12"/>
        <v>4</v>
      </c>
      <c r="F176" s="391" t="s">
        <v>10412</v>
      </c>
      <c r="G176" s="389"/>
      <c r="H176" s="403"/>
      <c r="I176" s="393">
        <f t="shared" si="14"/>
        <v>1987</v>
      </c>
      <c r="J176" s="389">
        <v>31895</v>
      </c>
      <c r="K176" s="429"/>
      <c r="L176" s="387">
        <v>1</v>
      </c>
      <c r="M176" s="387" t="s">
        <v>7425</v>
      </c>
      <c r="N176" s="387">
        <v>18761</v>
      </c>
      <c r="O176" s="403" t="s">
        <v>4876</v>
      </c>
      <c r="P176" s="399" t="s">
        <v>10571</v>
      </c>
      <c r="Q176" s="401" t="s">
        <v>10572</v>
      </c>
      <c r="R176" s="401" t="s">
        <v>8933</v>
      </c>
      <c r="S176" s="401" t="s">
        <v>8934</v>
      </c>
      <c r="T176" s="401" t="s">
        <v>7431</v>
      </c>
      <c r="U176" s="401" t="s">
        <v>7432</v>
      </c>
      <c r="V176" s="395" t="s">
        <v>10573</v>
      </c>
      <c r="W176" s="395" t="s">
        <v>8934</v>
      </c>
      <c r="X176" s="395" t="s">
        <v>7431</v>
      </c>
      <c r="Y176" s="395" t="s">
        <v>7432</v>
      </c>
      <c r="Z176" s="395" t="s">
        <v>7433</v>
      </c>
      <c r="AA176" s="386" t="s">
        <v>8273</v>
      </c>
      <c r="AB176" s="396" t="s">
        <v>7435</v>
      </c>
      <c r="AC176" s="397" t="s">
        <v>10574</v>
      </c>
      <c r="AD176" s="398">
        <v>44552</v>
      </c>
      <c r="AE176" s="399" t="s">
        <v>7437</v>
      </c>
      <c r="AF176" s="395"/>
      <c r="AG176" s="395"/>
      <c r="AH176" s="395"/>
      <c r="AI176" s="399" t="s">
        <v>7502</v>
      </c>
      <c r="AJ176" s="407" t="s">
        <v>10575</v>
      </c>
      <c r="AK176" s="399" t="s">
        <v>7504</v>
      </c>
      <c r="AL176" s="401" t="s">
        <v>7674</v>
      </c>
      <c r="AM176" s="401" t="s">
        <v>10252</v>
      </c>
      <c r="AN176" s="399"/>
      <c r="AO176" s="389">
        <v>42801</v>
      </c>
      <c r="AP176" s="389">
        <v>42801</v>
      </c>
      <c r="AQ176" s="403"/>
      <c r="AR176" s="393">
        <f t="shared" si="11"/>
        <v>2017</v>
      </c>
      <c r="AS176" s="389" t="s">
        <v>7912</v>
      </c>
      <c r="AT176" s="389">
        <v>0</v>
      </c>
      <c r="AU176" s="404"/>
      <c r="AV176" s="404"/>
      <c r="AW176" s="404"/>
      <c r="AX176" s="389" t="s">
        <v>7912</v>
      </c>
      <c r="AY176" s="405" t="s">
        <v>10027</v>
      </c>
      <c r="AZ176" s="403" t="s">
        <v>9953</v>
      </c>
      <c r="BA176" s="403">
        <v>2212005865</v>
      </c>
      <c r="BB176" s="406" t="s">
        <v>10576</v>
      </c>
      <c r="BC176" s="406" t="s">
        <v>10577</v>
      </c>
      <c r="BD176" s="396" t="s">
        <v>5210</v>
      </c>
      <c r="BE176" s="407" t="s">
        <v>7892</v>
      </c>
      <c r="BF176" s="390">
        <v>6237000</v>
      </c>
      <c r="BG176" s="399" t="s">
        <v>7682</v>
      </c>
      <c r="BH176" s="408">
        <v>44136</v>
      </c>
      <c r="BI176" s="409" t="s">
        <v>10578</v>
      </c>
      <c r="BJ176" s="410" t="s">
        <v>7377</v>
      </c>
      <c r="BK176" s="410" t="s">
        <v>10579</v>
      </c>
      <c r="BL176" s="410" t="s">
        <v>10580</v>
      </c>
      <c r="BM176" s="411">
        <v>0</v>
      </c>
      <c r="BN176" s="410">
        <v>0</v>
      </c>
      <c r="BO176" s="390">
        <v>1996</v>
      </c>
      <c r="BP176" s="412"/>
      <c r="BQ176" s="390" t="s">
        <v>7517</v>
      </c>
      <c r="BR176" s="471" t="s">
        <v>10581</v>
      </c>
      <c r="BS176" s="471" t="s">
        <v>7463</v>
      </c>
      <c r="BT176" s="471" t="s">
        <v>10582</v>
      </c>
      <c r="BU176" s="471"/>
      <c r="BV176" s="471" t="s">
        <v>10583</v>
      </c>
      <c r="BW176" s="471"/>
      <c r="BX176" s="406">
        <v>3</v>
      </c>
      <c r="BY176" s="427" t="s">
        <v>2655</v>
      </c>
      <c r="BZ176" s="406" t="s">
        <v>10584</v>
      </c>
      <c r="CA176" s="427" t="s">
        <v>10585</v>
      </c>
      <c r="CB176" s="406" t="s">
        <v>10586</v>
      </c>
      <c r="CC176" s="471" t="s">
        <v>7777</v>
      </c>
      <c r="CD176" s="471" t="s">
        <v>4876</v>
      </c>
      <c r="CE176" s="471"/>
      <c r="CF176" s="471" t="s">
        <v>10587</v>
      </c>
      <c r="CG176" s="471" t="s">
        <v>10588</v>
      </c>
      <c r="CH176" s="471" t="s">
        <v>8089</v>
      </c>
      <c r="CI176" s="471"/>
      <c r="CJ176" s="415">
        <f t="shared" si="13"/>
        <v>7</v>
      </c>
      <c r="CK176" s="416" t="e">
        <f>VLOOKUP(B176,'[1]thành tích'!B$4:H$400,7,0)</f>
        <v>#REF!</v>
      </c>
      <c r="CL176" s="417" t="e">
        <f>VLOOKUP(B176,'[1]thành tích'!B$4:M$310,12,0)</f>
        <v>#REF!</v>
      </c>
      <c r="CM176" s="417" t="e">
        <f>VLOOKUP(B176,'[1]thành tích'!B$4:J$310,9,0)</f>
        <v>#REF!</v>
      </c>
      <c r="CN176" s="417" t="e">
        <f>VLOOKUP(B176,'[1]thành tích'!B$4:F$310,5,0)</f>
        <v>#REF!</v>
      </c>
      <c r="CP176" s="418" t="e">
        <f>VLOOKUP(B176,#REF!,2,0)</f>
        <v>#REF!</v>
      </c>
    </row>
    <row r="177" spans="1:94" s="418" customFormat="1" ht="35.25" customHeight="1">
      <c r="A177" s="386">
        <f t="shared" si="2"/>
        <v>172</v>
      </c>
      <c r="B177" s="387">
        <v>18861</v>
      </c>
      <c r="C177" s="388" t="s">
        <v>3514</v>
      </c>
      <c r="D177" s="389">
        <v>33108</v>
      </c>
      <c r="E177" s="390">
        <f t="shared" si="12"/>
        <v>8</v>
      </c>
      <c r="F177" s="391" t="s">
        <v>10412</v>
      </c>
      <c r="G177" s="389"/>
      <c r="H177" s="403"/>
      <c r="I177" s="393">
        <f t="shared" si="14"/>
        <v>1990</v>
      </c>
      <c r="J177" s="389">
        <v>33108</v>
      </c>
      <c r="K177" s="429"/>
      <c r="L177" s="387">
        <v>1</v>
      </c>
      <c r="M177" s="387" t="s">
        <v>7425</v>
      </c>
      <c r="N177" s="387">
        <v>18861</v>
      </c>
      <c r="O177" s="406" t="s">
        <v>4864</v>
      </c>
      <c r="P177" s="401" t="s">
        <v>10589</v>
      </c>
      <c r="Q177" s="401" t="s">
        <v>10590</v>
      </c>
      <c r="R177" s="401" t="s">
        <v>10590</v>
      </c>
      <c r="S177" s="401" t="s">
        <v>7571</v>
      </c>
      <c r="T177" s="401" t="s">
        <v>7431</v>
      </c>
      <c r="U177" s="401" t="s">
        <v>7432</v>
      </c>
      <c r="V177" s="401" t="s">
        <v>10590</v>
      </c>
      <c r="W177" s="395" t="s">
        <v>7571</v>
      </c>
      <c r="X177" s="395" t="s">
        <v>7431</v>
      </c>
      <c r="Y177" s="395" t="s">
        <v>7432</v>
      </c>
      <c r="Z177" s="395" t="s">
        <v>7433</v>
      </c>
      <c r="AA177" s="386" t="s">
        <v>8273</v>
      </c>
      <c r="AB177" s="396" t="s">
        <v>8294</v>
      </c>
      <c r="AC177" s="426" t="s">
        <v>10591</v>
      </c>
      <c r="AD177" s="398">
        <v>44324</v>
      </c>
      <c r="AE177" s="401" t="s">
        <v>7437</v>
      </c>
      <c r="AF177" s="408">
        <v>44076</v>
      </c>
      <c r="AG177" s="408">
        <v>44441</v>
      </c>
      <c r="AH177" s="458"/>
      <c r="AI177" s="399" t="s">
        <v>7502</v>
      </c>
      <c r="AJ177" s="407" t="s">
        <v>10592</v>
      </c>
      <c r="AK177" s="399" t="s">
        <v>8297</v>
      </c>
      <c r="AL177" s="401" t="s">
        <v>10593</v>
      </c>
      <c r="AM177" s="401" t="s">
        <v>10594</v>
      </c>
      <c r="AN177" s="399"/>
      <c r="AO177" s="389">
        <v>42905</v>
      </c>
      <c r="AP177" s="389">
        <v>42905</v>
      </c>
      <c r="AQ177" s="403"/>
      <c r="AR177" s="393">
        <f t="shared" si="11"/>
        <v>2017</v>
      </c>
      <c r="AS177" s="389" t="s">
        <v>7912</v>
      </c>
      <c r="AT177" s="389">
        <v>0</v>
      </c>
      <c r="AU177" s="404" t="s">
        <v>7447</v>
      </c>
      <c r="AV177" s="404"/>
      <c r="AW177" s="389"/>
      <c r="AX177" s="389" t="s">
        <v>7912</v>
      </c>
      <c r="AY177" s="405" t="s">
        <v>9330</v>
      </c>
      <c r="AZ177" s="403" t="s">
        <v>9953</v>
      </c>
      <c r="BA177" s="403">
        <v>2214002112</v>
      </c>
      <c r="BB177" s="406" t="s">
        <v>10595</v>
      </c>
      <c r="BC177" s="406" t="s">
        <v>10596</v>
      </c>
      <c r="BD177" s="396" t="s">
        <v>5210</v>
      </c>
      <c r="BE177" s="407" t="s">
        <v>7892</v>
      </c>
      <c r="BF177" s="390">
        <v>6237000</v>
      </c>
      <c r="BG177" s="399" t="s">
        <v>7682</v>
      </c>
      <c r="BH177" s="408">
        <v>44136</v>
      </c>
      <c r="BI177" s="409" t="s">
        <v>10597</v>
      </c>
      <c r="BJ177" s="410" t="s">
        <v>7455</v>
      </c>
      <c r="BK177" s="410" t="s">
        <v>10598</v>
      </c>
      <c r="BL177" s="410" t="s">
        <v>10599</v>
      </c>
      <c r="BM177" s="411">
        <v>0</v>
      </c>
      <c r="BN177" s="410">
        <v>0</v>
      </c>
      <c r="BO177" s="390">
        <v>1990</v>
      </c>
      <c r="BP177" s="412"/>
      <c r="BQ177" s="406" t="s">
        <v>10600</v>
      </c>
      <c r="BR177" s="427" t="s">
        <v>10601</v>
      </c>
      <c r="BS177" s="471" t="s">
        <v>7463</v>
      </c>
      <c r="BT177" s="427" t="s">
        <v>10602</v>
      </c>
      <c r="BU177" s="427"/>
      <c r="BV177" s="427"/>
      <c r="BW177" s="427"/>
      <c r="BX177" s="406">
        <v>2</v>
      </c>
      <c r="BY177" s="427" t="s">
        <v>106</v>
      </c>
      <c r="BZ177" s="406" t="s">
        <v>10603</v>
      </c>
      <c r="CA177" s="427" t="s">
        <v>729</v>
      </c>
      <c r="CB177" s="406" t="s">
        <v>10604</v>
      </c>
      <c r="CC177" s="427" t="s">
        <v>10605</v>
      </c>
      <c r="CD177" s="427" t="s">
        <v>7688</v>
      </c>
      <c r="CE177" s="428" t="s">
        <v>10603</v>
      </c>
      <c r="CF177" s="427" t="s">
        <v>10606</v>
      </c>
      <c r="CG177" s="427" t="s">
        <v>7777</v>
      </c>
      <c r="CH177" s="427" t="s">
        <v>10607</v>
      </c>
      <c r="CI177" s="428" t="s">
        <v>10608</v>
      </c>
      <c r="CJ177" s="415">
        <f t="shared" si="13"/>
        <v>7</v>
      </c>
      <c r="CK177" s="416" t="e">
        <f>VLOOKUP(B177,'[1]thành tích'!B$4:H$400,7,0)</f>
        <v>#REF!</v>
      </c>
      <c r="CL177" s="417">
        <f>VLOOKUP(B177,'[1]thành tích'!B$4:M$310,12,0)</f>
        <v>2022</v>
      </c>
      <c r="CM177" s="417" t="e">
        <f>VLOOKUP(B177,'[1]thành tích'!B$4:J$310,9,0)</f>
        <v>#REF!</v>
      </c>
      <c r="CN177" s="417" t="e">
        <f>VLOOKUP(B177,'[1]thành tích'!B$4:F$310,5,0)</f>
        <v>#REF!</v>
      </c>
      <c r="CP177" s="418" t="e">
        <f>VLOOKUP(B177,#REF!,2,0)</f>
        <v>#REF!</v>
      </c>
    </row>
    <row r="178" spans="1:94" s="418" customFormat="1" ht="35.25" customHeight="1">
      <c r="A178" s="386">
        <f t="shared" si="2"/>
        <v>173</v>
      </c>
      <c r="B178" s="387">
        <v>18834</v>
      </c>
      <c r="C178" s="479" t="s">
        <v>3497</v>
      </c>
      <c r="D178" s="419">
        <v>35400</v>
      </c>
      <c r="E178" s="390">
        <f t="shared" si="12"/>
        <v>12</v>
      </c>
      <c r="F178" s="391" t="s">
        <v>10412</v>
      </c>
      <c r="G178" s="419"/>
      <c r="H178" s="419" t="s">
        <v>10609</v>
      </c>
      <c r="I178" s="393">
        <f t="shared" si="14"/>
        <v>1996</v>
      </c>
      <c r="J178" s="419">
        <v>35400</v>
      </c>
      <c r="K178" s="429"/>
      <c r="L178" s="387">
        <v>1</v>
      </c>
      <c r="M178" s="387" t="s">
        <v>7425</v>
      </c>
      <c r="N178" s="387">
        <v>18834</v>
      </c>
      <c r="O178" s="406" t="s">
        <v>9923</v>
      </c>
      <c r="P178" s="401" t="s">
        <v>10610</v>
      </c>
      <c r="Q178" s="458" t="s">
        <v>10611</v>
      </c>
      <c r="R178" s="458" t="s">
        <v>10612</v>
      </c>
      <c r="S178" s="458" t="s">
        <v>7571</v>
      </c>
      <c r="T178" s="458" t="s">
        <v>7431</v>
      </c>
      <c r="U178" s="458" t="s">
        <v>7432</v>
      </c>
      <c r="V178" s="395" t="s">
        <v>10612</v>
      </c>
      <c r="W178" s="395" t="s">
        <v>7571</v>
      </c>
      <c r="X178" s="395" t="s">
        <v>7431</v>
      </c>
      <c r="Y178" s="395" t="s">
        <v>7432</v>
      </c>
      <c r="Z178" s="395" t="s">
        <v>7433</v>
      </c>
      <c r="AA178" s="386" t="s">
        <v>8273</v>
      </c>
      <c r="AB178" s="386" t="s">
        <v>8294</v>
      </c>
      <c r="AC178" s="449" t="s">
        <v>10613</v>
      </c>
      <c r="AD178" s="534">
        <v>44419</v>
      </c>
      <c r="AE178" s="401" t="s">
        <v>7437</v>
      </c>
      <c r="AF178" s="451">
        <v>44390</v>
      </c>
      <c r="AG178" s="399" t="s">
        <v>10614</v>
      </c>
      <c r="AH178" s="399"/>
      <c r="AI178" s="399" t="s">
        <v>7502</v>
      </c>
      <c r="AJ178" s="460" t="s">
        <v>10615</v>
      </c>
      <c r="AK178" s="399" t="s">
        <v>7504</v>
      </c>
      <c r="AL178" s="401" t="s">
        <v>10593</v>
      </c>
      <c r="AM178" s="401" t="s">
        <v>10616</v>
      </c>
      <c r="AN178" s="421"/>
      <c r="AO178" s="419">
        <v>42905</v>
      </c>
      <c r="AP178" s="423">
        <v>42905</v>
      </c>
      <c r="AQ178" s="404"/>
      <c r="AR178" s="393">
        <f t="shared" si="11"/>
        <v>2017</v>
      </c>
      <c r="AS178" s="389" t="s">
        <v>7912</v>
      </c>
      <c r="AT178" s="389">
        <v>0</v>
      </c>
      <c r="AU178" s="404" t="s">
        <v>7447</v>
      </c>
      <c r="AV178" s="393"/>
      <c r="AW178" s="393" t="s">
        <v>10617</v>
      </c>
      <c r="AX178" s="389" t="s">
        <v>7912</v>
      </c>
      <c r="AY178" s="405" t="s">
        <v>9330</v>
      </c>
      <c r="AZ178" s="403" t="s">
        <v>9953</v>
      </c>
      <c r="BA178" s="403">
        <v>2216038021</v>
      </c>
      <c r="BB178" s="406" t="s">
        <v>10618</v>
      </c>
      <c r="BC178" s="406" t="s">
        <v>10619</v>
      </c>
      <c r="BD178" s="396" t="s">
        <v>5210</v>
      </c>
      <c r="BE178" s="407" t="s">
        <v>7892</v>
      </c>
      <c r="BF178" s="390">
        <v>6237000</v>
      </c>
      <c r="BG178" s="399" t="s">
        <v>7682</v>
      </c>
      <c r="BH178" s="408">
        <v>44136</v>
      </c>
      <c r="BI178" s="409" t="s">
        <v>10620</v>
      </c>
      <c r="BJ178" s="410"/>
      <c r="BK178" s="410">
        <v>0</v>
      </c>
      <c r="BL178" s="410">
        <v>0</v>
      </c>
      <c r="BM178" s="411">
        <v>0</v>
      </c>
      <c r="BN178" s="410">
        <v>0</v>
      </c>
      <c r="BO178" s="390"/>
      <c r="BP178" s="390"/>
      <c r="BQ178" s="393"/>
      <c r="BR178" s="414"/>
      <c r="BS178" s="414"/>
      <c r="BT178" s="414"/>
      <c r="BU178" s="414"/>
      <c r="BV178" s="414"/>
      <c r="BW178" s="414"/>
      <c r="BX178" s="393"/>
      <c r="BY178" s="414" t="s">
        <v>1358</v>
      </c>
      <c r="BZ178" s="393" t="s">
        <v>10621</v>
      </c>
      <c r="CA178" s="414" t="s">
        <v>10622</v>
      </c>
      <c r="CB178" s="393" t="s">
        <v>10623</v>
      </c>
      <c r="CC178" s="414" t="s">
        <v>10624</v>
      </c>
      <c r="CD178" s="414" t="s">
        <v>10625</v>
      </c>
      <c r="CE178" s="424" t="s">
        <v>10621</v>
      </c>
      <c r="CF178" s="414"/>
      <c r="CG178" s="414"/>
      <c r="CH178" s="414"/>
      <c r="CI178" s="414"/>
      <c r="CJ178" s="415">
        <f t="shared" si="13"/>
        <v>7</v>
      </c>
      <c r="CK178" s="416" t="e">
        <f>VLOOKUP(B178,'[1]thành tích'!B$4:H$400,7,0)</f>
        <v>#REF!</v>
      </c>
      <c r="CL178" s="417" t="e">
        <f>VLOOKUP(B178,'[1]thành tích'!B$4:M$310,12,0)</f>
        <v>#REF!</v>
      </c>
      <c r="CM178" s="417" t="e">
        <f>VLOOKUP(B178,'[1]thành tích'!B$4:J$310,9,0)</f>
        <v>#REF!</v>
      </c>
      <c r="CN178" s="417" t="e">
        <f>VLOOKUP(B178,'[1]thành tích'!B$4:F$310,5,0)</f>
        <v>#REF!</v>
      </c>
      <c r="CP178" s="418" t="e">
        <f>VLOOKUP(B178,#REF!,2,0)</f>
        <v>#REF!</v>
      </c>
    </row>
    <row r="179" spans="1:94" s="465" customFormat="1" ht="35.25" customHeight="1">
      <c r="A179" s="386">
        <f t="shared" si="2"/>
        <v>174</v>
      </c>
      <c r="B179" s="387">
        <v>18869</v>
      </c>
      <c r="C179" s="388" t="s">
        <v>328</v>
      </c>
      <c r="D179" s="389">
        <v>34186</v>
      </c>
      <c r="E179" s="390">
        <f t="shared" si="12"/>
        <v>8</v>
      </c>
      <c r="F179" s="391" t="s">
        <v>10412</v>
      </c>
      <c r="G179" s="389"/>
      <c r="H179" s="403"/>
      <c r="I179" s="393">
        <f t="shared" si="14"/>
        <v>1993</v>
      </c>
      <c r="J179" s="389">
        <v>34186</v>
      </c>
      <c r="K179" s="429"/>
      <c r="L179" s="387">
        <v>1</v>
      </c>
      <c r="M179" s="387" t="s">
        <v>7425</v>
      </c>
      <c r="N179" s="387">
        <v>18869</v>
      </c>
      <c r="O179" s="406" t="s">
        <v>6871</v>
      </c>
      <c r="P179" s="401" t="s">
        <v>6871</v>
      </c>
      <c r="Q179" s="401" t="s">
        <v>10626</v>
      </c>
      <c r="R179" s="401" t="s">
        <v>10627</v>
      </c>
      <c r="S179" s="401" t="s">
        <v>8092</v>
      </c>
      <c r="T179" s="401" t="s">
        <v>8093</v>
      </c>
      <c r="U179" s="401" t="s">
        <v>7432</v>
      </c>
      <c r="V179" s="395" t="s">
        <v>10627</v>
      </c>
      <c r="W179" s="395" t="s">
        <v>8092</v>
      </c>
      <c r="X179" s="395" t="s">
        <v>8093</v>
      </c>
      <c r="Y179" s="395" t="s">
        <v>7432</v>
      </c>
      <c r="Z179" s="395" t="s">
        <v>7433</v>
      </c>
      <c r="AA179" s="386" t="s">
        <v>8273</v>
      </c>
      <c r="AB179" s="396" t="s">
        <v>8294</v>
      </c>
      <c r="AC179" s="397" t="s">
        <v>10628</v>
      </c>
      <c r="AD179" s="398"/>
      <c r="AE179" s="401" t="s">
        <v>7437</v>
      </c>
      <c r="AF179" s="458"/>
      <c r="AG179" s="458"/>
      <c r="AH179" s="458"/>
      <c r="AI179" s="399" t="s">
        <v>7502</v>
      </c>
      <c r="AJ179" s="407" t="s">
        <v>10629</v>
      </c>
      <c r="AK179" s="399" t="s">
        <v>8297</v>
      </c>
      <c r="AL179" s="401" t="s">
        <v>8368</v>
      </c>
      <c r="AM179" s="401" t="s">
        <v>8369</v>
      </c>
      <c r="AN179" s="399"/>
      <c r="AO179" s="389">
        <v>42905</v>
      </c>
      <c r="AP179" s="389">
        <v>42905</v>
      </c>
      <c r="AQ179" s="403"/>
      <c r="AR179" s="393">
        <f t="shared" si="11"/>
        <v>2017</v>
      </c>
      <c r="AS179" s="389" t="s">
        <v>7912</v>
      </c>
      <c r="AT179" s="389">
        <v>0</v>
      </c>
      <c r="AU179" s="404"/>
      <c r="AV179" s="404"/>
      <c r="AW179" s="389" t="s">
        <v>7603</v>
      </c>
      <c r="AX179" s="389" t="s">
        <v>7912</v>
      </c>
      <c r="AY179" s="405" t="s">
        <v>9330</v>
      </c>
      <c r="AZ179" s="403" t="s">
        <v>9953</v>
      </c>
      <c r="BA179" s="403">
        <v>2216038052</v>
      </c>
      <c r="BB179" s="406" t="s">
        <v>10630</v>
      </c>
      <c r="BC179" s="406" t="s">
        <v>10631</v>
      </c>
      <c r="BD179" s="396" t="s">
        <v>5210</v>
      </c>
      <c r="BE179" s="407" t="s">
        <v>7767</v>
      </c>
      <c r="BF179" s="390">
        <v>6549000</v>
      </c>
      <c r="BG179" s="399" t="s">
        <v>7682</v>
      </c>
      <c r="BH179" s="408">
        <v>44562</v>
      </c>
      <c r="BI179" s="468" t="s">
        <v>10632</v>
      </c>
      <c r="BJ179" s="410" t="s">
        <v>7935</v>
      </c>
      <c r="BK179" s="410" t="s">
        <v>10633</v>
      </c>
      <c r="BL179" s="410">
        <v>0</v>
      </c>
      <c r="BM179" s="411">
        <v>0</v>
      </c>
      <c r="BN179" s="410">
        <v>0</v>
      </c>
      <c r="BO179" s="390">
        <v>1999</v>
      </c>
      <c r="BP179" s="412" t="s">
        <v>9613</v>
      </c>
      <c r="BQ179" s="406" t="s">
        <v>7566</v>
      </c>
      <c r="BR179" s="427" t="s">
        <v>10634</v>
      </c>
      <c r="BS179" s="427"/>
      <c r="BT179" s="427"/>
      <c r="BU179" s="427"/>
      <c r="BV179" s="427"/>
      <c r="BW179" s="427"/>
      <c r="BX179" s="406">
        <v>1</v>
      </c>
      <c r="BY179" s="427" t="s">
        <v>10635</v>
      </c>
      <c r="BZ179" s="406" t="s">
        <v>10636</v>
      </c>
      <c r="CA179" s="427" t="s">
        <v>10637</v>
      </c>
      <c r="CB179" s="406" t="s">
        <v>10632</v>
      </c>
      <c r="CC179" s="427" t="s">
        <v>7777</v>
      </c>
      <c r="CD179" s="427" t="s">
        <v>10638</v>
      </c>
      <c r="CE179" s="428" t="s">
        <v>10639</v>
      </c>
      <c r="CF179" s="427" t="s">
        <v>10640</v>
      </c>
      <c r="CG179" s="427" t="s">
        <v>7777</v>
      </c>
      <c r="CH179" s="427" t="s">
        <v>10638</v>
      </c>
      <c r="CI179" s="428" t="s">
        <v>10641</v>
      </c>
      <c r="CJ179" s="415">
        <f t="shared" si="13"/>
        <v>7</v>
      </c>
      <c r="CK179" s="416" t="e">
        <f>VLOOKUP(B179,'[1]thành tích'!B$4:H$400,7,0)</f>
        <v>#REF!</v>
      </c>
      <c r="CL179" s="417" t="e">
        <f>VLOOKUP(B179,'[1]thành tích'!B$4:M$310,12,0)</f>
        <v>#REF!</v>
      </c>
      <c r="CM179" s="417" t="e">
        <f>VLOOKUP(B179,'[1]thành tích'!B$4:J$310,9,0)</f>
        <v>#REF!</v>
      </c>
      <c r="CN179" s="417" t="e">
        <f>VLOOKUP(B179,'[1]thành tích'!B$4:F$310,5,0)</f>
        <v>#REF!</v>
      </c>
      <c r="CP179" s="418" t="e">
        <f>VLOOKUP(B179,#REF!,2,0)</f>
        <v>#REF!</v>
      </c>
    </row>
    <row r="180" spans="1:94" s="418" customFormat="1" ht="35.25" customHeight="1">
      <c r="A180" s="386">
        <f t="shared" si="2"/>
        <v>175</v>
      </c>
      <c r="B180" s="439">
        <v>19037</v>
      </c>
      <c r="C180" s="440" t="s">
        <v>10642</v>
      </c>
      <c r="D180" s="419">
        <v>35055</v>
      </c>
      <c r="E180" s="390">
        <f t="shared" si="12"/>
        <v>12</v>
      </c>
      <c r="F180" s="391" t="s">
        <v>10412</v>
      </c>
      <c r="G180" s="419"/>
      <c r="H180" s="392"/>
      <c r="I180" s="393">
        <f t="shared" si="14"/>
        <v>1995</v>
      </c>
      <c r="J180" s="419">
        <v>35055</v>
      </c>
      <c r="K180" s="448"/>
      <c r="L180" s="387">
        <v>1</v>
      </c>
      <c r="M180" s="387" t="s">
        <v>7425</v>
      </c>
      <c r="N180" s="439">
        <v>19037</v>
      </c>
      <c r="O180" s="433" t="s">
        <v>7497</v>
      </c>
      <c r="P180" s="434" t="s">
        <v>10643</v>
      </c>
      <c r="Q180" s="434" t="s">
        <v>10644</v>
      </c>
      <c r="R180" s="434" t="s">
        <v>9343</v>
      </c>
      <c r="S180" s="434" t="s">
        <v>7571</v>
      </c>
      <c r="T180" s="434" t="s">
        <v>7431</v>
      </c>
      <c r="U180" s="434" t="s">
        <v>7432</v>
      </c>
      <c r="V180" s="395" t="s">
        <v>9343</v>
      </c>
      <c r="W180" s="434" t="s">
        <v>7571</v>
      </c>
      <c r="X180" s="395" t="s">
        <v>7431</v>
      </c>
      <c r="Y180" s="395" t="s">
        <v>7432</v>
      </c>
      <c r="Z180" s="395" t="s">
        <v>7433</v>
      </c>
      <c r="AA180" s="386" t="s">
        <v>8273</v>
      </c>
      <c r="AB180" s="396" t="s">
        <v>8294</v>
      </c>
      <c r="AC180" s="397" t="s">
        <v>10645</v>
      </c>
      <c r="AD180" s="398">
        <v>44515</v>
      </c>
      <c r="AE180" s="401" t="s">
        <v>7437</v>
      </c>
      <c r="AF180" s="408"/>
      <c r="AG180" s="408"/>
      <c r="AH180" s="408"/>
      <c r="AI180" s="399" t="s">
        <v>7502</v>
      </c>
      <c r="AJ180" s="439" t="s">
        <v>10646</v>
      </c>
      <c r="AK180" s="458" t="s">
        <v>8297</v>
      </c>
      <c r="AL180" s="401" t="s">
        <v>8368</v>
      </c>
      <c r="AM180" s="401" t="s">
        <v>8369</v>
      </c>
      <c r="AN180" s="399"/>
      <c r="AO180" s="419">
        <v>42962</v>
      </c>
      <c r="AP180" s="419">
        <v>42962</v>
      </c>
      <c r="AQ180" s="442"/>
      <c r="AR180" s="393">
        <f t="shared" si="11"/>
        <v>2017</v>
      </c>
      <c r="AS180" s="389" t="s">
        <v>7912</v>
      </c>
      <c r="AT180" s="389">
        <v>0</v>
      </c>
      <c r="AU180" s="404"/>
      <c r="AV180" s="404"/>
      <c r="AW180" s="389" t="s">
        <v>7603</v>
      </c>
      <c r="AX180" s="403" t="s">
        <v>7912</v>
      </c>
      <c r="AY180" s="405" t="s">
        <v>9330</v>
      </c>
      <c r="AZ180" s="403" t="s">
        <v>9953</v>
      </c>
      <c r="BA180" s="403">
        <v>2220539108</v>
      </c>
      <c r="BB180" s="406" t="s">
        <v>10647</v>
      </c>
      <c r="BC180" s="406" t="s">
        <v>10648</v>
      </c>
      <c r="BD180" s="396" t="s">
        <v>5210</v>
      </c>
      <c r="BE180" s="407" t="s">
        <v>7767</v>
      </c>
      <c r="BF180" s="390">
        <v>6549000</v>
      </c>
      <c r="BG180" s="399" t="s">
        <v>7682</v>
      </c>
      <c r="BH180" s="408">
        <v>45261</v>
      </c>
      <c r="BI180" s="409" t="s">
        <v>10649</v>
      </c>
      <c r="BJ180" s="410"/>
      <c r="BK180" s="410">
        <v>0</v>
      </c>
      <c r="BL180" s="410">
        <v>0</v>
      </c>
      <c r="BM180" s="411">
        <v>0</v>
      </c>
      <c r="BN180" s="410">
        <v>0</v>
      </c>
      <c r="BO180" s="390"/>
      <c r="BP180" s="390"/>
      <c r="BQ180" s="406"/>
      <c r="BR180" s="427"/>
      <c r="BS180" s="427"/>
      <c r="BT180" s="427"/>
      <c r="BU180" s="427"/>
      <c r="BV180" s="427"/>
      <c r="BW180" s="427"/>
      <c r="BX180" s="406"/>
      <c r="BY180" s="427" t="s">
        <v>158</v>
      </c>
      <c r="BZ180" s="406" t="s">
        <v>9350</v>
      </c>
      <c r="CA180" s="427" t="s">
        <v>10650</v>
      </c>
      <c r="CB180" s="406" t="s">
        <v>10651</v>
      </c>
      <c r="CC180" s="427" t="s">
        <v>10652</v>
      </c>
      <c r="CD180" s="427" t="s">
        <v>9835</v>
      </c>
      <c r="CE180" s="428" t="s">
        <v>9350</v>
      </c>
      <c r="CF180" s="427"/>
      <c r="CG180" s="427"/>
      <c r="CH180" s="427"/>
      <c r="CI180" s="427"/>
      <c r="CJ180" s="415">
        <f t="shared" si="13"/>
        <v>7</v>
      </c>
      <c r="CK180" s="416" t="e">
        <f>VLOOKUP(B180,'[1]thành tích'!B$4:H$400,7,0)</f>
        <v>#REF!</v>
      </c>
      <c r="CL180" s="417" t="e">
        <f>VLOOKUP(B180,'[1]thành tích'!B$4:M$310,12,0)</f>
        <v>#REF!</v>
      </c>
      <c r="CM180" s="417" t="e">
        <f>VLOOKUP(B180,'[1]thành tích'!B$4:J$310,9,0)</f>
        <v>#REF!</v>
      </c>
      <c r="CN180" s="417" t="e">
        <f>VLOOKUP(B180,'[1]thành tích'!B$4:F$310,5,0)</f>
        <v>#REF!</v>
      </c>
      <c r="CP180" s="418" t="e">
        <f>VLOOKUP(B180,#REF!,2,0)</f>
        <v>#REF!</v>
      </c>
    </row>
    <row r="181" spans="1:94" s="465" customFormat="1" ht="35.25" customHeight="1">
      <c r="A181" s="386">
        <f t="shared" si="2"/>
        <v>176</v>
      </c>
      <c r="B181" s="387">
        <v>17558</v>
      </c>
      <c r="C181" s="489" t="s">
        <v>2958</v>
      </c>
      <c r="D181" s="389">
        <v>34206</v>
      </c>
      <c r="E181" s="390">
        <f t="shared" si="12"/>
        <v>8</v>
      </c>
      <c r="F181" s="391" t="s">
        <v>10412</v>
      </c>
      <c r="G181" s="389"/>
      <c r="H181" s="445" t="s">
        <v>10653</v>
      </c>
      <c r="I181" s="393">
        <f t="shared" si="14"/>
        <v>1993</v>
      </c>
      <c r="J181" s="389">
        <v>34206</v>
      </c>
      <c r="K181" s="429"/>
      <c r="L181" s="387">
        <v>1</v>
      </c>
      <c r="M181" s="387" t="s">
        <v>7425</v>
      </c>
      <c r="N181" s="387">
        <v>17558</v>
      </c>
      <c r="O181" s="406" t="s">
        <v>7688</v>
      </c>
      <c r="P181" s="401" t="s">
        <v>10654</v>
      </c>
      <c r="Q181" s="401" t="s">
        <v>10655</v>
      </c>
      <c r="R181" s="401" t="s">
        <v>9536</v>
      </c>
      <c r="S181" s="401" t="s">
        <v>7571</v>
      </c>
      <c r="T181" s="401" t="s">
        <v>7431</v>
      </c>
      <c r="U181" s="401" t="s">
        <v>7432</v>
      </c>
      <c r="V181" s="395" t="s">
        <v>10656</v>
      </c>
      <c r="W181" s="395" t="s">
        <v>7571</v>
      </c>
      <c r="X181" s="395" t="s">
        <v>7431</v>
      </c>
      <c r="Y181" s="395" t="s">
        <v>7432</v>
      </c>
      <c r="Z181" s="395" t="s">
        <v>7433</v>
      </c>
      <c r="AA181" s="386" t="s">
        <v>7434</v>
      </c>
      <c r="AB181" s="396" t="s">
        <v>7435</v>
      </c>
      <c r="AC181" s="397" t="s">
        <v>10657</v>
      </c>
      <c r="AD181" s="398">
        <v>44422</v>
      </c>
      <c r="AE181" s="401" t="s">
        <v>7437</v>
      </c>
      <c r="AF181" s="395"/>
      <c r="AG181" s="395"/>
      <c r="AH181" s="395"/>
      <c r="AI181" s="399" t="s">
        <v>7502</v>
      </c>
      <c r="AJ181" s="407" t="s">
        <v>10658</v>
      </c>
      <c r="AK181" s="399" t="s">
        <v>7504</v>
      </c>
      <c r="AL181" s="401" t="s">
        <v>9112</v>
      </c>
      <c r="AM181" s="401" t="s">
        <v>8097</v>
      </c>
      <c r="AN181" s="399"/>
      <c r="AO181" s="389">
        <v>41764</v>
      </c>
      <c r="AP181" s="389">
        <v>41764</v>
      </c>
      <c r="AQ181" s="485"/>
      <c r="AR181" s="393">
        <f t="shared" si="11"/>
        <v>2014</v>
      </c>
      <c r="AS181" s="389" t="s">
        <v>7676</v>
      </c>
      <c r="AT181" s="389">
        <v>0</v>
      </c>
      <c r="AU181" s="386"/>
      <c r="AV181" s="386"/>
      <c r="AW181" s="386" t="s">
        <v>7603</v>
      </c>
      <c r="AX181" s="406" t="s">
        <v>7676</v>
      </c>
      <c r="AY181" s="405" t="s">
        <v>9330</v>
      </c>
      <c r="AZ181" s="403" t="s">
        <v>9953</v>
      </c>
      <c r="BA181" s="403">
        <v>2214005755</v>
      </c>
      <c r="BB181" s="406" t="s">
        <v>10659</v>
      </c>
      <c r="BC181" s="406" t="s">
        <v>10660</v>
      </c>
      <c r="BD181" s="396" t="s">
        <v>5204</v>
      </c>
      <c r="BE181" s="407" t="s">
        <v>7767</v>
      </c>
      <c r="BF181" s="390">
        <v>6549000</v>
      </c>
      <c r="BG181" s="399" t="s">
        <v>7682</v>
      </c>
      <c r="BH181" s="408">
        <v>45261</v>
      </c>
      <c r="BI181" s="409" t="s">
        <v>10661</v>
      </c>
      <c r="BJ181" s="410"/>
      <c r="BK181" s="410">
        <v>0</v>
      </c>
      <c r="BL181" s="410">
        <v>0</v>
      </c>
      <c r="BM181" s="411">
        <v>0</v>
      </c>
      <c r="BN181" s="410">
        <v>0</v>
      </c>
      <c r="BO181" s="390"/>
      <c r="BP181" s="390"/>
      <c r="BQ181" s="396"/>
      <c r="BR181" s="490"/>
      <c r="BS181" s="490"/>
      <c r="BT181" s="490"/>
      <c r="BU181" s="490"/>
      <c r="BV181" s="490"/>
      <c r="BW181" s="490"/>
      <c r="BX181" s="490"/>
      <c r="BY181" s="490" t="s">
        <v>10662</v>
      </c>
      <c r="BZ181" s="490">
        <v>0</v>
      </c>
      <c r="CA181" s="490" t="s">
        <v>10579</v>
      </c>
      <c r="CB181" s="490" t="s">
        <v>10663</v>
      </c>
      <c r="CC181" s="490" t="s">
        <v>7468</v>
      </c>
      <c r="CD181" s="490" t="s">
        <v>10664</v>
      </c>
      <c r="CE181" s="498" t="s">
        <v>10665</v>
      </c>
      <c r="CF181" s="490"/>
      <c r="CG181" s="490"/>
      <c r="CH181" s="490"/>
      <c r="CI181" s="490"/>
      <c r="CJ181" s="415">
        <f t="shared" si="13"/>
        <v>10</v>
      </c>
      <c r="CK181" s="416" t="e">
        <f>VLOOKUP(B181,'[1]thành tích'!B$4:H$400,7,0)</f>
        <v>#REF!</v>
      </c>
      <c r="CL181" s="417" t="e">
        <f>VLOOKUP(B181,'[1]thành tích'!B$4:M$310,12,0)</f>
        <v>#REF!</v>
      </c>
      <c r="CM181" s="417" t="e">
        <f>VLOOKUP(B181,'[1]thành tích'!B$4:J$310,9,0)</f>
        <v>#REF!</v>
      </c>
      <c r="CN181" s="417" t="e">
        <f>VLOOKUP(B181,'[1]thành tích'!B$4:F$310,5,0)</f>
        <v>#REF!</v>
      </c>
      <c r="CP181" s="418" t="e">
        <f>VLOOKUP(B181,#REF!,2,0)</f>
        <v>#REF!</v>
      </c>
    </row>
    <row r="182" spans="1:94" s="418" customFormat="1" ht="35.25" customHeight="1">
      <c r="A182" s="386">
        <f t="shared" si="2"/>
        <v>177</v>
      </c>
      <c r="B182" s="387">
        <v>13569</v>
      </c>
      <c r="C182" s="489" t="s">
        <v>10666</v>
      </c>
      <c r="D182" s="389">
        <v>30151</v>
      </c>
      <c r="E182" s="390">
        <f t="shared" si="12"/>
        <v>7</v>
      </c>
      <c r="F182" s="391" t="s">
        <v>10412</v>
      </c>
      <c r="G182" s="389" t="s">
        <v>10667</v>
      </c>
      <c r="H182" s="405" t="s">
        <v>10668</v>
      </c>
      <c r="I182" s="393">
        <f t="shared" si="14"/>
        <v>1982</v>
      </c>
      <c r="J182" s="389"/>
      <c r="K182" s="429">
        <v>30151</v>
      </c>
      <c r="L182" s="387">
        <v>2</v>
      </c>
      <c r="M182" s="387" t="s">
        <v>7397</v>
      </c>
      <c r="N182" s="387">
        <v>13569</v>
      </c>
      <c r="O182" s="410" t="s">
        <v>10669</v>
      </c>
      <c r="P182" s="387" t="s">
        <v>10669</v>
      </c>
      <c r="Q182" s="406" t="s">
        <v>10670</v>
      </c>
      <c r="R182" s="406" t="s">
        <v>10671</v>
      </c>
      <c r="S182" s="406" t="s">
        <v>7430</v>
      </c>
      <c r="T182" s="406" t="s">
        <v>7431</v>
      </c>
      <c r="U182" s="406" t="s">
        <v>7432</v>
      </c>
      <c r="V182" s="395" t="s">
        <v>10672</v>
      </c>
      <c r="W182" s="395" t="s">
        <v>7430</v>
      </c>
      <c r="X182" s="395" t="s">
        <v>7431</v>
      </c>
      <c r="Y182" s="395" t="s">
        <v>7432</v>
      </c>
      <c r="Z182" s="395" t="s">
        <v>7433</v>
      </c>
      <c r="AA182" s="386" t="s">
        <v>8273</v>
      </c>
      <c r="AB182" s="396" t="s">
        <v>7435</v>
      </c>
      <c r="AC182" s="397" t="s">
        <v>10673</v>
      </c>
      <c r="AD182" s="566">
        <v>44515</v>
      </c>
      <c r="AE182" s="434" t="s">
        <v>7437</v>
      </c>
      <c r="AF182" s="398">
        <v>41308</v>
      </c>
      <c r="AG182" s="408">
        <v>41673</v>
      </c>
      <c r="AH182" s="395"/>
      <c r="AI182" s="395" t="s">
        <v>7502</v>
      </c>
      <c r="AJ182" s="400" t="s">
        <v>10674</v>
      </c>
      <c r="AK182" s="399" t="s">
        <v>7789</v>
      </c>
      <c r="AL182" s="567" t="s">
        <v>7505</v>
      </c>
      <c r="AM182" s="399" t="s">
        <v>10675</v>
      </c>
      <c r="AN182" s="401"/>
      <c r="AO182" s="389">
        <v>38481</v>
      </c>
      <c r="AP182" s="389">
        <v>38481</v>
      </c>
      <c r="AQ182" s="485"/>
      <c r="AR182" s="393">
        <f t="shared" si="11"/>
        <v>2005</v>
      </c>
      <c r="AS182" s="389" t="s">
        <v>7676</v>
      </c>
      <c r="AT182" s="389">
        <v>0</v>
      </c>
      <c r="AU182" s="485" t="s">
        <v>7447</v>
      </c>
      <c r="AV182" s="386" t="s">
        <v>10676</v>
      </c>
      <c r="AW182" s="390"/>
      <c r="AX182" s="406" t="s">
        <v>7676</v>
      </c>
      <c r="AY182" s="405" t="s">
        <v>9330</v>
      </c>
      <c r="AZ182" s="403" t="s">
        <v>9953</v>
      </c>
      <c r="BA182" s="403">
        <v>2006006982</v>
      </c>
      <c r="BB182" s="406" t="s">
        <v>10677</v>
      </c>
      <c r="BC182" s="406" t="s">
        <v>10678</v>
      </c>
      <c r="BD182" s="396" t="s">
        <v>5204</v>
      </c>
      <c r="BE182" s="407" t="s">
        <v>7767</v>
      </c>
      <c r="BF182" s="390">
        <v>6549000</v>
      </c>
      <c r="BG182" s="399" t="s">
        <v>7682</v>
      </c>
      <c r="BH182" s="566">
        <v>44044</v>
      </c>
      <c r="BI182" s="468" t="s">
        <v>10679</v>
      </c>
      <c r="BJ182" s="410" t="s">
        <v>8280</v>
      </c>
      <c r="BK182" s="410">
        <v>0</v>
      </c>
      <c r="BL182" s="410">
        <v>0</v>
      </c>
      <c r="BM182" s="411" t="s">
        <v>1133</v>
      </c>
      <c r="BN182" s="410" t="s">
        <v>10680</v>
      </c>
      <c r="BO182" s="390">
        <v>1982</v>
      </c>
      <c r="BP182" s="412"/>
      <c r="BQ182" s="396" t="s">
        <v>10681</v>
      </c>
      <c r="BR182" s="490" t="s">
        <v>10682</v>
      </c>
      <c r="BS182" s="490" t="s">
        <v>7463</v>
      </c>
      <c r="BT182" s="490"/>
      <c r="BU182" s="490"/>
      <c r="BV182" s="490"/>
      <c r="BW182" s="490"/>
      <c r="BX182" s="406">
        <v>1</v>
      </c>
      <c r="BY182" s="427" t="s">
        <v>7465</v>
      </c>
      <c r="BZ182" s="406">
        <v>0</v>
      </c>
      <c r="CA182" s="427" t="s">
        <v>10683</v>
      </c>
      <c r="CB182" s="406">
        <v>0</v>
      </c>
      <c r="CC182" s="490" t="s">
        <v>7468</v>
      </c>
      <c r="CD182" s="490" t="s">
        <v>10684</v>
      </c>
      <c r="CE182" s="498" t="s">
        <v>10685</v>
      </c>
      <c r="CF182" s="490" t="s">
        <v>10686</v>
      </c>
      <c r="CG182" s="490" t="s">
        <v>7590</v>
      </c>
      <c r="CH182" s="490" t="s">
        <v>10687</v>
      </c>
      <c r="CI182" s="490"/>
      <c r="CJ182" s="415">
        <f t="shared" si="13"/>
        <v>19</v>
      </c>
      <c r="CK182" s="416">
        <f>VLOOKUP(B182,'[1]thành tích'!B$4:H$400,7,0)</f>
        <v>2024</v>
      </c>
      <c r="CL182" s="417" t="e">
        <f>VLOOKUP(B182,'[1]thành tích'!B$4:M$310,12,0)</f>
        <v>#REF!</v>
      </c>
      <c r="CM182" s="417" t="str">
        <f>VLOOKUP(B182,'[1]thành tích'!B$4:J$310,9,0)</f>
        <v>Malai-Sinh 5/2023</v>
      </c>
      <c r="CN182" s="417" t="str">
        <f>VLOOKUP(B182,'[1]thành tích'!B$4:F$310,5,0)</f>
        <v>Hạ Long Haritec 15/8/2022</v>
      </c>
      <c r="CP182" s="418" t="e">
        <f>VLOOKUP(B182,#REF!,2,0)</f>
        <v>#REF!</v>
      </c>
    </row>
    <row r="183" spans="1:94" s="418" customFormat="1" ht="35.25" customHeight="1">
      <c r="A183" s="386">
        <f t="shared" si="2"/>
        <v>178</v>
      </c>
      <c r="B183" s="439">
        <v>19988</v>
      </c>
      <c r="C183" s="440" t="s">
        <v>930</v>
      </c>
      <c r="D183" s="419">
        <v>35751</v>
      </c>
      <c r="E183" s="390">
        <f t="shared" si="12"/>
        <v>11</v>
      </c>
      <c r="F183" s="391" t="s">
        <v>10412</v>
      </c>
      <c r="G183" s="419"/>
      <c r="H183" s="392"/>
      <c r="I183" s="393">
        <f t="shared" si="14"/>
        <v>1997</v>
      </c>
      <c r="J183" s="419">
        <v>35751</v>
      </c>
      <c r="K183" s="448"/>
      <c r="L183" s="387">
        <v>1</v>
      </c>
      <c r="M183" s="387" t="s">
        <v>7425</v>
      </c>
      <c r="N183" s="439">
        <v>19988</v>
      </c>
      <c r="O183" s="433" t="s">
        <v>4852</v>
      </c>
      <c r="P183" s="433" t="s">
        <v>4852</v>
      </c>
      <c r="Q183" s="433" t="s">
        <v>10688</v>
      </c>
      <c r="R183" s="433" t="s">
        <v>10689</v>
      </c>
      <c r="S183" s="433" t="s">
        <v>7571</v>
      </c>
      <c r="T183" s="433" t="s">
        <v>7431</v>
      </c>
      <c r="U183" s="433" t="s">
        <v>7432</v>
      </c>
      <c r="V183" s="395" t="s">
        <v>10690</v>
      </c>
      <c r="W183" s="395" t="s">
        <v>7571</v>
      </c>
      <c r="X183" s="395" t="s">
        <v>7431</v>
      </c>
      <c r="Y183" s="395" t="s">
        <v>7432</v>
      </c>
      <c r="Z183" s="395" t="s">
        <v>7433</v>
      </c>
      <c r="AA183" s="386" t="s">
        <v>8273</v>
      </c>
      <c r="AB183" s="396" t="s">
        <v>7435</v>
      </c>
      <c r="AC183" s="397" t="s">
        <v>10691</v>
      </c>
      <c r="AD183" s="398">
        <v>44324</v>
      </c>
      <c r="AE183" s="399" t="s">
        <v>7437</v>
      </c>
      <c r="AF183" s="408"/>
      <c r="AG183" s="408"/>
      <c r="AH183" s="408"/>
      <c r="AI183" s="399" t="s">
        <v>7502</v>
      </c>
      <c r="AJ183" s="495" t="s">
        <v>10692</v>
      </c>
      <c r="AK183" s="458" t="s">
        <v>7504</v>
      </c>
      <c r="AL183" s="401" t="s">
        <v>7441</v>
      </c>
      <c r="AM183" s="401" t="s">
        <v>8548</v>
      </c>
      <c r="AN183" s="399"/>
      <c r="AO183" s="419" t="s">
        <v>10693</v>
      </c>
      <c r="AP183" s="419" t="s">
        <v>10693</v>
      </c>
      <c r="AQ183" s="442"/>
      <c r="AR183" s="393">
        <v>2021</v>
      </c>
      <c r="AS183" s="389" t="s">
        <v>7912</v>
      </c>
      <c r="AT183" s="389">
        <v>0</v>
      </c>
      <c r="AU183" s="404"/>
      <c r="AV183" s="404"/>
      <c r="AW183" s="389" t="s">
        <v>7603</v>
      </c>
      <c r="AX183" s="403" t="s">
        <v>7676</v>
      </c>
      <c r="AY183" s="405" t="s">
        <v>9330</v>
      </c>
      <c r="AZ183" s="403" t="s">
        <v>9953</v>
      </c>
      <c r="BA183" s="403" t="s">
        <v>10694</v>
      </c>
      <c r="BB183" s="406" t="s">
        <v>10695</v>
      </c>
      <c r="BC183" s="403">
        <v>0</v>
      </c>
      <c r="BD183" s="445">
        <v>0</v>
      </c>
      <c r="BE183" s="446" t="s">
        <v>7767</v>
      </c>
      <c r="BF183" s="390">
        <v>6549000</v>
      </c>
      <c r="BG183" s="399" t="s">
        <v>7682</v>
      </c>
      <c r="BH183" s="408">
        <v>44266</v>
      </c>
      <c r="BI183" s="409" t="s">
        <v>10696</v>
      </c>
      <c r="BJ183" s="410"/>
      <c r="BK183" s="410">
        <v>0</v>
      </c>
      <c r="BL183" s="410">
        <v>0</v>
      </c>
      <c r="BM183" s="411">
        <v>0</v>
      </c>
      <c r="BN183" s="410">
        <v>0</v>
      </c>
      <c r="BO183" s="390"/>
      <c r="BP183" s="390"/>
      <c r="BQ183" s="406"/>
      <c r="BR183" s="427"/>
      <c r="BS183" s="427"/>
      <c r="BT183" s="427"/>
      <c r="BU183" s="427"/>
      <c r="BV183" s="427"/>
      <c r="BW183" s="427"/>
      <c r="BX183" s="406"/>
      <c r="BY183" s="427" t="s">
        <v>10697</v>
      </c>
      <c r="BZ183" s="406" t="s">
        <v>10698</v>
      </c>
      <c r="CA183" s="427" t="s">
        <v>10699</v>
      </c>
      <c r="CB183" s="406" t="s">
        <v>10700</v>
      </c>
      <c r="CC183" s="427" t="s">
        <v>10624</v>
      </c>
      <c r="CD183" s="427" t="s">
        <v>10701</v>
      </c>
      <c r="CE183" s="427"/>
      <c r="CF183" s="427"/>
      <c r="CG183" s="427"/>
      <c r="CH183" s="427"/>
      <c r="CI183" s="427"/>
      <c r="CJ183" s="415">
        <f t="shared" si="13"/>
        <v>3</v>
      </c>
      <c r="CK183" s="416" t="e">
        <f>VLOOKUP(B183,'[1]thành tích'!B$4:H$400,7,0)</f>
        <v>#REF!</v>
      </c>
      <c r="CL183" s="417" t="e">
        <f>VLOOKUP(B183,'[1]thành tích'!B$4:M$310,12,0)</f>
        <v>#REF!</v>
      </c>
      <c r="CM183" s="417" t="e">
        <f>VLOOKUP(B183,'[1]thành tích'!B$4:J$310,9,0)</f>
        <v>#REF!</v>
      </c>
      <c r="CN183" s="417" t="e">
        <f>VLOOKUP(B183,'[1]thành tích'!B$4:F$310,5,0)</f>
        <v>#REF!</v>
      </c>
      <c r="CP183" s="418" t="e">
        <f>VLOOKUP(B183,#REF!,2,0)</f>
        <v>#REF!</v>
      </c>
    </row>
    <row r="184" spans="1:94" s="418" customFormat="1" ht="35.25" customHeight="1">
      <c r="A184" s="386">
        <f t="shared" si="2"/>
        <v>179</v>
      </c>
      <c r="B184" s="387">
        <v>15677</v>
      </c>
      <c r="C184" s="388" t="s">
        <v>10702</v>
      </c>
      <c r="D184" s="389" t="s">
        <v>10703</v>
      </c>
      <c r="E184" s="390" t="e">
        <f t="shared" si="12"/>
        <v>#VALUE!</v>
      </c>
      <c r="F184" s="391" t="s">
        <v>10412</v>
      </c>
      <c r="G184" s="389"/>
      <c r="H184" s="403"/>
      <c r="I184" s="393" t="e">
        <f>YEAR(D184)</f>
        <v>#VALUE!</v>
      </c>
      <c r="J184" s="389" t="s">
        <v>10703</v>
      </c>
      <c r="K184" s="429"/>
      <c r="L184" s="387">
        <v>1</v>
      </c>
      <c r="M184" s="387" t="s">
        <v>7425</v>
      </c>
      <c r="N184" s="387">
        <v>15677</v>
      </c>
      <c r="O184" s="406" t="s">
        <v>10704</v>
      </c>
      <c r="P184" s="401" t="s">
        <v>10704</v>
      </c>
      <c r="Q184" s="401" t="s">
        <v>10705</v>
      </c>
      <c r="R184" s="401" t="s">
        <v>10706</v>
      </c>
      <c r="S184" s="401" t="s">
        <v>7474</v>
      </c>
      <c r="T184" s="401" t="s">
        <v>7431</v>
      </c>
      <c r="U184" s="401" t="s">
        <v>7432</v>
      </c>
      <c r="V184" s="401" t="s">
        <v>10706</v>
      </c>
      <c r="W184" s="395" t="s">
        <v>7474</v>
      </c>
      <c r="X184" s="395" t="s">
        <v>7431</v>
      </c>
      <c r="Y184" s="395" t="s">
        <v>7432</v>
      </c>
      <c r="Z184" s="395" t="s">
        <v>7433</v>
      </c>
      <c r="AA184" s="386" t="s">
        <v>7434</v>
      </c>
      <c r="AB184" s="396" t="s">
        <v>7435</v>
      </c>
      <c r="AC184" s="397" t="s">
        <v>10707</v>
      </c>
      <c r="AD184" s="398">
        <v>44315</v>
      </c>
      <c r="AE184" s="401" t="s">
        <v>7437</v>
      </c>
      <c r="AF184" s="458"/>
      <c r="AG184" s="458"/>
      <c r="AH184" s="458"/>
      <c r="AI184" s="399" t="s">
        <v>7502</v>
      </c>
      <c r="AJ184" s="407" t="s">
        <v>9847</v>
      </c>
      <c r="AK184" s="399" t="s">
        <v>7504</v>
      </c>
      <c r="AL184" s="401" t="s">
        <v>7443</v>
      </c>
      <c r="AM184" s="401" t="s">
        <v>10708</v>
      </c>
      <c r="AN184" s="399"/>
      <c r="AO184" s="389" t="s">
        <v>10709</v>
      </c>
      <c r="AP184" s="389" t="s">
        <v>10709</v>
      </c>
      <c r="AQ184" s="403"/>
      <c r="AR184" s="393" t="e">
        <f>YEAR(AP184)</f>
        <v>#VALUE!</v>
      </c>
      <c r="AS184" s="389" t="s">
        <v>7676</v>
      </c>
      <c r="AT184" s="389">
        <v>0</v>
      </c>
      <c r="AU184" s="404"/>
      <c r="AV184" s="404"/>
      <c r="AW184" s="389"/>
      <c r="AX184" s="389" t="s">
        <v>7676</v>
      </c>
      <c r="AY184" s="405" t="s">
        <v>9330</v>
      </c>
      <c r="AZ184" s="403" t="s">
        <v>9953</v>
      </c>
      <c r="BA184" s="403">
        <v>2209013733</v>
      </c>
      <c r="BB184" s="406" t="s">
        <v>10710</v>
      </c>
      <c r="BC184" s="406" t="s">
        <v>10711</v>
      </c>
      <c r="BD184" s="396" t="s">
        <v>5204</v>
      </c>
      <c r="BE184" s="407" t="s">
        <v>7655</v>
      </c>
      <c r="BF184" s="390">
        <v>6877000</v>
      </c>
      <c r="BG184" s="399" t="s">
        <v>7682</v>
      </c>
      <c r="BH184" s="408">
        <v>45306</v>
      </c>
      <c r="BI184" s="409" t="s">
        <v>10712</v>
      </c>
      <c r="BJ184" s="410" t="s">
        <v>7455</v>
      </c>
      <c r="BK184" s="410" t="s">
        <v>10713</v>
      </c>
      <c r="BL184" s="410">
        <v>0</v>
      </c>
      <c r="BM184" s="411">
        <v>0</v>
      </c>
      <c r="BN184" s="410">
        <v>0</v>
      </c>
      <c r="BO184" s="390">
        <v>1992</v>
      </c>
      <c r="BP184" s="390"/>
      <c r="BQ184" s="406" t="s">
        <v>10714</v>
      </c>
      <c r="BR184" s="427" t="s">
        <v>10715</v>
      </c>
      <c r="BS184" s="427" t="s">
        <v>7703</v>
      </c>
      <c r="BT184" s="427" t="s">
        <v>10716</v>
      </c>
      <c r="BU184" s="427" t="s">
        <v>7703</v>
      </c>
      <c r="BV184" s="494" t="s">
        <v>10717</v>
      </c>
      <c r="BW184" s="427"/>
      <c r="BX184" s="406">
        <v>3</v>
      </c>
      <c r="BY184" s="427" t="s">
        <v>10718</v>
      </c>
      <c r="BZ184" s="406" t="s">
        <v>10719</v>
      </c>
      <c r="CA184" s="427" t="s">
        <v>213</v>
      </c>
      <c r="CB184" s="406" t="s">
        <v>10720</v>
      </c>
      <c r="CC184" s="414" t="s">
        <v>7468</v>
      </c>
      <c r="CD184" s="427" t="s">
        <v>10721</v>
      </c>
      <c r="CE184" s="427"/>
      <c r="CF184" s="427" t="s">
        <v>7589</v>
      </c>
      <c r="CG184" s="427" t="s">
        <v>7590</v>
      </c>
      <c r="CH184" s="427" t="s">
        <v>7591</v>
      </c>
      <c r="CI184" s="427"/>
      <c r="CJ184" s="415" t="e">
        <f t="shared" si="13"/>
        <v>#VALUE!</v>
      </c>
      <c r="CK184" s="416" t="e">
        <f>VLOOKUP(B184,'[1]thành tích'!B$4:H$400,7,0)</f>
        <v>#REF!</v>
      </c>
      <c r="CL184" s="417" t="e">
        <f>VLOOKUP(B184,'[1]thành tích'!B$4:M$310,12,0)</f>
        <v>#REF!</v>
      </c>
      <c r="CM184" s="417" t="e">
        <f>VLOOKUP(B184,'[1]thành tích'!B$4:J$310,9,0)</f>
        <v>#REF!</v>
      </c>
      <c r="CN184" s="417" t="str">
        <f>VLOOKUP(B184,'[1]thành tích'!B$4:F$310,5,0)</f>
        <v>Hagitech 9/2022</v>
      </c>
      <c r="CP184" s="418" t="e">
        <f>VLOOKUP(B184,#REF!,2,0)</f>
        <v>#REF!</v>
      </c>
    </row>
    <row r="185" spans="1:94" s="418" customFormat="1" ht="35.25" customHeight="1">
      <c r="A185" s="386">
        <f t="shared" si="2"/>
        <v>180</v>
      </c>
      <c r="B185" s="439">
        <v>20879</v>
      </c>
      <c r="C185" s="440" t="s">
        <v>4549</v>
      </c>
      <c r="D185" s="419">
        <v>36316</v>
      </c>
      <c r="E185" s="390">
        <f t="shared" si="12"/>
        <v>6</v>
      </c>
      <c r="F185" s="391" t="s">
        <v>10412</v>
      </c>
      <c r="G185" s="419"/>
      <c r="H185" s="419"/>
      <c r="I185" s="393">
        <f>YEAR(D185)</f>
        <v>1999</v>
      </c>
      <c r="J185" s="419">
        <v>36316</v>
      </c>
      <c r="K185" s="448"/>
      <c r="L185" s="387">
        <v>1</v>
      </c>
      <c r="M185" s="387" t="s">
        <v>7425</v>
      </c>
      <c r="N185" s="439">
        <v>20879</v>
      </c>
      <c r="O185" s="433"/>
      <c r="P185" s="434" t="s">
        <v>10722</v>
      </c>
      <c r="Q185" s="434" t="s">
        <v>10723</v>
      </c>
      <c r="R185" s="434" t="s">
        <v>10724</v>
      </c>
      <c r="S185" s="434" t="s">
        <v>8680</v>
      </c>
      <c r="T185" s="434" t="s">
        <v>7431</v>
      </c>
      <c r="U185" s="434" t="s">
        <v>7432</v>
      </c>
      <c r="V185" s="395" t="s">
        <v>10724</v>
      </c>
      <c r="W185" s="434" t="s">
        <v>8680</v>
      </c>
      <c r="X185" s="434" t="s">
        <v>7431</v>
      </c>
      <c r="Y185" s="434" t="s">
        <v>7432</v>
      </c>
      <c r="Z185" s="395" t="s">
        <v>7433</v>
      </c>
      <c r="AA185" s="386" t="s">
        <v>8273</v>
      </c>
      <c r="AB185" s="396" t="s">
        <v>7435</v>
      </c>
      <c r="AC185" s="397" t="s">
        <v>10725</v>
      </c>
      <c r="AD185" s="398">
        <v>42846</v>
      </c>
      <c r="AE185" s="399" t="s">
        <v>7437</v>
      </c>
      <c r="AF185" s="408"/>
      <c r="AG185" s="408"/>
      <c r="AH185" s="408"/>
      <c r="AI185" s="399" t="s">
        <v>7502</v>
      </c>
      <c r="AJ185" s="495" t="s">
        <v>10726</v>
      </c>
      <c r="AK185" s="458"/>
      <c r="AL185" s="401" t="s">
        <v>7441</v>
      </c>
      <c r="AM185" s="401" t="s">
        <v>10727</v>
      </c>
      <c r="AN185" s="399"/>
      <c r="AO185" s="408">
        <v>45062</v>
      </c>
      <c r="AP185" s="408">
        <v>45062</v>
      </c>
      <c r="AQ185" s="442"/>
      <c r="AR185" s="393">
        <f>YEAR(AP185)</f>
        <v>2023</v>
      </c>
      <c r="AS185" s="389" t="s">
        <v>7676</v>
      </c>
      <c r="AT185" s="389"/>
      <c r="AU185" s="404"/>
      <c r="AV185" s="404"/>
      <c r="AW185" s="389"/>
      <c r="AX185" s="403" t="s">
        <v>7676</v>
      </c>
      <c r="AY185" s="405" t="s">
        <v>9330</v>
      </c>
      <c r="AZ185" s="403" t="s">
        <v>9953</v>
      </c>
      <c r="BA185" s="403"/>
      <c r="BB185" s="406" t="e">
        <v>#N/A</v>
      </c>
      <c r="BC185" s="406"/>
      <c r="BD185" s="396"/>
      <c r="BE185" s="407" t="s">
        <v>7767</v>
      </c>
      <c r="BF185" s="390">
        <v>6549000</v>
      </c>
      <c r="BG185" s="399" t="s">
        <v>7682</v>
      </c>
      <c r="BH185" s="408">
        <v>45215</v>
      </c>
      <c r="BI185" s="409" t="s">
        <v>10728</v>
      </c>
      <c r="BJ185" s="410"/>
      <c r="BK185" s="410">
        <v>0</v>
      </c>
      <c r="BL185" s="410">
        <v>0</v>
      </c>
      <c r="BM185" s="411">
        <v>0</v>
      </c>
      <c r="BN185" s="410">
        <v>0</v>
      </c>
      <c r="BO185" s="390"/>
      <c r="BP185" s="412"/>
      <c r="BQ185" s="406"/>
      <c r="BR185" s="427"/>
      <c r="BS185" s="427"/>
      <c r="BT185" s="427"/>
      <c r="BU185" s="427"/>
      <c r="BV185" s="427"/>
      <c r="BW185" s="427"/>
      <c r="BX185" s="406"/>
      <c r="BY185" s="427" t="s">
        <v>1582</v>
      </c>
      <c r="BZ185" s="406" t="s">
        <v>10729</v>
      </c>
      <c r="CA185" s="427" t="s">
        <v>10730</v>
      </c>
      <c r="CB185" s="406">
        <v>0</v>
      </c>
      <c r="CC185" s="427" t="s">
        <v>7468</v>
      </c>
      <c r="CD185" s="427" t="s">
        <v>9940</v>
      </c>
      <c r="CE185" s="428"/>
      <c r="CF185" s="427"/>
      <c r="CG185" s="427"/>
      <c r="CH185" s="427"/>
      <c r="CI185" s="427"/>
      <c r="CJ185" s="415">
        <f t="shared" si="13"/>
        <v>1</v>
      </c>
      <c r="CK185" s="416" t="e">
        <f>VLOOKUP(B185,'[1]thành tích'!B$4:H$400,7,0)</f>
        <v>#REF!</v>
      </c>
      <c r="CL185" s="417" t="e">
        <f>VLOOKUP(B185,'[1]thành tích'!B$4:M$310,12,0)</f>
        <v>#REF!</v>
      </c>
      <c r="CM185" s="417" t="e">
        <f>VLOOKUP(B185,'[1]thành tích'!B$4:J$310,9,0)</f>
        <v>#REF!</v>
      </c>
      <c r="CN185" s="417" t="e">
        <f>VLOOKUP(B185,'[1]thành tích'!B$4:F$310,5,0)</f>
        <v>#REF!</v>
      </c>
      <c r="CP185" s="418" t="e">
        <f>VLOOKUP(B185,#REF!,2,0)</f>
        <v>#REF!</v>
      </c>
    </row>
    <row r="186" spans="1:94" s="418" customFormat="1" ht="35.25" customHeight="1">
      <c r="A186" s="386">
        <f t="shared" si="2"/>
        <v>181</v>
      </c>
      <c r="B186" s="439">
        <v>19929</v>
      </c>
      <c r="C186" s="440" t="s">
        <v>1045</v>
      </c>
      <c r="D186" s="419">
        <v>34992</v>
      </c>
      <c r="E186" s="390">
        <f>MONTH(D186)</f>
        <v>10</v>
      </c>
      <c r="F186" s="391" t="s">
        <v>10412</v>
      </c>
      <c r="G186" s="419"/>
      <c r="H186" s="392"/>
      <c r="I186" s="393">
        <f>YEAR(D186)</f>
        <v>1995</v>
      </c>
      <c r="J186" s="419">
        <v>34992</v>
      </c>
      <c r="K186" s="448"/>
      <c r="L186" s="387">
        <v>1</v>
      </c>
      <c r="M186" s="387" t="s">
        <v>7425</v>
      </c>
      <c r="N186" s="439">
        <v>19929</v>
      </c>
      <c r="O186" s="433" t="s">
        <v>7544</v>
      </c>
      <c r="P186" s="433" t="s">
        <v>10731</v>
      </c>
      <c r="Q186" s="434" t="s">
        <v>10732</v>
      </c>
      <c r="R186" s="434" t="s">
        <v>10733</v>
      </c>
      <c r="S186" s="434" t="s">
        <v>7571</v>
      </c>
      <c r="T186" s="434" t="s">
        <v>7431</v>
      </c>
      <c r="U186" s="434" t="s">
        <v>7432</v>
      </c>
      <c r="V186" s="395" t="s">
        <v>10733</v>
      </c>
      <c r="W186" s="395" t="s">
        <v>7571</v>
      </c>
      <c r="X186" s="395" t="s">
        <v>7431</v>
      </c>
      <c r="Y186" s="395" t="s">
        <v>7432</v>
      </c>
      <c r="Z186" s="395" t="s">
        <v>7433</v>
      </c>
      <c r="AA186" s="386" t="s">
        <v>7434</v>
      </c>
      <c r="AB186" s="396" t="s">
        <v>7435</v>
      </c>
      <c r="AC186" s="397" t="s">
        <v>10734</v>
      </c>
      <c r="AD186" s="398">
        <v>44299</v>
      </c>
      <c r="AE186" s="399" t="s">
        <v>7437</v>
      </c>
      <c r="AF186" s="408"/>
      <c r="AG186" s="408"/>
      <c r="AH186" s="408"/>
      <c r="AI186" s="399" t="s">
        <v>7502</v>
      </c>
      <c r="AJ186" s="495" t="s">
        <v>10735</v>
      </c>
      <c r="AK186" s="458" t="s">
        <v>7504</v>
      </c>
      <c r="AL186" s="401" t="s">
        <v>7441</v>
      </c>
      <c r="AM186" s="401" t="s">
        <v>8548</v>
      </c>
      <c r="AN186" s="399"/>
      <c r="AO186" s="419">
        <v>44127</v>
      </c>
      <c r="AP186" s="419">
        <v>44127</v>
      </c>
      <c r="AQ186" s="442"/>
      <c r="AR186" s="393">
        <v>2020</v>
      </c>
      <c r="AS186" s="389" t="s">
        <v>7912</v>
      </c>
      <c r="AT186" s="389">
        <v>0</v>
      </c>
      <c r="AU186" s="404"/>
      <c r="AV186" s="404"/>
      <c r="AW186" s="389" t="s">
        <v>7603</v>
      </c>
      <c r="AX186" s="403" t="s">
        <v>7676</v>
      </c>
      <c r="AY186" s="405" t="s">
        <v>9330</v>
      </c>
      <c r="AZ186" s="403" t="s">
        <v>9953</v>
      </c>
      <c r="BA186" s="403" t="s">
        <v>10736</v>
      </c>
      <c r="BB186" s="406" t="s">
        <v>10737</v>
      </c>
      <c r="BC186" s="403" t="s">
        <v>10738</v>
      </c>
      <c r="BD186" s="445" t="s">
        <v>5210</v>
      </c>
      <c r="BE186" s="407" t="s">
        <v>7767</v>
      </c>
      <c r="BF186" s="390">
        <v>6549000</v>
      </c>
      <c r="BG186" s="399" t="s">
        <v>7682</v>
      </c>
      <c r="BH186" s="408">
        <v>45408</v>
      </c>
      <c r="BI186" s="468" t="s">
        <v>10739</v>
      </c>
      <c r="BJ186" s="410"/>
      <c r="BK186" s="410">
        <v>0</v>
      </c>
      <c r="BL186" s="410">
        <v>0</v>
      </c>
      <c r="BM186" s="411">
        <v>0</v>
      </c>
      <c r="BN186" s="410">
        <v>0</v>
      </c>
      <c r="BO186" s="390"/>
      <c r="BP186" s="390"/>
      <c r="BQ186" s="406"/>
      <c r="BR186" s="427"/>
      <c r="BS186" s="427"/>
      <c r="BT186" s="427"/>
      <c r="BU186" s="427"/>
      <c r="BV186" s="427"/>
      <c r="BW186" s="427"/>
      <c r="BX186" s="406"/>
      <c r="BY186" s="427" t="s">
        <v>10740</v>
      </c>
      <c r="BZ186" s="406" t="s">
        <v>10741</v>
      </c>
      <c r="CA186" s="427" t="s">
        <v>10742</v>
      </c>
      <c r="CB186" s="406" t="s">
        <v>10743</v>
      </c>
      <c r="CC186" s="427" t="s">
        <v>7468</v>
      </c>
      <c r="CD186" s="427" t="s">
        <v>10744</v>
      </c>
      <c r="CE186" s="427"/>
      <c r="CF186" s="427"/>
      <c r="CG186" s="427"/>
      <c r="CH186" s="427"/>
      <c r="CI186" s="427"/>
      <c r="CJ186" s="415">
        <f>+$CJ$2-AR186</f>
        <v>4</v>
      </c>
      <c r="CK186" s="416" t="e">
        <f>VLOOKUP(B186,'[1]thành tích'!B$4:H$400,7,0)</f>
        <v>#REF!</v>
      </c>
      <c r="CL186" s="417" t="e">
        <f>VLOOKUP(B186,'[1]thành tích'!B$4:M$310,12,0)</f>
        <v>#REF!</v>
      </c>
      <c r="CM186" s="417" t="e">
        <f>VLOOKUP(B186,'[1]thành tích'!B$4:J$310,9,0)</f>
        <v>#REF!</v>
      </c>
      <c r="CN186" s="417" t="e">
        <f>VLOOKUP(B186,'[1]thành tích'!B$4:F$310,5,0)</f>
        <v>#REF!</v>
      </c>
      <c r="CP186" s="418" t="e">
        <f>VLOOKUP(B186,#REF!,2,0)</f>
        <v>#REF!</v>
      </c>
    </row>
    <row r="187" spans="1:94" s="418" customFormat="1" ht="35.25" customHeight="1">
      <c r="A187" s="386">
        <f t="shared" si="2"/>
        <v>182</v>
      </c>
      <c r="B187" s="439">
        <v>20669</v>
      </c>
      <c r="C187" s="440" t="s">
        <v>4428</v>
      </c>
      <c r="D187" s="419">
        <v>37203</v>
      </c>
      <c r="E187" s="390">
        <f>MONTH(D187)</f>
        <v>11</v>
      </c>
      <c r="F187" s="391" t="s">
        <v>10412</v>
      </c>
      <c r="G187" s="419"/>
      <c r="H187" s="419" t="s">
        <v>10745</v>
      </c>
      <c r="I187" s="393">
        <f>YEAR(D187)</f>
        <v>2001</v>
      </c>
      <c r="J187" s="419">
        <v>37203</v>
      </c>
      <c r="K187" s="419"/>
      <c r="L187" s="387">
        <v>1</v>
      </c>
      <c r="M187" s="387" t="s">
        <v>7425</v>
      </c>
      <c r="N187" s="439">
        <f>B187</f>
        <v>20669</v>
      </c>
      <c r="O187" s="433" t="s">
        <v>10746</v>
      </c>
      <c r="P187" s="433" t="s">
        <v>10746</v>
      </c>
      <c r="Q187" s="433" t="s">
        <v>10747</v>
      </c>
      <c r="R187" s="456" t="s">
        <v>9030</v>
      </c>
      <c r="S187" s="434" t="s">
        <v>7626</v>
      </c>
      <c r="T187" s="434" t="s">
        <v>7431</v>
      </c>
      <c r="U187" s="434" t="s">
        <v>7432</v>
      </c>
      <c r="V187" s="456" t="s">
        <v>9030</v>
      </c>
      <c r="W187" s="434" t="s">
        <v>7626</v>
      </c>
      <c r="X187" s="395" t="s">
        <v>7431</v>
      </c>
      <c r="Y187" s="395" t="s">
        <v>7432</v>
      </c>
      <c r="Z187" s="395" t="s">
        <v>7433</v>
      </c>
      <c r="AA187" s="386" t="s">
        <v>8364</v>
      </c>
      <c r="AB187" s="396" t="s">
        <v>7435</v>
      </c>
      <c r="AC187" s="397" t="s">
        <v>10748</v>
      </c>
      <c r="AD187" s="398">
        <v>43209</v>
      </c>
      <c r="AE187" s="399" t="s">
        <v>7437</v>
      </c>
      <c r="AF187" s="408"/>
      <c r="AG187" s="408"/>
      <c r="AH187" s="408"/>
      <c r="AI187" s="399" t="s">
        <v>7502</v>
      </c>
      <c r="AJ187" s="495" t="s">
        <v>8449</v>
      </c>
      <c r="AK187" s="401" t="s">
        <v>7789</v>
      </c>
      <c r="AL187" s="401" t="s">
        <v>7505</v>
      </c>
      <c r="AM187" s="401"/>
      <c r="AN187" s="399"/>
      <c r="AO187" s="408">
        <v>44886</v>
      </c>
      <c r="AP187" s="419">
        <v>44886</v>
      </c>
      <c r="AQ187" s="442"/>
      <c r="AR187" s="393">
        <f>YEAR(AP187)</f>
        <v>2022</v>
      </c>
      <c r="AS187" s="389" t="s">
        <v>7676</v>
      </c>
      <c r="AT187" s="389"/>
      <c r="AU187" s="404"/>
      <c r="AV187" s="404"/>
      <c r="AW187" s="389"/>
      <c r="AX187" s="403" t="s">
        <v>7676</v>
      </c>
      <c r="AY187" s="405" t="s">
        <v>9330</v>
      </c>
      <c r="AZ187" s="403" t="s">
        <v>9953</v>
      </c>
      <c r="BA187" s="403"/>
      <c r="BB187" s="406"/>
      <c r="BC187" s="406"/>
      <c r="BD187" s="396"/>
      <c r="BE187" s="407" t="s">
        <v>7892</v>
      </c>
      <c r="BF187" s="390">
        <v>6237000</v>
      </c>
      <c r="BG187" s="399" t="s">
        <v>7682</v>
      </c>
      <c r="BH187" s="408">
        <v>45408</v>
      </c>
      <c r="BI187" s="468" t="s">
        <v>10749</v>
      </c>
      <c r="BJ187" s="410" t="s">
        <v>7935</v>
      </c>
      <c r="BK187" s="410" t="s">
        <v>10750</v>
      </c>
      <c r="BL187" s="410" t="s">
        <v>10751</v>
      </c>
      <c r="BM187" s="411">
        <v>0</v>
      </c>
      <c r="BN187" s="410">
        <v>0</v>
      </c>
      <c r="BO187" s="390">
        <v>2002</v>
      </c>
      <c r="BP187" s="412"/>
      <c r="BQ187" s="412" t="s">
        <v>7517</v>
      </c>
      <c r="BR187" s="427" t="s">
        <v>10752</v>
      </c>
      <c r="BS187" s="427"/>
      <c r="BT187" s="427"/>
      <c r="BU187" s="427"/>
      <c r="BV187" s="427"/>
      <c r="BW187" s="427"/>
      <c r="BX187" s="406">
        <v>1</v>
      </c>
      <c r="BY187" s="427" t="s">
        <v>10753</v>
      </c>
      <c r="BZ187" s="406" t="s">
        <v>10754</v>
      </c>
      <c r="CA187" s="427" t="s">
        <v>10755</v>
      </c>
      <c r="CB187" s="406" t="s">
        <v>10756</v>
      </c>
      <c r="CC187" s="427" t="s">
        <v>10757</v>
      </c>
      <c r="CD187" s="427" t="s">
        <v>8485</v>
      </c>
      <c r="CE187" s="428"/>
      <c r="CF187" s="427" t="s">
        <v>10758</v>
      </c>
      <c r="CG187" s="427"/>
      <c r="CH187" s="427"/>
      <c r="CI187" s="427"/>
      <c r="CJ187" s="415">
        <f>+$CJ$2-AR187</f>
        <v>2</v>
      </c>
      <c r="CK187" s="416" t="e">
        <f>VLOOKUP(B187,'[1]thành tích'!B$4:H$400,7,0)</f>
        <v>#REF!</v>
      </c>
      <c r="CL187" s="417" t="e">
        <f>VLOOKUP(B187,'[1]thành tích'!B$4:M$310,12,0)</f>
        <v>#REF!</v>
      </c>
      <c r="CM187" s="417" t="e">
        <f>VLOOKUP(B187,'[1]thành tích'!B$4:J$310,9,0)</f>
        <v>#REF!</v>
      </c>
      <c r="CN187" s="417" t="e">
        <f>VLOOKUP(B187,'[1]thành tích'!B$4:F$310,5,0)</f>
        <v>#REF!</v>
      </c>
      <c r="CP187" s="418" t="e">
        <f>VLOOKUP(B187,#REF!,2,0)</f>
        <v>#REF!</v>
      </c>
    </row>
    <row r="188" spans="1:94" s="418" customFormat="1" ht="35.25" customHeight="1">
      <c r="A188" s="386">
        <f t="shared" si="2"/>
        <v>183</v>
      </c>
      <c r="B188" s="568">
        <v>18478</v>
      </c>
      <c r="C188" s="517" t="s">
        <v>3337</v>
      </c>
      <c r="D188" s="389">
        <v>30357</v>
      </c>
      <c r="E188" s="390">
        <f t="shared" si="12"/>
        <v>2</v>
      </c>
      <c r="F188" s="391" t="s">
        <v>10759</v>
      </c>
      <c r="G188" s="389"/>
      <c r="H188" s="389" t="s">
        <v>10760</v>
      </c>
      <c r="I188" s="393">
        <f>YEAR(D188)</f>
        <v>1983</v>
      </c>
      <c r="J188" s="389">
        <v>30357</v>
      </c>
      <c r="K188" s="429"/>
      <c r="L188" s="387">
        <v>1</v>
      </c>
      <c r="M188" s="387" t="s">
        <v>7425</v>
      </c>
      <c r="N188" s="387">
        <v>18478</v>
      </c>
      <c r="O188" s="406" t="s">
        <v>10761</v>
      </c>
      <c r="P188" s="401" t="s">
        <v>10762</v>
      </c>
      <c r="Q188" s="401" t="s">
        <v>10763</v>
      </c>
      <c r="R188" s="401" t="s">
        <v>10764</v>
      </c>
      <c r="S188" s="401" t="s">
        <v>7523</v>
      </c>
      <c r="T188" s="401" t="s">
        <v>7431</v>
      </c>
      <c r="U188" s="401" t="s">
        <v>7432</v>
      </c>
      <c r="V188" s="395" t="s">
        <v>10764</v>
      </c>
      <c r="W188" s="395" t="s">
        <v>7523</v>
      </c>
      <c r="X188" s="395" t="s">
        <v>7431</v>
      </c>
      <c r="Y188" s="395" t="s">
        <v>7432</v>
      </c>
      <c r="Z188" s="395" t="s">
        <v>7433</v>
      </c>
      <c r="AA188" s="386" t="s">
        <v>8273</v>
      </c>
      <c r="AB188" s="396" t="s">
        <v>7435</v>
      </c>
      <c r="AC188" s="397" t="s">
        <v>10765</v>
      </c>
      <c r="AD188" s="398">
        <v>44326</v>
      </c>
      <c r="AE188" s="434" t="s">
        <v>7437</v>
      </c>
      <c r="AF188" s="395">
        <v>39898</v>
      </c>
      <c r="AG188" s="395">
        <v>40263</v>
      </c>
      <c r="AH188" s="395"/>
      <c r="AI188" s="399" t="s">
        <v>7502</v>
      </c>
      <c r="AJ188" s="445" t="s">
        <v>10766</v>
      </c>
      <c r="AK188" s="399" t="s">
        <v>7504</v>
      </c>
      <c r="AL188" s="401" t="s">
        <v>8368</v>
      </c>
      <c r="AM188" s="401" t="s">
        <v>10767</v>
      </c>
      <c r="AN188" s="399" t="s">
        <v>7507</v>
      </c>
      <c r="AO188" s="389" t="s">
        <v>9114</v>
      </c>
      <c r="AP188" s="389" t="s">
        <v>9114</v>
      </c>
      <c r="AQ188" s="485"/>
      <c r="AR188" s="393" t="e">
        <f>YEAR(AP188)</f>
        <v>#VALUE!</v>
      </c>
      <c r="AS188" s="389" t="s">
        <v>7676</v>
      </c>
      <c r="AT188" s="389" t="s">
        <v>7677</v>
      </c>
      <c r="AU188" s="406" t="s">
        <v>7447</v>
      </c>
      <c r="AV188" s="393"/>
      <c r="AW188" s="390"/>
      <c r="AX188" s="389" t="s">
        <v>7677</v>
      </c>
      <c r="AY188" s="519" t="s">
        <v>7678</v>
      </c>
      <c r="AZ188" s="406" t="s">
        <v>7679</v>
      </c>
      <c r="BA188" s="403">
        <v>2003006934</v>
      </c>
      <c r="BB188" s="406" t="s">
        <v>10768</v>
      </c>
      <c r="BC188" s="406" t="s">
        <v>10769</v>
      </c>
      <c r="BD188" s="396" t="s">
        <v>5208</v>
      </c>
      <c r="BE188" s="407" t="s">
        <v>7892</v>
      </c>
      <c r="BF188" s="390">
        <v>6237000</v>
      </c>
      <c r="BG188" s="399" t="s">
        <v>7682</v>
      </c>
      <c r="BH188" s="566">
        <v>43804</v>
      </c>
      <c r="BI188" s="409" t="s">
        <v>10770</v>
      </c>
      <c r="BJ188" s="410" t="s">
        <v>7377</v>
      </c>
      <c r="BK188" s="410" t="s">
        <v>2717</v>
      </c>
      <c r="BL188" s="410" t="s">
        <v>10771</v>
      </c>
      <c r="BM188" s="411">
        <v>0</v>
      </c>
      <c r="BN188" s="410">
        <v>0</v>
      </c>
      <c r="BO188" s="390">
        <v>1987</v>
      </c>
      <c r="BP188" s="412"/>
      <c r="BQ188" s="396" t="s">
        <v>10772</v>
      </c>
      <c r="BR188" s="490" t="s">
        <v>10773</v>
      </c>
      <c r="BS188" s="490" t="s">
        <v>9773</v>
      </c>
      <c r="BT188" s="490" t="s">
        <v>10774</v>
      </c>
      <c r="BU188" s="490" t="s">
        <v>7463</v>
      </c>
      <c r="BV188" s="490" t="s">
        <v>10775</v>
      </c>
      <c r="BW188" s="490" t="s">
        <v>10776</v>
      </c>
      <c r="BX188" s="406">
        <v>4</v>
      </c>
      <c r="BY188" s="427" t="s">
        <v>10777</v>
      </c>
      <c r="BZ188" s="406" t="s">
        <v>10778</v>
      </c>
      <c r="CA188" s="427" t="s">
        <v>10779</v>
      </c>
      <c r="CB188" s="406" t="s">
        <v>10780</v>
      </c>
      <c r="CC188" s="490" t="s">
        <v>7777</v>
      </c>
      <c r="CD188" s="490" t="s">
        <v>10781</v>
      </c>
      <c r="CE188" s="490"/>
      <c r="CF188" s="490" t="s">
        <v>10782</v>
      </c>
      <c r="CG188" s="490"/>
      <c r="CH188" s="490" t="s">
        <v>7946</v>
      </c>
      <c r="CI188" s="490"/>
      <c r="CJ188" s="415" t="e">
        <f t="shared" si="13"/>
        <v>#VALUE!</v>
      </c>
      <c r="CK188" s="416" t="e">
        <f>VLOOKUP(B188,'[1]thành tích'!B$4:H$400,7,0)</f>
        <v>#REF!</v>
      </c>
      <c r="CL188" s="417" t="str">
        <f>VLOOKUP(B188,'[1]thành tích'!B$4:M$310,12,0)</f>
        <v xml:space="preserve"> 2024 CNSX Phú Quốc 17-20/5/24</v>
      </c>
      <c r="CM188" s="417" t="e">
        <f>VLOOKUP(B188,'[1]thành tích'!B$4:J$310,9,0)</f>
        <v>#REF!</v>
      </c>
      <c r="CN188" s="417" t="e">
        <f>VLOOKUP(B188,'[1]thành tích'!B$4:F$310,5,0)</f>
        <v>#REF!</v>
      </c>
      <c r="CP188" s="418" t="e">
        <f>VLOOKUP(B188,#REF!,2,0)</f>
        <v>#REF!</v>
      </c>
    </row>
    <row r="189" spans="1:94" s="418" customFormat="1" ht="35.25" customHeight="1">
      <c r="A189" s="386">
        <f t="shared" si="2"/>
        <v>184</v>
      </c>
      <c r="B189" s="387">
        <v>13046</v>
      </c>
      <c r="C189" s="522" t="s">
        <v>219</v>
      </c>
      <c r="D189" s="419">
        <v>31267</v>
      </c>
      <c r="E189" s="390">
        <f t="shared" si="12"/>
        <v>8</v>
      </c>
      <c r="F189" s="391" t="s">
        <v>10759</v>
      </c>
      <c r="G189" s="419"/>
      <c r="H189" s="392"/>
      <c r="I189" s="393">
        <f t="shared" si="14"/>
        <v>1985</v>
      </c>
      <c r="J189" s="419"/>
      <c r="K189" s="448">
        <v>31267</v>
      </c>
      <c r="L189" s="387">
        <v>2</v>
      </c>
      <c r="M189" s="387" t="s">
        <v>7397</v>
      </c>
      <c r="N189" s="387">
        <v>13046</v>
      </c>
      <c r="O189" s="433" t="s">
        <v>10783</v>
      </c>
      <c r="P189" s="434" t="s">
        <v>10783</v>
      </c>
      <c r="Q189" s="401" t="s">
        <v>10784</v>
      </c>
      <c r="R189" s="401" t="s">
        <v>10785</v>
      </c>
      <c r="S189" s="401" t="s">
        <v>7430</v>
      </c>
      <c r="T189" s="401" t="s">
        <v>7431</v>
      </c>
      <c r="U189" s="401" t="s">
        <v>7432</v>
      </c>
      <c r="V189" s="395" t="s">
        <v>10786</v>
      </c>
      <c r="W189" s="395" t="s">
        <v>7430</v>
      </c>
      <c r="X189" s="395" t="s">
        <v>7431</v>
      </c>
      <c r="Y189" s="395" t="s">
        <v>7432</v>
      </c>
      <c r="Z189" s="395" t="s">
        <v>7433</v>
      </c>
      <c r="AA189" s="386" t="s">
        <v>7434</v>
      </c>
      <c r="AB189" s="396" t="s">
        <v>7435</v>
      </c>
      <c r="AC189" s="449" t="s">
        <v>10787</v>
      </c>
      <c r="AD189" s="398">
        <v>44422</v>
      </c>
      <c r="AE189" s="399" t="s">
        <v>7437</v>
      </c>
      <c r="AF189" s="395"/>
      <c r="AG189" s="395"/>
      <c r="AH189" s="395"/>
      <c r="AI189" s="399" t="s">
        <v>7502</v>
      </c>
      <c r="AJ189" s="460" t="s">
        <v>8170</v>
      </c>
      <c r="AK189" s="401" t="s">
        <v>7789</v>
      </c>
      <c r="AL189" s="401" t="s">
        <v>7715</v>
      </c>
      <c r="AM189" s="401" t="s">
        <v>7764</v>
      </c>
      <c r="AN189" s="459"/>
      <c r="AO189" s="419">
        <v>38239</v>
      </c>
      <c r="AP189" s="419">
        <v>38239</v>
      </c>
      <c r="AQ189" s="423"/>
      <c r="AR189" s="393">
        <f t="shared" ref="AR189:AR206" si="15">YEAR(AP189)</f>
        <v>2004</v>
      </c>
      <c r="AS189" s="389" t="s">
        <v>7676</v>
      </c>
      <c r="AT189" s="389">
        <v>0</v>
      </c>
      <c r="AU189" s="404"/>
      <c r="AV189" s="393"/>
      <c r="AW189" s="403"/>
      <c r="AX189" s="389" t="s">
        <v>7676</v>
      </c>
      <c r="AY189" s="405" t="s">
        <v>7678</v>
      </c>
      <c r="AZ189" s="406" t="s">
        <v>7679</v>
      </c>
      <c r="BA189" s="406">
        <v>2005000783</v>
      </c>
      <c r="BB189" s="406" t="s">
        <v>10788</v>
      </c>
      <c r="BC189" s="406" t="s">
        <v>10789</v>
      </c>
      <c r="BD189" s="396" t="s">
        <v>5204</v>
      </c>
      <c r="BE189" s="407" t="s">
        <v>7655</v>
      </c>
      <c r="BF189" s="390">
        <v>6877000</v>
      </c>
      <c r="BG189" s="399" t="s">
        <v>7682</v>
      </c>
      <c r="BH189" s="408">
        <v>45261</v>
      </c>
      <c r="BI189" s="468" t="s">
        <v>10790</v>
      </c>
      <c r="BJ189" s="410" t="s">
        <v>7379</v>
      </c>
      <c r="BK189" s="410">
        <v>0</v>
      </c>
      <c r="BL189" s="410">
        <v>0</v>
      </c>
      <c r="BM189" s="411" t="s">
        <v>816</v>
      </c>
      <c r="BN189" s="410" t="s">
        <v>10791</v>
      </c>
      <c r="BO189" s="390">
        <v>1982</v>
      </c>
      <c r="BP189" s="390"/>
      <c r="BQ189" s="393" t="s">
        <v>10792</v>
      </c>
      <c r="BR189" s="462" t="s">
        <v>10793</v>
      </c>
      <c r="BS189" s="462"/>
      <c r="BT189" s="462" t="s">
        <v>10794</v>
      </c>
      <c r="BU189" s="462"/>
      <c r="BV189" s="414"/>
      <c r="BW189" s="414"/>
      <c r="BX189" s="406">
        <v>2</v>
      </c>
      <c r="BY189" s="427" t="s">
        <v>280</v>
      </c>
      <c r="BZ189" s="406" t="s">
        <v>10795</v>
      </c>
      <c r="CA189" s="427" t="s">
        <v>10796</v>
      </c>
      <c r="CB189" s="406">
        <v>0</v>
      </c>
      <c r="CC189" s="414" t="s">
        <v>7590</v>
      </c>
      <c r="CD189" s="414" t="s">
        <v>10797</v>
      </c>
      <c r="CE189" s="424" t="s">
        <v>10795</v>
      </c>
      <c r="CF189" s="414" t="s">
        <v>10798</v>
      </c>
      <c r="CG189" s="414" t="s">
        <v>10335</v>
      </c>
      <c r="CH189" s="414" t="s">
        <v>10799</v>
      </c>
      <c r="CI189" s="414"/>
      <c r="CJ189" s="415">
        <f t="shared" si="13"/>
        <v>20</v>
      </c>
      <c r="CK189" s="416">
        <f>VLOOKUP(B189,'[1]thành tích'!B$4:H$400,7,0)</f>
        <v>2023</v>
      </c>
      <c r="CL189" s="417" t="e">
        <f>VLOOKUP(B189,'[1]thành tích'!B$4:M$310,12,0)</f>
        <v>#REF!</v>
      </c>
      <c r="CM189" s="417" t="e">
        <f>VLOOKUP(B189,'[1]thành tích'!B$4:J$310,9,0)</f>
        <v>#REF!</v>
      </c>
      <c r="CN189" s="417" t="str">
        <f>VLOOKUP(B189,'[1]thành tích'!B$4:F$310,5,0)</f>
        <v>Sa Pa 6/2019</v>
      </c>
      <c r="CP189" s="418" t="e">
        <f>VLOOKUP(B189,#REF!,2,0)</f>
        <v>#REF!</v>
      </c>
    </row>
    <row r="190" spans="1:94" s="418" customFormat="1" ht="35.25" customHeight="1">
      <c r="A190" s="386">
        <f t="shared" si="2"/>
        <v>185</v>
      </c>
      <c r="B190" s="387">
        <v>14548</v>
      </c>
      <c r="C190" s="522" t="s">
        <v>382</v>
      </c>
      <c r="D190" s="419">
        <v>31172</v>
      </c>
      <c r="E190" s="390">
        <f t="shared" si="12"/>
        <v>5</v>
      </c>
      <c r="F190" s="391" t="s">
        <v>10759</v>
      </c>
      <c r="G190" s="419"/>
      <c r="H190" s="392"/>
      <c r="I190" s="393">
        <f t="shared" si="14"/>
        <v>1985</v>
      </c>
      <c r="J190" s="419"/>
      <c r="K190" s="448">
        <v>31172</v>
      </c>
      <c r="L190" s="387">
        <v>2</v>
      </c>
      <c r="M190" s="387" t="s">
        <v>7397</v>
      </c>
      <c r="N190" s="387">
        <v>14548</v>
      </c>
      <c r="O190" s="433" t="s">
        <v>7497</v>
      </c>
      <c r="P190" s="434" t="s">
        <v>8954</v>
      </c>
      <c r="Q190" s="401" t="s">
        <v>7428</v>
      </c>
      <c r="R190" s="401" t="s">
        <v>7429</v>
      </c>
      <c r="S190" s="401" t="s">
        <v>7430</v>
      </c>
      <c r="T190" s="401" t="s">
        <v>7431</v>
      </c>
      <c r="U190" s="401" t="s">
        <v>7432</v>
      </c>
      <c r="V190" s="395" t="s">
        <v>7429</v>
      </c>
      <c r="W190" s="395" t="s">
        <v>7430</v>
      </c>
      <c r="X190" s="395" t="s">
        <v>7431</v>
      </c>
      <c r="Y190" s="395" t="s">
        <v>7432</v>
      </c>
      <c r="Z190" s="395" t="s">
        <v>7433</v>
      </c>
      <c r="AA190" s="386" t="s">
        <v>7434</v>
      </c>
      <c r="AB190" s="396" t="s">
        <v>7435</v>
      </c>
      <c r="AC190" s="449" t="s">
        <v>10800</v>
      </c>
      <c r="AD190" s="512" t="s">
        <v>10801</v>
      </c>
      <c r="AE190" s="399" t="s">
        <v>7437</v>
      </c>
      <c r="AF190" s="395"/>
      <c r="AG190" s="395"/>
      <c r="AH190" s="395"/>
      <c r="AI190" s="399" t="s">
        <v>7502</v>
      </c>
      <c r="AJ190" s="407" t="s">
        <v>10802</v>
      </c>
      <c r="AK190" s="399" t="s">
        <v>7789</v>
      </c>
      <c r="AL190" s="401" t="s">
        <v>7443</v>
      </c>
      <c r="AM190" s="401" t="s">
        <v>9380</v>
      </c>
      <c r="AN190" s="459"/>
      <c r="AO190" s="419">
        <v>39022</v>
      </c>
      <c r="AP190" s="419">
        <v>39022</v>
      </c>
      <c r="AQ190" s="423"/>
      <c r="AR190" s="393">
        <f t="shared" si="15"/>
        <v>2006</v>
      </c>
      <c r="AS190" s="389" t="s">
        <v>7676</v>
      </c>
      <c r="AT190" s="389">
        <v>0</v>
      </c>
      <c r="AU190" s="404"/>
      <c r="AV190" s="393" t="s">
        <v>7855</v>
      </c>
      <c r="AW190" s="390"/>
      <c r="AX190" s="389" t="s">
        <v>7676</v>
      </c>
      <c r="AY190" s="391" t="s">
        <v>7678</v>
      </c>
      <c r="AZ190" s="406" t="s">
        <v>7679</v>
      </c>
      <c r="BA190" s="406">
        <v>2007007871</v>
      </c>
      <c r="BB190" s="406" t="s">
        <v>10803</v>
      </c>
      <c r="BC190" s="406" t="s">
        <v>10804</v>
      </c>
      <c r="BD190" s="396" t="s">
        <v>5204</v>
      </c>
      <c r="BE190" s="407" t="s">
        <v>7655</v>
      </c>
      <c r="BF190" s="390">
        <v>6877000</v>
      </c>
      <c r="BG190" s="399" t="s">
        <v>7682</v>
      </c>
      <c r="BH190" s="451">
        <v>44136</v>
      </c>
      <c r="BI190" s="409" t="s">
        <v>10805</v>
      </c>
      <c r="BJ190" s="410" t="s">
        <v>7379</v>
      </c>
      <c r="BK190" s="410">
        <v>0</v>
      </c>
      <c r="BL190" s="410">
        <v>0</v>
      </c>
      <c r="BM190" s="411" t="s">
        <v>10806</v>
      </c>
      <c r="BN190" s="410" t="s">
        <v>10807</v>
      </c>
      <c r="BO190" s="390">
        <v>1984</v>
      </c>
      <c r="BP190" s="412"/>
      <c r="BQ190" s="392" t="s">
        <v>10808</v>
      </c>
      <c r="BR190" s="452" t="s">
        <v>10809</v>
      </c>
      <c r="BS190" s="452" t="s">
        <v>8859</v>
      </c>
      <c r="BT190" s="452" t="s">
        <v>10810</v>
      </c>
      <c r="BU190" s="452" t="s">
        <v>7463</v>
      </c>
      <c r="BV190" s="414"/>
      <c r="BW190" s="414"/>
      <c r="BX190" s="406">
        <v>2</v>
      </c>
      <c r="BY190" s="427" t="s">
        <v>8662</v>
      </c>
      <c r="BZ190" s="406">
        <v>0</v>
      </c>
      <c r="CA190" s="427" t="s">
        <v>298</v>
      </c>
      <c r="CB190" s="406" t="s">
        <v>8970</v>
      </c>
      <c r="CC190" s="414" t="s">
        <v>7468</v>
      </c>
      <c r="CD190" s="414" t="s">
        <v>7494</v>
      </c>
      <c r="CE190" s="424" t="s">
        <v>8970</v>
      </c>
      <c r="CF190" s="414" t="s">
        <v>10811</v>
      </c>
      <c r="CG190" s="414" t="s">
        <v>7590</v>
      </c>
      <c r="CH190" s="414" t="s">
        <v>10812</v>
      </c>
      <c r="CI190" s="414"/>
      <c r="CJ190" s="415">
        <f t="shared" si="13"/>
        <v>18</v>
      </c>
      <c r="CK190" s="416">
        <f>VLOOKUP(B190,'[1]thành tích'!B$4:H$400,7,0)</f>
        <v>2024</v>
      </c>
      <c r="CL190" s="417">
        <f>VLOOKUP(B190,'[1]thành tích'!B$4:M$310,12,0)</f>
        <v>2022</v>
      </c>
      <c r="CM190" s="417" t="e">
        <f>VLOOKUP(B190,'[1]thành tích'!B$4:J$310,9,0)</f>
        <v>#REF!</v>
      </c>
      <c r="CN190" s="417" t="str">
        <f>VLOOKUP(B190,'[1]thành tích'!B$4:F$310,5,0)</f>
        <v>Sầm Sơn (7/2020)</v>
      </c>
      <c r="CP190" s="418" t="e">
        <f>VLOOKUP(B190,#REF!,2,0)</f>
        <v>#REF!</v>
      </c>
    </row>
    <row r="191" spans="1:94" s="418" customFormat="1" ht="35.25" customHeight="1">
      <c r="A191" s="386">
        <f t="shared" si="2"/>
        <v>186</v>
      </c>
      <c r="B191" s="387">
        <v>12218</v>
      </c>
      <c r="C191" s="489" t="s">
        <v>10813</v>
      </c>
      <c r="D191" s="389">
        <v>27881</v>
      </c>
      <c r="E191" s="390">
        <f t="shared" si="12"/>
        <v>5</v>
      </c>
      <c r="F191" s="391" t="s">
        <v>10759</v>
      </c>
      <c r="G191" s="389" t="s">
        <v>10814</v>
      </c>
      <c r="H191" s="403"/>
      <c r="I191" s="393">
        <f t="shared" si="14"/>
        <v>1976</v>
      </c>
      <c r="J191" s="389"/>
      <c r="K191" s="429">
        <v>27881</v>
      </c>
      <c r="L191" s="387">
        <v>2</v>
      </c>
      <c r="M191" s="387" t="s">
        <v>7397</v>
      </c>
      <c r="N191" s="387">
        <v>12218</v>
      </c>
      <c r="O191" s="406" t="s">
        <v>10815</v>
      </c>
      <c r="P191" s="401" t="s">
        <v>10815</v>
      </c>
      <c r="Q191" s="401" t="s">
        <v>10816</v>
      </c>
      <c r="R191" s="401" t="s">
        <v>8243</v>
      </c>
      <c r="S191" s="401" t="s">
        <v>7430</v>
      </c>
      <c r="T191" s="401" t="s">
        <v>7431</v>
      </c>
      <c r="U191" s="401" t="s">
        <v>7432</v>
      </c>
      <c r="V191" s="395" t="s">
        <v>8243</v>
      </c>
      <c r="W191" s="395" t="s">
        <v>7430</v>
      </c>
      <c r="X191" s="395" t="s">
        <v>7431</v>
      </c>
      <c r="Y191" s="395" t="s">
        <v>7432</v>
      </c>
      <c r="Z191" s="395" t="s">
        <v>7433</v>
      </c>
      <c r="AA191" s="386" t="s">
        <v>7434</v>
      </c>
      <c r="AB191" s="396" t="s">
        <v>7435</v>
      </c>
      <c r="AC191" s="426" t="s">
        <v>10817</v>
      </c>
      <c r="AD191" s="398">
        <v>43889</v>
      </c>
      <c r="AE191" s="399" t="s">
        <v>7437</v>
      </c>
      <c r="AF191" s="395"/>
      <c r="AG191" s="395"/>
      <c r="AH191" s="395"/>
      <c r="AI191" s="399" t="s">
        <v>7502</v>
      </c>
      <c r="AJ191" s="407" t="s">
        <v>9681</v>
      </c>
      <c r="AK191" s="458"/>
      <c r="AL191" s="401" t="s">
        <v>9364</v>
      </c>
      <c r="AM191" s="401" t="s">
        <v>9365</v>
      </c>
      <c r="AN191" s="399"/>
      <c r="AO191" s="389" t="s">
        <v>10818</v>
      </c>
      <c r="AP191" s="389" t="s">
        <v>10818</v>
      </c>
      <c r="AQ191" s="403"/>
      <c r="AR191" s="393">
        <f t="shared" si="15"/>
        <v>2001</v>
      </c>
      <c r="AS191" s="389" t="s">
        <v>7676</v>
      </c>
      <c r="AT191" s="389">
        <v>0</v>
      </c>
      <c r="AU191" s="404"/>
      <c r="AV191" s="404"/>
      <c r="AW191" s="404"/>
      <c r="AX191" s="389" t="s">
        <v>7676</v>
      </c>
      <c r="AY191" s="405" t="s">
        <v>7678</v>
      </c>
      <c r="AZ191" s="406" t="s">
        <v>7679</v>
      </c>
      <c r="BA191" s="406">
        <v>2001003388</v>
      </c>
      <c r="BB191" s="406" t="s">
        <v>10819</v>
      </c>
      <c r="BC191" s="406" t="s">
        <v>10820</v>
      </c>
      <c r="BD191" s="396" t="s">
        <v>5204</v>
      </c>
      <c r="BE191" s="407" t="s">
        <v>7634</v>
      </c>
      <c r="BF191" s="390">
        <v>7564000</v>
      </c>
      <c r="BG191" s="399" t="s">
        <v>7682</v>
      </c>
      <c r="BH191" s="408">
        <v>44562</v>
      </c>
      <c r="BI191" s="468" t="s">
        <v>10821</v>
      </c>
      <c r="BJ191" s="410" t="s">
        <v>7379</v>
      </c>
      <c r="BK191" s="410">
        <v>0</v>
      </c>
      <c r="BL191" s="410">
        <v>0</v>
      </c>
      <c r="BM191" s="411" t="s">
        <v>10822</v>
      </c>
      <c r="BN191" s="410" t="s">
        <v>10823</v>
      </c>
      <c r="BO191" s="390">
        <v>1960</v>
      </c>
      <c r="BP191" s="412"/>
      <c r="BQ191" s="437" t="s">
        <v>7468</v>
      </c>
      <c r="BR191" s="484" t="s">
        <v>10824</v>
      </c>
      <c r="BS191" s="484" t="s">
        <v>10825</v>
      </c>
      <c r="BT191" s="484" t="s">
        <v>10826</v>
      </c>
      <c r="BU191" s="484" t="s">
        <v>7463</v>
      </c>
      <c r="BV191" s="484"/>
      <c r="BW191" s="484"/>
      <c r="BX191" s="406">
        <v>2</v>
      </c>
      <c r="BY191" s="427" t="s">
        <v>8662</v>
      </c>
      <c r="BZ191" s="406">
        <v>0</v>
      </c>
      <c r="CA191" s="427" t="s">
        <v>8662</v>
      </c>
      <c r="CB191" s="406">
        <v>0</v>
      </c>
      <c r="CC191" s="484"/>
      <c r="CD191" s="484"/>
      <c r="CE191" s="484"/>
      <c r="CF191" s="484" t="s">
        <v>7883</v>
      </c>
      <c r="CG191" s="484"/>
      <c r="CH191" s="484"/>
      <c r="CI191" s="484"/>
      <c r="CJ191" s="415">
        <f t="shared" si="13"/>
        <v>23</v>
      </c>
      <c r="CK191" s="416">
        <f>VLOOKUP(B191,'[1]thành tích'!B$4:H$400,7,0)</f>
        <v>2022</v>
      </c>
      <c r="CL191" s="417" t="e">
        <f>VLOOKUP(B191,'[1]thành tích'!B$4:M$310,12,0)</f>
        <v>#REF!</v>
      </c>
      <c r="CM191" s="417" t="e">
        <f>VLOOKUP(B191,'[1]thành tích'!B$4:J$310,9,0)</f>
        <v>#REF!</v>
      </c>
      <c r="CN191" s="417" t="str">
        <f>VLOOKUP(B191,'[1]thành tích'!B$4:F$310,5,0)</f>
        <v>1-11-17/6/ 2017 sapa
2-Hạ Long 2024</v>
      </c>
      <c r="CP191" s="418" t="e">
        <f>VLOOKUP(B191,#REF!,2,0)</f>
        <v>#REF!</v>
      </c>
    </row>
    <row r="192" spans="1:94" s="418" customFormat="1" ht="35.25" customHeight="1">
      <c r="A192" s="386">
        <f t="shared" si="2"/>
        <v>187</v>
      </c>
      <c r="B192" s="387">
        <v>12287</v>
      </c>
      <c r="C192" s="489" t="s">
        <v>768</v>
      </c>
      <c r="D192" s="389" t="s">
        <v>10827</v>
      </c>
      <c r="E192" s="390" t="e">
        <f t="shared" si="12"/>
        <v>#VALUE!</v>
      </c>
      <c r="F192" s="391" t="s">
        <v>10759</v>
      </c>
      <c r="G192" s="389"/>
      <c r="H192" s="403"/>
      <c r="I192" s="393" t="e">
        <f t="shared" si="14"/>
        <v>#VALUE!</v>
      </c>
      <c r="J192" s="389"/>
      <c r="K192" s="429" t="s">
        <v>10827</v>
      </c>
      <c r="L192" s="387">
        <v>2</v>
      </c>
      <c r="M192" s="387" t="s">
        <v>7397</v>
      </c>
      <c r="N192" s="387">
        <v>12287</v>
      </c>
      <c r="O192" s="406" t="s">
        <v>10828</v>
      </c>
      <c r="P192" s="401" t="s">
        <v>10828</v>
      </c>
      <c r="Q192" s="401" t="s">
        <v>10829</v>
      </c>
      <c r="R192" s="401" t="s">
        <v>10830</v>
      </c>
      <c r="S192" s="401" t="s">
        <v>7474</v>
      </c>
      <c r="T192" s="401" t="s">
        <v>7431</v>
      </c>
      <c r="U192" s="401" t="s">
        <v>7432</v>
      </c>
      <c r="V192" s="395" t="s">
        <v>10830</v>
      </c>
      <c r="W192" s="395" t="s">
        <v>7474</v>
      </c>
      <c r="X192" s="395" t="s">
        <v>7431</v>
      </c>
      <c r="Y192" s="395" t="s">
        <v>7432</v>
      </c>
      <c r="Z192" s="395" t="s">
        <v>7433</v>
      </c>
      <c r="AA192" s="386" t="s">
        <v>7434</v>
      </c>
      <c r="AB192" s="396" t="s">
        <v>7435</v>
      </c>
      <c r="AC192" s="426" t="s">
        <v>10831</v>
      </c>
      <c r="AD192" s="398">
        <v>44300</v>
      </c>
      <c r="AE192" s="399" t="s">
        <v>7437</v>
      </c>
      <c r="AF192" s="395"/>
      <c r="AG192" s="395"/>
      <c r="AH192" s="395"/>
      <c r="AI192" s="399" t="s">
        <v>7502</v>
      </c>
      <c r="AJ192" s="407" t="s">
        <v>8794</v>
      </c>
      <c r="AK192" s="399" t="s">
        <v>7504</v>
      </c>
      <c r="AL192" s="401" t="s">
        <v>7715</v>
      </c>
      <c r="AM192" s="401" t="s">
        <v>7764</v>
      </c>
      <c r="AN192" s="399"/>
      <c r="AO192" s="389" t="s">
        <v>10832</v>
      </c>
      <c r="AP192" s="389" t="s">
        <v>10833</v>
      </c>
      <c r="AQ192" s="402"/>
      <c r="AR192" s="393">
        <f t="shared" si="15"/>
        <v>2001</v>
      </c>
      <c r="AS192" s="389" t="s">
        <v>7676</v>
      </c>
      <c r="AT192" s="389">
        <v>0</v>
      </c>
      <c r="AU192" s="404"/>
      <c r="AV192" s="404"/>
      <c r="AW192" s="404"/>
      <c r="AX192" s="389" t="s">
        <v>7676</v>
      </c>
      <c r="AY192" s="405" t="s">
        <v>7678</v>
      </c>
      <c r="AZ192" s="406" t="s">
        <v>7679</v>
      </c>
      <c r="BA192" s="406">
        <v>2001005190</v>
      </c>
      <c r="BB192" s="406" t="s">
        <v>10834</v>
      </c>
      <c r="BC192" s="406" t="s">
        <v>10835</v>
      </c>
      <c r="BD192" s="396" t="s">
        <v>5204</v>
      </c>
      <c r="BE192" s="407" t="s">
        <v>7655</v>
      </c>
      <c r="BF192" s="390">
        <v>6877000</v>
      </c>
      <c r="BG192" s="399" t="s">
        <v>7682</v>
      </c>
      <c r="BH192" s="451">
        <v>44136</v>
      </c>
      <c r="BI192" s="409" t="s">
        <v>10836</v>
      </c>
      <c r="BJ192" s="410" t="s">
        <v>7379</v>
      </c>
      <c r="BK192" s="410">
        <v>0</v>
      </c>
      <c r="BL192" s="410">
        <v>0</v>
      </c>
      <c r="BM192" s="411" t="s">
        <v>914</v>
      </c>
      <c r="BN192" s="443" t="s">
        <v>10837</v>
      </c>
      <c r="BO192" s="390">
        <v>1975</v>
      </c>
      <c r="BP192" s="412"/>
      <c r="BQ192" s="406" t="s">
        <v>10838</v>
      </c>
      <c r="BR192" s="427" t="s">
        <v>10839</v>
      </c>
      <c r="BS192" s="427" t="s">
        <v>10840</v>
      </c>
      <c r="BT192" s="427" t="s">
        <v>10841</v>
      </c>
      <c r="BU192" s="427" t="s">
        <v>7463</v>
      </c>
      <c r="BV192" s="427" t="s">
        <v>10842</v>
      </c>
      <c r="BW192" s="427"/>
      <c r="BX192" s="406">
        <v>3</v>
      </c>
      <c r="BY192" s="427" t="s">
        <v>2167</v>
      </c>
      <c r="BZ192" s="406">
        <v>0</v>
      </c>
      <c r="CA192" s="427" t="s">
        <v>1394</v>
      </c>
      <c r="CB192" s="406" t="s">
        <v>10843</v>
      </c>
      <c r="CC192" s="427" t="s">
        <v>7468</v>
      </c>
      <c r="CD192" s="427" t="s">
        <v>10844</v>
      </c>
      <c r="CE192" s="428" t="s">
        <v>10845</v>
      </c>
      <c r="CF192" s="427"/>
      <c r="CG192" s="427"/>
      <c r="CH192" s="427"/>
      <c r="CI192" s="427"/>
      <c r="CJ192" s="415">
        <f t="shared" si="13"/>
        <v>23</v>
      </c>
      <c r="CK192" s="416">
        <f>VLOOKUP(B192,'[1]thành tích'!B$4:H$400,7,0)</f>
        <v>2023</v>
      </c>
      <c r="CL192" s="417" t="e">
        <f>VLOOKUP(B192,'[1]thành tích'!B$4:M$310,12,0)</f>
        <v>#REF!</v>
      </c>
      <c r="CM192" s="417" t="e">
        <f>VLOOKUP(B192,'[1]thành tích'!B$4:J$310,9,0)</f>
        <v>#REF!</v>
      </c>
      <c r="CN192" s="417" t="str">
        <f>VLOOKUP(B192,'[1]thành tích'!B$4:F$310,5,0)</f>
        <v>Sầm Sơn (7/2020)</v>
      </c>
      <c r="CP192" s="418" t="e">
        <f>VLOOKUP(B192,#REF!,2,0)</f>
        <v>#REF!</v>
      </c>
    </row>
    <row r="193" spans="1:94" s="418" customFormat="1" ht="35.25" customHeight="1">
      <c r="A193" s="386">
        <f t="shared" si="2"/>
        <v>188</v>
      </c>
      <c r="B193" s="439">
        <v>16185</v>
      </c>
      <c r="C193" s="522" t="s">
        <v>2453</v>
      </c>
      <c r="D193" s="419">
        <v>32713</v>
      </c>
      <c r="E193" s="390">
        <f t="shared" si="12"/>
        <v>7</v>
      </c>
      <c r="F193" s="391" t="s">
        <v>10759</v>
      </c>
      <c r="G193" s="419"/>
      <c r="H193" s="392"/>
      <c r="I193" s="393">
        <f t="shared" si="14"/>
        <v>1989</v>
      </c>
      <c r="J193" s="419"/>
      <c r="K193" s="448">
        <v>32713</v>
      </c>
      <c r="L193" s="387">
        <v>2</v>
      </c>
      <c r="M193" s="387" t="s">
        <v>7397</v>
      </c>
      <c r="N193" s="439">
        <v>16185</v>
      </c>
      <c r="O193" s="433" t="s">
        <v>7544</v>
      </c>
      <c r="P193" s="434" t="s">
        <v>10846</v>
      </c>
      <c r="Q193" s="401" t="s">
        <v>10847</v>
      </c>
      <c r="R193" s="401" t="s">
        <v>10848</v>
      </c>
      <c r="S193" s="401" t="s">
        <v>7571</v>
      </c>
      <c r="T193" s="401" t="s">
        <v>7431</v>
      </c>
      <c r="U193" s="401" t="s">
        <v>7432</v>
      </c>
      <c r="V193" s="401" t="s">
        <v>10848</v>
      </c>
      <c r="W193" s="401" t="s">
        <v>7571</v>
      </c>
      <c r="X193" s="395" t="s">
        <v>7431</v>
      </c>
      <c r="Y193" s="395" t="s">
        <v>7432</v>
      </c>
      <c r="Z193" s="395" t="s">
        <v>7433</v>
      </c>
      <c r="AA193" s="386" t="s">
        <v>7434</v>
      </c>
      <c r="AB193" s="396" t="s">
        <v>7435</v>
      </c>
      <c r="AC193" s="397" t="s">
        <v>10849</v>
      </c>
      <c r="AD193" s="398">
        <v>44279</v>
      </c>
      <c r="AE193" s="399" t="s">
        <v>7437</v>
      </c>
      <c r="AF193" s="408"/>
      <c r="AG193" s="408"/>
      <c r="AH193" s="408"/>
      <c r="AI193" s="399" t="s">
        <v>7502</v>
      </c>
      <c r="AJ193" s="407" t="s">
        <v>10850</v>
      </c>
      <c r="AK193" s="399" t="s">
        <v>7504</v>
      </c>
      <c r="AL193" s="401" t="s">
        <v>7674</v>
      </c>
      <c r="AM193" s="401" t="s">
        <v>7764</v>
      </c>
      <c r="AN193" s="399"/>
      <c r="AO193" s="389">
        <v>40355</v>
      </c>
      <c r="AP193" s="389">
        <v>40355</v>
      </c>
      <c r="AQ193" s="403"/>
      <c r="AR193" s="393">
        <f t="shared" si="15"/>
        <v>2010</v>
      </c>
      <c r="AS193" s="389" t="s">
        <v>7676</v>
      </c>
      <c r="AT193" s="389">
        <v>0</v>
      </c>
      <c r="AU193" s="404"/>
      <c r="AV193" s="404"/>
      <c r="AW193" s="389"/>
      <c r="AX193" s="389" t="s">
        <v>7676</v>
      </c>
      <c r="AY193" s="405" t="s">
        <v>7678</v>
      </c>
      <c r="AZ193" s="406" t="s">
        <v>7679</v>
      </c>
      <c r="BA193" s="406">
        <v>2210014757</v>
      </c>
      <c r="BB193" s="406" t="s">
        <v>10851</v>
      </c>
      <c r="BC193" s="406" t="s">
        <v>10852</v>
      </c>
      <c r="BD193" s="396" t="s">
        <v>5204</v>
      </c>
      <c r="BE193" s="407" t="s">
        <v>7655</v>
      </c>
      <c r="BF193" s="390">
        <v>6877000</v>
      </c>
      <c r="BG193" s="399" t="s">
        <v>7682</v>
      </c>
      <c r="BH193" s="408">
        <v>45261</v>
      </c>
      <c r="BI193" s="409" t="s">
        <v>10853</v>
      </c>
      <c r="BJ193" s="410" t="s">
        <v>7379</v>
      </c>
      <c r="BK193" s="410">
        <v>0</v>
      </c>
      <c r="BL193" s="410">
        <v>0</v>
      </c>
      <c r="BM193" s="411" t="s">
        <v>536</v>
      </c>
      <c r="BN193" s="410" t="s">
        <v>10854</v>
      </c>
      <c r="BO193" s="390">
        <v>1989</v>
      </c>
      <c r="BP193" s="412"/>
      <c r="BQ193" s="406" t="s">
        <v>10855</v>
      </c>
      <c r="BR193" s="427" t="s">
        <v>10856</v>
      </c>
      <c r="BS193" s="427" t="s">
        <v>7463</v>
      </c>
      <c r="BT193" s="427" t="s">
        <v>10857</v>
      </c>
      <c r="BU193" s="427"/>
      <c r="BV193" s="427" t="s">
        <v>10858</v>
      </c>
      <c r="BW193" s="427"/>
      <c r="BX193" s="406">
        <v>3</v>
      </c>
      <c r="BY193" s="427" t="s">
        <v>10859</v>
      </c>
      <c r="BZ193" s="406" t="s">
        <v>10860</v>
      </c>
      <c r="CA193" s="427" t="s">
        <v>10861</v>
      </c>
      <c r="CB193" s="406" t="s">
        <v>10862</v>
      </c>
      <c r="CC193" s="427" t="s">
        <v>7468</v>
      </c>
      <c r="CD193" s="427" t="s">
        <v>10863</v>
      </c>
      <c r="CE193" s="428" t="s">
        <v>10860</v>
      </c>
      <c r="CF193" s="427" t="s">
        <v>10864</v>
      </c>
      <c r="CG193" s="427" t="s">
        <v>7468</v>
      </c>
      <c r="CH193" s="427" t="s">
        <v>10865</v>
      </c>
      <c r="CI193" s="427"/>
      <c r="CJ193" s="415">
        <f t="shared" si="13"/>
        <v>14</v>
      </c>
      <c r="CK193" s="416" t="e">
        <f>VLOOKUP(B193,'[1]thành tích'!B$4:H$400,7,0)</f>
        <v>#REF!</v>
      </c>
      <c r="CL193" s="417" t="e">
        <f>VLOOKUP(B193,'[1]thành tích'!B$4:M$310,12,0)</f>
        <v>#REF!</v>
      </c>
      <c r="CM193" s="417" t="e">
        <f>VLOOKUP(B193,'[1]thành tích'!B$4:J$310,9,0)</f>
        <v>#REF!</v>
      </c>
      <c r="CN193" s="417" t="str">
        <f>VLOOKUP(B193,'[1]thành tích'!B$4:F$310,5,0)</f>
        <v>Hagitech 9/2022</v>
      </c>
      <c r="CP193" s="418" t="e">
        <f>VLOOKUP(B193,#REF!,2,0)</f>
        <v>#REF!</v>
      </c>
    </row>
    <row r="194" spans="1:94" s="418" customFormat="1" ht="35.25" customHeight="1">
      <c r="A194" s="386">
        <f t="shared" si="2"/>
        <v>189</v>
      </c>
      <c r="B194" s="387">
        <v>13912</v>
      </c>
      <c r="C194" s="489" t="s">
        <v>1538</v>
      </c>
      <c r="D194" s="389">
        <v>27156</v>
      </c>
      <c r="E194" s="390">
        <f t="shared" si="12"/>
        <v>5</v>
      </c>
      <c r="F194" s="391" t="s">
        <v>10759</v>
      </c>
      <c r="G194" s="389"/>
      <c r="H194" s="403"/>
      <c r="I194" s="393">
        <f t="shared" si="14"/>
        <v>1974</v>
      </c>
      <c r="J194" s="389"/>
      <c r="K194" s="429">
        <v>27156</v>
      </c>
      <c r="L194" s="387">
        <v>2</v>
      </c>
      <c r="M194" s="387" t="s">
        <v>7397</v>
      </c>
      <c r="N194" s="387">
        <v>13912</v>
      </c>
      <c r="O194" s="406" t="s">
        <v>10866</v>
      </c>
      <c r="P194" s="401" t="s">
        <v>10866</v>
      </c>
      <c r="Q194" s="401" t="s">
        <v>10867</v>
      </c>
      <c r="R194" s="401" t="s">
        <v>10868</v>
      </c>
      <c r="S194" s="401" t="s">
        <v>7430</v>
      </c>
      <c r="T194" s="401" t="s">
        <v>7431</v>
      </c>
      <c r="U194" s="401" t="s">
        <v>7432</v>
      </c>
      <c r="V194" s="395" t="s">
        <v>10868</v>
      </c>
      <c r="W194" s="395" t="s">
        <v>7430</v>
      </c>
      <c r="X194" s="395" t="s">
        <v>7431</v>
      </c>
      <c r="Y194" s="395" t="s">
        <v>7432</v>
      </c>
      <c r="Z194" s="395" t="s">
        <v>7433</v>
      </c>
      <c r="AA194" s="386" t="s">
        <v>7434</v>
      </c>
      <c r="AB194" s="396" t="s">
        <v>7435</v>
      </c>
      <c r="AC194" s="426" t="s">
        <v>10869</v>
      </c>
      <c r="AD194" s="398">
        <v>44422</v>
      </c>
      <c r="AE194" s="401" t="s">
        <v>7437</v>
      </c>
      <c r="AF194" s="395"/>
      <c r="AG194" s="395"/>
      <c r="AH194" s="395"/>
      <c r="AI194" s="399" t="s">
        <v>7502</v>
      </c>
      <c r="AJ194" s="407" t="s">
        <v>10870</v>
      </c>
      <c r="AK194" s="399" t="s">
        <v>7504</v>
      </c>
      <c r="AL194" s="401" t="s">
        <v>7715</v>
      </c>
      <c r="AM194" s="401" t="s">
        <v>10871</v>
      </c>
      <c r="AN194" s="399"/>
      <c r="AO194" s="389" t="s">
        <v>10872</v>
      </c>
      <c r="AP194" s="389" t="s">
        <v>10872</v>
      </c>
      <c r="AQ194" s="403"/>
      <c r="AR194" s="393">
        <f t="shared" si="15"/>
        <v>2005</v>
      </c>
      <c r="AS194" s="389" t="s">
        <v>7676</v>
      </c>
      <c r="AT194" s="389">
        <v>0</v>
      </c>
      <c r="AU194" s="404"/>
      <c r="AV194" s="406"/>
      <c r="AW194" s="406"/>
      <c r="AX194" s="389" t="s">
        <v>7676</v>
      </c>
      <c r="AY194" s="405" t="s">
        <v>7678</v>
      </c>
      <c r="AZ194" s="406" t="s">
        <v>7679</v>
      </c>
      <c r="BA194" s="406">
        <v>2006006207</v>
      </c>
      <c r="BB194" s="406" t="s">
        <v>10873</v>
      </c>
      <c r="BC194" s="406" t="s">
        <v>10874</v>
      </c>
      <c r="BD194" s="396" t="s">
        <v>5204</v>
      </c>
      <c r="BE194" s="407" t="s">
        <v>7655</v>
      </c>
      <c r="BF194" s="390">
        <v>6877000</v>
      </c>
      <c r="BG194" s="399" t="s">
        <v>7682</v>
      </c>
      <c r="BH194" s="451">
        <v>44136</v>
      </c>
      <c r="BI194" s="409" t="s">
        <v>10875</v>
      </c>
      <c r="BJ194" s="410" t="s">
        <v>7379</v>
      </c>
      <c r="BK194" s="410">
        <v>0</v>
      </c>
      <c r="BL194" s="410">
        <v>0</v>
      </c>
      <c r="BM194" s="411" t="s">
        <v>10876</v>
      </c>
      <c r="BN194" s="410" t="s">
        <v>10877</v>
      </c>
      <c r="BO194" s="390">
        <v>1970</v>
      </c>
      <c r="BP194" s="412"/>
      <c r="BQ194" s="390" t="s">
        <v>10878</v>
      </c>
      <c r="BR194" s="471" t="s">
        <v>10879</v>
      </c>
      <c r="BS194" s="471" t="s">
        <v>10880</v>
      </c>
      <c r="BT194" s="471" t="s">
        <v>10881</v>
      </c>
      <c r="BU194" s="471" t="s">
        <v>7463</v>
      </c>
      <c r="BV194" s="471"/>
      <c r="BW194" s="471"/>
      <c r="BX194" s="406">
        <v>2</v>
      </c>
      <c r="BY194" s="427" t="s">
        <v>8662</v>
      </c>
      <c r="BZ194" s="406">
        <v>0</v>
      </c>
      <c r="CA194" s="427" t="s">
        <v>10882</v>
      </c>
      <c r="CB194" s="406">
        <v>0</v>
      </c>
      <c r="CC194" s="471" t="s">
        <v>7590</v>
      </c>
      <c r="CD194" s="471" t="s">
        <v>8485</v>
      </c>
      <c r="CE194" s="471"/>
      <c r="CF194" s="471" t="s">
        <v>10883</v>
      </c>
      <c r="CG194" s="471" t="s">
        <v>7468</v>
      </c>
      <c r="CH194" s="471" t="s">
        <v>10884</v>
      </c>
      <c r="CI194" s="569" t="s">
        <v>10885</v>
      </c>
      <c r="CJ194" s="415">
        <f t="shared" si="13"/>
        <v>19</v>
      </c>
      <c r="CK194" s="416">
        <f>VLOOKUP(B194,'[1]thành tích'!B$4:H$400,7,0)</f>
        <v>2023</v>
      </c>
      <c r="CL194" s="417" t="str">
        <f>VLOOKUP(B194,'[1]thành tích'!B$4:M$310,12,0)</f>
        <v>2021 (Hội An-ĐÀ Nẵng) 4/2022</v>
      </c>
      <c r="CM194" s="417" t="e">
        <f>VLOOKUP(B194,'[1]thành tích'!B$4:J$310,9,0)</f>
        <v>#REF!</v>
      </c>
      <c r="CN194" s="417" t="str">
        <f>VLOOKUP(B194,'[1]thành tích'!B$4:F$310,5,0)</f>
        <v>Sầm Sơn (7/2020)</v>
      </c>
      <c r="CP194" s="418" t="e">
        <f>VLOOKUP(B194,#REF!,2,0)</f>
        <v>#REF!</v>
      </c>
    </row>
    <row r="195" spans="1:94" s="418" customFormat="1" ht="35.25" customHeight="1">
      <c r="A195" s="386">
        <f t="shared" si="2"/>
        <v>190</v>
      </c>
      <c r="B195" s="387">
        <v>10855</v>
      </c>
      <c r="C195" s="489" t="s">
        <v>10886</v>
      </c>
      <c r="D195" s="389" t="s">
        <v>10887</v>
      </c>
      <c r="E195" s="390" t="e">
        <f t="shared" si="12"/>
        <v>#VALUE!</v>
      </c>
      <c r="F195" s="391" t="s">
        <v>10759</v>
      </c>
      <c r="G195" s="389"/>
      <c r="H195" s="403"/>
      <c r="I195" s="393" t="e">
        <f t="shared" si="14"/>
        <v>#VALUE!</v>
      </c>
      <c r="J195" s="389"/>
      <c r="K195" s="429" t="s">
        <v>10887</v>
      </c>
      <c r="L195" s="387">
        <v>2</v>
      </c>
      <c r="M195" s="387" t="s">
        <v>7397</v>
      </c>
      <c r="N195" s="387">
        <v>10855</v>
      </c>
      <c r="O195" s="406" t="s">
        <v>7497</v>
      </c>
      <c r="P195" s="401" t="s">
        <v>10888</v>
      </c>
      <c r="Q195" s="401" t="s">
        <v>7499</v>
      </c>
      <c r="R195" s="401" t="s">
        <v>10889</v>
      </c>
      <c r="S195" s="401" t="s">
        <v>7430</v>
      </c>
      <c r="T195" s="401" t="s">
        <v>7431</v>
      </c>
      <c r="U195" s="401" t="s">
        <v>7432</v>
      </c>
      <c r="V195" s="395" t="s">
        <v>10890</v>
      </c>
      <c r="W195" s="395" t="s">
        <v>7430</v>
      </c>
      <c r="X195" s="395" t="s">
        <v>7431</v>
      </c>
      <c r="Y195" s="395" t="s">
        <v>7432</v>
      </c>
      <c r="Z195" s="395" t="s">
        <v>7433</v>
      </c>
      <c r="AA195" s="386" t="s">
        <v>7434</v>
      </c>
      <c r="AB195" s="396" t="s">
        <v>7435</v>
      </c>
      <c r="AC195" s="397" t="s">
        <v>10891</v>
      </c>
      <c r="AD195" s="398">
        <v>44315</v>
      </c>
      <c r="AE195" s="401" t="s">
        <v>7437</v>
      </c>
      <c r="AF195" s="395"/>
      <c r="AG195" s="395"/>
      <c r="AH195" s="395"/>
      <c r="AI195" s="399" t="s">
        <v>7502</v>
      </c>
      <c r="AJ195" s="407" t="s">
        <v>8794</v>
      </c>
      <c r="AK195" s="399" t="s">
        <v>7504</v>
      </c>
      <c r="AL195" s="401" t="s">
        <v>7505</v>
      </c>
      <c r="AM195" s="401" t="s">
        <v>8548</v>
      </c>
      <c r="AN195" s="399"/>
      <c r="AO195" s="389" t="s">
        <v>10892</v>
      </c>
      <c r="AP195" s="389" t="s">
        <v>10892</v>
      </c>
      <c r="AQ195" s="403"/>
      <c r="AR195" s="393">
        <f t="shared" si="15"/>
        <v>1994</v>
      </c>
      <c r="AS195" s="389" t="s">
        <v>7676</v>
      </c>
      <c r="AT195" s="389">
        <v>0</v>
      </c>
      <c r="AU195" s="404"/>
      <c r="AV195" s="404"/>
      <c r="AW195" s="404"/>
      <c r="AX195" s="403" t="s">
        <v>7676</v>
      </c>
      <c r="AY195" s="405" t="s">
        <v>7678</v>
      </c>
      <c r="AZ195" s="406" t="s">
        <v>7679</v>
      </c>
      <c r="BA195" s="406">
        <v>2096065195</v>
      </c>
      <c r="BB195" s="406" t="s">
        <v>10893</v>
      </c>
      <c r="BC195" s="406" t="s">
        <v>10894</v>
      </c>
      <c r="BD195" s="396" t="s">
        <v>5204</v>
      </c>
      <c r="BE195" s="407" t="s">
        <v>7634</v>
      </c>
      <c r="BF195" s="390">
        <v>7564000</v>
      </c>
      <c r="BG195" s="399" t="s">
        <v>7682</v>
      </c>
      <c r="BH195" s="408">
        <v>43804</v>
      </c>
      <c r="BI195" s="409" t="s">
        <v>10895</v>
      </c>
      <c r="BJ195" s="410" t="s">
        <v>7379</v>
      </c>
      <c r="BK195" s="410">
        <v>0</v>
      </c>
      <c r="BL195" s="410">
        <v>0</v>
      </c>
      <c r="BM195" s="411" t="s">
        <v>10896</v>
      </c>
      <c r="BN195" s="410" t="s">
        <v>10897</v>
      </c>
      <c r="BO195" s="390">
        <v>1967</v>
      </c>
      <c r="BP195" s="390"/>
      <c r="BQ195" s="390" t="s">
        <v>10898</v>
      </c>
      <c r="BR195" s="471" t="s">
        <v>10899</v>
      </c>
      <c r="BS195" s="471" t="s">
        <v>7840</v>
      </c>
      <c r="BT195" s="471" t="s">
        <v>10900</v>
      </c>
      <c r="BU195" s="471"/>
      <c r="BV195" s="471"/>
      <c r="BW195" s="471"/>
      <c r="BX195" s="406">
        <v>2</v>
      </c>
      <c r="BY195" s="427" t="s">
        <v>10901</v>
      </c>
      <c r="BZ195" s="406">
        <v>0</v>
      </c>
      <c r="CA195" s="427" t="s">
        <v>10902</v>
      </c>
      <c r="CB195" s="406">
        <v>0</v>
      </c>
      <c r="CC195" s="471" t="s">
        <v>7468</v>
      </c>
      <c r="CD195" s="471" t="s">
        <v>10903</v>
      </c>
      <c r="CE195" s="569" t="s">
        <v>10904</v>
      </c>
      <c r="CF195" s="471" t="s">
        <v>10905</v>
      </c>
      <c r="CG195" s="471" t="s">
        <v>7468</v>
      </c>
      <c r="CH195" s="471" t="s">
        <v>10906</v>
      </c>
      <c r="CI195" s="471"/>
      <c r="CJ195" s="415">
        <f t="shared" si="13"/>
        <v>30</v>
      </c>
      <c r="CK195" s="416" t="str">
        <f>VLOOKUP(B195,'[1]thành tích'!B$4:H$400,7,0)</f>
        <v xml:space="preserve"> - 2021 (ocen Hạ Long do dịch)
 -2024</v>
      </c>
      <c r="CL195" s="417" t="e">
        <f>VLOOKUP(B195,'[1]thành tích'!B$4:M$310,12,0)</f>
        <v>#REF!</v>
      </c>
      <c r="CM195" s="417" t="str">
        <f>VLOOKUP(B195,'[1]thành tích'!B$4:J$310,9,0)</f>
        <v>2023 đi Đài Loan</v>
      </c>
      <c r="CN195" s="417" t="str">
        <f>VLOOKUP(B195,'[1]thành tích'!B$4:F$310,5,0)</f>
        <v>Nam Đinh 7/2015</v>
      </c>
      <c r="CP195" s="418" t="e">
        <f>VLOOKUP(B195,#REF!,2,0)</f>
        <v>#REF!</v>
      </c>
    </row>
    <row r="196" spans="1:94" s="418" customFormat="1" ht="35.25" customHeight="1">
      <c r="A196" s="386">
        <f t="shared" si="2"/>
        <v>191</v>
      </c>
      <c r="B196" s="387">
        <v>12663</v>
      </c>
      <c r="C196" s="489" t="s">
        <v>945</v>
      </c>
      <c r="D196" s="389" t="s">
        <v>10907</v>
      </c>
      <c r="E196" s="390" t="e">
        <f t="shared" si="12"/>
        <v>#VALUE!</v>
      </c>
      <c r="F196" s="391" t="s">
        <v>10759</v>
      </c>
      <c r="G196" s="389"/>
      <c r="H196" s="403"/>
      <c r="I196" s="393" t="e">
        <f t="shared" si="14"/>
        <v>#VALUE!</v>
      </c>
      <c r="J196" s="389"/>
      <c r="K196" s="429" t="s">
        <v>10907</v>
      </c>
      <c r="L196" s="387">
        <v>2</v>
      </c>
      <c r="M196" s="387" t="s">
        <v>7397</v>
      </c>
      <c r="N196" s="387">
        <v>12663</v>
      </c>
      <c r="O196" s="406" t="s">
        <v>7544</v>
      </c>
      <c r="P196" s="401" t="s">
        <v>10610</v>
      </c>
      <c r="Q196" s="401" t="s">
        <v>10908</v>
      </c>
      <c r="R196" s="401" t="s">
        <v>10909</v>
      </c>
      <c r="S196" s="401" t="s">
        <v>7548</v>
      </c>
      <c r="T196" s="401" t="s">
        <v>7431</v>
      </c>
      <c r="U196" s="401" t="s">
        <v>7432</v>
      </c>
      <c r="V196" s="395" t="s">
        <v>10909</v>
      </c>
      <c r="W196" s="401" t="s">
        <v>7548</v>
      </c>
      <c r="X196" s="395" t="s">
        <v>7431</v>
      </c>
      <c r="Y196" s="395" t="s">
        <v>7432</v>
      </c>
      <c r="Z196" s="395" t="s">
        <v>7433</v>
      </c>
      <c r="AA196" s="386" t="s">
        <v>7434</v>
      </c>
      <c r="AB196" s="396" t="s">
        <v>7435</v>
      </c>
      <c r="AC196" s="397" t="s">
        <v>10910</v>
      </c>
      <c r="AD196" s="398">
        <v>44433</v>
      </c>
      <c r="AE196" s="401" t="s">
        <v>7437</v>
      </c>
      <c r="AF196" s="408">
        <v>39999</v>
      </c>
      <c r="AG196" s="408">
        <v>40364</v>
      </c>
      <c r="AH196" s="408"/>
      <c r="AI196" s="399" t="s">
        <v>7502</v>
      </c>
      <c r="AJ196" s="407" t="s">
        <v>10911</v>
      </c>
      <c r="AK196" s="399" t="s">
        <v>7440</v>
      </c>
      <c r="AL196" s="401" t="s">
        <v>7441</v>
      </c>
      <c r="AM196" s="401" t="s">
        <v>10912</v>
      </c>
      <c r="AN196" s="399" t="s">
        <v>7507</v>
      </c>
      <c r="AO196" s="389" t="s">
        <v>10913</v>
      </c>
      <c r="AP196" s="389" t="s">
        <v>10913</v>
      </c>
      <c r="AQ196" s="403"/>
      <c r="AR196" s="393">
        <f t="shared" si="15"/>
        <v>2003</v>
      </c>
      <c r="AS196" s="389" t="s">
        <v>7676</v>
      </c>
      <c r="AT196" s="389" t="s">
        <v>7696</v>
      </c>
      <c r="AU196" s="389" t="s">
        <v>7447</v>
      </c>
      <c r="AV196" s="389"/>
      <c r="AW196" s="389"/>
      <c r="AX196" s="389" t="s">
        <v>7696</v>
      </c>
      <c r="AY196" s="405" t="s">
        <v>7678</v>
      </c>
      <c r="AZ196" s="406" t="s">
        <v>7679</v>
      </c>
      <c r="BA196" s="406">
        <v>2003004622</v>
      </c>
      <c r="BB196" s="406" t="s">
        <v>10914</v>
      </c>
      <c r="BC196" s="406" t="s">
        <v>10915</v>
      </c>
      <c r="BD196" s="396" t="s">
        <v>5204</v>
      </c>
      <c r="BE196" s="407" t="s">
        <v>7655</v>
      </c>
      <c r="BF196" s="390">
        <v>6877000</v>
      </c>
      <c r="BG196" s="399" t="s">
        <v>7682</v>
      </c>
      <c r="BH196" s="408">
        <v>43617</v>
      </c>
      <c r="BI196" s="409" t="s">
        <v>10916</v>
      </c>
      <c r="BJ196" s="410" t="s">
        <v>7379</v>
      </c>
      <c r="BK196" s="410">
        <v>0</v>
      </c>
      <c r="BL196" s="410">
        <v>0</v>
      </c>
      <c r="BM196" s="411" t="s">
        <v>10917</v>
      </c>
      <c r="BN196" s="410">
        <v>0</v>
      </c>
      <c r="BO196" s="390">
        <v>1978</v>
      </c>
      <c r="BP196" s="412" t="s">
        <v>10918</v>
      </c>
      <c r="BQ196" s="389" t="s">
        <v>10919</v>
      </c>
      <c r="BR196" s="431" t="s">
        <v>10920</v>
      </c>
      <c r="BS196" s="431" t="s">
        <v>10921</v>
      </c>
      <c r="BT196" s="431"/>
      <c r="BU196" s="431"/>
      <c r="BV196" s="427"/>
      <c r="BW196" s="427"/>
      <c r="BX196" s="406">
        <v>1</v>
      </c>
      <c r="BY196" s="427" t="s">
        <v>10922</v>
      </c>
      <c r="BZ196" s="406" t="s">
        <v>10923</v>
      </c>
      <c r="CA196" s="427" t="s">
        <v>4550</v>
      </c>
      <c r="CB196" s="406" t="s">
        <v>10924</v>
      </c>
      <c r="CC196" s="427" t="s">
        <v>10480</v>
      </c>
      <c r="CD196" s="427" t="s">
        <v>10925</v>
      </c>
      <c r="CE196" s="428" t="s">
        <v>10923</v>
      </c>
      <c r="CF196" s="427"/>
      <c r="CG196" s="427"/>
      <c r="CH196" s="427"/>
      <c r="CI196" s="427"/>
      <c r="CJ196" s="415">
        <f t="shared" si="13"/>
        <v>21</v>
      </c>
      <c r="CK196" s="416">
        <f>VLOOKUP(B196,'[1]thành tích'!B$4:H$400,7,0)</f>
        <v>2024</v>
      </c>
      <c r="CL196" s="417" t="str">
        <f>VLOOKUP(B196,'[1]thành tích'!B$4:M$310,12,0)</f>
        <v>Công nhân xuất sắc 2019 - Quy Nhơn Phú Yên</v>
      </c>
      <c r="CM196" s="417" t="str">
        <f>VLOOKUP(B196,'[1]thành tích'!B$4:J$310,9,0)</f>
        <v>Malai-Sinh 5/2023</v>
      </c>
      <c r="CN196" s="417" t="str">
        <f>VLOOKUP(B196,'[1]thành tích'!B$4:F$310,5,0)</f>
        <v>Sầm Sơn 20/8/2018</v>
      </c>
      <c r="CP196" s="418" t="e">
        <f>VLOOKUP(B196,#REF!,2,0)</f>
        <v>#REF!</v>
      </c>
    </row>
    <row r="197" spans="1:94" s="418" customFormat="1" ht="35.25" customHeight="1">
      <c r="A197" s="386">
        <f t="shared" si="2"/>
        <v>192</v>
      </c>
      <c r="B197" s="387">
        <v>15781</v>
      </c>
      <c r="C197" s="388" t="s">
        <v>2306</v>
      </c>
      <c r="D197" s="389">
        <v>32051</v>
      </c>
      <c r="E197" s="390">
        <f t="shared" si="12"/>
        <v>10</v>
      </c>
      <c r="F197" s="391" t="s">
        <v>10759</v>
      </c>
      <c r="G197" s="389"/>
      <c r="H197" s="403"/>
      <c r="I197" s="393">
        <f t="shared" si="14"/>
        <v>1987</v>
      </c>
      <c r="J197" s="389"/>
      <c r="K197" s="429">
        <v>32051</v>
      </c>
      <c r="L197" s="387">
        <v>2</v>
      </c>
      <c r="M197" s="387" t="s">
        <v>7397</v>
      </c>
      <c r="N197" s="387">
        <v>15781</v>
      </c>
      <c r="O197" s="389" t="s">
        <v>10926</v>
      </c>
      <c r="P197" s="395" t="s">
        <v>10926</v>
      </c>
      <c r="Q197" s="395" t="s">
        <v>10927</v>
      </c>
      <c r="R197" s="395" t="s">
        <v>10928</v>
      </c>
      <c r="S197" s="395" t="s">
        <v>7523</v>
      </c>
      <c r="T197" s="395" t="s">
        <v>7431</v>
      </c>
      <c r="U197" s="395" t="s">
        <v>7432</v>
      </c>
      <c r="V197" s="395" t="s">
        <v>10929</v>
      </c>
      <c r="W197" s="395" t="s">
        <v>7523</v>
      </c>
      <c r="X197" s="395" t="s">
        <v>7431</v>
      </c>
      <c r="Y197" s="395" t="s">
        <v>7432</v>
      </c>
      <c r="Z197" s="395" t="s">
        <v>7433</v>
      </c>
      <c r="AA197" s="386" t="s">
        <v>7434</v>
      </c>
      <c r="AB197" s="396" t="s">
        <v>7435</v>
      </c>
      <c r="AC197" s="397" t="s">
        <v>10930</v>
      </c>
      <c r="AD197" s="398">
        <v>44467</v>
      </c>
      <c r="AE197" s="399" t="s">
        <v>7437</v>
      </c>
      <c r="AF197" s="395"/>
      <c r="AG197" s="395"/>
      <c r="AH197" s="395"/>
      <c r="AI197" s="399" t="s">
        <v>7502</v>
      </c>
      <c r="AJ197" s="407" t="s">
        <v>10931</v>
      </c>
      <c r="AK197" s="399" t="s">
        <v>7504</v>
      </c>
      <c r="AL197" s="401" t="s">
        <v>7715</v>
      </c>
      <c r="AM197" s="401" t="s">
        <v>7764</v>
      </c>
      <c r="AN197" s="399"/>
      <c r="AO197" s="389">
        <v>40029</v>
      </c>
      <c r="AP197" s="389">
        <v>40060</v>
      </c>
      <c r="AQ197" s="403"/>
      <c r="AR197" s="393">
        <f t="shared" si="15"/>
        <v>2009</v>
      </c>
      <c r="AS197" s="389" t="s">
        <v>7676</v>
      </c>
      <c r="AT197" s="389">
        <v>0</v>
      </c>
      <c r="AU197" s="404"/>
      <c r="AV197" s="404"/>
      <c r="AW197" s="403"/>
      <c r="AX197" s="389" t="s">
        <v>7676</v>
      </c>
      <c r="AY197" s="405" t="s">
        <v>7678</v>
      </c>
      <c r="AZ197" s="406" t="s">
        <v>7679</v>
      </c>
      <c r="BA197" s="406">
        <v>2209015075</v>
      </c>
      <c r="BB197" s="406" t="s">
        <v>10932</v>
      </c>
      <c r="BC197" s="406" t="s">
        <v>10933</v>
      </c>
      <c r="BD197" s="396" t="s">
        <v>5204</v>
      </c>
      <c r="BE197" s="407" t="s">
        <v>7767</v>
      </c>
      <c r="BF197" s="390">
        <v>6549000</v>
      </c>
      <c r="BG197" s="399" t="s">
        <v>7682</v>
      </c>
      <c r="BH197" s="408">
        <v>44136</v>
      </c>
      <c r="BI197" s="468" t="s">
        <v>10934</v>
      </c>
      <c r="BJ197" s="410" t="s">
        <v>7379</v>
      </c>
      <c r="BK197" s="410">
        <v>0</v>
      </c>
      <c r="BL197" s="410">
        <v>0</v>
      </c>
      <c r="BM197" s="411" t="s">
        <v>3226</v>
      </c>
      <c r="BN197" s="410" t="s">
        <v>10935</v>
      </c>
      <c r="BO197" s="390">
        <v>2015</v>
      </c>
      <c r="BP197" s="412"/>
      <c r="BQ197" s="403" t="s">
        <v>10936</v>
      </c>
      <c r="BR197" s="427" t="s">
        <v>10937</v>
      </c>
      <c r="BS197" s="427" t="s">
        <v>8859</v>
      </c>
      <c r="BT197" s="427" t="s">
        <v>10938</v>
      </c>
      <c r="BU197" s="427" t="s">
        <v>7463</v>
      </c>
      <c r="BV197" s="427" t="s">
        <v>10939</v>
      </c>
      <c r="BW197" s="427"/>
      <c r="BX197" s="406">
        <v>3</v>
      </c>
      <c r="BY197" s="427" t="s">
        <v>7465</v>
      </c>
      <c r="BZ197" s="406">
        <v>0</v>
      </c>
      <c r="CA197" s="427" t="s">
        <v>10940</v>
      </c>
      <c r="CB197" s="406" t="s">
        <v>10941</v>
      </c>
      <c r="CC197" s="427" t="s">
        <v>10480</v>
      </c>
      <c r="CD197" s="427" t="s">
        <v>8751</v>
      </c>
      <c r="CE197" s="428" t="s">
        <v>10942</v>
      </c>
      <c r="CF197" s="427" t="s">
        <v>10943</v>
      </c>
      <c r="CG197" s="427" t="s">
        <v>7777</v>
      </c>
      <c r="CH197" s="427" t="s">
        <v>10944</v>
      </c>
      <c r="CI197" s="427" t="s">
        <v>10945</v>
      </c>
      <c r="CJ197" s="415">
        <f t="shared" si="13"/>
        <v>15</v>
      </c>
      <c r="CK197" s="416" t="e">
        <f>VLOOKUP(B197,'[1]thành tích'!B$4:H$400,7,0)</f>
        <v>#REF!</v>
      </c>
      <c r="CL197" s="417" t="e">
        <f>VLOOKUP(B197,'[1]thành tích'!B$4:M$310,12,0)</f>
        <v>#REF!</v>
      </c>
      <c r="CM197" s="417" t="e">
        <f>VLOOKUP(B197,'[1]thành tích'!B$4:J$310,9,0)</f>
        <v>#REF!</v>
      </c>
      <c r="CN197" s="417" t="str">
        <f>VLOOKUP(B197,'[1]thành tích'!B$4:F$310,5,0)</f>
        <v>Hagitech 5/2023</v>
      </c>
      <c r="CP197" s="418" t="e">
        <f>VLOOKUP(B197,#REF!,2,0)</f>
        <v>#REF!</v>
      </c>
    </row>
    <row r="198" spans="1:94" s="418" customFormat="1" ht="35.25" customHeight="1">
      <c r="A198" s="386">
        <f t="shared" si="2"/>
        <v>193</v>
      </c>
      <c r="B198" s="439">
        <v>17602</v>
      </c>
      <c r="C198" s="440" t="s">
        <v>2986</v>
      </c>
      <c r="D198" s="419">
        <v>33734</v>
      </c>
      <c r="E198" s="390">
        <f t="shared" si="12"/>
        <v>5</v>
      </c>
      <c r="F198" s="391" t="s">
        <v>10759</v>
      </c>
      <c r="G198" s="419" t="s">
        <v>10946</v>
      </c>
      <c r="H198" s="392"/>
      <c r="I198" s="393">
        <f t="shared" si="14"/>
        <v>1992</v>
      </c>
      <c r="J198" s="419">
        <v>33734</v>
      </c>
      <c r="K198" s="448"/>
      <c r="L198" s="387">
        <v>1</v>
      </c>
      <c r="M198" s="387" t="s">
        <v>7425</v>
      </c>
      <c r="N198" s="439">
        <v>17602</v>
      </c>
      <c r="O198" s="433" t="s">
        <v>9239</v>
      </c>
      <c r="P198" s="434" t="s">
        <v>10947</v>
      </c>
      <c r="Q198" s="401" t="s">
        <v>10948</v>
      </c>
      <c r="R198" s="401" t="s">
        <v>10949</v>
      </c>
      <c r="S198" s="401" t="s">
        <v>7430</v>
      </c>
      <c r="T198" s="401" t="s">
        <v>7431</v>
      </c>
      <c r="U198" s="401" t="s">
        <v>7432</v>
      </c>
      <c r="V198" s="395" t="s">
        <v>10949</v>
      </c>
      <c r="W198" s="395" t="s">
        <v>7430</v>
      </c>
      <c r="X198" s="395" t="s">
        <v>7431</v>
      </c>
      <c r="Y198" s="395" t="s">
        <v>7432</v>
      </c>
      <c r="Z198" s="395" t="s">
        <v>7433</v>
      </c>
      <c r="AA198" s="386" t="s">
        <v>7434</v>
      </c>
      <c r="AB198" s="396" t="s">
        <v>7435</v>
      </c>
      <c r="AC198" s="426" t="s">
        <v>10950</v>
      </c>
      <c r="AD198" s="398">
        <v>44552</v>
      </c>
      <c r="AE198" s="434" t="s">
        <v>7437</v>
      </c>
      <c r="AF198" s="408"/>
      <c r="AG198" s="408"/>
      <c r="AH198" s="408"/>
      <c r="AI198" s="399"/>
      <c r="AJ198" s="439" t="s">
        <v>10951</v>
      </c>
      <c r="AK198" s="458" t="s">
        <v>7504</v>
      </c>
      <c r="AL198" s="401" t="s">
        <v>8389</v>
      </c>
      <c r="AM198" s="401" t="s">
        <v>8097</v>
      </c>
      <c r="AN198" s="399"/>
      <c r="AO198" s="419">
        <v>41764</v>
      </c>
      <c r="AP198" s="419">
        <v>41764</v>
      </c>
      <c r="AQ198" s="442">
        <v>41764</v>
      </c>
      <c r="AR198" s="393">
        <f t="shared" si="15"/>
        <v>2014</v>
      </c>
      <c r="AS198" s="389" t="s">
        <v>7676</v>
      </c>
      <c r="AT198" s="389" t="s">
        <v>7696</v>
      </c>
      <c r="AU198" s="404"/>
      <c r="AV198" s="404"/>
      <c r="AW198" s="389" t="s">
        <v>7603</v>
      </c>
      <c r="AX198" s="389" t="s">
        <v>7696</v>
      </c>
      <c r="AY198" s="405" t="s">
        <v>7678</v>
      </c>
      <c r="AZ198" s="406" t="s">
        <v>7679</v>
      </c>
      <c r="BA198" s="406">
        <v>2214005789</v>
      </c>
      <c r="BB198" s="406" t="s">
        <v>10952</v>
      </c>
      <c r="BC198" s="406" t="s">
        <v>10953</v>
      </c>
      <c r="BD198" s="396" t="s">
        <v>5204</v>
      </c>
      <c r="BE198" s="407" t="s">
        <v>7767</v>
      </c>
      <c r="BF198" s="390">
        <v>6549000</v>
      </c>
      <c r="BG198" s="399" t="s">
        <v>7682</v>
      </c>
      <c r="BH198" s="408">
        <v>43804</v>
      </c>
      <c r="BI198" s="409" t="s">
        <v>10954</v>
      </c>
      <c r="BJ198" s="410" t="s">
        <v>7935</v>
      </c>
      <c r="BK198" s="410" t="s">
        <v>10955</v>
      </c>
      <c r="BL198" s="410" t="s">
        <v>10956</v>
      </c>
      <c r="BM198" s="411">
        <v>0</v>
      </c>
      <c r="BN198" s="410">
        <v>0</v>
      </c>
      <c r="BO198" s="390">
        <v>1997</v>
      </c>
      <c r="BP198" s="412"/>
      <c r="BQ198" s="406" t="s">
        <v>8886</v>
      </c>
      <c r="BR198" s="427" t="s">
        <v>10957</v>
      </c>
      <c r="BS198" s="427"/>
      <c r="BT198" s="427"/>
      <c r="BU198" s="427"/>
      <c r="BV198" s="427"/>
      <c r="BW198" s="427"/>
      <c r="BX198" s="406">
        <v>1</v>
      </c>
      <c r="BY198" s="427" t="s">
        <v>7465</v>
      </c>
      <c r="BZ198" s="406">
        <v>0</v>
      </c>
      <c r="CA198" s="427" t="s">
        <v>10958</v>
      </c>
      <c r="CB198" s="406" t="s">
        <v>10959</v>
      </c>
      <c r="CC198" s="427" t="s">
        <v>10960</v>
      </c>
      <c r="CD198" s="427" t="s">
        <v>9987</v>
      </c>
      <c r="CE198" s="428" t="s">
        <v>10961</v>
      </c>
      <c r="CF198" s="427" t="s">
        <v>10962</v>
      </c>
      <c r="CG198" s="427" t="s">
        <v>10963</v>
      </c>
      <c r="CH198" s="427" t="s">
        <v>9146</v>
      </c>
      <c r="CI198" s="428" t="s">
        <v>10964</v>
      </c>
      <c r="CJ198" s="415">
        <f t="shared" si="13"/>
        <v>10</v>
      </c>
      <c r="CK198" s="416" t="e">
        <f>VLOOKUP(B198,'[1]thành tích'!B$4:H$400,7,0)</f>
        <v>#REF!</v>
      </c>
      <c r="CL198" s="417" t="e">
        <f>VLOOKUP(B198,'[1]thành tích'!B$4:M$310,12,0)</f>
        <v>#REF!</v>
      </c>
      <c r="CM198" s="417" t="str">
        <f>VLOOKUP(B198,'[1]thành tích'!B$4:J$310,9,0)</f>
        <v xml:space="preserve"> Malai -Sing 2023</v>
      </c>
      <c r="CN198" s="417" t="e">
        <f>VLOOKUP(B198,'[1]thành tích'!B$4:F$310,5,0)</f>
        <v>#REF!</v>
      </c>
      <c r="CP198" s="418" t="e">
        <f>VLOOKUP(B198,#REF!,2,0)</f>
        <v>#REF!</v>
      </c>
    </row>
    <row r="199" spans="1:94" s="418" customFormat="1" ht="35.25" customHeight="1">
      <c r="A199" s="386">
        <f t="shared" si="2"/>
        <v>194</v>
      </c>
      <c r="B199" s="439">
        <v>17598</v>
      </c>
      <c r="C199" s="440" t="s">
        <v>1943</v>
      </c>
      <c r="D199" s="419">
        <v>33381</v>
      </c>
      <c r="E199" s="390">
        <f t="shared" si="12"/>
        <v>5</v>
      </c>
      <c r="F199" s="391" t="s">
        <v>10759</v>
      </c>
      <c r="G199" s="442" t="s">
        <v>10965</v>
      </c>
      <c r="H199" s="392"/>
      <c r="I199" s="393">
        <f t="shared" si="14"/>
        <v>1991</v>
      </c>
      <c r="J199" s="419">
        <v>33381</v>
      </c>
      <c r="K199" s="448"/>
      <c r="L199" s="387">
        <v>1</v>
      </c>
      <c r="M199" s="387" t="s">
        <v>7425</v>
      </c>
      <c r="N199" s="439">
        <v>17598</v>
      </c>
      <c r="O199" s="433" t="s">
        <v>10966</v>
      </c>
      <c r="P199" s="434" t="s">
        <v>10967</v>
      </c>
      <c r="Q199" s="401" t="s">
        <v>10968</v>
      </c>
      <c r="R199" s="401" t="s">
        <v>10969</v>
      </c>
      <c r="S199" s="401" t="s">
        <v>7430</v>
      </c>
      <c r="T199" s="401" t="s">
        <v>7431</v>
      </c>
      <c r="U199" s="401" t="s">
        <v>7432</v>
      </c>
      <c r="V199" s="395" t="s">
        <v>10970</v>
      </c>
      <c r="W199" s="395" t="s">
        <v>7430</v>
      </c>
      <c r="X199" s="395" t="s">
        <v>7431</v>
      </c>
      <c r="Y199" s="395" t="s">
        <v>7432</v>
      </c>
      <c r="Z199" s="395" t="s">
        <v>7433</v>
      </c>
      <c r="AA199" s="386" t="s">
        <v>7434</v>
      </c>
      <c r="AB199" s="396" t="s">
        <v>7435</v>
      </c>
      <c r="AC199" s="397" t="s">
        <v>10971</v>
      </c>
      <c r="AD199" s="398">
        <v>44515</v>
      </c>
      <c r="AE199" s="434" t="s">
        <v>7437</v>
      </c>
      <c r="AF199" s="408"/>
      <c r="AG199" s="408"/>
      <c r="AH199" s="408"/>
      <c r="AI199" s="399" t="s">
        <v>7502</v>
      </c>
      <c r="AJ199" s="439" t="s">
        <v>10370</v>
      </c>
      <c r="AK199" s="458" t="s">
        <v>7504</v>
      </c>
      <c r="AL199" s="401" t="s">
        <v>8389</v>
      </c>
      <c r="AM199" s="401" t="s">
        <v>8097</v>
      </c>
      <c r="AN199" s="399"/>
      <c r="AO199" s="419">
        <v>41764</v>
      </c>
      <c r="AP199" s="419">
        <v>41764</v>
      </c>
      <c r="AQ199" s="442">
        <v>41764</v>
      </c>
      <c r="AR199" s="393">
        <f t="shared" si="15"/>
        <v>2014</v>
      </c>
      <c r="AS199" s="389" t="s">
        <v>7676</v>
      </c>
      <c r="AT199" s="389">
        <v>0</v>
      </c>
      <c r="AU199" s="404"/>
      <c r="AV199" s="404"/>
      <c r="AW199" s="389"/>
      <c r="AX199" s="403" t="s">
        <v>7676</v>
      </c>
      <c r="AY199" s="405" t="s">
        <v>7678</v>
      </c>
      <c r="AZ199" s="406" t="s">
        <v>7679</v>
      </c>
      <c r="BA199" s="406">
        <v>2214005785</v>
      </c>
      <c r="BB199" s="406" t="s">
        <v>10972</v>
      </c>
      <c r="BC199" s="406" t="s">
        <v>10973</v>
      </c>
      <c r="BD199" s="396" t="s">
        <v>5204</v>
      </c>
      <c r="BE199" s="407" t="s">
        <v>7767</v>
      </c>
      <c r="BF199" s="390">
        <v>6549000</v>
      </c>
      <c r="BG199" s="399" t="s">
        <v>7682</v>
      </c>
      <c r="BH199" s="408">
        <v>43804</v>
      </c>
      <c r="BI199" s="468" t="s">
        <v>10974</v>
      </c>
      <c r="BJ199" s="410" t="s">
        <v>7935</v>
      </c>
      <c r="BK199" s="410" t="s">
        <v>1021</v>
      </c>
      <c r="BL199" s="410" t="s">
        <v>10975</v>
      </c>
      <c r="BM199" s="411">
        <v>0</v>
      </c>
      <c r="BN199" s="410">
        <v>0</v>
      </c>
      <c r="BO199" s="390">
        <v>1993</v>
      </c>
      <c r="BP199" s="390"/>
      <c r="BQ199" s="406" t="s">
        <v>10376</v>
      </c>
      <c r="BR199" s="427" t="s">
        <v>10976</v>
      </c>
      <c r="BS199" s="427"/>
      <c r="BT199" s="427"/>
      <c r="BU199" s="427"/>
      <c r="BV199" s="427"/>
      <c r="BW199" s="427"/>
      <c r="BX199" s="406">
        <v>1</v>
      </c>
      <c r="BY199" s="427" t="s">
        <v>10977</v>
      </c>
      <c r="BZ199" s="406" t="s">
        <v>10978</v>
      </c>
      <c r="CA199" s="427" t="s">
        <v>10979</v>
      </c>
      <c r="CB199" s="406" t="s">
        <v>10980</v>
      </c>
      <c r="CC199" s="427" t="s">
        <v>7468</v>
      </c>
      <c r="CD199" s="427" t="s">
        <v>10981</v>
      </c>
      <c r="CE199" s="428" t="s">
        <v>10982</v>
      </c>
      <c r="CF199" s="427"/>
      <c r="CG199" s="427"/>
      <c r="CH199" s="427"/>
      <c r="CI199" s="427"/>
      <c r="CJ199" s="415">
        <f t="shared" si="13"/>
        <v>10</v>
      </c>
      <c r="CK199" s="416" t="e">
        <f>VLOOKUP(B199,'[1]thành tích'!B$4:H$400,7,0)</f>
        <v>#REF!</v>
      </c>
      <c r="CL199" s="417" t="e">
        <f>VLOOKUP(B199,'[1]thành tích'!B$4:M$310,12,0)</f>
        <v>#REF!</v>
      </c>
      <c r="CM199" s="417" t="e">
        <f>VLOOKUP(B199,'[1]thành tích'!B$4:J$310,9,0)</f>
        <v>#REF!</v>
      </c>
      <c r="CN199" s="417" t="e">
        <f>VLOOKUP(B199,'[1]thành tích'!B$4:F$310,5,0)</f>
        <v>#REF!</v>
      </c>
      <c r="CP199" s="418" t="e">
        <f>VLOOKUP(B199,#REF!,2,0)</f>
        <v>#REF!</v>
      </c>
    </row>
    <row r="200" spans="1:94" s="418" customFormat="1" ht="35.25" customHeight="1">
      <c r="A200" s="386">
        <f t="shared" si="2"/>
        <v>195</v>
      </c>
      <c r="B200" s="439">
        <v>16183</v>
      </c>
      <c r="C200" s="480" t="s">
        <v>2451</v>
      </c>
      <c r="D200" s="419">
        <v>32260</v>
      </c>
      <c r="E200" s="390">
        <f t="shared" ref="E200:E239" si="16">MONTH(D200)</f>
        <v>4</v>
      </c>
      <c r="F200" s="391" t="s">
        <v>10759</v>
      </c>
      <c r="G200" s="419"/>
      <c r="H200" s="392"/>
      <c r="I200" s="393">
        <f t="shared" si="14"/>
        <v>1988</v>
      </c>
      <c r="J200" s="419"/>
      <c r="K200" s="448">
        <v>32260</v>
      </c>
      <c r="L200" s="387">
        <v>2</v>
      </c>
      <c r="M200" s="387" t="s">
        <v>7397</v>
      </c>
      <c r="N200" s="439">
        <v>16183</v>
      </c>
      <c r="O200" s="392" t="s">
        <v>10983</v>
      </c>
      <c r="P200" s="455" t="s">
        <v>10983</v>
      </c>
      <c r="Q200" s="401" t="s">
        <v>10984</v>
      </c>
      <c r="R200" s="401" t="s">
        <v>10985</v>
      </c>
      <c r="S200" s="401" t="s">
        <v>7951</v>
      </c>
      <c r="T200" s="401" t="s">
        <v>7431</v>
      </c>
      <c r="U200" s="401" t="s">
        <v>7432</v>
      </c>
      <c r="V200" s="395" t="s">
        <v>10985</v>
      </c>
      <c r="W200" s="395" t="s">
        <v>7951</v>
      </c>
      <c r="X200" s="395" t="s">
        <v>7431</v>
      </c>
      <c r="Y200" s="395" t="s">
        <v>7432</v>
      </c>
      <c r="Z200" s="395" t="s">
        <v>7433</v>
      </c>
      <c r="AA200" s="386" t="s">
        <v>7434</v>
      </c>
      <c r="AB200" s="396" t="s">
        <v>7435</v>
      </c>
      <c r="AC200" s="426" t="s">
        <v>10986</v>
      </c>
      <c r="AD200" s="398">
        <v>44311</v>
      </c>
      <c r="AE200" s="399" t="s">
        <v>7437</v>
      </c>
      <c r="AF200" s="408"/>
      <c r="AG200" s="408"/>
      <c r="AH200" s="408"/>
      <c r="AI200" s="399" t="s">
        <v>7502</v>
      </c>
      <c r="AJ200" s="407" t="s">
        <v>10987</v>
      </c>
      <c r="AK200" s="399" t="s">
        <v>7504</v>
      </c>
      <c r="AL200" s="401" t="s">
        <v>7441</v>
      </c>
      <c r="AM200" s="401" t="s">
        <v>7740</v>
      </c>
      <c r="AN200" s="399"/>
      <c r="AO200" s="389">
        <v>40355</v>
      </c>
      <c r="AP200" s="389">
        <v>40355</v>
      </c>
      <c r="AQ200" s="403"/>
      <c r="AR200" s="393">
        <f t="shared" si="15"/>
        <v>2010</v>
      </c>
      <c r="AS200" s="389" t="s">
        <v>7676</v>
      </c>
      <c r="AT200" s="389">
        <v>0</v>
      </c>
      <c r="AU200" s="404"/>
      <c r="AV200" s="404"/>
      <c r="AW200" s="390"/>
      <c r="AX200" s="389" t="s">
        <v>7676</v>
      </c>
      <c r="AY200" s="405" t="s">
        <v>7678</v>
      </c>
      <c r="AZ200" s="406" t="s">
        <v>7679</v>
      </c>
      <c r="BA200" s="406">
        <v>2210014755</v>
      </c>
      <c r="BB200" s="406" t="s">
        <v>10988</v>
      </c>
      <c r="BC200" s="406" t="s">
        <v>10989</v>
      </c>
      <c r="BD200" s="396" t="s">
        <v>5204</v>
      </c>
      <c r="BE200" s="407" t="s">
        <v>7767</v>
      </c>
      <c r="BF200" s="390">
        <v>6549000</v>
      </c>
      <c r="BG200" s="399" t="s">
        <v>7682</v>
      </c>
      <c r="BH200" s="408">
        <v>43617</v>
      </c>
      <c r="BI200" s="409" t="s">
        <v>10990</v>
      </c>
      <c r="BJ200" s="410" t="s">
        <v>7379</v>
      </c>
      <c r="BK200" s="410">
        <v>0</v>
      </c>
      <c r="BL200" s="410">
        <v>0</v>
      </c>
      <c r="BM200" s="411" t="s">
        <v>3204</v>
      </c>
      <c r="BN200" s="410" t="s">
        <v>10991</v>
      </c>
      <c r="BO200" s="390">
        <v>1987</v>
      </c>
      <c r="BP200" s="412"/>
      <c r="BQ200" s="406" t="s">
        <v>10992</v>
      </c>
      <c r="BR200" s="427" t="s">
        <v>10993</v>
      </c>
      <c r="BS200" s="427" t="s">
        <v>8859</v>
      </c>
      <c r="BT200" s="427" t="s">
        <v>10994</v>
      </c>
      <c r="BU200" s="427"/>
      <c r="BV200" s="427"/>
      <c r="BW200" s="427"/>
      <c r="BX200" s="406">
        <v>2</v>
      </c>
      <c r="BY200" s="427" t="s">
        <v>10995</v>
      </c>
      <c r="BZ200" s="406" t="s">
        <v>10996</v>
      </c>
      <c r="CA200" s="427" t="s">
        <v>10997</v>
      </c>
      <c r="CB200" s="406" t="s">
        <v>10998</v>
      </c>
      <c r="CC200" s="427" t="s">
        <v>7468</v>
      </c>
      <c r="CD200" s="427" t="s">
        <v>10999</v>
      </c>
      <c r="CE200" s="428" t="s">
        <v>11000</v>
      </c>
      <c r="CF200" s="427" t="s">
        <v>11001</v>
      </c>
      <c r="CG200" s="427" t="s">
        <v>7468</v>
      </c>
      <c r="CH200" s="427" t="s">
        <v>11002</v>
      </c>
      <c r="CI200" s="427"/>
      <c r="CJ200" s="415">
        <f t="shared" ref="CJ200:CJ239" si="17">+$CJ$2-AR200</f>
        <v>14</v>
      </c>
      <c r="CK200" s="416" t="e">
        <f>VLOOKUP(B200,'[1]thành tích'!B$4:H$400,7,0)</f>
        <v>#REF!</v>
      </c>
      <c r="CL200" s="417" t="e">
        <f>VLOOKUP(B200,'[1]thành tích'!B$4:M$310,12,0)</f>
        <v>#REF!</v>
      </c>
      <c r="CM200" s="417" t="str">
        <f>VLOOKUP(B200,'[1]thành tích'!B$4:J$310,9,0)</f>
        <v>Inđo 10-2022</v>
      </c>
      <c r="CN200" s="417" t="str">
        <f>VLOOKUP(B200,'[1]thành tích'!B$4:F$310,5,0)</f>
        <v>Hagitech 7/2023</v>
      </c>
      <c r="CP200" s="418" t="e">
        <f>VLOOKUP(B200,#REF!,2,0)</f>
        <v>#REF!</v>
      </c>
    </row>
    <row r="201" spans="1:94" s="418" customFormat="1" ht="35.25" customHeight="1">
      <c r="A201" s="386">
        <f t="shared" si="2"/>
        <v>196</v>
      </c>
      <c r="B201" s="439">
        <v>18957</v>
      </c>
      <c r="C201" s="440" t="s">
        <v>3574</v>
      </c>
      <c r="D201" s="419">
        <v>31620</v>
      </c>
      <c r="E201" s="390">
        <f t="shared" si="16"/>
        <v>7</v>
      </c>
      <c r="F201" s="391" t="s">
        <v>10759</v>
      </c>
      <c r="G201" s="419"/>
      <c r="H201" s="392"/>
      <c r="I201" s="393">
        <f t="shared" si="14"/>
        <v>1986</v>
      </c>
      <c r="J201" s="419"/>
      <c r="K201" s="448">
        <v>31620</v>
      </c>
      <c r="L201" s="387">
        <v>2</v>
      </c>
      <c r="M201" s="387" t="s">
        <v>7397</v>
      </c>
      <c r="N201" s="439">
        <v>18957</v>
      </c>
      <c r="O201" s="433" t="s">
        <v>11003</v>
      </c>
      <c r="P201" s="434" t="s">
        <v>11004</v>
      </c>
      <c r="Q201" s="434" t="s">
        <v>11005</v>
      </c>
      <c r="R201" s="434" t="s">
        <v>11006</v>
      </c>
      <c r="S201" s="434" t="s">
        <v>7430</v>
      </c>
      <c r="T201" s="434" t="s">
        <v>7431</v>
      </c>
      <c r="U201" s="434" t="s">
        <v>7432</v>
      </c>
      <c r="V201" s="395" t="s">
        <v>11006</v>
      </c>
      <c r="W201" s="395" t="s">
        <v>7430</v>
      </c>
      <c r="X201" s="395" t="s">
        <v>7431</v>
      </c>
      <c r="Y201" s="395" t="s">
        <v>7432</v>
      </c>
      <c r="Z201" s="395" t="s">
        <v>7433</v>
      </c>
      <c r="AA201" s="386" t="s">
        <v>8273</v>
      </c>
      <c r="AB201" s="396" t="s">
        <v>8294</v>
      </c>
      <c r="AC201" s="426" t="s">
        <v>11007</v>
      </c>
      <c r="AD201" s="398">
        <v>44311</v>
      </c>
      <c r="AE201" s="401" t="s">
        <v>7437</v>
      </c>
      <c r="AF201" s="408"/>
      <c r="AG201" s="408"/>
      <c r="AH201" s="408"/>
      <c r="AI201" s="399" t="s">
        <v>7502</v>
      </c>
      <c r="AJ201" s="439" t="s">
        <v>11008</v>
      </c>
      <c r="AK201" s="458" t="s">
        <v>8297</v>
      </c>
      <c r="AL201" s="401" t="s">
        <v>8368</v>
      </c>
      <c r="AM201" s="401" t="s">
        <v>11009</v>
      </c>
      <c r="AN201" s="399"/>
      <c r="AO201" s="419">
        <v>42929</v>
      </c>
      <c r="AP201" s="419">
        <v>42929</v>
      </c>
      <c r="AQ201" s="442"/>
      <c r="AR201" s="393">
        <f t="shared" si="15"/>
        <v>2017</v>
      </c>
      <c r="AS201" s="389" t="s">
        <v>7912</v>
      </c>
      <c r="AT201" s="389">
        <v>0</v>
      </c>
      <c r="AU201" s="404"/>
      <c r="AV201" s="404"/>
      <c r="AW201" s="389"/>
      <c r="AX201" s="403" t="s">
        <v>7912</v>
      </c>
      <c r="AY201" s="405" t="s">
        <v>7678</v>
      </c>
      <c r="AZ201" s="406" t="s">
        <v>7679</v>
      </c>
      <c r="BA201" s="406">
        <v>111160112</v>
      </c>
      <c r="BB201" s="406" t="s">
        <v>11010</v>
      </c>
      <c r="BC201" s="406" t="s">
        <v>11011</v>
      </c>
      <c r="BD201" s="396" t="s">
        <v>5210</v>
      </c>
      <c r="BE201" s="407" t="s">
        <v>7892</v>
      </c>
      <c r="BF201" s="390">
        <v>6237000</v>
      </c>
      <c r="BG201" s="399" t="s">
        <v>7682</v>
      </c>
      <c r="BH201" s="408">
        <v>45261</v>
      </c>
      <c r="BI201" s="468" t="s">
        <v>11012</v>
      </c>
      <c r="BJ201" s="410" t="s">
        <v>7379</v>
      </c>
      <c r="BK201" s="410" t="s">
        <v>1917</v>
      </c>
      <c r="BL201" s="410" t="s">
        <v>11013</v>
      </c>
      <c r="BM201" s="411">
        <v>0</v>
      </c>
      <c r="BN201" s="410">
        <v>0</v>
      </c>
      <c r="BO201" s="390">
        <v>1985</v>
      </c>
      <c r="BP201" s="412"/>
      <c r="BQ201" s="406" t="s">
        <v>11014</v>
      </c>
      <c r="BR201" s="427" t="s">
        <v>11015</v>
      </c>
      <c r="BS201" s="427" t="s">
        <v>8859</v>
      </c>
      <c r="BT201" s="427" t="s">
        <v>11016</v>
      </c>
      <c r="BU201" s="427"/>
      <c r="BV201" s="427"/>
      <c r="BW201" s="427"/>
      <c r="BX201" s="406">
        <v>2</v>
      </c>
      <c r="BY201" s="427" t="s">
        <v>183</v>
      </c>
      <c r="BZ201" s="406" t="s">
        <v>11017</v>
      </c>
      <c r="CA201" s="427" t="s">
        <v>3339</v>
      </c>
      <c r="CB201" s="406" t="s">
        <v>11018</v>
      </c>
      <c r="CC201" s="427" t="s">
        <v>7468</v>
      </c>
      <c r="CD201" s="427" t="s">
        <v>11019</v>
      </c>
      <c r="CE201" s="428" t="s">
        <v>11017</v>
      </c>
      <c r="CF201" s="427" t="s">
        <v>11020</v>
      </c>
      <c r="CG201" s="427" t="s">
        <v>7468</v>
      </c>
      <c r="CH201" s="427" t="s">
        <v>11021</v>
      </c>
      <c r="CI201" s="427"/>
      <c r="CJ201" s="415">
        <f t="shared" si="17"/>
        <v>7</v>
      </c>
      <c r="CK201" s="416" t="e">
        <f>VLOOKUP(B201,'[1]thành tích'!B$4:H$400,7,0)</f>
        <v>#REF!</v>
      </c>
      <c r="CL201" s="417" t="e">
        <f>VLOOKUP(B201,'[1]thành tích'!B$4:M$310,12,0)</f>
        <v>#REF!</v>
      </c>
      <c r="CM201" s="417" t="e">
        <f>VLOOKUP(B201,'[1]thành tích'!B$4:J$310,9,0)</f>
        <v>#REF!</v>
      </c>
      <c r="CN201" s="417" t="e">
        <f>VLOOKUP(B201,'[1]thành tích'!B$4:F$310,5,0)</f>
        <v>#REF!</v>
      </c>
      <c r="CP201" s="418" t="e">
        <f>VLOOKUP(B201,#REF!,2,0)</f>
        <v>#REF!</v>
      </c>
    </row>
    <row r="202" spans="1:94" s="418" customFormat="1" ht="35.25" customHeight="1">
      <c r="A202" s="386">
        <f t="shared" si="2"/>
        <v>197</v>
      </c>
      <c r="B202" s="387">
        <v>14861</v>
      </c>
      <c r="C202" s="388" t="s">
        <v>1913</v>
      </c>
      <c r="D202" s="389">
        <v>28869</v>
      </c>
      <c r="E202" s="390">
        <f t="shared" si="16"/>
        <v>1</v>
      </c>
      <c r="F202" s="391" t="s">
        <v>10759</v>
      </c>
      <c r="G202" s="389"/>
      <c r="H202" s="403"/>
      <c r="I202" s="393">
        <f t="shared" ref="I202:I239" si="18">YEAR(D202)</f>
        <v>1979</v>
      </c>
      <c r="J202" s="389"/>
      <c r="K202" s="429">
        <v>28869</v>
      </c>
      <c r="L202" s="387">
        <v>2</v>
      </c>
      <c r="M202" s="387" t="s">
        <v>7397</v>
      </c>
      <c r="N202" s="387">
        <v>14861</v>
      </c>
      <c r="O202" s="392" t="s">
        <v>7828</v>
      </c>
      <c r="P202" s="455" t="s">
        <v>11022</v>
      </c>
      <c r="Q202" s="401" t="s">
        <v>11023</v>
      </c>
      <c r="R202" s="401" t="s">
        <v>11024</v>
      </c>
      <c r="S202" s="401" t="s">
        <v>7430</v>
      </c>
      <c r="T202" s="401" t="s">
        <v>7431</v>
      </c>
      <c r="U202" s="401" t="s">
        <v>7432</v>
      </c>
      <c r="V202" s="395" t="s">
        <v>11025</v>
      </c>
      <c r="W202" s="395" t="s">
        <v>7430</v>
      </c>
      <c r="X202" s="395" t="s">
        <v>7431</v>
      </c>
      <c r="Y202" s="395" t="s">
        <v>7432</v>
      </c>
      <c r="Z202" s="395" t="s">
        <v>7433</v>
      </c>
      <c r="AA202" s="386" t="s">
        <v>7434</v>
      </c>
      <c r="AB202" s="396" t="s">
        <v>7435</v>
      </c>
      <c r="AC202" s="397" t="s">
        <v>11026</v>
      </c>
      <c r="AD202" s="398">
        <v>44311</v>
      </c>
      <c r="AE202" s="455" t="s">
        <v>7437</v>
      </c>
      <c r="AF202" s="458"/>
      <c r="AG202" s="458"/>
      <c r="AH202" s="458"/>
      <c r="AI202" s="399" t="s">
        <v>7502</v>
      </c>
      <c r="AJ202" s="407" t="s">
        <v>7503</v>
      </c>
      <c r="AK202" s="399" t="s">
        <v>7504</v>
      </c>
      <c r="AL202" s="401" t="s">
        <v>7505</v>
      </c>
      <c r="AM202" s="401" t="s">
        <v>7506</v>
      </c>
      <c r="AN202" s="399"/>
      <c r="AO202" s="389" t="s">
        <v>11027</v>
      </c>
      <c r="AP202" s="389" t="s">
        <v>11027</v>
      </c>
      <c r="AQ202" s="402" t="s">
        <v>8772</v>
      </c>
      <c r="AR202" s="393">
        <f t="shared" si="15"/>
        <v>2001</v>
      </c>
      <c r="AS202" s="389" t="s">
        <v>7676</v>
      </c>
      <c r="AT202" s="389">
        <v>0</v>
      </c>
      <c r="AU202" s="404"/>
      <c r="AV202" s="404"/>
      <c r="AW202" s="393"/>
      <c r="AX202" s="389" t="s">
        <v>7676</v>
      </c>
      <c r="AY202" s="405" t="s">
        <v>7678</v>
      </c>
      <c r="AZ202" s="406" t="s">
        <v>7679</v>
      </c>
      <c r="BA202" s="406">
        <v>2002001644</v>
      </c>
      <c r="BB202" s="406" t="s">
        <v>11028</v>
      </c>
      <c r="BC202" s="406" t="s">
        <v>11029</v>
      </c>
      <c r="BD202" s="396" t="s">
        <v>5204</v>
      </c>
      <c r="BE202" s="407" t="s">
        <v>7655</v>
      </c>
      <c r="BF202" s="390">
        <v>6877000</v>
      </c>
      <c r="BG202" s="399" t="s">
        <v>7682</v>
      </c>
      <c r="BH202" s="408">
        <v>43804</v>
      </c>
      <c r="BI202" s="409" t="s">
        <v>11030</v>
      </c>
      <c r="BJ202" s="410" t="s">
        <v>7379</v>
      </c>
      <c r="BK202" s="410">
        <v>0</v>
      </c>
      <c r="BL202" s="410">
        <v>0</v>
      </c>
      <c r="BM202" s="411" t="s">
        <v>11031</v>
      </c>
      <c r="BN202" s="410" t="s">
        <v>11032</v>
      </c>
      <c r="BO202" s="390">
        <v>1978</v>
      </c>
      <c r="BP202" s="412"/>
      <c r="BQ202" s="406" t="s">
        <v>11033</v>
      </c>
      <c r="BR202" s="427" t="s">
        <v>11034</v>
      </c>
      <c r="BS202" s="427" t="s">
        <v>11035</v>
      </c>
      <c r="BT202" s="427" t="s">
        <v>11036</v>
      </c>
      <c r="BU202" s="427" t="s">
        <v>7463</v>
      </c>
      <c r="BV202" s="427"/>
      <c r="BW202" s="427"/>
      <c r="BX202" s="406">
        <v>2</v>
      </c>
      <c r="BY202" s="427" t="s">
        <v>11037</v>
      </c>
      <c r="BZ202" s="406" t="s">
        <v>11038</v>
      </c>
      <c r="CA202" s="427" t="s">
        <v>11039</v>
      </c>
      <c r="CB202" s="406" t="s">
        <v>11040</v>
      </c>
      <c r="CC202" s="427" t="s">
        <v>7468</v>
      </c>
      <c r="CD202" s="427" t="s">
        <v>11041</v>
      </c>
      <c r="CE202" s="428" t="s">
        <v>11038</v>
      </c>
      <c r="CF202" s="427" t="s">
        <v>11042</v>
      </c>
      <c r="CG202" s="427" t="s">
        <v>9373</v>
      </c>
      <c r="CH202" s="427" t="s">
        <v>11043</v>
      </c>
      <c r="CI202" s="427"/>
      <c r="CJ202" s="415">
        <f t="shared" si="17"/>
        <v>23</v>
      </c>
      <c r="CK202" s="416">
        <f>VLOOKUP(B202,'[1]thành tích'!B$4:H$400,7,0)</f>
        <v>2023</v>
      </c>
      <c r="CL202" s="417" t="e">
        <f>VLOOKUP(B202,'[1]thành tích'!B$4:M$310,12,0)</f>
        <v>#REF!</v>
      </c>
      <c r="CM202" s="417" t="e">
        <f>VLOOKUP(B202,'[1]thành tích'!B$4:J$310,9,0)</f>
        <v>#REF!</v>
      </c>
      <c r="CN202" s="417" t="str">
        <f>VLOOKUP(B202,'[1]thành tích'!B$4:F$310,5,0)</f>
        <v>1-Sầm Sơn  21-27/8/2017
2-Cửa lò 20-26/5/2019</v>
      </c>
      <c r="CP202" s="418" t="e">
        <f>VLOOKUP(B202,#REF!,2,0)</f>
        <v>#REF!</v>
      </c>
    </row>
    <row r="203" spans="1:94" s="418" customFormat="1" ht="35.25" customHeight="1">
      <c r="A203" s="386">
        <f t="shared" si="2"/>
        <v>198</v>
      </c>
      <c r="B203" s="439">
        <v>17581</v>
      </c>
      <c r="C203" s="440" t="s">
        <v>2973</v>
      </c>
      <c r="D203" s="419">
        <v>33555</v>
      </c>
      <c r="E203" s="390">
        <f t="shared" si="16"/>
        <v>11</v>
      </c>
      <c r="F203" s="391" t="s">
        <v>10759</v>
      </c>
      <c r="G203" s="419"/>
      <c r="H203" s="392"/>
      <c r="I203" s="393">
        <f t="shared" si="18"/>
        <v>1991</v>
      </c>
      <c r="J203" s="419"/>
      <c r="K203" s="448">
        <v>33555</v>
      </c>
      <c r="L203" s="387">
        <v>2</v>
      </c>
      <c r="M203" s="387" t="s">
        <v>7397</v>
      </c>
      <c r="N203" s="439">
        <v>17581</v>
      </c>
      <c r="O203" s="433" t="s">
        <v>11044</v>
      </c>
      <c r="P203" s="434" t="s">
        <v>8542</v>
      </c>
      <c r="Q203" s="401" t="s">
        <v>11045</v>
      </c>
      <c r="R203" s="401" t="s">
        <v>11046</v>
      </c>
      <c r="S203" s="401" t="s">
        <v>7430</v>
      </c>
      <c r="T203" s="401" t="s">
        <v>7431</v>
      </c>
      <c r="U203" s="401" t="s">
        <v>7432</v>
      </c>
      <c r="V203" s="401" t="s">
        <v>11046</v>
      </c>
      <c r="W203" s="395" t="s">
        <v>7430</v>
      </c>
      <c r="X203" s="395" t="s">
        <v>7431</v>
      </c>
      <c r="Y203" s="395" t="s">
        <v>7432</v>
      </c>
      <c r="Z203" s="395" t="s">
        <v>7433</v>
      </c>
      <c r="AA203" s="386" t="s">
        <v>7434</v>
      </c>
      <c r="AB203" s="396" t="s">
        <v>7435</v>
      </c>
      <c r="AC203" s="426" t="s">
        <v>11047</v>
      </c>
      <c r="AD203" s="398">
        <v>44419</v>
      </c>
      <c r="AE203" s="401" t="s">
        <v>7437</v>
      </c>
      <c r="AF203" s="408"/>
      <c r="AG203" s="408"/>
      <c r="AH203" s="408"/>
      <c r="AI203" s="399" t="s">
        <v>7502</v>
      </c>
      <c r="AJ203" s="439" t="s">
        <v>11048</v>
      </c>
      <c r="AK203" s="458" t="s">
        <v>7504</v>
      </c>
      <c r="AL203" s="401" t="s">
        <v>7674</v>
      </c>
      <c r="AM203" s="401" t="s">
        <v>11049</v>
      </c>
      <c r="AN203" s="399"/>
      <c r="AO203" s="419">
        <v>41764</v>
      </c>
      <c r="AP203" s="419">
        <v>41764</v>
      </c>
      <c r="AQ203" s="442">
        <v>41764</v>
      </c>
      <c r="AR203" s="393">
        <f t="shared" si="15"/>
        <v>2014</v>
      </c>
      <c r="AS203" s="389" t="s">
        <v>7676</v>
      </c>
      <c r="AT203" s="389">
        <v>0</v>
      </c>
      <c r="AU203" s="404"/>
      <c r="AV203" s="404"/>
      <c r="AW203" s="389"/>
      <c r="AX203" s="403" t="s">
        <v>7676</v>
      </c>
      <c r="AY203" s="405" t="s">
        <v>7678</v>
      </c>
      <c r="AZ203" s="406" t="s">
        <v>7679</v>
      </c>
      <c r="BA203" s="406">
        <v>2214005770</v>
      </c>
      <c r="BB203" s="406" t="s">
        <v>11050</v>
      </c>
      <c r="BC203" s="406" t="s">
        <v>11051</v>
      </c>
      <c r="BD203" s="396" t="s">
        <v>5204</v>
      </c>
      <c r="BE203" s="407" t="s">
        <v>7767</v>
      </c>
      <c r="BF203" s="390">
        <v>6549000</v>
      </c>
      <c r="BG203" s="399" t="s">
        <v>7682</v>
      </c>
      <c r="BH203" s="408">
        <v>45261</v>
      </c>
      <c r="BI203" s="409" t="s">
        <v>11052</v>
      </c>
      <c r="BJ203" s="410" t="s">
        <v>7379</v>
      </c>
      <c r="BK203" s="410">
        <v>0</v>
      </c>
      <c r="BL203" s="410">
        <v>0</v>
      </c>
      <c r="BM203" s="411" t="s">
        <v>11053</v>
      </c>
      <c r="BN203" s="410">
        <v>0</v>
      </c>
      <c r="BO203" s="390">
        <v>1988</v>
      </c>
      <c r="BP203" s="412" t="s">
        <v>10918</v>
      </c>
      <c r="BQ203" s="406" t="s">
        <v>7484</v>
      </c>
      <c r="BR203" s="427" t="s">
        <v>11054</v>
      </c>
      <c r="BS203" s="427" t="s">
        <v>8859</v>
      </c>
      <c r="BT203" s="427" t="s">
        <v>11055</v>
      </c>
      <c r="BU203" s="427"/>
      <c r="BV203" s="427"/>
      <c r="BW203" s="427"/>
      <c r="BX203" s="406">
        <v>2</v>
      </c>
      <c r="BY203" s="427" t="s">
        <v>7465</v>
      </c>
      <c r="BZ203" s="406">
        <v>0</v>
      </c>
      <c r="CA203" s="427" t="s">
        <v>2715</v>
      </c>
      <c r="CB203" s="406" t="s">
        <v>11056</v>
      </c>
      <c r="CC203" s="427" t="s">
        <v>7566</v>
      </c>
      <c r="CD203" s="427" t="s">
        <v>7688</v>
      </c>
      <c r="CE203" s="427" t="s">
        <v>11056</v>
      </c>
      <c r="CF203" s="427" t="s">
        <v>11057</v>
      </c>
      <c r="CG203" s="427" t="s">
        <v>7590</v>
      </c>
      <c r="CH203" s="427" t="s">
        <v>7588</v>
      </c>
      <c r="CI203" s="427" t="s">
        <v>7584</v>
      </c>
      <c r="CJ203" s="415">
        <f t="shared" si="17"/>
        <v>10</v>
      </c>
      <c r="CK203" s="416" t="e">
        <f>VLOOKUP(B203,'[1]thành tích'!B$4:H$400,7,0)</f>
        <v>#REF!</v>
      </c>
      <c r="CL203" s="417" t="e">
        <f>VLOOKUP(B203,'[1]thành tích'!B$4:M$310,12,0)</f>
        <v>#REF!</v>
      </c>
      <c r="CM203" s="417" t="e">
        <f>VLOOKUP(B203,'[1]thành tích'!B$4:J$310,9,0)</f>
        <v>#REF!</v>
      </c>
      <c r="CN203" s="417" t="e">
        <f>VLOOKUP(B203,'[1]thành tích'!B$4:F$310,5,0)</f>
        <v>#REF!</v>
      </c>
      <c r="CP203" s="418" t="e">
        <f>VLOOKUP(B203,#REF!,2,0)</f>
        <v>#REF!</v>
      </c>
    </row>
    <row r="204" spans="1:94" s="418" customFormat="1" ht="35.25" customHeight="1">
      <c r="A204" s="386">
        <f t="shared" si="2"/>
        <v>199</v>
      </c>
      <c r="B204" s="439">
        <v>18850</v>
      </c>
      <c r="C204" s="480" t="s">
        <v>3508</v>
      </c>
      <c r="D204" s="419">
        <v>34905</v>
      </c>
      <c r="E204" s="390">
        <f t="shared" si="16"/>
        <v>7</v>
      </c>
      <c r="F204" s="391" t="s">
        <v>10759</v>
      </c>
      <c r="G204" s="419"/>
      <c r="H204" s="403"/>
      <c r="I204" s="393">
        <f t="shared" si="18"/>
        <v>1995</v>
      </c>
      <c r="J204" s="419">
        <v>34905</v>
      </c>
      <c r="K204" s="448"/>
      <c r="L204" s="387">
        <v>1</v>
      </c>
      <c r="M204" s="387" t="s">
        <v>7425</v>
      </c>
      <c r="N204" s="439">
        <v>18850</v>
      </c>
      <c r="O204" s="403" t="s">
        <v>7544</v>
      </c>
      <c r="P204" s="455" t="s">
        <v>11058</v>
      </c>
      <c r="Q204" s="456" t="s">
        <v>11059</v>
      </c>
      <c r="R204" s="456" t="s">
        <v>11060</v>
      </c>
      <c r="S204" s="456" t="s">
        <v>8680</v>
      </c>
      <c r="T204" s="456" t="s">
        <v>7431</v>
      </c>
      <c r="U204" s="456" t="s">
        <v>7432</v>
      </c>
      <c r="V204" s="395" t="s">
        <v>11060</v>
      </c>
      <c r="W204" s="395" t="s">
        <v>8680</v>
      </c>
      <c r="X204" s="395" t="s">
        <v>7431</v>
      </c>
      <c r="Y204" s="395" t="s">
        <v>7432</v>
      </c>
      <c r="Z204" s="395" t="s">
        <v>7433</v>
      </c>
      <c r="AA204" s="386" t="s">
        <v>7434</v>
      </c>
      <c r="AB204" s="396" t="s">
        <v>8294</v>
      </c>
      <c r="AC204" s="397" t="s">
        <v>11061</v>
      </c>
      <c r="AD204" s="398">
        <v>44315</v>
      </c>
      <c r="AE204" s="401" t="s">
        <v>7437</v>
      </c>
      <c r="AF204" s="408"/>
      <c r="AG204" s="408"/>
      <c r="AH204" s="408"/>
      <c r="AI204" s="399" t="s">
        <v>7502</v>
      </c>
      <c r="AJ204" s="407" t="s">
        <v>8296</v>
      </c>
      <c r="AK204" s="399" t="s">
        <v>8297</v>
      </c>
      <c r="AL204" s="401" t="s">
        <v>7674</v>
      </c>
      <c r="AM204" s="401" t="s">
        <v>8298</v>
      </c>
      <c r="AN204" s="399"/>
      <c r="AO204" s="389">
        <v>42905</v>
      </c>
      <c r="AP204" s="389">
        <v>42905</v>
      </c>
      <c r="AQ204" s="403"/>
      <c r="AR204" s="393">
        <f t="shared" si="15"/>
        <v>2017</v>
      </c>
      <c r="AS204" s="389" t="s">
        <v>7912</v>
      </c>
      <c r="AT204" s="389">
        <v>0</v>
      </c>
      <c r="AU204" s="404"/>
      <c r="AV204" s="404" t="s">
        <v>7742</v>
      </c>
      <c r="AW204" s="406" t="s">
        <v>7603</v>
      </c>
      <c r="AX204" s="389" t="s">
        <v>7912</v>
      </c>
      <c r="AY204" s="405" t="s">
        <v>7678</v>
      </c>
      <c r="AZ204" s="406" t="s">
        <v>7679</v>
      </c>
      <c r="BA204" s="406">
        <v>2216038037</v>
      </c>
      <c r="BB204" s="406" t="s">
        <v>11062</v>
      </c>
      <c r="BC204" s="406" t="s">
        <v>11063</v>
      </c>
      <c r="BD204" s="396" t="s">
        <v>5210</v>
      </c>
      <c r="BE204" s="407" t="s">
        <v>7892</v>
      </c>
      <c r="BF204" s="390">
        <v>6237000</v>
      </c>
      <c r="BG204" s="399" t="s">
        <v>7682</v>
      </c>
      <c r="BH204" s="408">
        <v>44136</v>
      </c>
      <c r="BI204" s="409" t="s">
        <v>11064</v>
      </c>
      <c r="BJ204" s="410" t="s">
        <v>7935</v>
      </c>
      <c r="BK204" s="410" t="s">
        <v>3527</v>
      </c>
      <c r="BL204" s="410" t="s">
        <v>11065</v>
      </c>
      <c r="BM204" s="411">
        <v>0</v>
      </c>
      <c r="BN204" s="410">
        <v>0</v>
      </c>
      <c r="BO204" s="390">
        <v>1995</v>
      </c>
      <c r="BP204" s="412"/>
      <c r="BQ204" s="406" t="s">
        <v>11066</v>
      </c>
      <c r="BR204" s="427" t="s">
        <v>11067</v>
      </c>
      <c r="BS204" s="427"/>
      <c r="BT204" s="427"/>
      <c r="BU204" s="427"/>
      <c r="BV204" s="427"/>
      <c r="BW204" s="427"/>
      <c r="BX204" s="406">
        <v>1</v>
      </c>
      <c r="BY204" s="427" t="s">
        <v>11068</v>
      </c>
      <c r="BZ204" s="406" t="s">
        <v>11069</v>
      </c>
      <c r="CA204" s="427" t="s">
        <v>11070</v>
      </c>
      <c r="CB204" s="406" t="s">
        <v>11071</v>
      </c>
      <c r="CC204" s="427" t="s">
        <v>11072</v>
      </c>
      <c r="CD204" s="427" t="s">
        <v>11073</v>
      </c>
      <c r="CE204" s="428" t="s">
        <v>11069</v>
      </c>
      <c r="CF204" s="427" t="s">
        <v>11074</v>
      </c>
      <c r="CG204" s="427" t="s">
        <v>11075</v>
      </c>
      <c r="CH204" s="427" t="s">
        <v>11076</v>
      </c>
      <c r="CI204" s="428" t="s">
        <v>11077</v>
      </c>
      <c r="CJ204" s="415">
        <f t="shared" si="17"/>
        <v>7</v>
      </c>
      <c r="CK204" s="416" t="e">
        <f>VLOOKUP(B204,'[1]thành tích'!B$4:H$400,7,0)</f>
        <v>#REF!</v>
      </c>
      <c r="CL204" s="417" t="e">
        <f>VLOOKUP(B204,'[1]thành tích'!B$4:M$310,12,0)</f>
        <v>#REF!</v>
      </c>
      <c r="CM204" s="417" t="e">
        <f>VLOOKUP(B204,'[1]thành tích'!B$4:J$310,9,0)</f>
        <v>#REF!</v>
      </c>
      <c r="CN204" s="417" t="e">
        <f>VLOOKUP(B204,'[1]thành tích'!B$4:F$310,5,0)</f>
        <v>#REF!</v>
      </c>
      <c r="CP204" s="418" t="e">
        <f>VLOOKUP(B204,#REF!,2,0)</f>
        <v>#REF!</v>
      </c>
    </row>
    <row r="205" spans="1:94" s="418" customFormat="1" ht="35.25" customHeight="1">
      <c r="A205" s="386">
        <f t="shared" si="2"/>
        <v>200</v>
      </c>
      <c r="B205" s="439">
        <v>19472</v>
      </c>
      <c r="C205" s="440" t="s">
        <v>3797</v>
      </c>
      <c r="D205" s="419">
        <v>34645</v>
      </c>
      <c r="E205" s="390">
        <f t="shared" si="16"/>
        <v>11</v>
      </c>
      <c r="F205" s="391" t="s">
        <v>10759</v>
      </c>
      <c r="G205" s="419"/>
      <c r="H205" s="392"/>
      <c r="I205" s="393">
        <f t="shared" si="18"/>
        <v>1994</v>
      </c>
      <c r="J205" s="419">
        <v>34645</v>
      </c>
      <c r="K205" s="448"/>
      <c r="L205" s="387">
        <v>1</v>
      </c>
      <c r="M205" s="387" t="s">
        <v>7425</v>
      </c>
      <c r="N205" s="439">
        <v>19472</v>
      </c>
      <c r="O205" s="433" t="s">
        <v>9239</v>
      </c>
      <c r="P205" s="434" t="s">
        <v>11078</v>
      </c>
      <c r="Q205" s="434" t="s">
        <v>11079</v>
      </c>
      <c r="R205" s="434" t="s">
        <v>11080</v>
      </c>
      <c r="S205" s="434" t="s">
        <v>7430</v>
      </c>
      <c r="T205" s="434" t="s">
        <v>7431</v>
      </c>
      <c r="U205" s="434" t="s">
        <v>7432</v>
      </c>
      <c r="V205" s="395" t="s">
        <v>11080</v>
      </c>
      <c r="W205" s="395" t="s">
        <v>7430</v>
      </c>
      <c r="X205" s="395" t="s">
        <v>7431</v>
      </c>
      <c r="Y205" s="395" t="s">
        <v>7432</v>
      </c>
      <c r="Z205" s="395" t="s">
        <v>7433</v>
      </c>
      <c r="AA205" s="386" t="s">
        <v>8273</v>
      </c>
      <c r="AB205" s="396" t="s">
        <v>7435</v>
      </c>
      <c r="AC205" s="397" t="s">
        <v>11081</v>
      </c>
      <c r="AD205" s="398">
        <v>44311</v>
      </c>
      <c r="AE205" s="434" t="s">
        <v>7437</v>
      </c>
      <c r="AF205" s="408"/>
      <c r="AG205" s="408"/>
      <c r="AH205" s="408"/>
      <c r="AI205" s="399" t="s">
        <v>7502</v>
      </c>
      <c r="AJ205" s="439" t="s">
        <v>11082</v>
      </c>
      <c r="AK205" s="399" t="s">
        <v>8297</v>
      </c>
      <c r="AL205" s="401" t="s">
        <v>8547</v>
      </c>
      <c r="AM205" s="401" t="s">
        <v>11083</v>
      </c>
      <c r="AN205" s="399"/>
      <c r="AO205" s="419" t="s">
        <v>8566</v>
      </c>
      <c r="AP205" s="419" t="s">
        <v>8566</v>
      </c>
      <c r="AQ205" s="442"/>
      <c r="AR205" s="393" t="e">
        <f t="shared" si="15"/>
        <v>#VALUE!</v>
      </c>
      <c r="AS205" s="389" t="s">
        <v>7912</v>
      </c>
      <c r="AT205" s="389">
        <v>0</v>
      </c>
      <c r="AU205" s="404"/>
      <c r="AV205" s="404"/>
      <c r="AW205" s="389" t="s">
        <v>7603</v>
      </c>
      <c r="AX205" s="403" t="s">
        <v>7676</v>
      </c>
      <c r="AY205" s="405" t="s">
        <v>8567</v>
      </c>
      <c r="AZ205" s="403" t="s">
        <v>7679</v>
      </c>
      <c r="BA205" s="403">
        <v>3016030037</v>
      </c>
      <c r="BB205" s="406" t="s">
        <v>11084</v>
      </c>
      <c r="BC205" s="406">
        <v>341006913906</v>
      </c>
      <c r="BD205" s="396" t="s">
        <v>5210</v>
      </c>
      <c r="BE205" s="407" t="s">
        <v>7892</v>
      </c>
      <c r="BF205" s="390">
        <v>6237000</v>
      </c>
      <c r="BG205" s="399" t="s">
        <v>7682</v>
      </c>
      <c r="BH205" s="408" t="s">
        <v>8566</v>
      </c>
      <c r="BI205" s="409" t="s">
        <v>11085</v>
      </c>
      <c r="BJ205" s="410"/>
      <c r="BK205" s="410">
        <v>0</v>
      </c>
      <c r="BL205" s="410">
        <v>0</v>
      </c>
      <c r="BM205" s="411">
        <v>0</v>
      </c>
      <c r="BN205" s="410">
        <v>0</v>
      </c>
      <c r="BO205" s="390"/>
      <c r="BP205" s="390"/>
      <c r="BQ205" s="406"/>
      <c r="BR205" s="427"/>
      <c r="BS205" s="427"/>
      <c r="BT205" s="427"/>
      <c r="BU205" s="427"/>
      <c r="BV205" s="427"/>
      <c r="BW205" s="427"/>
      <c r="BX205" s="406"/>
      <c r="BY205" s="427" t="s">
        <v>11086</v>
      </c>
      <c r="BZ205" s="406" t="s">
        <v>11087</v>
      </c>
      <c r="CA205" s="427" t="s">
        <v>11088</v>
      </c>
      <c r="CB205" s="406" t="s">
        <v>11089</v>
      </c>
      <c r="CC205" s="427" t="s">
        <v>7468</v>
      </c>
      <c r="CD205" s="427" t="s">
        <v>8806</v>
      </c>
      <c r="CE205" s="428" t="s">
        <v>11087</v>
      </c>
      <c r="CF205" s="427"/>
      <c r="CG205" s="427"/>
      <c r="CH205" s="427"/>
      <c r="CI205" s="427"/>
      <c r="CJ205" s="415" t="e">
        <f t="shared" si="17"/>
        <v>#VALUE!</v>
      </c>
      <c r="CK205" s="416" t="e">
        <f>VLOOKUP(B205,'[1]thành tích'!B$4:H$400,7,0)</f>
        <v>#REF!</v>
      </c>
      <c r="CL205" s="417" t="e">
        <f>VLOOKUP(B205,'[1]thành tích'!B$4:M$310,12,0)</f>
        <v>#REF!</v>
      </c>
      <c r="CM205" s="417" t="e">
        <f>VLOOKUP(B205,'[1]thành tích'!B$4:J$310,9,0)</f>
        <v>#REF!</v>
      </c>
      <c r="CN205" s="417" t="str">
        <f>VLOOKUP(B205,'[1]thành tích'!B$4:F$310,5,0)</f>
        <v>Hagitech 6/2023(sau ốm)</v>
      </c>
      <c r="CP205" s="418" t="e">
        <f>VLOOKUP(B205,#REF!,2,0)</f>
        <v>#REF!</v>
      </c>
    </row>
    <row r="206" spans="1:94" s="418" customFormat="1" ht="35.25" customHeight="1">
      <c r="A206" s="386">
        <f t="shared" si="2"/>
        <v>201</v>
      </c>
      <c r="B206" s="439">
        <v>17551</v>
      </c>
      <c r="C206" s="440" t="s">
        <v>1446</v>
      </c>
      <c r="D206" s="419">
        <v>33598</v>
      </c>
      <c r="E206" s="390">
        <f t="shared" si="16"/>
        <v>12</v>
      </c>
      <c r="F206" s="391" t="s">
        <v>10759</v>
      </c>
      <c r="G206" s="419"/>
      <c r="H206" s="392"/>
      <c r="I206" s="393">
        <f t="shared" si="18"/>
        <v>1991</v>
      </c>
      <c r="J206" s="419">
        <v>33598</v>
      </c>
      <c r="K206" s="448"/>
      <c r="L206" s="387">
        <v>1</v>
      </c>
      <c r="M206" s="387" t="s">
        <v>7425</v>
      </c>
      <c r="N206" s="439">
        <v>17551</v>
      </c>
      <c r="O206" s="433" t="s">
        <v>8182</v>
      </c>
      <c r="P206" s="434" t="s">
        <v>11090</v>
      </c>
      <c r="Q206" s="401" t="s">
        <v>11091</v>
      </c>
      <c r="R206" s="401" t="s">
        <v>11092</v>
      </c>
      <c r="S206" s="401" t="s">
        <v>8680</v>
      </c>
      <c r="T206" s="401" t="s">
        <v>7431</v>
      </c>
      <c r="U206" s="401" t="s">
        <v>7432</v>
      </c>
      <c r="V206" s="395" t="s">
        <v>11092</v>
      </c>
      <c r="W206" s="395" t="s">
        <v>8680</v>
      </c>
      <c r="X206" s="395" t="s">
        <v>7431</v>
      </c>
      <c r="Y206" s="395" t="s">
        <v>7432</v>
      </c>
      <c r="Z206" s="395" t="s">
        <v>7433</v>
      </c>
      <c r="AA206" s="386" t="s">
        <v>7434</v>
      </c>
      <c r="AB206" s="396" t="s">
        <v>7435</v>
      </c>
      <c r="AC206" s="426" t="s">
        <v>11093</v>
      </c>
      <c r="AD206" s="398">
        <v>44315</v>
      </c>
      <c r="AE206" s="434" t="s">
        <v>7437</v>
      </c>
      <c r="AF206" s="408"/>
      <c r="AG206" s="408"/>
      <c r="AH206" s="408"/>
      <c r="AI206" s="399" t="s">
        <v>7502</v>
      </c>
      <c r="AJ206" s="439" t="s">
        <v>11094</v>
      </c>
      <c r="AK206" s="458" t="s">
        <v>8096</v>
      </c>
      <c r="AL206" s="401" t="s">
        <v>7441</v>
      </c>
      <c r="AM206" s="401" t="s">
        <v>8369</v>
      </c>
      <c r="AN206" s="399"/>
      <c r="AO206" s="419">
        <v>41724</v>
      </c>
      <c r="AP206" s="419">
        <v>41724</v>
      </c>
      <c r="AQ206" s="442"/>
      <c r="AR206" s="393">
        <f t="shared" si="15"/>
        <v>2014</v>
      </c>
      <c r="AS206" s="389" t="s">
        <v>7676</v>
      </c>
      <c r="AT206" s="389">
        <v>0</v>
      </c>
      <c r="AU206" s="404"/>
      <c r="AV206" s="404"/>
      <c r="AW206" s="389"/>
      <c r="AX206" s="403" t="s">
        <v>7676</v>
      </c>
      <c r="AY206" s="405" t="s">
        <v>7678</v>
      </c>
      <c r="AZ206" s="403" t="s">
        <v>7679</v>
      </c>
      <c r="BA206" s="403">
        <v>2214004791</v>
      </c>
      <c r="BB206" s="406" t="s">
        <v>11095</v>
      </c>
      <c r="BC206" s="406" t="s">
        <v>11096</v>
      </c>
      <c r="BD206" s="396" t="s">
        <v>5204</v>
      </c>
      <c r="BE206" s="407" t="s">
        <v>7767</v>
      </c>
      <c r="BF206" s="390">
        <v>6549000</v>
      </c>
      <c r="BG206" s="399" t="s">
        <v>7682</v>
      </c>
      <c r="BH206" s="408">
        <v>43804</v>
      </c>
      <c r="BI206" s="409" t="s">
        <v>11097</v>
      </c>
      <c r="BJ206" s="410"/>
      <c r="BK206" s="410">
        <v>0</v>
      </c>
      <c r="BL206" s="410">
        <v>0</v>
      </c>
      <c r="BM206" s="411">
        <v>0</v>
      </c>
      <c r="BN206" s="410">
        <v>0</v>
      </c>
      <c r="BO206" s="390"/>
      <c r="BP206" s="390"/>
      <c r="BQ206" s="406"/>
      <c r="BR206" s="427"/>
      <c r="BS206" s="427"/>
      <c r="BT206" s="427"/>
      <c r="BU206" s="427"/>
      <c r="BV206" s="427"/>
      <c r="BW206" s="427"/>
      <c r="BX206" s="406"/>
      <c r="BY206" s="427" t="s">
        <v>11098</v>
      </c>
      <c r="BZ206" s="406" t="s">
        <v>7981</v>
      </c>
      <c r="CA206" s="427" t="s">
        <v>11099</v>
      </c>
      <c r="CB206" s="406">
        <v>0</v>
      </c>
      <c r="CC206" s="427" t="s">
        <v>7468</v>
      </c>
      <c r="CD206" s="427" t="s">
        <v>9940</v>
      </c>
      <c r="CE206" s="428" t="s">
        <v>11100</v>
      </c>
      <c r="CF206" s="427"/>
      <c r="CG206" s="427"/>
      <c r="CH206" s="427"/>
      <c r="CI206" s="427"/>
      <c r="CJ206" s="415">
        <f t="shared" si="17"/>
        <v>10</v>
      </c>
      <c r="CK206" s="416" t="e">
        <f>VLOOKUP(B206,'[1]thành tích'!B$4:H$400,7,0)</f>
        <v>#REF!</v>
      </c>
      <c r="CL206" s="417" t="e">
        <f>VLOOKUP(B206,'[1]thành tích'!B$4:M$310,12,0)</f>
        <v>#REF!</v>
      </c>
      <c r="CM206" s="417" t="e">
        <f>VLOOKUP(B206,'[1]thành tích'!B$4:J$310,9,0)</f>
        <v>#REF!</v>
      </c>
      <c r="CN206" s="417" t="e">
        <f>VLOOKUP(B206,'[1]thành tích'!B$4:F$310,5,0)</f>
        <v>#REF!</v>
      </c>
      <c r="CP206" s="418" t="e">
        <f>VLOOKUP(B206,#REF!,2,0)</f>
        <v>#REF!</v>
      </c>
    </row>
    <row r="207" spans="1:94" s="418" customFormat="1" ht="35.25" customHeight="1">
      <c r="A207" s="386">
        <f t="shared" si="2"/>
        <v>202</v>
      </c>
      <c r="B207" s="439">
        <v>12835</v>
      </c>
      <c r="C207" s="440" t="s">
        <v>1029</v>
      </c>
      <c r="D207" s="419">
        <v>28901</v>
      </c>
      <c r="E207" s="390">
        <f t="shared" si="16"/>
        <v>2</v>
      </c>
      <c r="F207" s="391" t="s">
        <v>10759</v>
      </c>
      <c r="G207" s="419"/>
      <c r="H207" s="442" t="s">
        <v>11101</v>
      </c>
      <c r="I207" s="393">
        <f t="shared" si="18"/>
        <v>1979</v>
      </c>
      <c r="J207" s="419"/>
      <c r="K207" s="419">
        <v>28901</v>
      </c>
      <c r="L207" s="387">
        <v>2</v>
      </c>
      <c r="M207" s="387" t="s">
        <v>7397</v>
      </c>
      <c r="N207" s="439">
        <v>12835</v>
      </c>
      <c r="O207" s="442" t="s">
        <v>11102</v>
      </c>
      <c r="P207" s="442" t="s">
        <v>11102</v>
      </c>
      <c r="Q207" s="486" t="s">
        <v>11103</v>
      </c>
      <c r="R207" s="434" t="s">
        <v>10023</v>
      </c>
      <c r="S207" s="434" t="s">
        <v>7571</v>
      </c>
      <c r="T207" s="434" t="s">
        <v>7431</v>
      </c>
      <c r="U207" s="434" t="s">
        <v>7432</v>
      </c>
      <c r="V207" s="434" t="s">
        <v>10023</v>
      </c>
      <c r="W207" s="434" t="s">
        <v>7571</v>
      </c>
      <c r="X207" s="434" t="s">
        <v>7431</v>
      </c>
      <c r="Y207" s="434" t="s">
        <v>7432</v>
      </c>
      <c r="Z207" s="395" t="s">
        <v>7433</v>
      </c>
      <c r="AA207" s="386" t="s">
        <v>8273</v>
      </c>
      <c r="AB207" s="396" t="s">
        <v>7435</v>
      </c>
      <c r="AC207" s="397" t="s">
        <v>11104</v>
      </c>
      <c r="AD207" s="398">
        <v>44420</v>
      </c>
      <c r="AE207" s="434" t="s">
        <v>7437</v>
      </c>
      <c r="AF207" s="408"/>
      <c r="AG207" s="408"/>
      <c r="AH207" s="408"/>
      <c r="AI207" s="399" t="s">
        <v>7502</v>
      </c>
      <c r="AJ207" s="495" t="s">
        <v>8794</v>
      </c>
      <c r="AK207" s="458" t="s">
        <v>7789</v>
      </c>
      <c r="AL207" s="401"/>
      <c r="AM207" s="401"/>
      <c r="AN207" s="399"/>
      <c r="AO207" s="419">
        <v>36844</v>
      </c>
      <c r="AP207" s="419">
        <v>36844</v>
      </c>
      <c r="AQ207" s="442"/>
      <c r="AR207" s="393">
        <v>2000</v>
      </c>
      <c r="AS207" s="389" t="s">
        <v>7676</v>
      </c>
      <c r="AT207" s="389">
        <v>0</v>
      </c>
      <c r="AU207" s="404"/>
      <c r="AV207" s="404"/>
      <c r="AW207" s="389"/>
      <c r="AX207" s="403" t="s">
        <v>7676</v>
      </c>
      <c r="AY207" s="405" t="s">
        <v>7678</v>
      </c>
      <c r="AZ207" s="403" t="s">
        <v>7679</v>
      </c>
      <c r="BA207" s="403" t="s">
        <v>11105</v>
      </c>
      <c r="BB207" s="406" t="s">
        <v>11106</v>
      </c>
      <c r="BC207" s="406"/>
      <c r="BD207" s="396"/>
      <c r="BE207" s="407" t="s">
        <v>7655</v>
      </c>
      <c r="BF207" s="390">
        <v>6877000</v>
      </c>
      <c r="BG207" s="399" t="s">
        <v>7682</v>
      </c>
      <c r="BH207" s="408">
        <v>45261</v>
      </c>
      <c r="BI207" s="468" t="s">
        <v>11107</v>
      </c>
      <c r="BJ207" s="410" t="s">
        <v>8280</v>
      </c>
      <c r="BK207" s="410">
        <v>0</v>
      </c>
      <c r="BL207" s="410">
        <v>0</v>
      </c>
      <c r="BM207" s="411" t="s">
        <v>524</v>
      </c>
      <c r="BN207" s="410" t="s">
        <v>11108</v>
      </c>
      <c r="BO207" s="390">
        <v>1975</v>
      </c>
      <c r="BP207" s="390"/>
      <c r="BQ207" s="390" t="s">
        <v>11109</v>
      </c>
      <c r="BR207" s="462" t="s">
        <v>11110</v>
      </c>
      <c r="BS207" s="462" t="s">
        <v>11111</v>
      </c>
      <c r="BT207" s="414" t="s">
        <v>11112</v>
      </c>
      <c r="BU207" s="427" t="s">
        <v>11113</v>
      </c>
      <c r="BV207" s="427"/>
      <c r="BW207" s="427"/>
      <c r="BX207" s="406">
        <v>2</v>
      </c>
      <c r="BY207" s="427" t="s">
        <v>11114</v>
      </c>
      <c r="BZ207" s="406" t="s">
        <v>11115</v>
      </c>
      <c r="CA207" s="427" t="s">
        <v>11116</v>
      </c>
      <c r="CB207" s="406">
        <v>0</v>
      </c>
      <c r="CC207" s="427" t="s">
        <v>7468</v>
      </c>
      <c r="CD207" s="427" t="s">
        <v>7541</v>
      </c>
      <c r="CE207" s="427"/>
      <c r="CF207" s="427" t="s">
        <v>11117</v>
      </c>
      <c r="CG207" s="427" t="s">
        <v>9373</v>
      </c>
      <c r="CH207" s="427" t="s">
        <v>11118</v>
      </c>
      <c r="CI207" s="427"/>
      <c r="CJ207" s="415">
        <f t="shared" si="17"/>
        <v>24</v>
      </c>
      <c r="CK207" s="416">
        <f>VLOOKUP(B207,'[1]thành tích'!B$4:H$400,7,0)</f>
        <v>2022</v>
      </c>
      <c r="CL207" s="417" t="e">
        <f>VLOOKUP(B207,'[1]thành tích'!B$4:M$310,12,0)</f>
        <v>#REF!</v>
      </c>
      <c r="CM207" s="417" t="e">
        <f>VLOOKUP(B207,'[1]thành tích'!B$4:J$310,9,0)</f>
        <v>#REF!</v>
      </c>
      <c r="CN207" s="417" t="str">
        <f>VLOOKUP(B207,'[1]thành tích'!B$4:F$310,5,0)</f>
        <v>Móng Cái 9/2016</v>
      </c>
      <c r="CP207" s="418" t="e">
        <f>VLOOKUP(B207,#REF!,2,0)</f>
        <v>#REF!</v>
      </c>
    </row>
    <row r="208" spans="1:94" s="418" customFormat="1" ht="35.25" customHeight="1">
      <c r="A208" s="386">
        <f t="shared" si="2"/>
        <v>203</v>
      </c>
      <c r="B208" s="439">
        <v>18269</v>
      </c>
      <c r="C208" s="388" t="s">
        <v>8508</v>
      </c>
      <c r="D208" s="419">
        <v>34018</v>
      </c>
      <c r="E208" s="390">
        <f t="shared" si="16"/>
        <v>2</v>
      </c>
      <c r="F208" s="391" t="s">
        <v>10759</v>
      </c>
      <c r="G208" s="442" t="s">
        <v>11119</v>
      </c>
      <c r="H208" s="392"/>
      <c r="I208" s="393">
        <f>YEAR(D208)</f>
        <v>1993</v>
      </c>
      <c r="J208" s="419"/>
      <c r="K208" s="448">
        <v>34018</v>
      </c>
      <c r="L208" s="387">
        <v>2</v>
      </c>
      <c r="M208" s="387" t="s">
        <v>7397</v>
      </c>
      <c r="N208" s="439">
        <v>18269</v>
      </c>
      <c r="O208" s="406" t="s">
        <v>7688</v>
      </c>
      <c r="P208" s="434" t="s">
        <v>11120</v>
      </c>
      <c r="Q208" s="456" t="s">
        <v>11121</v>
      </c>
      <c r="R208" s="456" t="s">
        <v>11122</v>
      </c>
      <c r="S208" s="456" t="s">
        <v>7430</v>
      </c>
      <c r="T208" s="456" t="s">
        <v>7431</v>
      </c>
      <c r="U208" s="456" t="s">
        <v>7432</v>
      </c>
      <c r="V208" s="395" t="s">
        <v>11123</v>
      </c>
      <c r="W208" s="395" t="s">
        <v>7430</v>
      </c>
      <c r="X208" s="395" t="s">
        <v>7431</v>
      </c>
      <c r="Y208" s="395" t="s">
        <v>7432</v>
      </c>
      <c r="Z208" s="395" t="s">
        <v>7433</v>
      </c>
      <c r="AA208" s="386" t="s">
        <v>7434</v>
      </c>
      <c r="AB208" s="396" t="s">
        <v>7435</v>
      </c>
      <c r="AC208" s="397" t="s">
        <v>11124</v>
      </c>
      <c r="AD208" s="398">
        <v>44422</v>
      </c>
      <c r="AE208" s="399" t="s">
        <v>7437</v>
      </c>
      <c r="AF208" s="408"/>
      <c r="AG208" s="408"/>
      <c r="AH208" s="408"/>
      <c r="AI208" s="399" t="s">
        <v>7502</v>
      </c>
      <c r="AJ208" s="407" t="s">
        <v>11125</v>
      </c>
      <c r="AK208" s="399" t="s">
        <v>7504</v>
      </c>
      <c r="AL208" s="401" t="s">
        <v>8246</v>
      </c>
      <c r="AM208" s="401" t="s">
        <v>11126</v>
      </c>
      <c r="AN208" s="399"/>
      <c r="AO208" s="419">
        <v>42191</v>
      </c>
      <c r="AP208" s="419">
        <v>42191</v>
      </c>
      <c r="AQ208" s="442">
        <v>42191</v>
      </c>
      <c r="AR208" s="393">
        <f>YEAR(AP208)</f>
        <v>2015</v>
      </c>
      <c r="AS208" s="389" t="s">
        <v>7676</v>
      </c>
      <c r="AT208" s="389">
        <v>0</v>
      </c>
      <c r="AU208" s="404"/>
      <c r="AV208" s="404"/>
      <c r="AW208" s="389" t="s">
        <v>7603</v>
      </c>
      <c r="AX208" s="406" t="s">
        <v>7676</v>
      </c>
      <c r="AY208" s="482" t="s">
        <v>7678</v>
      </c>
      <c r="AZ208" s="403" t="s">
        <v>7679</v>
      </c>
      <c r="BA208" s="403">
        <v>2215005854</v>
      </c>
      <c r="BB208" s="406" t="s">
        <v>11127</v>
      </c>
      <c r="BC208" s="406" t="s">
        <v>11128</v>
      </c>
      <c r="BD208" s="396" t="s">
        <v>5208</v>
      </c>
      <c r="BE208" s="446" t="s">
        <v>7892</v>
      </c>
      <c r="BF208" s="390">
        <v>6237000</v>
      </c>
      <c r="BG208" s="399" t="s">
        <v>7682</v>
      </c>
      <c r="BH208" s="408">
        <v>43950</v>
      </c>
      <c r="BI208" s="409" t="s">
        <v>8509</v>
      </c>
      <c r="BJ208" s="410" t="s">
        <v>7379</v>
      </c>
      <c r="BK208" s="410">
        <v>0</v>
      </c>
      <c r="BL208" s="410">
        <v>0</v>
      </c>
      <c r="BM208" s="411" t="s">
        <v>3492</v>
      </c>
      <c r="BN208" s="410" t="s">
        <v>8507</v>
      </c>
      <c r="BO208" s="390">
        <v>1992</v>
      </c>
      <c r="BP208" s="412"/>
      <c r="BQ208" s="406" t="s">
        <v>7484</v>
      </c>
      <c r="BR208" s="427" t="s">
        <v>8510</v>
      </c>
      <c r="BS208" s="427" t="s">
        <v>7898</v>
      </c>
      <c r="BT208" s="427" t="s">
        <v>8511</v>
      </c>
      <c r="BU208" s="427"/>
      <c r="BV208" s="427"/>
      <c r="BW208" s="427"/>
      <c r="BX208" s="406">
        <v>2</v>
      </c>
      <c r="BY208" s="427" t="s">
        <v>11129</v>
      </c>
      <c r="BZ208" s="406" t="s">
        <v>11130</v>
      </c>
      <c r="CA208" s="427" t="s">
        <v>1741</v>
      </c>
      <c r="CB208" s="406" t="s">
        <v>11131</v>
      </c>
      <c r="CC208" s="427" t="s">
        <v>8518</v>
      </c>
      <c r="CD208" s="414" t="s">
        <v>8519</v>
      </c>
      <c r="CE208" s="428" t="s">
        <v>8520</v>
      </c>
      <c r="CF208" s="427" t="s">
        <v>11132</v>
      </c>
      <c r="CG208" s="427" t="s">
        <v>7590</v>
      </c>
      <c r="CH208" s="414" t="s">
        <v>8515</v>
      </c>
      <c r="CI208" s="428" t="s">
        <v>8516</v>
      </c>
      <c r="CJ208" s="415">
        <f t="shared" si="17"/>
        <v>9</v>
      </c>
      <c r="CK208" s="416" t="e">
        <f>VLOOKUP(B208,'[1]thành tích'!B$4:H$400,7,0)</f>
        <v>#REF!</v>
      </c>
      <c r="CL208" s="417" t="e">
        <f>VLOOKUP(B208,'[1]thành tích'!B$4:M$310,12,0)</f>
        <v>#REF!</v>
      </c>
      <c r="CM208" s="417" t="e">
        <f>VLOOKUP(B208,'[1]thành tích'!B$4:J$310,9,0)</f>
        <v>#REF!</v>
      </c>
      <c r="CN208" s="417" t="e">
        <f>VLOOKUP(B208,'[1]thành tích'!B$4:F$310,5,0)</f>
        <v>#REF!</v>
      </c>
      <c r="CP208" s="418" t="e">
        <f>VLOOKUP(B208,#REF!,2,0)</f>
        <v>#REF!</v>
      </c>
    </row>
    <row r="209" spans="1:94" s="418" customFormat="1" ht="35.25" customHeight="1">
      <c r="A209" s="386">
        <f t="shared" si="2"/>
        <v>204</v>
      </c>
      <c r="B209" s="439">
        <v>18902</v>
      </c>
      <c r="C209" s="480" t="s">
        <v>3542</v>
      </c>
      <c r="D209" s="419" t="s">
        <v>4768</v>
      </c>
      <c r="E209" s="390" t="e">
        <f t="shared" si="16"/>
        <v>#VALUE!</v>
      </c>
      <c r="F209" s="391" t="s">
        <v>10759</v>
      </c>
      <c r="G209" s="419"/>
      <c r="H209" s="403"/>
      <c r="I209" s="393" t="e">
        <f>YEAR(D209)</f>
        <v>#VALUE!</v>
      </c>
      <c r="J209" s="419"/>
      <c r="K209" s="448" t="s">
        <v>4768</v>
      </c>
      <c r="L209" s="387">
        <v>2</v>
      </c>
      <c r="M209" s="387" t="s">
        <v>7397</v>
      </c>
      <c r="N209" s="439">
        <v>18902</v>
      </c>
      <c r="O209" s="403" t="s">
        <v>11133</v>
      </c>
      <c r="P209" s="455" t="s">
        <v>11133</v>
      </c>
      <c r="Q209" s="456" t="s">
        <v>11134</v>
      </c>
      <c r="R209" s="456" t="s">
        <v>11135</v>
      </c>
      <c r="S209" s="456" t="s">
        <v>7430</v>
      </c>
      <c r="T209" s="456" t="s">
        <v>7431</v>
      </c>
      <c r="U209" s="456" t="s">
        <v>7432</v>
      </c>
      <c r="V209" s="395" t="s">
        <v>11135</v>
      </c>
      <c r="W209" s="395" t="s">
        <v>7430</v>
      </c>
      <c r="X209" s="395" t="s">
        <v>7431</v>
      </c>
      <c r="Y209" s="395" t="s">
        <v>7432</v>
      </c>
      <c r="Z209" s="395" t="s">
        <v>7433</v>
      </c>
      <c r="AA209" s="386" t="s">
        <v>8273</v>
      </c>
      <c r="AB209" s="396" t="s">
        <v>8294</v>
      </c>
      <c r="AC209" s="426" t="s">
        <v>11136</v>
      </c>
      <c r="AD209" s="398">
        <v>44311</v>
      </c>
      <c r="AE209" s="399" t="s">
        <v>7437</v>
      </c>
      <c r="AF209" s="408"/>
      <c r="AG209" s="408"/>
      <c r="AH209" s="408"/>
      <c r="AI209" s="399" t="s">
        <v>7502</v>
      </c>
      <c r="AJ209" s="407" t="s">
        <v>11137</v>
      </c>
      <c r="AK209" s="399" t="s">
        <v>8297</v>
      </c>
      <c r="AL209" s="401" t="s">
        <v>7674</v>
      </c>
      <c r="AM209" s="401" t="s">
        <v>8298</v>
      </c>
      <c r="AN209" s="399"/>
      <c r="AO209" s="389">
        <v>42905</v>
      </c>
      <c r="AP209" s="389">
        <v>42905</v>
      </c>
      <c r="AQ209" s="403"/>
      <c r="AR209" s="393">
        <f>YEAR(AP209)</f>
        <v>2017</v>
      </c>
      <c r="AS209" s="389" t="s">
        <v>7912</v>
      </c>
      <c r="AT209" s="389">
        <v>0</v>
      </c>
      <c r="AU209" s="404"/>
      <c r="AV209" s="404"/>
      <c r="AW209" s="406"/>
      <c r="AX209" s="389" t="s">
        <v>7912</v>
      </c>
      <c r="AY209" s="405" t="s">
        <v>7678</v>
      </c>
      <c r="AZ209" s="403" t="s">
        <v>7679</v>
      </c>
      <c r="BA209" s="403">
        <v>2216026910</v>
      </c>
      <c r="BB209" s="406" t="s">
        <v>11138</v>
      </c>
      <c r="BC209" s="406" t="s">
        <v>11139</v>
      </c>
      <c r="BD209" s="396" t="s">
        <v>5210</v>
      </c>
      <c r="BE209" s="407" t="s">
        <v>7892</v>
      </c>
      <c r="BF209" s="390">
        <v>6237000</v>
      </c>
      <c r="BG209" s="399" t="s">
        <v>7682</v>
      </c>
      <c r="BH209" s="408">
        <v>44136</v>
      </c>
      <c r="BI209" s="409" t="s">
        <v>11140</v>
      </c>
      <c r="BJ209" s="410" t="s">
        <v>8393</v>
      </c>
      <c r="BK209" s="410">
        <v>0</v>
      </c>
      <c r="BL209" s="410">
        <v>0</v>
      </c>
      <c r="BM209" s="411" t="s">
        <v>1154</v>
      </c>
      <c r="BN209" s="410" t="s">
        <v>11141</v>
      </c>
      <c r="BO209" s="390">
        <v>1982</v>
      </c>
      <c r="BP209" s="412"/>
      <c r="BQ209" s="406" t="s">
        <v>11142</v>
      </c>
      <c r="BR209" s="427" t="s">
        <v>11143</v>
      </c>
      <c r="BS209" s="427" t="s">
        <v>7463</v>
      </c>
      <c r="BT209" s="427" t="s">
        <v>11144</v>
      </c>
      <c r="BU209" s="427" t="s">
        <v>7463</v>
      </c>
      <c r="BV209" s="427"/>
      <c r="BW209" s="427"/>
      <c r="BX209" s="406">
        <v>2</v>
      </c>
      <c r="BY209" s="427" t="s">
        <v>2274</v>
      </c>
      <c r="BZ209" s="406">
        <v>0</v>
      </c>
      <c r="CA209" s="427" t="s">
        <v>11145</v>
      </c>
      <c r="CB209" s="406">
        <v>0</v>
      </c>
      <c r="CC209" s="427" t="s">
        <v>7777</v>
      </c>
      <c r="CD209" s="427" t="s">
        <v>11146</v>
      </c>
      <c r="CE209" s="428" t="s">
        <v>11147</v>
      </c>
      <c r="CF209" s="427" t="s">
        <v>11148</v>
      </c>
      <c r="CG209" s="427" t="s">
        <v>7468</v>
      </c>
      <c r="CH209" s="427" t="s">
        <v>7688</v>
      </c>
      <c r="CI209" s="427"/>
      <c r="CJ209" s="415">
        <f t="shared" si="17"/>
        <v>7</v>
      </c>
      <c r="CK209" s="416" t="e">
        <f>VLOOKUP(B209,'[1]thành tích'!B$4:H$400,7,0)</f>
        <v>#REF!</v>
      </c>
      <c r="CL209" s="417" t="e">
        <f>VLOOKUP(B209,'[1]thành tích'!B$4:M$310,12,0)</f>
        <v>#REF!</v>
      </c>
      <c r="CM209" s="417" t="e">
        <f>VLOOKUP(B209,'[1]thành tích'!B$4:J$310,9,0)</f>
        <v>#REF!</v>
      </c>
      <c r="CN209" s="417" t="e">
        <f>VLOOKUP(B209,'[1]thành tích'!B$4:F$310,5,0)</f>
        <v>#REF!</v>
      </c>
      <c r="CP209" s="418" t="e">
        <f>VLOOKUP(B209,#REF!,2,0)</f>
        <v>#REF!</v>
      </c>
    </row>
    <row r="210" spans="1:94" s="418" customFormat="1" ht="35.25" customHeight="1">
      <c r="A210" s="386">
        <f t="shared" si="2"/>
        <v>205</v>
      </c>
      <c r="B210" s="439">
        <v>20886</v>
      </c>
      <c r="C210" s="440" t="s">
        <v>4553</v>
      </c>
      <c r="D210" s="419">
        <v>32869</v>
      </c>
      <c r="E210" s="390">
        <f t="shared" si="16"/>
        <v>12</v>
      </c>
      <c r="F210" s="391" t="s">
        <v>10759</v>
      </c>
      <c r="G210" s="419"/>
      <c r="H210" s="419"/>
      <c r="I210" s="393">
        <f>YEAR(D210)</f>
        <v>1989</v>
      </c>
      <c r="J210" s="419"/>
      <c r="K210" s="448"/>
      <c r="L210" s="387">
        <v>2</v>
      </c>
      <c r="M210" s="387" t="s">
        <v>7397</v>
      </c>
      <c r="N210" s="439">
        <v>20886</v>
      </c>
      <c r="O210" s="433" t="s">
        <v>7758</v>
      </c>
      <c r="P210" s="434" t="s">
        <v>11149</v>
      </c>
      <c r="Q210" s="434" t="s">
        <v>11149</v>
      </c>
      <c r="R210" s="434" t="s">
        <v>11150</v>
      </c>
      <c r="S210" s="434" t="s">
        <v>7474</v>
      </c>
      <c r="T210" s="434" t="s">
        <v>7431</v>
      </c>
      <c r="U210" s="434" t="s">
        <v>7432</v>
      </c>
      <c r="V210" s="434" t="s">
        <v>11150</v>
      </c>
      <c r="W210" s="434" t="s">
        <v>7474</v>
      </c>
      <c r="X210" s="434" t="s">
        <v>7431</v>
      </c>
      <c r="Y210" s="434" t="s">
        <v>7432</v>
      </c>
      <c r="Z210" s="395" t="s">
        <v>7433</v>
      </c>
      <c r="AA210" s="386" t="s">
        <v>8273</v>
      </c>
      <c r="AB210" s="396" t="s">
        <v>7435</v>
      </c>
      <c r="AC210" s="397" t="s">
        <v>11151</v>
      </c>
      <c r="AD210" s="398">
        <v>44617</v>
      </c>
      <c r="AE210" s="399" t="s">
        <v>7437</v>
      </c>
      <c r="AF210" s="408"/>
      <c r="AG210" s="408"/>
      <c r="AH210" s="408"/>
      <c r="AI210" s="399" t="s">
        <v>7502</v>
      </c>
      <c r="AJ210" s="495" t="s">
        <v>11152</v>
      </c>
      <c r="AK210" s="458"/>
      <c r="AL210" s="401"/>
      <c r="AM210" s="401" t="s">
        <v>8565</v>
      </c>
      <c r="AN210" s="399"/>
      <c r="AO210" s="419">
        <v>45081</v>
      </c>
      <c r="AP210" s="419">
        <v>45081</v>
      </c>
      <c r="AQ210" s="442"/>
      <c r="AR210" s="393">
        <f>YEAR(AP210)</f>
        <v>2023</v>
      </c>
      <c r="AS210" s="389" t="s">
        <v>7676</v>
      </c>
      <c r="AT210" s="389"/>
      <c r="AU210" s="404"/>
      <c r="AV210" s="404"/>
      <c r="AW210" s="389"/>
      <c r="AX210" s="403" t="s">
        <v>7676</v>
      </c>
      <c r="AY210" s="405" t="s">
        <v>7678</v>
      </c>
      <c r="AZ210" s="403" t="s">
        <v>7679</v>
      </c>
      <c r="BA210" s="403"/>
      <c r="BB210" s="406" t="e">
        <v>#N/A</v>
      </c>
      <c r="BC210" s="406"/>
      <c r="BD210" s="396"/>
      <c r="BE210" s="407" t="s">
        <v>7892</v>
      </c>
      <c r="BF210" s="390">
        <v>6237000</v>
      </c>
      <c r="BG210" s="399" t="s">
        <v>7682</v>
      </c>
      <c r="BH210" s="408">
        <v>45081</v>
      </c>
      <c r="BI210" s="409" t="s">
        <v>11153</v>
      </c>
      <c r="BJ210" s="410" t="s">
        <v>8280</v>
      </c>
      <c r="BK210" s="410">
        <v>0</v>
      </c>
      <c r="BL210" s="410">
        <v>0</v>
      </c>
      <c r="BM210" s="411" t="s">
        <v>11154</v>
      </c>
      <c r="BN210" s="410" t="s">
        <v>11155</v>
      </c>
      <c r="BO210" s="390">
        <v>1982</v>
      </c>
      <c r="BP210" s="412"/>
      <c r="BQ210" s="412" t="s">
        <v>11156</v>
      </c>
      <c r="BR210" s="427" t="s">
        <v>11157</v>
      </c>
      <c r="BS210" s="427" t="s">
        <v>7463</v>
      </c>
      <c r="BT210" s="427" t="s">
        <v>11158</v>
      </c>
      <c r="BU210" s="427" t="s">
        <v>7463</v>
      </c>
      <c r="BV210" s="427" t="s">
        <v>11159</v>
      </c>
      <c r="BW210" s="427" t="s">
        <v>11160</v>
      </c>
      <c r="BX210" s="406">
        <v>4</v>
      </c>
      <c r="BY210" s="427" t="s">
        <v>11161</v>
      </c>
      <c r="BZ210" s="406" t="s">
        <v>11162</v>
      </c>
      <c r="CA210" s="427" t="s">
        <v>11163</v>
      </c>
      <c r="CB210" s="406" t="s">
        <v>11164</v>
      </c>
      <c r="CC210" s="427"/>
      <c r="CD210" s="427"/>
      <c r="CE210" s="428"/>
      <c r="CF210" s="427"/>
      <c r="CG210" s="427"/>
      <c r="CH210" s="427"/>
      <c r="CI210" s="427"/>
      <c r="CJ210" s="415">
        <f t="shared" si="17"/>
        <v>1</v>
      </c>
      <c r="CK210" s="416" t="e">
        <f>VLOOKUP(B210,'[1]thành tích'!B$4:H$400,7,0)</f>
        <v>#REF!</v>
      </c>
      <c r="CL210" s="417" t="e">
        <f>VLOOKUP(B210,'[1]thành tích'!B$4:M$310,12,0)</f>
        <v>#REF!</v>
      </c>
      <c r="CM210" s="417" t="e">
        <f>VLOOKUP(B210,'[1]thành tích'!B$4:J$310,9,0)</f>
        <v>#REF!</v>
      </c>
      <c r="CN210" s="417" t="e">
        <f>VLOOKUP(B210,'[1]thành tích'!B$4:F$310,5,0)</f>
        <v>#REF!</v>
      </c>
      <c r="CP210" s="418" t="e">
        <f>VLOOKUP(B210,#REF!,2,0)</f>
        <v>#REF!</v>
      </c>
    </row>
    <row r="211" spans="1:94" s="418" customFormat="1" ht="35.25" customHeight="1">
      <c r="A211" s="386">
        <f t="shared" si="2"/>
        <v>206</v>
      </c>
      <c r="B211" s="387">
        <v>18830</v>
      </c>
      <c r="C211" s="388" t="s">
        <v>3493</v>
      </c>
      <c r="D211" s="389">
        <v>33158</v>
      </c>
      <c r="E211" s="390">
        <f t="shared" si="16"/>
        <v>10</v>
      </c>
      <c r="F211" s="391" t="s">
        <v>10759</v>
      </c>
      <c r="G211" s="389"/>
      <c r="H211" s="403"/>
      <c r="I211" s="393">
        <f>YEAR(D211)</f>
        <v>1990</v>
      </c>
      <c r="J211" s="389">
        <v>33158</v>
      </c>
      <c r="K211" s="429"/>
      <c r="L211" s="387">
        <v>1</v>
      </c>
      <c r="M211" s="387" t="s">
        <v>7425</v>
      </c>
      <c r="N211" s="387">
        <v>18830</v>
      </c>
      <c r="O211" s="392" t="s">
        <v>4852</v>
      </c>
      <c r="P211" s="455" t="s">
        <v>11165</v>
      </c>
      <c r="Q211" s="456" t="s">
        <v>11166</v>
      </c>
      <c r="R211" s="456" t="s">
        <v>11167</v>
      </c>
      <c r="S211" s="456" t="s">
        <v>7571</v>
      </c>
      <c r="T211" s="456" t="s">
        <v>7431</v>
      </c>
      <c r="U211" s="456" t="s">
        <v>7432</v>
      </c>
      <c r="V211" s="395" t="s">
        <v>11168</v>
      </c>
      <c r="W211" s="395" t="s">
        <v>7571</v>
      </c>
      <c r="X211" s="395" t="s">
        <v>7431</v>
      </c>
      <c r="Y211" s="395" t="s">
        <v>7432</v>
      </c>
      <c r="Z211" s="395" t="s">
        <v>7433</v>
      </c>
      <c r="AA211" s="386" t="s">
        <v>7434</v>
      </c>
      <c r="AB211" s="396" t="s">
        <v>8294</v>
      </c>
      <c r="AC211" s="397" t="s">
        <v>11169</v>
      </c>
      <c r="AD211" s="398">
        <v>44325</v>
      </c>
      <c r="AE211" s="399" t="s">
        <v>7437</v>
      </c>
      <c r="AF211" s="395"/>
      <c r="AG211" s="395"/>
      <c r="AH211" s="395"/>
      <c r="AI211" s="399" t="s">
        <v>7502</v>
      </c>
      <c r="AJ211" s="407" t="s">
        <v>8296</v>
      </c>
      <c r="AK211" s="399" t="s">
        <v>8297</v>
      </c>
      <c r="AL211" s="401" t="s">
        <v>7674</v>
      </c>
      <c r="AM211" s="401" t="s">
        <v>8298</v>
      </c>
      <c r="AN211" s="399"/>
      <c r="AO211" s="389">
        <v>42905</v>
      </c>
      <c r="AP211" s="389">
        <v>42905</v>
      </c>
      <c r="AQ211" s="403"/>
      <c r="AR211" s="393">
        <f>YEAR(AP211)</f>
        <v>2017</v>
      </c>
      <c r="AS211" s="389" t="s">
        <v>7912</v>
      </c>
      <c r="AT211" s="389">
        <v>0</v>
      </c>
      <c r="AU211" s="404"/>
      <c r="AV211" s="404"/>
      <c r="AW211" s="403"/>
      <c r="AX211" s="389" t="s">
        <v>7912</v>
      </c>
      <c r="AY211" s="405" t="s">
        <v>7678</v>
      </c>
      <c r="AZ211" s="403" t="s">
        <v>7679</v>
      </c>
      <c r="BA211" s="403">
        <v>2216038017</v>
      </c>
      <c r="BB211" s="406" t="s">
        <v>11170</v>
      </c>
      <c r="BC211" s="406" t="s">
        <v>11171</v>
      </c>
      <c r="BD211" s="396" t="s">
        <v>5210</v>
      </c>
      <c r="BE211" s="407" t="s">
        <v>7892</v>
      </c>
      <c r="BF211" s="390">
        <v>6237000</v>
      </c>
      <c r="BG211" s="399" t="s">
        <v>7682</v>
      </c>
      <c r="BH211" s="408">
        <v>44136</v>
      </c>
      <c r="BI211" s="409" t="s">
        <v>11172</v>
      </c>
      <c r="BJ211" s="410" t="s">
        <v>7455</v>
      </c>
      <c r="BK211" s="410" t="s">
        <v>275</v>
      </c>
      <c r="BL211" s="410" t="s">
        <v>11173</v>
      </c>
      <c r="BM211" s="411">
        <v>0</v>
      </c>
      <c r="BN211" s="410">
        <v>0</v>
      </c>
      <c r="BO211" s="390">
        <v>19994</v>
      </c>
      <c r="BP211" s="390"/>
      <c r="BQ211" s="390" t="s">
        <v>11174</v>
      </c>
      <c r="BR211" s="471" t="s">
        <v>11175</v>
      </c>
      <c r="BS211" s="471"/>
      <c r="BT211" s="471"/>
      <c r="BU211" s="471"/>
      <c r="BV211" s="427"/>
      <c r="BW211" s="427"/>
      <c r="BX211" s="406">
        <v>1</v>
      </c>
      <c r="BY211" s="427" t="s">
        <v>585</v>
      </c>
      <c r="BZ211" s="406" t="s">
        <v>11176</v>
      </c>
      <c r="CA211" s="427" t="s">
        <v>11177</v>
      </c>
      <c r="CB211" s="406">
        <v>0</v>
      </c>
      <c r="CC211" s="427" t="s">
        <v>7468</v>
      </c>
      <c r="CD211" s="427" t="s">
        <v>11178</v>
      </c>
      <c r="CE211" s="427"/>
      <c r="CF211" s="427"/>
      <c r="CG211" s="427"/>
      <c r="CH211" s="427"/>
      <c r="CI211" s="427"/>
      <c r="CJ211" s="415">
        <f t="shared" si="17"/>
        <v>7</v>
      </c>
      <c r="CK211" s="416" t="e">
        <f>VLOOKUP(B211,'[1]thành tích'!B$4:H$400,7,0)</f>
        <v>#REF!</v>
      </c>
      <c r="CL211" s="417" t="e">
        <f>VLOOKUP(B211,'[1]thành tích'!B$4:M$310,12,0)</f>
        <v>#REF!</v>
      </c>
      <c r="CM211" s="417" t="e">
        <f>VLOOKUP(B211,'[1]thành tích'!B$4:J$310,9,0)</f>
        <v>#REF!</v>
      </c>
      <c r="CN211" s="417" t="e">
        <f>VLOOKUP(B211,'[1]thành tích'!B$4:F$310,5,0)</f>
        <v>#REF!</v>
      </c>
      <c r="CP211" s="418" t="e">
        <f>VLOOKUP(B211,#REF!,2,0)</f>
        <v>#REF!</v>
      </c>
    </row>
    <row r="212" spans="1:94" s="418" customFormat="1" ht="35.25" customHeight="1">
      <c r="A212" s="386">
        <f t="shared" si="2"/>
        <v>207</v>
      </c>
      <c r="B212" s="387">
        <v>13455</v>
      </c>
      <c r="C212" s="570" t="s">
        <v>292</v>
      </c>
      <c r="D212" s="419">
        <v>30165</v>
      </c>
      <c r="E212" s="390">
        <f t="shared" si="16"/>
        <v>8</v>
      </c>
      <c r="F212" s="391" t="s">
        <v>11179</v>
      </c>
      <c r="G212" s="419"/>
      <c r="H212" s="392"/>
      <c r="I212" s="393">
        <f t="shared" si="18"/>
        <v>1982</v>
      </c>
      <c r="J212" s="419">
        <v>30165</v>
      </c>
      <c r="K212" s="448"/>
      <c r="L212" s="387">
        <v>1</v>
      </c>
      <c r="M212" s="387" t="s">
        <v>7425</v>
      </c>
      <c r="N212" s="387">
        <v>13455</v>
      </c>
      <c r="O212" s="433" t="s">
        <v>8204</v>
      </c>
      <c r="P212" s="401" t="s">
        <v>11180</v>
      </c>
      <c r="Q212" s="401" t="s">
        <v>11181</v>
      </c>
      <c r="R212" s="401" t="s">
        <v>11182</v>
      </c>
      <c r="S212" s="401" t="s">
        <v>7430</v>
      </c>
      <c r="T212" s="401" t="s">
        <v>7431</v>
      </c>
      <c r="U212" s="401" t="s">
        <v>7432</v>
      </c>
      <c r="V212" s="395" t="s">
        <v>11182</v>
      </c>
      <c r="W212" s="395" t="s">
        <v>7430</v>
      </c>
      <c r="X212" s="395" t="s">
        <v>7431</v>
      </c>
      <c r="Y212" s="395" t="s">
        <v>7432</v>
      </c>
      <c r="Z212" s="395" t="s">
        <v>7433</v>
      </c>
      <c r="AA212" s="386" t="s">
        <v>7434</v>
      </c>
      <c r="AB212" s="396" t="s">
        <v>7435</v>
      </c>
      <c r="AC212" s="449" t="s">
        <v>11183</v>
      </c>
      <c r="AD212" s="398">
        <v>44422</v>
      </c>
      <c r="AE212" s="434" t="s">
        <v>7437</v>
      </c>
      <c r="AF212" s="395">
        <v>41673</v>
      </c>
      <c r="AG212" s="395">
        <v>42038</v>
      </c>
      <c r="AH212" s="395"/>
      <c r="AI212" s="399" t="s">
        <v>7502</v>
      </c>
      <c r="AJ212" s="407" t="s">
        <v>11184</v>
      </c>
      <c r="AK212" s="399" t="s">
        <v>7440</v>
      </c>
      <c r="AL212" s="401" t="s">
        <v>7441</v>
      </c>
      <c r="AM212" s="401" t="s">
        <v>10912</v>
      </c>
      <c r="AN212" s="459" t="s">
        <v>7507</v>
      </c>
      <c r="AO212" s="419">
        <v>38466</v>
      </c>
      <c r="AP212" s="419">
        <v>38466</v>
      </c>
      <c r="AQ212" s="423"/>
      <c r="AR212" s="393">
        <f t="shared" ref="AR212:AR224" si="19">YEAR(AP212)</f>
        <v>2005</v>
      </c>
      <c r="AS212" s="389" t="s">
        <v>7676</v>
      </c>
      <c r="AT212" s="389" t="s">
        <v>7677</v>
      </c>
      <c r="AU212" s="406" t="s">
        <v>7447</v>
      </c>
      <c r="AV212" s="404"/>
      <c r="AW212" s="403"/>
      <c r="AX212" s="389" t="s">
        <v>7677</v>
      </c>
      <c r="AY212" s="405" t="s">
        <v>7678</v>
      </c>
      <c r="AZ212" s="406" t="s">
        <v>7679</v>
      </c>
      <c r="BA212" s="406">
        <v>2006006923</v>
      </c>
      <c r="BB212" s="406" t="s">
        <v>11185</v>
      </c>
      <c r="BC212" s="406" t="s">
        <v>11186</v>
      </c>
      <c r="BD212" s="396" t="s">
        <v>5204</v>
      </c>
      <c r="BE212" s="407" t="s">
        <v>7655</v>
      </c>
      <c r="BF212" s="390">
        <v>6877000</v>
      </c>
      <c r="BG212" s="399" t="s">
        <v>7682</v>
      </c>
      <c r="BH212" s="408">
        <v>45261</v>
      </c>
      <c r="BI212" s="409" t="s">
        <v>11187</v>
      </c>
      <c r="BJ212" s="410" t="s">
        <v>7455</v>
      </c>
      <c r="BK212" s="410" t="s">
        <v>11188</v>
      </c>
      <c r="BL212" s="410" t="s">
        <v>11189</v>
      </c>
      <c r="BM212" s="411">
        <v>0</v>
      </c>
      <c r="BN212" s="410">
        <v>0</v>
      </c>
      <c r="BO212" s="390">
        <v>1984</v>
      </c>
      <c r="BP212" s="412"/>
      <c r="BQ212" s="501" t="s">
        <v>11190</v>
      </c>
      <c r="BR212" s="500" t="s">
        <v>11191</v>
      </c>
      <c r="BS212" s="500" t="s">
        <v>7463</v>
      </c>
      <c r="BT212" s="414" t="s">
        <v>11192</v>
      </c>
      <c r="BU212" s="414" t="s">
        <v>7463</v>
      </c>
      <c r="BV212" s="424" t="s">
        <v>11193</v>
      </c>
      <c r="BW212" s="414"/>
      <c r="BX212" s="406">
        <v>3</v>
      </c>
      <c r="BY212" s="427" t="s">
        <v>11194</v>
      </c>
      <c r="BZ212" s="406" t="s">
        <v>11195</v>
      </c>
      <c r="CA212" s="427" t="s">
        <v>11196</v>
      </c>
      <c r="CB212" s="406" t="s">
        <v>11197</v>
      </c>
      <c r="CC212" s="414" t="s">
        <v>7468</v>
      </c>
      <c r="CD212" s="414" t="s">
        <v>7469</v>
      </c>
      <c r="CE212" s="424" t="s">
        <v>7470</v>
      </c>
      <c r="CF212" s="414" t="s">
        <v>11198</v>
      </c>
      <c r="CG212" s="414" t="s">
        <v>7468</v>
      </c>
      <c r="CH212" s="414" t="s">
        <v>9940</v>
      </c>
      <c r="CI212" s="424" t="s">
        <v>11199</v>
      </c>
      <c r="CJ212" s="415">
        <f t="shared" si="17"/>
        <v>19</v>
      </c>
      <c r="CK212" s="416">
        <f>VLOOKUP(B212,'[1]thành tích'!B$4:H$400,7,0)</f>
        <v>2023</v>
      </c>
      <c r="CL212" s="417" t="e">
        <f>VLOOKUP(B212,'[1]thành tích'!B$4:M$310,12,0)</f>
        <v>#REF!</v>
      </c>
      <c r="CM212" s="417" t="str">
        <f>VLOOKUP(B212,'[1]thành tích'!B$4:J$310,9,0)</f>
        <v>Thái Lan (23-29/10/2019)</v>
      </c>
      <c r="CN212" s="417" t="str">
        <f>VLOOKUP(B212,'[1]thành tích'!B$4:F$310,5,0)</f>
        <v>Sapa  (7/2020)</v>
      </c>
      <c r="CP212" s="418" t="e">
        <f>VLOOKUP(B212,#REF!,2,0)</f>
        <v>#REF!</v>
      </c>
    </row>
    <row r="213" spans="1:94" s="418" customFormat="1" ht="35.25" customHeight="1">
      <c r="A213" s="386">
        <f t="shared" si="2"/>
        <v>208</v>
      </c>
      <c r="B213" s="439">
        <v>16182</v>
      </c>
      <c r="C213" s="522" t="s">
        <v>2450</v>
      </c>
      <c r="D213" s="419">
        <v>32355</v>
      </c>
      <c r="E213" s="390">
        <f t="shared" si="16"/>
        <v>7</v>
      </c>
      <c r="F213" s="391" t="s">
        <v>11179</v>
      </c>
      <c r="G213" s="419"/>
      <c r="H213" s="392"/>
      <c r="I213" s="393">
        <f t="shared" si="18"/>
        <v>1988</v>
      </c>
      <c r="J213" s="419"/>
      <c r="K213" s="448">
        <v>32355</v>
      </c>
      <c r="L213" s="387">
        <v>2</v>
      </c>
      <c r="M213" s="387" t="s">
        <v>7397</v>
      </c>
      <c r="N213" s="439">
        <v>16182</v>
      </c>
      <c r="O213" s="433" t="s">
        <v>7544</v>
      </c>
      <c r="P213" s="434" t="s">
        <v>11200</v>
      </c>
      <c r="Q213" s="401" t="s">
        <v>11201</v>
      </c>
      <c r="R213" s="401" t="s">
        <v>11202</v>
      </c>
      <c r="S213" s="401" t="s">
        <v>7571</v>
      </c>
      <c r="T213" s="401" t="s">
        <v>7431</v>
      </c>
      <c r="U213" s="401" t="s">
        <v>7432</v>
      </c>
      <c r="V213" s="395" t="s">
        <v>11202</v>
      </c>
      <c r="W213" s="395" t="s">
        <v>7571</v>
      </c>
      <c r="X213" s="395" t="s">
        <v>7431</v>
      </c>
      <c r="Y213" s="395" t="s">
        <v>7432</v>
      </c>
      <c r="Z213" s="395" t="s">
        <v>7433</v>
      </c>
      <c r="AA213" s="386" t="s">
        <v>7434</v>
      </c>
      <c r="AB213" s="396" t="s">
        <v>7871</v>
      </c>
      <c r="AC213" s="397" t="s">
        <v>11203</v>
      </c>
      <c r="AD213" s="398">
        <v>44422</v>
      </c>
      <c r="AE213" s="434" t="s">
        <v>7437</v>
      </c>
      <c r="AF213" s="408"/>
      <c r="AG213" s="408"/>
      <c r="AH213" s="408"/>
      <c r="AI213" s="399" t="s">
        <v>7502</v>
      </c>
      <c r="AJ213" s="407" t="s">
        <v>8914</v>
      </c>
      <c r="AK213" s="399" t="s">
        <v>7504</v>
      </c>
      <c r="AL213" s="401" t="s">
        <v>7715</v>
      </c>
      <c r="AM213" s="401" t="s">
        <v>7764</v>
      </c>
      <c r="AN213" s="399"/>
      <c r="AO213" s="389">
        <v>40355</v>
      </c>
      <c r="AP213" s="389">
        <v>40355</v>
      </c>
      <c r="AQ213" s="403"/>
      <c r="AR213" s="393">
        <f t="shared" si="19"/>
        <v>2010</v>
      </c>
      <c r="AS213" s="389" t="s">
        <v>7676</v>
      </c>
      <c r="AT213" s="389">
        <v>0</v>
      </c>
      <c r="AU213" s="404"/>
      <c r="AV213" s="404"/>
      <c r="AW213" s="389"/>
      <c r="AX213" s="403" t="s">
        <v>7676</v>
      </c>
      <c r="AY213" s="405" t="s">
        <v>7678</v>
      </c>
      <c r="AZ213" s="406" t="s">
        <v>7679</v>
      </c>
      <c r="BA213" s="406">
        <v>2210014754</v>
      </c>
      <c r="BB213" s="406" t="s">
        <v>11204</v>
      </c>
      <c r="BC213" s="406" t="s">
        <v>11205</v>
      </c>
      <c r="BD213" s="396" t="s">
        <v>5204</v>
      </c>
      <c r="BE213" s="407" t="s">
        <v>7655</v>
      </c>
      <c r="BF213" s="390">
        <v>6877000</v>
      </c>
      <c r="BG213" s="399" t="s">
        <v>7682</v>
      </c>
      <c r="BH213" s="408">
        <v>45261</v>
      </c>
      <c r="BI213" s="409" t="s">
        <v>11206</v>
      </c>
      <c r="BJ213" s="410" t="s">
        <v>7379</v>
      </c>
      <c r="BK213" s="410">
        <v>0</v>
      </c>
      <c r="BL213" s="410">
        <v>0</v>
      </c>
      <c r="BM213" s="411" t="s">
        <v>11207</v>
      </c>
      <c r="BN213" s="410">
        <v>0</v>
      </c>
      <c r="BO213" s="390">
        <v>1989</v>
      </c>
      <c r="BP213" s="390" t="s">
        <v>9613</v>
      </c>
      <c r="BQ213" s="406" t="s">
        <v>7796</v>
      </c>
      <c r="BR213" s="427" t="s">
        <v>11208</v>
      </c>
      <c r="BS213" s="427"/>
      <c r="BT213" s="427"/>
      <c r="BU213" s="427"/>
      <c r="BV213" s="427"/>
      <c r="BW213" s="427"/>
      <c r="BX213" s="406">
        <v>1</v>
      </c>
      <c r="BY213" s="427" t="s">
        <v>11209</v>
      </c>
      <c r="BZ213" s="406" t="s">
        <v>11210</v>
      </c>
      <c r="CA213" s="427" t="s">
        <v>11211</v>
      </c>
      <c r="CB213" s="406" t="s">
        <v>11212</v>
      </c>
      <c r="CC213" s="427" t="s">
        <v>7468</v>
      </c>
      <c r="CD213" s="427" t="s">
        <v>11213</v>
      </c>
      <c r="CE213" s="428" t="s">
        <v>11214</v>
      </c>
      <c r="CF213" s="427"/>
      <c r="CG213" s="427"/>
      <c r="CH213" s="427"/>
      <c r="CI213" s="427"/>
      <c r="CJ213" s="415">
        <f t="shared" si="17"/>
        <v>14</v>
      </c>
      <c r="CK213" s="416" t="e">
        <f>VLOOKUP(B213,'[1]thành tích'!B$4:H$400,7,0)</f>
        <v>#REF!</v>
      </c>
      <c r="CL213" s="417" t="e">
        <f>VLOOKUP(B213,'[1]thành tích'!B$4:M$310,12,0)</f>
        <v>#REF!</v>
      </c>
      <c r="CM213" s="417" t="str">
        <f>VLOOKUP(B213,'[1]thành tích'!B$4:J$310,9,0)</f>
        <v>Malai-Sinh 5/2023</v>
      </c>
      <c r="CN213" s="417" t="str">
        <f>VLOOKUP(B213,'[1]thành tích'!B$4:F$310,5,0)</f>
        <v>Hagitech 7/2023</v>
      </c>
      <c r="CP213" s="418" t="e">
        <f>VLOOKUP(B213,#REF!,2,0)</f>
        <v>#REF!</v>
      </c>
    </row>
    <row r="214" spans="1:94" s="418" customFormat="1" ht="35.25" customHeight="1">
      <c r="A214" s="386">
        <f t="shared" si="2"/>
        <v>209</v>
      </c>
      <c r="B214" s="439">
        <v>17583</v>
      </c>
      <c r="C214" s="440" t="s">
        <v>2975</v>
      </c>
      <c r="D214" s="419">
        <v>32374</v>
      </c>
      <c r="E214" s="390">
        <f t="shared" si="16"/>
        <v>8</v>
      </c>
      <c r="F214" s="391" t="s">
        <v>11179</v>
      </c>
      <c r="G214" s="419"/>
      <c r="H214" s="392"/>
      <c r="I214" s="393">
        <f t="shared" si="18"/>
        <v>1988</v>
      </c>
      <c r="J214" s="419"/>
      <c r="K214" s="448">
        <v>32374</v>
      </c>
      <c r="L214" s="387">
        <v>2</v>
      </c>
      <c r="M214" s="387" t="s">
        <v>7397</v>
      </c>
      <c r="N214" s="439">
        <v>17583</v>
      </c>
      <c r="O214" s="433" t="s">
        <v>11215</v>
      </c>
      <c r="P214" s="434" t="s">
        <v>11216</v>
      </c>
      <c r="Q214" s="401" t="s">
        <v>11217</v>
      </c>
      <c r="R214" s="401" t="s">
        <v>11218</v>
      </c>
      <c r="S214" s="401" t="s">
        <v>7430</v>
      </c>
      <c r="T214" s="401" t="s">
        <v>7431</v>
      </c>
      <c r="U214" s="401" t="s">
        <v>7432</v>
      </c>
      <c r="V214" s="395" t="s">
        <v>11218</v>
      </c>
      <c r="W214" s="395" t="s">
        <v>7430</v>
      </c>
      <c r="X214" s="395" t="s">
        <v>7431</v>
      </c>
      <c r="Y214" s="395" t="s">
        <v>7432</v>
      </c>
      <c r="Z214" s="395" t="s">
        <v>7433</v>
      </c>
      <c r="AA214" s="386" t="s">
        <v>7434</v>
      </c>
      <c r="AB214" s="396" t="s">
        <v>7435</v>
      </c>
      <c r="AC214" s="397" t="s">
        <v>11219</v>
      </c>
      <c r="AD214" s="398">
        <v>44612</v>
      </c>
      <c r="AE214" s="434" t="s">
        <v>7437</v>
      </c>
      <c r="AF214" s="408"/>
      <c r="AG214" s="408"/>
      <c r="AH214" s="408"/>
      <c r="AI214" s="399" t="s">
        <v>7502</v>
      </c>
      <c r="AJ214" s="439" t="s">
        <v>11048</v>
      </c>
      <c r="AK214" s="458" t="s">
        <v>7504</v>
      </c>
      <c r="AL214" s="401" t="s">
        <v>7674</v>
      </c>
      <c r="AM214" s="401" t="s">
        <v>11049</v>
      </c>
      <c r="AN214" s="399"/>
      <c r="AO214" s="419">
        <v>41764</v>
      </c>
      <c r="AP214" s="419">
        <v>41764</v>
      </c>
      <c r="AQ214" s="442">
        <v>41764</v>
      </c>
      <c r="AR214" s="393">
        <f t="shared" si="19"/>
        <v>2014</v>
      </c>
      <c r="AS214" s="389" t="s">
        <v>7676</v>
      </c>
      <c r="AT214" s="389">
        <v>0</v>
      </c>
      <c r="AU214" s="404"/>
      <c r="AV214" s="404"/>
      <c r="AW214" s="389"/>
      <c r="AX214" s="403" t="s">
        <v>7676</v>
      </c>
      <c r="AY214" s="405" t="s">
        <v>7678</v>
      </c>
      <c r="AZ214" s="406" t="s">
        <v>7679</v>
      </c>
      <c r="BA214" s="406">
        <v>2214005772</v>
      </c>
      <c r="BB214" s="406" t="s">
        <v>11220</v>
      </c>
      <c r="BC214" s="406" t="s">
        <v>11221</v>
      </c>
      <c r="BD214" s="396" t="s">
        <v>5204</v>
      </c>
      <c r="BE214" s="407" t="s">
        <v>7767</v>
      </c>
      <c r="BF214" s="390">
        <v>6549000</v>
      </c>
      <c r="BG214" s="399" t="s">
        <v>7682</v>
      </c>
      <c r="BH214" s="408">
        <v>45261</v>
      </c>
      <c r="BI214" s="468" t="s">
        <v>11222</v>
      </c>
      <c r="BJ214" s="410" t="s">
        <v>7379</v>
      </c>
      <c r="BK214" s="410">
        <v>0</v>
      </c>
      <c r="BL214" s="410">
        <v>0</v>
      </c>
      <c r="BM214" s="411" t="s">
        <v>259</v>
      </c>
      <c r="BN214" s="410" t="s">
        <v>11223</v>
      </c>
      <c r="BO214" s="390">
        <v>1983</v>
      </c>
      <c r="BP214" s="412"/>
      <c r="BQ214" s="406" t="s">
        <v>11224</v>
      </c>
      <c r="BR214" s="427" t="s">
        <v>11225</v>
      </c>
      <c r="BS214" s="427" t="s">
        <v>7463</v>
      </c>
      <c r="BT214" s="427" t="s">
        <v>11226</v>
      </c>
      <c r="BU214" s="427" t="s">
        <v>7463</v>
      </c>
      <c r="BV214" s="427"/>
      <c r="BW214" s="427"/>
      <c r="BX214" s="406">
        <v>2</v>
      </c>
      <c r="BY214" s="427" t="s">
        <v>11227</v>
      </c>
      <c r="BZ214" s="406" t="s">
        <v>11228</v>
      </c>
      <c r="CA214" s="427" t="s">
        <v>11229</v>
      </c>
      <c r="CB214" s="406">
        <v>0</v>
      </c>
      <c r="CC214" s="427" t="s">
        <v>7468</v>
      </c>
      <c r="CD214" s="427" t="s">
        <v>8806</v>
      </c>
      <c r="CE214" s="428" t="s">
        <v>11230</v>
      </c>
      <c r="CF214" s="427" t="s">
        <v>11231</v>
      </c>
      <c r="CG214" s="427" t="s">
        <v>7468</v>
      </c>
      <c r="CH214" s="427" t="s">
        <v>11232</v>
      </c>
      <c r="CI214" s="428" t="s">
        <v>11233</v>
      </c>
      <c r="CJ214" s="415">
        <f t="shared" si="17"/>
        <v>10</v>
      </c>
      <c r="CK214" s="416" t="e">
        <f>VLOOKUP(B214,'[1]thành tích'!B$4:H$400,7,0)</f>
        <v>#REF!</v>
      </c>
      <c r="CL214" s="417" t="e">
        <f>VLOOKUP(B214,'[1]thành tích'!B$4:M$310,12,0)</f>
        <v>#REF!</v>
      </c>
      <c r="CM214" s="417" t="str">
        <f>VLOOKUP(B214,'[1]thành tích'!B$4:J$310,9,0)</f>
        <v>Inđo 11-2022</v>
      </c>
      <c r="CN214" s="417" t="e">
        <f>VLOOKUP(B214,'[1]thành tích'!B$4:F$310,5,0)</f>
        <v>#REF!</v>
      </c>
      <c r="CP214" s="418" t="e">
        <f>VLOOKUP(B214,#REF!,2,0)</f>
        <v>#REF!</v>
      </c>
    </row>
    <row r="215" spans="1:94" s="418" customFormat="1" ht="35.25" customHeight="1">
      <c r="A215" s="386">
        <f t="shared" si="2"/>
        <v>210</v>
      </c>
      <c r="B215" s="439">
        <v>15828</v>
      </c>
      <c r="C215" s="522" t="s">
        <v>2314</v>
      </c>
      <c r="D215" s="419">
        <v>32444</v>
      </c>
      <c r="E215" s="390">
        <f t="shared" si="16"/>
        <v>10</v>
      </c>
      <c r="F215" s="391" t="s">
        <v>11179</v>
      </c>
      <c r="G215" s="419"/>
      <c r="H215" s="455" t="s">
        <v>11234</v>
      </c>
      <c r="I215" s="393">
        <f t="shared" si="18"/>
        <v>1988</v>
      </c>
      <c r="J215" s="419"/>
      <c r="K215" s="448"/>
      <c r="L215" s="387">
        <v>1</v>
      </c>
      <c r="M215" s="387" t="s">
        <v>7425</v>
      </c>
      <c r="N215" s="439">
        <v>15828</v>
      </c>
      <c r="O215" s="406" t="s">
        <v>7688</v>
      </c>
      <c r="P215" s="434" t="s">
        <v>6514</v>
      </c>
      <c r="Q215" s="456" t="s">
        <v>11235</v>
      </c>
      <c r="R215" s="456" t="s">
        <v>9164</v>
      </c>
      <c r="S215" s="456" t="s">
        <v>7430</v>
      </c>
      <c r="T215" s="456" t="s">
        <v>7431</v>
      </c>
      <c r="U215" s="456" t="s">
        <v>7432</v>
      </c>
      <c r="V215" s="395" t="s">
        <v>9164</v>
      </c>
      <c r="W215" s="395" t="s">
        <v>7430</v>
      </c>
      <c r="X215" s="395" t="s">
        <v>7431</v>
      </c>
      <c r="Y215" s="395" t="s">
        <v>7432</v>
      </c>
      <c r="Z215" s="395" t="s">
        <v>7433</v>
      </c>
      <c r="AA215" s="386" t="s">
        <v>7434</v>
      </c>
      <c r="AB215" s="396" t="s">
        <v>7435</v>
      </c>
      <c r="AC215" s="397" t="s">
        <v>11236</v>
      </c>
      <c r="AD215" s="398">
        <v>44422</v>
      </c>
      <c r="AE215" s="434" t="s">
        <v>7437</v>
      </c>
      <c r="AF215" s="408">
        <v>44806</v>
      </c>
      <c r="AG215" s="408">
        <v>45171</v>
      </c>
      <c r="AH215" s="408"/>
      <c r="AI215" s="399" t="s">
        <v>7502</v>
      </c>
      <c r="AJ215" s="407" t="s">
        <v>11125</v>
      </c>
      <c r="AK215" s="399" t="s">
        <v>7504</v>
      </c>
      <c r="AL215" s="401" t="s">
        <v>7674</v>
      </c>
      <c r="AM215" s="401" t="s">
        <v>7764</v>
      </c>
      <c r="AN215" s="399"/>
      <c r="AO215" s="419">
        <v>40046</v>
      </c>
      <c r="AP215" s="419">
        <v>40046</v>
      </c>
      <c r="AQ215" s="403" t="s">
        <v>11237</v>
      </c>
      <c r="AR215" s="393">
        <f t="shared" si="19"/>
        <v>2009</v>
      </c>
      <c r="AS215" s="389" t="s">
        <v>7676</v>
      </c>
      <c r="AT215" s="389" t="s">
        <v>7696</v>
      </c>
      <c r="AU215" s="404" t="s">
        <v>7447</v>
      </c>
      <c r="AV215" s="404"/>
      <c r="AW215" s="389"/>
      <c r="AX215" s="389" t="s">
        <v>7696</v>
      </c>
      <c r="AY215" s="405" t="s">
        <v>7678</v>
      </c>
      <c r="AZ215" s="406" t="s">
        <v>7679</v>
      </c>
      <c r="BA215" s="406">
        <v>2209016188</v>
      </c>
      <c r="BB215" s="406" t="s">
        <v>11238</v>
      </c>
      <c r="BC215" s="406" t="s">
        <v>11239</v>
      </c>
      <c r="BD215" s="396" t="s">
        <v>5204</v>
      </c>
      <c r="BE215" s="407" t="s">
        <v>7767</v>
      </c>
      <c r="BF215" s="390">
        <v>6549000</v>
      </c>
      <c r="BG215" s="399" t="s">
        <v>7682</v>
      </c>
      <c r="BH215" s="408">
        <v>43804</v>
      </c>
      <c r="BI215" s="409" t="s">
        <v>11240</v>
      </c>
      <c r="BJ215" s="410" t="s">
        <v>7455</v>
      </c>
      <c r="BK215" s="410" t="s">
        <v>11241</v>
      </c>
      <c r="BL215" s="410" t="s">
        <v>11242</v>
      </c>
      <c r="BM215" s="411">
        <v>0</v>
      </c>
      <c r="BN215" s="410">
        <v>0</v>
      </c>
      <c r="BO215" s="390">
        <v>1990</v>
      </c>
      <c r="BP215" s="390"/>
      <c r="BQ215" s="406" t="s">
        <v>11243</v>
      </c>
      <c r="BR215" s="427" t="s">
        <v>11244</v>
      </c>
      <c r="BS215" s="427" t="s">
        <v>7463</v>
      </c>
      <c r="BT215" s="427" t="s">
        <v>11245</v>
      </c>
      <c r="BU215" s="427" t="s">
        <v>7463</v>
      </c>
      <c r="BV215" s="427"/>
      <c r="BW215" s="427"/>
      <c r="BX215" s="406">
        <v>2</v>
      </c>
      <c r="BY215" s="427" t="s">
        <v>11246</v>
      </c>
      <c r="BZ215" s="406" t="s">
        <v>11247</v>
      </c>
      <c r="CA215" s="427" t="s">
        <v>11248</v>
      </c>
      <c r="CB215" s="406">
        <v>384702259</v>
      </c>
      <c r="CC215" s="427" t="s">
        <v>11249</v>
      </c>
      <c r="CD215" s="427" t="s">
        <v>7706</v>
      </c>
      <c r="CE215" s="427"/>
      <c r="CF215" s="427" t="s">
        <v>11250</v>
      </c>
      <c r="CG215" s="427" t="s">
        <v>7468</v>
      </c>
      <c r="CH215" s="427" t="s">
        <v>11251</v>
      </c>
      <c r="CI215" s="427"/>
      <c r="CJ215" s="415">
        <f t="shared" si="17"/>
        <v>15</v>
      </c>
      <c r="CK215" s="416" t="e">
        <f>VLOOKUP(B215,'[1]thành tích'!B$4:H$400,7,0)</f>
        <v>#REF!</v>
      </c>
      <c r="CL215" s="417" t="str">
        <f>VLOOKUP(B215,'[1]thành tích'!B$4:M$310,12,0)</f>
        <v>2021 ĐI OSEN khoáng nóng (7-9/12)</v>
      </c>
      <c r="CM215" s="417" t="e">
        <f>VLOOKUP(B215,'[1]thành tích'!B$4:J$310,9,0)</f>
        <v>#REF!</v>
      </c>
      <c r="CN215" s="417" t="str">
        <f>VLOOKUP(B215,'[1]thành tích'!B$4:F$310,5,0)</f>
        <v xml:space="preserve"> Hạ Long 7+8/ 2024</v>
      </c>
      <c r="CP215" s="418" t="e">
        <f>VLOOKUP(B215,#REF!,2,0)</f>
        <v>#REF!</v>
      </c>
    </row>
    <row r="216" spans="1:94" s="465" customFormat="1" ht="35.25" customHeight="1">
      <c r="A216" s="386">
        <f t="shared" si="2"/>
        <v>211</v>
      </c>
      <c r="B216" s="387">
        <v>18414</v>
      </c>
      <c r="C216" s="489" t="s">
        <v>3311</v>
      </c>
      <c r="D216" s="389" t="s">
        <v>11252</v>
      </c>
      <c r="E216" s="390" t="e">
        <f t="shared" si="16"/>
        <v>#VALUE!</v>
      </c>
      <c r="F216" s="391" t="s">
        <v>11179</v>
      </c>
      <c r="G216" s="475" t="s">
        <v>11253</v>
      </c>
      <c r="H216" s="403"/>
      <c r="I216" s="393" t="e">
        <f t="shared" si="18"/>
        <v>#VALUE!</v>
      </c>
      <c r="J216" s="389"/>
      <c r="K216" s="429" t="s">
        <v>11252</v>
      </c>
      <c r="L216" s="387">
        <v>2</v>
      </c>
      <c r="M216" s="387" t="s">
        <v>7397</v>
      </c>
      <c r="N216" s="387">
        <v>18414</v>
      </c>
      <c r="O216" s="406" t="s">
        <v>11254</v>
      </c>
      <c r="P216" s="401" t="s">
        <v>11255</v>
      </c>
      <c r="Q216" s="401" t="s">
        <v>11256</v>
      </c>
      <c r="R216" s="401" t="s">
        <v>11257</v>
      </c>
      <c r="S216" s="401" t="s">
        <v>8680</v>
      </c>
      <c r="T216" s="401" t="s">
        <v>7431</v>
      </c>
      <c r="U216" s="401" t="s">
        <v>7432</v>
      </c>
      <c r="V216" s="395" t="s">
        <v>11257</v>
      </c>
      <c r="W216" s="395" t="s">
        <v>8680</v>
      </c>
      <c r="X216" s="395" t="s">
        <v>7431</v>
      </c>
      <c r="Y216" s="395" t="s">
        <v>7432</v>
      </c>
      <c r="Z216" s="395" t="s">
        <v>7433</v>
      </c>
      <c r="AA216" s="386" t="s">
        <v>7434</v>
      </c>
      <c r="AB216" s="396" t="s">
        <v>7435</v>
      </c>
      <c r="AC216" s="397" t="s">
        <v>11258</v>
      </c>
      <c r="AD216" s="398">
        <v>44375</v>
      </c>
      <c r="AE216" s="434" t="s">
        <v>7437</v>
      </c>
      <c r="AF216" s="395"/>
      <c r="AG216" s="395"/>
      <c r="AH216" s="395"/>
      <c r="AI216" s="399" t="s">
        <v>7502</v>
      </c>
      <c r="AJ216" s="407" t="s">
        <v>11259</v>
      </c>
      <c r="AK216" s="399" t="s">
        <v>7504</v>
      </c>
      <c r="AL216" s="401" t="s">
        <v>8389</v>
      </c>
      <c r="AM216" s="401" t="s">
        <v>11260</v>
      </c>
      <c r="AN216" s="399"/>
      <c r="AO216" s="389" t="s">
        <v>11261</v>
      </c>
      <c r="AP216" s="389" t="s">
        <v>11261</v>
      </c>
      <c r="AQ216" s="485"/>
      <c r="AR216" s="393" t="e">
        <f t="shared" si="19"/>
        <v>#VALUE!</v>
      </c>
      <c r="AS216" s="389" t="s">
        <v>7676</v>
      </c>
      <c r="AT216" s="389">
        <v>0</v>
      </c>
      <c r="AU216" s="386"/>
      <c r="AV216" s="386"/>
      <c r="AW216" s="389"/>
      <c r="AX216" s="406" t="s">
        <v>7676</v>
      </c>
      <c r="AY216" s="405" t="s">
        <v>7678</v>
      </c>
      <c r="AZ216" s="406" t="s">
        <v>7679</v>
      </c>
      <c r="BA216" s="406">
        <v>2216002401</v>
      </c>
      <c r="BB216" s="406" t="s">
        <v>11262</v>
      </c>
      <c r="BC216" s="406" t="s">
        <v>11263</v>
      </c>
      <c r="BD216" s="396" t="s">
        <v>5208</v>
      </c>
      <c r="BE216" s="407" t="s">
        <v>7767</v>
      </c>
      <c r="BF216" s="390">
        <v>6549000</v>
      </c>
      <c r="BG216" s="399" t="s">
        <v>7682</v>
      </c>
      <c r="BH216" s="408">
        <v>44136</v>
      </c>
      <c r="BI216" s="409" t="s">
        <v>11264</v>
      </c>
      <c r="BJ216" s="410" t="s">
        <v>7379</v>
      </c>
      <c r="BK216" s="410">
        <v>0</v>
      </c>
      <c r="BL216" s="410">
        <v>0</v>
      </c>
      <c r="BM216" s="411" t="s">
        <v>11265</v>
      </c>
      <c r="BN216" s="410" t="s">
        <v>11266</v>
      </c>
      <c r="BO216" s="412" t="s">
        <v>11267</v>
      </c>
      <c r="BP216" s="412"/>
      <c r="BQ216" s="396" t="s">
        <v>11268</v>
      </c>
      <c r="BR216" s="571" t="s">
        <v>11269</v>
      </c>
      <c r="BS216" s="490" t="s">
        <v>11270</v>
      </c>
      <c r="BT216" s="490" t="s">
        <v>11271</v>
      </c>
      <c r="BU216" s="490" t="s">
        <v>7463</v>
      </c>
      <c r="BV216" s="490"/>
      <c r="BW216" s="490"/>
      <c r="BX216" s="406">
        <v>2</v>
      </c>
      <c r="BY216" s="427" t="s">
        <v>11272</v>
      </c>
      <c r="BZ216" s="406" t="s">
        <v>11273</v>
      </c>
      <c r="CA216" s="427" t="s">
        <v>1913</v>
      </c>
      <c r="CB216" s="406" t="s">
        <v>11274</v>
      </c>
      <c r="CC216" s="490" t="s">
        <v>7468</v>
      </c>
      <c r="CD216" s="490" t="s">
        <v>11275</v>
      </c>
      <c r="CE216" s="498" t="s">
        <v>11276</v>
      </c>
      <c r="CF216" s="490" t="s">
        <v>11277</v>
      </c>
      <c r="CG216" s="490" t="s">
        <v>7468</v>
      </c>
      <c r="CH216" s="490" t="s">
        <v>11278</v>
      </c>
      <c r="CI216" s="498" t="s">
        <v>11279</v>
      </c>
      <c r="CJ216" s="415" t="e">
        <f t="shared" si="17"/>
        <v>#VALUE!</v>
      </c>
      <c r="CK216" s="416" t="e">
        <f>VLOOKUP(B216,'[1]thành tích'!B$4:H$400,7,0)</f>
        <v>#REF!</v>
      </c>
      <c r="CL216" s="417" t="e">
        <f>VLOOKUP(B216,'[1]thành tích'!B$4:M$310,12,0)</f>
        <v>#REF!</v>
      </c>
      <c r="CM216" s="417" t="e">
        <f>VLOOKUP(B216,'[1]thành tích'!B$4:J$310,9,0)</f>
        <v>#REF!</v>
      </c>
      <c r="CN216" s="417" t="e">
        <f>VLOOKUP(B216,'[1]thành tích'!B$4:F$310,5,0)</f>
        <v>#REF!</v>
      </c>
      <c r="CP216" s="418" t="e">
        <f>VLOOKUP(B216,#REF!,2,0)</f>
        <v>#REF!</v>
      </c>
    </row>
    <row r="217" spans="1:94" s="465" customFormat="1" ht="35.25" customHeight="1">
      <c r="A217" s="386">
        <f t="shared" si="2"/>
        <v>212</v>
      </c>
      <c r="B217" s="387">
        <v>18492</v>
      </c>
      <c r="C217" s="489" t="s">
        <v>2308</v>
      </c>
      <c r="D217" s="389" t="s">
        <v>11280</v>
      </c>
      <c r="E217" s="390" t="e">
        <f t="shared" si="16"/>
        <v>#VALUE!</v>
      </c>
      <c r="F217" s="391" t="s">
        <v>11179</v>
      </c>
      <c r="G217" s="389"/>
      <c r="H217" s="403"/>
      <c r="I217" s="393" t="e">
        <f t="shared" si="18"/>
        <v>#VALUE!</v>
      </c>
      <c r="J217" s="389"/>
      <c r="K217" s="429" t="s">
        <v>11280</v>
      </c>
      <c r="L217" s="387">
        <v>2</v>
      </c>
      <c r="M217" s="387" t="s">
        <v>7397</v>
      </c>
      <c r="N217" s="387">
        <v>18492</v>
      </c>
      <c r="O217" s="406" t="s">
        <v>11281</v>
      </c>
      <c r="P217" s="401" t="s">
        <v>11282</v>
      </c>
      <c r="Q217" s="401" t="s">
        <v>11283</v>
      </c>
      <c r="R217" s="401" t="s">
        <v>11284</v>
      </c>
      <c r="S217" s="456" t="s">
        <v>7430</v>
      </c>
      <c r="T217" s="401" t="s">
        <v>7431</v>
      </c>
      <c r="U217" s="401" t="s">
        <v>7432</v>
      </c>
      <c r="V217" s="395" t="s">
        <v>11284</v>
      </c>
      <c r="W217" s="456" t="s">
        <v>7430</v>
      </c>
      <c r="X217" s="395" t="s">
        <v>7431</v>
      </c>
      <c r="Y217" s="395" t="s">
        <v>7432</v>
      </c>
      <c r="Z217" s="395" t="s">
        <v>7433</v>
      </c>
      <c r="AA217" s="386" t="s">
        <v>8273</v>
      </c>
      <c r="AB217" s="396" t="s">
        <v>7435</v>
      </c>
      <c r="AC217" s="426" t="s">
        <v>11285</v>
      </c>
      <c r="AD217" s="398">
        <v>44515</v>
      </c>
      <c r="AE217" s="434" t="s">
        <v>7437</v>
      </c>
      <c r="AF217" s="395"/>
      <c r="AG217" s="395"/>
      <c r="AH217" s="395"/>
      <c r="AI217" s="399" t="s">
        <v>7787</v>
      </c>
      <c r="AJ217" s="407" t="s">
        <v>8275</v>
      </c>
      <c r="AK217" s="399" t="s">
        <v>7504</v>
      </c>
      <c r="AL217" s="401" t="s">
        <v>8246</v>
      </c>
      <c r="AM217" s="401" t="s">
        <v>8276</v>
      </c>
      <c r="AN217" s="399"/>
      <c r="AO217" s="389">
        <v>42465</v>
      </c>
      <c r="AP217" s="389">
        <v>42465</v>
      </c>
      <c r="AQ217" s="485"/>
      <c r="AR217" s="393">
        <f t="shared" si="19"/>
        <v>2016</v>
      </c>
      <c r="AS217" s="389" t="s">
        <v>7676</v>
      </c>
      <c r="AT217" s="389">
        <v>0</v>
      </c>
      <c r="AU217" s="386"/>
      <c r="AV217" s="386"/>
      <c r="AW217" s="389" t="s">
        <v>7603</v>
      </c>
      <c r="AX217" s="406" t="s">
        <v>7676</v>
      </c>
      <c r="AY217" s="405" t="s">
        <v>7678</v>
      </c>
      <c r="AZ217" s="406" t="s">
        <v>7679</v>
      </c>
      <c r="BA217" s="406">
        <v>2216004601</v>
      </c>
      <c r="BB217" s="406" t="s">
        <v>11286</v>
      </c>
      <c r="BC217" s="406" t="s">
        <v>11287</v>
      </c>
      <c r="BD217" s="396" t="s">
        <v>5208</v>
      </c>
      <c r="BE217" s="407" t="s">
        <v>7892</v>
      </c>
      <c r="BF217" s="390">
        <v>6237000</v>
      </c>
      <c r="BG217" s="399" t="s">
        <v>7682</v>
      </c>
      <c r="BH217" s="408">
        <v>43804</v>
      </c>
      <c r="BI217" s="409" t="s">
        <v>11288</v>
      </c>
      <c r="BJ217" s="410" t="s">
        <v>8280</v>
      </c>
      <c r="BK217" s="410">
        <v>0</v>
      </c>
      <c r="BL217" s="410">
        <v>0</v>
      </c>
      <c r="BM217" s="411" t="s">
        <v>2985</v>
      </c>
      <c r="BN217" s="572" t="s">
        <v>11289</v>
      </c>
      <c r="BO217" s="390">
        <v>1991</v>
      </c>
      <c r="BP217" s="390"/>
      <c r="BQ217" s="406" t="s">
        <v>11290</v>
      </c>
      <c r="BR217" s="484" t="s">
        <v>11291</v>
      </c>
      <c r="BS217" s="490"/>
      <c r="BT217" s="490"/>
      <c r="BU217" s="490"/>
      <c r="BV217" s="490"/>
      <c r="BW217" s="490"/>
      <c r="BX217" s="406">
        <v>1</v>
      </c>
      <c r="BY217" s="427" t="s">
        <v>111</v>
      </c>
      <c r="BZ217" s="406" t="s">
        <v>7981</v>
      </c>
      <c r="CA217" s="427" t="s">
        <v>11292</v>
      </c>
      <c r="CB217" s="406" t="s">
        <v>11293</v>
      </c>
      <c r="CC217" s="490" t="s">
        <v>11294</v>
      </c>
      <c r="CD217" s="490" t="s">
        <v>11295</v>
      </c>
      <c r="CE217" s="498" t="s">
        <v>11293</v>
      </c>
      <c r="CF217" s="490"/>
      <c r="CG217" s="490"/>
      <c r="CH217" s="490"/>
      <c r="CI217" s="490"/>
      <c r="CJ217" s="415">
        <f t="shared" si="17"/>
        <v>8</v>
      </c>
      <c r="CK217" s="416" t="e">
        <f>VLOOKUP(B217,'[1]thành tích'!B$4:H$400,7,0)</f>
        <v>#REF!</v>
      </c>
      <c r="CL217" s="417" t="e">
        <f>VLOOKUP(B217,'[1]thành tích'!B$4:M$310,12,0)</f>
        <v>#REF!</v>
      </c>
      <c r="CM217" s="417" t="e">
        <f>VLOOKUP(B217,'[1]thành tích'!B$4:J$310,9,0)</f>
        <v>#REF!</v>
      </c>
      <c r="CN217" s="417" t="e">
        <f>VLOOKUP(B217,'[1]thành tích'!B$4:F$310,5,0)</f>
        <v>#REF!</v>
      </c>
      <c r="CP217" s="418" t="e">
        <f>VLOOKUP(B217,#REF!,2,0)</f>
        <v>#REF!</v>
      </c>
    </row>
    <row r="218" spans="1:94" s="418" customFormat="1" ht="35.25" customHeight="1">
      <c r="A218" s="386">
        <f t="shared" si="2"/>
        <v>213</v>
      </c>
      <c r="B218" s="439">
        <v>18883</v>
      </c>
      <c r="C218" s="440" t="s">
        <v>3526</v>
      </c>
      <c r="D218" s="419">
        <v>34861</v>
      </c>
      <c r="E218" s="390">
        <f t="shared" si="16"/>
        <v>6</v>
      </c>
      <c r="F218" s="391" t="s">
        <v>11179</v>
      </c>
      <c r="G218" s="419"/>
      <c r="H218" s="392"/>
      <c r="I218" s="393">
        <f t="shared" si="18"/>
        <v>1995</v>
      </c>
      <c r="J218" s="419"/>
      <c r="K218" s="448">
        <v>34861</v>
      </c>
      <c r="L218" s="387">
        <v>2</v>
      </c>
      <c r="M218" s="387" t="s">
        <v>7397</v>
      </c>
      <c r="N218" s="439">
        <v>18883</v>
      </c>
      <c r="O218" s="433" t="s">
        <v>4864</v>
      </c>
      <c r="P218" s="434" t="s">
        <v>11296</v>
      </c>
      <c r="Q218" s="434" t="s">
        <v>11297</v>
      </c>
      <c r="R218" s="434" t="s">
        <v>11298</v>
      </c>
      <c r="S218" s="434" t="s">
        <v>11299</v>
      </c>
      <c r="T218" s="434" t="s">
        <v>10289</v>
      </c>
      <c r="U218" s="434" t="s">
        <v>7432</v>
      </c>
      <c r="V218" s="395" t="s">
        <v>11298</v>
      </c>
      <c r="W218" s="395" t="s">
        <v>11299</v>
      </c>
      <c r="X218" s="395" t="s">
        <v>10289</v>
      </c>
      <c r="Y218" s="395" t="s">
        <v>7432</v>
      </c>
      <c r="Z218" s="395" t="s">
        <v>7433</v>
      </c>
      <c r="AA218" s="386" t="s">
        <v>7434</v>
      </c>
      <c r="AB218" s="396" t="s">
        <v>8294</v>
      </c>
      <c r="AC218" s="426" t="s">
        <v>11300</v>
      </c>
      <c r="AD218" s="398">
        <v>44311</v>
      </c>
      <c r="AE218" s="434" t="s">
        <v>7437</v>
      </c>
      <c r="AF218" s="408"/>
      <c r="AG218" s="408"/>
      <c r="AH218" s="408"/>
      <c r="AI218" s="399" t="s">
        <v>7502</v>
      </c>
      <c r="AJ218" s="439" t="s">
        <v>11137</v>
      </c>
      <c r="AK218" s="458" t="s">
        <v>8297</v>
      </c>
      <c r="AL218" s="401" t="s">
        <v>7674</v>
      </c>
      <c r="AM218" s="401" t="s">
        <v>8298</v>
      </c>
      <c r="AN218" s="399"/>
      <c r="AO218" s="419">
        <v>42905</v>
      </c>
      <c r="AP218" s="419">
        <v>42905</v>
      </c>
      <c r="AQ218" s="442"/>
      <c r="AR218" s="393">
        <f t="shared" si="19"/>
        <v>2017</v>
      </c>
      <c r="AS218" s="389" t="s">
        <v>7912</v>
      </c>
      <c r="AT218" s="389">
        <v>0</v>
      </c>
      <c r="AU218" s="404"/>
      <c r="AV218" s="404"/>
      <c r="AW218" s="389" t="s">
        <v>7603</v>
      </c>
      <c r="AX218" s="403" t="s">
        <v>7912</v>
      </c>
      <c r="AY218" s="405" t="s">
        <v>7678</v>
      </c>
      <c r="AZ218" s="406" t="s">
        <v>7679</v>
      </c>
      <c r="BA218" s="406">
        <v>2216000026</v>
      </c>
      <c r="BB218" s="406" t="s">
        <v>11301</v>
      </c>
      <c r="BC218" s="406" t="s">
        <v>11302</v>
      </c>
      <c r="BD218" s="396" t="s">
        <v>5210</v>
      </c>
      <c r="BE218" s="407" t="s">
        <v>7892</v>
      </c>
      <c r="BF218" s="390">
        <v>6237000</v>
      </c>
      <c r="BG218" s="399" t="s">
        <v>7682</v>
      </c>
      <c r="BH218" s="408">
        <v>44136</v>
      </c>
      <c r="BI218" s="409" t="s">
        <v>11303</v>
      </c>
      <c r="BJ218" s="410" t="s">
        <v>8280</v>
      </c>
      <c r="BK218" s="410">
        <v>0</v>
      </c>
      <c r="BL218" s="410">
        <v>0</v>
      </c>
      <c r="BM218" s="411" t="s">
        <v>2806</v>
      </c>
      <c r="BN218" s="410" t="s">
        <v>11304</v>
      </c>
      <c r="BO218" s="412" t="s">
        <v>11305</v>
      </c>
      <c r="BP218" s="412"/>
      <c r="BQ218" s="406" t="s">
        <v>11306</v>
      </c>
      <c r="BR218" s="427" t="s">
        <v>11307</v>
      </c>
      <c r="BS218" s="427"/>
      <c r="BT218" s="427"/>
      <c r="BU218" s="427"/>
      <c r="BV218" s="427"/>
      <c r="BW218" s="427"/>
      <c r="BX218" s="406">
        <v>1</v>
      </c>
      <c r="BY218" s="427" t="s">
        <v>9666</v>
      </c>
      <c r="BZ218" s="406">
        <v>0</v>
      </c>
      <c r="CA218" s="427" t="s">
        <v>312</v>
      </c>
      <c r="CB218" s="406" t="s">
        <v>11308</v>
      </c>
      <c r="CC218" s="427" t="s">
        <v>11309</v>
      </c>
      <c r="CD218" s="427" t="s">
        <v>11310</v>
      </c>
      <c r="CE218" s="428" t="s">
        <v>11311</v>
      </c>
      <c r="CF218" s="427" t="s">
        <v>11312</v>
      </c>
      <c r="CG218" s="427" t="s">
        <v>7590</v>
      </c>
      <c r="CH218" s="427" t="s">
        <v>11313</v>
      </c>
      <c r="CI218" s="428" t="s">
        <v>11314</v>
      </c>
      <c r="CJ218" s="415">
        <f t="shared" si="17"/>
        <v>7</v>
      </c>
      <c r="CK218" s="416" t="e">
        <f>VLOOKUP(B218,'[1]thành tích'!B$4:H$400,7,0)</f>
        <v>#REF!</v>
      </c>
      <c r="CL218" s="417" t="e">
        <f>VLOOKUP(B218,'[1]thành tích'!B$4:M$310,12,0)</f>
        <v>#REF!</v>
      </c>
      <c r="CM218" s="417" t="e">
        <f>VLOOKUP(B218,'[1]thành tích'!B$4:J$310,9,0)</f>
        <v>#REF!</v>
      </c>
      <c r="CN218" s="417" t="e">
        <f>VLOOKUP(B218,'[1]thành tích'!B$4:F$310,5,0)</f>
        <v>#REF!</v>
      </c>
      <c r="CP218" s="418" t="e">
        <f>VLOOKUP(B218,#REF!,2,0)</f>
        <v>#REF!</v>
      </c>
    </row>
    <row r="219" spans="1:94" s="418" customFormat="1" ht="35.25" customHeight="1">
      <c r="A219" s="386">
        <f t="shared" si="2"/>
        <v>214</v>
      </c>
      <c r="B219" s="439">
        <v>18910</v>
      </c>
      <c r="C219" s="440" t="s">
        <v>3549</v>
      </c>
      <c r="D219" s="419">
        <v>32753</v>
      </c>
      <c r="E219" s="390">
        <f t="shared" si="16"/>
        <v>9</v>
      </c>
      <c r="F219" s="391" t="s">
        <v>11179</v>
      </c>
      <c r="G219" s="419"/>
      <c r="H219" s="392"/>
      <c r="I219" s="393">
        <f t="shared" si="18"/>
        <v>1989</v>
      </c>
      <c r="J219" s="419"/>
      <c r="K219" s="448">
        <v>32753</v>
      </c>
      <c r="L219" s="387">
        <v>2</v>
      </c>
      <c r="M219" s="387" t="s">
        <v>7397</v>
      </c>
      <c r="N219" s="439">
        <v>18910</v>
      </c>
      <c r="O219" s="433" t="s">
        <v>4864</v>
      </c>
      <c r="P219" s="434" t="s">
        <v>7828</v>
      </c>
      <c r="Q219" s="434" t="s">
        <v>7428</v>
      </c>
      <c r="R219" s="434" t="s">
        <v>11315</v>
      </c>
      <c r="S219" s="434" t="s">
        <v>7430</v>
      </c>
      <c r="T219" s="434" t="s">
        <v>7431</v>
      </c>
      <c r="U219" s="434" t="s">
        <v>7432</v>
      </c>
      <c r="V219" s="395" t="s">
        <v>11315</v>
      </c>
      <c r="W219" s="395" t="s">
        <v>7430</v>
      </c>
      <c r="X219" s="395" t="s">
        <v>7431</v>
      </c>
      <c r="Y219" s="395" t="s">
        <v>7432</v>
      </c>
      <c r="Z219" s="395" t="s">
        <v>7433</v>
      </c>
      <c r="AA219" s="386" t="s">
        <v>7434</v>
      </c>
      <c r="AB219" s="396" t="s">
        <v>8294</v>
      </c>
      <c r="AC219" s="397" t="s">
        <v>11316</v>
      </c>
      <c r="AD219" s="398">
        <v>44298</v>
      </c>
      <c r="AE219" s="434" t="s">
        <v>7437</v>
      </c>
      <c r="AF219" s="408"/>
      <c r="AG219" s="408"/>
      <c r="AH219" s="408"/>
      <c r="AI219" s="399" t="s">
        <v>7502</v>
      </c>
      <c r="AJ219" s="439" t="s">
        <v>8388</v>
      </c>
      <c r="AK219" s="458" t="s">
        <v>8297</v>
      </c>
      <c r="AL219" s="401" t="s">
        <v>8389</v>
      </c>
      <c r="AM219" s="401" t="s">
        <v>8369</v>
      </c>
      <c r="AN219" s="399"/>
      <c r="AO219" s="419">
        <v>42905</v>
      </c>
      <c r="AP219" s="419">
        <v>42905</v>
      </c>
      <c r="AQ219" s="442"/>
      <c r="AR219" s="393">
        <f t="shared" si="19"/>
        <v>2017</v>
      </c>
      <c r="AS219" s="389" t="s">
        <v>7912</v>
      </c>
      <c r="AT219" s="389">
        <v>0</v>
      </c>
      <c r="AU219" s="404"/>
      <c r="AV219" s="404"/>
      <c r="AW219" s="389"/>
      <c r="AX219" s="403" t="s">
        <v>7912</v>
      </c>
      <c r="AY219" s="405" t="s">
        <v>7678</v>
      </c>
      <c r="AZ219" s="406" t="s">
        <v>7679</v>
      </c>
      <c r="BA219" s="406">
        <v>2214018679</v>
      </c>
      <c r="BB219" s="406" t="s">
        <v>11317</v>
      </c>
      <c r="BC219" s="406" t="s">
        <v>11318</v>
      </c>
      <c r="BD219" s="396" t="s">
        <v>5210</v>
      </c>
      <c r="BE219" s="407" t="s">
        <v>7767</v>
      </c>
      <c r="BF219" s="390">
        <v>6549000</v>
      </c>
      <c r="BG219" s="399" t="s">
        <v>7682</v>
      </c>
      <c r="BH219" s="408">
        <v>44866</v>
      </c>
      <c r="BI219" s="409" t="s">
        <v>11319</v>
      </c>
      <c r="BJ219" s="410" t="s">
        <v>8393</v>
      </c>
      <c r="BK219" s="410">
        <v>0</v>
      </c>
      <c r="BL219" s="410">
        <v>0</v>
      </c>
      <c r="BM219" s="411" t="s">
        <v>2328</v>
      </c>
      <c r="BN219" s="410" t="s">
        <v>11320</v>
      </c>
      <c r="BO219" s="390">
        <v>1986</v>
      </c>
      <c r="BP219" s="412"/>
      <c r="BQ219" s="406" t="s">
        <v>11321</v>
      </c>
      <c r="BR219" s="427" t="s">
        <v>11322</v>
      </c>
      <c r="BS219" s="427" t="s">
        <v>7463</v>
      </c>
      <c r="BT219" s="427"/>
      <c r="BU219" s="427"/>
      <c r="BV219" s="427"/>
      <c r="BW219" s="427"/>
      <c r="BX219" s="406">
        <v>1</v>
      </c>
      <c r="BY219" s="427" t="s">
        <v>11323</v>
      </c>
      <c r="BZ219" s="406" t="s">
        <v>11324</v>
      </c>
      <c r="CA219" s="427" t="s">
        <v>11325</v>
      </c>
      <c r="CB219" s="406" t="s">
        <v>11326</v>
      </c>
      <c r="CC219" s="573" t="s">
        <v>11327</v>
      </c>
      <c r="CD219" s="427" t="s">
        <v>11328</v>
      </c>
      <c r="CE219" s="428" t="s">
        <v>11329</v>
      </c>
      <c r="CF219" s="427" t="s">
        <v>11330</v>
      </c>
      <c r="CG219" s="427" t="s">
        <v>7468</v>
      </c>
      <c r="CH219" s="427" t="s">
        <v>11331</v>
      </c>
      <c r="CI219" s="427"/>
      <c r="CJ219" s="415">
        <f t="shared" si="17"/>
        <v>7</v>
      </c>
      <c r="CK219" s="416" t="e">
        <f>VLOOKUP(B219,'[1]thành tích'!B$4:H$400,7,0)</f>
        <v>#REF!</v>
      </c>
      <c r="CL219" s="417" t="e">
        <f>VLOOKUP(B219,'[1]thành tích'!B$4:M$310,12,0)</f>
        <v>#REF!</v>
      </c>
      <c r="CM219" s="417" t="e">
        <f>VLOOKUP(B219,'[1]thành tích'!B$4:J$310,9,0)</f>
        <v>#REF!</v>
      </c>
      <c r="CN219" s="417" t="e">
        <f>VLOOKUP(B219,'[1]thành tích'!B$4:F$310,5,0)</f>
        <v>#REF!</v>
      </c>
      <c r="CP219" s="418" t="e">
        <f>VLOOKUP(B219,#REF!,2,0)</f>
        <v>#REF!</v>
      </c>
    </row>
    <row r="220" spans="1:94" s="418" customFormat="1" ht="35.25" customHeight="1">
      <c r="A220" s="386">
        <f t="shared" si="2"/>
        <v>215</v>
      </c>
      <c r="B220" s="387">
        <v>15779</v>
      </c>
      <c r="C220" s="489" t="s">
        <v>2304</v>
      </c>
      <c r="D220" s="389">
        <v>32323</v>
      </c>
      <c r="E220" s="390">
        <f t="shared" si="16"/>
        <v>6</v>
      </c>
      <c r="F220" s="391" t="s">
        <v>11179</v>
      </c>
      <c r="G220" s="389"/>
      <c r="H220" s="389" t="s">
        <v>11332</v>
      </c>
      <c r="I220" s="393">
        <f t="shared" si="18"/>
        <v>1988</v>
      </c>
      <c r="J220" s="389"/>
      <c r="K220" s="429">
        <v>32323</v>
      </c>
      <c r="L220" s="387">
        <v>2</v>
      </c>
      <c r="M220" s="387" t="s">
        <v>7397</v>
      </c>
      <c r="N220" s="387">
        <v>15779</v>
      </c>
      <c r="O220" s="406" t="s">
        <v>8590</v>
      </c>
      <c r="P220" s="401" t="s">
        <v>11333</v>
      </c>
      <c r="Q220" s="401" t="s">
        <v>11334</v>
      </c>
      <c r="R220" s="401" t="s">
        <v>11335</v>
      </c>
      <c r="S220" s="401" t="s">
        <v>7951</v>
      </c>
      <c r="T220" s="401" t="s">
        <v>7431</v>
      </c>
      <c r="U220" s="401" t="s">
        <v>7432</v>
      </c>
      <c r="V220" s="395" t="s">
        <v>11335</v>
      </c>
      <c r="W220" s="395" t="s">
        <v>7951</v>
      </c>
      <c r="X220" s="395" t="s">
        <v>7431</v>
      </c>
      <c r="Y220" s="395" t="s">
        <v>7432</v>
      </c>
      <c r="Z220" s="395" t="s">
        <v>7433</v>
      </c>
      <c r="AA220" s="386" t="s">
        <v>7434</v>
      </c>
      <c r="AB220" s="396" t="s">
        <v>11336</v>
      </c>
      <c r="AC220" s="426" t="s">
        <v>11337</v>
      </c>
      <c r="AD220" s="398">
        <v>44315</v>
      </c>
      <c r="AE220" s="399" t="s">
        <v>7437</v>
      </c>
      <c r="AF220" s="395"/>
      <c r="AG220" s="395"/>
      <c r="AH220" s="395"/>
      <c r="AI220" s="399" t="s">
        <v>7502</v>
      </c>
      <c r="AJ220" s="407" t="s">
        <v>9111</v>
      </c>
      <c r="AK220" s="399" t="s">
        <v>7504</v>
      </c>
      <c r="AL220" s="401" t="s">
        <v>7443</v>
      </c>
      <c r="AM220" s="401" t="s">
        <v>7740</v>
      </c>
      <c r="AN220" s="399"/>
      <c r="AO220" s="389">
        <v>40029</v>
      </c>
      <c r="AP220" s="389">
        <v>40060</v>
      </c>
      <c r="AQ220" s="403"/>
      <c r="AR220" s="393">
        <f t="shared" si="19"/>
        <v>2009</v>
      </c>
      <c r="AS220" s="389" t="s">
        <v>7676</v>
      </c>
      <c r="AT220" s="389" t="s">
        <v>7696</v>
      </c>
      <c r="AU220" s="404"/>
      <c r="AV220" s="404" t="s">
        <v>7855</v>
      </c>
      <c r="AW220" s="403"/>
      <c r="AX220" s="389" t="s">
        <v>7696</v>
      </c>
      <c r="AY220" s="405" t="s">
        <v>7678</v>
      </c>
      <c r="AZ220" s="406" t="s">
        <v>7679</v>
      </c>
      <c r="BA220" s="406">
        <v>2209015073</v>
      </c>
      <c r="BB220" s="406" t="s">
        <v>11338</v>
      </c>
      <c r="BC220" s="406" t="s">
        <v>11339</v>
      </c>
      <c r="BD220" s="396" t="s">
        <v>5204</v>
      </c>
      <c r="BE220" s="407" t="s">
        <v>7655</v>
      </c>
      <c r="BF220" s="390">
        <v>6877000</v>
      </c>
      <c r="BG220" s="399" t="s">
        <v>7682</v>
      </c>
      <c r="BH220" s="408">
        <v>45261</v>
      </c>
      <c r="BI220" s="409" t="s">
        <v>11340</v>
      </c>
      <c r="BJ220" s="410" t="s">
        <v>7379</v>
      </c>
      <c r="BK220" s="410">
        <v>0</v>
      </c>
      <c r="BL220" s="410">
        <v>0</v>
      </c>
      <c r="BM220" s="511" t="s">
        <v>11341</v>
      </c>
      <c r="BN220" s="410" t="s">
        <v>11342</v>
      </c>
      <c r="BO220" s="390" t="s">
        <v>11343</v>
      </c>
      <c r="BP220" s="390"/>
      <c r="BQ220" s="406" t="s">
        <v>7777</v>
      </c>
      <c r="BR220" s="427" t="s">
        <v>11344</v>
      </c>
      <c r="BS220" s="427" t="s">
        <v>7463</v>
      </c>
      <c r="BT220" s="427" t="s">
        <v>11345</v>
      </c>
      <c r="BU220" s="427"/>
      <c r="BV220" s="427"/>
      <c r="BW220" s="427"/>
      <c r="BX220" s="406">
        <v>2</v>
      </c>
      <c r="BY220" s="427" t="s">
        <v>11346</v>
      </c>
      <c r="BZ220" s="406" t="s">
        <v>11347</v>
      </c>
      <c r="CA220" s="427" t="s">
        <v>11348</v>
      </c>
      <c r="CB220" s="406" t="s">
        <v>11349</v>
      </c>
      <c r="CC220" s="427" t="s">
        <v>7468</v>
      </c>
      <c r="CD220" s="427" t="s">
        <v>11350</v>
      </c>
      <c r="CE220" s="428" t="s">
        <v>11351</v>
      </c>
      <c r="CF220" s="427" t="s">
        <v>11352</v>
      </c>
      <c r="CG220" s="427" t="s">
        <v>7566</v>
      </c>
      <c r="CH220" s="427" t="s">
        <v>11353</v>
      </c>
      <c r="CI220" s="427"/>
      <c r="CJ220" s="415">
        <f t="shared" si="17"/>
        <v>15</v>
      </c>
      <c r="CK220" s="416" t="e">
        <f>VLOOKUP(B220,'[1]thành tích'!B$4:H$400,7,0)</f>
        <v>#REF!</v>
      </c>
      <c r="CL220" s="417" t="str">
        <f>VLOOKUP(B220,'[1]thành tích'!B$4:M$310,12,0)</f>
        <v>Công nhân xuất sắc 2019 - Quy Nhơn Phú Yên</v>
      </c>
      <c r="CM220" s="417" t="e">
        <f>VLOOKUP(B220,'[1]thành tích'!B$4:J$310,9,0)</f>
        <v>#REF!</v>
      </c>
      <c r="CN220" s="417" t="str">
        <f>VLOOKUP(B220,'[1]thành tích'!B$4:F$310,5,0)</f>
        <v>Sapa 7/2023</v>
      </c>
      <c r="CP220" s="418" t="e">
        <f>VLOOKUP(B220,#REF!,2,0)</f>
        <v>#REF!</v>
      </c>
    </row>
    <row r="221" spans="1:94" s="418" customFormat="1" ht="35.25" customHeight="1">
      <c r="A221" s="386">
        <f t="shared" si="2"/>
        <v>216</v>
      </c>
      <c r="B221" s="439">
        <v>18925</v>
      </c>
      <c r="C221" s="440" t="s">
        <v>1751</v>
      </c>
      <c r="D221" s="419">
        <v>32804</v>
      </c>
      <c r="E221" s="390">
        <f t="shared" si="16"/>
        <v>10</v>
      </c>
      <c r="F221" s="391" t="s">
        <v>11179</v>
      </c>
      <c r="G221" s="419"/>
      <c r="H221" s="392"/>
      <c r="I221" s="393">
        <f t="shared" si="18"/>
        <v>1989</v>
      </c>
      <c r="J221" s="419"/>
      <c r="K221" s="448">
        <v>32804</v>
      </c>
      <c r="L221" s="387">
        <v>2</v>
      </c>
      <c r="M221" s="387" t="s">
        <v>7397</v>
      </c>
      <c r="N221" s="439">
        <v>18925</v>
      </c>
      <c r="O221" s="433" t="s">
        <v>4864</v>
      </c>
      <c r="P221" s="434" t="s">
        <v>8847</v>
      </c>
      <c r="Q221" s="434" t="s">
        <v>11354</v>
      </c>
      <c r="R221" s="434" t="s">
        <v>11355</v>
      </c>
      <c r="S221" s="434" t="s">
        <v>7430</v>
      </c>
      <c r="T221" s="434" t="s">
        <v>7431</v>
      </c>
      <c r="U221" s="434" t="s">
        <v>7432</v>
      </c>
      <c r="V221" s="395" t="s">
        <v>11355</v>
      </c>
      <c r="W221" s="395" t="s">
        <v>7430</v>
      </c>
      <c r="X221" s="395" t="s">
        <v>7431</v>
      </c>
      <c r="Y221" s="395" t="s">
        <v>7432</v>
      </c>
      <c r="Z221" s="395" t="s">
        <v>7433</v>
      </c>
      <c r="AA221" s="386" t="s">
        <v>11356</v>
      </c>
      <c r="AB221" s="396" t="s">
        <v>8294</v>
      </c>
      <c r="AC221" s="426" t="s">
        <v>11357</v>
      </c>
      <c r="AD221" s="398">
        <v>44375</v>
      </c>
      <c r="AE221" s="399" t="s">
        <v>7437</v>
      </c>
      <c r="AF221" s="408"/>
      <c r="AG221" s="408"/>
      <c r="AH221" s="408"/>
      <c r="AI221" s="399" t="s">
        <v>7502</v>
      </c>
      <c r="AJ221" s="439" t="s">
        <v>8449</v>
      </c>
      <c r="AK221" s="458" t="s">
        <v>8297</v>
      </c>
      <c r="AL221" s="401" t="s">
        <v>9132</v>
      </c>
      <c r="AM221" s="401" t="s">
        <v>8298</v>
      </c>
      <c r="AN221" s="399"/>
      <c r="AO221" s="419">
        <v>42905</v>
      </c>
      <c r="AP221" s="419">
        <v>42905</v>
      </c>
      <c r="AQ221" s="442"/>
      <c r="AR221" s="393">
        <f t="shared" si="19"/>
        <v>2017</v>
      </c>
      <c r="AS221" s="389" t="s">
        <v>7912</v>
      </c>
      <c r="AT221" s="389">
        <v>0</v>
      </c>
      <c r="AU221" s="404"/>
      <c r="AV221" s="404"/>
      <c r="AW221" s="389" t="s">
        <v>7603</v>
      </c>
      <c r="AX221" s="403" t="s">
        <v>7912</v>
      </c>
      <c r="AY221" s="405" t="s">
        <v>7678</v>
      </c>
      <c r="AZ221" s="406" t="s">
        <v>7679</v>
      </c>
      <c r="BA221" s="406">
        <v>2216038086</v>
      </c>
      <c r="BB221" s="406" t="s">
        <v>11358</v>
      </c>
      <c r="BC221" s="406" t="s">
        <v>11359</v>
      </c>
      <c r="BD221" s="396" t="s">
        <v>5210</v>
      </c>
      <c r="BE221" s="407" t="s">
        <v>7892</v>
      </c>
      <c r="BF221" s="390">
        <v>6237000</v>
      </c>
      <c r="BG221" s="399" t="s">
        <v>7682</v>
      </c>
      <c r="BH221" s="408">
        <v>44136</v>
      </c>
      <c r="BI221" s="409" t="s">
        <v>11360</v>
      </c>
      <c r="BJ221" s="410" t="s">
        <v>8393</v>
      </c>
      <c r="BK221" s="410">
        <v>0</v>
      </c>
      <c r="BL221" s="410">
        <v>0</v>
      </c>
      <c r="BM221" s="411" t="s">
        <v>2193</v>
      </c>
      <c r="BN221" s="410" t="s">
        <v>11361</v>
      </c>
      <c r="BO221" s="390">
        <v>1988</v>
      </c>
      <c r="BP221" s="412"/>
      <c r="BQ221" s="406" t="s">
        <v>11362</v>
      </c>
      <c r="BR221" s="427" t="s">
        <v>11363</v>
      </c>
      <c r="BS221" s="427" t="s">
        <v>7463</v>
      </c>
      <c r="BT221" s="427" t="s">
        <v>11364</v>
      </c>
      <c r="BU221" s="427" t="s">
        <v>7463</v>
      </c>
      <c r="BV221" s="427"/>
      <c r="BW221" s="427"/>
      <c r="BX221" s="406">
        <v>2</v>
      </c>
      <c r="BY221" s="427" t="s">
        <v>11365</v>
      </c>
      <c r="BZ221" s="406" t="s">
        <v>11366</v>
      </c>
      <c r="CA221" s="427" t="s">
        <v>11367</v>
      </c>
      <c r="CB221" s="406" t="s">
        <v>11368</v>
      </c>
      <c r="CC221" s="427" t="s">
        <v>7468</v>
      </c>
      <c r="CD221" s="427" t="s">
        <v>11369</v>
      </c>
      <c r="CE221" s="428" t="s">
        <v>11370</v>
      </c>
      <c r="CF221" s="427" t="s">
        <v>11371</v>
      </c>
      <c r="CG221" s="427" t="s">
        <v>11372</v>
      </c>
      <c r="CH221" s="427" t="s">
        <v>11373</v>
      </c>
      <c r="CI221" s="428" t="s">
        <v>11374</v>
      </c>
      <c r="CJ221" s="415">
        <f t="shared" si="17"/>
        <v>7</v>
      </c>
      <c r="CK221" s="416" t="e">
        <f>VLOOKUP(B221,'[1]thành tích'!B$4:H$400,7,0)</f>
        <v>#REF!</v>
      </c>
      <c r="CL221" s="417" t="e">
        <f>VLOOKUP(B221,'[1]thành tích'!B$4:M$310,12,0)</f>
        <v>#REF!</v>
      </c>
      <c r="CM221" s="417" t="e">
        <f>VLOOKUP(B221,'[1]thành tích'!B$4:J$310,9,0)</f>
        <v>#REF!</v>
      </c>
      <c r="CN221" s="417" t="e">
        <f>VLOOKUP(B221,'[1]thành tích'!B$4:F$310,5,0)</f>
        <v>#REF!</v>
      </c>
      <c r="CP221" s="418" t="e">
        <f>VLOOKUP(B221,#REF!,2,0)</f>
        <v>#REF!</v>
      </c>
    </row>
    <row r="222" spans="1:94" s="418" customFormat="1" ht="35.25" customHeight="1">
      <c r="A222" s="386">
        <f t="shared" si="2"/>
        <v>217</v>
      </c>
      <c r="B222" s="439">
        <v>18901</v>
      </c>
      <c r="C222" s="440" t="s">
        <v>3541</v>
      </c>
      <c r="D222" s="419" t="s">
        <v>11375</v>
      </c>
      <c r="E222" s="390" t="e">
        <f t="shared" si="16"/>
        <v>#VALUE!</v>
      </c>
      <c r="F222" s="391" t="s">
        <v>11179</v>
      </c>
      <c r="G222" s="419"/>
      <c r="H222" s="392"/>
      <c r="I222" s="393" t="e">
        <f t="shared" si="18"/>
        <v>#VALUE!</v>
      </c>
      <c r="J222" s="419"/>
      <c r="K222" s="448" t="s">
        <v>11375</v>
      </c>
      <c r="L222" s="387">
        <v>2</v>
      </c>
      <c r="M222" s="387" t="s">
        <v>7397</v>
      </c>
      <c r="N222" s="439">
        <v>18901</v>
      </c>
      <c r="O222" s="433" t="s">
        <v>8664</v>
      </c>
      <c r="P222" s="434" t="s">
        <v>8664</v>
      </c>
      <c r="Q222" s="434" t="s">
        <v>11376</v>
      </c>
      <c r="R222" s="434" t="s">
        <v>11377</v>
      </c>
      <c r="S222" s="434" t="s">
        <v>8668</v>
      </c>
      <c r="T222" s="434" t="s">
        <v>7431</v>
      </c>
      <c r="U222" s="434" t="s">
        <v>7432</v>
      </c>
      <c r="V222" s="395" t="s">
        <v>11377</v>
      </c>
      <c r="W222" s="395" t="s">
        <v>8668</v>
      </c>
      <c r="X222" s="395" t="s">
        <v>7431</v>
      </c>
      <c r="Y222" s="395" t="s">
        <v>7432</v>
      </c>
      <c r="Z222" s="395" t="s">
        <v>7433</v>
      </c>
      <c r="AA222" s="386" t="s">
        <v>8273</v>
      </c>
      <c r="AB222" s="396" t="s">
        <v>8294</v>
      </c>
      <c r="AC222" s="397" t="s">
        <v>11378</v>
      </c>
      <c r="AD222" s="398">
        <v>44299</v>
      </c>
      <c r="AE222" s="399" t="s">
        <v>7437</v>
      </c>
      <c r="AF222" s="408"/>
      <c r="AG222" s="408"/>
      <c r="AH222" s="408"/>
      <c r="AI222" s="399" t="s">
        <v>7502</v>
      </c>
      <c r="AJ222" s="439" t="s">
        <v>11137</v>
      </c>
      <c r="AK222" s="458" t="s">
        <v>8297</v>
      </c>
      <c r="AL222" s="401" t="s">
        <v>9132</v>
      </c>
      <c r="AM222" s="401" t="s">
        <v>8298</v>
      </c>
      <c r="AN222" s="399"/>
      <c r="AO222" s="419">
        <v>42905</v>
      </c>
      <c r="AP222" s="419">
        <v>42905</v>
      </c>
      <c r="AQ222" s="442"/>
      <c r="AR222" s="393">
        <f t="shared" si="19"/>
        <v>2017</v>
      </c>
      <c r="AS222" s="389" t="s">
        <v>7912</v>
      </c>
      <c r="AT222" s="389">
        <v>0</v>
      </c>
      <c r="AU222" s="404"/>
      <c r="AV222" s="404"/>
      <c r="AW222" s="389"/>
      <c r="AX222" s="403" t="s">
        <v>7912</v>
      </c>
      <c r="AY222" s="405" t="s">
        <v>7678</v>
      </c>
      <c r="AZ222" s="406" t="s">
        <v>7679</v>
      </c>
      <c r="BA222" s="406">
        <v>2216038074</v>
      </c>
      <c r="BB222" s="406" t="s">
        <v>11379</v>
      </c>
      <c r="BC222" s="406" t="s">
        <v>11380</v>
      </c>
      <c r="BD222" s="396" t="s">
        <v>5210</v>
      </c>
      <c r="BE222" s="407" t="s">
        <v>7892</v>
      </c>
      <c r="BF222" s="390">
        <v>6237000</v>
      </c>
      <c r="BG222" s="399" t="s">
        <v>7682</v>
      </c>
      <c r="BH222" s="408">
        <v>44136</v>
      </c>
      <c r="BI222" s="409" t="s">
        <v>11381</v>
      </c>
      <c r="BJ222" s="410" t="s">
        <v>8393</v>
      </c>
      <c r="BK222" s="410">
        <v>0</v>
      </c>
      <c r="BL222" s="410">
        <v>0</v>
      </c>
      <c r="BM222" s="411" t="s">
        <v>165</v>
      </c>
      <c r="BN222" s="410" t="s">
        <v>11382</v>
      </c>
      <c r="BO222" s="390">
        <v>1989</v>
      </c>
      <c r="BP222" s="412"/>
      <c r="BQ222" s="406" t="s">
        <v>11383</v>
      </c>
      <c r="BR222" s="427" t="s">
        <v>11384</v>
      </c>
      <c r="BS222" s="427" t="s">
        <v>7463</v>
      </c>
      <c r="BT222" s="411" t="s">
        <v>11385</v>
      </c>
      <c r="BU222" s="411"/>
      <c r="BV222" s="427" t="s">
        <v>11386</v>
      </c>
      <c r="BW222" s="427"/>
      <c r="BX222" s="406">
        <v>3</v>
      </c>
      <c r="BY222" s="427" t="s">
        <v>7465</v>
      </c>
      <c r="BZ222" s="406">
        <v>0</v>
      </c>
      <c r="CA222" s="427" t="s">
        <v>11387</v>
      </c>
      <c r="CB222" s="406" t="s">
        <v>11388</v>
      </c>
      <c r="CC222" s="427" t="s">
        <v>7590</v>
      </c>
      <c r="CD222" s="427" t="s">
        <v>7946</v>
      </c>
      <c r="CE222" s="428" t="s">
        <v>11388</v>
      </c>
      <c r="CF222" s="427" t="s">
        <v>11389</v>
      </c>
      <c r="CG222" s="427" t="s">
        <v>7566</v>
      </c>
      <c r="CH222" s="427" t="s">
        <v>7494</v>
      </c>
      <c r="CI222" s="428" t="s">
        <v>11390</v>
      </c>
      <c r="CJ222" s="415">
        <f t="shared" si="17"/>
        <v>7</v>
      </c>
      <c r="CK222" s="416" t="e">
        <f>VLOOKUP(B222,'[1]thành tích'!B$4:H$400,7,0)</f>
        <v>#REF!</v>
      </c>
      <c r="CL222" s="417" t="e">
        <f>VLOOKUP(B222,'[1]thành tích'!B$4:M$310,12,0)</f>
        <v>#REF!</v>
      </c>
      <c r="CM222" s="417" t="e">
        <f>VLOOKUP(B222,'[1]thành tích'!B$4:J$310,9,0)</f>
        <v>#REF!</v>
      </c>
      <c r="CN222" s="417" t="e">
        <f>VLOOKUP(B222,'[1]thành tích'!B$4:F$310,5,0)</f>
        <v>#REF!</v>
      </c>
      <c r="CP222" s="418" t="e">
        <f>VLOOKUP(B222,#REF!,2,0)</f>
        <v>#REF!</v>
      </c>
    </row>
    <row r="223" spans="1:94" s="418" customFormat="1" ht="35.25" customHeight="1">
      <c r="A223" s="386">
        <f t="shared" si="2"/>
        <v>218</v>
      </c>
      <c r="B223" s="387">
        <v>14465</v>
      </c>
      <c r="C223" s="388" t="s">
        <v>1748</v>
      </c>
      <c r="D223" s="389">
        <v>31748</v>
      </c>
      <c r="E223" s="390">
        <f t="shared" si="16"/>
        <v>12</v>
      </c>
      <c r="F223" s="391" t="s">
        <v>11179</v>
      </c>
      <c r="G223" s="389"/>
      <c r="H223" s="403"/>
      <c r="I223" s="393">
        <f t="shared" si="18"/>
        <v>1986</v>
      </c>
      <c r="J223" s="389">
        <v>31748</v>
      </c>
      <c r="K223" s="429"/>
      <c r="L223" s="387">
        <v>1</v>
      </c>
      <c r="M223" s="387" t="s">
        <v>7425</v>
      </c>
      <c r="N223" s="387">
        <v>14465</v>
      </c>
      <c r="O223" s="392" t="s">
        <v>10236</v>
      </c>
      <c r="P223" s="455" t="s">
        <v>11391</v>
      </c>
      <c r="Q223" s="456" t="s">
        <v>11392</v>
      </c>
      <c r="R223" s="456" t="s">
        <v>8168</v>
      </c>
      <c r="S223" s="456" t="s">
        <v>7430</v>
      </c>
      <c r="T223" s="456" t="s">
        <v>7431</v>
      </c>
      <c r="U223" s="456" t="s">
        <v>7432</v>
      </c>
      <c r="V223" s="395" t="s">
        <v>8168</v>
      </c>
      <c r="W223" s="395" t="s">
        <v>7430</v>
      </c>
      <c r="X223" s="395" t="s">
        <v>7431</v>
      </c>
      <c r="Y223" s="395" t="s">
        <v>7432</v>
      </c>
      <c r="Z223" s="395" t="s">
        <v>7433</v>
      </c>
      <c r="AA223" s="386" t="s">
        <v>7434</v>
      </c>
      <c r="AB223" s="396" t="s">
        <v>7435</v>
      </c>
      <c r="AC223" s="426" t="s">
        <v>11393</v>
      </c>
      <c r="AD223" s="398">
        <v>44422</v>
      </c>
      <c r="AE223" s="399" t="s">
        <v>7437</v>
      </c>
      <c r="AF223" s="395"/>
      <c r="AG223" s="395"/>
      <c r="AH223" s="395"/>
      <c r="AI223" s="399" t="s">
        <v>7502</v>
      </c>
      <c r="AJ223" s="407" t="s">
        <v>9733</v>
      </c>
      <c r="AK223" s="399" t="s">
        <v>7504</v>
      </c>
      <c r="AL223" s="401" t="s">
        <v>7505</v>
      </c>
      <c r="AM223" s="401" t="s">
        <v>7506</v>
      </c>
      <c r="AN223" s="399"/>
      <c r="AO223" s="389" t="s">
        <v>11394</v>
      </c>
      <c r="AP223" s="389" t="s">
        <v>11394</v>
      </c>
      <c r="AQ223" s="403"/>
      <c r="AR223" s="393">
        <f t="shared" si="19"/>
        <v>2006</v>
      </c>
      <c r="AS223" s="389" t="s">
        <v>7676</v>
      </c>
      <c r="AT223" s="389">
        <v>0</v>
      </c>
      <c r="AU223" s="404"/>
      <c r="AV223" s="404" t="s">
        <v>7742</v>
      </c>
      <c r="AW223" s="403"/>
      <c r="AX223" s="389" t="s">
        <v>7676</v>
      </c>
      <c r="AY223" s="405" t="s">
        <v>7678</v>
      </c>
      <c r="AZ223" s="406" t="s">
        <v>7679</v>
      </c>
      <c r="BA223" s="406">
        <v>2007007796</v>
      </c>
      <c r="BB223" s="406" t="s">
        <v>11395</v>
      </c>
      <c r="BC223" s="406" t="s">
        <v>11396</v>
      </c>
      <c r="BD223" s="396" t="s">
        <v>5204</v>
      </c>
      <c r="BE223" s="407" t="s">
        <v>7655</v>
      </c>
      <c r="BF223" s="390">
        <v>6877000</v>
      </c>
      <c r="BG223" s="399" t="s">
        <v>7682</v>
      </c>
      <c r="BH223" s="408">
        <v>45261</v>
      </c>
      <c r="BI223" s="409" t="s">
        <v>11397</v>
      </c>
      <c r="BJ223" s="410" t="s">
        <v>7455</v>
      </c>
      <c r="BK223" s="410" t="s">
        <v>2051</v>
      </c>
      <c r="BL223" s="461" t="s">
        <v>11398</v>
      </c>
      <c r="BM223" s="411">
        <v>0</v>
      </c>
      <c r="BN223" s="410">
        <v>0</v>
      </c>
      <c r="BO223" s="412" t="s">
        <v>11399</v>
      </c>
      <c r="BP223" s="412"/>
      <c r="BQ223" s="390" t="s">
        <v>9336</v>
      </c>
      <c r="BR223" s="471" t="s">
        <v>11400</v>
      </c>
      <c r="BS223" s="471" t="s">
        <v>7463</v>
      </c>
      <c r="BT223" s="427" t="s">
        <v>11401</v>
      </c>
      <c r="BU223" s="427" t="s">
        <v>7463</v>
      </c>
      <c r="BV223" s="427"/>
      <c r="BW223" s="427"/>
      <c r="BX223" s="406">
        <v>2</v>
      </c>
      <c r="BY223" s="427" t="s">
        <v>10242</v>
      </c>
      <c r="BZ223" s="406" t="s">
        <v>8486</v>
      </c>
      <c r="CA223" s="427" t="s">
        <v>11402</v>
      </c>
      <c r="CB223" s="406" t="s">
        <v>10244</v>
      </c>
      <c r="CC223" s="427" t="s">
        <v>7468</v>
      </c>
      <c r="CD223" s="427" t="s">
        <v>9036</v>
      </c>
      <c r="CE223" s="428" t="s">
        <v>8486</v>
      </c>
      <c r="CF223" s="427" t="s">
        <v>11403</v>
      </c>
      <c r="CG223" s="427" t="s">
        <v>7590</v>
      </c>
      <c r="CH223" s="427" t="s">
        <v>9036</v>
      </c>
      <c r="CI223" s="427"/>
      <c r="CJ223" s="415">
        <f t="shared" si="17"/>
        <v>18</v>
      </c>
      <c r="CK223" s="416">
        <f>VLOOKUP(B223,'[1]thành tích'!B$4:H$400,7,0)</f>
        <v>2024</v>
      </c>
      <c r="CL223" s="417" t="e">
        <f>VLOOKUP(B223,'[1]thành tích'!B$4:M$310,12,0)</f>
        <v>#REF!</v>
      </c>
      <c r="CM223" s="417" t="str">
        <f>VLOOKUP(B223,'[1]thành tích'!B$4:J$310,9,0)</f>
        <v>Malai-Sinh 5/2023</v>
      </c>
      <c r="CN223" s="417" t="str">
        <f>VLOOKUP(B223,'[1]thành tích'!B$4:F$310,5,0)</f>
        <v>Móng Cái (22-27/11/2021)</v>
      </c>
      <c r="CP223" s="418" t="e">
        <f>VLOOKUP(B223,#REF!,2,0)</f>
        <v>#REF!</v>
      </c>
    </row>
    <row r="224" spans="1:94" s="418" customFormat="1" ht="35.25" customHeight="1">
      <c r="A224" s="386">
        <f t="shared" si="2"/>
        <v>219</v>
      </c>
      <c r="B224" s="439">
        <v>19419</v>
      </c>
      <c r="C224" s="480" t="s">
        <v>3774</v>
      </c>
      <c r="D224" s="419">
        <v>35328</v>
      </c>
      <c r="E224" s="390">
        <f t="shared" si="16"/>
        <v>9</v>
      </c>
      <c r="F224" s="391" t="s">
        <v>11179</v>
      </c>
      <c r="G224" s="389"/>
      <c r="H224" s="392"/>
      <c r="I224" s="393">
        <f t="shared" si="18"/>
        <v>1996</v>
      </c>
      <c r="J224" s="419">
        <v>35328</v>
      </c>
      <c r="K224" s="448"/>
      <c r="L224" s="387">
        <v>1</v>
      </c>
      <c r="M224" s="387" t="s">
        <v>7425</v>
      </c>
      <c r="N224" s="439">
        <v>19419</v>
      </c>
      <c r="O224" s="419" t="s">
        <v>6521</v>
      </c>
      <c r="P224" s="421" t="s">
        <v>11404</v>
      </c>
      <c r="Q224" s="456" t="s">
        <v>11405</v>
      </c>
      <c r="R224" s="456" t="s">
        <v>11406</v>
      </c>
      <c r="S224" s="456" t="s">
        <v>8680</v>
      </c>
      <c r="T224" s="456" t="s">
        <v>7431</v>
      </c>
      <c r="U224" s="456" t="s">
        <v>7432</v>
      </c>
      <c r="V224" s="395" t="s">
        <v>11406</v>
      </c>
      <c r="W224" s="395" t="s">
        <v>8680</v>
      </c>
      <c r="X224" s="395" t="s">
        <v>7431</v>
      </c>
      <c r="Y224" s="395" t="s">
        <v>7432</v>
      </c>
      <c r="Z224" s="395" t="s">
        <v>7433</v>
      </c>
      <c r="AA224" s="386" t="s">
        <v>7434</v>
      </c>
      <c r="AB224" s="396" t="s">
        <v>7435</v>
      </c>
      <c r="AC224" s="397" t="s">
        <v>11407</v>
      </c>
      <c r="AD224" s="398">
        <v>44605</v>
      </c>
      <c r="AE224" s="399" t="s">
        <v>7437</v>
      </c>
      <c r="AF224" s="408"/>
      <c r="AG224" s="408"/>
      <c r="AH224" s="408"/>
      <c r="AI224" s="399" t="s">
        <v>7502</v>
      </c>
      <c r="AJ224" s="407" t="s">
        <v>8245</v>
      </c>
      <c r="AK224" s="399" t="s">
        <v>7504</v>
      </c>
      <c r="AL224" s="401" t="s">
        <v>7674</v>
      </c>
      <c r="AM224" s="401" t="s">
        <v>11408</v>
      </c>
      <c r="AN224" s="399"/>
      <c r="AO224" s="389">
        <v>43575</v>
      </c>
      <c r="AP224" s="389">
        <v>43575</v>
      </c>
      <c r="AQ224" s="403"/>
      <c r="AR224" s="393">
        <f t="shared" si="19"/>
        <v>2019</v>
      </c>
      <c r="AS224" s="389" t="s">
        <v>7912</v>
      </c>
      <c r="AT224" s="389">
        <v>0</v>
      </c>
      <c r="AU224" s="404"/>
      <c r="AV224" s="404"/>
      <c r="AW224" s="389" t="s">
        <v>7603</v>
      </c>
      <c r="AX224" s="389" t="s">
        <v>7676</v>
      </c>
      <c r="AY224" s="405" t="s">
        <v>7678</v>
      </c>
      <c r="AZ224" s="403" t="s">
        <v>7679</v>
      </c>
      <c r="BA224" s="403">
        <v>2220484101</v>
      </c>
      <c r="BB224" s="406" t="s">
        <v>11409</v>
      </c>
      <c r="BC224" s="406" t="s">
        <v>11410</v>
      </c>
      <c r="BD224" s="396" t="s">
        <v>5210</v>
      </c>
      <c r="BE224" s="407" t="s">
        <v>7892</v>
      </c>
      <c r="BF224" s="390">
        <v>6237000</v>
      </c>
      <c r="BG224" s="399" t="s">
        <v>7682</v>
      </c>
      <c r="BH224" s="408">
        <v>44866</v>
      </c>
      <c r="BI224" s="409" t="s">
        <v>11411</v>
      </c>
      <c r="BJ224" s="410" t="s">
        <v>7455</v>
      </c>
      <c r="BK224" s="410" t="s">
        <v>1527</v>
      </c>
      <c r="BL224" s="410" t="s">
        <v>11412</v>
      </c>
      <c r="BM224" s="411">
        <v>0</v>
      </c>
      <c r="BN224" s="410">
        <v>0</v>
      </c>
      <c r="BO224" s="390">
        <v>1997</v>
      </c>
      <c r="BP224" s="412"/>
      <c r="BQ224" s="406" t="s">
        <v>7517</v>
      </c>
      <c r="BR224" s="427" t="s">
        <v>11413</v>
      </c>
      <c r="BS224" s="427" t="s">
        <v>7463</v>
      </c>
      <c r="BT224" s="427" t="s">
        <v>11414</v>
      </c>
      <c r="BU224" s="427"/>
      <c r="BV224" s="427"/>
      <c r="BW224" s="427"/>
      <c r="BX224" s="406">
        <v>2</v>
      </c>
      <c r="BY224" s="427" t="s">
        <v>7465</v>
      </c>
      <c r="BZ224" s="406">
        <v>0</v>
      </c>
      <c r="CA224" s="427" t="s">
        <v>11415</v>
      </c>
      <c r="CB224" s="406" t="s">
        <v>11416</v>
      </c>
      <c r="CC224" s="427" t="s">
        <v>7777</v>
      </c>
      <c r="CD224" s="427" t="s">
        <v>11417</v>
      </c>
      <c r="CE224" s="428" t="s">
        <v>11416</v>
      </c>
      <c r="CF224" s="427" t="s">
        <v>11418</v>
      </c>
      <c r="CG224" s="427" t="s">
        <v>7566</v>
      </c>
      <c r="CH224" s="427" t="s">
        <v>7946</v>
      </c>
      <c r="CI224" s="428" t="s">
        <v>11419</v>
      </c>
      <c r="CJ224" s="415">
        <f t="shared" si="17"/>
        <v>5</v>
      </c>
      <c r="CK224" s="416" t="e">
        <f>VLOOKUP(B224,'[1]thành tích'!B$4:H$400,7,0)</f>
        <v>#REF!</v>
      </c>
      <c r="CL224" s="417" t="e">
        <f>VLOOKUP(B224,'[1]thành tích'!B$4:M$310,12,0)</f>
        <v>#REF!</v>
      </c>
      <c r="CM224" s="417" t="e">
        <f>VLOOKUP(B224,'[1]thành tích'!B$4:J$310,9,0)</f>
        <v>#REF!</v>
      </c>
      <c r="CN224" s="417" t="e">
        <f>VLOOKUP(B224,'[1]thành tích'!B$4:F$310,5,0)</f>
        <v>#REF!</v>
      </c>
      <c r="CP224" s="418" t="e">
        <f>VLOOKUP(B224,#REF!,2,0)</f>
        <v>#REF!</v>
      </c>
    </row>
    <row r="225" spans="1:94" s="418" customFormat="1" ht="35.25" customHeight="1">
      <c r="A225" s="386">
        <f t="shared" si="2"/>
        <v>220</v>
      </c>
      <c r="B225" s="439">
        <v>19818</v>
      </c>
      <c r="C225" s="440" t="s">
        <v>1665</v>
      </c>
      <c r="D225" s="419">
        <v>36457</v>
      </c>
      <c r="E225" s="390">
        <f t="shared" si="16"/>
        <v>10</v>
      </c>
      <c r="F225" s="391" t="s">
        <v>11179</v>
      </c>
      <c r="G225" s="419"/>
      <c r="H225" s="392"/>
      <c r="I225" s="393">
        <f t="shared" si="18"/>
        <v>1999</v>
      </c>
      <c r="J225" s="419">
        <v>36457</v>
      </c>
      <c r="K225" s="448"/>
      <c r="L225" s="387">
        <v>1</v>
      </c>
      <c r="M225" s="387" t="s">
        <v>7425</v>
      </c>
      <c r="N225" s="390">
        <v>19818</v>
      </c>
      <c r="O225" s="433" t="s">
        <v>7758</v>
      </c>
      <c r="P225" s="434" t="s">
        <v>10247</v>
      </c>
      <c r="Q225" s="434" t="s">
        <v>11420</v>
      </c>
      <c r="R225" s="434" t="s">
        <v>11421</v>
      </c>
      <c r="S225" s="434" t="s">
        <v>7474</v>
      </c>
      <c r="T225" s="434" t="s">
        <v>7431</v>
      </c>
      <c r="U225" s="434" t="s">
        <v>7432</v>
      </c>
      <c r="V225" s="395" t="s">
        <v>11421</v>
      </c>
      <c r="W225" s="395" t="s">
        <v>7474</v>
      </c>
      <c r="X225" s="395" t="s">
        <v>7431</v>
      </c>
      <c r="Y225" s="395" t="s">
        <v>7432</v>
      </c>
      <c r="Z225" s="395" t="s">
        <v>7433</v>
      </c>
      <c r="AA225" s="386" t="s">
        <v>8273</v>
      </c>
      <c r="AB225" s="396" t="s">
        <v>7435</v>
      </c>
      <c r="AC225" s="397" t="s">
        <v>11422</v>
      </c>
      <c r="AD225" s="398">
        <v>44315</v>
      </c>
      <c r="AE225" s="399" t="s">
        <v>7437</v>
      </c>
      <c r="AF225" s="408"/>
      <c r="AG225" s="408"/>
      <c r="AH225" s="408"/>
      <c r="AI225" s="399" t="s">
        <v>7502</v>
      </c>
      <c r="AJ225" s="495" t="s">
        <v>7910</v>
      </c>
      <c r="AK225" s="458"/>
      <c r="AL225" s="401" t="s">
        <v>7443</v>
      </c>
      <c r="AM225" s="401" t="s">
        <v>8595</v>
      </c>
      <c r="AN225" s="399"/>
      <c r="AO225" s="419">
        <v>43965</v>
      </c>
      <c r="AP225" s="419">
        <v>43965</v>
      </c>
      <c r="AQ225" s="442"/>
      <c r="AR225" s="393">
        <v>2020</v>
      </c>
      <c r="AS225" s="389" t="s">
        <v>7912</v>
      </c>
      <c r="AT225" s="389">
        <v>0</v>
      </c>
      <c r="AU225" s="404"/>
      <c r="AV225" s="404"/>
      <c r="AW225" s="389" t="s">
        <v>7603</v>
      </c>
      <c r="AX225" s="403" t="s">
        <v>7676</v>
      </c>
      <c r="AY225" s="405" t="s">
        <v>8596</v>
      </c>
      <c r="AZ225" s="403" t="s">
        <v>7679</v>
      </c>
      <c r="BA225" s="403" t="s">
        <v>11423</v>
      </c>
      <c r="BB225" s="406" t="s">
        <v>11424</v>
      </c>
      <c r="BC225" s="406" t="s">
        <v>11425</v>
      </c>
      <c r="BD225" s="396" t="s">
        <v>5210</v>
      </c>
      <c r="BE225" s="407" t="s">
        <v>7892</v>
      </c>
      <c r="BF225" s="390">
        <v>6237000</v>
      </c>
      <c r="BG225" s="399" t="s">
        <v>7682</v>
      </c>
      <c r="BH225" s="408">
        <v>43965</v>
      </c>
      <c r="BI225" s="409" t="s">
        <v>11426</v>
      </c>
      <c r="BJ225" s="410"/>
      <c r="BK225" s="410">
        <v>0</v>
      </c>
      <c r="BL225" s="410">
        <v>0</v>
      </c>
      <c r="BM225" s="411">
        <v>0</v>
      </c>
      <c r="BN225" s="410">
        <v>0</v>
      </c>
      <c r="BO225" s="390"/>
      <c r="BP225" s="390"/>
      <c r="BQ225" s="406"/>
      <c r="BR225" s="427"/>
      <c r="BS225" s="427"/>
      <c r="BT225" s="427"/>
      <c r="BU225" s="427"/>
      <c r="BV225" s="427"/>
      <c r="BW225" s="427"/>
      <c r="BX225" s="406"/>
      <c r="BY225" s="427" t="s">
        <v>10258</v>
      </c>
      <c r="BZ225" s="406" t="s">
        <v>10259</v>
      </c>
      <c r="CA225" s="427" t="s">
        <v>11427</v>
      </c>
      <c r="CB225" s="406" t="s">
        <v>10261</v>
      </c>
      <c r="CC225" s="427" t="s">
        <v>7468</v>
      </c>
      <c r="CD225" s="427" t="s">
        <v>10262</v>
      </c>
      <c r="CE225" s="427"/>
      <c r="CF225" s="427"/>
      <c r="CG225" s="427"/>
      <c r="CH225" s="427"/>
      <c r="CI225" s="427"/>
      <c r="CJ225" s="415">
        <f t="shared" si="17"/>
        <v>4</v>
      </c>
      <c r="CK225" s="416" t="e">
        <f>VLOOKUP(B225,'[1]thành tích'!B$4:H$400,7,0)</f>
        <v>#REF!</v>
      </c>
      <c r="CL225" s="417" t="e">
        <f>VLOOKUP(B225,'[1]thành tích'!B$4:M$310,12,0)</f>
        <v>#REF!</v>
      </c>
      <c r="CM225" s="417" t="e">
        <f>VLOOKUP(B225,'[1]thành tích'!B$4:J$310,9,0)</f>
        <v>#REF!</v>
      </c>
      <c r="CN225" s="417" t="e">
        <f>VLOOKUP(B225,'[1]thành tích'!B$4:F$310,5,0)</f>
        <v>#REF!</v>
      </c>
      <c r="CP225" s="418" t="e">
        <f>VLOOKUP(B225,#REF!,2,0)</f>
        <v>#REF!</v>
      </c>
    </row>
    <row r="226" spans="1:94" s="418" customFormat="1" ht="35.25" customHeight="1">
      <c r="A226" s="386">
        <f t="shared" si="2"/>
        <v>221</v>
      </c>
      <c r="B226" s="439">
        <v>20671</v>
      </c>
      <c r="C226" s="440" t="s">
        <v>4430</v>
      </c>
      <c r="D226" s="419">
        <v>30755</v>
      </c>
      <c r="E226" s="390">
        <f t="shared" si="16"/>
        <v>3</v>
      </c>
      <c r="F226" s="391" t="s">
        <v>11179</v>
      </c>
      <c r="G226" s="419"/>
      <c r="H226" s="392"/>
      <c r="I226" s="393">
        <f t="shared" si="18"/>
        <v>1984</v>
      </c>
      <c r="J226" s="419">
        <v>30755</v>
      </c>
      <c r="K226" s="448"/>
      <c r="L226" s="387">
        <v>1</v>
      </c>
      <c r="M226" s="387" t="s">
        <v>7425</v>
      </c>
      <c r="N226" s="390">
        <v>20671</v>
      </c>
      <c r="O226" s="433" t="s">
        <v>8664</v>
      </c>
      <c r="P226" s="434" t="s">
        <v>11428</v>
      </c>
      <c r="Q226" s="434" t="s">
        <v>11429</v>
      </c>
      <c r="R226" s="434" t="s">
        <v>11430</v>
      </c>
      <c r="S226" s="434" t="s">
        <v>8668</v>
      </c>
      <c r="T226" s="434" t="s">
        <v>7431</v>
      </c>
      <c r="U226" s="434" t="s">
        <v>7432</v>
      </c>
      <c r="V226" s="434" t="s">
        <v>11430</v>
      </c>
      <c r="W226" s="434" t="s">
        <v>8668</v>
      </c>
      <c r="X226" s="434" t="s">
        <v>7431</v>
      </c>
      <c r="Y226" s="434" t="s">
        <v>7432</v>
      </c>
      <c r="Z226" s="395" t="s">
        <v>7433</v>
      </c>
      <c r="AA226" s="386" t="s">
        <v>8273</v>
      </c>
      <c r="AB226" s="396" t="s">
        <v>7435</v>
      </c>
      <c r="AC226" s="397" t="s">
        <v>11431</v>
      </c>
      <c r="AD226" s="398">
        <v>44296</v>
      </c>
      <c r="AE226" s="399" t="s">
        <v>7437</v>
      </c>
      <c r="AF226" s="408"/>
      <c r="AG226" s="408"/>
      <c r="AH226" s="408"/>
      <c r="AI226" s="399" t="s">
        <v>7502</v>
      </c>
      <c r="AJ226" s="495" t="s">
        <v>11432</v>
      </c>
      <c r="AK226" s="399" t="s">
        <v>7504</v>
      </c>
      <c r="AL226" s="401" t="s">
        <v>8547</v>
      </c>
      <c r="AM226" s="401" t="s">
        <v>11433</v>
      </c>
      <c r="AN226" s="399"/>
      <c r="AO226" s="419">
        <v>44886</v>
      </c>
      <c r="AP226" s="419">
        <v>44886</v>
      </c>
      <c r="AQ226" s="442"/>
      <c r="AR226" s="393">
        <v>2022</v>
      </c>
      <c r="AS226" s="389" t="s">
        <v>7676</v>
      </c>
      <c r="AT226" s="389">
        <v>0</v>
      </c>
      <c r="AU226" s="404"/>
      <c r="AV226" s="404"/>
      <c r="AW226" s="389"/>
      <c r="AX226" s="403" t="s">
        <v>7676</v>
      </c>
      <c r="AY226" s="405" t="s">
        <v>8596</v>
      </c>
      <c r="AZ226" s="403" t="s">
        <v>7679</v>
      </c>
      <c r="BA226" s="403"/>
      <c r="BB226" s="406" t="s">
        <v>11434</v>
      </c>
      <c r="BC226" s="406"/>
      <c r="BD226" s="396"/>
      <c r="BE226" s="446" t="s">
        <v>7767</v>
      </c>
      <c r="BF226" s="390">
        <v>6549000</v>
      </c>
      <c r="BG226" s="399" t="s">
        <v>7682</v>
      </c>
      <c r="BH226" s="408">
        <v>44886</v>
      </c>
      <c r="BI226" s="468" t="s">
        <v>11435</v>
      </c>
      <c r="BJ226" s="410" t="s">
        <v>7377</v>
      </c>
      <c r="BK226" s="410" t="s">
        <v>11436</v>
      </c>
      <c r="BL226" s="410" t="s">
        <v>11437</v>
      </c>
      <c r="BM226" s="411">
        <v>0</v>
      </c>
      <c r="BN226" s="410">
        <v>0</v>
      </c>
      <c r="BO226" s="390">
        <v>1986</v>
      </c>
      <c r="BP226" s="390"/>
      <c r="BQ226" s="406" t="s">
        <v>11438</v>
      </c>
      <c r="BR226" s="427" t="s">
        <v>11439</v>
      </c>
      <c r="BS226" s="427" t="s">
        <v>7463</v>
      </c>
      <c r="BT226" s="427" t="s">
        <v>11440</v>
      </c>
      <c r="BU226" s="427" t="s">
        <v>7463</v>
      </c>
      <c r="BV226" s="427" t="s">
        <v>11441</v>
      </c>
      <c r="BW226" s="427"/>
      <c r="BX226" s="406">
        <v>3</v>
      </c>
      <c r="BY226" s="427" t="s">
        <v>108</v>
      </c>
      <c r="BZ226" s="406" t="s">
        <v>11442</v>
      </c>
      <c r="CA226" s="427" t="s">
        <v>11443</v>
      </c>
      <c r="CB226" s="406" t="s">
        <v>11444</v>
      </c>
      <c r="CC226" s="427" t="s">
        <v>7468</v>
      </c>
      <c r="CD226" s="427" t="s">
        <v>11445</v>
      </c>
      <c r="CE226" s="428" t="s">
        <v>11446</v>
      </c>
      <c r="CF226" s="427" t="s">
        <v>11447</v>
      </c>
      <c r="CG226" s="427" t="s">
        <v>7468</v>
      </c>
      <c r="CH226" s="427" t="s">
        <v>11448</v>
      </c>
      <c r="CI226" s="427"/>
      <c r="CJ226" s="415">
        <f t="shared" si="17"/>
        <v>2</v>
      </c>
      <c r="CK226" s="416" t="e">
        <f>VLOOKUP(B226,'[1]thành tích'!B$4:H$400,7,0)</f>
        <v>#REF!</v>
      </c>
      <c r="CL226" s="417" t="e">
        <f>VLOOKUP(B226,'[1]thành tích'!B$4:M$310,12,0)</f>
        <v>#REF!</v>
      </c>
      <c r="CM226" s="417" t="e">
        <f>VLOOKUP(B226,'[1]thành tích'!B$4:J$310,9,0)</f>
        <v>#REF!</v>
      </c>
      <c r="CN226" s="417" t="e">
        <f>VLOOKUP(B226,'[1]thành tích'!B$4:F$310,5,0)</f>
        <v>#REF!</v>
      </c>
      <c r="CP226" s="418" t="e">
        <f>VLOOKUP(B226,#REF!,2,0)</f>
        <v>#REF!</v>
      </c>
    </row>
    <row r="227" spans="1:94" s="418" customFormat="1" ht="35.25" customHeight="1">
      <c r="A227" s="386">
        <f t="shared" si="2"/>
        <v>222</v>
      </c>
      <c r="B227" s="439">
        <v>20880</v>
      </c>
      <c r="C227" s="440" t="s">
        <v>4550</v>
      </c>
      <c r="D227" s="419">
        <v>30966</v>
      </c>
      <c r="E227" s="390">
        <f t="shared" si="16"/>
        <v>10</v>
      </c>
      <c r="F227" s="391" t="s">
        <v>11179</v>
      </c>
      <c r="G227" s="419"/>
      <c r="H227" s="419"/>
      <c r="I227" s="393">
        <f>YEAR(D227)</f>
        <v>1984</v>
      </c>
      <c r="J227" s="419"/>
      <c r="K227" s="419">
        <v>30966</v>
      </c>
      <c r="L227" s="387">
        <v>2</v>
      </c>
      <c r="M227" s="387" t="s">
        <v>7397</v>
      </c>
      <c r="N227" s="439">
        <v>20880</v>
      </c>
      <c r="O227" s="433"/>
      <c r="P227" s="434" t="s">
        <v>6564</v>
      </c>
      <c r="Q227" s="434" t="s">
        <v>11449</v>
      </c>
      <c r="R227" s="434" t="s">
        <v>11450</v>
      </c>
      <c r="S227" s="434" t="s">
        <v>7523</v>
      </c>
      <c r="T227" s="434" t="s">
        <v>7431</v>
      </c>
      <c r="U227" s="434" t="s">
        <v>7432</v>
      </c>
      <c r="V227" s="395" t="s">
        <v>11450</v>
      </c>
      <c r="W227" s="434" t="s">
        <v>7523</v>
      </c>
      <c r="X227" s="434" t="s">
        <v>7431</v>
      </c>
      <c r="Y227" s="434" t="s">
        <v>7432</v>
      </c>
      <c r="Z227" s="395" t="s">
        <v>7433</v>
      </c>
      <c r="AA227" s="386" t="s">
        <v>8273</v>
      </c>
      <c r="AB227" s="396" t="s">
        <v>7435</v>
      </c>
      <c r="AC227" s="397" t="s">
        <v>11451</v>
      </c>
      <c r="AD227" s="398">
        <v>44422</v>
      </c>
      <c r="AE227" s="399" t="s">
        <v>7437</v>
      </c>
      <c r="AF227" s="408"/>
      <c r="AG227" s="408"/>
      <c r="AH227" s="408"/>
      <c r="AI227" s="399" t="s">
        <v>7502</v>
      </c>
      <c r="AJ227" s="495" t="s">
        <v>11452</v>
      </c>
      <c r="AK227" s="458"/>
      <c r="AL227" s="401" t="s">
        <v>7715</v>
      </c>
      <c r="AM227" s="401" t="s">
        <v>7764</v>
      </c>
      <c r="AN227" s="399"/>
      <c r="AO227" s="408">
        <v>45062</v>
      </c>
      <c r="AP227" s="408">
        <v>45062</v>
      </c>
      <c r="AQ227" s="442"/>
      <c r="AR227" s="393">
        <f>YEAR(AP227)</f>
        <v>2023</v>
      </c>
      <c r="AS227" s="389" t="s">
        <v>7676</v>
      </c>
      <c r="AT227" s="389"/>
      <c r="AU227" s="404"/>
      <c r="AV227" s="404"/>
      <c r="AW227" s="389"/>
      <c r="AX227" s="403" t="s">
        <v>7676</v>
      </c>
      <c r="AY227" s="405" t="s">
        <v>7678</v>
      </c>
      <c r="AZ227" s="403" t="s">
        <v>7679</v>
      </c>
      <c r="BA227" s="403"/>
      <c r="BB227" s="406" t="e">
        <v>#N/A</v>
      </c>
      <c r="BC227" s="406"/>
      <c r="BD227" s="396"/>
      <c r="BE227" s="407" t="s">
        <v>7892</v>
      </c>
      <c r="BF227" s="390">
        <v>6237000</v>
      </c>
      <c r="BG227" s="399" t="s">
        <v>7682</v>
      </c>
      <c r="BH227" s="408">
        <v>45062</v>
      </c>
      <c r="BI227" s="409" t="s">
        <v>11453</v>
      </c>
      <c r="BJ227" s="410" t="s">
        <v>8280</v>
      </c>
      <c r="BK227" s="410">
        <v>0</v>
      </c>
      <c r="BL227" s="410">
        <v>0</v>
      </c>
      <c r="BM227" s="411" t="s">
        <v>11454</v>
      </c>
      <c r="BN227" s="410" t="s">
        <v>11455</v>
      </c>
      <c r="BO227" s="390">
        <v>1983</v>
      </c>
      <c r="BP227" s="412"/>
      <c r="BQ227" s="406" t="s">
        <v>11456</v>
      </c>
      <c r="BR227" s="427" t="s">
        <v>11457</v>
      </c>
      <c r="BS227" s="427" t="s">
        <v>11458</v>
      </c>
      <c r="BT227" s="427" t="s">
        <v>11459</v>
      </c>
      <c r="BU227" s="427" t="s">
        <v>11460</v>
      </c>
      <c r="BV227" s="427"/>
      <c r="BW227" s="427"/>
      <c r="BX227" s="406">
        <v>2</v>
      </c>
      <c r="BY227" s="427" t="s">
        <v>3101</v>
      </c>
      <c r="BZ227" s="406" t="s">
        <v>11461</v>
      </c>
      <c r="CA227" s="427" t="s">
        <v>11462</v>
      </c>
      <c r="CB227" s="406" t="s">
        <v>11463</v>
      </c>
      <c r="CC227" s="427" t="s">
        <v>7590</v>
      </c>
      <c r="CD227" s="434" t="s">
        <v>11449</v>
      </c>
      <c r="CE227" s="428" t="s">
        <v>11461</v>
      </c>
      <c r="CF227" s="427" t="s">
        <v>11464</v>
      </c>
      <c r="CG227" s="427" t="s">
        <v>7590</v>
      </c>
      <c r="CH227" s="427" t="s">
        <v>11465</v>
      </c>
      <c r="CI227" s="428" t="s">
        <v>11466</v>
      </c>
      <c r="CJ227" s="415">
        <f t="shared" si="17"/>
        <v>1</v>
      </c>
      <c r="CK227" s="416" t="e">
        <f>VLOOKUP(B227,'[1]thành tích'!B$4:H$400,7,0)</f>
        <v>#REF!</v>
      </c>
      <c r="CL227" s="417" t="e">
        <f>VLOOKUP(B227,'[1]thành tích'!B$4:M$310,12,0)</f>
        <v>#REF!</v>
      </c>
      <c r="CM227" s="417" t="e">
        <f>VLOOKUP(B227,'[1]thành tích'!B$4:J$310,9,0)</f>
        <v>#REF!</v>
      </c>
      <c r="CN227" s="417" t="e">
        <f>VLOOKUP(B227,'[1]thành tích'!B$4:F$310,5,0)</f>
        <v>#REF!</v>
      </c>
      <c r="CP227" s="418" t="e">
        <f>VLOOKUP(B227,#REF!,2,0)</f>
        <v>#REF!</v>
      </c>
    </row>
    <row r="228" spans="1:94" s="418" customFormat="1" ht="37.5" customHeight="1">
      <c r="A228" s="386">
        <f t="shared" si="2"/>
        <v>223</v>
      </c>
      <c r="B228" s="439">
        <v>21216</v>
      </c>
      <c r="C228" s="440" t="s">
        <v>5067</v>
      </c>
      <c r="D228" s="419">
        <v>33970</v>
      </c>
      <c r="E228" s="390">
        <f t="shared" si="16"/>
        <v>1</v>
      </c>
      <c r="F228" s="391" t="s">
        <v>11179</v>
      </c>
      <c r="G228" s="419"/>
      <c r="H228" s="441"/>
      <c r="I228" s="393">
        <f>YEAR(D228)</f>
        <v>1993</v>
      </c>
      <c r="J228" s="419"/>
      <c r="K228" s="419">
        <v>33970</v>
      </c>
      <c r="L228" s="387">
        <v>2</v>
      </c>
      <c r="M228" s="387" t="s">
        <v>7397</v>
      </c>
      <c r="N228" s="439">
        <v>21216</v>
      </c>
      <c r="O228" s="434" t="s">
        <v>7159</v>
      </c>
      <c r="P228" s="434" t="s">
        <v>11467</v>
      </c>
      <c r="Q228" s="434" t="s">
        <v>11468</v>
      </c>
      <c r="R228" s="434" t="s">
        <v>11469</v>
      </c>
      <c r="S228" s="434" t="s">
        <v>10509</v>
      </c>
      <c r="T228" s="434" t="s">
        <v>8093</v>
      </c>
      <c r="U228" s="434" t="s">
        <v>7432</v>
      </c>
      <c r="V228" s="395" t="s">
        <v>11469</v>
      </c>
      <c r="W228" s="434" t="s">
        <v>10509</v>
      </c>
      <c r="X228" s="434" t="s">
        <v>8093</v>
      </c>
      <c r="Y228" s="434" t="s">
        <v>7432</v>
      </c>
      <c r="Z228" s="395" t="s">
        <v>7433</v>
      </c>
      <c r="AA228" s="386" t="s">
        <v>8273</v>
      </c>
      <c r="AB228" s="396" t="s">
        <v>7435</v>
      </c>
      <c r="AC228" s="397" t="s">
        <v>11470</v>
      </c>
      <c r="AD228" s="398">
        <v>44372</v>
      </c>
      <c r="AE228" s="399" t="s">
        <v>7437</v>
      </c>
      <c r="AF228" s="408"/>
      <c r="AG228" s="408"/>
      <c r="AH228" s="408"/>
      <c r="AI228" s="399" t="s">
        <v>7502</v>
      </c>
      <c r="AJ228" s="486" t="s">
        <v>8708</v>
      </c>
      <c r="AK228" s="401" t="s">
        <v>7789</v>
      </c>
      <c r="AL228" s="401" t="s">
        <v>7441</v>
      </c>
      <c r="AM228" s="401" t="s">
        <v>8097</v>
      </c>
      <c r="AN228" s="399"/>
      <c r="AO228" s="408">
        <v>45355</v>
      </c>
      <c r="AP228" s="408">
        <v>45355</v>
      </c>
      <c r="AQ228" s="442"/>
      <c r="AR228" s="393">
        <f>YEAR(AP228)</f>
        <v>2024</v>
      </c>
      <c r="AS228" s="389" t="s">
        <v>7676</v>
      </c>
      <c r="AT228" s="389"/>
      <c r="AU228" s="404"/>
      <c r="AV228" s="404"/>
      <c r="AW228" s="389"/>
      <c r="AX228" s="403" t="s">
        <v>7676</v>
      </c>
      <c r="AY228" s="405" t="s">
        <v>7678</v>
      </c>
      <c r="AZ228" s="403" t="s">
        <v>7679</v>
      </c>
      <c r="BA228" s="403"/>
      <c r="BB228" s="406"/>
      <c r="BC228" s="406"/>
      <c r="BD228" s="396"/>
      <c r="BE228" s="407" t="s">
        <v>7767</v>
      </c>
      <c r="BF228" s="574">
        <v>6549000</v>
      </c>
      <c r="BG228" s="399" t="s">
        <v>7682</v>
      </c>
      <c r="BH228" s="408">
        <v>45355</v>
      </c>
      <c r="BI228" s="409" t="s">
        <v>11471</v>
      </c>
      <c r="BJ228" s="410"/>
      <c r="BK228" s="410"/>
      <c r="BL228" s="410"/>
      <c r="BM228" s="411"/>
      <c r="BN228" s="410"/>
      <c r="BO228" s="390"/>
      <c r="BP228" s="412"/>
      <c r="BQ228" s="406"/>
      <c r="BR228" s="427"/>
      <c r="BS228" s="427"/>
      <c r="BT228" s="427"/>
      <c r="BU228" s="427"/>
      <c r="BV228" s="427"/>
      <c r="BW228" s="427"/>
      <c r="BX228" s="406"/>
      <c r="BY228" s="427" t="s">
        <v>11472</v>
      </c>
      <c r="BZ228" s="406"/>
      <c r="CA228" s="427" t="s">
        <v>3233</v>
      </c>
      <c r="CB228" s="406"/>
      <c r="CC228" s="427" t="s">
        <v>11473</v>
      </c>
      <c r="CD228" s="427"/>
      <c r="CE228" s="428"/>
      <c r="CF228" s="427"/>
      <c r="CG228" s="427"/>
      <c r="CH228" s="427"/>
      <c r="CI228" s="427"/>
      <c r="CJ228" s="415"/>
      <c r="CK228" s="416"/>
      <c r="CL228" s="417"/>
      <c r="CM228" s="417"/>
      <c r="CN228" s="417"/>
      <c r="CP228" s="418" t="e">
        <f>VLOOKUP(B228,#REF!,2,0)</f>
        <v>#REF!</v>
      </c>
    </row>
    <row r="229" spans="1:94" s="418" customFormat="1" ht="35.25" customHeight="1">
      <c r="A229" s="386">
        <f t="shared" si="2"/>
        <v>224</v>
      </c>
      <c r="B229" s="453">
        <v>12607</v>
      </c>
      <c r="C229" s="575" t="s">
        <v>933</v>
      </c>
      <c r="D229" s="419">
        <v>29190</v>
      </c>
      <c r="E229" s="390">
        <f t="shared" si="16"/>
        <v>12</v>
      </c>
      <c r="F229" s="391" t="s">
        <v>11474</v>
      </c>
      <c r="G229" s="419"/>
      <c r="H229" s="441" t="s">
        <v>9797</v>
      </c>
      <c r="I229" s="393">
        <f t="shared" si="18"/>
        <v>1979</v>
      </c>
      <c r="J229" s="419"/>
      <c r="K229" s="448">
        <v>29190</v>
      </c>
      <c r="L229" s="387">
        <v>2</v>
      </c>
      <c r="M229" s="387" t="s">
        <v>7397</v>
      </c>
      <c r="N229" s="439">
        <v>12607</v>
      </c>
      <c r="O229" s="433" t="s">
        <v>11475</v>
      </c>
      <c r="P229" s="434" t="s">
        <v>11118</v>
      </c>
      <c r="Q229" s="434" t="s">
        <v>11476</v>
      </c>
      <c r="R229" s="434" t="s">
        <v>11477</v>
      </c>
      <c r="S229" s="434" t="s">
        <v>11478</v>
      </c>
      <c r="T229" s="434" t="s">
        <v>8093</v>
      </c>
      <c r="U229" s="434" t="s">
        <v>7432</v>
      </c>
      <c r="V229" s="434" t="s">
        <v>11477</v>
      </c>
      <c r="W229" s="434" t="s">
        <v>11478</v>
      </c>
      <c r="X229" s="434" t="s">
        <v>8093</v>
      </c>
      <c r="Y229" s="434" t="s">
        <v>7432</v>
      </c>
      <c r="Z229" s="395" t="s">
        <v>7433</v>
      </c>
      <c r="AA229" s="386" t="s">
        <v>8273</v>
      </c>
      <c r="AB229" s="396" t="s">
        <v>7871</v>
      </c>
      <c r="AC229" s="397" t="s">
        <v>11479</v>
      </c>
      <c r="AD229" s="398">
        <v>44311</v>
      </c>
      <c r="AE229" s="399" t="s">
        <v>7437</v>
      </c>
      <c r="AF229" s="408" t="s">
        <v>11480</v>
      </c>
      <c r="AG229" s="408">
        <v>39221</v>
      </c>
      <c r="AH229" s="408"/>
      <c r="AI229" s="399" t="s">
        <v>7502</v>
      </c>
      <c r="AJ229" s="439" t="s">
        <v>9746</v>
      </c>
      <c r="AK229" s="458"/>
      <c r="AL229" s="401" t="s">
        <v>7443</v>
      </c>
      <c r="AM229" s="401" t="s">
        <v>7506</v>
      </c>
      <c r="AN229" s="399" t="s">
        <v>7507</v>
      </c>
      <c r="AO229" s="419">
        <v>37073</v>
      </c>
      <c r="AP229" s="419">
        <v>37073</v>
      </c>
      <c r="AQ229" s="442"/>
      <c r="AR229" s="393">
        <f t="shared" ref="AR229:AR239" si="20">YEAR(AP229)</f>
        <v>2001</v>
      </c>
      <c r="AS229" s="389" t="s">
        <v>7630</v>
      </c>
      <c r="AT229" s="389" t="s">
        <v>7677</v>
      </c>
      <c r="AU229" s="404" t="s">
        <v>7447</v>
      </c>
      <c r="AV229" s="404"/>
      <c r="AW229" s="389"/>
      <c r="AX229" s="389" t="s">
        <v>7677</v>
      </c>
      <c r="AY229" s="405" t="s">
        <v>11481</v>
      </c>
      <c r="AZ229" s="403" t="s">
        <v>11481</v>
      </c>
      <c r="BA229" s="403">
        <v>2003001743</v>
      </c>
      <c r="BB229" s="406" t="s">
        <v>11482</v>
      </c>
      <c r="BC229" s="406" t="s">
        <v>11483</v>
      </c>
      <c r="BD229" s="396" t="s">
        <v>5204</v>
      </c>
      <c r="BE229" s="446" t="s">
        <v>7655</v>
      </c>
      <c r="BF229" s="390">
        <v>6877000</v>
      </c>
      <c r="BG229" s="399" t="s">
        <v>7682</v>
      </c>
      <c r="BH229" s="408">
        <v>44652</v>
      </c>
      <c r="BI229" s="409" t="s">
        <v>11484</v>
      </c>
      <c r="BJ229" s="410" t="s">
        <v>7379</v>
      </c>
      <c r="BK229" s="410">
        <v>0</v>
      </c>
      <c r="BL229" s="410">
        <v>0</v>
      </c>
      <c r="BM229" s="411" t="s">
        <v>11485</v>
      </c>
      <c r="BN229" s="410" t="s">
        <v>11486</v>
      </c>
      <c r="BO229" s="390">
        <v>1976</v>
      </c>
      <c r="BP229" s="412"/>
      <c r="BQ229" s="406" t="s">
        <v>11487</v>
      </c>
      <c r="BR229" s="427" t="s">
        <v>11488</v>
      </c>
      <c r="BS229" s="427" t="s">
        <v>11489</v>
      </c>
      <c r="BT229" s="427" t="s">
        <v>11490</v>
      </c>
      <c r="BU229" s="427" t="s">
        <v>7463</v>
      </c>
      <c r="BV229" s="427"/>
      <c r="BW229" s="427"/>
      <c r="BX229" s="406">
        <v>2</v>
      </c>
      <c r="BY229" s="427" t="s">
        <v>7465</v>
      </c>
      <c r="BZ229" s="406">
        <v>0</v>
      </c>
      <c r="CA229" s="427" t="s">
        <v>11491</v>
      </c>
      <c r="CB229" s="406" t="s">
        <v>11492</v>
      </c>
      <c r="CC229" s="427" t="s">
        <v>7468</v>
      </c>
      <c r="CD229" s="427" t="s">
        <v>11493</v>
      </c>
      <c r="CE229" s="427"/>
      <c r="CF229" s="427" t="s">
        <v>11494</v>
      </c>
      <c r="CG229" s="427" t="s">
        <v>7468</v>
      </c>
      <c r="CH229" s="427" t="s">
        <v>11493</v>
      </c>
      <c r="CI229" s="427"/>
      <c r="CJ229" s="415">
        <f t="shared" si="17"/>
        <v>23</v>
      </c>
      <c r="CK229" s="416" t="e">
        <f>VLOOKUP(B229,'[1]thành tích'!B$4:H$400,7,0)</f>
        <v>#REF!</v>
      </c>
      <c r="CL229" s="417" t="e">
        <f>VLOOKUP(B229,'[1]thành tích'!B$4:M$310,12,0)</f>
        <v>#REF!</v>
      </c>
      <c r="CM229" s="417" t="e">
        <f>VLOOKUP(B229,'[1]thành tích'!B$4:J$310,9,0)</f>
        <v>#REF!</v>
      </c>
      <c r="CN229" s="417" t="e">
        <f>VLOOKUP(B229,'[1]thành tích'!B$4:F$310,5,0)</f>
        <v>#REF!</v>
      </c>
      <c r="CP229" s="418" t="e">
        <f>VLOOKUP(B229,#REF!,2,0)</f>
        <v>#REF!</v>
      </c>
    </row>
    <row r="230" spans="1:94" s="418" customFormat="1" ht="35.25" customHeight="1">
      <c r="A230" s="386">
        <f t="shared" si="2"/>
        <v>225</v>
      </c>
      <c r="B230" s="439">
        <v>12100</v>
      </c>
      <c r="C230" s="440" t="s">
        <v>685</v>
      </c>
      <c r="D230" s="419">
        <v>25458</v>
      </c>
      <c r="E230" s="390">
        <f t="shared" si="16"/>
        <v>9</v>
      </c>
      <c r="F230" s="391" t="s">
        <v>11474</v>
      </c>
      <c r="G230" s="419"/>
      <c r="H230" s="441" t="s">
        <v>9797</v>
      </c>
      <c r="I230" s="393">
        <f t="shared" si="18"/>
        <v>1969</v>
      </c>
      <c r="J230" s="419"/>
      <c r="K230" s="448">
        <v>25458</v>
      </c>
      <c r="L230" s="387">
        <v>2</v>
      </c>
      <c r="M230" s="387" t="s">
        <v>7397</v>
      </c>
      <c r="N230" s="439">
        <v>12100</v>
      </c>
      <c r="O230" s="433" t="s">
        <v>9239</v>
      </c>
      <c r="P230" s="434" t="s">
        <v>9239</v>
      </c>
      <c r="Q230" s="434" t="s">
        <v>11495</v>
      </c>
      <c r="R230" s="434" t="s">
        <v>11496</v>
      </c>
      <c r="S230" s="434" t="s">
        <v>7430</v>
      </c>
      <c r="T230" s="434" t="s">
        <v>7431</v>
      </c>
      <c r="U230" s="434" t="s">
        <v>7432</v>
      </c>
      <c r="V230" s="395" t="s">
        <v>11496</v>
      </c>
      <c r="W230" s="395" t="s">
        <v>7430</v>
      </c>
      <c r="X230" s="395" t="s">
        <v>7431</v>
      </c>
      <c r="Y230" s="395" t="s">
        <v>7432</v>
      </c>
      <c r="Z230" s="395" t="s">
        <v>7433</v>
      </c>
      <c r="AA230" s="386" t="s">
        <v>8273</v>
      </c>
      <c r="AB230" s="396" t="s">
        <v>7871</v>
      </c>
      <c r="AC230" s="426" t="s">
        <v>11497</v>
      </c>
      <c r="AD230" s="398">
        <v>44315</v>
      </c>
      <c r="AE230" s="399" t="s">
        <v>7437</v>
      </c>
      <c r="AF230" s="408"/>
      <c r="AG230" s="408"/>
      <c r="AH230" s="408"/>
      <c r="AI230" s="399" t="s">
        <v>9315</v>
      </c>
      <c r="AJ230" s="439" t="s">
        <v>11498</v>
      </c>
      <c r="AK230" s="458"/>
      <c r="AL230" s="401" t="s">
        <v>11498</v>
      </c>
      <c r="AM230" s="401"/>
      <c r="AN230" s="399"/>
      <c r="AO230" s="419">
        <v>32448</v>
      </c>
      <c r="AP230" s="419">
        <v>32448</v>
      </c>
      <c r="AQ230" s="442"/>
      <c r="AR230" s="393">
        <f t="shared" si="20"/>
        <v>1988</v>
      </c>
      <c r="AS230" s="389" t="s">
        <v>7630</v>
      </c>
      <c r="AT230" s="389">
        <v>0</v>
      </c>
      <c r="AU230" s="404"/>
      <c r="AV230" s="404"/>
      <c r="AW230" s="389"/>
      <c r="AX230" s="403" t="s">
        <v>7630</v>
      </c>
      <c r="AY230" s="405" t="s">
        <v>11481</v>
      </c>
      <c r="AZ230" s="403" t="s">
        <v>11481</v>
      </c>
      <c r="BA230" s="403">
        <v>2096050425</v>
      </c>
      <c r="BB230" s="406" t="s">
        <v>11499</v>
      </c>
      <c r="BC230" s="406" t="s">
        <v>11500</v>
      </c>
      <c r="BD230" s="396" t="s">
        <v>5204</v>
      </c>
      <c r="BE230" s="407" t="s">
        <v>7634</v>
      </c>
      <c r="BF230" s="390">
        <v>7564000</v>
      </c>
      <c r="BG230" s="399" t="s">
        <v>7682</v>
      </c>
      <c r="BH230" s="408">
        <v>43739</v>
      </c>
      <c r="BI230" s="409" t="s">
        <v>11501</v>
      </c>
      <c r="BJ230" s="410"/>
      <c r="BK230" s="410">
        <v>0</v>
      </c>
      <c r="BL230" s="410">
        <v>0</v>
      </c>
      <c r="BM230" s="411">
        <v>0</v>
      </c>
      <c r="BN230" s="410">
        <v>0</v>
      </c>
      <c r="BO230" s="390"/>
      <c r="BP230" s="390" t="s">
        <v>11502</v>
      </c>
      <c r="BQ230" s="406"/>
      <c r="BR230" s="427" t="s">
        <v>11503</v>
      </c>
      <c r="BS230" s="427" t="s">
        <v>7463</v>
      </c>
      <c r="BT230" s="427"/>
      <c r="BU230" s="427"/>
      <c r="BV230" s="427"/>
      <c r="BW230" s="427"/>
      <c r="BX230" s="406">
        <v>1</v>
      </c>
      <c r="BY230" s="427" t="s">
        <v>8662</v>
      </c>
      <c r="BZ230" s="406">
        <v>0</v>
      </c>
      <c r="CA230" s="427" t="s">
        <v>8662</v>
      </c>
      <c r="CB230" s="406">
        <v>0</v>
      </c>
      <c r="CC230" s="427"/>
      <c r="CD230" s="427"/>
      <c r="CE230" s="427"/>
      <c r="CF230" s="427"/>
      <c r="CG230" s="427"/>
      <c r="CH230" s="427"/>
      <c r="CI230" s="427"/>
      <c r="CJ230" s="415">
        <f t="shared" si="17"/>
        <v>36</v>
      </c>
      <c r="CK230" s="416" t="str">
        <f>VLOOKUP(B230,'[1]thành tích'!B$4:H$400,7,0)</f>
        <v xml:space="preserve"> - 2021 (ocen Hạ Long do dịch)
 -2024</v>
      </c>
      <c r="CL230" s="417" t="e">
        <f>VLOOKUP(B230,'[1]thành tích'!B$4:M$310,12,0)</f>
        <v>#REF!</v>
      </c>
      <c r="CM230" s="417" t="e">
        <f>VLOOKUP(B230,'[1]thành tích'!B$4:J$310,9,0)</f>
        <v>#REF!</v>
      </c>
      <c r="CN230" s="417" t="str">
        <f>VLOOKUP(B230,'[1]thành tích'!B$4:F$310,5,0)</f>
        <v>Móng Cái  21/9/2018</v>
      </c>
      <c r="CP230" s="418" t="e">
        <f>VLOOKUP(B230,#REF!,2,0)</f>
        <v>#REF!</v>
      </c>
    </row>
    <row r="231" spans="1:94" s="418" customFormat="1" ht="35.25" customHeight="1">
      <c r="A231" s="386">
        <f t="shared" si="2"/>
        <v>226</v>
      </c>
      <c r="B231" s="439">
        <v>12113</v>
      </c>
      <c r="C231" s="440" t="s">
        <v>687</v>
      </c>
      <c r="D231" s="419">
        <v>25065</v>
      </c>
      <c r="E231" s="390">
        <f t="shared" si="16"/>
        <v>8</v>
      </c>
      <c r="F231" s="391" t="s">
        <v>11474</v>
      </c>
      <c r="G231" s="419"/>
      <c r="H231" s="441" t="s">
        <v>9797</v>
      </c>
      <c r="I231" s="393">
        <f t="shared" si="18"/>
        <v>1968</v>
      </c>
      <c r="J231" s="419">
        <v>25065</v>
      </c>
      <c r="K231" s="448"/>
      <c r="L231" s="387">
        <v>1</v>
      </c>
      <c r="M231" s="387" t="s">
        <v>7425</v>
      </c>
      <c r="N231" s="439">
        <v>12113</v>
      </c>
      <c r="O231" s="433" t="s">
        <v>9239</v>
      </c>
      <c r="P231" s="434" t="s">
        <v>11504</v>
      </c>
      <c r="Q231" s="434" t="s">
        <v>11505</v>
      </c>
      <c r="R231" s="434" t="s">
        <v>11506</v>
      </c>
      <c r="S231" s="434" t="s">
        <v>7430</v>
      </c>
      <c r="T231" s="434" t="s">
        <v>7431</v>
      </c>
      <c r="U231" s="434" t="s">
        <v>7432</v>
      </c>
      <c r="V231" s="395" t="s">
        <v>11506</v>
      </c>
      <c r="W231" s="395" t="s">
        <v>7430</v>
      </c>
      <c r="X231" s="395" t="s">
        <v>7431</v>
      </c>
      <c r="Y231" s="395" t="s">
        <v>7432</v>
      </c>
      <c r="Z231" s="395" t="s">
        <v>7433</v>
      </c>
      <c r="AA231" s="386" t="s">
        <v>8273</v>
      </c>
      <c r="AB231" s="396" t="s">
        <v>7871</v>
      </c>
      <c r="AC231" s="397" t="s">
        <v>11507</v>
      </c>
      <c r="AD231" s="398">
        <v>44552</v>
      </c>
      <c r="AE231" s="399" t="s">
        <v>7437</v>
      </c>
      <c r="AF231" s="408"/>
      <c r="AG231" s="408"/>
      <c r="AH231" s="408"/>
      <c r="AI231" s="399" t="s">
        <v>9315</v>
      </c>
      <c r="AJ231" s="439" t="s">
        <v>11508</v>
      </c>
      <c r="AK231" s="458"/>
      <c r="AL231" s="401" t="s">
        <v>7715</v>
      </c>
      <c r="AM231" s="401" t="s">
        <v>11509</v>
      </c>
      <c r="AN231" s="399"/>
      <c r="AO231" s="419">
        <v>32478</v>
      </c>
      <c r="AP231" s="419">
        <v>32478</v>
      </c>
      <c r="AQ231" s="442"/>
      <c r="AR231" s="393">
        <f t="shared" si="20"/>
        <v>1988</v>
      </c>
      <c r="AS231" s="389" t="s">
        <v>7630</v>
      </c>
      <c r="AT231" s="389">
        <v>0</v>
      </c>
      <c r="AU231" s="404"/>
      <c r="AV231" s="404"/>
      <c r="AW231" s="389"/>
      <c r="AX231" s="403" t="s">
        <v>7630</v>
      </c>
      <c r="AY231" s="405" t="s">
        <v>11481</v>
      </c>
      <c r="AZ231" s="403" t="s">
        <v>11481</v>
      </c>
      <c r="BA231" s="403">
        <v>2096050524</v>
      </c>
      <c r="BB231" s="406" t="s">
        <v>11510</v>
      </c>
      <c r="BC231" s="406" t="s">
        <v>11511</v>
      </c>
      <c r="BD231" s="396" t="s">
        <v>5204</v>
      </c>
      <c r="BE231" s="407" t="s">
        <v>7634</v>
      </c>
      <c r="BF231" s="390">
        <v>7564000</v>
      </c>
      <c r="BG231" s="399" t="s">
        <v>7682</v>
      </c>
      <c r="BH231" s="408">
        <v>43739</v>
      </c>
      <c r="BI231" s="409" t="s">
        <v>11512</v>
      </c>
      <c r="BJ231" s="410" t="s">
        <v>7455</v>
      </c>
      <c r="BK231" s="410" t="s">
        <v>11513</v>
      </c>
      <c r="BL231" s="410">
        <v>0</v>
      </c>
      <c r="BM231" s="411">
        <v>0</v>
      </c>
      <c r="BN231" s="410">
        <v>0</v>
      </c>
      <c r="BO231" s="390">
        <v>1974</v>
      </c>
      <c r="BP231" s="412"/>
      <c r="BQ231" s="406" t="s">
        <v>9336</v>
      </c>
      <c r="BR231" s="427" t="s">
        <v>11514</v>
      </c>
      <c r="BS231" s="427" t="s">
        <v>11515</v>
      </c>
      <c r="BT231" s="427" t="s">
        <v>11516</v>
      </c>
      <c r="BU231" s="427" t="s">
        <v>7463</v>
      </c>
      <c r="BV231" s="427"/>
      <c r="BW231" s="427"/>
      <c r="BX231" s="406">
        <v>2</v>
      </c>
      <c r="BY231" s="427" t="s">
        <v>8662</v>
      </c>
      <c r="BZ231" s="406">
        <v>0</v>
      </c>
      <c r="CA231" s="427" t="s">
        <v>8662</v>
      </c>
      <c r="CB231" s="406">
        <v>0</v>
      </c>
      <c r="CC231" s="427"/>
      <c r="CD231" s="427"/>
      <c r="CE231" s="427"/>
      <c r="CF231" s="427" t="s">
        <v>9340</v>
      </c>
      <c r="CG231" s="427"/>
      <c r="CH231" s="427"/>
      <c r="CI231" s="427"/>
      <c r="CJ231" s="415">
        <f t="shared" si="17"/>
        <v>36</v>
      </c>
      <c r="CK231" s="416" t="str">
        <f>VLOOKUP(B231,'[1]thành tích'!B$4:H$400,7,0)</f>
        <v>2021 (ocen Hạ Long do dịch)</v>
      </c>
      <c r="CL231" s="417" t="e">
        <f>VLOOKUP(B231,'[1]thành tích'!B$4:M$310,12,0)</f>
        <v>#REF!</v>
      </c>
      <c r="CM231" s="417" t="e">
        <f>VLOOKUP(B231,'[1]thành tích'!B$4:J$310,9,0)</f>
        <v>#REF!</v>
      </c>
      <c r="CN231" s="417" t="str">
        <f>VLOOKUP(B231,'[1]thành tích'!B$4:F$310,5,0)</f>
        <v>1-Trà cổ (7/2020)
2-Hạ Long 2024</v>
      </c>
      <c r="CP231" s="418" t="e">
        <f>VLOOKUP(B231,#REF!,2,0)</f>
        <v>#REF!</v>
      </c>
    </row>
    <row r="232" spans="1:94" s="418" customFormat="1" ht="35.25" customHeight="1">
      <c r="A232" s="386">
        <f t="shared" si="2"/>
        <v>227</v>
      </c>
      <c r="B232" s="439">
        <v>12896</v>
      </c>
      <c r="C232" s="440" t="s">
        <v>1053</v>
      </c>
      <c r="D232" s="419">
        <v>29293</v>
      </c>
      <c r="E232" s="390">
        <f t="shared" si="16"/>
        <v>3</v>
      </c>
      <c r="F232" s="391" t="s">
        <v>11474</v>
      </c>
      <c r="G232" s="419"/>
      <c r="H232" s="441" t="s">
        <v>9797</v>
      </c>
      <c r="I232" s="393">
        <f t="shared" si="18"/>
        <v>1980</v>
      </c>
      <c r="J232" s="419">
        <v>29293</v>
      </c>
      <c r="K232" s="448"/>
      <c r="L232" s="387">
        <v>1</v>
      </c>
      <c r="M232" s="387" t="s">
        <v>7425</v>
      </c>
      <c r="N232" s="439">
        <v>12896</v>
      </c>
      <c r="O232" s="433" t="s">
        <v>9239</v>
      </c>
      <c r="P232" s="434" t="s">
        <v>11517</v>
      </c>
      <c r="Q232" s="434" t="s">
        <v>11518</v>
      </c>
      <c r="R232" s="434" t="s">
        <v>11519</v>
      </c>
      <c r="S232" s="434" t="s">
        <v>7430</v>
      </c>
      <c r="T232" s="434" t="s">
        <v>7431</v>
      </c>
      <c r="U232" s="434" t="s">
        <v>7432</v>
      </c>
      <c r="V232" s="395" t="s">
        <v>11520</v>
      </c>
      <c r="W232" s="395" t="s">
        <v>7430</v>
      </c>
      <c r="X232" s="395" t="s">
        <v>7431</v>
      </c>
      <c r="Y232" s="395" t="s">
        <v>7432</v>
      </c>
      <c r="Z232" s="395" t="s">
        <v>7433</v>
      </c>
      <c r="AA232" s="386" t="s">
        <v>8273</v>
      </c>
      <c r="AB232" s="396" t="s">
        <v>7435</v>
      </c>
      <c r="AC232" s="397" t="s">
        <v>11521</v>
      </c>
      <c r="AD232" s="398">
        <v>44456</v>
      </c>
      <c r="AE232" s="399" t="s">
        <v>7437</v>
      </c>
      <c r="AF232" s="408"/>
      <c r="AG232" s="408"/>
      <c r="AH232" s="408"/>
      <c r="AI232" s="399" t="s">
        <v>7787</v>
      </c>
      <c r="AJ232" s="439" t="s">
        <v>11522</v>
      </c>
      <c r="AK232" s="458"/>
      <c r="AL232" s="401" t="s">
        <v>7715</v>
      </c>
      <c r="AM232" s="401" t="s">
        <v>7764</v>
      </c>
      <c r="AN232" s="399"/>
      <c r="AO232" s="419">
        <v>38078</v>
      </c>
      <c r="AP232" s="419">
        <v>38078</v>
      </c>
      <c r="AQ232" s="442"/>
      <c r="AR232" s="393">
        <f t="shared" si="20"/>
        <v>2004</v>
      </c>
      <c r="AS232" s="389" t="s">
        <v>7630</v>
      </c>
      <c r="AT232" s="389">
        <v>0</v>
      </c>
      <c r="AU232" s="404"/>
      <c r="AV232" s="404"/>
      <c r="AW232" s="389"/>
      <c r="AX232" s="403" t="s">
        <v>7630</v>
      </c>
      <c r="AY232" s="405" t="s">
        <v>11481</v>
      </c>
      <c r="AZ232" s="403" t="s">
        <v>11481</v>
      </c>
      <c r="BA232" s="403">
        <v>2004010237</v>
      </c>
      <c r="BB232" s="406" t="s">
        <v>11523</v>
      </c>
      <c r="BC232" s="406" t="s">
        <v>11524</v>
      </c>
      <c r="BD232" s="396" t="s">
        <v>5204</v>
      </c>
      <c r="BE232" s="407" t="s">
        <v>7767</v>
      </c>
      <c r="BF232" s="390">
        <v>6549000</v>
      </c>
      <c r="BG232" s="399" t="s">
        <v>7682</v>
      </c>
      <c r="BH232" s="408">
        <v>44652</v>
      </c>
      <c r="BI232" s="409" t="s">
        <v>11525</v>
      </c>
      <c r="BJ232" s="410"/>
      <c r="BK232" s="410">
        <v>0</v>
      </c>
      <c r="BL232" s="410">
        <v>0</v>
      </c>
      <c r="BM232" s="411">
        <v>0</v>
      </c>
      <c r="BN232" s="410">
        <v>0</v>
      </c>
      <c r="BO232" s="390"/>
      <c r="BP232" s="390"/>
      <c r="BQ232" s="406"/>
      <c r="BR232" s="427"/>
      <c r="BS232" s="427"/>
      <c r="BT232" s="427"/>
      <c r="BU232" s="427"/>
      <c r="BV232" s="427"/>
      <c r="BW232" s="427"/>
      <c r="BX232" s="406"/>
      <c r="BY232" s="427" t="s">
        <v>8662</v>
      </c>
      <c r="BZ232" s="406">
        <v>0</v>
      </c>
      <c r="CA232" s="427" t="s">
        <v>11526</v>
      </c>
      <c r="CB232" s="406" t="s">
        <v>11527</v>
      </c>
      <c r="CC232" s="427" t="s">
        <v>7468</v>
      </c>
      <c r="CD232" s="427" t="s">
        <v>7688</v>
      </c>
      <c r="CE232" s="427"/>
      <c r="CF232" s="427"/>
      <c r="CG232" s="427"/>
      <c r="CH232" s="427"/>
      <c r="CI232" s="427"/>
      <c r="CJ232" s="415">
        <f t="shared" si="17"/>
        <v>20</v>
      </c>
      <c r="CK232" s="416" t="e">
        <f>VLOOKUP(B232,'[1]thành tích'!B$4:H$400,7,0)</f>
        <v>#REF!</v>
      </c>
      <c r="CL232" s="417" t="e">
        <f>VLOOKUP(B232,'[1]thành tích'!B$4:M$310,12,0)</f>
        <v>#REF!</v>
      </c>
      <c r="CM232" s="417" t="e">
        <f>VLOOKUP(B232,'[1]thành tích'!B$4:J$310,9,0)</f>
        <v>#REF!</v>
      </c>
      <c r="CN232" s="417" t="str">
        <f>VLOOKUP(B232,'[1]thành tích'!B$4:F$310,5,0)</f>
        <v>Móng Cái 1-7/7/2019</v>
      </c>
      <c r="CP232" s="418" t="e">
        <f>VLOOKUP(B232,#REF!,2,0)</f>
        <v>#REF!</v>
      </c>
    </row>
    <row r="233" spans="1:94" s="418" customFormat="1" ht="35.25" customHeight="1">
      <c r="A233" s="386">
        <f t="shared" si="2"/>
        <v>228</v>
      </c>
      <c r="B233" s="439">
        <v>11334</v>
      </c>
      <c r="C233" s="440" t="s">
        <v>549</v>
      </c>
      <c r="D233" s="419">
        <v>27736</v>
      </c>
      <c r="E233" s="390">
        <f t="shared" si="16"/>
        <v>12</v>
      </c>
      <c r="F233" s="391" t="s">
        <v>11474</v>
      </c>
      <c r="G233" s="419"/>
      <c r="H233" s="441" t="s">
        <v>9797</v>
      </c>
      <c r="I233" s="393">
        <f t="shared" si="18"/>
        <v>1975</v>
      </c>
      <c r="J233" s="419">
        <v>27736</v>
      </c>
      <c r="K233" s="448"/>
      <c r="L233" s="387">
        <v>1</v>
      </c>
      <c r="M233" s="387" t="s">
        <v>7425</v>
      </c>
      <c r="N233" s="439">
        <v>11334</v>
      </c>
      <c r="O233" s="433" t="s">
        <v>11528</v>
      </c>
      <c r="P233" s="434" t="s">
        <v>11528</v>
      </c>
      <c r="Q233" s="434" t="s">
        <v>11529</v>
      </c>
      <c r="R233" s="434"/>
      <c r="S233" s="434" t="s">
        <v>11530</v>
      </c>
      <c r="T233" s="434" t="s">
        <v>9731</v>
      </c>
      <c r="U233" s="434" t="s">
        <v>4901</v>
      </c>
      <c r="V233" s="395" t="s">
        <v>11531</v>
      </c>
      <c r="W233" s="395" t="s">
        <v>7430</v>
      </c>
      <c r="X233" s="395" t="s">
        <v>7431</v>
      </c>
      <c r="Y233" s="395" t="s">
        <v>7432</v>
      </c>
      <c r="Z233" s="395" t="s">
        <v>7991</v>
      </c>
      <c r="AA233" s="386" t="s">
        <v>8273</v>
      </c>
      <c r="AB233" s="396" t="s">
        <v>7435</v>
      </c>
      <c r="AC233" s="426">
        <v>100926418</v>
      </c>
      <c r="AD233" s="418" t="s">
        <v>11532</v>
      </c>
      <c r="AE233" s="434" t="s">
        <v>11533</v>
      </c>
      <c r="AF233" s="408">
        <v>36130</v>
      </c>
      <c r="AG233" s="408">
        <v>36495</v>
      </c>
      <c r="AH233" s="408"/>
      <c r="AI233" s="399" t="s">
        <v>7502</v>
      </c>
      <c r="AJ233" s="439" t="s">
        <v>11534</v>
      </c>
      <c r="AK233" s="401" t="s">
        <v>7789</v>
      </c>
      <c r="AL233" s="401" t="s">
        <v>7441</v>
      </c>
      <c r="AM233" s="401" t="s">
        <v>10912</v>
      </c>
      <c r="AN233" s="399" t="s">
        <v>7507</v>
      </c>
      <c r="AO233" s="419">
        <v>35156</v>
      </c>
      <c r="AP233" s="419">
        <v>35156</v>
      </c>
      <c r="AQ233" s="442"/>
      <c r="AR233" s="393">
        <f t="shared" si="20"/>
        <v>1996</v>
      </c>
      <c r="AS233" s="389" t="s">
        <v>7630</v>
      </c>
      <c r="AT233" s="389">
        <v>0</v>
      </c>
      <c r="AU233" s="404" t="s">
        <v>7447</v>
      </c>
      <c r="AV233" s="404"/>
      <c r="AW233" s="389"/>
      <c r="AX233" s="403" t="s">
        <v>7630</v>
      </c>
      <c r="AY233" s="405" t="s">
        <v>11481</v>
      </c>
      <c r="AZ233" s="403" t="s">
        <v>11481</v>
      </c>
      <c r="BA233" s="403">
        <v>2096064996</v>
      </c>
      <c r="BB233" s="406" t="s">
        <v>11535</v>
      </c>
      <c r="BC233" s="406" t="s">
        <v>11536</v>
      </c>
      <c r="BD233" s="396" t="s">
        <v>5204</v>
      </c>
      <c r="BE233" s="446" t="s">
        <v>7655</v>
      </c>
      <c r="BF233" s="390">
        <v>6877000</v>
      </c>
      <c r="BG233" s="399" t="s">
        <v>7682</v>
      </c>
      <c r="BH233" s="408">
        <v>44105</v>
      </c>
      <c r="BI233" s="409" t="s">
        <v>11537</v>
      </c>
      <c r="BJ233" s="410" t="s">
        <v>7455</v>
      </c>
      <c r="BK233" s="411" t="s">
        <v>11538</v>
      </c>
      <c r="BL233" s="410">
        <v>0</v>
      </c>
      <c r="BM233" s="411">
        <v>0</v>
      </c>
      <c r="BN233" s="410">
        <v>0</v>
      </c>
      <c r="BO233" s="390">
        <v>1979</v>
      </c>
      <c r="BP233" s="390" t="s">
        <v>8353</v>
      </c>
      <c r="BQ233" s="406" t="s">
        <v>8097</v>
      </c>
      <c r="BR233" s="427" t="s">
        <v>11539</v>
      </c>
      <c r="BS233" s="427" t="s">
        <v>7703</v>
      </c>
      <c r="BT233" s="427" t="s">
        <v>11540</v>
      </c>
      <c r="BU233" s="427" t="s">
        <v>7703</v>
      </c>
      <c r="BV233" s="427"/>
      <c r="BW233" s="427"/>
      <c r="BX233" s="406">
        <v>2</v>
      </c>
      <c r="BY233" s="427" t="s">
        <v>11541</v>
      </c>
      <c r="BZ233" s="406">
        <v>0</v>
      </c>
      <c r="CA233" s="427" t="s">
        <v>2717</v>
      </c>
      <c r="CB233" s="406">
        <v>0</v>
      </c>
      <c r="CC233" s="427" t="s">
        <v>7590</v>
      </c>
      <c r="CD233" s="427" t="s">
        <v>11542</v>
      </c>
      <c r="CE233" s="427"/>
      <c r="CF233" s="427" t="s">
        <v>11543</v>
      </c>
      <c r="CG233" s="427" t="s">
        <v>7590</v>
      </c>
      <c r="CH233" s="427" t="s">
        <v>11118</v>
      </c>
      <c r="CI233" s="427"/>
      <c r="CJ233" s="415">
        <f t="shared" si="17"/>
        <v>28</v>
      </c>
      <c r="CK233" s="416">
        <f>VLOOKUP(B233,'[1]thành tích'!B$4:H$400,7,0)</f>
        <v>2023</v>
      </c>
      <c r="CL233" s="417" t="e">
        <f>VLOOKUP(B233,'[1]thành tích'!B$4:M$310,12,0)</f>
        <v>#REF!</v>
      </c>
      <c r="CM233" s="417" t="e">
        <f>VLOOKUP(B233,'[1]thành tích'!B$4:J$310,9,0)</f>
        <v>#REF!</v>
      </c>
      <c r="CN233" s="417" t="str">
        <f>VLOOKUP(B233,'[1]thành tích'!B$4:F$310,5,0)</f>
        <v>ĐI LẦN 1 Ở CBT</v>
      </c>
      <c r="CP233" s="418" t="e">
        <f>VLOOKUP(B233,#REF!,2,0)</f>
        <v>#REF!</v>
      </c>
    </row>
    <row r="234" spans="1:94" s="418" customFormat="1" ht="35.25" customHeight="1">
      <c r="A234" s="386">
        <f t="shared" si="2"/>
        <v>229</v>
      </c>
      <c r="B234" s="439">
        <v>15084</v>
      </c>
      <c r="C234" s="440" t="s">
        <v>2008</v>
      </c>
      <c r="D234" s="419">
        <v>31774</v>
      </c>
      <c r="E234" s="390">
        <f t="shared" si="16"/>
        <v>12</v>
      </c>
      <c r="F234" s="391" t="s">
        <v>11474</v>
      </c>
      <c r="G234" s="419"/>
      <c r="H234" s="441" t="s">
        <v>9797</v>
      </c>
      <c r="I234" s="393">
        <f t="shared" si="18"/>
        <v>1986</v>
      </c>
      <c r="J234" s="419">
        <v>31774</v>
      </c>
      <c r="K234" s="448"/>
      <c r="L234" s="387">
        <v>1</v>
      </c>
      <c r="M234" s="387" t="s">
        <v>7425</v>
      </c>
      <c r="N234" s="439">
        <v>15084</v>
      </c>
      <c r="O234" s="433" t="s">
        <v>11544</v>
      </c>
      <c r="P234" s="434" t="s">
        <v>11544</v>
      </c>
      <c r="Q234" s="434" t="s">
        <v>11545</v>
      </c>
      <c r="R234" s="434" t="s">
        <v>11546</v>
      </c>
      <c r="S234" s="434" t="s">
        <v>7430</v>
      </c>
      <c r="T234" s="434" t="s">
        <v>7431</v>
      </c>
      <c r="U234" s="434" t="s">
        <v>7432</v>
      </c>
      <c r="V234" s="395" t="s">
        <v>11546</v>
      </c>
      <c r="W234" s="395" t="s">
        <v>7430</v>
      </c>
      <c r="X234" s="395" t="s">
        <v>7431</v>
      </c>
      <c r="Y234" s="395" t="s">
        <v>7432</v>
      </c>
      <c r="Z234" s="395" t="s">
        <v>7433</v>
      </c>
      <c r="AA234" s="386" t="s">
        <v>8273</v>
      </c>
      <c r="AB234" s="396" t="s">
        <v>7435</v>
      </c>
      <c r="AC234" s="397" t="s">
        <v>11547</v>
      </c>
      <c r="AD234" s="398">
        <v>44315</v>
      </c>
      <c r="AE234" s="399" t="s">
        <v>7437</v>
      </c>
      <c r="AF234" s="408"/>
      <c r="AG234" s="408"/>
      <c r="AH234" s="408"/>
      <c r="AI234" s="399" t="s">
        <v>7502</v>
      </c>
      <c r="AJ234" s="439" t="s">
        <v>8449</v>
      </c>
      <c r="AK234" s="401" t="s">
        <v>7789</v>
      </c>
      <c r="AL234" s="401" t="s">
        <v>7715</v>
      </c>
      <c r="AM234" s="401" t="s">
        <v>10171</v>
      </c>
      <c r="AN234" s="399"/>
      <c r="AO234" s="419">
        <v>39387</v>
      </c>
      <c r="AP234" s="419">
        <v>39387</v>
      </c>
      <c r="AQ234" s="442"/>
      <c r="AR234" s="393">
        <f t="shared" si="20"/>
        <v>2007</v>
      </c>
      <c r="AS234" s="389" t="s">
        <v>7630</v>
      </c>
      <c r="AT234" s="389">
        <v>0</v>
      </c>
      <c r="AU234" s="404"/>
      <c r="AV234" s="404"/>
      <c r="AW234" s="389"/>
      <c r="AX234" s="403" t="s">
        <v>7630</v>
      </c>
      <c r="AY234" s="405" t="s">
        <v>11481</v>
      </c>
      <c r="AZ234" s="403" t="s">
        <v>11481</v>
      </c>
      <c r="BA234" s="403">
        <v>2208010172</v>
      </c>
      <c r="BB234" s="406" t="s">
        <v>11548</v>
      </c>
      <c r="BC234" s="406" t="s">
        <v>11549</v>
      </c>
      <c r="BD234" s="396" t="s">
        <v>5204</v>
      </c>
      <c r="BE234" s="407" t="s">
        <v>7767</v>
      </c>
      <c r="BF234" s="390">
        <v>6549000</v>
      </c>
      <c r="BG234" s="399" t="s">
        <v>7682</v>
      </c>
      <c r="BH234" s="408">
        <v>43739</v>
      </c>
      <c r="BI234" s="409" t="s">
        <v>11550</v>
      </c>
      <c r="BJ234" s="410" t="s">
        <v>7455</v>
      </c>
      <c r="BK234" s="411" t="s">
        <v>11551</v>
      </c>
      <c r="BL234" s="410">
        <v>0</v>
      </c>
      <c r="BM234" s="411">
        <v>0</v>
      </c>
      <c r="BN234" s="410">
        <v>0</v>
      </c>
      <c r="BO234" s="390">
        <v>1991</v>
      </c>
      <c r="BP234" s="390" t="s">
        <v>8353</v>
      </c>
      <c r="BQ234" s="411"/>
      <c r="BR234" s="427"/>
      <c r="BS234" s="427"/>
      <c r="BT234" s="427"/>
      <c r="BU234" s="427"/>
      <c r="BV234" s="427"/>
      <c r="BW234" s="427"/>
      <c r="BX234" s="406"/>
      <c r="BY234" s="427" t="s">
        <v>11552</v>
      </c>
      <c r="BZ234" s="406">
        <v>0</v>
      </c>
      <c r="CA234" s="427" t="s">
        <v>11553</v>
      </c>
      <c r="CB234" s="406">
        <v>0</v>
      </c>
      <c r="CC234" s="427" t="s">
        <v>7468</v>
      </c>
      <c r="CD234" s="427" t="s">
        <v>11554</v>
      </c>
      <c r="CE234" s="427"/>
      <c r="CF234" s="427"/>
      <c r="CG234" s="427"/>
      <c r="CH234" s="427"/>
      <c r="CI234" s="427"/>
      <c r="CJ234" s="415">
        <f t="shared" si="17"/>
        <v>17</v>
      </c>
      <c r="CK234" s="416" t="e">
        <f>VLOOKUP(B234,'[1]thành tích'!B$4:H$400,7,0)</f>
        <v>#REF!</v>
      </c>
      <c r="CL234" s="417" t="e">
        <f>VLOOKUP(B234,'[1]thành tích'!B$4:M$310,12,0)</f>
        <v>#REF!</v>
      </c>
      <c r="CM234" s="417" t="e">
        <f>VLOOKUP(B234,'[1]thành tích'!B$4:J$310,9,0)</f>
        <v>#REF!</v>
      </c>
      <c r="CN234" s="417" t="str">
        <f>VLOOKUP(B234,'[1]thành tích'!B$4:F$310,5,0)</f>
        <v>Hạ Long Haritec 15/8/2022</v>
      </c>
      <c r="CP234" s="418" t="e">
        <f>VLOOKUP(B234,#REF!,2,0)</f>
        <v>#REF!</v>
      </c>
    </row>
    <row r="235" spans="1:94" s="418" customFormat="1" ht="35.25" customHeight="1">
      <c r="A235" s="386">
        <f t="shared" si="2"/>
        <v>230</v>
      </c>
      <c r="B235" s="439">
        <v>18420</v>
      </c>
      <c r="C235" s="440" t="s">
        <v>3315</v>
      </c>
      <c r="D235" s="419">
        <v>31475</v>
      </c>
      <c r="E235" s="390">
        <f t="shared" si="16"/>
        <v>3</v>
      </c>
      <c r="F235" s="391" t="s">
        <v>11474</v>
      </c>
      <c r="G235" s="419"/>
      <c r="H235" s="441" t="s">
        <v>9797</v>
      </c>
      <c r="I235" s="393">
        <f t="shared" si="18"/>
        <v>1986</v>
      </c>
      <c r="J235" s="419"/>
      <c r="K235" s="448">
        <v>31475</v>
      </c>
      <c r="L235" s="387">
        <v>2</v>
      </c>
      <c r="M235" s="387" t="s">
        <v>7397</v>
      </c>
      <c r="N235" s="439">
        <v>18420</v>
      </c>
      <c r="O235" s="433" t="s">
        <v>11555</v>
      </c>
      <c r="P235" s="434" t="s">
        <v>11555</v>
      </c>
      <c r="Q235" s="434" t="s">
        <v>11505</v>
      </c>
      <c r="R235" s="434" t="s">
        <v>10969</v>
      </c>
      <c r="S235" s="434" t="s">
        <v>7430</v>
      </c>
      <c r="T235" s="434" t="s">
        <v>7431</v>
      </c>
      <c r="U235" s="434" t="s">
        <v>7432</v>
      </c>
      <c r="V235" s="395" t="s">
        <v>10969</v>
      </c>
      <c r="W235" s="395" t="s">
        <v>7430</v>
      </c>
      <c r="X235" s="395" t="s">
        <v>7431</v>
      </c>
      <c r="Y235" s="395" t="s">
        <v>7432</v>
      </c>
      <c r="Z235" s="395" t="s">
        <v>7433</v>
      </c>
      <c r="AA235" s="386" t="s">
        <v>8273</v>
      </c>
      <c r="AB235" s="396" t="s">
        <v>7435</v>
      </c>
      <c r="AC235" s="397" t="s">
        <v>11556</v>
      </c>
      <c r="AD235" s="398">
        <v>44467</v>
      </c>
      <c r="AE235" s="399" t="s">
        <v>7437</v>
      </c>
      <c r="AF235" s="408"/>
      <c r="AG235" s="408"/>
      <c r="AH235" s="408"/>
      <c r="AI235" s="399" t="s">
        <v>7787</v>
      </c>
      <c r="AJ235" s="439" t="s">
        <v>11498</v>
      </c>
      <c r="AK235" s="401" t="s">
        <v>7789</v>
      </c>
      <c r="AL235" s="401" t="s">
        <v>11498</v>
      </c>
      <c r="AM235" s="401">
        <v>0</v>
      </c>
      <c r="AN235" s="399"/>
      <c r="AO235" s="419">
        <v>40360</v>
      </c>
      <c r="AP235" s="419">
        <v>40360</v>
      </c>
      <c r="AQ235" s="442"/>
      <c r="AR235" s="393">
        <f t="shared" si="20"/>
        <v>2010</v>
      </c>
      <c r="AS235" s="389" t="s">
        <v>7630</v>
      </c>
      <c r="AT235" s="389">
        <v>0</v>
      </c>
      <c r="AU235" s="404"/>
      <c r="AV235" s="404"/>
      <c r="AW235" s="389"/>
      <c r="AX235" s="403" t="s">
        <v>7630</v>
      </c>
      <c r="AY235" s="405" t="s">
        <v>11481</v>
      </c>
      <c r="AZ235" s="403" t="s">
        <v>11481</v>
      </c>
      <c r="BA235" s="403">
        <v>2210019091</v>
      </c>
      <c r="BB235" s="406" t="s">
        <v>11557</v>
      </c>
      <c r="BC235" s="406" t="s">
        <v>11558</v>
      </c>
      <c r="BD235" s="396" t="s">
        <v>5208</v>
      </c>
      <c r="BE235" s="446" t="s">
        <v>7767</v>
      </c>
      <c r="BF235" s="390">
        <v>6549000</v>
      </c>
      <c r="BG235" s="399" t="s">
        <v>7682</v>
      </c>
      <c r="BH235" s="408">
        <v>44105</v>
      </c>
      <c r="BI235" s="409" t="s">
        <v>11559</v>
      </c>
      <c r="BJ235" s="410" t="s">
        <v>7379</v>
      </c>
      <c r="BK235" s="410">
        <v>0</v>
      </c>
      <c r="BL235" s="410">
        <v>0</v>
      </c>
      <c r="BM235" s="411" t="s">
        <v>11560</v>
      </c>
      <c r="BN235" s="410" t="s">
        <v>11561</v>
      </c>
      <c r="BO235" s="390">
        <v>1982</v>
      </c>
      <c r="BP235" s="412"/>
      <c r="BQ235" s="406" t="s">
        <v>7777</v>
      </c>
      <c r="BR235" s="427" t="s">
        <v>11562</v>
      </c>
      <c r="BS235" s="427" t="s">
        <v>7463</v>
      </c>
      <c r="BT235" s="427" t="s">
        <v>11563</v>
      </c>
      <c r="BU235" s="427" t="s">
        <v>7463</v>
      </c>
      <c r="BV235" s="427" t="s">
        <v>11564</v>
      </c>
      <c r="BW235" s="427"/>
      <c r="BX235" s="406">
        <v>3</v>
      </c>
      <c r="BY235" s="427" t="s">
        <v>7465</v>
      </c>
      <c r="BZ235" s="406">
        <v>0</v>
      </c>
      <c r="CA235" s="427" t="s">
        <v>11565</v>
      </c>
      <c r="CB235" s="406" t="s">
        <v>11566</v>
      </c>
      <c r="CC235" s="427" t="s">
        <v>7590</v>
      </c>
      <c r="CD235" s="427" t="s">
        <v>11567</v>
      </c>
      <c r="CE235" s="427"/>
      <c r="CF235" s="427" t="s">
        <v>11568</v>
      </c>
      <c r="CG235" s="427" t="s">
        <v>7590</v>
      </c>
      <c r="CH235" s="427" t="s">
        <v>9835</v>
      </c>
      <c r="CI235" s="427"/>
      <c r="CJ235" s="415">
        <f t="shared" si="17"/>
        <v>14</v>
      </c>
      <c r="CK235" s="416" t="e">
        <f>VLOOKUP(B235,'[1]thành tích'!B$4:H$400,7,0)</f>
        <v>#REF!</v>
      </c>
      <c r="CL235" s="417" t="e">
        <f>VLOOKUP(B235,'[1]thành tích'!B$4:M$310,12,0)</f>
        <v>#REF!</v>
      </c>
      <c r="CM235" s="417" t="e">
        <f>VLOOKUP(B235,'[1]thành tích'!B$4:J$310,9,0)</f>
        <v>#REF!</v>
      </c>
      <c r="CN235" s="417" t="e">
        <f>VLOOKUP(B235,'[1]thành tích'!B$4:F$310,5,0)</f>
        <v>#REF!</v>
      </c>
      <c r="CP235" s="418" t="e">
        <f>VLOOKUP(B235,#REF!,2,0)</f>
        <v>#REF!</v>
      </c>
    </row>
    <row r="236" spans="1:94" s="418" customFormat="1" ht="35.25" customHeight="1">
      <c r="A236" s="386">
        <f t="shared" si="2"/>
        <v>231</v>
      </c>
      <c r="B236" s="439">
        <v>15776</v>
      </c>
      <c r="C236" s="440" t="s">
        <v>2302</v>
      </c>
      <c r="D236" s="419">
        <v>29851</v>
      </c>
      <c r="E236" s="390">
        <f t="shared" si="16"/>
        <v>9</v>
      </c>
      <c r="F236" s="391" t="s">
        <v>11474</v>
      </c>
      <c r="G236" s="419"/>
      <c r="H236" s="441" t="s">
        <v>9797</v>
      </c>
      <c r="I236" s="393">
        <f t="shared" si="18"/>
        <v>1981</v>
      </c>
      <c r="J236" s="419"/>
      <c r="K236" s="448">
        <v>29851</v>
      </c>
      <c r="L236" s="387">
        <v>2</v>
      </c>
      <c r="M236" s="387" t="s">
        <v>7397</v>
      </c>
      <c r="N236" s="439">
        <v>15776</v>
      </c>
      <c r="O236" s="433" t="s">
        <v>9239</v>
      </c>
      <c r="P236" s="434" t="s">
        <v>11569</v>
      </c>
      <c r="Q236" s="434" t="s">
        <v>11570</v>
      </c>
      <c r="R236" s="434" t="s">
        <v>11571</v>
      </c>
      <c r="S236" s="434" t="s">
        <v>7474</v>
      </c>
      <c r="T236" s="434" t="s">
        <v>7431</v>
      </c>
      <c r="U236" s="434" t="s">
        <v>7432</v>
      </c>
      <c r="V236" s="395" t="s">
        <v>11572</v>
      </c>
      <c r="W236" s="395" t="s">
        <v>7474</v>
      </c>
      <c r="X236" s="395" t="s">
        <v>7431</v>
      </c>
      <c r="Y236" s="395" t="s">
        <v>7432</v>
      </c>
      <c r="Z236" s="395" t="s">
        <v>7433</v>
      </c>
      <c r="AA236" s="386" t="s">
        <v>8273</v>
      </c>
      <c r="AB236" s="396" t="s">
        <v>7435</v>
      </c>
      <c r="AC236" s="397" t="s">
        <v>11573</v>
      </c>
      <c r="AD236" s="398">
        <v>44325</v>
      </c>
      <c r="AE236" s="399" t="s">
        <v>7437</v>
      </c>
      <c r="AF236" s="408"/>
      <c r="AG236" s="408"/>
      <c r="AH236" s="408"/>
      <c r="AI236" s="399" t="s">
        <v>7502</v>
      </c>
      <c r="AJ236" s="439" t="s">
        <v>11574</v>
      </c>
      <c r="AK236" s="401" t="s">
        <v>7789</v>
      </c>
      <c r="AL236" s="401" t="s">
        <v>7715</v>
      </c>
      <c r="AM236" s="401" t="s">
        <v>9380</v>
      </c>
      <c r="AN236" s="399"/>
      <c r="AO236" s="419">
        <v>40029</v>
      </c>
      <c r="AP236" s="419">
        <v>40029</v>
      </c>
      <c r="AQ236" s="442"/>
      <c r="AR236" s="393">
        <f t="shared" si="20"/>
        <v>2009</v>
      </c>
      <c r="AS236" s="389" t="s">
        <v>7676</v>
      </c>
      <c r="AT236" s="389">
        <v>0</v>
      </c>
      <c r="AU236" s="404"/>
      <c r="AV236" s="404"/>
      <c r="AW236" s="389"/>
      <c r="AX236" s="403" t="s">
        <v>7676</v>
      </c>
      <c r="AY236" s="405" t="s">
        <v>7678</v>
      </c>
      <c r="AZ236" s="403" t="s">
        <v>7679</v>
      </c>
      <c r="BA236" s="403">
        <v>2209015070</v>
      </c>
      <c r="BB236" s="406" t="s">
        <v>11575</v>
      </c>
      <c r="BC236" s="406" t="s">
        <v>11576</v>
      </c>
      <c r="BD236" s="396" t="s">
        <v>5204</v>
      </c>
      <c r="BE236" s="407" t="s">
        <v>7767</v>
      </c>
      <c r="BF236" s="390">
        <v>6549000</v>
      </c>
      <c r="BG236" s="399" t="s">
        <v>7682</v>
      </c>
      <c r="BH236" s="408">
        <v>45261</v>
      </c>
      <c r="BI236" s="409" t="s">
        <v>11577</v>
      </c>
      <c r="BJ236" s="410" t="s">
        <v>7379</v>
      </c>
      <c r="BK236" s="410">
        <v>0</v>
      </c>
      <c r="BL236" s="410">
        <v>0</v>
      </c>
      <c r="BM236" s="411" t="s">
        <v>867</v>
      </c>
      <c r="BN236" s="410" t="s">
        <v>11578</v>
      </c>
      <c r="BO236" s="390">
        <v>1963</v>
      </c>
      <c r="BP236" s="412"/>
      <c r="BQ236" s="406" t="s">
        <v>7777</v>
      </c>
      <c r="BR236" s="427" t="s">
        <v>11579</v>
      </c>
      <c r="BS236" s="427" t="s">
        <v>9773</v>
      </c>
      <c r="BT236" s="427" t="s">
        <v>11580</v>
      </c>
      <c r="BU236" s="427"/>
      <c r="BV236" s="427"/>
      <c r="BW236" s="427"/>
      <c r="BX236" s="406">
        <v>2</v>
      </c>
      <c r="BY236" s="427" t="s">
        <v>7465</v>
      </c>
      <c r="BZ236" s="406">
        <v>0</v>
      </c>
      <c r="CA236" s="427" t="s">
        <v>11581</v>
      </c>
      <c r="CB236" s="406" t="s">
        <v>11582</v>
      </c>
      <c r="CC236" s="413" t="s">
        <v>7468</v>
      </c>
      <c r="CD236" s="413" t="s">
        <v>7541</v>
      </c>
      <c r="CE236" s="428" t="s">
        <v>11583</v>
      </c>
      <c r="CF236" s="427" t="s">
        <v>11584</v>
      </c>
      <c r="CG236" s="427" t="s">
        <v>7468</v>
      </c>
      <c r="CH236" s="427" t="s">
        <v>11585</v>
      </c>
      <c r="CI236" s="427"/>
      <c r="CJ236" s="415">
        <f t="shared" si="17"/>
        <v>15</v>
      </c>
      <c r="CK236" s="416" t="e">
        <f>VLOOKUP(B236,'[1]thành tích'!B$4:H$400,7,0)</f>
        <v>#REF!</v>
      </c>
      <c r="CL236" s="417" t="e">
        <f>VLOOKUP(B236,'[1]thành tích'!B$4:M$310,12,0)</f>
        <v>#REF!</v>
      </c>
      <c r="CM236" s="417" t="str">
        <f>VLOOKUP(B236,'[1]thành tích'!B$4:J$310,9,0)</f>
        <v xml:space="preserve"> Malai -Sing 2023</v>
      </c>
      <c r="CN236" s="417" t="str">
        <f>VLOOKUP(B236,'[1]thành tích'!B$4:F$310,5,0)</f>
        <v xml:space="preserve"> Hạ Long 7+8/ 2024</v>
      </c>
      <c r="CP236" s="418" t="e">
        <f>VLOOKUP(B236,#REF!,2,0)</f>
        <v>#REF!</v>
      </c>
    </row>
    <row r="237" spans="1:94" s="418" customFormat="1" ht="35.25" customHeight="1">
      <c r="A237" s="386">
        <f t="shared" si="2"/>
        <v>232</v>
      </c>
      <c r="B237" s="439">
        <v>12774</v>
      </c>
      <c r="C237" s="440" t="s">
        <v>1001</v>
      </c>
      <c r="D237" s="419">
        <v>24202</v>
      </c>
      <c r="E237" s="390">
        <f t="shared" si="16"/>
        <v>4</v>
      </c>
      <c r="F237" s="391" t="s">
        <v>11474</v>
      </c>
      <c r="G237" s="419"/>
      <c r="H237" s="441" t="s">
        <v>9797</v>
      </c>
      <c r="I237" s="393">
        <f t="shared" si="18"/>
        <v>1966</v>
      </c>
      <c r="J237" s="419">
        <v>24202</v>
      </c>
      <c r="K237" s="448"/>
      <c r="L237" s="387">
        <v>1</v>
      </c>
      <c r="M237" s="387" t="s">
        <v>7425</v>
      </c>
      <c r="N237" s="439">
        <v>12774</v>
      </c>
      <c r="O237" s="433" t="s">
        <v>11586</v>
      </c>
      <c r="P237" s="434" t="s">
        <v>11586</v>
      </c>
      <c r="Q237" s="434" t="s">
        <v>11587</v>
      </c>
      <c r="R237" s="434" t="s">
        <v>11588</v>
      </c>
      <c r="S237" s="434" t="s">
        <v>7474</v>
      </c>
      <c r="T237" s="434" t="s">
        <v>7431</v>
      </c>
      <c r="U237" s="434" t="s">
        <v>7432</v>
      </c>
      <c r="V237" s="395" t="s">
        <v>11589</v>
      </c>
      <c r="W237" s="395" t="s">
        <v>7474</v>
      </c>
      <c r="X237" s="395" t="s">
        <v>7431</v>
      </c>
      <c r="Y237" s="395" t="s">
        <v>7432</v>
      </c>
      <c r="Z237" s="395" t="s">
        <v>7433</v>
      </c>
      <c r="AA237" s="386" t="s">
        <v>8273</v>
      </c>
      <c r="AB237" s="396" t="s">
        <v>7435</v>
      </c>
      <c r="AC237" s="397" t="s">
        <v>11590</v>
      </c>
      <c r="AD237" s="398" t="s">
        <v>9973</v>
      </c>
      <c r="AE237" s="399" t="s">
        <v>7437</v>
      </c>
      <c r="AF237" s="408"/>
      <c r="AG237" s="408"/>
      <c r="AH237" s="408"/>
      <c r="AI237" s="399" t="s">
        <v>9315</v>
      </c>
      <c r="AJ237" s="439" t="s">
        <v>11591</v>
      </c>
      <c r="AK237" s="401" t="s">
        <v>7789</v>
      </c>
      <c r="AL237" s="401" t="s">
        <v>7715</v>
      </c>
      <c r="AM237" s="401" t="s">
        <v>11592</v>
      </c>
      <c r="AN237" s="399"/>
      <c r="AO237" s="419">
        <v>36800</v>
      </c>
      <c r="AP237" s="419">
        <v>36800</v>
      </c>
      <c r="AQ237" s="442"/>
      <c r="AR237" s="393">
        <f t="shared" si="20"/>
        <v>2000</v>
      </c>
      <c r="AS237" s="389" t="s">
        <v>7630</v>
      </c>
      <c r="AT237" s="389">
        <v>0</v>
      </c>
      <c r="AU237" s="404"/>
      <c r="AV237" s="404"/>
      <c r="AW237" s="389"/>
      <c r="AX237" s="403" t="s">
        <v>7630</v>
      </c>
      <c r="AY237" s="405" t="s">
        <v>11481</v>
      </c>
      <c r="AZ237" s="403" t="s">
        <v>11481</v>
      </c>
      <c r="BA237" s="403">
        <v>2208035454</v>
      </c>
      <c r="BB237" s="406" t="s">
        <v>11593</v>
      </c>
      <c r="BC237" s="406" t="s">
        <v>11594</v>
      </c>
      <c r="BD237" s="396" t="s">
        <v>5204</v>
      </c>
      <c r="BE237" s="446" t="s">
        <v>7655</v>
      </c>
      <c r="BF237" s="390">
        <v>6877000</v>
      </c>
      <c r="BG237" s="399" t="s">
        <v>7682</v>
      </c>
      <c r="BH237" s="408">
        <v>44287</v>
      </c>
      <c r="BI237" s="409" t="s">
        <v>11595</v>
      </c>
      <c r="BJ237" s="410" t="s">
        <v>7455</v>
      </c>
      <c r="BK237" s="410" t="s">
        <v>11596</v>
      </c>
      <c r="BL237" s="410" t="s">
        <v>11597</v>
      </c>
      <c r="BM237" s="411">
        <v>0</v>
      </c>
      <c r="BN237" s="410">
        <v>0</v>
      </c>
      <c r="BO237" s="390">
        <v>1971</v>
      </c>
      <c r="BP237" s="390"/>
      <c r="BQ237" s="406" t="s">
        <v>11598</v>
      </c>
      <c r="BR237" s="427" t="s">
        <v>11599</v>
      </c>
      <c r="BS237" s="427" t="s">
        <v>11515</v>
      </c>
      <c r="BT237" s="427" t="s">
        <v>11600</v>
      </c>
      <c r="BU237" s="427" t="s">
        <v>11515</v>
      </c>
      <c r="BV237" s="427"/>
      <c r="BW237" s="427"/>
      <c r="BX237" s="406">
        <v>2</v>
      </c>
      <c r="BY237" s="427" t="s">
        <v>8662</v>
      </c>
      <c r="BZ237" s="406">
        <v>0</v>
      </c>
      <c r="CA237" s="427" t="s">
        <v>3311</v>
      </c>
      <c r="CB237" s="406">
        <v>0</v>
      </c>
      <c r="CC237" s="427" t="s">
        <v>8873</v>
      </c>
      <c r="CD237" s="427" t="s">
        <v>11601</v>
      </c>
      <c r="CE237" s="427"/>
      <c r="CF237" s="427" t="s">
        <v>11602</v>
      </c>
      <c r="CG237" s="427" t="s">
        <v>7468</v>
      </c>
      <c r="CH237" s="427" t="s">
        <v>11601</v>
      </c>
      <c r="CI237" s="427"/>
      <c r="CJ237" s="415">
        <f t="shared" si="17"/>
        <v>24</v>
      </c>
      <c r="CK237" s="416">
        <f>VLOOKUP(B237,'[1]thành tích'!B$4:H$400,7,0)</f>
        <v>2022</v>
      </c>
      <c r="CL237" s="417" t="e">
        <f>VLOOKUP(B237,'[1]thành tích'!B$4:M$310,12,0)</f>
        <v>#REF!</v>
      </c>
      <c r="CM237" s="417" t="e">
        <f>VLOOKUP(B237,'[1]thành tích'!B$4:J$310,9,0)</f>
        <v>#REF!</v>
      </c>
      <c r="CN237" s="417" t="str">
        <f>VLOOKUP(B237,'[1]thành tích'!B$4:F$310,5,0)</f>
        <v>Móng Cái 1-7/7/2019</v>
      </c>
      <c r="CP237" s="418" t="e">
        <f>VLOOKUP(B237,#REF!,2,0)</f>
        <v>#REF!</v>
      </c>
    </row>
    <row r="238" spans="1:94" s="418" customFormat="1" ht="35.25" customHeight="1">
      <c r="A238" s="386">
        <f t="shared" si="2"/>
        <v>233</v>
      </c>
      <c r="B238" s="439">
        <v>16717</v>
      </c>
      <c r="C238" s="440" t="s">
        <v>1529</v>
      </c>
      <c r="D238" s="419">
        <v>32403</v>
      </c>
      <c r="E238" s="390">
        <f t="shared" si="16"/>
        <v>9</v>
      </c>
      <c r="F238" s="391" t="s">
        <v>11474</v>
      </c>
      <c r="G238" s="419"/>
      <c r="H238" s="441" t="s">
        <v>9797</v>
      </c>
      <c r="I238" s="393">
        <f t="shared" si="18"/>
        <v>1988</v>
      </c>
      <c r="J238" s="419"/>
      <c r="K238" s="448">
        <v>32403</v>
      </c>
      <c r="L238" s="387">
        <v>2</v>
      </c>
      <c r="M238" s="387" t="s">
        <v>7397</v>
      </c>
      <c r="N238" s="439">
        <v>16717</v>
      </c>
      <c r="O238" s="433" t="s">
        <v>11603</v>
      </c>
      <c r="P238" s="434" t="s">
        <v>11603</v>
      </c>
      <c r="Q238" s="434" t="s">
        <v>11604</v>
      </c>
      <c r="R238" s="434" t="s">
        <v>11605</v>
      </c>
      <c r="S238" s="434" t="s">
        <v>7571</v>
      </c>
      <c r="T238" s="434" t="s">
        <v>7431</v>
      </c>
      <c r="U238" s="434" t="s">
        <v>7432</v>
      </c>
      <c r="V238" s="395" t="s">
        <v>11605</v>
      </c>
      <c r="W238" s="395" t="s">
        <v>7571</v>
      </c>
      <c r="X238" s="395" t="s">
        <v>7431</v>
      </c>
      <c r="Y238" s="395" t="s">
        <v>7432</v>
      </c>
      <c r="Z238" s="395" t="s">
        <v>7433</v>
      </c>
      <c r="AA238" s="386" t="s">
        <v>8273</v>
      </c>
      <c r="AB238" s="396" t="s">
        <v>7435</v>
      </c>
      <c r="AC238" s="397" t="s">
        <v>11606</v>
      </c>
      <c r="AD238" s="398">
        <v>44825</v>
      </c>
      <c r="AE238" s="399" t="s">
        <v>7437</v>
      </c>
      <c r="AF238" s="408"/>
      <c r="AG238" s="408"/>
      <c r="AH238" s="408"/>
      <c r="AI238" s="399" t="s">
        <v>7502</v>
      </c>
      <c r="AJ238" s="439" t="s">
        <v>11607</v>
      </c>
      <c r="AK238" s="401" t="s">
        <v>7789</v>
      </c>
      <c r="AL238" s="401" t="s">
        <v>7715</v>
      </c>
      <c r="AM238" s="401" t="s">
        <v>7764</v>
      </c>
      <c r="AN238" s="399"/>
      <c r="AO238" s="419">
        <v>40844</v>
      </c>
      <c r="AP238" s="419">
        <v>40844</v>
      </c>
      <c r="AQ238" s="442"/>
      <c r="AR238" s="393">
        <f t="shared" si="20"/>
        <v>2011</v>
      </c>
      <c r="AS238" s="389" t="s">
        <v>7676</v>
      </c>
      <c r="AT238" s="389">
        <v>0</v>
      </c>
      <c r="AU238" s="404"/>
      <c r="AV238" s="404" t="s">
        <v>7855</v>
      </c>
      <c r="AW238" s="389"/>
      <c r="AX238" s="403" t="s">
        <v>7676</v>
      </c>
      <c r="AY238" s="405" t="s">
        <v>7678</v>
      </c>
      <c r="AZ238" s="403" t="s">
        <v>7679</v>
      </c>
      <c r="BA238" s="403">
        <v>2211019773</v>
      </c>
      <c r="BB238" s="406" t="s">
        <v>11608</v>
      </c>
      <c r="BC238" s="406" t="s">
        <v>11609</v>
      </c>
      <c r="BD238" s="396" t="s">
        <v>5204</v>
      </c>
      <c r="BE238" s="407" t="s">
        <v>7767</v>
      </c>
      <c r="BF238" s="390">
        <v>6549000</v>
      </c>
      <c r="BG238" s="399" t="s">
        <v>7682</v>
      </c>
      <c r="BH238" s="408">
        <v>45261</v>
      </c>
      <c r="BI238" s="409" t="s">
        <v>11610</v>
      </c>
      <c r="BJ238" s="410" t="s">
        <v>7379</v>
      </c>
      <c r="BK238" s="410">
        <v>0</v>
      </c>
      <c r="BL238" s="410">
        <v>0</v>
      </c>
      <c r="BM238" s="411" t="s">
        <v>2077</v>
      </c>
      <c r="BN238" s="410" t="s">
        <v>11611</v>
      </c>
      <c r="BO238" s="390">
        <v>1982</v>
      </c>
      <c r="BP238" s="390"/>
      <c r="BQ238" s="406" t="s">
        <v>11612</v>
      </c>
      <c r="BR238" s="427" t="s">
        <v>11613</v>
      </c>
      <c r="BS238" s="427" t="s">
        <v>7463</v>
      </c>
      <c r="BT238" s="427" t="s">
        <v>11614</v>
      </c>
      <c r="BU238" s="427" t="s">
        <v>7463</v>
      </c>
      <c r="BV238" s="427"/>
      <c r="BW238" s="427"/>
      <c r="BX238" s="406">
        <v>2</v>
      </c>
      <c r="BY238" s="427" t="s">
        <v>11615</v>
      </c>
      <c r="BZ238" s="406" t="s">
        <v>11616</v>
      </c>
      <c r="CA238" s="427" t="s">
        <v>2459</v>
      </c>
      <c r="CB238" s="406" t="s">
        <v>11617</v>
      </c>
      <c r="CC238" s="427" t="s">
        <v>7468</v>
      </c>
      <c r="CD238" s="427" t="s">
        <v>11618</v>
      </c>
      <c r="CE238" s="428"/>
      <c r="CF238" s="427" t="s">
        <v>11619</v>
      </c>
      <c r="CG238" s="427" t="s">
        <v>7468</v>
      </c>
      <c r="CH238" s="427" t="s">
        <v>11620</v>
      </c>
      <c r="CI238" s="428"/>
      <c r="CJ238" s="415">
        <f t="shared" si="17"/>
        <v>13</v>
      </c>
      <c r="CK238" s="416" t="e">
        <f>VLOOKUP(B238,'[1]thành tích'!B$4:H$400,7,0)</f>
        <v>#REF!</v>
      </c>
      <c r="CL238" s="417" t="e">
        <f>VLOOKUP(B238,'[1]thành tích'!B$4:M$310,12,0)</f>
        <v>#REF!</v>
      </c>
      <c r="CM238" s="417" t="e">
        <f>VLOOKUP(B238,'[1]thành tích'!B$4:J$310,9,0)</f>
        <v>#REF!</v>
      </c>
      <c r="CN238" s="417" t="e">
        <f>VLOOKUP(B238,'[1]thành tích'!B$4:F$310,5,0)</f>
        <v>#REF!</v>
      </c>
      <c r="CP238" s="418" t="e">
        <f>VLOOKUP(B238,#REF!,2,0)</f>
        <v>#REF!</v>
      </c>
    </row>
    <row r="239" spans="1:94" s="418" customFormat="1" ht="35.25" customHeight="1">
      <c r="A239" s="386">
        <f t="shared" ref="A239" si="21">ROW()-5</f>
        <v>234</v>
      </c>
      <c r="B239" s="439">
        <v>17557</v>
      </c>
      <c r="C239" s="440" t="s">
        <v>2957</v>
      </c>
      <c r="D239" s="419">
        <v>33252</v>
      </c>
      <c r="E239" s="390">
        <f t="shared" si="16"/>
        <v>1</v>
      </c>
      <c r="F239" s="391" t="s">
        <v>11474</v>
      </c>
      <c r="G239" s="419"/>
      <c r="H239" s="441" t="s">
        <v>11621</v>
      </c>
      <c r="I239" s="393">
        <f t="shared" si="18"/>
        <v>1991</v>
      </c>
      <c r="J239" s="419">
        <v>33252</v>
      </c>
      <c r="K239" s="448"/>
      <c r="L239" s="387">
        <v>1</v>
      </c>
      <c r="M239" s="387" t="s">
        <v>7425</v>
      </c>
      <c r="N239" s="439">
        <v>17557</v>
      </c>
      <c r="O239" s="433" t="s">
        <v>4871</v>
      </c>
      <c r="P239" s="434" t="s">
        <v>4871</v>
      </c>
      <c r="Q239" s="434" t="s">
        <v>11622</v>
      </c>
      <c r="R239" s="434" t="s">
        <v>11623</v>
      </c>
      <c r="S239" s="434" t="s">
        <v>8680</v>
      </c>
      <c r="T239" s="434" t="s">
        <v>7431</v>
      </c>
      <c r="U239" s="434" t="s">
        <v>7432</v>
      </c>
      <c r="V239" s="395" t="s">
        <v>11624</v>
      </c>
      <c r="W239" s="395" t="s">
        <v>8680</v>
      </c>
      <c r="X239" s="395" t="s">
        <v>7431</v>
      </c>
      <c r="Y239" s="395" t="s">
        <v>7432</v>
      </c>
      <c r="Z239" s="395" t="s">
        <v>7433</v>
      </c>
      <c r="AA239" s="386" t="s">
        <v>9290</v>
      </c>
      <c r="AB239" s="396" t="s">
        <v>7435</v>
      </c>
      <c r="AC239" s="397" t="s">
        <v>11625</v>
      </c>
      <c r="AD239" s="398">
        <v>44433</v>
      </c>
      <c r="AE239" s="399" t="s">
        <v>7437</v>
      </c>
      <c r="AF239" s="408"/>
      <c r="AG239" s="408"/>
      <c r="AH239" s="408"/>
      <c r="AI239" s="399" t="s">
        <v>7502</v>
      </c>
      <c r="AJ239" s="486" t="s">
        <v>11626</v>
      </c>
      <c r="AK239" s="401" t="s">
        <v>7789</v>
      </c>
      <c r="AL239" s="401" t="s">
        <v>7441</v>
      </c>
      <c r="AM239" s="401" t="s">
        <v>8097</v>
      </c>
      <c r="AN239" s="399"/>
      <c r="AO239" s="419">
        <v>41764</v>
      </c>
      <c r="AP239" s="419">
        <v>41764</v>
      </c>
      <c r="AQ239" s="442"/>
      <c r="AR239" s="393">
        <f t="shared" si="20"/>
        <v>2014</v>
      </c>
      <c r="AS239" s="389" t="s">
        <v>7676</v>
      </c>
      <c r="AT239" s="389" t="s">
        <v>7696</v>
      </c>
      <c r="AU239" s="404"/>
      <c r="AV239" s="404" t="s">
        <v>7742</v>
      </c>
      <c r="AW239" s="389" t="s">
        <v>7603</v>
      </c>
      <c r="AX239" s="389" t="s">
        <v>7696</v>
      </c>
      <c r="AY239" s="405" t="s">
        <v>7678</v>
      </c>
      <c r="AZ239" s="403" t="s">
        <v>7679</v>
      </c>
      <c r="BA239" s="403">
        <v>2214005754</v>
      </c>
      <c r="BB239" s="406" t="s">
        <v>11627</v>
      </c>
      <c r="BC239" s="406" t="s">
        <v>11628</v>
      </c>
      <c r="BD239" s="396" t="s">
        <v>5204</v>
      </c>
      <c r="BE239" s="407" t="s">
        <v>7767</v>
      </c>
      <c r="BF239" s="390">
        <v>6549000</v>
      </c>
      <c r="BG239" s="399" t="s">
        <v>7682</v>
      </c>
      <c r="BH239" s="408">
        <v>43804</v>
      </c>
      <c r="BI239" s="409" t="s">
        <v>11629</v>
      </c>
      <c r="BJ239" s="410" t="s">
        <v>7455</v>
      </c>
      <c r="BK239" s="410" t="s">
        <v>4704</v>
      </c>
      <c r="BL239" s="410" t="s">
        <v>11630</v>
      </c>
      <c r="BM239" s="411">
        <v>0</v>
      </c>
      <c r="BN239" s="410">
        <v>0</v>
      </c>
      <c r="BO239" s="390">
        <v>1992</v>
      </c>
      <c r="BP239" s="412"/>
      <c r="BQ239" s="406" t="s">
        <v>7517</v>
      </c>
      <c r="BR239" s="427" t="s">
        <v>11631</v>
      </c>
      <c r="BS239" s="427"/>
      <c r="BT239" s="427" t="s">
        <v>11632</v>
      </c>
      <c r="BU239" s="427"/>
      <c r="BV239" s="427"/>
      <c r="BW239" s="427"/>
      <c r="BX239" s="406">
        <v>2</v>
      </c>
      <c r="BY239" s="427" t="s">
        <v>7465</v>
      </c>
      <c r="BZ239" s="406">
        <v>0</v>
      </c>
      <c r="CA239" s="427" t="s">
        <v>11633</v>
      </c>
      <c r="CB239" s="406" t="s">
        <v>11634</v>
      </c>
      <c r="CC239" s="427" t="s">
        <v>7590</v>
      </c>
      <c r="CD239" s="427" t="s">
        <v>8622</v>
      </c>
      <c r="CE239" s="428" t="s">
        <v>11635</v>
      </c>
      <c r="CF239" s="427" t="s">
        <v>11636</v>
      </c>
      <c r="CG239" s="427" t="s">
        <v>11637</v>
      </c>
      <c r="CH239" s="427" t="s">
        <v>11638</v>
      </c>
      <c r="CI239" s="427"/>
      <c r="CJ239" s="415">
        <f t="shared" si="17"/>
        <v>10</v>
      </c>
      <c r="CK239" s="416" t="e">
        <f>VLOOKUP(B239,'[1]thành tích'!B$4:H$400,7,0)</f>
        <v>#REF!</v>
      </c>
      <c r="CL239" s="417" t="e">
        <f>VLOOKUP(B239,'[1]thành tích'!B$4:M$310,12,0)</f>
        <v>#REF!</v>
      </c>
      <c r="CM239" s="417" t="str">
        <f>VLOOKUP(B239,'[1]thành tích'!B$4:J$310,9,0)</f>
        <v>Inđo 11-2022</v>
      </c>
      <c r="CN239" s="417" t="e">
        <f>VLOOKUP(B239,'[1]thành tích'!B$4:F$310,5,0)</f>
        <v>#REF!</v>
      </c>
      <c r="CP239" s="418" t="e">
        <f>VLOOKUP(B239,#REF!,2,0)</f>
        <v>#REF!</v>
      </c>
    </row>
    <row r="240" spans="1:94" s="418" customFormat="1" ht="37.5" customHeight="1">
      <c r="A240" s="576"/>
      <c r="B240" s="577"/>
      <c r="C240" s="578"/>
      <c r="D240" s="579"/>
      <c r="E240" s="580"/>
      <c r="F240" s="581"/>
      <c r="G240" s="579"/>
      <c r="H240" s="582"/>
      <c r="I240" s="583"/>
      <c r="J240" s="579"/>
      <c r="K240" s="579"/>
      <c r="L240" s="583"/>
      <c r="M240" s="583"/>
      <c r="N240" s="577"/>
      <c r="O240" s="584"/>
      <c r="P240" s="584"/>
      <c r="Q240" s="584"/>
      <c r="R240" s="584"/>
      <c r="S240" s="584"/>
      <c r="T240" s="584"/>
      <c r="U240" s="584"/>
      <c r="V240" s="585"/>
      <c r="W240" s="584"/>
      <c r="X240" s="584"/>
      <c r="Y240" s="584"/>
      <c r="Z240" s="585"/>
      <c r="AA240" s="576"/>
      <c r="AB240" s="586"/>
      <c r="AC240" s="587"/>
      <c r="AD240" s="588"/>
      <c r="AE240" s="589"/>
      <c r="AF240" s="590"/>
      <c r="AG240" s="590"/>
      <c r="AH240" s="590"/>
      <c r="AI240" s="589"/>
      <c r="AJ240" s="591"/>
      <c r="AK240" s="592"/>
      <c r="AL240" s="592"/>
      <c r="AM240" s="592"/>
      <c r="AN240" s="589"/>
      <c r="AO240" s="590"/>
      <c r="AP240" s="590"/>
      <c r="AQ240" s="593"/>
      <c r="AR240" s="583"/>
      <c r="AS240" s="594"/>
      <c r="AT240" s="594"/>
      <c r="AU240" s="595"/>
      <c r="AV240" s="595"/>
      <c r="AW240" s="594"/>
      <c r="AX240" s="596"/>
      <c r="AY240" s="597"/>
      <c r="AZ240" s="596"/>
      <c r="BA240" s="596"/>
      <c r="BB240" s="598"/>
      <c r="BC240" s="598"/>
      <c r="BD240" s="586"/>
      <c r="BE240" s="599"/>
      <c r="BF240" s="600"/>
      <c r="BG240" s="589"/>
      <c r="BH240" s="590"/>
      <c r="BI240" s="601"/>
      <c r="BJ240" s="602"/>
      <c r="BK240" s="602"/>
      <c r="BL240" s="602"/>
      <c r="BM240" s="603"/>
      <c r="BN240" s="602"/>
      <c r="BO240" s="580"/>
      <c r="BP240" s="604"/>
      <c r="BQ240" s="598"/>
      <c r="BR240" s="605"/>
      <c r="BS240" s="605"/>
      <c r="BT240" s="605"/>
      <c r="BU240" s="605"/>
      <c r="BV240" s="605"/>
      <c r="BW240" s="605"/>
      <c r="BX240" s="598"/>
      <c r="BY240" s="605"/>
      <c r="BZ240" s="598"/>
      <c r="CA240" s="605"/>
      <c r="CB240" s="598"/>
      <c r="CC240" s="605"/>
      <c r="CD240" s="605"/>
      <c r="CE240" s="606"/>
      <c r="CF240" s="605"/>
      <c r="CG240" s="605"/>
      <c r="CH240" s="605"/>
      <c r="CI240" s="605"/>
      <c r="CJ240" s="607"/>
      <c r="CK240" s="608"/>
      <c r="CL240" s="609"/>
      <c r="CM240" s="609"/>
      <c r="CN240" s="609"/>
    </row>
    <row r="241" spans="1:92" s="418" customFormat="1">
      <c r="A241" s="576"/>
      <c r="B241" s="577"/>
      <c r="C241" s="578"/>
      <c r="D241" s="579"/>
      <c r="E241" s="580"/>
      <c r="F241" s="581"/>
      <c r="G241" s="579"/>
      <c r="H241" s="582"/>
      <c r="I241" s="583"/>
      <c r="J241" s="579"/>
      <c r="K241" s="579"/>
      <c r="L241" s="583"/>
      <c r="M241" s="583"/>
      <c r="N241" s="577"/>
      <c r="O241" s="584"/>
      <c r="P241" s="584"/>
      <c r="Q241" s="584"/>
      <c r="R241" s="584"/>
      <c r="S241" s="584"/>
      <c r="T241" s="584"/>
      <c r="U241" s="584"/>
      <c r="V241" s="585"/>
      <c r="W241" s="584"/>
      <c r="X241" s="584"/>
      <c r="Y241" s="584"/>
      <c r="Z241" s="585"/>
      <c r="AA241" s="576"/>
      <c r="AB241" s="586"/>
      <c r="AC241" s="587"/>
      <c r="AD241" s="588"/>
      <c r="AE241" s="589"/>
      <c r="AF241" s="590"/>
      <c r="AG241" s="590"/>
      <c r="AH241" s="590"/>
      <c r="AI241" s="589"/>
      <c r="AJ241" s="591"/>
      <c r="AK241" s="592"/>
      <c r="AL241" s="592"/>
      <c r="AM241" s="592"/>
      <c r="AN241" s="589"/>
      <c r="AO241" s="590"/>
      <c r="AP241" s="590"/>
      <c r="AQ241" s="593"/>
      <c r="AR241" s="583"/>
      <c r="AS241" s="594"/>
      <c r="AT241" s="594"/>
      <c r="AU241" s="595"/>
      <c r="AV241" s="595"/>
      <c r="AW241" s="594"/>
      <c r="AX241" s="596"/>
      <c r="AY241" s="597"/>
      <c r="AZ241" s="596"/>
      <c r="BA241" s="596"/>
      <c r="BB241" s="598"/>
      <c r="BC241" s="598"/>
      <c r="BD241" s="586"/>
      <c r="BE241" s="599"/>
      <c r="BF241" s="600"/>
      <c r="BG241" s="589"/>
      <c r="BH241" s="590"/>
      <c r="BI241" s="601"/>
      <c r="BJ241" s="602"/>
      <c r="BK241" s="602"/>
      <c r="BL241" s="602"/>
      <c r="BM241" s="603"/>
      <c r="BN241" s="602"/>
      <c r="BO241" s="580"/>
      <c r="BP241" s="604"/>
      <c r="BQ241" s="598"/>
      <c r="BR241" s="605"/>
      <c r="BS241" s="605"/>
      <c r="BT241" s="605"/>
      <c r="BU241" s="605"/>
      <c r="BV241" s="605"/>
      <c r="BW241" s="605"/>
      <c r="BX241" s="598"/>
      <c r="BY241" s="605"/>
      <c r="BZ241" s="598"/>
      <c r="CA241" s="605"/>
      <c r="CB241" s="598"/>
      <c r="CC241" s="605"/>
      <c r="CD241" s="605"/>
      <c r="CE241" s="606"/>
      <c r="CF241" s="605"/>
      <c r="CG241" s="605"/>
      <c r="CH241" s="605"/>
      <c r="CI241" s="605"/>
      <c r="CJ241" s="607"/>
      <c r="CK241" s="608"/>
      <c r="CL241" s="609"/>
      <c r="CM241" s="609"/>
      <c r="CN241" s="609"/>
    </row>
    <row r="242" spans="1:92">
      <c r="A242" s="610"/>
      <c r="B242" s="610"/>
      <c r="C242" s="611"/>
      <c r="D242" s="612"/>
      <c r="E242" s="613"/>
      <c r="G242" s="610"/>
      <c r="H242" s="615"/>
      <c r="I242" s="610"/>
      <c r="BF242" s="580"/>
      <c r="BI242" s="596"/>
      <c r="BJ242" s="626"/>
      <c r="BK242" s="626"/>
      <c r="BL242" s="626"/>
      <c r="BM242" s="626"/>
      <c r="BN242" s="626"/>
      <c r="BO242" s="612"/>
      <c r="BP242" s="610"/>
      <c r="BQ242" s="610"/>
      <c r="BR242" s="610"/>
      <c r="BS242" s="610"/>
      <c r="BT242" s="610"/>
      <c r="BU242" s="610"/>
      <c r="BV242" s="610"/>
      <c r="BW242" s="610"/>
      <c r="BX242" s="627"/>
      <c r="BY242" s="628"/>
      <c r="BZ242" s="627"/>
      <c r="CA242" s="628"/>
      <c r="CB242" s="627"/>
      <c r="CC242" s="610"/>
      <c r="CD242" s="610"/>
      <c r="CE242" s="610"/>
      <c r="CF242" s="610"/>
      <c r="CG242" s="610"/>
      <c r="CH242" s="610"/>
      <c r="CI242" s="610"/>
      <c r="CJ242" s="629"/>
      <c r="CK242" s="630"/>
      <c r="CL242" s="465"/>
      <c r="CM242" s="465"/>
      <c r="CN242" s="465"/>
    </row>
    <row r="243" spans="1:92" s="648" customFormat="1" ht="25.5">
      <c r="A243" s="789" t="s">
        <v>7348</v>
      </c>
      <c r="B243" s="790" t="s">
        <v>7349</v>
      </c>
      <c r="C243" s="739" t="s">
        <v>1</v>
      </c>
      <c r="D243" s="792" t="s">
        <v>7350</v>
      </c>
      <c r="E243" s="631"/>
      <c r="F243" s="632"/>
      <c r="G243" s="793" t="s">
        <v>11639</v>
      </c>
      <c r="H243" s="805" t="s">
        <v>11640</v>
      </c>
      <c r="I243" s="807"/>
      <c r="J243" s="807" t="s">
        <v>7380</v>
      </c>
      <c r="K243" s="807" t="s">
        <v>7380</v>
      </c>
      <c r="L243" s="808" t="s">
        <v>7352</v>
      </c>
      <c r="M243" s="808" t="s">
        <v>7352</v>
      </c>
      <c r="N243" s="808" t="s">
        <v>7349</v>
      </c>
      <c r="O243" s="826" t="s">
        <v>7353</v>
      </c>
      <c r="P243" s="827" t="s">
        <v>7354</v>
      </c>
      <c r="Q243" s="827" t="s">
        <v>7355</v>
      </c>
      <c r="R243" s="633"/>
      <c r="S243" s="633"/>
      <c r="T243" s="633"/>
      <c r="U243" s="633"/>
      <c r="V243" s="633"/>
      <c r="W243" s="633"/>
      <c r="X243" s="633"/>
      <c r="Y243" s="633"/>
      <c r="Z243" s="633"/>
      <c r="AA243" s="634" t="s">
        <v>7359</v>
      </c>
      <c r="AB243" s="826" t="s">
        <v>7360</v>
      </c>
      <c r="AC243" s="830" t="s">
        <v>11641</v>
      </c>
      <c r="AD243" s="635"/>
      <c r="AE243" s="820" t="s">
        <v>7400</v>
      </c>
      <c r="AF243" s="822" t="s">
        <v>7361</v>
      </c>
      <c r="AG243" s="636"/>
      <c r="AH243" s="636"/>
      <c r="AI243" s="637" t="s">
        <v>7362</v>
      </c>
      <c r="AJ243" s="638"/>
      <c r="AK243" s="637"/>
      <c r="AL243" s="637"/>
      <c r="AM243" s="637"/>
      <c r="AN243" s="823" t="s">
        <v>7363</v>
      </c>
      <c r="AO243" s="824" t="s">
        <v>11642</v>
      </c>
      <c r="AP243" s="824" t="s">
        <v>11643</v>
      </c>
      <c r="AQ243" s="824" t="s">
        <v>11643</v>
      </c>
      <c r="AR243" s="639"/>
      <c r="AS243" s="824" t="s">
        <v>11644</v>
      </c>
      <c r="AT243" s="640"/>
      <c r="AU243" s="639"/>
      <c r="AV243" s="824" t="s">
        <v>7408</v>
      </c>
      <c r="AW243" s="824" t="s">
        <v>7367</v>
      </c>
      <c r="AX243" s="824" t="s">
        <v>11645</v>
      </c>
      <c r="AY243" s="641"/>
      <c r="AZ243" s="639"/>
      <c r="BA243" s="639"/>
      <c r="BB243" s="642"/>
      <c r="BC243" s="642"/>
      <c r="BD243" s="643"/>
      <c r="BE243" s="832" t="s">
        <v>7374</v>
      </c>
      <c r="BF243" s="640"/>
      <c r="BG243" s="834" t="s">
        <v>7376</v>
      </c>
      <c r="BH243" s="831" t="s">
        <v>7410</v>
      </c>
      <c r="BI243" s="596"/>
      <c r="BJ243" s="644"/>
      <c r="BK243" s="644"/>
      <c r="BL243" s="644"/>
      <c r="BM243" s="644"/>
      <c r="BN243" s="644"/>
      <c r="BO243" s="824" t="s">
        <v>11646</v>
      </c>
      <c r="BP243" s="640"/>
      <c r="BQ243" s="824" t="s">
        <v>11647</v>
      </c>
      <c r="BR243" s="639"/>
      <c r="BS243" s="639"/>
      <c r="BT243" s="824" t="s">
        <v>11647</v>
      </c>
      <c r="BU243" s="640"/>
      <c r="BV243" s="645"/>
      <c r="BW243" s="645"/>
      <c r="BX243" s="646"/>
      <c r="BY243" s="647"/>
      <c r="BZ243" s="646"/>
      <c r="CA243" s="647"/>
      <c r="CB243" s="646"/>
      <c r="CC243" s="645"/>
      <c r="CD243" s="645"/>
      <c r="CE243" s="645"/>
      <c r="CF243" s="645"/>
      <c r="CG243" s="645"/>
      <c r="CH243" s="645"/>
      <c r="CI243" s="645"/>
      <c r="CJ243" s="629"/>
      <c r="CK243" s="630"/>
      <c r="CL243" s="465"/>
      <c r="CM243" s="465"/>
      <c r="CN243" s="465"/>
    </row>
    <row r="244" spans="1:92">
      <c r="A244" s="789"/>
      <c r="B244" s="791"/>
      <c r="C244" s="739"/>
      <c r="D244" s="792"/>
      <c r="E244" s="649"/>
      <c r="F244" s="650"/>
      <c r="G244" s="794"/>
      <c r="H244" s="806"/>
      <c r="I244" s="807"/>
      <c r="J244" s="807"/>
      <c r="K244" s="807"/>
      <c r="L244" s="808"/>
      <c r="M244" s="808"/>
      <c r="N244" s="825"/>
      <c r="O244" s="826"/>
      <c r="P244" s="828"/>
      <c r="Q244" s="828"/>
      <c r="R244" s="651"/>
      <c r="S244" s="651"/>
      <c r="T244" s="651"/>
      <c r="U244" s="651"/>
      <c r="V244" s="651"/>
      <c r="W244" s="651"/>
      <c r="X244" s="651"/>
      <c r="Y244" s="651"/>
      <c r="Z244" s="651"/>
      <c r="AA244" s="652"/>
      <c r="AB244" s="829"/>
      <c r="AC244" s="830"/>
      <c r="AD244" s="653"/>
      <c r="AE244" s="821"/>
      <c r="AF244" s="822"/>
      <c r="AG244" s="654"/>
      <c r="AH244" s="654"/>
      <c r="AI244" s="655"/>
      <c r="AJ244" s="656"/>
      <c r="AK244" s="655"/>
      <c r="AL244" s="655"/>
      <c r="AM244" s="655"/>
      <c r="AN244" s="823"/>
      <c r="AO244" s="824"/>
      <c r="AP244" s="824"/>
      <c r="AQ244" s="824"/>
      <c r="AR244" s="640"/>
      <c r="AS244" s="824"/>
      <c r="AT244" s="640"/>
      <c r="AU244" s="640"/>
      <c r="AV244" s="824"/>
      <c r="AW244" s="824"/>
      <c r="AX244" s="824"/>
      <c r="AY244" s="657"/>
      <c r="AZ244" s="640"/>
      <c r="BA244" s="640"/>
      <c r="BB244" s="658"/>
      <c r="BC244" s="658"/>
      <c r="BD244" s="659"/>
      <c r="BE244" s="833"/>
      <c r="BF244" s="640"/>
      <c r="BG244" s="834"/>
      <c r="BH244" s="831"/>
      <c r="BI244" s="596"/>
      <c r="BJ244" s="644"/>
      <c r="BK244" s="644"/>
      <c r="BL244" s="644"/>
      <c r="BM244" s="644"/>
      <c r="BN244" s="644"/>
      <c r="BO244" s="825"/>
      <c r="BP244" s="660"/>
      <c r="BQ244" s="825"/>
      <c r="BR244" s="660"/>
      <c r="BS244" s="660"/>
      <c r="BT244" s="825"/>
      <c r="BU244" s="660"/>
      <c r="BV244" s="661"/>
      <c r="BW244" s="661"/>
      <c r="BX244" s="662"/>
      <c r="BY244" s="663"/>
      <c r="BZ244" s="662"/>
      <c r="CA244" s="663"/>
      <c r="CB244" s="662"/>
      <c r="CC244" s="661"/>
      <c r="CD244" s="661"/>
      <c r="CE244" s="661"/>
      <c r="CF244" s="661"/>
      <c r="CG244" s="661"/>
      <c r="CH244" s="661"/>
      <c r="CI244" s="661"/>
      <c r="CJ244" s="629"/>
      <c r="CK244" s="630"/>
      <c r="CL244" s="465"/>
      <c r="CM244" s="465"/>
      <c r="CN244" s="465"/>
    </row>
    <row r="245" spans="1:92" s="418" customFormat="1" ht="94.5">
      <c r="A245" s="386">
        <v>1</v>
      </c>
      <c r="B245" s="387">
        <v>18956</v>
      </c>
      <c r="C245" s="388" t="s">
        <v>3573</v>
      </c>
      <c r="D245" s="389">
        <v>34317</v>
      </c>
      <c r="E245" s="390">
        <f t="shared" ref="E245:E250" si="22">MONTH(D245)</f>
        <v>12</v>
      </c>
      <c r="F245" s="391" t="s">
        <v>7424</v>
      </c>
      <c r="G245" s="389"/>
      <c r="H245" s="403" t="s">
        <v>11648</v>
      </c>
      <c r="I245" s="393">
        <f t="shared" ref="I245:I250" si="23">YEAR(D245)</f>
        <v>1993</v>
      </c>
      <c r="J245" s="389"/>
      <c r="K245" s="432">
        <v>34317</v>
      </c>
      <c r="L245" s="423" t="s">
        <v>7397</v>
      </c>
      <c r="M245" s="423" t="s">
        <v>7397</v>
      </c>
      <c r="N245" s="387">
        <v>18956</v>
      </c>
      <c r="O245" s="433" t="s">
        <v>11649</v>
      </c>
      <c r="P245" s="434" t="s">
        <v>11650</v>
      </c>
      <c r="Q245" s="401" t="s">
        <v>11651</v>
      </c>
      <c r="R245" s="401" t="s">
        <v>11652</v>
      </c>
      <c r="S245" s="401" t="s">
        <v>11653</v>
      </c>
      <c r="T245" s="401" t="s">
        <v>10289</v>
      </c>
      <c r="U245" s="401" t="s">
        <v>7432</v>
      </c>
      <c r="V245" s="401" t="s">
        <v>11652</v>
      </c>
      <c r="W245" s="395" t="s">
        <v>11653</v>
      </c>
      <c r="X245" s="395" t="s">
        <v>10289</v>
      </c>
      <c r="Y245" s="395" t="s">
        <v>7432</v>
      </c>
      <c r="Z245" s="395" t="s">
        <v>7433</v>
      </c>
      <c r="AA245" s="386" t="s">
        <v>8273</v>
      </c>
      <c r="AB245" s="396" t="s">
        <v>8294</v>
      </c>
      <c r="AC245" s="397" t="s">
        <v>11654</v>
      </c>
      <c r="AD245" s="398">
        <v>44552</v>
      </c>
      <c r="AE245" s="399" t="s">
        <v>7437</v>
      </c>
      <c r="AF245" s="395">
        <v>44281</v>
      </c>
      <c r="AG245" s="395">
        <v>44646</v>
      </c>
      <c r="AH245" s="435"/>
      <c r="AI245" s="399" t="s">
        <v>7502</v>
      </c>
      <c r="AJ245" s="400" t="s">
        <v>11655</v>
      </c>
      <c r="AK245" s="401" t="s">
        <v>11656</v>
      </c>
      <c r="AL245" s="401" t="s">
        <v>11657</v>
      </c>
      <c r="AM245" s="401" t="s">
        <v>11658</v>
      </c>
      <c r="AN245" s="395"/>
      <c r="AO245" s="389">
        <v>42929</v>
      </c>
      <c r="AP245" s="389">
        <v>42929</v>
      </c>
      <c r="AQ245" s="436"/>
      <c r="AR245" s="393">
        <f>YEAR(AP245)</f>
        <v>2017</v>
      </c>
      <c r="AS245" s="389" t="s">
        <v>7602</v>
      </c>
      <c r="AT245" s="389">
        <v>0</v>
      </c>
      <c r="AU245" s="437" t="s">
        <v>7447</v>
      </c>
      <c r="AV245" s="438"/>
      <c r="AW245" s="437" t="s">
        <v>7603</v>
      </c>
      <c r="AX245" s="403" t="s">
        <v>11659</v>
      </c>
      <c r="AY245" s="405" t="s">
        <v>7605</v>
      </c>
      <c r="AZ245" s="403" t="s">
        <v>7605</v>
      </c>
      <c r="BA245" s="403">
        <v>2216037355</v>
      </c>
      <c r="BB245" s="406" t="s">
        <v>11660</v>
      </c>
      <c r="BC245" s="406" t="s">
        <v>11661</v>
      </c>
      <c r="BD245" s="396" t="s">
        <v>5210</v>
      </c>
      <c r="BE245" s="407" t="s">
        <v>11662</v>
      </c>
      <c r="BF245" s="390">
        <v>5777000</v>
      </c>
      <c r="BG245" s="399" t="s">
        <v>11663</v>
      </c>
      <c r="BH245" s="408">
        <v>44044</v>
      </c>
      <c r="BI245" s="409" t="s">
        <v>11664</v>
      </c>
      <c r="BJ245" s="410" t="s">
        <v>7379</v>
      </c>
      <c r="BK245" s="410">
        <v>0</v>
      </c>
      <c r="BL245" s="410">
        <v>0</v>
      </c>
      <c r="BM245" s="411" t="s">
        <v>11665</v>
      </c>
      <c r="BN245" s="410" t="s">
        <v>11666</v>
      </c>
      <c r="BO245" s="390">
        <v>1993</v>
      </c>
      <c r="BP245" s="390"/>
      <c r="BQ245" s="437" t="s">
        <v>11667</v>
      </c>
      <c r="BR245" s="427"/>
      <c r="BS245" s="413"/>
      <c r="BT245" s="427"/>
      <c r="BU245" s="413"/>
      <c r="BV245" s="427"/>
      <c r="BW245" s="427"/>
      <c r="BX245" s="406"/>
      <c r="BY245" s="427" t="s">
        <v>109</v>
      </c>
      <c r="BZ245" s="406" t="s">
        <v>11668</v>
      </c>
      <c r="CA245" s="427" t="s">
        <v>11669</v>
      </c>
      <c r="CB245" s="406" t="s">
        <v>11670</v>
      </c>
      <c r="CC245" s="427" t="s">
        <v>11671</v>
      </c>
      <c r="CD245" s="427" t="s">
        <v>11672</v>
      </c>
      <c r="CE245" s="427" t="s">
        <v>11673</v>
      </c>
      <c r="CF245" s="427" t="s">
        <v>11674</v>
      </c>
      <c r="CG245" s="427" t="s">
        <v>7590</v>
      </c>
      <c r="CH245" s="427" t="s">
        <v>11675</v>
      </c>
      <c r="CI245" s="427"/>
      <c r="CJ245" s="415"/>
      <c r="CK245" s="416"/>
      <c r="CL245" s="417"/>
      <c r="CM245" s="417"/>
      <c r="CN245" s="417"/>
    </row>
    <row r="246" spans="1:92" s="418" customFormat="1" ht="47.25">
      <c r="A246" s="386">
        <v>2</v>
      </c>
      <c r="B246" s="387">
        <v>12286</v>
      </c>
      <c r="C246" s="522" t="s">
        <v>767</v>
      </c>
      <c r="D246" s="419">
        <v>28258</v>
      </c>
      <c r="E246" s="390">
        <f t="shared" si="22"/>
        <v>5</v>
      </c>
      <c r="F246" s="391" t="s">
        <v>10759</v>
      </c>
      <c r="G246" s="419"/>
      <c r="H246" s="392"/>
      <c r="I246" s="393">
        <f t="shared" si="23"/>
        <v>1977</v>
      </c>
      <c r="J246" s="419"/>
      <c r="K246" s="448">
        <v>28258</v>
      </c>
      <c r="L246" s="387">
        <v>2</v>
      </c>
      <c r="M246" s="387" t="s">
        <v>7397</v>
      </c>
      <c r="N246" s="387">
        <v>12286</v>
      </c>
      <c r="O246" s="433" t="s">
        <v>7497</v>
      </c>
      <c r="P246" s="401" t="s">
        <v>11676</v>
      </c>
      <c r="Q246" s="401" t="s">
        <v>10319</v>
      </c>
      <c r="R246" s="401" t="s">
        <v>11546</v>
      </c>
      <c r="S246" s="401" t="s">
        <v>7430</v>
      </c>
      <c r="T246" s="401" t="s">
        <v>7431</v>
      </c>
      <c r="U246" s="401" t="s">
        <v>7432</v>
      </c>
      <c r="V246" s="395" t="s">
        <v>11546</v>
      </c>
      <c r="W246" s="395" t="s">
        <v>7430</v>
      </c>
      <c r="X246" s="395" t="s">
        <v>7431</v>
      </c>
      <c r="Y246" s="395" t="s">
        <v>7432</v>
      </c>
      <c r="Z246" s="395" t="s">
        <v>7433</v>
      </c>
      <c r="AA246" s="386" t="s">
        <v>7434</v>
      </c>
      <c r="AB246" s="396" t="s">
        <v>7871</v>
      </c>
      <c r="AC246" s="449" t="s">
        <v>11677</v>
      </c>
      <c r="AD246" s="398">
        <v>44306</v>
      </c>
      <c r="AE246" s="399" t="s">
        <v>7437</v>
      </c>
      <c r="AF246" s="395"/>
      <c r="AG246" s="395"/>
      <c r="AH246" s="395"/>
      <c r="AI246" s="399" t="s">
        <v>7502</v>
      </c>
      <c r="AJ246" s="460" t="s">
        <v>7971</v>
      </c>
      <c r="AK246" s="401" t="s">
        <v>7789</v>
      </c>
      <c r="AL246" s="401" t="s">
        <v>7715</v>
      </c>
      <c r="AM246" s="401" t="s">
        <v>7764</v>
      </c>
      <c r="AN246" s="459"/>
      <c r="AO246" s="419">
        <v>36472</v>
      </c>
      <c r="AP246" s="419">
        <v>36472</v>
      </c>
      <c r="AQ246" s="423"/>
      <c r="AR246" s="393">
        <f>YEAR(AP246)</f>
        <v>1999</v>
      </c>
      <c r="AS246" s="389" t="s">
        <v>7676</v>
      </c>
      <c r="AT246" s="389">
        <v>0</v>
      </c>
      <c r="AU246" s="404"/>
      <c r="AV246" s="393"/>
      <c r="AW246" s="404"/>
      <c r="AX246" s="389" t="s">
        <v>7676</v>
      </c>
      <c r="AY246" s="519" t="s">
        <v>7678</v>
      </c>
      <c r="AZ246" s="406" t="s">
        <v>7679</v>
      </c>
      <c r="BA246" s="406">
        <v>2099016457</v>
      </c>
      <c r="BB246" s="406" t="s">
        <v>11678</v>
      </c>
      <c r="BC246" s="444" t="s">
        <v>11679</v>
      </c>
      <c r="BD246" s="506" t="s">
        <v>5204</v>
      </c>
      <c r="BE246" s="407" t="s">
        <v>7655</v>
      </c>
      <c r="BF246" s="390">
        <v>6877000</v>
      </c>
      <c r="BG246" s="399" t="s">
        <v>7682</v>
      </c>
      <c r="BH246" s="408">
        <v>43617</v>
      </c>
      <c r="BI246" s="409" t="s">
        <v>11680</v>
      </c>
      <c r="BJ246" s="410" t="s">
        <v>7379</v>
      </c>
      <c r="BK246" s="410">
        <v>0</v>
      </c>
      <c r="BL246" s="410">
        <v>0</v>
      </c>
      <c r="BM246" s="411" t="s">
        <v>11681</v>
      </c>
      <c r="BN246" s="410" t="s">
        <v>11682</v>
      </c>
      <c r="BO246" s="390">
        <v>1971</v>
      </c>
      <c r="BP246" s="412"/>
      <c r="BQ246" s="392" t="s">
        <v>11683</v>
      </c>
      <c r="BR246" s="664" t="s">
        <v>11684</v>
      </c>
      <c r="BS246" s="664" t="s">
        <v>10588</v>
      </c>
      <c r="BT246" s="664" t="s">
        <v>11685</v>
      </c>
      <c r="BU246" s="664" t="s">
        <v>11686</v>
      </c>
      <c r="BV246" s="664"/>
      <c r="BW246" s="664"/>
      <c r="BX246" s="406">
        <v>2</v>
      </c>
      <c r="BY246" s="427" t="s">
        <v>8662</v>
      </c>
      <c r="BZ246" s="406">
        <v>0</v>
      </c>
      <c r="CA246" s="427" t="s">
        <v>8662</v>
      </c>
      <c r="CB246" s="406">
        <v>0</v>
      </c>
      <c r="CC246" s="664" t="s">
        <v>7468</v>
      </c>
      <c r="CD246" s="664" t="s">
        <v>11554</v>
      </c>
      <c r="CE246" s="665" t="s">
        <v>11687</v>
      </c>
      <c r="CF246" s="664" t="s">
        <v>11688</v>
      </c>
      <c r="CG246" s="664" t="s">
        <v>7590</v>
      </c>
      <c r="CH246" s="664" t="s">
        <v>11689</v>
      </c>
      <c r="CI246" s="664"/>
      <c r="CJ246" s="415">
        <f>+$CJ$2-AR246</f>
        <v>25</v>
      </c>
      <c r="CK246" s="416">
        <f>VLOOKUP(B246,'[1]thành tích'!B$4:H$400,7,0)</f>
        <v>2022</v>
      </c>
      <c r="CL246" s="417" t="e">
        <f>VLOOKUP(B246,'[1]thành tích'!B$4:M$310,12,0)</f>
        <v>#REF!</v>
      </c>
      <c r="CM246" s="417" t="str">
        <f>VLOOKUP(B246,'[1]thành tích'!B$4:J$310,9,0)</f>
        <v>Thái Lan năm 2018 (CN Xuất sắc)</v>
      </c>
      <c r="CN246" s="417" t="str">
        <f>VLOOKUP(B246,'[1]thành tích'!B$4:F$310,5,0)</f>
        <v>Móng Cái 9/2016</v>
      </c>
    </row>
    <row r="247" spans="1:92" s="465" customFormat="1" ht="47.25">
      <c r="A247" s="386">
        <v>3</v>
      </c>
      <c r="B247" s="387">
        <v>18844</v>
      </c>
      <c r="C247" s="489" t="s">
        <v>3504</v>
      </c>
      <c r="D247" s="389">
        <v>34940</v>
      </c>
      <c r="E247" s="390">
        <f t="shared" si="22"/>
        <v>8</v>
      </c>
      <c r="F247" s="391" t="s">
        <v>7924</v>
      </c>
      <c r="G247" s="389" t="s">
        <v>11690</v>
      </c>
      <c r="H247" s="405" t="s">
        <v>11691</v>
      </c>
      <c r="I247" s="393">
        <f t="shared" si="23"/>
        <v>1995</v>
      </c>
      <c r="J247" s="389">
        <v>34940</v>
      </c>
      <c r="K247" s="429"/>
      <c r="L247" s="387">
        <v>1</v>
      </c>
      <c r="M247" s="387" t="s">
        <v>7425</v>
      </c>
      <c r="N247" s="387">
        <v>18844</v>
      </c>
      <c r="O247" s="406" t="s">
        <v>11692</v>
      </c>
      <c r="P247" s="401" t="s">
        <v>11693</v>
      </c>
      <c r="Q247" s="401" t="s">
        <v>6816</v>
      </c>
      <c r="R247" s="401" t="s">
        <v>11694</v>
      </c>
      <c r="S247" s="401" t="s">
        <v>11695</v>
      </c>
      <c r="T247" s="401" t="s">
        <v>10289</v>
      </c>
      <c r="U247" s="401" t="s">
        <v>7432</v>
      </c>
      <c r="V247" s="395" t="s">
        <v>11696</v>
      </c>
      <c r="W247" s="395" t="s">
        <v>7430</v>
      </c>
      <c r="X247" s="395" t="s">
        <v>7431</v>
      </c>
      <c r="Y247" s="395" t="s">
        <v>7432</v>
      </c>
      <c r="Z247" s="395" t="s">
        <v>7433</v>
      </c>
      <c r="AA247" s="386" t="s">
        <v>8273</v>
      </c>
      <c r="AB247" s="396" t="s">
        <v>8294</v>
      </c>
      <c r="AC247" s="397" t="s">
        <v>11697</v>
      </c>
      <c r="AD247" s="398">
        <v>44431</v>
      </c>
      <c r="AE247" s="434" t="s">
        <v>7437</v>
      </c>
      <c r="AF247" s="395"/>
      <c r="AG247" s="395"/>
      <c r="AH247" s="395"/>
      <c r="AI247" s="399" t="s">
        <v>7502</v>
      </c>
      <c r="AJ247" s="407" t="s">
        <v>8296</v>
      </c>
      <c r="AK247" s="399" t="s">
        <v>8297</v>
      </c>
      <c r="AL247" s="401" t="s">
        <v>7674</v>
      </c>
      <c r="AM247" s="401" t="s">
        <v>8298</v>
      </c>
      <c r="AN247" s="399"/>
      <c r="AO247" s="389">
        <v>42905</v>
      </c>
      <c r="AP247" s="389">
        <v>42905</v>
      </c>
      <c r="AQ247" s="485"/>
      <c r="AR247" s="393">
        <f>YEAR(AP247)</f>
        <v>2017</v>
      </c>
      <c r="AS247" s="389" t="s">
        <v>7912</v>
      </c>
      <c r="AT247" s="389">
        <v>0</v>
      </c>
      <c r="AU247" s="386"/>
      <c r="AV247" s="386"/>
      <c r="AW247" s="389" t="s">
        <v>7603</v>
      </c>
      <c r="AX247" s="406" t="s">
        <v>7912</v>
      </c>
      <c r="AY247" s="405" t="s">
        <v>7678</v>
      </c>
      <c r="AZ247" s="403" t="s">
        <v>7679</v>
      </c>
      <c r="BA247" s="403">
        <v>2216038031</v>
      </c>
      <c r="BB247" s="406" t="s">
        <v>11698</v>
      </c>
      <c r="BC247" s="406" t="s">
        <v>11699</v>
      </c>
      <c r="BD247" s="396" t="s">
        <v>5210</v>
      </c>
      <c r="BE247" s="407" t="s">
        <v>7892</v>
      </c>
      <c r="BF247" s="390">
        <v>6237000</v>
      </c>
      <c r="BG247" s="399" t="s">
        <v>7682</v>
      </c>
      <c r="BH247" s="408">
        <v>44136</v>
      </c>
      <c r="BI247" s="409" t="s">
        <v>11700</v>
      </c>
      <c r="BJ247" s="410" t="s">
        <v>7377</v>
      </c>
      <c r="BK247" s="410"/>
      <c r="BL247" s="410"/>
      <c r="BM247" s="410"/>
      <c r="BN247" s="410"/>
      <c r="BO247" s="390">
        <v>1995</v>
      </c>
      <c r="BP247" s="412" t="s">
        <v>11701</v>
      </c>
      <c r="BQ247" s="401" t="s">
        <v>11702</v>
      </c>
      <c r="BR247" s="490" t="s">
        <v>11703</v>
      </c>
      <c r="BS247" s="490"/>
      <c r="BT247" s="490"/>
      <c r="BU247" s="490"/>
      <c r="BV247" s="490"/>
      <c r="BW247" s="490"/>
      <c r="BX247" s="406">
        <v>1</v>
      </c>
      <c r="BY247" s="427"/>
      <c r="BZ247" s="406"/>
      <c r="CA247" s="427"/>
      <c r="CB247" s="406"/>
      <c r="CC247" s="490" t="s">
        <v>7604</v>
      </c>
      <c r="CD247" s="490" t="s">
        <v>11704</v>
      </c>
      <c r="CE247" s="490"/>
      <c r="CF247" s="490" t="s">
        <v>11705</v>
      </c>
      <c r="CG247" s="490" t="s">
        <v>11706</v>
      </c>
      <c r="CH247" s="490" t="s">
        <v>8485</v>
      </c>
      <c r="CI247" s="490"/>
      <c r="CJ247" s="415">
        <f t="shared" ref="CJ247:CJ248" si="24">+$CJ$2-AR247</f>
        <v>7</v>
      </c>
    </row>
    <row r="248" spans="1:92" s="418" customFormat="1" ht="47.25">
      <c r="A248" s="386">
        <v>4</v>
      </c>
      <c r="B248" s="439">
        <v>18851</v>
      </c>
      <c r="C248" s="480" t="s">
        <v>505</v>
      </c>
      <c r="D248" s="419">
        <v>34376</v>
      </c>
      <c r="E248" s="390">
        <f t="shared" si="22"/>
        <v>2</v>
      </c>
      <c r="F248" s="391" t="s">
        <v>7924</v>
      </c>
      <c r="G248" s="389" t="s">
        <v>11690</v>
      </c>
      <c r="H248" s="405" t="s">
        <v>11707</v>
      </c>
      <c r="I248" s="393">
        <f t="shared" si="23"/>
        <v>1994</v>
      </c>
      <c r="J248" s="419">
        <v>34376</v>
      </c>
      <c r="K248" s="448"/>
      <c r="L248" s="387">
        <v>1</v>
      </c>
      <c r="M248" s="387" t="s">
        <v>7425</v>
      </c>
      <c r="N248" s="439">
        <v>18851</v>
      </c>
      <c r="O248" s="403"/>
      <c r="P248" s="455" t="s">
        <v>11708</v>
      </c>
      <c r="Q248" s="456" t="s">
        <v>6822</v>
      </c>
      <c r="R248" s="456" t="s">
        <v>11709</v>
      </c>
      <c r="S248" s="456" t="s">
        <v>7571</v>
      </c>
      <c r="T248" s="456" t="s">
        <v>7431</v>
      </c>
      <c r="U248" s="456" t="s">
        <v>7432</v>
      </c>
      <c r="V248" s="395" t="s">
        <v>11709</v>
      </c>
      <c r="W248" s="395" t="s">
        <v>7571</v>
      </c>
      <c r="X248" s="395" t="s">
        <v>7431</v>
      </c>
      <c r="Y248" s="395" t="s">
        <v>7432</v>
      </c>
      <c r="Z248" s="395" t="s">
        <v>7433</v>
      </c>
      <c r="AA248" s="386" t="s">
        <v>7434</v>
      </c>
      <c r="AB248" s="396" t="s">
        <v>8294</v>
      </c>
      <c r="AC248" s="397" t="s">
        <v>11710</v>
      </c>
      <c r="AD248" s="398">
        <v>44299</v>
      </c>
      <c r="AE248" s="399" t="s">
        <v>7437</v>
      </c>
      <c r="AF248" s="408"/>
      <c r="AG248" s="408"/>
      <c r="AH248" s="408"/>
      <c r="AI248" s="399" t="s">
        <v>7502</v>
      </c>
      <c r="AJ248" s="407" t="s">
        <v>8296</v>
      </c>
      <c r="AK248" s="399" t="s">
        <v>8297</v>
      </c>
      <c r="AL248" s="401" t="s">
        <v>7674</v>
      </c>
      <c r="AM248" s="401" t="s">
        <v>8298</v>
      </c>
      <c r="AN248" s="399"/>
      <c r="AO248" s="389">
        <v>42905</v>
      </c>
      <c r="AP248" s="389">
        <v>42905</v>
      </c>
      <c r="AQ248" s="403"/>
      <c r="AR248" s="393">
        <f>YEAR(AP248)</f>
        <v>2017</v>
      </c>
      <c r="AS248" s="389" t="s">
        <v>7912</v>
      </c>
      <c r="AT248" s="389">
        <v>0</v>
      </c>
      <c r="AU248" s="404"/>
      <c r="AV248" s="404"/>
      <c r="AW248" s="406" t="s">
        <v>7603</v>
      </c>
      <c r="AX248" s="389" t="s">
        <v>7912</v>
      </c>
      <c r="AY248" s="405" t="s">
        <v>7678</v>
      </c>
      <c r="AZ248" s="403" t="s">
        <v>7679</v>
      </c>
      <c r="BA248" s="403">
        <v>2216038038</v>
      </c>
      <c r="BB248" s="406" t="s">
        <v>11711</v>
      </c>
      <c r="BC248" s="406" t="s">
        <v>11712</v>
      </c>
      <c r="BD248" s="396" t="s">
        <v>5210</v>
      </c>
      <c r="BE248" s="407" t="s">
        <v>7892</v>
      </c>
      <c r="BF248" s="390">
        <v>6237000</v>
      </c>
      <c r="BG248" s="399" t="s">
        <v>7682</v>
      </c>
      <c r="BH248" s="408">
        <v>44136</v>
      </c>
      <c r="BI248" s="409" t="s">
        <v>11713</v>
      </c>
      <c r="BJ248" s="410"/>
      <c r="BK248" s="410"/>
      <c r="BL248" s="410"/>
      <c r="BM248" s="410"/>
      <c r="BN248" s="410"/>
      <c r="BO248" s="390"/>
      <c r="BP248" s="390"/>
      <c r="BQ248" s="406"/>
      <c r="BR248" s="427"/>
      <c r="BS248" s="427"/>
      <c r="BT248" s="427"/>
      <c r="BU248" s="427"/>
      <c r="BV248" s="427"/>
      <c r="BW248" s="427"/>
      <c r="BX248" s="406"/>
      <c r="BY248" s="427"/>
      <c r="BZ248" s="406"/>
      <c r="CA248" s="427"/>
      <c r="CB248" s="406"/>
      <c r="CC248" s="427" t="s">
        <v>7777</v>
      </c>
      <c r="CD248" s="427" t="s">
        <v>11714</v>
      </c>
      <c r="CE248" s="428" t="s">
        <v>11715</v>
      </c>
      <c r="CF248" s="427"/>
      <c r="CG248" s="427"/>
      <c r="CH248" s="427"/>
      <c r="CI248" s="427"/>
      <c r="CJ248" s="415">
        <f t="shared" si="24"/>
        <v>7</v>
      </c>
    </row>
    <row r="249" spans="1:92" s="418" customFormat="1" ht="31.5">
      <c r="A249" s="386">
        <v>5</v>
      </c>
      <c r="B249" s="387">
        <v>14264</v>
      </c>
      <c r="C249" s="388" t="s">
        <v>1668</v>
      </c>
      <c r="D249" s="389">
        <v>29856</v>
      </c>
      <c r="E249" s="390">
        <f t="shared" si="22"/>
        <v>9</v>
      </c>
      <c r="F249" s="391" t="s">
        <v>7424</v>
      </c>
      <c r="G249" s="395" t="s">
        <v>11716</v>
      </c>
      <c r="H249" s="403" t="s">
        <v>11717</v>
      </c>
      <c r="I249" s="393">
        <f t="shared" si="23"/>
        <v>1981</v>
      </c>
      <c r="J249" s="389">
        <v>29856</v>
      </c>
      <c r="K249" s="432"/>
      <c r="L249" s="387">
        <v>1</v>
      </c>
      <c r="M249" s="387" t="s">
        <v>7425</v>
      </c>
      <c r="N249" s="387">
        <v>14264</v>
      </c>
      <c r="O249" s="433" t="s">
        <v>11718</v>
      </c>
      <c r="P249" s="433" t="s">
        <v>11718</v>
      </c>
      <c r="Q249" s="401" t="s">
        <v>11719</v>
      </c>
      <c r="R249" s="401" t="s">
        <v>11720</v>
      </c>
      <c r="S249" s="434" t="s">
        <v>7474</v>
      </c>
      <c r="T249" s="401" t="s">
        <v>7431</v>
      </c>
      <c r="U249" s="401" t="s">
        <v>7432</v>
      </c>
      <c r="V249" s="401" t="s">
        <v>11720</v>
      </c>
      <c r="W249" s="434" t="s">
        <v>7474</v>
      </c>
      <c r="X249" s="401" t="s">
        <v>7431</v>
      </c>
      <c r="Y249" s="401" t="s">
        <v>7432</v>
      </c>
      <c r="Z249" s="395" t="s">
        <v>7433</v>
      </c>
      <c r="AA249" s="386" t="s">
        <v>7434</v>
      </c>
      <c r="AB249" s="396" t="s">
        <v>7435</v>
      </c>
      <c r="AC249" s="397" t="s">
        <v>11721</v>
      </c>
      <c r="AD249" s="398">
        <v>44422</v>
      </c>
      <c r="AE249" s="399" t="s">
        <v>7437</v>
      </c>
      <c r="AF249" s="395">
        <v>40317</v>
      </c>
      <c r="AG249" s="395">
        <v>40682</v>
      </c>
      <c r="AH249" s="435"/>
      <c r="AI249" s="399" t="s">
        <v>7502</v>
      </c>
      <c r="AJ249" s="400" t="s">
        <v>11722</v>
      </c>
      <c r="AK249" s="401" t="s">
        <v>7504</v>
      </c>
      <c r="AL249" s="401" t="s">
        <v>7441</v>
      </c>
      <c r="AM249" s="401" t="s">
        <v>11723</v>
      </c>
      <c r="AN249" s="395" t="s">
        <v>7441</v>
      </c>
      <c r="AO249" s="389">
        <v>38827</v>
      </c>
      <c r="AP249" s="389">
        <v>38827</v>
      </c>
      <c r="AQ249" s="436"/>
      <c r="AR249" s="393">
        <v>2006</v>
      </c>
      <c r="AS249" s="389" t="s">
        <v>7478</v>
      </c>
      <c r="AT249" s="389" t="s">
        <v>7478</v>
      </c>
      <c r="AU249" s="437" t="s">
        <v>7447</v>
      </c>
      <c r="AV249" s="438"/>
      <c r="AW249" s="437"/>
      <c r="AX249" s="403" t="s">
        <v>7478</v>
      </c>
      <c r="AY249" s="405" t="s">
        <v>7448</v>
      </c>
      <c r="AZ249" s="403" t="s">
        <v>7449</v>
      </c>
      <c r="BA249" s="403"/>
      <c r="BB249" s="406">
        <v>5701015638</v>
      </c>
      <c r="BC249" s="666" t="s">
        <v>11724</v>
      </c>
      <c r="BD249" s="396" t="s">
        <v>5273</v>
      </c>
      <c r="BE249" s="407" t="s">
        <v>7529</v>
      </c>
      <c r="BF249" s="390">
        <v>10385000</v>
      </c>
      <c r="BG249" s="399" t="s">
        <v>7481</v>
      </c>
      <c r="BH249" s="408">
        <v>45388</v>
      </c>
      <c r="BI249" s="468" t="s">
        <v>11725</v>
      </c>
      <c r="BJ249" s="410" t="s">
        <v>7377</v>
      </c>
      <c r="BK249" s="410" t="s">
        <v>1794</v>
      </c>
      <c r="BL249" s="410"/>
      <c r="BM249" s="411"/>
      <c r="BN249" s="410"/>
      <c r="BO249" s="412">
        <v>1986</v>
      </c>
      <c r="BP249" s="390"/>
      <c r="BQ249" s="437" t="s">
        <v>11726</v>
      </c>
      <c r="BR249" s="427" t="s">
        <v>11727</v>
      </c>
      <c r="BS249" s="413"/>
      <c r="BT249" s="427" t="s">
        <v>11728</v>
      </c>
      <c r="BU249" s="413"/>
      <c r="BV249" s="427"/>
      <c r="BW249" s="427"/>
      <c r="BX249" s="406">
        <v>2</v>
      </c>
      <c r="BY249" s="427" t="s">
        <v>11729</v>
      </c>
      <c r="BZ249" s="406"/>
      <c r="CA249" s="427" t="s">
        <v>11730</v>
      </c>
      <c r="CB249" s="406"/>
      <c r="CC249" s="427"/>
      <c r="CD249" s="427" t="s">
        <v>11718</v>
      </c>
      <c r="CE249" s="427"/>
      <c r="CF249" s="427" t="s">
        <v>11731</v>
      </c>
      <c r="CG249" s="427" t="s">
        <v>7468</v>
      </c>
      <c r="CH249" s="427" t="s">
        <v>11732</v>
      </c>
      <c r="CI249" s="427"/>
      <c r="CJ249" s="415">
        <f>+$CJ$2-AR249</f>
        <v>18</v>
      </c>
      <c r="CK249" s="416"/>
      <c r="CL249" s="417"/>
      <c r="CM249" s="417"/>
      <c r="CN249" s="417"/>
    </row>
    <row r="250" spans="1:92" s="418" customFormat="1" ht="47.25">
      <c r="A250" s="386">
        <v>6</v>
      </c>
      <c r="B250" s="439">
        <v>17942</v>
      </c>
      <c r="C250" s="522" t="s">
        <v>11733</v>
      </c>
      <c r="D250" s="419">
        <v>33491</v>
      </c>
      <c r="E250" s="390">
        <f t="shared" si="22"/>
        <v>9</v>
      </c>
      <c r="F250" s="391" t="s">
        <v>8761</v>
      </c>
      <c r="G250" s="419" t="s">
        <v>11734</v>
      </c>
      <c r="H250" s="405" t="s">
        <v>11735</v>
      </c>
      <c r="I250" s="393">
        <f t="shared" si="23"/>
        <v>1991</v>
      </c>
      <c r="J250" s="419">
        <v>33491</v>
      </c>
      <c r="K250" s="448"/>
      <c r="L250" s="387">
        <v>1</v>
      </c>
      <c r="M250" s="387" t="s">
        <v>7425</v>
      </c>
      <c r="N250" s="439">
        <v>17942</v>
      </c>
      <c r="O250" s="433" t="s">
        <v>11736</v>
      </c>
      <c r="P250" s="434" t="s">
        <v>11736</v>
      </c>
      <c r="Q250" s="395" t="s">
        <v>7985</v>
      </c>
      <c r="R250" s="395" t="s">
        <v>11737</v>
      </c>
      <c r="S250" s="395" t="s">
        <v>11738</v>
      </c>
      <c r="T250" s="395" t="s">
        <v>9731</v>
      </c>
      <c r="U250" s="395" t="s">
        <v>4901</v>
      </c>
      <c r="V250" s="395" t="s">
        <v>7990</v>
      </c>
      <c r="W250" s="395" t="s">
        <v>7430</v>
      </c>
      <c r="X250" s="395" t="s">
        <v>7431</v>
      </c>
      <c r="Y250" s="395" t="s">
        <v>7432</v>
      </c>
      <c r="Z250" s="395" t="s">
        <v>7991</v>
      </c>
      <c r="AA250" s="386" t="s">
        <v>7434</v>
      </c>
      <c r="AB250" s="396" t="s">
        <v>7435</v>
      </c>
      <c r="AC250" s="426" t="s">
        <v>11739</v>
      </c>
      <c r="AD250" s="418" t="s">
        <v>11740</v>
      </c>
      <c r="AE250" s="434" t="s">
        <v>11741</v>
      </c>
      <c r="AF250" s="408"/>
      <c r="AG250" s="408"/>
      <c r="AH250" s="408"/>
      <c r="AI250" s="399" t="s">
        <v>7502</v>
      </c>
      <c r="AJ250" s="407" t="s">
        <v>8582</v>
      </c>
      <c r="AK250" s="458" t="s">
        <v>7504</v>
      </c>
      <c r="AL250" s="401" t="s">
        <v>7441</v>
      </c>
      <c r="AM250" s="401" t="s">
        <v>10554</v>
      </c>
      <c r="AN250" s="399"/>
      <c r="AO250" s="419">
        <v>41956</v>
      </c>
      <c r="AP250" s="419">
        <v>41652</v>
      </c>
      <c r="AQ250" s="403"/>
      <c r="AR250" s="393">
        <f>YEAR(AP250)</f>
        <v>2014</v>
      </c>
      <c r="AS250" s="389" t="s">
        <v>7676</v>
      </c>
      <c r="AT250" s="389">
        <v>0</v>
      </c>
      <c r="AU250" s="404"/>
      <c r="AV250" s="404" t="s">
        <v>7742</v>
      </c>
      <c r="AW250" s="389"/>
      <c r="AX250" s="406" t="s">
        <v>7676</v>
      </c>
      <c r="AY250" s="405" t="s">
        <v>7678</v>
      </c>
      <c r="AZ250" s="403" t="s">
        <v>7679</v>
      </c>
      <c r="BA250" s="403">
        <v>2214021615</v>
      </c>
      <c r="BB250" s="406" t="s">
        <v>11742</v>
      </c>
      <c r="BC250" s="406" t="s">
        <v>11743</v>
      </c>
      <c r="BD250" s="396" t="s">
        <v>5204</v>
      </c>
      <c r="BE250" s="407" t="s">
        <v>7767</v>
      </c>
      <c r="BF250" s="390">
        <v>6549000</v>
      </c>
      <c r="BG250" s="399" t="s">
        <v>7682</v>
      </c>
      <c r="BH250" s="408">
        <v>43804</v>
      </c>
      <c r="BI250" s="409" t="s">
        <v>11744</v>
      </c>
      <c r="BJ250" s="410"/>
      <c r="BK250" s="410">
        <v>0</v>
      </c>
      <c r="BL250" s="410">
        <v>0</v>
      </c>
      <c r="BM250" s="411">
        <v>0</v>
      </c>
      <c r="BN250" s="410">
        <v>0</v>
      </c>
      <c r="BO250" s="390"/>
      <c r="BP250" s="390"/>
      <c r="BQ250" s="406"/>
      <c r="BR250" s="427"/>
      <c r="BS250" s="427"/>
      <c r="BT250" s="427"/>
      <c r="BU250" s="427"/>
      <c r="BV250" s="427"/>
      <c r="BW250" s="427"/>
      <c r="BX250" s="406"/>
      <c r="BY250" s="427" t="s">
        <v>11745</v>
      </c>
      <c r="BZ250" s="406" t="s">
        <v>11746</v>
      </c>
      <c r="CA250" s="427" t="s">
        <v>11747</v>
      </c>
      <c r="CB250" s="406" t="s">
        <v>11748</v>
      </c>
      <c r="CC250" s="427" t="s">
        <v>7590</v>
      </c>
      <c r="CD250" s="427" t="s">
        <v>11736</v>
      </c>
      <c r="CE250" s="428" t="s">
        <v>11749</v>
      </c>
      <c r="CF250" s="427"/>
      <c r="CG250" s="427"/>
      <c r="CH250" s="427"/>
      <c r="CI250" s="427"/>
      <c r="CJ250" s="415">
        <f>+$CJ$2-AR250</f>
        <v>10</v>
      </c>
      <c r="CK250" s="416" t="e">
        <f>VLOOKUP(B250,'[1]thành tích'!B$4:H$400,7,0)</f>
        <v>#REF!</v>
      </c>
      <c r="CL250" s="417" t="e">
        <f>VLOOKUP(B250,'[1]thành tích'!B$4:M$310,12,0)</f>
        <v>#REF!</v>
      </c>
      <c r="CM250" s="417" t="str">
        <f>VLOOKUP(B250,'[1]thành tích'!B$4:J$310,9,0)</f>
        <v xml:space="preserve"> Malai -Sing 2023</v>
      </c>
      <c r="CN250" s="417" t="e">
        <f>VLOOKUP(B250,'[1]thành tích'!B$4:F$310,5,0)</f>
        <v>#REF!</v>
      </c>
    </row>
    <row r="251" spans="1:92" s="418" customFormat="1" ht="47.25">
      <c r="A251" s="386">
        <v>7</v>
      </c>
      <c r="B251" s="439">
        <v>20117</v>
      </c>
      <c r="C251" s="440" t="s">
        <v>4106</v>
      </c>
      <c r="D251" s="419">
        <v>36852</v>
      </c>
      <c r="E251" s="390">
        <f>MONTH(D251)</f>
        <v>11</v>
      </c>
      <c r="F251" s="391" t="s">
        <v>8761</v>
      </c>
      <c r="G251" s="419"/>
      <c r="H251" s="392" t="s">
        <v>11750</v>
      </c>
      <c r="I251" s="393">
        <f>YEAR(D251)</f>
        <v>2000</v>
      </c>
      <c r="J251" s="419"/>
      <c r="K251" s="419">
        <v>36852</v>
      </c>
      <c r="L251" s="387">
        <v>2</v>
      </c>
      <c r="M251" s="387" t="s">
        <v>7397</v>
      </c>
      <c r="N251" s="439">
        <v>20117</v>
      </c>
      <c r="O251" s="433" t="s">
        <v>9239</v>
      </c>
      <c r="P251" s="434" t="s">
        <v>11751</v>
      </c>
      <c r="Q251" s="434" t="s">
        <v>8242</v>
      </c>
      <c r="R251" s="395" t="s">
        <v>11752</v>
      </c>
      <c r="S251" s="395" t="s">
        <v>7430</v>
      </c>
      <c r="T251" s="395" t="s">
        <v>7431</v>
      </c>
      <c r="U251" s="395" t="s">
        <v>7432</v>
      </c>
      <c r="V251" s="395" t="s">
        <v>11752</v>
      </c>
      <c r="W251" s="395" t="s">
        <v>7430</v>
      </c>
      <c r="X251" s="395" t="s">
        <v>7431</v>
      </c>
      <c r="Y251" s="395" t="s">
        <v>7432</v>
      </c>
      <c r="Z251" s="395">
        <v>0</v>
      </c>
      <c r="AA251" s="386" t="s">
        <v>8273</v>
      </c>
      <c r="AB251" s="396" t="s">
        <v>7435</v>
      </c>
      <c r="AC251" s="397" t="s">
        <v>11753</v>
      </c>
      <c r="AD251" s="398">
        <v>44294</v>
      </c>
      <c r="AE251" s="399" t="s">
        <v>7437</v>
      </c>
      <c r="AF251" s="408"/>
      <c r="AG251" s="408"/>
      <c r="AH251" s="408"/>
      <c r="AI251" s="399" t="s">
        <v>7502</v>
      </c>
      <c r="AJ251" s="495" t="s">
        <v>11754</v>
      </c>
      <c r="AK251" s="458" t="s">
        <v>7504</v>
      </c>
      <c r="AL251" s="401" t="s">
        <v>7443</v>
      </c>
      <c r="AM251" s="401" t="s">
        <v>7764</v>
      </c>
      <c r="AN251" s="399"/>
      <c r="AO251" s="419">
        <v>44392</v>
      </c>
      <c r="AP251" s="419">
        <v>44392</v>
      </c>
      <c r="AQ251" s="442"/>
      <c r="AR251" s="393">
        <v>2021</v>
      </c>
      <c r="AS251" s="389" t="s">
        <v>7676</v>
      </c>
      <c r="AT251" s="389">
        <v>0</v>
      </c>
      <c r="AU251" s="404"/>
      <c r="AV251" s="404"/>
      <c r="AW251" s="389" t="s">
        <v>7603</v>
      </c>
      <c r="AX251" s="403" t="s">
        <v>7676</v>
      </c>
      <c r="AY251" s="405" t="s">
        <v>7678</v>
      </c>
      <c r="AZ251" s="403" t="s">
        <v>7679</v>
      </c>
      <c r="BA251" s="403" t="s">
        <v>11755</v>
      </c>
      <c r="BB251" s="406" t="s">
        <v>11756</v>
      </c>
      <c r="BC251" s="406"/>
      <c r="BD251" s="396"/>
      <c r="BE251" s="446" t="s">
        <v>7892</v>
      </c>
      <c r="BF251" s="390">
        <v>6237000</v>
      </c>
      <c r="BG251" s="399" t="s">
        <v>7682</v>
      </c>
      <c r="BH251" s="408">
        <v>44392</v>
      </c>
      <c r="BI251" s="468" t="s">
        <v>11757</v>
      </c>
      <c r="BJ251" s="410" t="s">
        <v>7379</v>
      </c>
      <c r="BK251" s="410">
        <v>0</v>
      </c>
      <c r="BL251" s="410">
        <v>0</v>
      </c>
      <c r="BM251" s="411" t="s">
        <v>813</v>
      </c>
      <c r="BN251" s="410" t="s">
        <v>11758</v>
      </c>
      <c r="BO251" s="412" t="s">
        <v>11759</v>
      </c>
      <c r="BP251" s="390"/>
      <c r="BQ251" s="406" t="s">
        <v>11760</v>
      </c>
      <c r="BR251" s="427" t="s">
        <v>11761</v>
      </c>
      <c r="BS251" s="427"/>
      <c r="BT251" s="427"/>
      <c r="BU251" s="427"/>
      <c r="BV251" s="427"/>
      <c r="BW251" s="427"/>
      <c r="BX251" s="406">
        <v>1</v>
      </c>
      <c r="BY251" s="427" t="s">
        <v>11762</v>
      </c>
      <c r="BZ251" s="406" t="s">
        <v>11763</v>
      </c>
      <c r="CA251" s="427" t="s">
        <v>11764</v>
      </c>
      <c r="CB251" s="406">
        <v>0</v>
      </c>
      <c r="CC251" s="427" t="s">
        <v>7468</v>
      </c>
      <c r="CD251" s="427" t="s">
        <v>11765</v>
      </c>
      <c r="CE251" s="428" t="s">
        <v>11763</v>
      </c>
      <c r="CF251" s="427"/>
      <c r="CG251" s="427"/>
      <c r="CH251" s="427"/>
      <c r="CI251" s="427"/>
      <c r="CJ251" s="415">
        <f>+$CJ$2-AR251</f>
        <v>3</v>
      </c>
      <c r="CK251" s="416" t="e">
        <f>VLOOKUP(B251,'[1]thành tích'!B$4:H$400,7,0)</f>
        <v>#REF!</v>
      </c>
      <c r="CL251" s="417" t="e">
        <f>VLOOKUP(B251,'[1]thành tích'!B$4:M$310,12,0)</f>
        <v>#REF!</v>
      </c>
      <c r="CM251" s="417" t="e">
        <f>VLOOKUP(B251,'[1]thành tích'!B$4:J$310,9,0)</f>
        <v>#REF!</v>
      </c>
      <c r="CN251" s="417" t="e">
        <f>VLOOKUP(B251,'[1]thành tích'!B$4:F$310,5,0)</f>
        <v>#REF!</v>
      </c>
    </row>
    <row r="252" spans="1:92" s="418" customFormat="1" ht="47.25">
      <c r="A252" s="386">
        <v>8</v>
      </c>
      <c r="B252" s="387">
        <v>12808</v>
      </c>
      <c r="C252" s="388" t="s">
        <v>11766</v>
      </c>
      <c r="D252" s="389">
        <v>28586</v>
      </c>
      <c r="E252" s="390">
        <f>MONTH(D252)</f>
        <v>4</v>
      </c>
      <c r="F252" s="667" t="s">
        <v>7924</v>
      </c>
      <c r="G252" s="389"/>
      <c r="H252" s="392" t="s">
        <v>11767</v>
      </c>
      <c r="I252" s="393">
        <f>YEAR(D252)</f>
        <v>1978</v>
      </c>
      <c r="J252" s="389"/>
      <c r="K252" s="429">
        <v>28586</v>
      </c>
      <c r="L252" s="387">
        <v>2</v>
      </c>
      <c r="M252" s="387" t="s">
        <v>7397</v>
      </c>
      <c r="N252" s="387">
        <v>12808</v>
      </c>
      <c r="O252" s="389" t="s">
        <v>7497</v>
      </c>
      <c r="P252" s="395" t="s">
        <v>11768</v>
      </c>
      <c r="Q252" s="395" t="s">
        <v>11769</v>
      </c>
      <c r="R252" s="395" t="s">
        <v>11770</v>
      </c>
      <c r="S252" s="395" t="s">
        <v>7430</v>
      </c>
      <c r="T252" s="395" t="s">
        <v>7431</v>
      </c>
      <c r="U252" s="395" t="s">
        <v>7432</v>
      </c>
      <c r="V252" s="395" t="s">
        <v>11770</v>
      </c>
      <c r="W252" s="395" t="s">
        <v>7430</v>
      </c>
      <c r="X252" s="395" t="s">
        <v>7431</v>
      </c>
      <c r="Y252" s="395" t="s">
        <v>7432</v>
      </c>
      <c r="Z252" s="395" t="s">
        <v>7433</v>
      </c>
      <c r="AA252" s="386" t="s">
        <v>7434</v>
      </c>
      <c r="AB252" s="396" t="s">
        <v>7871</v>
      </c>
      <c r="AC252" s="397" t="s">
        <v>11771</v>
      </c>
      <c r="AD252" s="398">
        <v>44587</v>
      </c>
      <c r="AE252" s="399" t="s">
        <v>7437</v>
      </c>
      <c r="AF252" s="458"/>
      <c r="AG252" s="458"/>
      <c r="AH252" s="458"/>
      <c r="AI252" s="399" t="s">
        <v>7502</v>
      </c>
      <c r="AJ252" s="407" t="s">
        <v>10473</v>
      </c>
      <c r="AK252" s="399" t="s">
        <v>7504</v>
      </c>
      <c r="AL252" s="401" t="s">
        <v>7715</v>
      </c>
      <c r="AM252" s="401" t="s">
        <v>7764</v>
      </c>
      <c r="AN252" s="399"/>
      <c r="AO252" s="389" t="s">
        <v>11772</v>
      </c>
      <c r="AP252" s="389" t="s">
        <v>11772</v>
      </c>
      <c r="AQ252" s="403"/>
      <c r="AR252" s="393" t="e">
        <f>YEAR(AP252)</f>
        <v>#VALUE!</v>
      </c>
      <c r="AS252" s="389" t="s">
        <v>7676</v>
      </c>
      <c r="AT252" s="389">
        <v>0</v>
      </c>
      <c r="AU252" s="404"/>
      <c r="AV252" s="404"/>
      <c r="AW252" s="404"/>
      <c r="AX252" s="389" t="s">
        <v>7676</v>
      </c>
      <c r="AY252" s="405" t="s">
        <v>7678</v>
      </c>
      <c r="AZ252" s="403" t="s">
        <v>7679</v>
      </c>
      <c r="BA252" s="403">
        <v>2004001992</v>
      </c>
      <c r="BB252" s="406" t="s">
        <v>11773</v>
      </c>
      <c r="BC252" s="406" t="s">
        <v>11774</v>
      </c>
      <c r="BD252" s="396" t="s">
        <v>5204</v>
      </c>
      <c r="BE252" s="407" t="s">
        <v>7655</v>
      </c>
      <c r="BF252" s="390">
        <v>6877000</v>
      </c>
      <c r="BG252" s="399" t="s">
        <v>7682</v>
      </c>
      <c r="BH252" s="408">
        <v>43804</v>
      </c>
      <c r="BI252" s="409" t="s">
        <v>11775</v>
      </c>
      <c r="BJ252" s="410" t="s">
        <v>7379</v>
      </c>
      <c r="BK252" s="410">
        <v>0</v>
      </c>
      <c r="BL252" s="410">
        <v>0</v>
      </c>
      <c r="BM252" s="411" t="s">
        <v>706</v>
      </c>
      <c r="BN252" s="410" t="s">
        <v>11776</v>
      </c>
      <c r="BO252" s="390">
        <v>1976</v>
      </c>
      <c r="BP252" s="390"/>
      <c r="BQ252" s="406" t="s">
        <v>11777</v>
      </c>
      <c r="BR252" s="471" t="s">
        <v>11778</v>
      </c>
      <c r="BS252" s="452" t="s">
        <v>11779</v>
      </c>
      <c r="BT252" s="413" t="s">
        <v>11780</v>
      </c>
      <c r="BU252" s="414" t="s">
        <v>7463</v>
      </c>
      <c r="BV252" s="413"/>
      <c r="BW252" s="413"/>
      <c r="BX252" s="406">
        <v>2</v>
      </c>
      <c r="BY252" s="427" t="s">
        <v>11781</v>
      </c>
      <c r="BZ252" s="406" t="s">
        <v>11782</v>
      </c>
      <c r="CA252" s="427" t="s">
        <v>349</v>
      </c>
      <c r="CB252" s="406" t="s">
        <v>11783</v>
      </c>
      <c r="CC252" s="427" t="s">
        <v>7468</v>
      </c>
      <c r="CD252" s="413" t="s">
        <v>11019</v>
      </c>
      <c r="CE252" s="413"/>
      <c r="CF252" s="413" t="s">
        <v>11784</v>
      </c>
      <c r="CG252" s="413" t="s">
        <v>7468</v>
      </c>
      <c r="CH252" s="413" t="s">
        <v>11019</v>
      </c>
      <c r="CI252" s="413"/>
      <c r="CJ252" s="415" t="e">
        <f>+$CJ$2-AR252</f>
        <v>#VALUE!</v>
      </c>
      <c r="CK252" s="416">
        <f>VLOOKUP(B252,'[1]thành tích'!B$4:H$400,7,0)</f>
        <v>2023</v>
      </c>
      <c r="CL252" s="417" t="e">
        <f>VLOOKUP(B252,'[1]thành tích'!B$4:M$310,12,0)</f>
        <v>#REF!</v>
      </c>
      <c r="CM252" s="417" t="e">
        <f>VLOOKUP(B252,'[1]thành tích'!B$4:J$310,9,0)</f>
        <v>#REF!</v>
      </c>
      <c r="CN252" s="417" t="str">
        <f>VLOOKUP(B252,'[1]thành tích'!B$4:F$310,5,0)</f>
        <v>Sầm Sơn 25/8/2018</v>
      </c>
    </row>
    <row r="253" spans="1:92" s="418" customFormat="1" ht="47.25">
      <c r="A253" s="386">
        <v>9</v>
      </c>
      <c r="B253" s="387">
        <v>8383</v>
      </c>
      <c r="C253" s="388" t="s">
        <v>110</v>
      </c>
      <c r="D253" s="389" t="s">
        <v>11785</v>
      </c>
      <c r="E253" s="390" t="e">
        <f>MONTH(D253)</f>
        <v>#VALUE!</v>
      </c>
      <c r="F253" s="391" t="s">
        <v>7667</v>
      </c>
      <c r="G253" s="389"/>
      <c r="H253" s="419" t="s">
        <v>11734</v>
      </c>
      <c r="I253" s="393" t="e">
        <f>YEAR(D253)</f>
        <v>#VALUE!</v>
      </c>
      <c r="J253" s="389" t="s">
        <v>11785</v>
      </c>
      <c r="K253" s="429"/>
      <c r="L253" s="387">
        <v>1</v>
      </c>
      <c r="M253" s="387" t="s">
        <v>7425</v>
      </c>
      <c r="N253" s="387">
        <v>8383</v>
      </c>
      <c r="O253" s="406" t="s">
        <v>11786</v>
      </c>
      <c r="P253" s="401" t="s">
        <v>11786</v>
      </c>
      <c r="Q253" s="401" t="s">
        <v>11787</v>
      </c>
      <c r="R253" s="401" t="s">
        <v>11788</v>
      </c>
      <c r="S253" s="401" t="s">
        <v>7430</v>
      </c>
      <c r="T253" s="401" t="s">
        <v>7431</v>
      </c>
      <c r="U253" s="401" t="s">
        <v>7432</v>
      </c>
      <c r="V253" s="395" t="s">
        <v>11789</v>
      </c>
      <c r="W253" s="395" t="s">
        <v>7523</v>
      </c>
      <c r="X253" s="395" t="s">
        <v>7431</v>
      </c>
      <c r="Y253" s="395" t="s">
        <v>7432</v>
      </c>
      <c r="Z253" s="395" t="s">
        <v>7433</v>
      </c>
      <c r="AA253" s="386" t="s">
        <v>7434</v>
      </c>
      <c r="AB253" s="396" t="s">
        <v>7435</v>
      </c>
      <c r="AC253" s="426" t="s">
        <v>11790</v>
      </c>
      <c r="AD253" s="398">
        <v>43794</v>
      </c>
      <c r="AE253" s="399" t="s">
        <v>7437</v>
      </c>
      <c r="AF253" s="395">
        <v>39693</v>
      </c>
      <c r="AG253" s="395">
        <v>40058</v>
      </c>
      <c r="AH253" s="395"/>
      <c r="AI253" s="399" t="s">
        <v>7438</v>
      </c>
      <c r="AJ253" s="407" t="s">
        <v>11791</v>
      </c>
      <c r="AK253" s="399" t="s">
        <v>7504</v>
      </c>
      <c r="AL253" s="401" t="s">
        <v>7715</v>
      </c>
      <c r="AM253" s="401" t="s">
        <v>10076</v>
      </c>
      <c r="AN253" s="399" t="s">
        <v>7507</v>
      </c>
      <c r="AO253" s="389" t="s">
        <v>11792</v>
      </c>
      <c r="AP253" s="389" t="s">
        <v>10077</v>
      </c>
      <c r="AQ253" s="402"/>
      <c r="AR253" s="393" t="e">
        <f>YEAR(AP253)</f>
        <v>#VALUE!</v>
      </c>
      <c r="AS253" s="389" t="s">
        <v>7676</v>
      </c>
      <c r="AT253" s="389" t="s">
        <v>7696</v>
      </c>
      <c r="AU253" s="389" t="s">
        <v>7447</v>
      </c>
      <c r="AV253" s="404"/>
      <c r="AW253" s="404"/>
      <c r="AX253" s="389" t="s">
        <v>7696</v>
      </c>
      <c r="AY253" s="405" t="s">
        <v>9330</v>
      </c>
      <c r="AZ253" s="403" t="s">
        <v>7679</v>
      </c>
      <c r="BA253" s="403">
        <v>2096065226</v>
      </c>
      <c r="BB253" s="406" t="s">
        <v>11793</v>
      </c>
      <c r="BC253" s="406" t="s">
        <v>11794</v>
      </c>
      <c r="BD253" s="396" t="s">
        <v>5204</v>
      </c>
      <c r="BE253" s="407" t="s">
        <v>7634</v>
      </c>
      <c r="BF253" s="390">
        <v>7564000</v>
      </c>
      <c r="BG253" s="399" t="s">
        <v>7682</v>
      </c>
      <c r="BH253" s="408" t="s">
        <v>11795</v>
      </c>
      <c r="BI253" s="409" t="s">
        <v>11796</v>
      </c>
      <c r="BJ253" s="410" t="s">
        <v>7455</v>
      </c>
      <c r="BK253" s="410" t="s">
        <v>11797</v>
      </c>
      <c r="BL253" s="410">
        <v>0</v>
      </c>
      <c r="BM253" s="411">
        <v>0</v>
      </c>
      <c r="BN253" s="410">
        <v>0</v>
      </c>
      <c r="BO253" s="412" t="s">
        <v>11798</v>
      </c>
      <c r="BP253" s="390"/>
      <c r="BQ253" s="406" t="s">
        <v>7517</v>
      </c>
      <c r="BR253" s="431" t="s">
        <v>11799</v>
      </c>
      <c r="BS253" s="431" t="s">
        <v>11800</v>
      </c>
      <c r="BT253" s="431" t="s">
        <v>11801</v>
      </c>
      <c r="BU253" s="431" t="s">
        <v>11802</v>
      </c>
      <c r="BV253" s="431"/>
      <c r="BW253" s="431"/>
      <c r="BX253" s="406">
        <v>2</v>
      </c>
      <c r="BY253" s="427" t="s">
        <v>7465</v>
      </c>
      <c r="BZ253" s="406">
        <v>0</v>
      </c>
      <c r="CA253" s="427" t="s">
        <v>11803</v>
      </c>
      <c r="CB253" s="406">
        <v>0</v>
      </c>
      <c r="CC253" s="431" t="s">
        <v>8873</v>
      </c>
      <c r="CD253" s="431" t="s">
        <v>11804</v>
      </c>
      <c r="CE253" s="431"/>
      <c r="CF253" s="431" t="s">
        <v>9340</v>
      </c>
      <c r="CG253" s="431"/>
      <c r="CH253" s="431"/>
      <c r="CI253" s="431"/>
      <c r="CJ253" s="415" t="e">
        <f>+$CJ$2-AR253</f>
        <v>#VALUE!</v>
      </c>
      <c r="CK253" s="416">
        <f>VLOOKUP(B253,'[1]thành tích'!B$4:H$400,7,0)</f>
        <v>2017</v>
      </c>
      <c r="CL253" s="417" t="e">
        <f>VLOOKUP(B253,'[1]thành tích'!B$4:M$310,12,0)</f>
        <v>#REF!</v>
      </c>
      <c r="CM253" s="417" t="str">
        <f>VLOOKUP(B253,'[1]thành tích'!B$4:J$310,9,0)</f>
        <v>Malai-Sinh 5/2023</v>
      </c>
      <c r="CN253" s="417" t="str">
        <f>VLOOKUP(B253,'[1]thành tích'!B$4:F$310,5,0)</f>
        <v>lần 1 đi rồi
- Sa Pa (6/2019)</v>
      </c>
    </row>
    <row r="254" spans="1:92">
      <c r="A254" s="610"/>
      <c r="B254" s="610"/>
      <c r="C254" s="611"/>
      <c r="D254" s="612"/>
      <c r="E254" s="613"/>
      <c r="G254" s="610"/>
      <c r="H254" s="610"/>
      <c r="I254" s="610"/>
      <c r="K254" s="610"/>
      <c r="N254" s="668"/>
      <c r="O254" s="610"/>
      <c r="AA254" s="610"/>
      <c r="AB254" s="610"/>
      <c r="AE254" s="610"/>
      <c r="AF254" s="610"/>
      <c r="AG254" s="610"/>
      <c r="AH254" s="610"/>
      <c r="AI254" s="610"/>
      <c r="AJ254" s="668"/>
      <c r="AK254" s="610"/>
      <c r="AL254" s="610"/>
      <c r="AM254" s="610"/>
      <c r="AN254" s="610"/>
      <c r="AR254" s="610"/>
      <c r="AV254" s="610"/>
      <c r="AW254" s="610"/>
      <c r="BE254" s="610"/>
      <c r="BI254" s="596"/>
      <c r="BJ254" s="669"/>
      <c r="BK254" s="669"/>
      <c r="BL254" s="669"/>
      <c r="BM254" s="669"/>
      <c r="BN254" s="669"/>
      <c r="BO254" s="612"/>
      <c r="BP254" s="610"/>
      <c r="BQ254" s="610"/>
      <c r="BR254" s="610"/>
      <c r="BS254" s="610"/>
      <c r="BT254" s="610"/>
      <c r="BU254" s="610"/>
      <c r="BV254" s="610"/>
      <c r="BW254" s="610"/>
      <c r="BX254" s="627"/>
      <c r="BY254" s="628"/>
      <c r="BZ254" s="627"/>
      <c r="CA254" s="628"/>
      <c r="CB254" s="627"/>
      <c r="CC254" s="610"/>
      <c r="CD254" s="610"/>
      <c r="CE254" s="610"/>
      <c r="CF254" s="610"/>
      <c r="CG254" s="610"/>
      <c r="CH254" s="610"/>
      <c r="CI254" s="610"/>
    </row>
    <row r="255" spans="1:92">
      <c r="A255" s="610"/>
      <c r="B255" s="610"/>
      <c r="C255" s="611"/>
      <c r="D255" s="612"/>
      <c r="E255" s="613"/>
      <c r="G255" s="610"/>
      <c r="H255" s="610"/>
      <c r="I255" s="610"/>
      <c r="K255" s="610"/>
      <c r="N255" s="668"/>
      <c r="O255" s="610"/>
      <c r="AA255" s="610"/>
      <c r="AB255" s="610"/>
      <c r="AE255" s="610"/>
      <c r="AF255" s="610"/>
      <c r="AG255" s="610"/>
      <c r="AH255" s="610"/>
      <c r="AI255" s="610"/>
      <c r="AJ255" s="668"/>
      <c r="AK255" s="610"/>
      <c r="AL255" s="610"/>
      <c r="AM255" s="610"/>
      <c r="AN255" s="610"/>
      <c r="AR255" s="610"/>
      <c r="AV255" s="610"/>
      <c r="AW255" s="610"/>
      <c r="BE255" s="610"/>
      <c r="BI255" s="596"/>
      <c r="BJ255" s="669"/>
      <c r="BK255" s="669"/>
      <c r="BL255" s="669"/>
      <c r="BM255" s="669"/>
      <c r="BN255" s="669"/>
      <c r="BO255" s="612"/>
      <c r="BP255" s="610"/>
      <c r="BQ255" s="610"/>
      <c r="BR255" s="610"/>
      <c r="BS255" s="610"/>
      <c r="BT255" s="610"/>
      <c r="BU255" s="610"/>
      <c r="BV255" s="610"/>
      <c r="BW255" s="610"/>
      <c r="BX255" s="627"/>
      <c r="BY255" s="628"/>
      <c r="BZ255" s="627"/>
      <c r="CA255" s="628"/>
      <c r="CB255" s="627"/>
      <c r="CC255" s="610"/>
      <c r="CD255" s="610"/>
      <c r="CE255" s="610"/>
      <c r="CF255" s="610"/>
      <c r="CG255" s="610"/>
      <c r="CH255" s="610"/>
      <c r="CI255" s="610"/>
    </row>
    <row r="256" spans="1:92">
      <c r="A256" s="610"/>
      <c r="B256" s="610"/>
      <c r="C256" s="611"/>
      <c r="D256" s="612"/>
      <c r="E256" s="613"/>
      <c r="G256" s="610"/>
      <c r="H256" s="610"/>
      <c r="I256" s="610"/>
      <c r="K256" s="610"/>
      <c r="N256" s="668"/>
      <c r="O256" s="610"/>
      <c r="AA256" s="610"/>
      <c r="AB256" s="610"/>
      <c r="AE256" s="610"/>
      <c r="AF256" s="610"/>
      <c r="AG256" s="610"/>
      <c r="AH256" s="610"/>
      <c r="AI256" s="610"/>
      <c r="AJ256" s="668"/>
      <c r="AK256" s="610"/>
      <c r="AL256" s="610"/>
      <c r="AM256" s="610"/>
      <c r="AN256" s="610"/>
      <c r="AR256" s="610"/>
      <c r="AV256" s="610"/>
      <c r="AW256" s="610"/>
      <c r="BE256" s="610"/>
      <c r="BI256" s="596"/>
      <c r="BJ256" s="669"/>
      <c r="BK256" s="669"/>
      <c r="BL256" s="669"/>
      <c r="BM256" s="669"/>
      <c r="BN256" s="669"/>
      <c r="BO256" s="612"/>
      <c r="BP256" s="610"/>
      <c r="BQ256" s="610"/>
      <c r="BR256" s="610"/>
      <c r="BS256" s="610"/>
      <c r="BT256" s="610"/>
      <c r="BU256" s="610"/>
      <c r="BV256" s="610"/>
      <c r="BW256" s="610"/>
      <c r="BX256" s="627"/>
      <c r="BY256" s="628"/>
      <c r="BZ256" s="627"/>
      <c r="CA256" s="628"/>
      <c r="CB256" s="627"/>
      <c r="CC256" s="610"/>
      <c r="CD256" s="610"/>
      <c r="CE256" s="610"/>
      <c r="CF256" s="610"/>
      <c r="CG256" s="610"/>
      <c r="CH256" s="610"/>
      <c r="CI256" s="610"/>
    </row>
    <row r="257" spans="2:80" s="610" customFormat="1">
      <c r="C257" s="611"/>
      <c r="D257" s="612"/>
      <c r="E257" s="613"/>
      <c r="F257" s="614"/>
      <c r="J257" s="612"/>
      <c r="N257" s="668"/>
      <c r="P257" s="618"/>
      <c r="Q257" s="618"/>
      <c r="R257" s="618"/>
      <c r="S257" s="618"/>
      <c r="T257" s="618"/>
      <c r="U257" s="618"/>
      <c r="V257" s="618"/>
      <c r="W257" s="618"/>
      <c r="X257" s="618"/>
      <c r="Y257" s="618"/>
      <c r="Z257" s="618"/>
      <c r="AC257" s="619"/>
      <c r="AD257" s="620"/>
      <c r="AJ257" s="668"/>
      <c r="AO257" s="612"/>
      <c r="AP257" s="612"/>
      <c r="AY257" s="623"/>
      <c r="BD257" s="611"/>
      <c r="BG257" s="624"/>
      <c r="BH257" s="625"/>
      <c r="BI257" s="596"/>
      <c r="BJ257" s="669"/>
      <c r="BK257" s="669"/>
      <c r="BL257" s="669"/>
      <c r="BM257" s="669"/>
      <c r="BN257" s="669"/>
      <c r="BO257" s="612"/>
      <c r="BX257" s="627"/>
      <c r="BY257" s="628"/>
      <c r="BZ257" s="627"/>
      <c r="CA257" s="628"/>
      <c r="CB257" s="627"/>
    </row>
    <row r="258" spans="2:80" s="610" customFormat="1">
      <c r="C258" s="611"/>
      <c r="D258" s="612"/>
      <c r="E258" s="613"/>
      <c r="F258" s="614"/>
      <c r="J258" s="612"/>
      <c r="N258" s="668"/>
      <c r="P258" s="618"/>
      <c r="Q258" s="618"/>
      <c r="R258" s="618"/>
      <c r="S258" s="618"/>
      <c r="T258" s="618"/>
      <c r="U258" s="618"/>
      <c r="V258" s="618"/>
      <c r="W258" s="618"/>
      <c r="X258" s="618"/>
      <c r="Y258" s="618"/>
      <c r="Z258" s="618"/>
      <c r="AC258" s="619"/>
      <c r="AD258" s="620"/>
      <c r="AJ258" s="668"/>
      <c r="AO258" s="612"/>
      <c r="AP258" s="612"/>
      <c r="AY258" s="623"/>
      <c r="BD258" s="611"/>
      <c r="BG258" s="624"/>
      <c r="BH258" s="625"/>
      <c r="BI258" s="596"/>
      <c r="BJ258" s="669"/>
      <c r="BK258" s="669"/>
      <c r="BL258" s="669"/>
      <c r="BM258" s="669"/>
      <c r="BN258" s="669"/>
      <c r="BO258" s="612"/>
      <c r="BX258" s="627"/>
      <c r="BY258" s="628"/>
      <c r="BZ258" s="627"/>
      <c r="CA258" s="628"/>
      <c r="CB258" s="627"/>
    </row>
    <row r="259" spans="2:80" s="610" customFormat="1">
      <c r="C259" s="611"/>
      <c r="D259" s="612"/>
      <c r="E259" s="613"/>
      <c r="F259" s="614"/>
      <c r="J259" s="612"/>
      <c r="N259" s="668"/>
      <c r="P259" s="618"/>
      <c r="Q259" s="618"/>
      <c r="R259" s="618"/>
      <c r="S259" s="618"/>
      <c r="T259" s="618"/>
      <c r="U259" s="618"/>
      <c r="V259" s="618"/>
      <c r="W259" s="618"/>
      <c r="X259" s="618"/>
      <c r="Y259" s="618"/>
      <c r="Z259" s="618"/>
      <c r="AC259" s="619"/>
      <c r="AD259" s="620"/>
      <c r="AJ259" s="668"/>
      <c r="AO259" s="612"/>
      <c r="AP259" s="612"/>
      <c r="AY259" s="623"/>
      <c r="BD259" s="611"/>
      <c r="BG259" s="624"/>
      <c r="BH259" s="625"/>
      <c r="BI259" s="596"/>
      <c r="BJ259" s="669"/>
      <c r="BK259" s="669"/>
      <c r="BL259" s="669"/>
      <c r="BM259" s="669"/>
      <c r="BN259" s="669"/>
      <c r="BO259" s="612"/>
      <c r="BX259" s="627"/>
      <c r="BY259" s="628"/>
      <c r="BZ259" s="627"/>
      <c r="CA259" s="628"/>
      <c r="CB259" s="627"/>
    </row>
    <row r="260" spans="2:80" s="610" customFormat="1">
      <c r="C260" s="611"/>
      <c r="D260" s="612"/>
      <c r="E260" s="613"/>
      <c r="F260" s="614"/>
      <c r="J260" s="612"/>
      <c r="N260" s="668"/>
      <c r="P260" s="618"/>
      <c r="Q260" s="618"/>
      <c r="R260" s="618"/>
      <c r="S260" s="618"/>
      <c r="T260" s="618"/>
      <c r="U260" s="618"/>
      <c r="V260" s="618"/>
      <c r="W260" s="618"/>
      <c r="X260" s="618"/>
      <c r="Y260" s="618"/>
      <c r="Z260" s="618"/>
      <c r="AC260" s="619"/>
      <c r="AD260" s="620"/>
      <c r="AJ260" s="668"/>
      <c r="AO260" s="612"/>
      <c r="AP260" s="612"/>
      <c r="AY260" s="623"/>
      <c r="BD260" s="611"/>
      <c r="BG260" s="624"/>
      <c r="BH260" s="625"/>
      <c r="BI260" s="596"/>
      <c r="BJ260" s="669"/>
      <c r="BK260" s="669"/>
      <c r="BL260" s="669"/>
      <c r="BM260" s="669"/>
      <c r="BN260" s="669"/>
      <c r="BO260" s="612"/>
      <c r="BX260" s="627"/>
      <c r="BY260" s="628"/>
      <c r="BZ260" s="627"/>
      <c r="CA260" s="628"/>
      <c r="CB260" s="627"/>
    </row>
    <row r="261" spans="2:80" s="610" customFormat="1">
      <c r="B261" s="610">
        <v>1</v>
      </c>
      <c r="C261" s="670" t="s">
        <v>7424</v>
      </c>
      <c r="D261" s="670" t="e">
        <f>COUNTIF([2]chung!$F$6:$F$242,[2]chung!C261)</f>
        <v>#VALUE!</v>
      </c>
      <c r="E261" s="671">
        <f>COUNTIF($F6:$F240,[2]chung!C261)-COUNTIF(L6:L14,$B$261)</f>
        <v>3</v>
      </c>
      <c r="F261" s="614"/>
      <c r="H261" s="670"/>
      <c r="J261" s="612"/>
      <c r="N261" s="668"/>
      <c r="P261" s="618"/>
      <c r="Q261" s="618"/>
      <c r="R261" s="618"/>
      <c r="S261" s="618"/>
      <c r="T261" s="618"/>
      <c r="U261" s="618"/>
      <c r="V261" s="618"/>
      <c r="W261" s="618"/>
      <c r="X261" s="618"/>
      <c r="Y261" s="618"/>
      <c r="Z261" s="618"/>
      <c r="AC261" s="619"/>
      <c r="AD261" s="620"/>
      <c r="AJ261" s="668"/>
      <c r="AO261" s="612"/>
      <c r="AP261" s="612"/>
      <c r="AY261" s="623"/>
      <c r="BD261" s="611"/>
      <c r="BG261" s="624"/>
      <c r="BH261" s="625"/>
      <c r="BI261" s="596"/>
      <c r="BJ261" s="669"/>
      <c r="BK261" s="669"/>
      <c r="BL261" s="669"/>
      <c r="BM261" s="669"/>
      <c r="BN261" s="669"/>
      <c r="BO261" s="612"/>
      <c r="BX261" s="627"/>
      <c r="BY261" s="628"/>
      <c r="BZ261" s="627"/>
      <c r="CA261" s="628"/>
      <c r="CB261" s="627"/>
    </row>
    <row r="262" spans="2:80" s="610" customFormat="1">
      <c r="B262" s="610">
        <v>2</v>
      </c>
      <c r="C262" s="495" t="s">
        <v>7667</v>
      </c>
      <c r="D262" s="670" t="e">
        <f>COUNTIF([2]chung!$F$6:$F$242,[2]chung!C262)</f>
        <v>#VALUE!</v>
      </c>
      <c r="E262" s="670">
        <f>COUNTIF($F:$F,[2]chung!C262)-COUNTIF(L15:L26,$B$261)</f>
        <v>10</v>
      </c>
      <c r="F262" s="614"/>
      <c r="J262" s="612"/>
      <c r="N262" s="668"/>
      <c r="P262" s="618"/>
      <c r="Q262" s="618"/>
      <c r="R262" s="618"/>
      <c r="S262" s="618"/>
      <c r="T262" s="618"/>
      <c r="U262" s="618"/>
      <c r="V262" s="618"/>
      <c r="W262" s="618"/>
      <c r="X262" s="618"/>
      <c r="Y262" s="618"/>
      <c r="Z262" s="618"/>
      <c r="AC262" s="619"/>
      <c r="AD262" s="620"/>
      <c r="AJ262" s="668"/>
      <c r="AO262" s="612"/>
      <c r="AP262" s="612"/>
      <c r="AY262" s="623"/>
      <c r="BD262" s="611"/>
      <c r="BG262" s="624"/>
      <c r="BH262" s="625"/>
      <c r="BI262" s="596"/>
      <c r="BJ262" s="669"/>
      <c r="BK262" s="669"/>
      <c r="BL262" s="669"/>
      <c r="BM262" s="669"/>
      <c r="BN262" s="669"/>
      <c r="BO262" s="612"/>
      <c r="BX262" s="627"/>
      <c r="BY262" s="628"/>
      <c r="BZ262" s="627"/>
      <c r="CA262" s="628"/>
      <c r="CB262" s="627"/>
    </row>
    <row r="263" spans="2:80" s="610" customFormat="1">
      <c r="C263" s="495" t="s">
        <v>7924</v>
      </c>
      <c r="D263" s="670" t="e">
        <f>COUNTIF([2]chung!$F$6:$F$242,[2]chung!C263)</f>
        <v>#VALUE!</v>
      </c>
      <c r="E263" s="670">
        <f>COUNTIF($F1:$F239,[2]chung!C263)-COUNTIF(L27:L252,$B$261)</f>
        <v>-65</v>
      </c>
      <c r="F263" s="614"/>
      <c r="J263" s="612"/>
      <c r="N263" s="668"/>
      <c r="P263" s="618"/>
      <c r="Q263" s="618"/>
      <c r="R263" s="618"/>
      <c r="S263" s="618"/>
      <c r="T263" s="618"/>
      <c r="U263" s="618"/>
      <c r="V263" s="618"/>
      <c r="W263" s="618"/>
      <c r="X263" s="618"/>
      <c r="Y263" s="618"/>
      <c r="Z263" s="618"/>
      <c r="AC263" s="619"/>
      <c r="AD263" s="620"/>
      <c r="AJ263" s="668"/>
      <c r="AO263" s="612"/>
      <c r="AP263" s="612"/>
      <c r="AY263" s="623"/>
      <c r="BD263" s="611"/>
      <c r="BG263" s="624"/>
      <c r="BH263" s="625"/>
      <c r="BI263" s="596"/>
      <c r="BJ263" s="669"/>
      <c r="BK263" s="669"/>
      <c r="BL263" s="669"/>
      <c r="BM263" s="669"/>
      <c r="BN263" s="669"/>
      <c r="BO263" s="612"/>
      <c r="BX263" s="627"/>
      <c r="BY263" s="628"/>
      <c r="BZ263" s="627"/>
      <c r="CA263" s="628"/>
      <c r="CB263" s="627"/>
    </row>
    <row r="264" spans="2:80" s="610" customFormat="1">
      <c r="C264" s="495" t="s">
        <v>8761</v>
      </c>
      <c r="D264" s="670" t="e">
        <f>COUNTIF([2]chung!$F$6:$F$242,[2]chung!C264)</f>
        <v>#VALUE!</v>
      </c>
      <c r="E264" s="671">
        <f>COUNTIF($F6:$F239,[2]chung!$C$264)-COUNTIF(L74:L103,$B$261)</f>
        <v>20</v>
      </c>
      <c r="F264" s="614"/>
      <c r="J264" s="612"/>
      <c r="N264" s="668"/>
      <c r="P264" s="618"/>
      <c r="Q264" s="618"/>
      <c r="R264" s="618"/>
      <c r="S264" s="618"/>
      <c r="T264" s="618"/>
      <c r="U264" s="618"/>
      <c r="V264" s="618"/>
      <c r="W264" s="618"/>
      <c r="X264" s="618"/>
      <c r="Y264" s="618"/>
      <c r="Z264" s="618"/>
      <c r="AC264" s="619"/>
      <c r="AD264" s="620"/>
      <c r="AJ264" s="668"/>
      <c r="AO264" s="612"/>
      <c r="AP264" s="612"/>
      <c r="AY264" s="623"/>
      <c r="BD264" s="611"/>
      <c r="BG264" s="624"/>
      <c r="BH264" s="625"/>
      <c r="BI264" s="596"/>
      <c r="BJ264" s="669"/>
      <c r="BK264" s="669"/>
      <c r="BL264" s="669"/>
      <c r="BM264" s="669"/>
      <c r="BN264" s="669"/>
      <c r="BO264" s="612"/>
      <c r="BX264" s="627"/>
      <c r="BY264" s="628"/>
      <c r="BZ264" s="627"/>
      <c r="CA264" s="628"/>
      <c r="CB264" s="627"/>
    </row>
    <row r="265" spans="2:80" s="610" customFormat="1">
      <c r="C265" s="495" t="s">
        <v>9310</v>
      </c>
      <c r="D265" s="670" t="e">
        <f>COUNTIF([2]chung!$F$6:$F$242,[2]chung!C265)</f>
        <v>#VALUE!</v>
      </c>
      <c r="E265" s="671">
        <f>COUNTIF($F6:$F239,C265)-COUNTIF(L105:L122,$B$261)</f>
        <v>10</v>
      </c>
      <c r="F265" s="614"/>
      <c r="J265" s="612"/>
      <c r="N265" s="668"/>
      <c r="P265" s="618"/>
      <c r="Q265" s="618"/>
      <c r="R265" s="618"/>
      <c r="S265" s="618"/>
      <c r="T265" s="618"/>
      <c r="U265" s="618"/>
      <c r="V265" s="618"/>
      <c r="W265" s="618"/>
      <c r="X265" s="618"/>
      <c r="Y265" s="618"/>
      <c r="Z265" s="618"/>
      <c r="AC265" s="619"/>
      <c r="AD265" s="620"/>
      <c r="AJ265" s="668"/>
      <c r="AO265" s="612"/>
      <c r="AP265" s="612"/>
      <c r="AY265" s="623"/>
      <c r="BD265" s="611"/>
      <c r="BG265" s="624"/>
      <c r="BH265" s="625"/>
      <c r="BI265" s="596"/>
      <c r="BJ265" s="669"/>
      <c r="BK265" s="669"/>
      <c r="BL265" s="669"/>
      <c r="BM265" s="669"/>
      <c r="BN265" s="669"/>
      <c r="BO265" s="612"/>
      <c r="BX265" s="627"/>
      <c r="BY265" s="628"/>
      <c r="BZ265" s="627"/>
      <c r="CA265" s="628"/>
      <c r="CB265" s="627"/>
    </row>
    <row r="266" spans="2:80" s="610" customFormat="1">
      <c r="C266" s="495" t="s">
        <v>9619</v>
      </c>
      <c r="D266" s="670" t="e">
        <f>COUNTIF([2]chung!$F$6:$F$242,[2]chung!C266)</f>
        <v>#VALUE!</v>
      </c>
      <c r="E266" s="671">
        <f>COUNTIF($F6:$F239,C266)-COUNTIF(L123:L139,$B$261)</f>
        <v>10</v>
      </c>
      <c r="F266" s="614"/>
      <c r="J266" s="612"/>
      <c r="N266" s="668"/>
      <c r="P266" s="618"/>
      <c r="Q266" s="618"/>
      <c r="R266" s="618"/>
      <c r="S266" s="618"/>
      <c r="T266" s="618"/>
      <c r="U266" s="618"/>
      <c r="V266" s="618"/>
      <c r="W266" s="618"/>
      <c r="X266" s="618"/>
      <c r="Y266" s="618"/>
      <c r="Z266" s="618"/>
      <c r="AC266" s="619"/>
      <c r="AD266" s="620"/>
      <c r="AJ266" s="668"/>
      <c r="AO266" s="612"/>
      <c r="AP266" s="612"/>
      <c r="AY266" s="623"/>
      <c r="BD266" s="611"/>
      <c r="BG266" s="624"/>
      <c r="BH266" s="625"/>
      <c r="BI266" s="596"/>
      <c r="BJ266" s="669"/>
      <c r="BK266" s="669"/>
      <c r="BL266" s="669"/>
      <c r="BM266" s="669"/>
      <c r="BN266" s="669"/>
      <c r="BO266" s="612"/>
      <c r="BX266" s="627"/>
      <c r="BY266" s="628"/>
      <c r="BZ266" s="627"/>
      <c r="CA266" s="628"/>
      <c r="CB266" s="627"/>
    </row>
    <row r="267" spans="2:80" s="610" customFormat="1">
      <c r="C267" s="495" t="s">
        <v>9944</v>
      </c>
      <c r="D267" s="670" t="e">
        <f>COUNTIF([2]chung!$F$6:$F$242,[2]chung!C267)</f>
        <v>#VALUE!</v>
      </c>
      <c r="E267" s="671">
        <f>COUNTIF($F7:$F240,C267)-COUNTIF(L140:L167,$B$261)</f>
        <v>0</v>
      </c>
      <c r="F267" s="614"/>
      <c r="J267" s="612"/>
      <c r="N267" s="668"/>
      <c r="P267" s="618"/>
      <c r="Q267" s="618"/>
      <c r="R267" s="618"/>
      <c r="S267" s="618"/>
      <c r="T267" s="618"/>
      <c r="U267" s="618"/>
      <c r="V267" s="618"/>
      <c r="W267" s="618"/>
      <c r="X267" s="618"/>
      <c r="Y267" s="618"/>
      <c r="Z267" s="618"/>
      <c r="AC267" s="619"/>
      <c r="AD267" s="620"/>
      <c r="AJ267" s="668"/>
      <c r="AO267" s="612"/>
      <c r="AP267" s="612"/>
      <c r="AY267" s="623"/>
      <c r="BD267" s="611"/>
      <c r="BG267" s="624"/>
      <c r="BH267" s="625"/>
      <c r="BI267" s="596"/>
      <c r="BJ267" s="669"/>
      <c r="BK267" s="669"/>
      <c r="BL267" s="669"/>
      <c r="BM267" s="669"/>
      <c r="BN267" s="669"/>
      <c r="BO267" s="612"/>
      <c r="BX267" s="627"/>
      <c r="BY267" s="628"/>
      <c r="BZ267" s="627"/>
      <c r="CA267" s="628"/>
      <c r="CB267" s="627"/>
    </row>
    <row r="268" spans="2:80" s="610" customFormat="1">
      <c r="C268" s="495" t="s">
        <v>10412</v>
      </c>
      <c r="D268" s="670" t="e">
        <f>COUNTIF([2]chung!$F$6:$F$242,[2]chung!C268)</f>
        <v>#VALUE!</v>
      </c>
      <c r="E268" s="671">
        <f>COUNTIF($F6:$F239,C268)-COUNTIF(L168:L187,$B$261)</f>
        <v>5</v>
      </c>
      <c r="F268" s="614"/>
      <c r="J268" s="612"/>
      <c r="N268" s="668"/>
      <c r="P268" s="618"/>
      <c r="Q268" s="618"/>
      <c r="R268" s="618"/>
      <c r="S268" s="618"/>
      <c r="T268" s="618"/>
      <c r="U268" s="618"/>
      <c r="V268" s="618"/>
      <c r="W268" s="618"/>
      <c r="X268" s="618"/>
      <c r="Y268" s="618"/>
      <c r="Z268" s="618"/>
      <c r="AC268" s="619"/>
      <c r="AD268" s="620"/>
      <c r="AJ268" s="668"/>
      <c r="AO268" s="612"/>
      <c r="AP268" s="612"/>
      <c r="AY268" s="623"/>
      <c r="BD268" s="611"/>
      <c r="BG268" s="624"/>
      <c r="BH268" s="625"/>
      <c r="BI268" s="596"/>
      <c r="BJ268" s="669"/>
      <c r="BK268" s="669"/>
      <c r="BL268" s="669"/>
      <c r="BM268" s="669"/>
      <c r="BN268" s="669"/>
      <c r="BO268" s="612"/>
      <c r="BX268" s="627"/>
      <c r="BY268" s="628"/>
      <c r="BZ268" s="627"/>
      <c r="CA268" s="628"/>
      <c r="CB268" s="627"/>
    </row>
    <row r="269" spans="2:80" s="610" customFormat="1">
      <c r="C269" s="495" t="s">
        <v>10759</v>
      </c>
      <c r="D269" s="670" t="e">
        <f>COUNTIF([2]chung!$F$6:$F$242,[2]chung!C269)</f>
        <v>#VALUE!</v>
      </c>
      <c r="E269" s="671">
        <f>COUNTIF($F6:$F239,C269)-COUNTIF(L188:L211,$B$261)</f>
        <v>17</v>
      </c>
      <c r="F269" s="614"/>
      <c r="J269" s="612"/>
      <c r="N269" s="668"/>
      <c r="P269" s="618"/>
      <c r="Q269" s="618"/>
      <c r="R269" s="618"/>
      <c r="S269" s="618"/>
      <c r="T269" s="618"/>
      <c r="U269" s="618"/>
      <c r="V269" s="618"/>
      <c r="W269" s="618"/>
      <c r="X269" s="618"/>
      <c r="Y269" s="618"/>
      <c r="Z269" s="618"/>
      <c r="AC269" s="619"/>
      <c r="AD269" s="620"/>
      <c r="AJ269" s="668"/>
      <c r="AO269" s="612"/>
      <c r="AP269" s="612"/>
      <c r="AY269" s="623"/>
      <c r="BD269" s="611"/>
      <c r="BG269" s="624"/>
      <c r="BH269" s="625"/>
      <c r="BI269" s="596"/>
      <c r="BJ269" s="669"/>
      <c r="BK269" s="669"/>
      <c r="BL269" s="669"/>
      <c r="BM269" s="669"/>
      <c r="BN269" s="669"/>
      <c r="BO269" s="612"/>
      <c r="BX269" s="627"/>
      <c r="BY269" s="628"/>
      <c r="BZ269" s="627"/>
      <c r="CA269" s="628"/>
      <c r="CB269" s="627"/>
    </row>
    <row r="270" spans="2:80" s="610" customFormat="1">
      <c r="C270" s="495" t="s">
        <v>11179</v>
      </c>
      <c r="D270" s="670" t="e">
        <f>COUNTIF([2]chung!$F$6:$F$242,[2]chung!C270)</f>
        <v>#VALUE!</v>
      </c>
      <c r="E270" s="671">
        <f>COUNTIF($F6:$F239,C270)-COUNTIF(L212:L228,$B$261)</f>
        <v>11</v>
      </c>
      <c r="F270" s="614"/>
      <c r="J270" s="612"/>
      <c r="N270" s="668"/>
      <c r="P270" s="618"/>
      <c r="Q270" s="618"/>
      <c r="R270" s="618"/>
      <c r="S270" s="618"/>
      <c r="T270" s="618"/>
      <c r="U270" s="618"/>
      <c r="V270" s="618"/>
      <c r="W270" s="618"/>
      <c r="X270" s="618"/>
      <c r="Y270" s="618"/>
      <c r="Z270" s="618"/>
      <c r="AC270" s="619"/>
      <c r="AD270" s="620"/>
      <c r="AJ270" s="668"/>
      <c r="AO270" s="612"/>
      <c r="AP270" s="612"/>
      <c r="AY270" s="623"/>
      <c r="BD270" s="611"/>
      <c r="BG270" s="624"/>
      <c r="BH270" s="625"/>
      <c r="BI270" s="596"/>
      <c r="BJ270" s="669"/>
      <c r="BK270" s="669"/>
      <c r="BL270" s="669"/>
      <c r="BM270" s="669"/>
      <c r="BN270" s="669"/>
      <c r="BO270" s="612"/>
      <c r="BX270" s="627"/>
      <c r="BY270" s="628"/>
      <c r="BZ270" s="627"/>
      <c r="CA270" s="628"/>
      <c r="CB270" s="627"/>
    </row>
    <row r="271" spans="2:80" s="610" customFormat="1">
      <c r="C271" s="495" t="s">
        <v>11474</v>
      </c>
      <c r="D271" s="670" t="e">
        <f>COUNTIF([2]chung!$F$6:$F$242,[2]chung!C271)</f>
        <v>#VALUE!</v>
      </c>
      <c r="E271" s="671">
        <f>COUNTIF($F6:$F239,C271)-COUNTIF(L229:L239,$B$261)</f>
        <v>5</v>
      </c>
      <c r="F271" s="614"/>
      <c r="J271" s="612"/>
      <c r="N271" s="668"/>
      <c r="P271" s="618"/>
      <c r="Q271" s="618"/>
      <c r="R271" s="618"/>
      <c r="S271" s="618"/>
      <c r="T271" s="618"/>
      <c r="U271" s="618"/>
      <c r="V271" s="618"/>
      <c r="W271" s="618"/>
      <c r="X271" s="618"/>
      <c r="Y271" s="618"/>
      <c r="Z271" s="618"/>
      <c r="AC271" s="619"/>
      <c r="AD271" s="620"/>
      <c r="AJ271" s="668"/>
      <c r="AO271" s="612"/>
      <c r="AP271" s="612"/>
      <c r="AY271" s="623"/>
      <c r="BD271" s="611"/>
      <c r="BG271" s="624"/>
      <c r="BH271" s="625"/>
      <c r="BI271" s="596"/>
      <c r="BJ271" s="669"/>
      <c r="BK271" s="669"/>
      <c r="BL271" s="669"/>
      <c r="BM271" s="669"/>
      <c r="BN271" s="669"/>
      <c r="BO271" s="612"/>
      <c r="BX271" s="627"/>
      <c r="BY271" s="628"/>
      <c r="BZ271" s="627"/>
      <c r="CA271" s="628"/>
      <c r="CB271" s="627"/>
    </row>
    <row r="272" spans="2:80" s="610" customFormat="1">
      <c r="C272" s="611"/>
      <c r="D272" s="670" t="e">
        <f>SUM(D261:D271)</f>
        <v>#VALUE!</v>
      </c>
      <c r="E272" s="670">
        <f>SUM(E261:E271)</f>
        <v>26</v>
      </c>
      <c r="F272" s="614"/>
      <c r="J272" s="612"/>
      <c r="N272" s="668"/>
      <c r="P272" s="618"/>
      <c r="Q272" s="618"/>
      <c r="R272" s="618"/>
      <c r="S272" s="618"/>
      <c r="T272" s="618"/>
      <c r="U272" s="618"/>
      <c r="V272" s="618"/>
      <c r="W272" s="618"/>
      <c r="X272" s="618"/>
      <c r="Y272" s="618"/>
      <c r="Z272" s="618"/>
      <c r="AC272" s="619"/>
      <c r="AD272" s="620"/>
      <c r="AJ272" s="668"/>
      <c r="AO272" s="612"/>
      <c r="AP272" s="612"/>
      <c r="AY272" s="623"/>
      <c r="BD272" s="611"/>
      <c r="BG272" s="624"/>
      <c r="BH272" s="625"/>
      <c r="BI272" s="596"/>
      <c r="BJ272" s="669"/>
      <c r="BK272" s="669"/>
      <c r="BL272" s="669"/>
      <c r="BM272" s="669"/>
      <c r="BN272" s="669"/>
      <c r="BO272" s="612"/>
      <c r="BX272" s="627"/>
      <c r="BY272" s="628"/>
      <c r="BZ272" s="627"/>
      <c r="CA272" s="628"/>
      <c r="CB272" s="627"/>
    </row>
    <row r="273" spans="3:80" s="610" customFormat="1">
      <c r="C273" s="611"/>
      <c r="D273" s="612"/>
      <c r="E273" s="613"/>
      <c r="F273" s="614"/>
      <c r="J273" s="612"/>
      <c r="N273" s="668"/>
      <c r="P273" s="618"/>
      <c r="Q273" s="618"/>
      <c r="R273" s="618"/>
      <c r="S273" s="618"/>
      <c r="T273" s="618"/>
      <c r="U273" s="618"/>
      <c r="V273" s="618"/>
      <c r="W273" s="618"/>
      <c r="X273" s="618"/>
      <c r="Y273" s="618"/>
      <c r="Z273" s="618"/>
      <c r="AC273" s="619"/>
      <c r="AD273" s="620"/>
      <c r="AJ273" s="668"/>
      <c r="AO273" s="612"/>
      <c r="AP273" s="612"/>
      <c r="AY273" s="623"/>
      <c r="BD273" s="611"/>
      <c r="BG273" s="624"/>
      <c r="BH273" s="625"/>
      <c r="BI273" s="596"/>
      <c r="BJ273" s="669"/>
      <c r="BK273" s="669"/>
      <c r="BL273" s="669"/>
      <c r="BM273" s="669"/>
      <c r="BN273" s="669"/>
      <c r="BO273" s="612"/>
      <c r="BX273" s="627"/>
      <c r="BY273" s="628"/>
      <c r="BZ273" s="627"/>
      <c r="CA273" s="628"/>
      <c r="CB273" s="627"/>
    </row>
    <row r="274" spans="3:80" s="610" customFormat="1">
      <c r="C274" s="495" t="s">
        <v>7397</v>
      </c>
      <c r="D274" s="670">
        <f>COUNTIF(M$6:$M$239,[2]chung!C274)</f>
        <v>117</v>
      </c>
      <c r="E274" s="613"/>
      <c r="F274" s="614"/>
      <c r="J274" s="612"/>
      <c r="N274" s="668"/>
      <c r="P274" s="618"/>
      <c r="Q274" s="618"/>
      <c r="R274" s="618"/>
      <c r="S274" s="618"/>
      <c r="T274" s="618"/>
      <c r="U274" s="618"/>
      <c r="V274" s="618"/>
      <c r="W274" s="618"/>
      <c r="X274" s="618"/>
      <c r="Y274" s="618"/>
      <c r="Z274" s="618"/>
      <c r="AC274" s="619"/>
      <c r="AD274" s="620"/>
      <c r="AJ274" s="668"/>
      <c r="AO274" s="612"/>
      <c r="AP274" s="612"/>
      <c r="AY274" s="623"/>
      <c r="BD274" s="611"/>
      <c r="BG274" s="624"/>
      <c r="BH274" s="625"/>
      <c r="BI274" s="596"/>
      <c r="BJ274" s="669"/>
      <c r="BK274" s="669"/>
      <c r="BL274" s="669"/>
      <c r="BM274" s="669"/>
      <c r="BN274" s="669"/>
      <c r="BO274" s="612"/>
      <c r="BX274" s="627"/>
      <c r="BY274" s="628"/>
      <c r="BZ274" s="627"/>
      <c r="CA274" s="628"/>
      <c r="CB274" s="627"/>
    </row>
    <row r="275" spans="3:80" s="610" customFormat="1">
      <c r="C275" s="495" t="s">
        <v>7425</v>
      </c>
      <c r="D275" s="670">
        <f>COUNTIF(M$6:$M$239,[2]chung!C275)</f>
        <v>117</v>
      </c>
      <c r="E275" s="613"/>
      <c r="F275" s="614"/>
      <c r="J275" s="612"/>
      <c r="N275" s="668"/>
      <c r="P275" s="618"/>
      <c r="Q275" s="618"/>
      <c r="R275" s="618"/>
      <c r="S275" s="618"/>
      <c r="T275" s="618"/>
      <c r="U275" s="618"/>
      <c r="V275" s="618"/>
      <c r="W275" s="618"/>
      <c r="X275" s="618"/>
      <c r="Y275" s="618"/>
      <c r="Z275" s="618"/>
      <c r="AC275" s="619"/>
      <c r="AD275" s="620"/>
      <c r="AJ275" s="668"/>
      <c r="AO275" s="612"/>
      <c r="AP275" s="612"/>
      <c r="AY275" s="623"/>
      <c r="BD275" s="611"/>
      <c r="BG275" s="624"/>
      <c r="BH275" s="625"/>
      <c r="BI275" s="596"/>
      <c r="BJ275" s="669"/>
      <c r="BK275" s="669"/>
      <c r="BL275" s="669"/>
      <c r="BM275" s="669"/>
      <c r="BN275" s="669"/>
      <c r="BO275" s="612"/>
      <c r="BX275" s="627"/>
      <c r="BY275" s="628"/>
      <c r="BZ275" s="627"/>
      <c r="CA275" s="628"/>
      <c r="CB275" s="627"/>
    </row>
    <row r="276" spans="3:80" s="610" customFormat="1">
      <c r="C276" s="611"/>
      <c r="D276" s="670">
        <f>SUM(D274:D275)</f>
        <v>234</v>
      </c>
      <c r="E276" s="613"/>
      <c r="F276" s="614"/>
      <c r="J276" s="612"/>
      <c r="N276" s="668"/>
      <c r="P276" s="618"/>
      <c r="Q276" s="618"/>
      <c r="R276" s="618"/>
      <c r="S276" s="618"/>
      <c r="T276" s="618"/>
      <c r="U276" s="618"/>
      <c r="V276" s="618"/>
      <c r="W276" s="618"/>
      <c r="X276" s="618"/>
      <c r="Y276" s="618"/>
      <c r="Z276" s="618"/>
      <c r="AC276" s="619"/>
      <c r="AD276" s="620"/>
      <c r="AJ276" s="668"/>
      <c r="AO276" s="612"/>
      <c r="AP276" s="612"/>
      <c r="AY276" s="623"/>
      <c r="BD276" s="611"/>
      <c r="BG276" s="624"/>
      <c r="BH276" s="625"/>
      <c r="BI276" s="596"/>
      <c r="BJ276" s="669"/>
      <c r="BK276" s="669"/>
      <c r="BL276" s="669"/>
      <c r="BM276" s="669"/>
      <c r="BN276" s="669"/>
      <c r="BO276" s="612"/>
      <c r="BX276" s="627"/>
      <c r="BY276" s="628"/>
      <c r="BZ276" s="627"/>
      <c r="CA276" s="628"/>
      <c r="CB276" s="627"/>
    </row>
    <row r="277" spans="3:80" s="610" customFormat="1">
      <c r="C277" s="611"/>
      <c r="D277" s="612"/>
      <c r="E277" s="613"/>
      <c r="F277" s="614"/>
      <c r="J277" s="612"/>
      <c r="N277" s="668"/>
      <c r="P277" s="618"/>
      <c r="Q277" s="618"/>
      <c r="R277" s="618"/>
      <c r="S277" s="618"/>
      <c r="T277" s="618"/>
      <c r="U277" s="618"/>
      <c r="V277" s="618"/>
      <c r="W277" s="618"/>
      <c r="X277" s="618"/>
      <c r="Y277" s="618"/>
      <c r="Z277" s="618"/>
      <c r="AC277" s="619"/>
      <c r="AD277" s="620"/>
      <c r="AJ277" s="668"/>
      <c r="AO277" s="612"/>
      <c r="AP277" s="612"/>
      <c r="AY277" s="623"/>
      <c r="BD277" s="611"/>
      <c r="BG277" s="624"/>
      <c r="BH277" s="625"/>
      <c r="BI277" s="596"/>
      <c r="BJ277" s="669"/>
      <c r="BK277" s="669"/>
      <c r="BL277" s="669"/>
      <c r="BM277" s="669"/>
      <c r="BN277" s="669"/>
      <c r="BO277" s="612"/>
      <c r="BX277" s="627"/>
      <c r="BY277" s="628"/>
      <c r="BZ277" s="627"/>
      <c r="CA277" s="628"/>
      <c r="CB277" s="627"/>
    </row>
    <row r="278" spans="3:80" s="610" customFormat="1">
      <c r="C278" s="611"/>
      <c r="D278" s="612"/>
      <c r="E278" s="613"/>
      <c r="F278" s="614"/>
      <c r="J278" s="612"/>
      <c r="N278" s="668"/>
      <c r="P278" s="618"/>
      <c r="Q278" s="618"/>
      <c r="R278" s="618"/>
      <c r="S278" s="618"/>
      <c r="T278" s="618"/>
      <c r="U278" s="618"/>
      <c r="V278" s="618"/>
      <c r="W278" s="618"/>
      <c r="X278" s="618"/>
      <c r="Y278" s="618"/>
      <c r="Z278" s="618"/>
      <c r="AC278" s="619"/>
      <c r="AD278" s="620"/>
      <c r="AJ278" s="668"/>
      <c r="AO278" s="612"/>
      <c r="AP278" s="612"/>
      <c r="AY278" s="623"/>
      <c r="BD278" s="611"/>
      <c r="BG278" s="624"/>
      <c r="BH278" s="625"/>
      <c r="BI278" s="596"/>
      <c r="BJ278" s="669"/>
      <c r="BK278" s="669"/>
      <c r="BL278" s="669"/>
      <c r="BM278" s="669"/>
      <c r="BN278" s="669"/>
      <c r="BO278" s="612"/>
      <c r="BX278" s="627"/>
      <c r="BY278" s="628"/>
      <c r="BZ278" s="627"/>
      <c r="CA278" s="628"/>
      <c r="CB278" s="627"/>
    </row>
    <row r="279" spans="3:80" s="610" customFormat="1">
      <c r="C279" s="611"/>
      <c r="D279" s="612"/>
      <c r="E279" s="613"/>
      <c r="F279" s="614"/>
      <c r="J279" s="612"/>
      <c r="N279" s="668"/>
      <c r="P279" s="618"/>
      <c r="Q279" s="618"/>
      <c r="R279" s="618"/>
      <c r="S279" s="618"/>
      <c r="T279" s="618"/>
      <c r="U279" s="618"/>
      <c r="V279" s="618"/>
      <c r="W279" s="618"/>
      <c r="X279" s="618"/>
      <c r="Y279" s="618"/>
      <c r="Z279" s="618"/>
      <c r="AC279" s="619"/>
      <c r="AD279" s="620"/>
      <c r="AJ279" s="668"/>
      <c r="AO279" s="612"/>
      <c r="AP279" s="612"/>
      <c r="AY279" s="623"/>
      <c r="BD279" s="611"/>
      <c r="BG279" s="624"/>
      <c r="BH279" s="625"/>
      <c r="BI279" s="596"/>
      <c r="BJ279" s="669"/>
      <c r="BK279" s="669"/>
      <c r="BL279" s="669"/>
      <c r="BM279" s="669"/>
      <c r="BN279" s="669"/>
      <c r="BO279" s="612"/>
      <c r="BX279" s="627"/>
      <c r="BY279" s="628"/>
      <c r="BZ279" s="627"/>
      <c r="CA279" s="628"/>
      <c r="CB279" s="627"/>
    </row>
    <row r="280" spans="3:80" s="610" customFormat="1">
      <c r="C280" s="611"/>
      <c r="D280" s="612"/>
      <c r="E280" s="613"/>
      <c r="F280" s="614"/>
      <c r="J280" s="612"/>
      <c r="N280" s="668"/>
      <c r="P280" s="618"/>
      <c r="Q280" s="618"/>
      <c r="R280" s="618"/>
      <c r="S280" s="618"/>
      <c r="T280" s="618"/>
      <c r="U280" s="618"/>
      <c r="V280" s="618"/>
      <c r="W280" s="618"/>
      <c r="X280" s="618"/>
      <c r="Y280" s="618"/>
      <c r="Z280" s="618"/>
      <c r="AC280" s="619"/>
      <c r="AD280" s="620"/>
      <c r="AJ280" s="668"/>
      <c r="AO280" s="612"/>
      <c r="AP280" s="612"/>
      <c r="AY280" s="623"/>
      <c r="BD280" s="611"/>
      <c r="BG280" s="624"/>
      <c r="BH280" s="625"/>
      <c r="BI280" s="596"/>
      <c r="BJ280" s="669"/>
      <c r="BK280" s="669"/>
      <c r="BL280" s="669"/>
      <c r="BM280" s="669"/>
      <c r="BN280" s="669"/>
      <c r="BO280" s="612"/>
      <c r="BX280" s="627"/>
      <c r="BY280" s="628"/>
      <c r="BZ280" s="627"/>
      <c r="CA280" s="628"/>
      <c r="CB280" s="627"/>
    </row>
    <row r="281" spans="3:80" s="610" customFormat="1">
      <c r="C281" s="611"/>
      <c r="D281" s="612"/>
      <c r="E281" s="613"/>
      <c r="F281" s="614"/>
      <c r="J281" s="612"/>
      <c r="N281" s="668"/>
      <c r="P281" s="618"/>
      <c r="Q281" s="618"/>
      <c r="R281" s="618"/>
      <c r="S281" s="618"/>
      <c r="T281" s="618"/>
      <c r="U281" s="618"/>
      <c r="V281" s="618"/>
      <c r="W281" s="618"/>
      <c r="X281" s="618"/>
      <c r="Y281" s="618"/>
      <c r="Z281" s="618"/>
      <c r="AC281" s="619"/>
      <c r="AD281" s="620"/>
      <c r="AJ281" s="668"/>
      <c r="AO281" s="612"/>
      <c r="AP281" s="612"/>
      <c r="AY281" s="623"/>
      <c r="BD281" s="611"/>
      <c r="BG281" s="624"/>
      <c r="BH281" s="625"/>
      <c r="BI281" s="596"/>
      <c r="BJ281" s="669"/>
      <c r="BK281" s="669"/>
      <c r="BL281" s="669"/>
      <c r="BM281" s="669"/>
      <c r="BN281" s="669"/>
      <c r="BO281" s="612"/>
      <c r="BX281" s="627"/>
      <c r="BY281" s="628"/>
      <c r="BZ281" s="627"/>
      <c r="CA281" s="628"/>
      <c r="CB281" s="627"/>
    </row>
    <row r="282" spans="3:80" s="610" customFormat="1">
      <c r="C282" s="611"/>
      <c r="D282" s="612"/>
      <c r="E282" s="613"/>
      <c r="F282" s="614"/>
      <c r="J282" s="612"/>
      <c r="N282" s="668"/>
      <c r="P282" s="618"/>
      <c r="Q282" s="618"/>
      <c r="R282" s="618"/>
      <c r="S282" s="618"/>
      <c r="T282" s="618"/>
      <c r="U282" s="618"/>
      <c r="V282" s="618"/>
      <c r="W282" s="618"/>
      <c r="X282" s="618"/>
      <c r="Y282" s="618"/>
      <c r="Z282" s="618"/>
      <c r="AC282" s="619"/>
      <c r="AD282" s="620"/>
      <c r="AJ282" s="668"/>
      <c r="AO282" s="612"/>
      <c r="AP282" s="612"/>
      <c r="AY282" s="623"/>
      <c r="BD282" s="611"/>
      <c r="BG282" s="624"/>
      <c r="BH282" s="625"/>
      <c r="BI282" s="596"/>
      <c r="BJ282" s="669"/>
      <c r="BK282" s="669"/>
      <c r="BL282" s="669"/>
      <c r="BM282" s="669"/>
      <c r="BN282" s="669"/>
      <c r="BO282" s="612"/>
      <c r="BX282" s="627"/>
      <c r="BY282" s="628"/>
      <c r="BZ282" s="627"/>
      <c r="CA282" s="628"/>
      <c r="CB282" s="627"/>
    </row>
    <row r="283" spans="3:80" s="610" customFormat="1">
      <c r="C283" s="611"/>
      <c r="D283" s="612"/>
      <c r="E283" s="613"/>
      <c r="F283" s="614"/>
      <c r="J283" s="612"/>
      <c r="N283" s="668"/>
      <c r="P283" s="618"/>
      <c r="Q283" s="618"/>
      <c r="R283" s="618"/>
      <c r="S283" s="618"/>
      <c r="T283" s="618"/>
      <c r="U283" s="618"/>
      <c r="V283" s="618"/>
      <c r="W283" s="618"/>
      <c r="X283" s="618"/>
      <c r="Y283" s="618"/>
      <c r="Z283" s="618"/>
      <c r="AC283" s="619"/>
      <c r="AD283" s="620"/>
      <c r="AJ283" s="668"/>
      <c r="AO283" s="612"/>
      <c r="AP283" s="612"/>
      <c r="AY283" s="623"/>
      <c r="BD283" s="611"/>
      <c r="BG283" s="624"/>
      <c r="BH283" s="625"/>
      <c r="BI283" s="596"/>
      <c r="BJ283" s="669"/>
      <c r="BK283" s="669"/>
      <c r="BL283" s="669"/>
      <c r="BM283" s="669"/>
      <c r="BN283" s="669"/>
      <c r="BO283" s="612"/>
      <c r="BX283" s="627"/>
      <c r="BY283" s="628"/>
      <c r="BZ283" s="627"/>
      <c r="CA283" s="628"/>
      <c r="CB283" s="627"/>
    </row>
    <row r="284" spans="3:80" s="610" customFormat="1">
      <c r="C284" s="611"/>
      <c r="D284" s="612"/>
      <c r="E284" s="613"/>
      <c r="F284" s="614"/>
      <c r="J284" s="612"/>
      <c r="N284" s="668"/>
      <c r="P284" s="618"/>
      <c r="Q284" s="618"/>
      <c r="R284" s="618"/>
      <c r="S284" s="618"/>
      <c r="T284" s="618"/>
      <c r="U284" s="618"/>
      <c r="V284" s="618"/>
      <c r="W284" s="618"/>
      <c r="X284" s="618"/>
      <c r="Y284" s="618"/>
      <c r="Z284" s="618"/>
      <c r="AC284" s="619"/>
      <c r="AD284" s="620"/>
      <c r="AJ284" s="668"/>
      <c r="AO284" s="612"/>
      <c r="AP284" s="612"/>
      <c r="AY284" s="623"/>
      <c r="BD284" s="611"/>
      <c r="BG284" s="624"/>
      <c r="BH284" s="625"/>
      <c r="BI284" s="596"/>
      <c r="BJ284" s="669"/>
      <c r="BK284" s="669"/>
      <c r="BL284" s="669"/>
      <c r="BM284" s="669"/>
      <c r="BN284" s="669"/>
      <c r="BO284" s="612"/>
      <c r="BX284" s="627"/>
      <c r="BY284" s="628"/>
      <c r="BZ284" s="627"/>
      <c r="CA284" s="628"/>
      <c r="CB284" s="627"/>
    </row>
    <row r="285" spans="3:80" s="610" customFormat="1">
      <c r="C285" s="611"/>
      <c r="D285" s="612"/>
      <c r="E285" s="613"/>
      <c r="F285" s="614"/>
      <c r="J285" s="612"/>
      <c r="N285" s="668"/>
      <c r="P285" s="618"/>
      <c r="Q285" s="618"/>
      <c r="R285" s="618"/>
      <c r="S285" s="618"/>
      <c r="T285" s="618"/>
      <c r="U285" s="618"/>
      <c r="V285" s="618"/>
      <c r="W285" s="618"/>
      <c r="X285" s="618"/>
      <c r="Y285" s="618"/>
      <c r="Z285" s="618"/>
      <c r="AC285" s="619"/>
      <c r="AD285" s="620"/>
      <c r="AJ285" s="668"/>
      <c r="AO285" s="612"/>
      <c r="AP285" s="612"/>
      <c r="AY285" s="623"/>
      <c r="BD285" s="611"/>
      <c r="BG285" s="624"/>
      <c r="BH285" s="625"/>
      <c r="BI285" s="596"/>
      <c r="BJ285" s="669"/>
      <c r="BK285" s="669"/>
      <c r="BL285" s="669"/>
      <c r="BM285" s="669"/>
      <c r="BN285" s="669"/>
      <c r="BO285" s="612"/>
      <c r="BX285" s="627"/>
      <c r="BY285" s="628"/>
      <c r="BZ285" s="627"/>
      <c r="CA285" s="628"/>
      <c r="CB285" s="627"/>
    </row>
    <row r="286" spans="3:80" s="610" customFormat="1">
      <c r="C286" s="611"/>
      <c r="D286" s="612"/>
      <c r="E286" s="613"/>
      <c r="F286" s="614"/>
      <c r="J286" s="612"/>
      <c r="N286" s="668"/>
      <c r="P286" s="618"/>
      <c r="Q286" s="618"/>
      <c r="R286" s="618"/>
      <c r="S286" s="618"/>
      <c r="T286" s="618"/>
      <c r="U286" s="618"/>
      <c r="V286" s="618"/>
      <c r="W286" s="618"/>
      <c r="X286" s="618"/>
      <c r="Y286" s="618"/>
      <c r="Z286" s="618"/>
      <c r="AC286" s="619"/>
      <c r="AD286" s="620"/>
      <c r="AJ286" s="668"/>
      <c r="AO286" s="612"/>
      <c r="AP286" s="612"/>
      <c r="AY286" s="623"/>
      <c r="BD286" s="611"/>
      <c r="BG286" s="624"/>
      <c r="BH286" s="625"/>
      <c r="BI286" s="596"/>
      <c r="BJ286" s="669"/>
      <c r="BK286" s="669"/>
      <c r="BL286" s="669"/>
      <c r="BM286" s="669"/>
      <c r="BN286" s="669"/>
      <c r="BO286" s="612"/>
      <c r="BX286" s="627"/>
      <c r="BY286" s="628"/>
      <c r="BZ286" s="627"/>
      <c r="CA286" s="628"/>
      <c r="CB286" s="627"/>
    </row>
    <row r="287" spans="3:80" s="610" customFormat="1">
      <c r="C287" s="611"/>
      <c r="D287" s="612"/>
      <c r="E287" s="613"/>
      <c r="F287" s="614"/>
      <c r="I287" s="610">
        <f>2024-1969</f>
        <v>55</v>
      </c>
      <c r="J287" s="612"/>
      <c r="N287" s="668"/>
      <c r="P287" s="618"/>
      <c r="Q287" s="618"/>
      <c r="R287" s="618"/>
      <c r="S287" s="618"/>
      <c r="T287" s="618"/>
      <c r="U287" s="618"/>
      <c r="V287" s="618"/>
      <c r="W287" s="618"/>
      <c r="X287" s="618"/>
      <c r="Y287" s="618"/>
      <c r="Z287" s="618"/>
      <c r="AC287" s="619"/>
      <c r="AD287" s="620"/>
      <c r="AJ287" s="668"/>
      <c r="AO287" s="612"/>
      <c r="AP287" s="612"/>
      <c r="AY287" s="623"/>
      <c r="BD287" s="611"/>
      <c r="BG287" s="624"/>
      <c r="BH287" s="625"/>
      <c r="BI287" s="596"/>
      <c r="BJ287" s="669"/>
      <c r="BK287" s="669"/>
      <c r="BL287" s="669"/>
      <c r="BM287" s="669"/>
      <c r="BN287" s="669"/>
      <c r="BO287" s="612"/>
      <c r="BX287" s="627"/>
      <c r="BY287" s="628"/>
      <c r="BZ287" s="627"/>
      <c r="CA287" s="628"/>
      <c r="CB287" s="627"/>
    </row>
    <row r="288" spans="3:80" s="610" customFormat="1">
      <c r="C288" s="611"/>
      <c r="D288" s="612"/>
      <c r="E288" s="613"/>
      <c r="F288" s="614"/>
      <c r="I288" s="610">
        <f>2024-1973</f>
        <v>51</v>
      </c>
      <c r="J288" s="612"/>
      <c r="N288" s="668"/>
      <c r="P288" s="618"/>
      <c r="Q288" s="618"/>
      <c r="R288" s="618"/>
      <c r="S288" s="618"/>
      <c r="T288" s="618"/>
      <c r="U288" s="618"/>
      <c r="V288" s="618"/>
      <c r="W288" s="618"/>
      <c r="X288" s="618"/>
      <c r="Y288" s="618"/>
      <c r="Z288" s="618"/>
      <c r="AC288" s="619"/>
      <c r="AD288" s="620"/>
      <c r="AJ288" s="668"/>
      <c r="AO288" s="612"/>
      <c r="AP288" s="612"/>
      <c r="AY288" s="623"/>
      <c r="BD288" s="611"/>
      <c r="BG288" s="624"/>
      <c r="BH288" s="625"/>
      <c r="BI288" s="596"/>
      <c r="BJ288" s="669"/>
      <c r="BK288" s="669"/>
      <c r="BL288" s="669"/>
      <c r="BM288" s="669"/>
      <c r="BN288" s="669"/>
      <c r="BO288" s="612"/>
      <c r="BX288" s="627"/>
      <c r="BY288" s="628"/>
      <c r="BZ288" s="627"/>
      <c r="CA288" s="628"/>
      <c r="CB288" s="627"/>
    </row>
    <row r="289" spans="3:80" s="610" customFormat="1">
      <c r="C289" s="611"/>
      <c r="D289" s="612"/>
      <c r="E289" s="613"/>
      <c r="F289" s="614"/>
      <c r="I289" s="610">
        <f>2024-1965</f>
        <v>59</v>
      </c>
      <c r="J289" s="612"/>
      <c r="N289" s="668"/>
      <c r="P289" s="618"/>
      <c r="Q289" s="618"/>
      <c r="R289" s="618"/>
      <c r="S289" s="618"/>
      <c r="T289" s="618"/>
      <c r="U289" s="618"/>
      <c r="V289" s="618"/>
      <c r="W289" s="618"/>
      <c r="X289" s="618"/>
      <c r="Y289" s="618"/>
      <c r="Z289" s="618"/>
      <c r="AC289" s="619"/>
      <c r="AD289" s="620"/>
      <c r="AJ289" s="668"/>
      <c r="AO289" s="612"/>
      <c r="AP289" s="612"/>
      <c r="AY289" s="623"/>
      <c r="BD289" s="611"/>
      <c r="BG289" s="624"/>
      <c r="BH289" s="625"/>
      <c r="BI289" s="596"/>
      <c r="BJ289" s="669"/>
      <c r="BK289" s="669"/>
      <c r="BL289" s="669"/>
      <c r="BM289" s="669"/>
      <c r="BN289" s="669"/>
      <c r="BO289" s="612"/>
      <c r="BX289" s="627"/>
      <c r="BY289" s="628"/>
      <c r="BZ289" s="627"/>
      <c r="CA289" s="628"/>
      <c r="CB289" s="627"/>
    </row>
    <row r="290" spans="3:80" s="610" customFormat="1">
      <c r="C290" s="611"/>
      <c r="D290" s="612"/>
      <c r="E290" s="613"/>
      <c r="F290" s="614"/>
      <c r="J290" s="612"/>
      <c r="N290" s="668"/>
      <c r="P290" s="618"/>
      <c r="Q290" s="618"/>
      <c r="R290" s="618"/>
      <c r="S290" s="618"/>
      <c r="T290" s="618"/>
      <c r="U290" s="618"/>
      <c r="V290" s="618"/>
      <c r="W290" s="618"/>
      <c r="X290" s="618"/>
      <c r="Y290" s="618"/>
      <c r="Z290" s="618"/>
      <c r="AC290" s="619"/>
      <c r="AD290" s="620"/>
      <c r="AJ290" s="668"/>
      <c r="AO290" s="612"/>
      <c r="AP290" s="612"/>
      <c r="AY290" s="623"/>
      <c r="BD290" s="611"/>
      <c r="BG290" s="624"/>
      <c r="BH290" s="625"/>
      <c r="BI290" s="596"/>
      <c r="BJ290" s="669"/>
      <c r="BK290" s="669"/>
      <c r="BL290" s="669"/>
      <c r="BM290" s="669"/>
      <c r="BN290" s="669"/>
      <c r="BO290" s="612"/>
      <c r="BX290" s="627"/>
      <c r="BY290" s="628"/>
      <c r="BZ290" s="627"/>
      <c r="CA290" s="628"/>
      <c r="CB290" s="627"/>
    </row>
    <row r="291" spans="3:80" s="610" customFormat="1">
      <c r="C291" s="611"/>
      <c r="D291" s="612"/>
      <c r="E291" s="613"/>
      <c r="F291" s="614"/>
      <c r="J291" s="612"/>
      <c r="N291" s="668"/>
      <c r="P291" s="618"/>
      <c r="Q291" s="618"/>
      <c r="R291" s="618"/>
      <c r="S291" s="618"/>
      <c r="T291" s="618"/>
      <c r="U291" s="618"/>
      <c r="V291" s="618"/>
      <c r="W291" s="618"/>
      <c r="X291" s="618"/>
      <c r="Y291" s="618"/>
      <c r="Z291" s="618"/>
      <c r="AC291" s="619"/>
      <c r="AD291" s="620"/>
      <c r="AJ291" s="668"/>
      <c r="AO291" s="612"/>
      <c r="AP291" s="612"/>
      <c r="AY291" s="623"/>
      <c r="BD291" s="611"/>
      <c r="BG291" s="624"/>
      <c r="BH291" s="625"/>
      <c r="BI291" s="596"/>
      <c r="BJ291" s="669"/>
      <c r="BK291" s="669"/>
      <c r="BL291" s="669"/>
      <c r="BM291" s="669"/>
      <c r="BN291" s="669"/>
      <c r="BO291" s="612"/>
      <c r="BX291" s="627"/>
      <c r="BY291" s="628"/>
      <c r="BZ291" s="627"/>
      <c r="CA291" s="628"/>
      <c r="CB291" s="627"/>
    </row>
    <row r="292" spans="3:80" s="610" customFormat="1">
      <c r="C292" s="611"/>
      <c r="D292" s="612"/>
      <c r="E292" s="613"/>
      <c r="F292" s="614"/>
      <c r="J292" s="612"/>
      <c r="N292" s="668"/>
      <c r="P292" s="618"/>
      <c r="Q292" s="618"/>
      <c r="R292" s="618"/>
      <c r="S292" s="618"/>
      <c r="T292" s="618"/>
      <c r="U292" s="618"/>
      <c r="V292" s="618"/>
      <c r="W292" s="618"/>
      <c r="X292" s="618"/>
      <c r="Y292" s="618"/>
      <c r="Z292" s="618"/>
      <c r="AC292" s="619"/>
      <c r="AD292" s="620"/>
      <c r="AJ292" s="668"/>
      <c r="AO292" s="612"/>
      <c r="AP292" s="612"/>
      <c r="AY292" s="623"/>
      <c r="BD292" s="611"/>
      <c r="BG292" s="624"/>
      <c r="BH292" s="625"/>
      <c r="BI292" s="596"/>
      <c r="BJ292" s="669"/>
      <c r="BK292" s="669"/>
      <c r="BL292" s="669"/>
      <c r="BM292" s="669"/>
      <c r="BN292" s="669"/>
      <c r="BO292" s="612"/>
      <c r="BX292" s="627"/>
      <c r="BY292" s="628"/>
      <c r="BZ292" s="627"/>
      <c r="CA292" s="628"/>
      <c r="CB292" s="627"/>
    </row>
    <row r="293" spans="3:80" s="610" customFormat="1">
      <c r="C293" s="611"/>
      <c r="D293" s="612"/>
      <c r="E293" s="613"/>
      <c r="F293" s="614"/>
      <c r="J293" s="612"/>
      <c r="N293" s="668"/>
      <c r="P293" s="618"/>
      <c r="Q293" s="618"/>
      <c r="R293" s="618"/>
      <c r="S293" s="618"/>
      <c r="T293" s="618"/>
      <c r="U293" s="618"/>
      <c r="V293" s="618"/>
      <c r="W293" s="618"/>
      <c r="X293" s="618"/>
      <c r="Y293" s="618"/>
      <c r="Z293" s="618"/>
      <c r="AC293" s="619"/>
      <c r="AD293" s="620"/>
      <c r="AJ293" s="668"/>
      <c r="AO293" s="612"/>
      <c r="AP293" s="612"/>
      <c r="AY293" s="623"/>
      <c r="BD293" s="611"/>
      <c r="BG293" s="624"/>
      <c r="BH293" s="625"/>
      <c r="BI293" s="596"/>
      <c r="BJ293" s="669"/>
      <c r="BK293" s="669"/>
      <c r="BL293" s="669"/>
      <c r="BM293" s="669"/>
      <c r="BN293" s="669"/>
      <c r="BO293" s="612"/>
      <c r="BX293" s="627"/>
      <c r="BY293" s="628"/>
      <c r="BZ293" s="627"/>
      <c r="CA293" s="628"/>
      <c r="CB293" s="627"/>
    </row>
    <row r="294" spans="3:80" s="610" customFormat="1">
      <c r="C294" s="611"/>
      <c r="D294" s="612"/>
      <c r="E294" s="613"/>
      <c r="F294" s="614"/>
      <c r="J294" s="612"/>
      <c r="N294" s="668"/>
      <c r="P294" s="618"/>
      <c r="Q294" s="618"/>
      <c r="R294" s="618"/>
      <c r="S294" s="618"/>
      <c r="T294" s="618"/>
      <c r="U294" s="618"/>
      <c r="V294" s="618"/>
      <c r="W294" s="618"/>
      <c r="X294" s="618"/>
      <c r="Y294" s="618"/>
      <c r="Z294" s="618"/>
      <c r="AC294" s="619"/>
      <c r="AD294" s="620"/>
      <c r="AJ294" s="668"/>
      <c r="AO294" s="612"/>
      <c r="AP294" s="612"/>
      <c r="AY294" s="623"/>
      <c r="BD294" s="611"/>
      <c r="BG294" s="624"/>
      <c r="BH294" s="625"/>
      <c r="BI294" s="596"/>
      <c r="BJ294" s="669"/>
      <c r="BK294" s="669"/>
      <c r="BL294" s="669"/>
      <c r="BM294" s="669"/>
      <c r="BN294" s="669"/>
      <c r="BO294" s="612"/>
      <c r="BX294" s="627"/>
      <c r="BY294" s="628"/>
      <c r="BZ294" s="627"/>
      <c r="CA294" s="628"/>
      <c r="CB294" s="627"/>
    </row>
    <row r="295" spans="3:80" s="610" customFormat="1">
      <c r="C295" s="611"/>
      <c r="D295" s="612"/>
      <c r="E295" s="613"/>
      <c r="F295" s="614"/>
      <c r="J295" s="612"/>
      <c r="N295" s="668"/>
      <c r="P295" s="618"/>
      <c r="Q295" s="618"/>
      <c r="R295" s="618"/>
      <c r="S295" s="618"/>
      <c r="T295" s="618"/>
      <c r="U295" s="618"/>
      <c r="V295" s="618"/>
      <c r="W295" s="618"/>
      <c r="X295" s="618"/>
      <c r="Y295" s="618"/>
      <c r="Z295" s="618"/>
      <c r="AC295" s="619"/>
      <c r="AD295" s="620"/>
      <c r="AJ295" s="668"/>
      <c r="AO295" s="612"/>
      <c r="AP295" s="612"/>
      <c r="AY295" s="623"/>
      <c r="BD295" s="611"/>
      <c r="BG295" s="624"/>
      <c r="BH295" s="625"/>
      <c r="BI295" s="596"/>
      <c r="BJ295" s="669"/>
      <c r="BK295" s="669"/>
      <c r="BL295" s="669"/>
      <c r="BM295" s="669"/>
      <c r="BN295" s="669"/>
      <c r="BO295" s="612"/>
      <c r="BX295" s="627"/>
      <c r="BY295" s="628"/>
      <c r="BZ295" s="627"/>
      <c r="CA295" s="628"/>
      <c r="CB295" s="627"/>
    </row>
    <row r="296" spans="3:80" s="610" customFormat="1">
      <c r="C296" s="611"/>
      <c r="D296" s="612"/>
      <c r="E296" s="613"/>
      <c r="F296" s="614"/>
      <c r="J296" s="612"/>
      <c r="N296" s="668"/>
      <c r="P296" s="618"/>
      <c r="Q296" s="618"/>
      <c r="R296" s="618"/>
      <c r="S296" s="618"/>
      <c r="T296" s="618"/>
      <c r="U296" s="618"/>
      <c r="V296" s="618"/>
      <c r="W296" s="618"/>
      <c r="X296" s="618"/>
      <c r="Y296" s="618"/>
      <c r="Z296" s="618"/>
      <c r="AC296" s="619"/>
      <c r="AD296" s="620"/>
      <c r="AJ296" s="668"/>
      <c r="AO296" s="612"/>
      <c r="AP296" s="612"/>
      <c r="AY296" s="623"/>
      <c r="BD296" s="611"/>
      <c r="BG296" s="624"/>
      <c r="BH296" s="625"/>
      <c r="BI296" s="596"/>
      <c r="BJ296" s="669"/>
      <c r="BK296" s="669"/>
      <c r="BL296" s="669"/>
      <c r="BM296" s="669"/>
      <c r="BN296" s="669"/>
      <c r="BO296" s="612"/>
      <c r="BX296" s="627"/>
      <c r="BY296" s="628"/>
      <c r="BZ296" s="627"/>
      <c r="CA296" s="628"/>
      <c r="CB296" s="627"/>
    </row>
    <row r="297" spans="3:80" s="610" customFormat="1">
      <c r="C297" s="611"/>
      <c r="D297" s="612"/>
      <c r="E297" s="613"/>
      <c r="F297" s="614"/>
      <c r="J297" s="612"/>
      <c r="N297" s="668"/>
      <c r="P297" s="618"/>
      <c r="Q297" s="618"/>
      <c r="R297" s="618"/>
      <c r="S297" s="618"/>
      <c r="T297" s="618"/>
      <c r="U297" s="618"/>
      <c r="V297" s="618"/>
      <c r="W297" s="618"/>
      <c r="X297" s="618"/>
      <c r="Y297" s="618"/>
      <c r="Z297" s="618"/>
      <c r="AC297" s="619"/>
      <c r="AD297" s="620"/>
      <c r="AJ297" s="668"/>
      <c r="AO297" s="612"/>
      <c r="AP297" s="612"/>
      <c r="AY297" s="623"/>
      <c r="BD297" s="611"/>
      <c r="BG297" s="624"/>
      <c r="BH297" s="625"/>
      <c r="BI297" s="596"/>
      <c r="BJ297" s="669"/>
      <c r="BK297" s="669"/>
      <c r="BL297" s="669"/>
      <c r="BM297" s="669"/>
      <c r="BN297" s="669"/>
      <c r="BO297" s="612"/>
      <c r="BX297" s="627"/>
      <c r="BY297" s="628"/>
      <c r="BZ297" s="627"/>
      <c r="CA297" s="628"/>
      <c r="CB297" s="627"/>
    </row>
    <row r="298" spans="3:80" s="610" customFormat="1">
      <c r="C298" s="611"/>
      <c r="D298" s="612"/>
      <c r="E298" s="613"/>
      <c r="F298" s="614"/>
      <c r="J298" s="612"/>
      <c r="N298" s="668"/>
      <c r="P298" s="618"/>
      <c r="Q298" s="618"/>
      <c r="R298" s="618"/>
      <c r="S298" s="618"/>
      <c r="T298" s="618"/>
      <c r="U298" s="618"/>
      <c r="V298" s="618"/>
      <c r="W298" s="618"/>
      <c r="X298" s="618"/>
      <c r="Y298" s="618"/>
      <c r="Z298" s="618"/>
      <c r="AC298" s="619"/>
      <c r="AD298" s="620"/>
      <c r="AJ298" s="668"/>
      <c r="AO298" s="612"/>
      <c r="AP298" s="612"/>
      <c r="AY298" s="623"/>
      <c r="BD298" s="611"/>
      <c r="BG298" s="624"/>
      <c r="BH298" s="625"/>
      <c r="BI298" s="596"/>
      <c r="BJ298" s="669"/>
      <c r="BK298" s="669"/>
      <c r="BL298" s="669"/>
      <c r="BM298" s="669"/>
      <c r="BN298" s="669"/>
      <c r="BO298" s="612"/>
      <c r="BX298" s="627"/>
      <c r="BY298" s="628"/>
      <c r="BZ298" s="627"/>
      <c r="CA298" s="628"/>
      <c r="CB298" s="627"/>
    </row>
    <row r="299" spans="3:80" s="610" customFormat="1">
      <c r="C299" s="611"/>
      <c r="D299" s="612"/>
      <c r="E299" s="613"/>
      <c r="F299" s="614"/>
      <c r="J299" s="612"/>
      <c r="N299" s="668"/>
      <c r="P299" s="618"/>
      <c r="Q299" s="618"/>
      <c r="R299" s="618"/>
      <c r="S299" s="618"/>
      <c r="T299" s="618"/>
      <c r="U299" s="618"/>
      <c r="V299" s="618"/>
      <c r="W299" s="618"/>
      <c r="X299" s="618"/>
      <c r="Y299" s="618"/>
      <c r="Z299" s="618"/>
      <c r="AC299" s="619"/>
      <c r="AD299" s="620"/>
      <c r="AJ299" s="668"/>
      <c r="AO299" s="612"/>
      <c r="AP299" s="612"/>
      <c r="AY299" s="623"/>
      <c r="BD299" s="611"/>
      <c r="BG299" s="624"/>
      <c r="BH299" s="625"/>
      <c r="BI299" s="596"/>
      <c r="BJ299" s="669"/>
      <c r="BK299" s="669"/>
      <c r="BL299" s="669"/>
      <c r="BM299" s="669"/>
      <c r="BN299" s="669"/>
      <c r="BO299" s="612"/>
      <c r="BX299" s="627"/>
      <c r="BY299" s="628"/>
      <c r="BZ299" s="627"/>
      <c r="CA299" s="628"/>
      <c r="CB299" s="627"/>
    </row>
    <row r="300" spans="3:80" s="610" customFormat="1">
      <c r="C300" s="611"/>
      <c r="D300" s="612"/>
      <c r="E300" s="613"/>
      <c r="F300" s="614"/>
      <c r="J300" s="612"/>
      <c r="N300" s="668"/>
      <c r="P300" s="618"/>
      <c r="Q300" s="618"/>
      <c r="R300" s="618"/>
      <c r="S300" s="618"/>
      <c r="T300" s="618"/>
      <c r="U300" s="618"/>
      <c r="V300" s="618"/>
      <c r="W300" s="618"/>
      <c r="X300" s="618"/>
      <c r="Y300" s="618"/>
      <c r="Z300" s="618"/>
      <c r="AC300" s="619"/>
      <c r="AD300" s="620"/>
      <c r="AJ300" s="668"/>
      <c r="AO300" s="612"/>
      <c r="AP300" s="612"/>
      <c r="AY300" s="623"/>
      <c r="BD300" s="611"/>
      <c r="BG300" s="624"/>
      <c r="BH300" s="625"/>
      <c r="BI300" s="596"/>
      <c r="BJ300" s="669"/>
      <c r="BK300" s="669"/>
      <c r="BL300" s="669"/>
      <c r="BM300" s="669"/>
      <c r="BN300" s="669"/>
      <c r="BO300" s="612"/>
      <c r="BX300" s="627"/>
      <c r="BY300" s="628"/>
      <c r="BZ300" s="627"/>
      <c r="CA300" s="628"/>
      <c r="CB300" s="627"/>
    </row>
    <row r="301" spans="3:80" s="610" customFormat="1">
      <c r="C301" s="611"/>
      <c r="D301" s="612"/>
      <c r="E301" s="613"/>
      <c r="F301" s="614"/>
      <c r="J301" s="612"/>
      <c r="N301" s="668"/>
      <c r="P301" s="618"/>
      <c r="Q301" s="618"/>
      <c r="R301" s="618"/>
      <c r="S301" s="618"/>
      <c r="T301" s="618"/>
      <c r="U301" s="618"/>
      <c r="V301" s="618"/>
      <c r="W301" s="618"/>
      <c r="X301" s="618"/>
      <c r="Y301" s="618"/>
      <c r="Z301" s="618"/>
      <c r="AC301" s="619"/>
      <c r="AD301" s="620"/>
      <c r="AJ301" s="668"/>
      <c r="AO301" s="612"/>
      <c r="AP301" s="612"/>
      <c r="AY301" s="623"/>
      <c r="BD301" s="611"/>
      <c r="BG301" s="624"/>
      <c r="BH301" s="625"/>
      <c r="BI301" s="596"/>
      <c r="BJ301" s="669"/>
      <c r="BK301" s="669"/>
      <c r="BL301" s="669"/>
      <c r="BM301" s="669"/>
      <c r="BN301" s="669"/>
      <c r="BO301" s="612"/>
      <c r="BX301" s="627"/>
      <c r="BY301" s="628"/>
      <c r="BZ301" s="627"/>
      <c r="CA301" s="628"/>
      <c r="CB301" s="627"/>
    </row>
    <row r="302" spans="3:80" s="610" customFormat="1">
      <c r="C302" s="611"/>
      <c r="D302" s="612"/>
      <c r="E302" s="613"/>
      <c r="F302" s="614"/>
      <c r="J302" s="612"/>
      <c r="N302" s="668"/>
      <c r="P302" s="618"/>
      <c r="Q302" s="618"/>
      <c r="R302" s="618"/>
      <c r="S302" s="618"/>
      <c r="T302" s="618"/>
      <c r="U302" s="618"/>
      <c r="V302" s="618"/>
      <c r="W302" s="618"/>
      <c r="X302" s="618"/>
      <c r="Y302" s="618"/>
      <c r="Z302" s="618"/>
      <c r="AC302" s="619"/>
      <c r="AD302" s="620"/>
      <c r="AJ302" s="668"/>
      <c r="AO302" s="612"/>
      <c r="AP302" s="612"/>
      <c r="AY302" s="623"/>
      <c r="BD302" s="611"/>
      <c r="BG302" s="624"/>
      <c r="BH302" s="625"/>
      <c r="BI302" s="596"/>
      <c r="BJ302" s="669"/>
      <c r="BK302" s="669"/>
      <c r="BL302" s="669"/>
      <c r="BM302" s="669"/>
      <c r="BN302" s="669"/>
      <c r="BO302" s="612"/>
      <c r="BX302" s="627"/>
      <c r="BY302" s="628"/>
      <c r="BZ302" s="627"/>
      <c r="CA302" s="628"/>
      <c r="CB302" s="627"/>
    </row>
    <row r="303" spans="3:80" s="610" customFormat="1">
      <c r="C303" s="611"/>
      <c r="D303" s="612"/>
      <c r="E303" s="613"/>
      <c r="F303" s="614"/>
      <c r="J303" s="612"/>
      <c r="N303" s="668"/>
      <c r="P303" s="618"/>
      <c r="Q303" s="618"/>
      <c r="R303" s="618"/>
      <c r="S303" s="618"/>
      <c r="T303" s="618"/>
      <c r="U303" s="618"/>
      <c r="V303" s="618"/>
      <c r="W303" s="618"/>
      <c r="X303" s="618"/>
      <c r="Y303" s="618"/>
      <c r="Z303" s="618"/>
      <c r="AC303" s="619"/>
      <c r="AD303" s="620"/>
      <c r="AJ303" s="668"/>
      <c r="AO303" s="612"/>
      <c r="AP303" s="612"/>
      <c r="AY303" s="623"/>
      <c r="BD303" s="611"/>
      <c r="BG303" s="624"/>
      <c r="BH303" s="625"/>
      <c r="BI303" s="596"/>
      <c r="BJ303" s="669"/>
      <c r="BK303" s="669"/>
      <c r="BL303" s="669"/>
      <c r="BM303" s="669"/>
      <c r="BN303" s="669"/>
      <c r="BO303" s="612"/>
      <c r="BX303" s="627"/>
      <c r="BY303" s="628"/>
      <c r="BZ303" s="627"/>
      <c r="CA303" s="628"/>
      <c r="CB303" s="627"/>
    </row>
    <row r="304" spans="3:80" s="610" customFormat="1">
      <c r="C304" s="611"/>
      <c r="D304" s="612"/>
      <c r="E304" s="613"/>
      <c r="F304" s="614"/>
      <c r="J304" s="612"/>
      <c r="N304" s="668"/>
      <c r="P304" s="618"/>
      <c r="Q304" s="618"/>
      <c r="R304" s="618"/>
      <c r="S304" s="618"/>
      <c r="T304" s="618"/>
      <c r="U304" s="618"/>
      <c r="V304" s="618"/>
      <c r="W304" s="618"/>
      <c r="X304" s="618"/>
      <c r="Y304" s="618"/>
      <c r="Z304" s="618"/>
      <c r="AC304" s="619"/>
      <c r="AD304" s="620"/>
      <c r="AJ304" s="668"/>
      <c r="AO304" s="612"/>
      <c r="AP304" s="612"/>
      <c r="AY304" s="623"/>
      <c r="BD304" s="611"/>
      <c r="BG304" s="624"/>
      <c r="BH304" s="625"/>
      <c r="BI304" s="596"/>
      <c r="BJ304" s="669"/>
      <c r="BK304" s="669"/>
      <c r="BL304" s="669"/>
      <c r="BM304" s="669"/>
      <c r="BN304" s="669"/>
      <c r="BO304" s="612"/>
      <c r="BX304" s="627"/>
      <c r="BY304" s="628"/>
      <c r="BZ304" s="627"/>
      <c r="CA304" s="628"/>
      <c r="CB304" s="627"/>
    </row>
    <row r="305" spans="3:80" s="610" customFormat="1">
      <c r="C305" s="611"/>
      <c r="D305" s="612"/>
      <c r="E305" s="613"/>
      <c r="F305" s="614"/>
      <c r="J305" s="612"/>
      <c r="N305" s="668"/>
      <c r="P305" s="618"/>
      <c r="Q305" s="618"/>
      <c r="R305" s="618"/>
      <c r="S305" s="618"/>
      <c r="T305" s="618"/>
      <c r="U305" s="618"/>
      <c r="V305" s="618"/>
      <c r="W305" s="618"/>
      <c r="X305" s="618"/>
      <c r="Y305" s="618"/>
      <c r="Z305" s="618"/>
      <c r="AC305" s="619"/>
      <c r="AD305" s="620"/>
      <c r="AJ305" s="668"/>
      <c r="AO305" s="612"/>
      <c r="AP305" s="612"/>
      <c r="AY305" s="623"/>
      <c r="BD305" s="611"/>
      <c r="BG305" s="624"/>
      <c r="BH305" s="625"/>
      <c r="BI305" s="596"/>
      <c r="BJ305" s="669"/>
      <c r="BK305" s="669"/>
      <c r="BL305" s="669"/>
      <c r="BM305" s="669"/>
      <c r="BN305" s="669"/>
      <c r="BO305" s="612"/>
      <c r="BX305" s="627"/>
      <c r="BY305" s="628"/>
      <c r="BZ305" s="627"/>
      <c r="CA305" s="628"/>
      <c r="CB305" s="627"/>
    </row>
    <row r="306" spans="3:80" s="610" customFormat="1">
      <c r="C306" s="611"/>
      <c r="D306" s="612"/>
      <c r="E306" s="613"/>
      <c r="F306" s="614"/>
      <c r="J306" s="612"/>
      <c r="N306" s="668"/>
      <c r="P306" s="618"/>
      <c r="Q306" s="618"/>
      <c r="R306" s="618"/>
      <c r="S306" s="618"/>
      <c r="T306" s="618"/>
      <c r="U306" s="618"/>
      <c r="V306" s="618"/>
      <c r="W306" s="618"/>
      <c r="X306" s="618"/>
      <c r="Y306" s="618"/>
      <c r="Z306" s="618"/>
      <c r="AC306" s="619"/>
      <c r="AD306" s="620"/>
      <c r="AJ306" s="668"/>
      <c r="AO306" s="612"/>
      <c r="AP306" s="612"/>
      <c r="AY306" s="623"/>
      <c r="BD306" s="611"/>
      <c r="BG306" s="624"/>
      <c r="BH306" s="625"/>
      <c r="BI306" s="596"/>
      <c r="BJ306" s="669"/>
      <c r="BK306" s="669"/>
      <c r="BL306" s="669"/>
      <c r="BM306" s="669"/>
      <c r="BN306" s="669"/>
      <c r="BO306" s="612"/>
      <c r="BX306" s="627"/>
      <c r="BY306" s="628"/>
      <c r="BZ306" s="627"/>
      <c r="CA306" s="628"/>
      <c r="CB306" s="627"/>
    </row>
    <row r="307" spans="3:80" s="610" customFormat="1">
      <c r="C307" s="611"/>
      <c r="D307" s="612"/>
      <c r="E307" s="613"/>
      <c r="F307" s="614"/>
      <c r="J307" s="612"/>
      <c r="N307" s="668"/>
      <c r="P307" s="618"/>
      <c r="Q307" s="618"/>
      <c r="R307" s="618"/>
      <c r="S307" s="618"/>
      <c r="T307" s="618"/>
      <c r="U307" s="618"/>
      <c r="V307" s="618"/>
      <c r="W307" s="618"/>
      <c r="X307" s="618"/>
      <c r="Y307" s="618"/>
      <c r="Z307" s="618"/>
      <c r="AC307" s="619"/>
      <c r="AD307" s="620"/>
      <c r="AJ307" s="668"/>
      <c r="AO307" s="612"/>
      <c r="AP307" s="612"/>
      <c r="AY307" s="623"/>
      <c r="BD307" s="611"/>
      <c r="BG307" s="624"/>
      <c r="BH307" s="625"/>
      <c r="BI307" s="596"/>
      <c r="BJ307" s="669"/>
      <c r="BK307" s="669"/>
      <c r="BL307" s="669"/>
      <c r="BM307" s="669"/>
      <c r="BN307" s="669"/>
      <c r="BO307" s="612"/>
      <c r="BX307" s="627"/>
      <c r="BY307" s="628"/>
      <c r="BZ307" s="627"/>
      <c r="CA307" s="628"/>
      <c r="CB307" s="627"/>
    </row>
    <row r="308" spans="3:80" s="610" customFormat="1">
      <c r="C308" s="611"/>
      <c r="D308" s="612"/>
      <c r="E308" s="613"/>
      <c r="F308" s="614"/>
      <c r="J308" s="612"/>
      <c r="N308" s="668"/>
      <c r="P308" s="618"/>
      <c r="Q308" s="618"/>
      <c r="R308" s="618"/>
      <c r="S308" s="618"/>
      <c r="T308" s="618"/>
      <c r="U308" s="618"/>
      <c r="V308" s="618"/>
      <c r="W308" s="618"/>
      <c r="X308" s="618"/>
      <c r="Y308" s="618"/>
      <c r="Z308" s="618"/>
      <c r="AC308" s="619"/>
      <c r="AD308" s="620"/>
      <c r="AJ308" s="668"/>
      <c r="AO308" s="612"/>
      <c r="AP308" s="612"/>
      <c r="AY308" s="623"/>
      <c r="BD308" s="611"/>
      <c r="BG308" s="624"/>
      <c r="BH308" s="625"/>
      <c r="BI308" s="596"/>
      <c r="BJ308" s="669"/>
      <c r="BK308" s="669"/>
      <c r="BL308" s="669"/>
      <c r="BM308" s="669"/>
      <c r="BN308" s="669"/>
      <c r="BO308" s="612"/>
      <c r="BX308" s="627"/>
      <c r="BY308" s="628"/>
      <c r="BZ308" s="627"/>
      <c r="CA308" s="628"/>
      <c r="CB308" s="627"/>
    </row>
    <row r="309" spans="3:80" s="610" customFormat="1">
      <c r="C309" s="611"/>
      <c r="D309" s="612"/>
      <c r="E309" s="613"/>
      <c r="F309" s="614"/>
      <c r="J309" s="612"/>
      <c r="N309" s="668"/>
      <c r="P309" s="618"/>
      <c r="Q309" s="618"/>
      <c r="R309" s="618"/>
      <c r="S309" s="618"/>
      <c r="T309" s="618"/>
      <c r="U309" s="618"/>
      <c r="V309" s="618"/>
      <c r="W309" s="618"/>
      <c r="X309" s="618"/>
      <c r="Y309" s="618"/>
      <c r="Z309" s="618"/>
      <c r="AC309" s="619"/>
      <c r="AD309" s="620"/>
      <c r="AJ309" s="668"/>
      <c r="AO309" s="612"/>
      <c r="AP309" s="612"/>
      <c r="AY309" s="623"/>
      <c r="BD309" s="611"/>
      <c r="BG309" s="624"/>
      <c r="BH309" s="625"/>
      <c r="BI309" s="596"/>
      <c r="BJ309" s="669"/>
      <c r="BK309" s="669"/>
      <c r="BL309" s="669"/>
      <c r="BM309" s="669"/>
      <c r="BN309" s="669"/>
      <c r="BO309" s="612"/>
      <c r="BX309" s="627"/>
      <c r="BY309" s="628"/>
      <c r="BZ309" s="627"/>
      <c r="CA309" s="628"/>
      <c r="CB309" s="627"/>
    </row>
    <row r="310" spans="3:80" s="610" customFormat="1">
      <c r="C310" s="611"/>
      <c r="D310" s="612"/>
      <c r="E310" s="613"/>
      <c r="F310" s="614"/>
      <c r="J310" s="612"/>
      <c r="N310" s="668"/>
      <c r="P310" s="618"/>
      <c r="Q310" s="618"/>
      <c r="R310" s="618"/>
      <c r="S310" s="618"/>
      <c r="T310" s="618"/>
      <c r="U310" s="618"/>
      <c r="V310" s="618"/>
      <c r="W310" s="618"/>
      <c r="X310" s="618"/>
      <c r="Y310" s="618"/>
      <c r="Z310" s="618"/>
      <c r="AC310" s="619"/>
      <c r="AD310" s="620"/>
      <c r="AJ310" s="668"/>
      <c r="AO310" s="612"/>
      <c r="AP310" s="612"/>
      <c r="AY310" s="623"/>
      <c r="BD310" s="611"/>
      <c r="BG310" s="624"/>
      <c r="BH310" s="625"/>
      <c r="BI310" s="596"/>
      <c r="BJ310" s="669"/>
      <c r="BK310" s="669"/>
      <c r="BL310" s="669"/>
      <c r="BM310" s="669"/>
      <c r="BN310" s="669"/>
      <c r="BO310" s="612"/>
      <c r="BX310" s="627"/>
      <c r="BY310" s="628"/>
      <c r="BZ310" s="627"/>
      <c r="CA310" s="628"/>
      <c r="CB310" s="627"/>
    </row>
    <row r="311" spans="3:80" s="610" customFormat="1">
      <c r="C311" s="611"/>
      <c r="D311" s="612"/>
      <c r="E311" s="613"/>
      <c r="F311" s="614"/>
      <c r="J311" s="612"/>
      <c r="N311" s="668"/>
      <c r="P311" s="618"/>
      <c r="Q311" s="618"/>
      <c r="R311" s="618"/>
      <c r="S311" s="618"/>
      <c r="T311" s="618"/>
      <c r="U311" s="618"/>
      <c r="V311" s="618"/>
      <c r="W311" s="618"/>
      <c r="X311" s="618"/>
      <c r="Y311" s="618"/>
      <c r="Z311" s="618"/>
      <c r="AC311" s="619"/>
      <c r="AD311" s="620"/>
      <c r="AJ311" s="668"/>
      <c r="AO311" s="612"/>
      <c r="AP311" s="612"/>
      <c r="AY311" s="623"/>
      <c r="BD311" s="611"/>
      <c r="BG311" s="624"/>
      <c r="BH311" s="625"/>
      <c r="BI311" s="596"/>
      <c r="BJ311" s="669"/>
      <c r="BK311" s="669"/>
      <c r="BL311" s="669"/>
      <c r="BM311" s="669"/>
      <c r="BN311" s="669"/>
      <c r="BO311" s="612"/>
      <c r="BX311" s="627"/>
      <c r="BY311" s="628"/>
      <c r="BZ311" s="627"/>
      <c r="CA311" s="628"/>
      <c r="CB311" s="627"/>
    </row>
    <row r="312" spans="3:80" s="610" customFormat="1">
      <c r="C312" s="611"/>
      <c r="D312" s="612"/>
      <c r="E312" s="613"/>
      <c r="F312" s="614"/>
      <c r="J312" s="612"/>
      <c r="N312" s="668"/>
      <c r="P312" s="618"/>
      <c r="Q312" s="618"/>
      <c r="R312" s="618"/>
      <c r="S312" s="618"/>
      <c r="T312" s="618"/>
      <c r="U312" s="618"/>
      <c r="V312" s="618"/>
      <c r="W312" s="618"/>
      <c r="X312" s="618"/>
      <c r="Y312" s="618"/>
      <c r="Z312" s="618"/>
      <c r="AC312" s="619"/>
      <c r="AD312" s="620"/>
      <c r="AJ312" s="668"/>
      <c r="AO312" s="612"/>
      <c r="AP312" s="612"/>
      <c r="AY312" s="623"/>
      <c r="BD312" s="611"/>
      <c r="BG312" s="624"/>
      <c r="BH312" s="625"/>
      <c r="BI312" s="596"/>
      <c r="BJ312" s="669"/>
      <c r="BK312" s="669"/>
      <c r="BL312" s="669"/>
      <c r="BM312" s="669"/>
      <c r="BN312" s="669"/>
      <c r="BO312" s="612"/>
      <c r="BX312" s="627"/>
      <c r="BY312" s="628"/>
      <c r="BZ312" s="627"/>
      <c r="CA312" s="628"/>
      <c r="CB312" s="627"/>
    </row>
    <row r="313" spans="3:80" s="610" customFormat="1">
      <c r="C313" s="611"/>
      <c r="D313" s="612"/>
      <c r="E313" s="613"/>
      <c r="F313" s="614"/>
      <c r="J313" s="612"/>
      <c r="N313" s="668"/>
      <c r="P313" s="618"/>
      <c r="Q313" s="618"/>
      <c r="R313" s="618"/>
      <c r="S313" s="618"/>
      <c r="T313" s="618"/>
      <c r="U313" s="618"/>
      <c r="V313" s="618"/>
      <c r="W313" s="618"/>
      <c r="X313" s="618"/>
      <c r="Y313" s="618"/>
      <c r="Z313" s="618"/>
      <c r="AC313" s="619"/>
      <c r="AD313" s="620"/>
      <c r="AJ313" s="668"/>
      <c r="AO313" s="612"/>
      <c r="AP313" s="612"/>
      <c r="AY313" s="623"/>
      <c r="BD313" s="611"/>
      <c r="BG313" s="624"/>
      <c r="BH313" s="625"/>
      <c r="BI313" s="596"/>
      <c r="BJ313" s="669"/>
      <c r="BK313" s="669"/>
      <c r="BL313" s="669"/>
      <c r="BM313" s="669"/>
      <c r="BN313" s="669"/>
      <c r="BO313" s="612"/>
      <c r="BX313" s="627"/>
      <c r="BY313" s="628"/>
      <c r="BZ313" s="627"/>
      <c r="CA313" s="628"/>
      <c r="CB313" s="627"/>
    </row>
    <row r="314" spans="3:80" s="610" customFormat="1">
      <c r="C314" s="611"/>
      <c r="D314" s="612"/>
      <c r="E314" s="613"/>
      <c r="F314" s="614"/>
      <c r="J314" s="612"/>
      <c r="N314" s="668"/>
      <c r="P314" s="618"/>
      <c r="Q314" s="618"/>
      <c r="R314" s="618"/>
      <c r="S314" s="618"/>
      <c r="T314" s="618"/>
      <c r="U314" s="618"/>
      <c r="V314" s="618"/>
      <c r="W314" s="618"/>
      <c r="X314" s="618"/>
      <c r="Y314" s="618"/>
      <c r="Z314" s="618"/>
      <c r="AC314" s="619"/>
      <c r="AD314" s="620"/>
      <c r="AJ314" s="668"/>
      <c r="AO314" s="612"/>
      <c r="AP314" s="612"/>
      <c r="AY314" s="623"/>
      <c r="BD314" s="611"/>
      <c r="BG314" s="624"/>
      <c r="BH314" s="625"/>
      <c r="BI314" s="596"/>
      <c r="BJ314" s="669"/>
      <c r="BK314" s="669"/>
      <c r="BL314" s="669"/>
      <c r="BM314" s="669"/>
      <c r="BN314" s="669"/>
      <c r="BO314" s="612"/>
      <c r="BX314" s="627"/>
      <c r="BY314" s="628"/>
      <c r="BZ314" s="627"/>
      <c r="CA314" s="628"/>
      <c r="CB314" s="627"/>
    </row>
    <row r="315" spans="3:80" s="610" customFormat="1">
      <c r="C315" s="611"/>
      <c r="D315" s="612"/>
      <c r="E315" s="613"/>
      <c r="F315" s="614"/>
      <c r="J315" s="612"/>
      <c r="N315" s="668"/>
      <c r="P315" s="618"/>
      <c r="Q315" s="618"/>
      <c r="R315" s="618"/>
      <c r="S315" s="618"/>
      <c r="T315" s="618"/>
      <c r="U315" s="618"/>
      <c r="V315" s="618"/>
      <c r="W315" s="618"/>
      <c r="X315" s="618"/>
      <c r="Y315" s="618"/>
      <c r="Z315" s="618"/>
      <c r="AC315" s="619"/>
      <c r="AD315" s="620"/>
      <c r="AJ315" s="668"/>
      <c r="AO315" s="612"/>
      <c r="AP315" s="612"/>
      <c r="AY315" s="623"/>
      <c r="BD315" s="611"/>
      <c r="BG315" s="624"/>
      <c r="BH315" s="625"/>
      <c r="BI315" s="596"/>
      <c r="BJ315" s="669"/>
      <c r="BK315" s="669"/>
      <c r="BL315" s="669"/>
      <c r="BM315" s="669"/>
      <c r="BN315" s="669"/>
      <c r="BO315" s="612"/>
      <c r="BX315" s="627"/>
      <c r="BY315" s="628"/>
      <c r="BZ315" s="627"/>
      <c r="CA315" s="628"/>
      <c r="CB315" s="627"/>
    </row>
    <row r="316" spans="3:80" s="610" customFormat="1">
      <c r="C316" s="611"/>
      <c r="D316" s="612"/>
      <c r="E316" s="613"/>
      <c r="F316" s="614"/>
      <c r="J316" s="612"/>
      <c r="N316" s="668"/>
      <c r="P316" s="618"/>
      <c r="Q316" s="618"/>
      <c r="R316" s="618"/>
      <c r="S316" s="618"/>
      <c r="T316" s="618"/>
      <c r="U316" s="618"/>
      <c r="V316" s="618"/>
      <c r="W316" s="618"/>
      <c r="X316" s="618"/>
      <c r="Y316" s="618"/>
      <c r="Z316" s="618"/>
      <c r="AC316" s="619"/>
      <c r="AD316" s="620"/>
      <c r="AJ316" s="668"/>
      <c r="AO316" s="612"/>
      <c r="AP316" s="612"/>
      <c r="AY316" s="623"/>
      <c r="BD316" s="611"/>
      <c r="BG316" s="624"/>
      <c r="BH316" s="625"/>
      <c r="BI316" s="596"/>
      <c r="BJ316" s="669"/>
      <c r="BK316" s="669"/>
      <c r="BL316" s="669"/>
      <c r="BM316" s="669"/>
      <c r="BN316" s="669"/>
      <c r="BO316" s="612"/>
      <c r="BX316" s="627"/>
      <c r="BY316" s="628"/>
      <c r="BZ316" s="627"/>
      <c r="CA316" s="628"/>
      <c r="CB316" s="627"/>
    </row>
    <row r="317" spans="3:80" s="610" customFormat="1">
      <c r="C317" s="611"/>
      <c r="D317" s="612"/>
      <c r="E317" s="613"/>
      <c r="F317" s="614"/>
      <c r="J317" s="612"/>
      <c r="N317" s="668"/>
      <c r="P317" s="618"/>
      <c r="Q317" s="618"/>
      <c r="R317" s="618"/>
      <c r="S317" s="618"/>
      <c r="T317" s="618"/>
      <c r="U317" s="618"/>
      <c r="V317" s="618"/>
      <c r="W317" s="618"/>
      <c r="X317" s="618"/>
      <c r="Y317" s="618"/>
      <c r="Z317" s="618"/>
      <c r="AC317" s="619"/>
      <c r="AD317" s="620"/>
      <c r="AJ317" s="668"/>
      <c r="AO317" s="612"/>
      <c r="AP317" s="612"/>
      <c r="AY317" s="623"/>
      <c r="BD317" s="611"/>
      <c r="BG317" s="624"/>
      <c r="BH317" s="625"/>
      <c r="BI317" s="596"/>
      <c r="BJ317" s="669"/>
      <c r="BK317" s="669"/>
      <c r="BL317" s="669"/>
      <c r="BM317" s="669"/>
      <c r="BN317" s="669"/>
      <c r="BO317" s="612"/>
      <c r="BX317" s="627"/>
      <c r="BY317" s="628"/>
      <c r="BZ317" s="627"/>
      <c r="CA317" s="628"/>
      <c r="CB317" s="627"/>
    </row>
    <row r="318" spans="3:80" s="610" customFormat="1">
      <c r="C318" s="611"/>
      <c r="D318" s="612"/>
      <c r="E318" s="613"/>
      <c r="F318" s="614"/>
      <c r="J318" s="612"/>
      <c r="N318" s="668"/>
      <c r="P318" s="618"/>
      <c r="Q318" s="618"/>
      <c r="R318" s="618"/>
      <c r="S318" s="618"/>
      <c r="T318" s="618"/>
      <c r="U318" s="618"/>
      <c r="V318" s="618"/>
      <c r="W318" s="618"/>
      <c r="X318" s="618"/>
      <c r="Y318" s="618"/>
      <c r="Z318" s="618"/>
      <c r="AC318" s="619"/>
      <c r="AD318" s="620"/>
      <c r="AJ318" s="668"/>
      <c r="AO318" s="612"/>
      <c r="AP318" s="612"/>
      <c r="AY318" s="623"/>
      <c r="BD318" s="611"/>
      <c r="BG318" s="624"/>
      <c r="BH318" s="625"/>
      <c r="BI318" s="596"/>
      <c r="BJ318" s="669"/>
      <c r="BK318" s="669"/>
      <c r="BL318" s="669"/>
      <c r="BM318" s="669"/>
      <c r="BN318" s="669"/>
      <c r="BO318" s="612"/>
      <c r="BX318" s="627"/>
      <c r="BY318" s="628"/>
      <c r="BZ318" s="627"/>
      <c r="CA318" s="628"/>
      <c r="CB318" s="627"/>
    </row>
    <row r="319" spans="3:80" s="610" customFormat="1">
      <c r="C319" s="611"/>
      <c r="D319" s="612"/>
      <c r="E319" s="613"/>
      <c r="F319" s="614"/>
      <c r="J319" s="612"/>
      <c r="N319" s="668"/>
      <c r="P319" s="618"/>
      <c r="Q319" s="618"/>
      <c r="R319" s="618"/>
      <c r="S319" s="618"/>
      <c r="T319" s="618"/>
      <c r="U319" s="618"/>
      <c r="V319" s="618"/>
      <c r="W319" s="618"/>
      <c r="X319" s="618"/>
      <c r="Y319" s="618"/>
      <c r="Z319" s="618"/>
      <c r="AC319" s="619"/>
      <c r="AD319" s="620"/>
      <c r="AJ319" s="668"/>
      <c r="AO319" s="612"/>
      <c r="AP319" s="612"/>
      <c r="AY319" s="623"/>
      <c r="BD319" s="611"/>
      <c r="BG319" s="624"/>
      <c r="BH319" s="625"/>
      <c r="BI319" s="596"/>
      <c r="BJ319" s="669"/>
      <c r="BK319" s="669"/>
      <c r="BL319" s="669"/>
      <c r="BM319" s="669"/>
      <c r="BN319" s="669"/>
      <c r="BO319" s="612"/>
      <c r="BX319" s="627"/>
      <c r="BY319" s="628"/>
      <c r="BZ319" s="627"/>
      <c r="CA319" s="628"/>
      <c r="CB319" s="627"/>
    </row>
    <row r="320" spans="3:80" s="610" customFormat="1">
      <c r="C320" s="611"/>
      <c r="D320" s="612"/>
      <c r="E320" s="613"/>
      <c r="F320" s="614"/>
      <c r="J320" s="612"/>
      <c r="N320" s="668"/>
      <c r="P320" s="618"/>
      <c r="Q320" s="618"/>
      <c r="R320" s="618"/>
      <c r="S320" s="618"/>
      <c r="T320" s="618"/>
      <c r="U320" s="618"/>
      <c r="V320" s="618"/>
      <c r="W320" s="618"/>
      <c r="X320" s="618"/>
      <c r="Y320" s="618"/>
      <c r="Z320" s="618"/>
      <c r="AC320" s="619"/>
      <c r="AD320" s="620"/>
      <c r="AJ320" s="668"/>
      <c r="AO320" s="612"/>
      <c r="AP320" s="612"/>
      <c r="AY320" s="623"/>
      <c r="BD320" s="611"/>
      <c r="BG320" s="624"/>
      <c r="BH320" s="625"/>
      <c r="BI320" s="596"/>
      <c r="BJ320" s="669"/>
      <c r="BK320" s="669"/>
      <c r="BL320" s="669"/>
      <c r="BM320" s="669"/>
      <c r="BN320" s="669"/>
      <c r="BO320" s="612"/>
      <c r="BX320" s="627"/>
      <c r="BY320" s="628"/>
      <c r="BZ320" s="627"/>
      <c r="CA320" s="628"/>
      <c r="CB320" s="627"/>
    </row>
    <row r="321" spans="3:80" s="610" customFormat="1">
      <c r="C321" s="611"/>
      <c r="D321" s="612"/>
      <c r="E321" s="613"/>
      <c r="F321" s="614"/>
      <c r="J321" s="612"/>
      <c r="N321" s="668"/>
      <c r="P321" s="618"/>
      <c r="Q321" s="618"/>
      <c r="R321" s="618"/>
      <c r="S321" s="618"/>
      <c r="T321" s="618"/>
      <c r="U321" s="618"/>
      <c r="V321" s="618"/>
      <c r="W321" s="618"/>
      <c r="X321" s="618"/>
      <c r="Y321" s="618"/>
      <c r="Z321" s="618"/>
      <c r="AC321" s="619"/>
      <c r="AD321" s="620"/>
      <c r="AJ321" s="668"/>
      <c r="AO321" s="612"/>
      <c r="AP321" s="612"/>
      <c r="AY321" s="623"/>
      <c r="BD321" s="611"/>
      <c r="BG321" s="624"/>
      <c r="BH321" s="625"/>
      <c r="BI321" s="596"/>
      <c r="BJ321" s="669"/>
      <c r="BK321" s="669"/>
      <c r="BL321" s="669"/>
      <c r="BM321" s="669"/>
      <c r="BN321" s="669"/>
      <c r="BO321" s="612"/>
      <c r="BX321" s="627"/>
      <c r="BY321" s="628"/>
      <c r="BZ321" s="627"/>
      <c r="CA321" s="628"/>
      <c r="CB321" s="627"/>
    </row>
    <row r="322" spans="3:80" s="610" customFormat="1">
      <c r="C322" s="611"/>
      <c r="D322" s="612"/>
      <c r="E322" s="613"/>
      <c r="F322" s="614"/>
      <c r="J322" s="612"/>
      <c r="N322" s="668"/>
      <c r="P322" s="618"/>
      <c r="Q322" s="618"/>
      <c r="R322" s="618"/>
      <c r="S322" s="618"/>
      <c r="T322" s="618"/>
      <c r="U322" s="618"/>
      <c r="V322" s="618"/>
      <c r="W322" s="618"/>
      <c r="X322" s="618"/>
      <c r="Y322" s="618"/>
      <c r="Z322" s="618"/>
      <c r="AC322" s="619"/>
      <c r="AD322" s="620"/>
      <c r="AJ322" s="668"/>
      <c r="AO322" s="612"/>
      <c r="AP322" s="612"/>
      <c r="AY322" s="623"/>
      <c r="BD322" s="611"/>
      <c r="BG322" s="624"/>
      <c r="BH322" s="625"/>
      <c r="BI322" s="596"/>
      <c r="BJ322" s="669"/>
      <c r="BK322" s="669"/>
      <c r="BL322" s="669"/>
      <c r="BM322" s="669"/>
      <c r="BN322" s="669"/>
      <c r="BO322" s="612"/>
      <c r="BX322" s="627"/>
      <c r="BY322" s="628"/>
      <c r="BZ322" s="627"/>
      <c r="CA322" s="628"/>
      <c r="CB322" s="627"/>
    </row>
    <row r="323" spans="3:80" s="610" customFormat="1">
      <c r="C323" s="611"/>
      <c r="D323" s="612"/>
      <c r="E323" s="613"/>
      <c r="F323" s="614"/>
      <c r="J323" s="612"/>
      <c r="N323" s="668"/>
      <c r="P323" s="618"/>
      <c r="Q323" s="618"/>
      <c r="R323" s="618"/>
      <c r="S323" s="618"/>
      <c r="T323" s="618"/>
      <c r="U323" s="618"/>
      <c r="V323" s="618"/>
      <c r="W323" s="618"/>
      <c r="X323" s="618"/>
      <c r="Y323" s="618"/>
      <c r="Z323" s="618"/>
      <c r="AC323" s="619"/>
      <c r="AD323" s="620"/>
      <c r="AJ323" s="668"/>
      <c r="AO323" s="612"/>
      <c r="AP323" s="612"/>
      <c r="AY323" s="623"/>
      <c r="BD323" s="611"/>
      <c r="BG323" s="624"/>
      <c r="BH323" s="625"/>
      <c r="BI323" s="596"/>
      <c r="BJ323" s="669"/>
      <c r="BK323" s="669"/>
      <c r="BL323" s="669"/>
      <c r="BM323" s="669"/>
      <c r="BN323" s="669"/>
      <c r="BO323" s="612"/>
      <c r="BX323" s="627"/>
      <c r="BY323" s="628"/>
      <c r="BZ323" s="627"/>
      <c r="CA323" s="628"/>
      <c r="CB323" s="627"/>
    </row>
    <row r="324" spans="3:80" s="610" customFormat="1">
      <c r="C324" s="611"/>
      <c r="D324" s="612"/>
      <c r="E324" s="613"/>
      <c r="F324" s="614"/>
      <c r="J324" s="612"/>
      <c r="N324" s="668"/>
      <c r="P324" s="618"/>
      <c r="Q324" s="618"/>
      <c r="R324" s="618"/>
      <c r="S324" s="618"/>
      <c r="T324" s="618"/>
      <c r="U324" s="618"/>
      <c r="V324" s="618"/>
      <c r="W324" s="618"/>
      <c r="X324" s="618"/>
      <c r="Y324" s="618"/>
      <c r="Z324" s="618"/>
      <c r="AC324" s="619"/>
      <c r="AD324" s="620"/>
      <c r="AJ324" s="668"/>
      <c r="AO324" s="612"/>
      <c r="AP324" s="612"/>
      <c r="AY324" s="623"/>
      <c r="BD324" s="611"/>
      <c r="BG324" s="624"/>
      <c r="BH324" s="625"/>
      <c r="BI324" s="596"/>
      <c r="BJ324" s="669"/>
      <c r="BK324" s="669"/>
      <c r="BL324" s="669"/>
      <c r="BM324" s="669"/>
      <c r="BN324" s="669"/>
      <c r="BO324" s="612"/>
      <c r="BX324" s="627"/>
      <c r="BY324" s="628"/>
      <c r="BZ324" s="627"/>
      <c r="CA324" s="628"/>
      <c r="CB324" s="627"/>
    </row>
    <row r="325" spans="3:80" s="610" customFormat="1">
      <c r="C325" s="611"/>
      <c r="D325" s="612"/>
      <c r="E325" s="613"/>
      <c r="F325" s="614"/>
      <c r="J325" s="612"/>
      <c r="N325" s="668"/>
      <c r="P325" s="618"/>
      <c r="Q325" s="618"/>
      <c r="R325" s="618"/>
      <c r="S325" s="618"/>
      <c r="T325" s="618"/>
      <c r="U325" s="618"/>
      <c r="V325" s="618"/>
      <c r="W325" s="618"/>
      <c r="X325" s="618"/>
      <c r="Y325" s="618"/>
      <c r="Z325" s="618"/>
      <c r="AC325" s="619"/>
      <c r="AD325" s="620"/>
      <c r="AJ325" s="668"/>
      <c r="AO325" s="612"/>
      <c r="AP325" s="612"/>
      <c r="AY325" s="623"/>
      <c r="BD325" s="611"/>
      <c r="BG325" s="624"/>
      <c r="BH325" s="625"/>
      <c r="BI325" s="596"/>
      <c r="BJ325" s="669"/>
      <c r="BK325" s="669"/>
      <c r="BL325" s="669"/>
      <c r="BM325" s="669"/>
      <c r="BN325" s="669"/>
      <c r="BO325" s="612"/>
      <c r="BX325" s="627"/>
      <c r="BY325" s="628"/>
      <c r="BZ325" s="627"/>
      <c r="CA325" s="628"/>
      <c r="CB325" s="627"/>
    </row>
    <row r="326" spans="3:80" s="610" customFormat="1">
      <c r="C326" s="611"/>
      <c r="D326" s="612"/>
      <c r="E326" s="613"/>
      <c r="F326" s="614"/>
      <c r="J326" s="612"/>
      <c r="N326" s="668"/>
      <c r="P326" s="618"/>
      <c r="Q326" s="618"/>
      <c r="R326" s="618"/>
      <c r="S326" s="618"/>
      <c r="T326" s="618"/>
      <c r="U326" s="618"/>
      <c r="V326" s="618"/>
      <c r="W326" s="618"/>
      <c r="X326" s="618"/>
      <c r="Y326" s="618"/>
      <c r="Z326" s="618"/>
      <c r="AC326" s="619"/>
      <c r="AD326" s="620"/>
      <c r="AJ326" s="668"/>
      <c r="AO326" s="612"/>
      <c r="AP326" s="612"/>
      <c r="AY326" s="623"/>
      <c r="BD326" s="611"/>
      <c r="BG326" s="624"/>
      <c r="BH326" s="625"/>
      <c r="BI326" s="596"/>
      <c r="BJ326" s="669"/>
      <c r="BK326" s="669"/>
      <c r="BL326" s="669"/>
      <c r="BM326" s="669"/>
      <c r="BN326" s="669"/>
      <c r="BO326" s="612"/>
      <c r="BX326" s="627"/>
      <c r="BY326" s="628"/>
      <c r="BZ326" s="627"/>
      <c r="CA326" s="628"/>
      <c r="CB326" s="627"/>
    </row>
    <row r="327" spans="3:80" s="610" customFormat="1">
      <c r="C327" s="611"/>
      <c r="D327" s="612"/>
      <c r="E327" s="613"/>
      <c r="F327" s="614"/>
      <c r="J327" s="612"/>
      <c r="N327" s="668"/>
      <c r="P327" s="618"/>
      <c r="Q327" s="618"/>
      <c r="R327" s="618"/>
      <c r="S327" s="618"/>
      <c r="T327" s="618"/>
      <c r="U327" s="618"/>
      <c r="V327" s="618"/>
      <c r="W327" s="618"/>
      <c r="X327" s="618"/>
      <c r="Y327" s="618"/>
      <c r="Z327" s="618"/>
      <c r="AC327" s="619"/>
      <c r="AD327" s="620"/>
      <c r="AJ327" s="668"/>
      <c r="AO327" s="612"/>
      <c r="AP327" s="612"/>
      <c r="AY327" s="623"/>
      <c r="BD327" s="611"/>
      <c r="BG327" s="624"/>
      <c r="BH327" s="625"/>
      <c r="BI327" s="596"/>
      <c r="BJ327" s="669"/>
      <c r="BK327" s="669"/>
      <c r="BL327" s="669"/>
      <c r="BM327" s="669"/>
      <c r="BN327" s="669"/>
      <c r="BO327" s="612"/>
      <c r="BX327" s="627"/>
      <c r="BY327" s="628"/>
      <c r="BZ327" s="627"/>
      <c r="CA327" s="628"/>
      <c r="CB327" s="627"/>
    </row>
    <row r="328" spans="3:80" s="610" customFormat="1">
      <c r="C328" s="611"/>
      <c r="D328" s="612"/>
      <c r="E328" s="613"/>
      <c r="F328" s="614"/>
      <c r="J328" s="612"/>
      <c r="N328" s="668"/>
      <c r="P328" s="618"/>
      <c r="Q328" s="618"/>
      <c r="R328" s="618"/>
      <c r="S328" s="618"/>
      <c r="T328" s="618"/>
      <c r="U328" s="618"/>
      <c r="V328" s="618"/>
      <c r="W328" s="618"/>
      <c r="X328" s="618"/>
      <c r="Y328" s="618"/>
      <c r="Z328" s="618"/>
      <c r="AC328" s="619"/>
      <c r="AD328" s="620"/>
      <c r="AJ328" s="668"/>
      <c r="AO328" s="612"/>
      <c r="AP328" s="612"/>
      <c r="AY328" s="623"/>
      <c r="BD328" s="611"/>
      <c r="BG328" s="624"/>
      <c r="BH328" s="625"/>
      <c r="BI328" s="596"/>
      <c r="BJ328" s="669"/>
      <c r="BK328" s="669"/>
      <c r="BL328" s="669"/>
      <c r="BM328" s="669"/>
      <c r="BN328" s="669"/>
      <c r="BO328" s="612"/>
      <c r="BX328" s="627"/>
      <c r="BY328" s="628"/>
      <c r="BZ328" s="627"/>
      <c r="CA328" s="628"/>
      <c r="CB328" s="627"/>
    </row>
    <row r="329" spans="3:80" s="610" customFormat="1">
      <c r="C329" s="611"/>
      <c r="D329" s="612"/>
      <c r="E329" s="613"/>
      <c r="F329" s="614"/>
      <c r="J329" s="612"/>
      <c r="N329" s="668"/>
      <c r="P329" s="618"/>
      <c r="Q329" s="618"/>
      <c r="R329" s="618"/>
      <c r="S329" s="618"/>
      <c r="T329" s="618"/>
      <c r="U329" s="618"/>
      <c r="V329" s="618"/>
      <c r="W329" s="618"/>
      <c r="X329" s="618"/>
      <c r="Y329" s="618"/>
      <c r="Z329" s="618"/>
      <c r="AC329" s="619"/>
      <c r="AD329" s="620"/>
      <c r="AJ329" s="668"/>
      <c r="AO329" s="612"/>
      <c r="AP329" s="612"/>
      <c r="AY329" s="623"/>
      <c r="BD329" s="611"/>
      <c r="BG329" s="624"/>
      <c r="BH329" s="625"/>
      <c r="BI329" s="596"/>
      <c r="BJ329" s="669"/>
      <c r="BK329" s="669"/>
      <c r="BL329" s="669"/>
      <c r="BM329" s="669"/>
      <c r="BN329" s="669"/>
      <c r="BO329" s="612"/>
      <c r="BX329" s="627"/>
      <c r="BY329" s="628"/>
      <c r="BZ329" s="627"/>
      <c r="CA329" s="628"/>
      <c r="CB329" s="627"/>
    </row>
    <row r="330" spans="3:80" s="610" customFormat="1">
      <c r="C330" s="611"/>
      <c r="D330" s="612"/>
      <c r="E330" s="613"/>
      <c r="F330" s="614"/>
      <c r="J330" s="612"/>
      <c r="N330" s="668"/>
      <c r="P330" s="618"/>
      <c r="Q330" s="618"/>
      <c r="R330" s="618"/>
      <c r="S330" s="618"/>
      <c r="T330" s="618"/>
      <c r="U330" s="618"/>
      <c r="V330" s="618"/>
      <c r="W330" s="618"/>
      <c r="X330" s="618"/>
      <c r="Y330" s="618"/>
      <c r="Z330" s="618"/>
      <c r="AC330" s="619"/>
      <c r="AD330" s="620"/>
      <c r="AJ330" s="668"/>
      <c r="AO330" s="612"/>
      <c r="AP330" s="612"/>
      <c r="AY330" s="623"/>
      <c r="BD330" s="611"/>
      <c r="BG330" s="624"/>
      <c r="BH330" s="625"/>
      <c r="BI330" s="596"/>
      <c r="BJ330" s="669"/>
      <c r="BK330" s="669"/>
      <c r="BL330" s="669"/>
      <c r="BM330" s="669"/>
      <c r="BN330" s="669"/>
      <c r="BO330" s="612"/>
      <c r="BX330" s="627"/>
      <c r="BY330" s="628"/>
      <c r="BZ330" s="627"/>
      <c r="CA330" s="628"/>
      <c r="CB330" s="627"/>
    </row>
    <row r="331" spans="3:80" s="610" customFormat="1">
      <c r="C331" s="611"/>
      <c r="D331" s="612"/>
      <c r="E331" s="613"/>
      <c r="F331" s="614"/>
      <c r="J331" s="612"/>
      <c r="N331" s="668"/>
      <c r="P331" s="618"/>
      <c r="Q331" s="618"/>
      <c r="R331" s="618"/>
      <c r="S331" s="618"/>
      <c r="T331" s="618"/>
      <c r="U331" s="618"/>
      <c r="V331" s="618"/>
      <c r="W331" s="618"/>
      <c r="X331" s="618"/>
      <c r="Y331" s="618"/>
      <c r="Z331" s="618"/>
      <c r="AC331" s="619"/>
      <c r="AD331" s="620"/>
      <c r="AJ331" s="668"/>
      <c r="AO331" s="612"/>
      <c r="AP331" s="612"/>
      <c r="AY331" s="623"/>
      <c r="BD331" s="611"/>
      <c r="BG331" s="624"/>
      <c r="BH331" s="625"/>
      <c r="BI331" s="596"/>
      <c r="BJ331" s="669"/>
      <c r="BK331" s="669"/>
      <c r="BL331" s="669"/>
      <c r="BM331" s="669"/>
      <c r="BN331" s="669"/>
      <c r="BO331" s="612"/>
      <c r="BX331" s="627"/>
      <c r="BY331" s="628"/>
      <c r="BZ331" s="627"/>
      <c r="CA331" s="628"/>
      <c r="CB331" s="627"/>
    </row>
    <row r="332" spans="3:80" s="610" customFormat="1">
      <c r="C332" s="611"/>
      <c r="D332" s="612"/>
      <c r="E332" s="613"/>
      <c r="F332" s="614"/>
      <c r="J332" s="612"/>
      <c r="N332" s="668"/>
      <c r="P332" s="618"/>
      <c r="Q332" s="618"/>
      <c r="R332" s="618"/>
      <c r="S332" s="618"/>
      <c r="T332" s="618"/>
      <c r="U332" s="618"/>
      <c r="V332" s="618"/>
      <c r="W332" s="618"/>
      <c r="X332" s="618"/>
      <c r="Y332" s="618"/>
      <c r="Z332" s="618"/>
      <c r="AC332" s="619"/>
      <c r="AD332" s="620"/>
      <c r="AJ332" s="668"/>
      <c r="AO332" s="612"/>
      <c r="AP332" s="612"/>
      <c r="AY332" s="623"/>
      <c r="BD332" s="611"/>
      <c r="BG332" s="624"/>
      <c r="BH332" s="625"/>
      <c r="BI332" s="596"/>
      <c r="BJ332" s="669"/>
      <c r="BK332" s="669"/>
      <c r="BL332" s="669"/>
      <c r="BM332" s="669"/>
      <c r="BN332" s="669"/>
      <c r="BO332" s="612"/>
      <c r="BX332" s="627"/>
      <c r="BY332" s="628"/>
      <c r="BZ332" s="627"/>
      <c r="CA332" s="628"/>
      <c r="CB332" s="627"/>
    </row>
    <row r="333" spans="3:80" s="610" customFormat="1">
      <c r="C333" s="611"/>
      <c r="D333" s="612"/>
      <c r="E333" s="613"/>
      <c r="F333" s="614"/>
      <c r="J333" s="612"/>
      <c r="N333" s="668"/>
      <c r="P333" s="618"/>
      <c r="Q333" s="618"/>
      <c r="R333" s="618"/>
      <c r="S333" s="618"/>
      <c r="T333" s="618"/>
      <c r="U333" s="618"/>
      <c r="V333" s="618"/>
      <c r="W333" s="618"/>
      <c r="X333" s="618"/>
      <c r="Y333" s="618"/>
      <c r="Z333" s="618"/>
      <c r="AC333" s="619"/>
      <c r="AD333" s="620"/>
      <c r="AJ333" s="668"/>
      <c r="AO333" s="612"/>
      <c r="AP333" s="612"/>
      <c r="AY333" s="623"/>
      <c r="BD333" s="611"/>
      <c r="BG333" s="624"/>
      <c r="BH333" s="625"/>
      <c r="BI333" s="596"/>
      <c r="BJ333" s="669"/>
      <c r="BK333" s="669"/>
      <c r="BL333" s="669"/>
      <c r="BM333" s="669"/>
      <c r="BN333" s="669"/>
      <c r="BO333" s="612"/>
      <c r="BX333" s="627"/>
      <c r="BY333" s="628"/>
      <c r="BZ333" s="627"/>
      <c r="CA333" s="628"/>
      <c r="CB333" s="627"/>
    </row>
    <row r="334" spans="3:80" s="610" customFormat="1">
      <c r="C334" s="611"/>
      <c r="D334" s="612"/>
      <c r="E334" s="613"/>
      <c r="F334" s="614"/>
      <c r="J334" s="612"/>
      <c r="N334" s="668"/>
      <c r="P334" s="618"/>
      <c r="Q334" s="618"/>
      <c r="R334" s="618"/>
      <c r="S334" s="618"/>
      <c r="T334" s="618"/>
      <c r="U334" s="618"/>
      <c r="V334" s="618"/>
      <c r="W334" s="618"/>
      <c r="X334" s="618"/>
      <c r="Y334" s="618"/>
      <c r="Z334" s="618"/>
      <c r="AC334" s="619"/>
      <c r="AD334" s="620"/>
      <c r="AJ334" s="668"/>
      <c r="AO334" s="612"/>
      <c r="AP334" s="612"/>
      <c r="AY334" s="623"/>
      <c r="BD334" s="611"/>
      <c r="BG334" s="624"/>
      <c r="BH334" s="625"/>
      <c r="BI334" s="596"/>
      <c r="BJ334" s="669"/>
      <c r="BK334" s="669"/>
      <c r="BL334" s="669"/>
      <c r="BM334" s="669"/>
      <c r="BN334" s="669"/>
      <c r="BO334" s="612"/>
      <c r="BX334" s="627"/>
      <c r="BY334" s="628"/>
      <c r="BZ334" s="627"/>
      <c r="CA334" s="628"/>
      <c r="CB334" s="627"/>
    </row>
    <row r="335" spans="3:80" s="610" customFormat="1">
      <c r="C335" s="611"/>
      <c r="D335" s="612"/>
      <c r="E335" s="613"/>
      <c r="F335" s="614"/>
      <c r="J335" s="612"/>
      <c r="N335" s="668"/>
      <c r="P335" s="618"/>
      <c r="Q335" s="618"/>
      <c r="R335" s="618"/>
      <c r="S335" s="618"/>
      <c r="T335" s="618"/>
      <c r="U335" s="618"/>
      <c r="V335" s="618"/>
      <c r="W335" s="618"/>
      <c r="X335" s="618"/>
      <c r="Y335" s="618"/>
      <c r="Z335" s="618"/>
      <c r="AC335" s="619"/>
      <c r="AD335" s="620"/>
      <c r="AJ335" s="668"/>
      <c r="AO335" s="612"/>
      <c r="AP335" s="612"/>
      <c r="AY335" s="623"/>
      <c r="BD335" s="611"/>
      <c r="BG335" s="624"/>
      <c r="BH335" s="625"/>
      <c r="BI335" s="596"/>
      <c r="BJ335" s="669"/>
      <c r="BK335" s="669"/>
      <c r="BL335" s="669"/>
      <c r="BM335" s="669"/>
      <c r="BN335" s="669"/>
      <c r="BO335" s="612"/>
      <c r="BX335" s="627"/>
      <c r="BY335" s="628"/>
      <c r="BZ335" s="627"/>
      <c r="CA335" s="628"/>
      <c r="CB335" s="627"/>
    </row>
    <row r="336" spans="3:80" s="610" customFormat="1">
      <c r="C336" s="611"/>
      <c r="D336" s="612"/>
      <c r="E336" s="613"/>
      <c r="F336" s="614"/>
      <c r="J336" s="612"/>
      <c r="N336" s="668"/>
      <c r="P336" s="618"/>
      <c r="Q336" s="618"/>
      <c r="R336" s="618"/>
      <c r="S336" s="618"/>
      <c r="T336" s="618"/>
      <c r="U336" s="618"/>
      <c r="V336" s="618"/>
      <c r="W336" s="618"/>
      <c r="X336" s="618"/>
      <c r="Y336" s="618"/>
      <c r="Z336" s="618"/>
      <c r="AC336" s="619"/>
      <c r="AD336" s="620"/>
      <c r="AJ336" s="668"/>
      <c r="AO336" s="612"/>
      <c r="AP336" s="612"/>
      <c r="AY336" s="623"/>
      <c r="BD336" s="611"/>
      <c r="BG336" s="624"/>
      <c r="BH336" s="625"/>
      <c r="BI336" s="596"/>
      <c r="BJ336" s="669"/>
      <c r="BK336" s="669"/>
      <c r="BL336" s="669"/>
      <c r="BM336" s="669"/>
      <c r="BN336" s="669"/>
      <c r="BO336" s="612"/>
      <c r="BX336" s="627"/>
      <c r="BY336" s="628"/>
      <c r="BZ336" s="627"/>
      <c r="CA336" s="628"/>
      <c r="CB336" s="627"/>
    </row>
    <row r="337" spans="3:80" s="610" customFormat="1">
      <c r="C337" s="611"/>
      <c r="D337" s="612"/>
      <c r="E337" s="613"/>
      <c r="F337" s="614"/>
      <c r="J337" s="612"/>
      <c r="N337" s="668"/>
      <c r="P337" s="618"/>
      <c r="Q337" s="618"/>
      <c r="R337" s="618"/>
      <c r="S337" s="618"/>
      <c r="T337" s="618"/>
      <c r="U337" s="618"/>
      <c r="V337" s="618"/>
      <c r="W337" s="618"/>
      <c r="X337" s="618"/>
      <c r="Y337" s="618"/>
      <c r="Z337" s="618"/>
      <c r="AC337" s="619"/>
      <c r="AD337" s="620"/>
      <c r="AJ337" s="668"/>
      <c r="AO337" s="612"/>
      <c r="AP337" s="612"/>
      <c r="AY337" s="623"/>
      <c r="BD337" s="611"/>
      <c r="BG337" s="624"/>
      <c r="BH337" s="625"/>
      <c r="BI337" s="596"/>
      <c r="BJ337" s="669"/>
      <c r="BK337" s="669"/>
      <c r="BL337" s="669"/>
      <c r="BM337" s="669"/>
      <c r="BN337" s="669"/>
      <c r="BO337" s="612"/>
      <c r="BX337" s="627"/>
      <c r="BY337" s="628"/>
      <c r="BZ337" s="627"/>
      <c r="CA337" s="628"/>
      <c r="CB337" s="627"/>
    </row>
    <row r="338" spans="3:80" s="610" customFormat="1">
      <c r="C338" s="611"/>
      <c r="D338" s="612"/>
      <c r="E338" s="613"/>
      <c r="F338" s="614"/>
      <c r="J338" s="612"/>
      <c r="N338" s="668"/>
      <c r="P338" s="618"/>
      <c r="Q338" s="618"/>
      <c r="R338" s="618"/>
      <c r="S338" s="618"/>
      <c r="T338" s="618"/>
      <c r="U338" s="618"/>
      <c r="V338" s="618"/>
      <c r="W338" s="618"/>
      <c r="X338" s="618"/>
      <c r="Y338" s="618"/>
      <c r="Z338" s="618"/>
      <c r="AC338" s="619"/>
      <c r="AD338" s="620"/>
      <c r="AJ338" s="668"/>
      <c r="AO338" s="612"/>
      <c r="AP338" s="612"/>
      <c r="AY338" s="623"/>
      <c r="BD338" s="611"/>
      <c r="BG338" s="624"/>
      <c r="BH338" s="625"/>
      <c r="BI338" s="596"/>
      <c r="BJ338" s="669"/>
      <c r="BK338" s="669"/>
      <c r="BL338" s="669"/>
      <c r="BM338" s="669"/>
      <c r="BN338" s="669"/>
      <c r="BO338" s="612"/>
      <c r="BX338" s="627"/>
      <c r="BY338" s="628"/>
      <c r="BZ338" s="627"/>
      <c r="CA338" s="628"/>
      <c r="CB338" s="627"/>
    </row>
    <row r="339" spans="3:80" s="610" customFormat="1">
      <c r="C339" s="611"/>
      <c r="D339" s="612"/>
      <c r="E339" s="613"/>
      <c r="F339" s="614"/>
      <c r="J339" s="612"/>
      <c r="N339" s="668"/>
      <c r="P339" s="618"/>
      <c r="Q339" s="618"/>
      <c r="R339" s="618"/>
      <c r="S339" s="618"/>
      <c r="T339" s="618"/>
      <c r="U339" s="618"/>
      <c r="V339" s="618"/>
      <c r="W339" s="618"/>
      <c r="X339" s="618"/>
      <c r="Y339" s="618"/>
      <c r="Z339" s="618"/>
      <c r="AC339" s="619"/>
      <c r="AD339" s="620"/>
      <c r="AJ339" s="668"/>
      <c r="AO339" s="612"/>
      <c r="AP339" s="612"/>
      <c r="AY339" s="623"/>
      <c r="BD339" s="611"/>
      <c r="BG339" s="624"/>
      <c r="BH339" s="625"/>
      <c r="BI339" s="596"/>
      <c r="BJ339" s="669"/>
      <c r="BK339" s="669"/>
      <c r="BL339" s="669"/>
      <c r="BM339" s="669"/>
      <c r="BN339" s="669"/>
      <c r="BO339" s="612"/>
      <c r="BX339" s="627"/>
      <c r="BY339" s="628"/>
      <c r="BZ339" s="627"/>
      <c r="CA339" s="628"/>
      <c r="CB339" s="627"/>
    </row>
    <row r="340" spans="3:80" s="610" customFormat="1">
      <c r="C340" s="611"/>
      <c r="D340" s="612"/>
      <c r="E340" s="613"/>
      <c r="F340" s="614"/>
      <c r="J340" s="612"/>
      <c r="N340" s="668"/>
      <c r="P340" s="618"/>
      <c r="Q340" s="618"/>
      <c r="R340" s="618"/>
      <c r="S340" s="618"/>
      <c r="T340" s="618"/>
      <c r="U340" s="618"/>
      <c r="V340" s="618"/>
      <c r="W340" s="618"/>
      <c r="X340" s="618"/>
      <c r="Y340" s="618"/>
      <c r="Z340" s="618"/>
      <c r="AC340" s="619"/>
      <c r="AD340" s="620"/>
      <c r="AJ340" s="668"/>
      <c r="AO340" s="612"/>
      <c r="AP340" s="612"/>
      <c r="AY340" s="623"/>
      <c r="BD340" s="611"/>
      <c r="BG340" s="624"/>
      <c r="BH340" s="625"/>
      <c r="BI340" s="596"/>
      <c r="BJ340" s="669"/>
      <c r="BK340" s="669"/>
      <c r="BL340" s="669"/>
      <c r="BM340" s="669"/>
      <c r="BN340" s="669"/>
      <c r="BO340" s="612"/>
      <c r="BX340" s="627"/>
      <c r="BY340" s="628"/>
      <c r="BZ340" s="627"/>
      <c r="CA340" s="628"/>
      <c r="CB340" s="627"/>
    </row>
    <row r="341" spans="3:80" s="610" customFormat="1">
      <c r="C341" s="611"/>
      <c r="D341" s="612"/>
      <c r="E341" s="613"/>
      <c r="F341" s="614"/>
      <c r="J341" s="612"/>
      <c r="N341" s="668"/>
      <c r="P341" s="618"/>
      <c r="Q341" s="618"/>
      <c r="R341" s="618"/>
      <c r="S341" s="618"/>
      <c r="T341" s="618"/>
      <c r="U341" s="618"/>
      <c r="V341" s="618"/>
      <c r="W341" s="618"/>
      <c r="X341" s="618"/>
      <c r="Y341" s="618"/>
      <c r="Z341" s="618"/>
      <c r="AC341" s="619"/>
      <c r="AD341" s="620"/>
      <c r="AJ341" s="668"/>
      <c r="AO341" s="612"/>
      <c r="AP341" s="612"/>
      <c r="AY341" s="623"/>
      <c r="BD341" s="611"/>
      <c r="BG341" s="624"/>
      <c r="BH341" s="625"/>
      <c r="BI341" s="596"/>
      <c r="BJ341" s="669"/>
      <c r="BK341" s="669"/>
      <c r="BL341" s="669"/>
      <c r="BM341" s="669"/>
      <c r="BN341" s="669"/>
      <c r="BO341" s="612"/>
      <c r="BX341" s="627"/>
      <c r="BY341" s="628"/>
      <c r="BZ341" s="627"/>
      <c r="CA341" s="628"/>
      <c r="CB341" s="627"/>
    </row>
    <row r="342" spans="3:80" s="610" customFormat="1">
      <c r="C342" s="611"/>
      <c r="D342" s="612"/>
      <c r="E342" s="613"/>
      <c r="F342" s="614"/>
      <c r="J342" s="612"/>
      <c r="N342" s="668"/>
      <c r="P342" s="618"/>
      <c r="Q342" s="618"/>
      <c r="R342" s="618"/>
      <c r="S342" s="618"/>
      <c r="T342" s="618"/>
      <c r="U342" s="618"/>
      <c r="V342" s="618"/>
      <c r="W342" s="618"/>
      <c r="X342" s="618"/>
      <c r="Y342" s="618"/>
      <c r="Z342" s="618"/>
      <c r="AC342" s="619"/>
      <c r="AD342" s="620"/>
      <c r="AJ342" s="668"/>
      <c r="AO342" s="612"/>
      <c r="AP342" s="612"/>
      <c r="AY342" s="623"/>
      <c r="BD342" s="611"/>
      <c r="BG342" s="624"/>
      <c r="BH342" s="625"/>
      <c r="BI342" s="596"/>
      <c r="BJ342" s="669"/>
      <c r="BK342" s="669"/>
      <c r="BL342" s="669"/>
      <c r="BM342" s="669"/>
      <c r="BN342" s="669"/>
      <c r="BO342" s="612"/>
      <c r="BX342" s="627"/>
      <c r="BY342" s="628"/>
      <c r="BZ342" s="627"/>
      <c r="CA342" s="628"/>
      <c r="CB342" s="627"/>
    </row>
    <row r="343" spans="3:80" s="610" customFormat="1">
      <c r="C343" s="611"/>
      <c r="D343" s="612"/>
      <c r="E343" s="613"/>
      <c r="F343" s="614"/>
      <c r="J343" s="612"/>
      <c r="N343" s="668"/>
      <c r="P343" s="618"/>
      <c r="Q343" s="618"/>
      <c r="R343" s="618"/>
      <c r="S343" s="618"/>
      <c r="T343" s="618"/>
      <c r="U343" s="618"/>
      <c r="V343" s="618"/>
      <c r="W343" s="618"/>
      <c r="X343" s="618"/>
      <c r="Y343" s="618"/>
      <c r="Z343" s="618"/>
      <c r="AC343" s="619"/>
      <c r="AD343" s="620"/>
      <c r="AJ343" s="668"/>
      <c r="AO343" s="612"/>
      <c r="AP343" s="612"/>
      <c r="AY343" s="623"/>
      <c r="BD343" s="611"/>
      <c r="BG343" s="624"/>
      <c r="BH343" s="625"/>
      <c r="BI343" s="596"/>
      <c r="BJ343" s="669"/>
      <c r="BK343" s="669"/>
      <c r="BL343" s="669"/>
      <c r="BM343" s="669"/>
      <c r="BN343" s="669"/>
      <c r="BO343" s="612"/>
      <c r="BX343" s="627"/>
      <c r="BY343" s="628"/>
      <c r="BZ343" s="627"/>
      <c r="CA343" s="628"/>
      <c r="CB343" s="627"/>
    </row>
    <row r="344" spans="3:80" s="610" customFormat="1">
      <c r="C344" s="611"/>
      <c r="D344" s="612"/>
      <c r="E344" s="613"/>
      <c r="F344" s="614"/>
      <c r="J344" s="612"/>
      <c r="N344" s="668"/>
      <c r="P344" s="618"/>
      <c r="Q344" s="618"/>
      <c r="R344" s="618"/>
      <c r="S344" s="618"/>
      <c r="T344" s="618"/>
      <c r="U344" s="618"/>
      <c r="V344" s="618"/>
      <c r="W344" s="618"/>
      <c r="X344" s="618"/>
      <c r="Y344" s="618"/>
      <c r="Z344" s="618"/>
      <c r="AC344" s="619"/>
      <c r="AD344" s="620"/>
      <c r="AJ344" s="668"/>
      <c r="AO344" s="612"/>
      <c r="AP344" s="612"/>
      <c r="AY344" s="623"/>
      <c r="BD344" s="611"/>
      <c r="BG344" s="624"/>
      <c r="BH344" s="625"/>
      <c r="BI344" s="596"/>
      <c r="BJ344" s="669"/>
      <c r="BK344" s="669"/>
      <c r="BL344" s="669"/>
      <c r="BM344" s="669"/>
      <c r="BN344" s="669"/>
      <c r="BO344" s="612"/>
      <c r="BX344" s="627"/>
      <c r="BY344" s="628"/>
      <c r="BZ344" s="627"/>
      <c r="CA344" s="628"/>
      <c r="CB344" s="627"/>
    </row>
    <row r="345" spans="3:80" s="610" customFormat="1">
      <c r="C345" s="611"/>
      <c r="D345" s="612"/>
      <c r="E345" s="613"/>
      <c r="F345" s="614"/>
      <c r="J345" s="612"/>
      <c r="N345" s="668"/>
      <c r="P345" s="618"/>
      <c r="Q345" s="618"/>
      <c r="R345" s="618"/>
      <c r="S345" s="618"/>
      <c r="T345" s="618"/>
      <c r="U345" s="618"/>
      <c r="V345" s="618"/>
      <c r="W345" s="618"/>
      <c r="X345" s="618"/>
      <c r="Y345" s="618"/>
      <c r="Z345" s="618"/>
      <c r="AC345" s="619"/>
      <c r="AD345" s="620"/>
      <c r="AJ345" s="668"/>
      <c r="AO345" s="612"/>
      <c r="AP345" s="612"/>
      <c r="AY345" s="623"/>
      <c r="BD345" s="611"/>
      <c r="BG345" s="624"/>
      <c r="BH345" s="625"/>
      <c r="BI345" s="596"/>
      <c r="BJ345" s="669"/>
      <c r="BK345" s="669"/>
      <c r="BL345" s="669"/>
      <c r="BM345" s="669"/>
      <c r="BN345" s="669"/>
      <c r="BO345" s="612"/>
      <c r="BX345" s="627"/>
      <c r="BY345" s="628"/>
      <c r="BZ345" s="627"/>
      <c r="CA345" s="628"/>
      <c r="CB345" s="627"/>
    </row>
    <row r="346" spans="3:80" s="610" customFormat="1">
      <c r="C346" s="611"/>
      <c r="D346" s="612"/>
      <c r="E346" s="613"/>
      <c r="F346" s="614"/>
      <c r="J346" s="612"/>
      <c r="N346" s="668"/>
      <c r="P346" s="618"/>
      <c r="Q346" s="618"/>
      <c r="R346" s="618"/>
      <c r="S346" s="618"/>
      <c r="T346" s="618"/>
      <c r="U346" s="618"/>
      <c r="V346" s="618"/>
      <c r="W346" s="618"/>
      <c r="X346" s="618"/>
      <c r="Y346" s="618"/>
      <c r="Z346" s="618"/>
      <c r="AC346" s="619"/>
      <c r="AD346" s="620"/>
      <c r="AJ346" s="668"/>
      <c r="AO346" s="612"/>
      <c r="AP346" s="612"/>
      <c r="AY346" s="623"/>
      <c r="BD346" s="611"/>
      <c r="BG346" s="624"/>
      <c r="BH346" s="625"/>
      <c r="BI346" s="596"/>
      <c r="BJ346" s="669"/>
      <c r="BK346" s="669"/>
      <c r="BL346" s="669"/>
      <c r="BM346" s="669"/>
      <c r="BN346" s="669"/>
      <c r="BO346" s="612"/>
      <c r="BX346" s="627"/>
      <c r="BY346" s="628"/>
      <c r="BZ346" s="627"/>
      <c r="CA346" s="628"/>
      <c r="CB346" s="627"/>
    </row>
    <row r="347" spans="3:80" s="610" customFormat="1">
      <c r="C347" s="611"/>
      <c r="D347" s="612"/>
      <c r="E347" s="613"/>
      <c r="F347" s="614"/>
      <c r="J347" s="612"/>
      <c r="N347" s="668"/>
      <c r="P347" s="618"/>
      <c r="Q347" s="618"/>
      <c r="R347" s="618"/>
      <c r="S347" s="618"/>
      <c r="T347" s="618"/>
      <c r="U347" s="618"/>
      <c r="V347" s="618"/>
      <c r="W347" s="618"/>
      <c r="X347" s="618"/>
      <c r="Y347" s="618"/>
      <c r="Z347" s="618"/>
      <c r="AC347" s="619"/>
      <c r="AD347" s="620"/>
      <c r="AJ347" s="668"/>
      <c r="AO347" s="612"/>
      <c r="AP347" s="612"/>
      <c r="AY347" s="623"/>
      <c r="BD347" s="611"/>
      <c r="BG347" s="624"/>
      <c r="BH347" s="625"/>
      <c r="BI347" s="596"/>
      <c r="BJ347" s="669"/>
      <c r="BK347" s="669"/>
      <c r="BL347" s="669"/>
      <c r="BM347" s="669"/>
      <c r="BN347" s="669"/>
      <c r="BO347" s="612"/>
      <c r="BX347" s="627"/>
      <c r="BY347" s="628"/>
      <c r="BZ347" s="627"/>
      <c r="CA347" s="628"/>
      <c r="CB347" s="627"/>
    </row>
    <row r="348" spans="3:80" s="610" customFormat="1">
      <c r="C348" s="611"/>
      <c r="D348" s="612"/>
      <c r="E348" s="613"/>
      <c r="F348" s="614"/>
      <c r="J348" s="612"/>
      <c r="N348" s="668"/>
      <c r="P348" s="618"/>
      <c r="Q348" s="618"/>
      <c r="R348" s="618"/>
      <c r="S348" s="618"/>
      <c r="T348" s="618"/>
      <c r="U348" s="618"/>
      <c r="V348" s="618"/>
      <c r="W348" s="618"/>
      <c r="X348" s="618"/>
      <c r="Y348" s="618"/>
      <c r="Z348" s="618"/>
      <c r="AC348" s="619"/>
      <c r="AD348" s="620"/>
      <c r="AJ348" s="668"/>
      <c r="AO348" s="612"/>
      <c r="AP348" s="612"/>
      <c r="AY348" s="623"/>
      <c r="BD348" s="611"/>
      <c r="BG348" s="624"/>
      <c r="BH348" s="625"/>
      <c r="BI348" s="596"/>
      <c r="BJ348" s="669"/>
      <c r="BK348" s="669"/>
      <c r="BL348" s="669"/>
      <c r="BM348" s="669"/>
      <c r="BN348" s="669"/>
      <c r="BO348" s="612"/>
      <c r="BX348" s="627"/>
      <c r="BY348" s="628"/>
      <c r="BZ348" s="627"/>
      <c r="CA348" s="628"/>
      <c r="CB348" s="627"/>
    </row>
    <row r="349" spans="3:80" s="610" customFormat="1">
      <c r="C349" s="611"/>
      <c r="D349" s="612"/>
      <c r="E349" s="613"/>
      <c r="F349" s="614"/>
      <c r="J349" s="612"/>
      <c r="N349" s="668"/>
      <c r="P349" s="618"/>
      <c r="Q349" s="618"/>
      <c r="R349" s="618"/>
      <c r="S349" s="618"/>
      <c r="T349" s="618"/>
      <c r="U349" s="618"/>
      <c r="V349" s="618"/>
      <c r="W349" s="618"/>
      <c r="X349" s="618"/>
      <c r="Y349" s="618"/>
      <c r="Z349" s="618"/>
      <c r="AC349" s="619"/>
      <c r="AD349" s="620"/>
      <c r="AJ349" s="668"/>
      <c r="AO349" s="612"/>
      <c r="AP349" s="612"/>
      <c r="AY349" s="623"/>
      <c r="BD349" s="611"/>
      <c r="BG349" s="624"/>
      <c r="BH349" s="625"/>
      <c r="BI349" s="596"/>
      <c r="BJ349" s="669"/>
      <c r="BK349" s="669"/>
      <c r="BL349" s="669"/>
      <c r="BM349" s="669"/>
      <c r="BN349" s="669"/>
      <c r="BO349" s="612"/>
      <c r="BX349" s="627"/>
      <c r="BY349" s="628"/>
      <c r="BZ349" s="627"/>
      <c r="CA349" s="628"/>
      <c r="CB349" s="627"/>
    </row>
    <row r="350" spans="3:80" s="610" customFormat="1">
      <c r="C350" s="611"/>
      <c r="D350" s="612"/>
      <c r="E350" s="613"/>
      <c r="F350" s="614"/>
      <c r="J350" s="612"/>
      <c r="N350" s="668"/>
      <c r="P350" s="618"/>
      <c r="Q350" s="618"/>
      <c r="R350" s="618"/>
      <c r="S350" s="618"/>
      <c r="T350" s="618"/>
      <c r="U350" s="618"/>
      <c r="V350" s="618"/>
      <c r="W350" s="618"/>
      <c r="X350" s="618"/>
      <c r="Y350" s="618"/>
      <c r="Z350" s="618"/>
      <c r="AC350" s="619"/>
      <c r="AD350" s="620"/>
      <c r="AJ350" s="668"/>
      <c r="AO350" s="612"/>
      <c r="AP350" s="612"/>
      <c r="AY350" s="623"/>
      <c r="BD350" s="611"/>
      <c r="BG350" s="624"/>
      <c r="BH350" s="625"/>
      <c r="BI350" s="596"/>
      <c r="BJ350" s="669"/>
      <c r="BK350" s="669"/>
      <c r="BL350" s="669"/>
      <c r="BM350" s="669"/>
      <c r="BN350" s="669"/>
      <c r="BO350" s="612"/>
      <c r="BX350" s="627"/>
      <c r="BY350" s="628"/>
      <c r="BZ350" s="627"/>
      <c r="CA350" s="628"/>
      <c r="CB350" s="627"/>
    </row>
    <row r="351" spans="3:80" s="610" customFormat="1">
      <c r="C351" s="611"/>
      <c r="D351" s="612"/>
      <c r="E351" s="613"/>
      <c r="F351" s="614"/>
      <c r="J351" s="612"/>
      <c r="N351" s="668"/>
      <c r="P351" s="618"/>
      <c r="Q351" s="618"/>
      <c r="R351" s="618"/>
      <c r="S351" s="618"/>
      <c r="T351" s="618"/>
      <c r="U351" s="618"/>
      <c r="V351" s="618"/>
      <c r="W351" s="618"/>
      <c r="X351" s="618"/>
      <c r="Y351" s="618"/>
      <c r="Z351" s="618"/>
      <c r="AC351" s="619"/>
      <c r="AD351" s="620"/>
      <c r="AJ351" s="668"/>
      <c r="AO351" s="612"/>
      <c r="AP351" s="612"/>
      <c r="AY351" s="623"/>
      <c r="BD351" s="611"/>
      <c r="BG351" s="624"/>
      <c r="BH351" s="625"/>
      <c r="BI351" s="596"/>
      <c r="BJ351" s="669"/>
      <c r="BK351" s="669"/>
      <c r="BL351" s="669"/>
      <c r="BM351" s="669"/>
      <c r="BN351" s="669"/>
      <c r="BO351" s="612"/>
      <c r="BX351" s="627"/>
      <c r="BY351" s="628"/>
      <c r="BZ351" s="627"/>
      <c r="CA351" s="628"/>
      <c r="CB351" s="627"/>
    </row>
    <row r="352" spans="3:80" s="610" customFormat="1">
      <c r="C352" s="611"/>
      <c r="D352" s="612"/>
      <c r="E352" s="613"/>
      <c r="F352" s="614"/>
      <c r="J352" s="612"/>
      <c r="N352" s="668"/>
      <c r="P352" s="618"/>
      <c r="Q352" s="618"/>
      <c r="R352" s="618"/>
      <c r="S352" s="618"/>
      <c r="T352" s="618"/>
      <c r="U352" s="618"/>
      <c r="V352" s="618"/>
      <c r="W352" s="618"/>
      <c r="X352" s="618"/>
      <c r="Y352" s="618"/>
      <c r="Z352" s="618"/>
      <c r="AC352" s="619"/>
      <c r="AD352" s="620"/>
      <c r="AJ352" s="668"/>
      <c r="AO352" s="612"/>
      <c r="AP352" s="612"/>
      <c r="AY352" s="623"/>
      <c r="BD352" s="611"/>
      <c r="BG352" s="624"/>
      <c r="BH352" s="625"/>
      <c r="BI352" s="596"/>
      <c r="BJ352" s="669"/>
      <c r="BK352" s="669"/>
      <c r="BL352" s="669"/>
      <c r="BM352" s="669"/>
      <c r="BN352" s="669"/>
      <c r="BO352" s="612"/>
      <c r="BX352" s="627"/>
      <c r="BY352" s="628"/>
      <c r="BZ352" s="627"/>
      <c r="CA352" s="628"/>
      <c r="CB352" s="627"/>
    </row>
    <row r="353" spans="3:80" s="610" customFormat="1">
      <c r="C353" s="611"/>
      <c r="D353" s="612"/>
      <c r="E353" s="613"/>
      <c r="F353" s="614"/>
      <c r="J353" s="612"/>
      <c r="N353" s="668"/>
      <c r="P353" s="618"/>
      <c r="Q353" s="618"/>
      <c r="R353" s="618"/>
      <c r="S353" s="618"/>
      <c r="T353" s="618"/>
      <c r="U353" s="618"/>
      <c r="V353" s="618"/>
      <c r="W353" s="618"/>
      <c r="X353" s="618"/>
      <c r="Y353" s="618"/>
      <c r="Z353" s="618"/>
      <c r="AC353" s="619"/>
      <c r="AD353" s="620"/>
      <c r="AJ353" s="668"/>
      <c r="AO353" s="612"/>
      <c r="AP353" s="612"/>
      <c r="AY353" s="623"/>
      <c r="BD353" s="611"/>
      <c r="BG353" s="624"/>
      <c r="BH353" s="625"/>
      <c r="BI353" s="596"/>
      <c r="BJ353" s="669"/>
      <c r="BK353" s="669"/>
      <c r="BL353" s="669"/>
      <c r="BM353" s="669"/>
      <c r="BN353" s="669"/>
      <c r="BO353" s="612"/>
      <c r="BX353" s="627"/>
      <c r="BY353" s="628"/>
      <c r="BZ353" s="627"/>
      <c r="CA353" s="628"/>
      <c r="CB353" s="627"/>
    </row>
    <row r="354" spans="3:80" s="610" customFormat="1">
      <c r="C354" s="611"/>
      <c r="D354" s="612"/>
      <c r="E354" s="613"/>
      <c r="F354" s="614"/>
      <c r="J354" s="612"/>
      <c r="N354" s="668"/>
      <c r="P354" s="618"/>
      <c r="Q354" s="618"/>
      <c r="R354" s="618"/>
      <c r="S354" s="618"/>
      <c r="T354" s="618"/>
      <c r="U354" s="618"/>
      <c r="V354" s="618"/>
      <c r="W354" s="618"/>
      <c r="X354" s="618"/>
      <c r="Y354" s="618"/>
      <c r="Z354" s="618"/>
      <c r="AC354" s="619"/>
      <c r="AD354" s="620"/>
      <c r="AJ354" s="668"/>
      <c r="AO354" s="612"/>
      <c r="AP354" s="612"/>
      <c r="AY354" s="623"/>
      <c r="BD354" s="611"/>
      <c r="BG354" s="624"/>
      <c r="BH354" s="625"/>
      <c r="BI354" s="596"/>
      <c r="BJ354" s="669"/>
      <c r="BK354" s="669"/>
      <c r="BL354" s="669"/>
      <c r="BM354" s="669"/>
      <c r="BN354" s="669"/>
      <c r="BO354" s="612"/>
      <c r="BX354" s="627"/>
      <c r="BY354" s="628"/>
      <c r="BZ354" s="627"/>
      <c r="CA354" s="628"/>
      <c r="CB354" s="627"/>
    </row>
    <row r="355" spans="3:80" s="610" customFormat="1">
      <c r="C355" s="611"/>
      <c r="D355" s="612"/>
      <c r="E355" s="613"/>
      <c r="F355" s="614"/>
      <c r="J355" s="612"/>
      <c r="N355" s="668"/>
      <c r="P355" s="618"/>
      <c r="Q355" s="618"/>
      <c r="R355" s="618"/>
      <c r="S355" s="618"/>
      <c r="T355" s="618"/>
      <c r="U355" s="618"/>
      <c r="V355" s="618"/>
      <c r="W355" s="618"/>
      <c r="X355" s="618"/>
      <c r="Y355" s="618"/>
      <c r="Z355" s="618"/>
      <c r="AC355" s="619"/>
      <c r="AD355" s="620"/>
      <c r="AJ355" s="668"/>
      <c r="AO355" s="612"/>
      <c r="AP355" s="612"/>
      <c r="AY355" s="623"/>
      <c r="BD355" s="611"/>
      <c r="BG355" s="624"/>
      <c r="BH355" s="625"/>
      <c r="BI355" s="596"/>
      <c r="BJ355" s="669"/>
      <c r="BK355" s="669"/>
      <c r="BL355" s="669"/>
      <c r="BM355" s="669"/>
      <c r="BN355" s="669"/>
      <c r="BO355" s="612"/>
      <c r="BX355" s="627"/>
      <c r="BY355" s="628"/>
      <c r="BZ355" s="627"/>
      <c r="CA355" s="628"/>
      <c r="CB355" s="627"/>
    </row>
    <row r="356" spans="3:80" s="610" customFormat="1">
      <c r="C356" s="611"/>
      <c r="D356" s="612"/>
      <c r="E356" s="613"/>
      <c r="F356" s="614"/>
      <c r="J356" s="612"/>
      <c r="N356" s="668"/>
      <c r="P356" s="618"/>
      <c r="Q356" s="618"/>
      <c r="R356" s="618"/>
      <c r="S356" s="618"/>
      <c r="T356" s="618"/>
      <c r="U356" s="618"/>
      <c r="V356" s="618"/>
      <c r="W356" s="618"/>
      <c r="X356" s="618"/>
      <c r="Y356" s="618"/>
      <c r="Z356" s="618"/>
      <c r="AC356" s="619"/>
      <c r="AD356" s="620"/>
      <c r="AJ356" s="668"/>
      <c r="AO356" s="612"/>
      <c r="AP356" s="612"/>
      <c r="AY356" s="623"/>
      <c r="BD356" s="611"/>
      <c r="BG356" s="624"/>
      <c r="BH356" s="625"/>
      <c r="BI356" s="596"/>
      <c r="BJ356" s="669"/>
      <c r="BK356" s="669"/>
      <c r="BL356" s="669"/>
      <c r="BM356" s="669"/>
      <c r="BN356" s="669"/>
      <c r="BO356" s="612"/>
      <c r="BX356" s="627"/>
      <c r="BY356" s="628"/>
      <c r="BZ356" s="627"/>
      <c r="CA356" s="628"/>
      <c r="CB356" s="627"/>
    </row>
    <row r="357" spans="3:80" s="610" customFormat="1">
      <c r="C357" s="611"/>
      <c r="D357" s="612"/>
      <c r="E357" s="613"/>
      <c r="F357" s="614"/>
      <c r="J357" s="612"/>
      <c r="N357" s="668"/>
      <c r="P357" s="618"/>
      <c r="Q357" s="618"/>
      <c r="R357" s="618"/>
      <c r="S357" s="618"/>
      <c r="T357" s="618"/>
      <c r="U357" s="618"/>
      <c r="V357" s="618"/>
      <c r="W357" s="618"/>
      <c r="X357" s="618"/>
      <c r="Y357" s="618"/>
      <c r="Z357" s="618"/>
      <c r="AC357" s="619"/>
      <c r="AD357" s="620"/>
      <c r="AJ357" s="668"/>
      <c r="AO357" s="612"/>
      <c r="AP357" s="612"/>
      <c r="AY357" s="623"/>
      <c r="BD357" s="611"/>
      <c r="BG357" s="624"/>
      <c r="BH357" s="625"/>
      <c r="BI357" s="596"/>
      <c r="BJ357" s="669"/>
      <c r="BK357" s="669"/>
      <c r="BL357" s="669"/>
      <c r="BM357" s="669"/>
      <c r="BN357" s="669"/>
      <c r="BO357" s="612"/>
      <c r="BX357" s="627"/>
      <c r="BY357" s="628"/>
      <c r="BZ357" s="627"/>
      <c r="CA357" s="628"/>
      <c r="CB357" s="627"/>
    </row>
    <row r="358" spans="3:80" s="610" customFormat="1">
      <c r="C358" s="611"/>
      <c r="D358" s="612"/>
      <c r="E358" s="613"/>
      <c r="F358" s="614"/>
      <c r="J358" s="612"/>
      <c r="N358" s="668"/>
      <c r="P358" s="618"/>
      <c r="Q358" s="618"/>
      <c r="R358" s="618"/>
      <c r="S358" s="618"/>
      <c r="T358" s="618"/>
      <c r="U358" s="618"/>
      <c r="V358" s="618"/>
      <c r="W358" s="618"/>
      <c r="X358" s="618"/>
      <c r="Y358" s="618"/>
      <c r="Z358" s="618"/>
      <c r="AC358" s="619"/>
      <c r="AD358" s="620"/>
      <c r="AJ358" s="668"/>
      <c r="AO358" s="612"/>
      <c r="AP358" s="612"/>
      <c r="AY358" s="623"/>
      <c r="BD358" s="611"/>
      <c r="BG358" s="624"/>
      <c r="BH358" s="625"/>
      <c r="BI358" s="596"/>
      <c r="BJ358" s="669"/>
      <c r="BK358" s="669"/>
      <c r="BL358" s="669"/>
      <c r="BM358" s="669"/>
      <c r="BN358" s="669"/>
      <c r="BO358" s="612"/>
      <c r="BX358" s="627"/>
      <c r="BY358" s="628"/>
      <c r="BZ358" s="627"/>
      <c r="CA358" s="628"/>
      <c r="CB358" s="627"/>
    </row>
    <row r="359" spans="3:80" s="610" customFormat="1">
      <c r="C359" s="611"/>
      <c r="D359" s="612"/>
      <c r="E359" s="613"/>
      <c r="F359" s="614"/>
      <c r="J359" s="612"/>
      <c r="N359" s="668"/>
      <c r="P359" s="618"/>
      <c r="Q359" s="618"/>
      <c r="R359" s="618"/>
      <c r="S359" s="618"/>
      <c r="T359" s="618"/>
      <c r="U359" s="618"/>
      <c r="V359" s="618"/>
      <c r="W359" s="618"/>
      <c r="X359" s="618"/>
      <c r="Y359" s="618"/>
      <c r="Z359" s="618"/>
      <c r="AC359" s="619"/>
      <c r="AD359" s="620"/>
      <c r="AJ359" s="668"/>
      <c r="AO359" s="612"/>
      <c r="AP359" s="612"/>
      <c r="AY359" s="623"/>
      <c r="BD359" s="611"/>
      <c r="BG359" s="624"/>
      <c r="BH359" s="625"/>
      <c r="BI359" s="596"/>
      <c r="BJ359" s="669"/>
      <c r="BK359" s="669"/>
      <c r="BL359" s="669"/>
      <c r="BM359" s="669"/>
      <c r="BN359" s="669"/>
      <c r="BO359" s="612"/>
      <c r="BX359" s="627"/>
      <c r="BY359" s="628"/>
      <c r="BZ359" s="627"/>
      <c r="CA359" s="628"/>
      <c r="CB359" s="627"/>
    </row>
    <row r="360" spans="3:80" s="610" customFormat="1">
      <c r="C360" s="611"/>
      <c r="D360" s="612"/>
      <c r="E360" s="613"/>
      <c r="F360" s="614"/>
      <c r="J360" s="612"/>
      <c r="N360" s="668"/>
      <c r="P360" s="618"/>
      <c r="Q360" s="618"/>
      <c r="R360" s="618"/>
      <c r="S360" s="618"/>
      <c r="T360" s="618"/>
      <c r="U360" s="618"/>
      <c r="V360" s="618"/>
      <c r="W360" s="618"/>
      <c r="X360" s="618"/>
      <c r="Y360" s="618"/>
      <c r="Z360" s="618"/>
      <c r="AC360" s="619"/>
      <c r="AD360" s="620"/>
      <c r="AJ360" s="668"/>
      <c r="AO360" s="612"/>
      <c r="AP360" s="612"/>
      <c r="AY360" s="623"/>
      <c r="BD360" s="611"/>
      <c r="BG360" s="624"/>
      <c r="BH360" s="625"/>
      <c r="BI360" s="596"/>
      <c r="BJ360" s="669"/>
      <c r="BK360" s="669"/>
      <c r="BL360" s="669"/>
      <c r="BM360" s="669"/>
      <c r="BN360" s="669"/>
      <c r="BO360" s="612"/>
      <c r="BX360" s="627"/>
      <c r="BY360" s="628"/>
      <c r="BZ360" s="627"/>
      <c r="CA360" s="628"/>
      <c r="CB360" s="627"/>
    </row>
    <row r="361" spans="3:80" s="610" customFormat="1">
      <c r="C361" s="611"/>
      <c r="D361" s="612"/>
      <c r="E361" s="613"/>
      <c r="F361" s="614"/>
      <c r="J361" s="612"/>
      <c r="N361" s="668"/>
      <c r="P361" s="618"/>
      <c r="Q361" s="618"/>
      <c r="R361" s="618"/>
      <c r="S361" s="618"/>
      <c r="T361" s="618"/>
      <c r="U361" s="618"/>
      <c r="V361" s="618"/>
      <c r="W361" s="618"/>
      <c r="X361" s="618"/>
      <c r="Y361" s="618"/>
      <c r="Z361" s="618"/>
      <c r="AC361" s="619"/>
      <c r="AD361" s="620"/>
      <c r="AJ361" s="668"/>
      <c r="AO361" s="612"/>
      <c r="AP361" s="612"/>
      <c r="AY361" s="623"/>
      <c r="BD361" s="611"/>
      <c r="BG361" s="624"/>
      <c r="BH361" s="625"/>
      <c r="BI361" s="596"/>
      <c r="BJ361" s="669"/>
      <c r="BK361" s="669"/>
      <c r="BL361" s="669"/>
      <c r="BM361" s="669"/>
      <c r="BN361" s="669"/>
      <c r="BO361" s="612"/>
      <c r="BX361" s="627"/>
      <c r="BY361" s="628"/>
      <c r="BZ361" s="627"/>
      <c r="CA361" s="628"/>
      <c r="CB361" s="627"/>
    </row>
    <row r="362" spans="3:80" s="610" customFormat="1">
      <c r="C362" s="611"/>
      <c r="D362" s="612"/>
      <c r="E362" s="613"/>
      <c r="F362" s="614"/>
      <c r="J362" s="612"/>
      <c r="N362" s="668"/>
      <c r="P362" s="618"/>
      <c r="Q362" s="618"/>
      <c r="R362" s="618"/>
      <c r="S362" s="618"/>
      <c r="T362" s="618"/>
      <c r="U362" s="618"/>
      <c r="V362" s="618"/>
      <c r="W362" s="618"/>
      <c r="X362" s="618"/>
      <c r="Y362" s="618"/>
      <c r="Z362" s="618"/>
      <c r="AC362" s="619"/>
      <c r="AD362" s="620"/>
      <c r="AJ362" s="668"/>
      <c r="AO362" s="612"/>
      <c r="AP362" s="612"/>
      <c r="AY362" s="623"/>
      <c r="BD362" s="611"/>
      <c r="BG362" s="624"/>
      <c r="BH362" s="625"/>
      <c r="BI362" s="596"/>
      <c r="BJ362" s="669"/>
      <c r="BK362" s="669"/>
      <c r="BL362" s="669"/>
      <c r="BM362" s="669"/>
      <c r="BN362" s="669"/>
      <c r="BO362" s="612"/>
      <c r="BX362" s="627"/>
      <c r="BY362" s="628"/>
      <c r="BZ362" s="627"/>
      <c r="CA362" s="628"/>
      <c r="CB362" s="627"/>
    </row>
    <row r="363" spans="3:80" s="610" customFormat="1">
      <c r="C363" s="611"/>
      <c r="D363" s="612"/>
      <c r="E363" s="613"/>
      <c r="F363" s="614"/>
      <c r="J363" s="612"/>
      <c r="N363" s="668"/>
      <c r="P363" s="618"/>
      <c r="Q363" s="618"/>
      <c r="R363" s="618"/>
      <c r="S363" s="618"/>
      <c r="T363" s="618"/>
      <c r="U363" s="618"/>
      <c r="V363" s="618"/>
      <c r="W363" s="618"/>
      <c r="X363" s="618"/>
      <c r="Y363" s="618"/>
      <c r="Z363" s="618"/>
      <c r="AC363" s="619"/>
      <c r="AD363" s="620"/>
      <c r="AJ363" s="668"/>
      <c r="AO363" s="612"/>
      <c r="AP363" s="612"/>
      <c r="AY363" s="623"/>
      <c r="BD363" s="611"/>
      <c r="BG363" s="624"/>
      <c r="BH363" s="625"/>
      <c r="BI363" s="596"/>
      <c r="BJ363" s="669"/>
      <c r="BK363" s="669"/>
      <c r="BL363" s="669"/>
      <c r="BM363" s="669"/>
      <c r="BN363" s="669"/>
      <c r="BO363" s="612"/>
      <c r="BX363" s="627"/>
      <c r="BY363" s="628"/>
      <c r="BZ363" s="627"/>
      <c r="CA363" s="628"/>
      <c r="CB363" s="627"/>
    </row>
    <row r="364" spans="3:80" s="610" customFormat="1">
      <c r="C364" s="611"/>
      <c r="D364" s="612"/>
      <c r="E364" s="613"/>
      <c r="F364" s="614"/>
      <c r="J364" s="612"/>
      <c r="N364" s="668"/>
      <c r="P364" s="618"/>
      <c r="Q364" s="618"/>
      <c r="R364" s="618"/>
      <c r="S364" s="618"/>
      <c r="T364" s="618"/>
      <c r="U364" s="618"/>
      <c r="V364" s="618"/>
      <c r="W364" s="618"/>
      <c r="X364" s="618"/>
      <c r="Y364" s="618"/>
      <c r="Z364" s="618"/>
      <c r="AC364" s="619"/>
      <c r="AD364" s="620"/>
      <c r="AJ364" s="668"/>
      <c r="AO364" s="612"/>
      <c r="AP364" s="612"/>
      <c r="AY364" s="623"/>
      <c r="BD364" s="611"/>
      <c r="BG364" s="624"/>
      <c r="BH364" s="625"/>
      <c r="BI364" s="596"/>
      <c r="BJ364" s="669"/>
      <c r="BK364" s="669"/>
      <c r="BL364" s="669"/>
      <c r="BM364" s="669"/>
      <c r="BN364" s="669"/>
      <c r="BO364" s="612"/>
      <c r="BX364" s="627"/>
      <c r="BY364" s="628"/>
      <c r="BZ364" s="627"/>
      <c r="CA364" s="628"/>
      <c r="CB364" s="627"/>
    </row>
    <row r="365" spans="3:80" s="610" customFormat="1">
      <c r="C365" s="611"/>
      <c r="D365" s="612"/>
      <c r="E365" s="613"/>
      <c r="F365" s="614"/>
      <c r="J365" s="612"/>
      <c r="N365" s="668"/>
      <c r="P365" s="618"/>
      <c r="Q365" s="618"/>
      <c r="R365" s="618"/>
      <c r="S365" s="618"/>
      <c r="T365" s="618"/>
      <c r="U365" s="618"/>
      <c r="V365" s="618"/>
      <c r="W365" s="618"/>
      <c r="X365" s="618"/>
      <c r="Y365" s="618"/>
      <c r="Z365" s="618"/>
      <c r="AC365" s="619"/>
      <c r="AD365" s="620"/>
      <c r="AJ365" s="668"/>
      <c r="AO365" s="612"/>
      <c r="AP365" s="612"/>
      <c r="AY365" s="623"/>
      <c r="BD365" s="611"/>
      <c r="BG365" s="624"/>
      <c r="BH365" s="625"/>
      <c r="BI365" s="596"/>
      <c r="BJ365" s="669"/>
      <c r="BK365" s="669"/>
      <c r="BL365" s="669"/>
      <c r="BM365" s="669"/>
      <c r="BN365" s="669"/>
      <c r="BO365" s="612"/>
      <c r="BX365" s="627"/>
      <c r="BY365" s="628"/>
      <c r="BZ365" s="627"/>
      <c r="CA365" s="628"/>
      <c r="CB365" s="627"/>
    </row>
    <row r="366" spans="3:80" s="610" customFormat="1">
      <c r="C366" s="611"/>
      <c r="D366" s="612"/>
      <c r="E366" s="613"/>
      <c r="F366" s="614"/>
      <c r="J366" s="612"/>
      <c r="N366" s="668"/>
      <c r="P366" s="618"/>
      <c r="Q366" s="618"/>
      <c r="R366" s="618"/>
      <c r="S366" s="618"/>
      <c r="T366" s="618"/>
      <c r="U366" s="618"/>
      <c r="V366" s="618"/>
      <c r="W366" s="618"/>
      <c r="X366" s="618"/>
      <c r="Y366" s="618"/>
      <c r="Z366" s="618"/>
      <c r="AC366" s="619"/>
      <c r="AD366" s="620"/>
      <c r="AJ366" s="668"/>
      <c r="AO366" s="612"/>
      <c r="AP366" s="612"/>
      <c r="AY366" s="623"/>
      <c r="BD366" s="611"/>
      <c r="BG366" s="624"/>
      <c r="BH366" s="625"/>
      <c r="BI366" s="596"/>
      <c r="BJ366" s="669"/>
      <c r="BK366" s="669"/>
      <c r="BL366" s="669"/>
      <c r="BM366" s="669"/>
      <c r="BN366" s="669"/>
      <c r="BO366" s="612"/>
      <c r="BX366" s="627"/>
      <c r="BY366" s="628"/>
      <c r="BZ366" s="627"/>
      <c r="CA366" s="628"/>
      <c r="CB366" s="627"/>
    </row>
    <row r="367" spans="3:80" s="610" customFormat="1">
      <c r="C367" s="611"/>
      <c r="D367" s="612"/>
      <c r="E367" s="613"/>
      <c r="F367" s="614"/>
      <c r="J367" s="612"/>
      <c r="N367" s="668"/>
      <c r="P367" s="618"/>
      <c r="Q367" s="618"/>
      <c r="R367" s="618"/>
      <c r="S367" s="618"/>
      <c r="T367" s="618"/>
      <c r="U367" s="618"/>
      <c r="V367" s="618"/>
      <c r="W367" s="618"/>
      <c r="X367" s="618"/>
      <c r="Y367" s="618"/>
      <c r="Z367" s="618"/>
      <c r="AC367" s="619"/>
      <c r="AD367" s="620"/>
      <c r="AJ367" s="668"/>
      <c r="AO367" s="612"/>
      <c r="AP367" s="612"/>
      <c r="AY367" s="623"/>
      <c r="BD367" s="611"/>
      <c r="BG367" s="624"/>
      <c r="BH367" s="625"/>
      <c r="BI367" s="596"/>
      <c r="BJ367" s="669"/>
      <c r="BK367" s="669"/>
      <c r="BL367" s="669"/>
      <c r="BM367" s="669"/>
      <c r="BN367" s="669"/>
      <c r="BO367" s="612"/>
      <c r="BX367" s="627"/>
      <c r="BY367" s="628"/>
      <c r="BZ367" s="627"/>
      <c r="CA367" s="628"/>
      <c r="CB367" s="627"/>
    </row>
    <row r="368" spans="3:80" s="610" customFormat="1">
      <c r="C368" s="611"/>
      <c r="D368" s="612"/>
      <c r="E368" s="613"/>
      <c r="F368" s="614"/>
      <c r="J368" s="612"/>
      <c r="N368" s="668"/>
      <c r="P368" s="618"/>
      <c r="Q368" s="618"/>
      <c r="R368" s="618"/>
      <c r="S368" s="618"/>
      <c r="T368" s="618"/>
      <c r="U368" s="618"/>
      <c r="V368" s="618"/>
      <c r="W368" s="618"/>
      <c r="X368" s="618"/>
      <c r="Y368" s="618"/>
      <c r="Z368" s="618"/>
      <c r="AC368" s="619"/>
      <c r="AD368" s="620"/>
      <c r="AJ368" s="668"/>
      <c r="AO368" s="612"/>
      <c r="AP368" s="612"/>
      <c r="AY368" s="623"/>
      <c r="BD368" s="611"/>
      <c r="BG368" s="624"/>
      <c r="BH368" s="625"/>
      <c r="BI368" s="596"/>
      <c r="BJ368" s="669"/>
      <c r="BK368" s="669"/>
      <c r="BL368" s="669"/>
      <c r="BM368" s="669"/>
      <c r="BN368" s="669"/>
      <c r="BO368" s="612"/>
      <c r="BX368" s="627"/>
      <c r="BY368" s="628"/>
      <c r="BZ368" s="627"/>
      <c r="CA368" s="628"/>
      <c r="CB368" s="627"/>
    </row>
    <row r="369" spans="3:80" s="610" customFormat="1">
      <c r="C369" s="611"/>
      <c r="D369" s="612"/>
      <c r="E369" s="613"/>
      <c r="F369" s="614"/>
      <c r="J369" s="612"/>
      <c r="N369" s="668"/>
      <c r="P369" s="618"/>
      <c r="Q369" s="618"/>
      <c r="R369" s="618"/>
      <c r="S369" s="618"/>
      <c r="T369" s="618"/>
      <c r="U369" s="618"/>
      <c r="V369" s="618"/>
      <c r="W369" s="618"/>
      <c r="X369" s="618"/>
      <c r="Y369" s="618"/>
      <c r="Z369" s="618"/>
      <c r="AC369" s="619"/>
      <c r="AD369" s="620"/>
      <c r="AJ369" s="668"/>
      <c r="AO369" s="612"/>
      <c r="AP369" s="612"/>
      <c r="AY369" s="623"/>
      <c r="BD369" s="611"/>
      <c r="BG369" s="624"/>
      <c r="BH369" s="625"/>
      <c r="BI369" s="596"/>
      <c r="BJ369" s="669"/>
      <c r="BK369" s="669"/>
      <c r="BL369" s="669"/>
      <c r="BM369" s="669"/>
      <c r="BN369" s="669"/>
      <c r="BO369" s="612"/>
      <c r="BX369" s="627"/>
      <c r="BY369" s="628"/>
      <c r="BZ369" s="627"/>
      <c r="CA369" s="628"/>
      <c r="CB369" s="627"/>
    </row>
    <row r="370" spans="3:80" s="610" customFormat="1">
      <c r="C370" s="611"/>
      <c r="D370" s="612"/>
      <c r="E370" s="613"/>
      <c r="F370" s="614"/>
      <c r="J370" s="612"/>
      <c r="N370" s="668"/>
      <c r="P370" s="618"/>
      <c r="Q370" s="618"/>
      <c r="R370" s="618"/>
      <c r="S370" s="618"/>
      <c r="T370" s="618"/>
      <c r="U370" s="618"/>
      <c r="V370" s="618"/>
      <c r="W370" s="618"/>
      <c r="X370" s="618"/>
      <c r="Y370" s="618"/>
      <c r="Z370" s="618"/>
      <c r="AC370" s="619"/>
      <c r="AD370" s="620"/>
      <c r="AJ370" s="668"/>
      <c r="AO370" s="612"/>
      <c r="AP370" s="612"/>
      <c r="AY370" s="623"/>
      <c r="BD370" s="611"/>
      <c r="BG370" s="624"/>
      <c r="BH370" s="625"/>
      <c r="BI370" s="596"/>
      <c r="BJ370" s="669"/>
      <c r="BK370" s="669"/>
      <c r="BL370" s="669"/>
      <c r="BM370" s="669"/>
      <c r="BN370" s="669"/>
      <c r="BO370" s="612"/>
      <c r="BX370" s="627"/>
      <c r="BY370" s="628"/>
      <c r="BZ370" s="627"/>
      <c r="CA370" s="628"/>
      <c r="CB370" s="627"/>
    </row>
    <row r="371" spans="3:80" s="610" customFormat="1">
      <c r="C371" s="611"/>
      <c r="D371" s="612"/>
      <c r="E371" s="613"/>
      <c r="F371" s="614"/>
      <c r="J371" s="612"/>
      <c r="N371" s="668"/>
      <c r="P371" s="618"/>
      <c r="Q371" s="618"/>
      <c r="R371" s="618"/>
      <c r="S371" s="618"/>
      <c r="T371" s="618"/>
      <c r="U371" s="618"/>
      <c r="V371" s="618"/>
      <c r="W371" s="618"/>
      <c r="X371" s="618"/>
      <c r="Y371" s="618"/>
      <c r="Z371" s="618"/>
      <c r="AC371" s="619"/>
      <c r="AD371" s="620"/>
      <c r="AJ371" s="668"/>
      <c r="AO371" s="612"/>
      <c r="AP371" s="612"/>
      <c r="AY371" s="623"/>
      <c r="BD371" s="611"/>
      <c r="BG371" s="624"/>
      <c r="BH371" s="625"/>
      <c r="BI371" s="596"/>
      <c r="BJ371" s="669"/>
      <c r="BK371" s="669"/>
      <c r="BL371" s="669"/>
      <c r="BM371" s="669"/>
      <c r="BN371" s="669"/>
      <c r="BO371" s="612"/>
      <c r="BX371" s="627"/>
      <c r="BY371" s="628"/>
      <c r="BZ371" s="627"/>
      <c r="CA371" s="628"/>
      <c r="CB371" s="627"/>
    </row>
    <row r="372" spans="3:80" s="610" customFormat="1">
      <c r="C372" s="611"/>
      <c r="D372" s="612"/>
      <c r="E372" s="613"/>
      <c r="F372" s="614"/>
      <c r="J372" s="612"/>
      <c r="N372" s="668"/>
      <c r="P372" s="618"/>
      <c r="Q372" s="618"/>
      <c r="R372" s="618"/>
      <c r="S372" s="618"/>
      <c r="T372" s="618"/>
      <c r="U372" s="618"/>
      <c r="V372" s="618"/>
      <c r="W372" s="618"/>
      <c r="X372" s="618"/>
      <c r="Y372" s="618"/>
      <c r="Z372" s="618"/>
      <c r="AC372" s="619"/>
      <c r="AD372" s="620"/>
      <c r="AJ372" s="668"/>
      <c r="AO372" s="612"/>
      <c r="AP372" s="612"/>
      <c r="AY372" s="623"/>
      <c r="BD372" s="611"/>
      <c r="BG372" s="624"/>
      <c r="BH372" s="625"/>
      <c r="BI372" s="672"/>
      <c r="BJ372" s="669"/>
      <c r="BK372" s="669"/>
      <c r="BL372" s="669"/>
      <c r="BM372" s="669"/>
      <c r="BN372" s="669"/>
      <c r="BO372" s="612"/>
      <c r="BX372" s="627"/>
      <c r="BY372" s="628"/>
      <c r="BZ372" s="627"/>
      <c r="CA372" s="628"/>
      <c r="CB372" s="627"/>
    </row>
    <row r="373" spans="3:80" s="610" customFormat="1">
      <c r="C373" s="611"/>
      <c r="D373" s="612"/>
      <c r="E373" s="613"/>
      <c r="F373" s="614"/>
      <c r="J373" s="612"/>
      <c r="N373" s="668"/>
      <c r="P373" s="618"/>
      <c r="Q373" s="618"/>
      <c r="R373" s="618"/>
      <c r="S373" s="618"/>
      <c r="T373" s="618"/>
      <c r="U373" s="618"/>
      <c r="V373" s="618"/>
      <c r="W373" s="618"/>
      <c r="X373" s="618"/>
      <c r="Y373" s="618"/>
      <c r="Z373" s="618"/>
      <c r="AC373" s="619"/>
      <c r="AD373" s="620"/>
      <c r="AJ373" s="668"/>
      <c r="AO373" s="612"/>
      <c r="AP373" s="612"/>
      <c r="AY373" s="623"/>
      <c r="BD373" s="611"/>
      <c r="BG373" s="624"/>
      <c r="BH373" s="625"/>
      <c r="BI373" s="672"/>
      <c r="BJ373" s="669"/>
      <c r="BK373" s="669"/>
      <c r="BL373" s="669"/>
      <c r="BM373" s="669"/>
      <c r="BN373" s="669"/>
      <c r="BO373" s="612"/>
      <c r="BX373" s="627"/>
      <c r="BY373" s="628"/>
      <c r="BZ373" s="627"/>
      <c r="CA373" s="628"/>
      <c r="CB373" s="627"/>
    </row>
    <row r="374" spans="3:80" s="610" customFormat="1">
      <c r="C374" s="611"/>
      <c r="D374" s="612"/>
      <c r="E374" s="613"/>
      <c r="F374" s="614"/>
      <c r="J374" s="612"/>
      <c r="N374" s="668"/>
      <c r="P374" s="618"/>
      <c r="Q374" s="618"/>
      <c r="R374" s="618"/>
      <c r="S374" s="618"/>
      <c r="T374" s="618"/>
      <c r="U374" s="618"/>
      <c r="V374" s="618"/>
      <c r="W374" s="618"/>
      <c r="X374" s="618"/>
      <c r="Y374" s="618"/>
      <c r="Z374" s="618"/>
      <c r="AC374" s="619"/>
      <c r="AD374" s="620"/>
      <c r="AJ374" s="668"/>
      <c r="AO374" s="612"/>
      <c r="AP374" s="612"/>
      <c r="AY374" s="623"/>
      <c r="BD374" s="611"/>
      <c r="BG374" s="624"/>
      <c r="BH374" s="625"/>
      <c r="BI374" s="673"/>
      <c r="BO374" s="612"/>
      <c r="BY374" s="669"/>
      <c r="CA374" s="669"/>
    </row>
    <row r="375" spans="3:80" s="610" customFormat="1">
      <c r="C375" s="611"/>
      <c r="D375" s="612"/>
      <c r="E375" s="613"/>
      <c r="F375" s="614"/>
      <c r="J375" s="612"/>
      <c r="N375" s="668"/>
      <c r="P375" s="618"/>
      <c r="Q375" s="618"/>
      <c r="R375" s="618"/>
      <c r="S375" s="618"/>
      <c r="T375" s="618"/>
      <c r="U375" s="618"/>
      <c r="V375" s="618"/>
      <c r="W375" s="618"/>
      <c r="X375" s="618"/>
      <c r="Y375" s="618"/>
      <c r="Z375" s="618"/>
      <c r="AC375" s="619"/>
      <c r="AD375" s="620"/>
      <c r="AJ375" s="668"/>
      <c r="AO375" s="612"/>
      <c r="AP375" s="612"/>
      <c r="AY375" s="623"/>
      <c r="BD375" s="611"/>
      <c r="BG375" s="624"/>
      <c r="BH375" s="625"/>
      <c r="BI375" s="673"/>
      <c r="BO375" s="612"/>
      <c r="BY375" s="669"/>
      <c r="CA375" s="669"/>
    </row>
    <row r="376" spans="3:80" s="610" customFormat="1">
      <c r="C376" s="611"/>
      <c r="D376" s="612"/>
      <c r="E376" s="613"/>
      <c r="F376" s="614"/>
      <c r="J376" s="612"/>
      <c r="N376" s="668"/>
      <c r="P376" s="618"/>
      <c r="Q376" s="618"/>
      <c r="R376" s="618"/>
      <c r="S376" s="618"/>
      <c r="T376" s="618"/>
      <c r="U376" s="618"/>
      <c r="V376" s="618"/>
      <c r="W376" s="618"/>
      <c r="X376" s="618"/>
      <c r="Y376" s="618"/>
      <c r="Z376" s="618"/>
      <c r="AC376" s="619"/>
      <c r="AD376" s="620"/>
      <c r="AJ376" s="668"/>
      <c r="AO376" s="612"/>
      <c r="AP376" s="612"/>
      <c r="AY376" s="623"/>
      <c r="BD376" s="611"/>
      <c r="BG376" s="624"/>
      <c r="BH376" s="625"/>
      <c r="BI376" s="673"/>
      <c r="BO376" s="612"/>
      <c r="BY376" s="669"/>
      <c r="CA376" s="669"/>
    </row>
    <row r="377" spans="3:80" s="610" customFormat="1">
      <c r="C377" s="611"/>
      <c r="D377" s="612"/>
      <c r="E377" s="613"/>
      <c r="F377" s="614"/>
      <c r="J377" s="612"/>
      <c r="N377" s="668"/>
      <c r="P377" s="618"/>
      <c r="Q377" s="618"/>
      <c r="R377" s="618"/>
      <c r="S377" s="618"/>
      <c r="T377" s="618"/>
      <c r="U377" s="618"/>
      <c r="V377" s="618"/>
      <c r="W377" s="618"/>
      <c r="X377" s="618"/>
      <c r="Y377" s="618"/>
      <c r="Z377" s="618"/>
      <c r="AC377" s="619"/>
      <c r="AD377" s="620"/>
      <c r="AJ377" s="668"/>
      <c r="AO377" s="612"/>
      <c r="AP377" s="612"/>
      <c r="AY377" s="623"/>
      <c r="BD377" s="611"/>
      <c r="BG377" s="624"/>
      <c r="BH377" s="625"/>
      <c r="BI377" s="673"/>
      <c r="BO377" s="612"/>
      <c r="BY377" s="669"/>
      <c r="CA377" s="669"/>
    </row>
    <row r="378" spans="3:80" s="610" customFormat="1">
      <c r="C378" s="611"/>
      <c r="D378" s="612"/>
      <c r="E378" s="613"/>
      <c r="F378" s="614"/>
      <c r="J378" s="612"/>
      <c r="N378" s="668"/>
      <c r="P378" s="618"/>
      <c r="Q378" s="618"/>
      <c r="R378" s="618"/>
      <c r="S378" s="618"/>
      <c r="T378" s="618"/>
      <c r="U378" s="618"/>
      <c r="V378" s="618"/>
      <c r="W378" s="618"/>
      <c r="X378" s="618"/>
      <c r="Y378" s="618"/>
      <c r="Z378" s="618"/>
      <c r="AC378" s="619"/>
      <c r="AD378" s="620"/>
      <c r="AJ378" s="668"/>
      <c r="AO378" s="612"/>
      <c r="AP378" s="612"/>
      <c r="AY378" s="623"/>
      <c r="BD378" s="611"/>
      <c r="BG378" s="624"/>
      <c r="BH378" s="625"/>
      <c r="BI378" s="673"/>
      <c r="BO378" s="612"/>
      <c r="BY378" s="669"/>
      <c r="CA378" s="669"/>
    </row>
    <row r="379" spans="3:80" s="610" customFormat="1">
      <c r="C379" s="611"/>
      <c r="D379" s="612"/>
      <c r="E379" s="613"/>
      <c r="F379" s="614"/>
      <c r="J379" s="612"/>
      <c r="N379" s="668"/>
      <c r="P379" s="618"/>
      <c r="Q379" s="618"/>
      <c r="R379" s="618"/>
      <c r="S379" s="618"/>
      <c r="T379" s="618"/>
      <c r="U379" s="618"/>
      <c r="V379" s="618"/>
      <c r="W379" s="618"/>
      <c r="X379" s="618"/>
      <c r="Y379" s="618"/>
      <c r="Z379" s="618"/>
      <c r="AC379" s="619"/>
      <c r="AD379" s="620"/>
      <c r="AJ379" s="668"/>
      <c r="AO379" s="612"/>
      <c r="AP379" s="612"/>
      <c r="AY379" s="623"/>
      <c r="BD379" s="611"/>
      <c r="BG379" s="624"/>
      <c r="BH379" s="625"/>
      <c r="BI379" s="673"/>
      <c r="BO379" s="612"/>
      <c r="BY379" s="669"/>
      <c r="CA379" s="669"/>
    </row>
    <row r="380" spans="3:80" s="610" customFormat="1">
      <c r="C380" s="611"/>
      <c r="D380" s="612"/>
      <c r="E380" s="613"/>
      <c r="F380" s="614"/>
      <c r="J380" s="612"/>
      <c r="N380" s="668"/>
      <c r="P380" s="618"/>
      <c r="Q380" s="618"/>
      <c r="R380" s="618"/>
      <c r="S380" s="618"/>
      <c r="T380" s="618"/>
      <c r="U380" s="618"/>
      <c r="V380" s="618"/>
      <c r="W380" s="618"/>
      <c r="X380" s="618"/>
      <c r="Y380" s="618"/>
      <c r="Z380" s="618"/>
      <c r="AC380" s="619"/>
      <c r="AD380" s="620"/>
      <c r="AJ380" s="668"/>
      <c r="AO380" s="612"/>
      <c r="AP380" s="612"/>
      <c r="AY380" s="623"/>
      <c r="BD380" s="611"/>
      <c r="BG380" s="624"/>
      <c r="BH380" s="625"/>
      <c r="BI380" s="673"/>
      <c r="BO380" s="612"/>
      <c r="BY380" s="669"/>
      <c r="CA380" s="669"/>
    </row>
    <row r="381" spans="3:80" s="610" customFormat="1">
      <c r="C381" s="611"/>
      <c r="D381" s="612"/>
      <c r="E381" s="613"/>
      <c r="F381" s="614"/>
      <c r="J381" s="612"/>
      <c r="N381" s="668"/>
      <c r="P381" s="618"/>
      <c r="Q381" s="618"/>
      <c r="R381" s="618"/>
      <c r="S381" s="618"/>
      <c r="T381" s="618"/>
      <c r="U381" s="618"/>
      <c r="V381" s="618"/>
      <c r="W381" s="618"/>
      <c r="X381" s="618"/>
      <c r="Y381" s="618"/>
      <c r="Z381" s="618"/>
      <c r="AC381" s="619"/>
      <c r="AD381" s="620"/>
      <c r="AJ381" s="668"/>
      <c r="AO381" s="612"/>
      <c r="AP381" s="612"/>
      <c r="AY381" s="623"/>
      <c r="BD381" s="611"/>
      <c r="BG381" s="624"/>
      <c r="BH381" s="625"/>
      <c r="BI381" s="672"/>
      <c r="BO381" s="612"/>
      <c r="BY381" s="669"/>
      <c r="CA381" s="669"/>
    </row>
    <row r="382" spans="3:80" s="610" customFormat="1">
      <c r="C382" s="611"/>
      <c r="D382" s="612"/>
      <c r="E382" s="613"/>
      <c r="F382" s="614"/>
      <c r="J382" s="612"/>
      <c r="N382" s="668"/>
      <c r="P382" s="618"/>
      <c r="Q382" s="618"/>
      <c r="R382" s="618"/>
      <c r="S382" s="618"/>
      <c r="T382" s="618"/>
      <c r="U382" s="618"/>
      <c r="V382" s="618"/>
      <c r="W382" s="618"/>
      <c r="X382" s="618"/>
      <c r="Y382" s="618"/>
      <c r="Z382" s="618"/>
      <c r="AC382" s="619"/>
      <c r="AD382" s="620"/>
      <c r="AJ382" s="668"/>
      <c r="AO382" s="612"/>
      <c r="AP382" s="612"/>
      <c r="AY382" s="623"/>
      <c r="BD382" s="611"/>
      <c r="BG382" s="624"/>
      <c r="BH382" s="625"/>
      <c r="BI382" s="672"/>
      <c r="BO382" s="612"/>
      <c r="BY382" s="669"/>
      <c r="CA382" s="669"/>
    </row>
    <row r="383" spans="3:80" s="610" customFormat="1">
      <c r="C383" s="611"/>
      <c r="D383" s="612"/>
      <c r="E383" s="613"/>
      <c r="F383" s="614"/>
      <c r="J383" s="612"/>
      <c r="N383" s="668"/>
      <c r="P383" s="618"/>
      <c r="Q383" s="618"/>
      <c r="R383" s="618"/>
      <c r="S383" s="618"/>
      <c r="T383" s="618"/>
      <c r="U383" s="618"/>
      <c r="V383" s="618"/>
      <c r="W383" s="618"/>
      <c r="X383" s="618"/>
      <c r="Y383" s="618"/>
      <c r="Z383" s="618"/>
      <c r="AC383" s="619"/>
      <c r="AD383" s="620"/>
      <c r="AJ383" s="668"/>
      <c r="AO383" s="612"/>
      <c r="AP383" s="612"/>
      <c r="AY383" s="623"/>
      <c r="BD383" s="611"/>
      <c r="BG383" s="624"/>
      <c r="BH383" s="625"/>
      <c r="BI383" s="672"/>
      <c r="BO383" s="612"/>
      <c r="BY383" s="669"/>
      <c r="CA383" s="669"/>
    </row>
    <row r="384" spans="3:80" s="610" customFormat="1">
      <c r="C384" s="611"/>
      <c r="D384" s="612"/>
      <c r="E384" s="613"/>
      <c r="F384" s="614"/>
      <c r="J384" s="612"/>
      <c r="N384" s="668"/>
      <c r="P384" s="618"/>
      <c r="Q384" s="618"/>
      <c r="R384" s="618"/>
      <c r="S384" s="618"/>
      <c r="T384" s="618"/>
      <c r="U384" s="618"/>
      <c r="V384" s="618"/>
      <c r="W384" s="618"/>
      <c r="X384" s="618"/>
      <c r="Y384" s="618"/>
      <c r="Z384" s="618"/>
      <c r="AC384" s="619"/>
      <c r="AD384" s="620"/>
      <c r="AJ384" s="668"/>
      <c r="AO384" s="612"/>
      <c r="AP384" s="612"/>
      <c r="AY384" s="623"/>
      <c r="BD384" s="611"/>
      <c r="BG384" s="624"/>
      <c r="BH384" s="625"/>
      <c r="BI384" s="672"/>
      <c r="BO384" s="612"/>
      <c r="BY384" s="669"/>
      <c r="CA384" s="669"/>
    </row>
    <row r="385" spans="3:79" s="610" customFormat="1">
      <c r="C385" s="611"/>
      <c r="D385" s="612"/>
      <c r="E385" s="613"/>
      <c r="F385" s="614"/>
      <c r="J385" s="612"/>
      <c r="N385" s="668"/>
      <c r="P385" s="618"/>
      <c r="Q385" s="618"/>
      <c r="R385" s="618"/>
      <c r="S385" s="618"/>
      <c r="T385" s="618"/>
      <c r="U385" s="618"/>
      <c r="V385" s="618"/>
      <c r="W385" s="618"/>
      <c r="X385" s="618"/>
      <c r="Y385" s="618"/>
      <c r="Z385" s="618"/>
      <c r="AC385" s="619"/>
      <c r="AD385" s="620"/>
      <c r="AJ385" s="668"/>
      <c r="AO385" s="612"/>
      <c r="AP385" s="612"/>
      <c r="AY385" s="623"/>
      <c r="BD385" s="611"/>
      <c r="BG385" s="624"/>
      <c r="BH385" s="625"/>
      <c r="BI385" s="672"/>
      <c r="BO385" s="612"/>
      <c r="BY385" s="669"/>
      <c r="CA385" s="669"/>
    </row>
    <row r="386" spans="3:79" s="610" customFormat="1">
      <c r="C386" s="611"/>
      <c r="D386" s="612"/>
      <c r="E386" s="613"/>
      <c r="F386" s="614"/>
      <c r="J386" s="612"/>
      <c r="N386" s="668"/>
      <c r="P386" s="618"/>
      <c r="Q386" s="618"/>
      <c r="R386" s="618"/>
      <c r="S386" s="618"/>
      <c r="T386" s="618"/>
      <c r="U386" s="618"/>
      <c r="V386" s="618"/>
      <c r="W386" s="618"/>
      <c r="X386" s="618"/>
      <c r="Y386" s="618"/>
      <c r="Z386" s="618"/>
      <c r="AC386" s="619"/>
      <c r="AD386" s="620"/>
      <c r="AJ386" s="668"/>
      <c r="AO386" s="612"/>
      <c r="AP386" s="612"/>
      <c r="AY386" s="623"/>
      <c r="BD386" s="611"/>
      <c r="BG386" s="624"/>
      <c r="BH386" s="625"/>
      <c r="BI386" s="672"/>
      <c r="BO386" s="612"/>
      <c r="BY386" s="669"/>
      <c r="CA386" s="669"/>
    </row>
    <row r="387" spans="3:79" s="610" customFormat="1">
      <c r="C387" s="611"/>
      <c r="D387" s="612"/>
      <c r="E387" s="613"/>
      <c r="F387" s="614"/>
      <c r="J387" s="612"/>
      <c r="N387" s="668"/>
      <c r="P387" s="618"/>
      <c r="Q387" s="618"/>
      <c r="R387" s="618"/>
      <c r="S387" s="618"/>
      <c r="T387" s="618"/>
      <c r="U387" s="618"/>
      <c r="V387" s="618"/>
      <c r="W387" s="618"/>
      <c r="X387" s="618"/>
      <c r="Y387" s="618"/>
      <c r="Z387" s="618"/>
      <c r="AC387" s="619"/>
      <c r="AD387" s="620"/>
      <c r="AJ387" s="668"/>
      <c r="AO387" s="612"/>
      <c r="AP387" s="612"/>
      <c r="AY387" s="623"/>
      <c r="BD387" s="611"/>
      <c r="BG387" s="624"/>
      <c r="BH387" s="625"/>
      <c r="BI387" s="672"/>
      <c r="BO387" s="612"/>
      <c r="BY387" s="669"/>
      <c r="CA387" s="669"/>
    </row>
    <row r="388" spans="3:79" s="610" customFormat="1">
      <c r="C388" s="611"/>
      <c r="D388" s="612"/>
      <c r="E388" s="613"/>
      <c r="F388" s="614"/>
      <c r="J388" s="612"/>
      <c r="N388" s="668"/>
      <c r="P388" s="618"/>
      <c r="Q388" s="618"/>
      <c r="R388" s="618"/>
      <c r="S388" s="618"/>
      <c r="T388" s="618"/>
      <c r="U388" s="618"/>
      <c r="V388" s="618"/>
      <c r="W388" s="618"/>
      <c r="X388" s="618"/>
      <c r="Y388" s="618"/>
      <c r="Z388" s="618"/>
      <c r="AC388" s="619"/>
      <c r="AD388" s="620"/>
      <c r="AJ388" s="668"/>
      <c r="AO388" s="612"/>
      <c r="AP388" s="612"/>
      <c r="AY388" s="623"/>
      <c r="BD388" s="611"/>
      <c r="BG388" s="624"/>
      <c r="BH388" s="625"/>
      <c r="BI388" s="672"/>
      <c r="BO388" s="612"/>
      <c r="BY388" s="669"/>
      <c r="CA388" s="669"/>
    </row>
    <row r="389" spans="3:79" s="610" customFormat="1">
      <c r="C389" s="611"/>
      <c r="D389" s="612"/>
      <c r="E389" s="613"/>
      <c r="F389" s="614"/>
      <c r="J389" s="612"/>
      <c r="N389" s="668"/>
      <c r="P389" s="618"/>
      <c r="Q389" s="618"/>
      <c r="R389" s="618"/>
      <c r="S389" s="618"/>
      <c r="T389" s="618"/>
      <c r="U389" s="618"/>
      <c r="V389" s="618"/>
      <c r="W389" s="618"/>
      <c r="X389" s="618"/>
      <c r="Y389" s="618"/>
      <c r="Z389" s="618"/>
      <c r="AC389" s="619"/>
      <c r="AD389" s="620"/>
      <c r="AJ389" s="668"/>
      <c r="AO389" s="612"/>
      <c r="AP389" s="612"/>
      <c r="AY389" s="623"/>
      <c r="BD389" s="611"/>
      <c r="BG389" s="624"/>
      <c r="BH389" s="625"/>
      <c r="BI389" s="672"/>
      <c r="BO389" s="612"/>
      <c r="BY389" s="669"/>
      <c r="CA389" s="669"/>
    </row>
    <row r="390" spans="3:79" s="610" customFormat="1">
      <c r="C390" s="611"/>
      <c r="D390" s="612"/>
      <c r="E390" s="613"/>
      <c r="F390" s="614"/>
      <c r="J390" s="612"/>
      <c r="N390" s="668"/>
      <c r="P390" s="618"/>
      <c r="Q390" s="618"/>
      <c r="R390" s="618"/>
      <c r="S390" s="618"/>
      <c r="T390" s="618"/>
      <c r="U390" s="618"/>
      <c r="V390" s="618"/>
      <c r="W390" s="618"/>
      <c r="X390" s="618"/>
      <c r="Y390" s="618"/>
      <c r="Z390" s="618"/>
      <c r="AC390" s="619"/>
      <c r="AD390" s="620"/>
      <c r="AJ390" s="668"/>
      <c r="AO390" s="612"/>
      <c r="AP390" s="612"/>
      <c r="AY390" s="623"/>
      <c r="BD390" s="611"/>
      <c r="BG390" s="624"/>
      <c r="BH390" s="625"/>
      <c r="BI390" s="672"/>
      <c r="BO390" s="612"/>
      <c r="BY390" s="669"/>
      <c r="CA390" s="669"/>
    </row>
    <row r="391" spans="3:79" s="610" customFormat="1">
      <c r="C391" s="611"/>
      <c r="D391" s="612"/>
      <c r="E391" s="613"/>
      <c r="F391" s="614"/>
      <c r="J391" s="612"/>
      <c r="N391" s="668"/>
      <c r="P391" s="618"/>
      <c r="Q391" s="618"/>
      <c r="R391" s="618"/>
      <c r="S391" s="618"/>
      <c r="T391" s="618"/>
      <c r="U391" s="618"/>
      <c r="V391" s="618"/>
      <c r="W391" s="618"/>
      <c r="X391" s="618"/>
      <c r="Y391" s="618"/>
      <c r="Z391" s="618"/>
      <c r="AC391" s="619"/>
      <c r="AD391" s="620"/>
      <c r="AJ391" s="668"/>
      <c r="AO391" s="612"/>
      <c r="AP391" s="612"/>
      <c r="AY391" s="623"/>
      <c r="BD391" s="611"/>
      <c r="BG391" s="624"/>
      <c r="BH391" s="625"/>
      <c r="BI391" s="672"/>
      <c r="BO391" s="612"/>
      <c r="BY391" s="669"/>
      <c r="CA391" s="669"/>
    </row>
    <row r="392" spans="3:79" s="610" customFormat="1">
      <c r="C392" s="611"/>
      <c r="D392" s="612"/>
      <c r="E392" s="613"/>
      <c r="F392" s="614"/>
      <c r="J392" s="612"/>
      <c r="N392" s="668"/>
      <c r="P392" s="618"/>
      <c r="Q392" s="618"/>
      <c r="R392" s="618"/>
      <c r="S392" s="618"/>
      <c r="T392" s="618"/>
      <c r="U392" s="618"/>
      <c r="V392" s="618"/>
      <c r="W392" s="618"/>
      <c r="X392" s="618"/>
      <c r="Y392" s="618"/>
      <c r="Z392" s="618"/>
      <c r="AC392" s="619"/>
      <c r="AD392" s="620"/>
      <c r="AJ392" s="668"/>
      <c r="AO392" s="612"/>
      <c r="AP392" s="612"/>
      <c r="AY392" s="623"/>
      <c r="BD392" s="611"/>
      <c r="BG392" s="624"/>
      <c r="BH392" s="625"/>
      <c r="BI392" s="672"/>
      <c r="BO392" s="612"/>
      <c r="BY392" s="669"/>
      <c r="CA392" s="669"/>
    </row>
    <row r="393" spans="3:79" s="610" customFormat="1">
      <c r="C393" s="611"/>
      <c r="D393" s="612"/>
      <c r="E393" s="613"/>
      <c r="F393" s="614"/>
      <c r="J393" s="612"/>
      <c r="N393" s="668"/>
      <c r="P393" s="618"/>
      <c r="Q393" s="618"/>
      <c r="R393" s="618"/>
      <c r="S393" s="618"/>
      <c r="T393" s="618"/>
      <c r="U393" s="618"/>
      <c r="V393" s="618"/>
      <c r="W393" s="618"/>
      <c r="X393" s="618"/>
      <c r="Y393" s="618"/>
      <c r="Z393" s="618"/>
      <c r="AC393" s="619"/>
      <c r="AD393" s="620"/>
      <c r="AJ393" s="668"/>
      <c r="AO393" s="612"/>
      <c r="AP393" s="612"/>
      <c r="AY393" s="623"/>
      <c r="BD393" s="611"/>
      <c r="BG393" s="624"/>
      <c r="BH393" s="625"/>
      <c r="BI393" s="672"/>
      <c r="BO393" s="612"/>
      <c r="BY393" s="669"/>
      <c r="CA393" s="669"/>
    </row>
    <row r="394" spans="3:79" s="610" customFormat="1">
      <c r="C394" s="611"/>
      <c r="D394" s="612"/>
      <c r="E394" s="613"/>
      <c r="F394" s="614"/>
      <c r="J394" s="612"/>
      <c r="N394" s="668"/>
      <c r="P394" s="618"/>
      <c r="Q394" s="618"/>
      <c r="R394" s="618"/>
      <c r="S394" s="618"/>
      <c r="T394" s="618"/>
      <c r="U394" s="618"/>
      <c r="V394" s="618"/>
      <c r="W394" s="618"/>
      <c r="X394" s="618"/>
      <c r="Y394" s="618"/>
      <c r="Z394" s="618"/>
      <c r="AC394" s="619"/>
      <c r="AD394" s="620"/>
      <c r="AJ394" s="668"/>
      <c r="AO394" s="612"/>
      <c r="AP394" s="612"/>
      <c r="AY394" s="623"/>
      <c r="BD394" s="611"/>
      <c r="BG394" s="624"/>
      <c r="BH394" s="625"/>
      <c r="BI394" s="672"/>
      <c r="BO394" s="612"/>
      <c r="BY394" s="669"/>
      <c r="CA394" s="669"/>
    </row>
    <row r="395" spans="3:79" s="610" customFormat="1">
      <c r="C395" s="611"/>
      <c r="D395" s="612"/>
      <c r="E395" s="613"/>
      <c r="F395" s="614"/>
      <c r="J395" s="612"/>
      <c r="N395" s="668"/>
      <c r="P395" s="618"/>
      <c r="Q395" s="618"/>
      <c r="R395" s="618"/>
      <c r="S395" s="618"/>
      <c r="T395" s="618"/>
      <c r="U395" s="618"/>
      <c r="V395" s="618"/>
      <c r="W395" s="618"/>
      <c r="X395" s="618"/>
      <c r="Y395" s="618"/>
      <c r="Z395" s="618"/>
      <c r="AC395" s="619"/>
      <c r="AD395" s="620"/>
      <c r="AJ395" s="668"/>
      <c r="AO395" s="612"/>
      <c r="AP395" s="612"/>
      <c r="AY395" s="623"/>
      <c r="BD395" s="611"/>
      <c r="BG395" s="624"/>
      <c r="BH395" s="625"/>
      <c r="BI395" s="672"/>
      <c r="BO395" s="612"/>
      <c r="BY395" s="669"/>
      <c r="CA395" s="669"/>
    </row>
    <row r="396" spans="3:79" s="610" customFormat="1">
      <c r="C396" s="611"/>
      <c r="D396" s="612"/>
      <c r="E396" s="613"/>
      <c r="F396" s="614"/>
      <c r="J396" s="612"/>
      <c r="N396" s="668"/>
      <c r="P396" s="618"/>
      <c r="Q396" s="618"/>
      <c r="R396" s="618"/>
      <c r="S396" s="618"/>
      <c r="T396" s="618"/>
      <c r="U396" s="618"/>
      <c r="V396" s="618"/>
      <c r="W396" s="618"/>
      <c r="X396" s="618"/>
      <c r="Y396" s="618"/>
      <c r="Z396" s="618"/>
      <c r="AC396" s="619"/>
      <c r="AD396" s="620"/>
      <c r="AJ396" s="668"/>
      <c r="AO396" s="612"/>
      <c r="AP396" s="612"/>
      <c r="AY396" s="623"/>
      <c r="BD396" s="611"/>
      <c r="BG396" s="624"/>
      <c r="BH396" s="625"/>
      <c r="BI396" s="672"/>
      <c r="BO396" s="612"/>
      <c r="BY396" s="669"/>
      <c r="CA396" s="669"/>
    </row>
    <row r="397" spans="3:79" s="610" customFormat="1">
      <c r="C397" s="611"/>
      <c r="D397" s="612"/>
      <c r="E397" s="613"/>
      <c r="F397" s="614"/>
      <c r="J397" s="612"/>
      <c r="N397" s="668"/>
      <c r="P397" s="618"/>
      <c r="Q397" s="618"/>
      <c r="R397" s="618"/>
      <c r="S397" s="618"/>
      <c r="T397" s="618"/>
      <c r="U397" s="618"/>
      <c r="V397" s="618"/>
      <c r="W397" s="618"/>
      <c r="X397" s="618"/>
      <c r="Y397" s="618"/>
      <c r="Z397" s="618"/>
      <c r="AC397" s="619"/>
      <c r="AD397" s="620"/>
      <c r="AJ397" s="668"/>
      <c r="AO397" s="612"/>
      <c r="AP397" s="612"/>
      <c r="AY397" s="623"/>
      <c r="BD397" s="611"/>
      <c r="BG397" s="624"/>
      <c r="BH397" s="625"/>
      <c r="BI397" s="672"/>
      <c r="BO397" s="612"/>
      <c r="BY397" s="669"/>
      <c r="CA397" s="669"/>
    </row>
    <row r="398" spans="3:79" s="610" customFormat="1">
      <c r="C398" s="611"/>
      <c r="D398" s="612"/>
      <c r="E398" s="613"/>
      <c r="F398" s="614"/>
      <c r="J398" s="612"/>
      <c r="N398" s="668"/>
      <c r="P398" s="618"/>
      <c r="Q398" s="618"/>
      <c r="R398" s="618"/>
      <c r="S398" s="618"/>
      <c r="T398" s="618"/>
      <c r="U398" s="618"/>
      <c r="V398" s="618"/>
      <c r="W398" s="618"/>
      <c r="X398" s="618"/>
      <c r="Y398" s="618"/>
      <c r="Z398" s="618"/>
      <c r="AC398" s="619"/>
      <c r="AD398" s="620"/>
      <c r="AJ398" s="668"/>
      <c r="AO398" s="612"/>
      <c r="AP398" s="612"/>
      <c r="AY398" s="623"/>
      <c r="BD398" s="611"/>
      <c r="BG398" s="624"/>
      <c r="BH398" s="625"/>
      <c r="BI398" s="672"/>
      <c r="BO398" s="612"/>
      <c r="BY398" s="669"/>
      <c r="CA398" s="669"/>
    </row>
    <row r="399" spans="3:79" s="610" customFormat="1">
      <c r="C399" s="611"/>
      <c r="D399" s="612"/>
      <c r="E399" s="613"/>
      <c r="F399" s="614"/>
      <c r="J399" s="612"/>
      <c r="N399" s="668"/>
      <c r="P399" s="618"/>
      <c r="Q399" s="618"/>
      <c r="R399" s="618"/>
      <c r="S399" s="618"/>
      <c r="T399" s="618"/>
      <c r="U399" s="618"/>
      <c r="V399" s="618"/>
      <c r="W399" s="618"/>
      <c r="X399" s="618"/>
      <c r="Y399" s="618"/>
      <c r="Z399" s="618"/>
      <c r="AC399" s="619"/>
      <c r="AD399" s="620"/>
      <c r="AJ399" s="668"/>
      <c r="AO399" s="612"/>
      <c r="AP399" s="612"/>
      <c r="AY399" s="623"/>
      <c r="BD399" s="611"/>
      <c r="BG399" s="624"/>
      <c r="BH399" s="625"/>
      <c r="BI399" s="672"/>
      <c r="BO399" s="612"/>
      <c r="BY399" s="669"/>
      <c r="CA399" s="669"/>
    </row>
    <row r="400" spans="3:79" s="610" customFormat="1">
      <c r="C400" s="611"/>
      <c r="D400" s="612"/>
      <c r="E400" s="613"/>
      <c r="F400" s="614"/>
      <c r="J400" s="612"/>
      <c r="N400" s="668"/>
      <c r="P400" s="618"/>
      <c r="Q400" s="618"/>
      <c r="R400" s="618"/>
      <c r="S400" s="618"/>
      <c r="T400" s="618"/>
      <c r="U400" s="618"/>
      <c r="V400" s="618"/>
      <c r="W400" s="618"/>
      <c r="X400" s="618"/>
      <c r="Y400" s="618"/>
      <c r="Z400" s="618"/>
      <c r="AC400" s="619"/>
      <c r="AD400" s="620"/>
      <c r="AJ400" s="668"/>
      <c r="AO400" s="612"/>
      <c r="AP400" s="612"/>
      <c r="AY400" s="623"/>
      <c r="BD400" s="611"/>
      <c r="BG400" s="624"/>
      <c r="BH400" s="625"/>
      <c r="BI400" s="672"/>
      <c r="BO400" s="612"/>
      <c r="BY400" s="669"/>
      <c r="CA400" s="669"/>
    </row>
    <row r="401" spans="3:79" s="610" customFormat="1">
      <c r="C401" s="611"/>
      <c r="D401" s="612"/>
      <c r="E401" s="613"/>
      <c r="F401" s="614"/>
      <c r="J401" s="612"/>
      <c r="N401" s="668"/>
      <c r="P401" s="618"/>
      <c r="Q401" s="618"/>
      <c r="R401" s="618"/>
      <c r="S401" s="618"/>
      <c r="T401" s="618"/>
      <c r="U401" s="618"/>
      <c r="V401" s="618"/>
      <c r="W401" s="618"/>
      <c r="X401" s="618"/>
      <c r="Y401" s="618"/>
      <c r="Z401" s="618"/>
      <c r="AC401" s="619"/>
      <c r="AD401" s="620"/>
      <c r="AJ401" s="668"/>
      <c r="AO401" s="612"/>
      <c r="AP401" s="612"/>
      <c r="AY401" s="623"/>
      <c r="BD401" s="611"/>
      <c r="BG401" s="624"/>
      <c r="BH401" s="625"/>
      <c r="BI401" s="672"/>
      <c r="BO401" s="612"/>
      <c r="BY401" s="669"/>
      <c r="CA401" s="669"/>
    </row>
    <row r="402" spans="3:79" s="610" customFormat="1">
      <c r="C402" s="611"/>
      <c r="D402" s="612"/>
      <c r="E402" s="613"/>
      <c r="F402" s="614"/>
      <c r="J402" s="612"/>
      <c r="N402" s="668"/>
      <c r="P402" s="618"/>
      <c r="Q402" s="618"/>
      <c r="R402" s="618"/>
      <c r="S402" s="618"/>
      <c r="T402" s="618"/>
      <c r="U402" s="618"/>
      <c r="V402" s="618"/>
      <c r="W402" s="618"/>
      <c r="X402" s="618"/>
      <c r="Y402" s="618"/>
      <c r="Z402" s="618"/>
      <c r="AC402" s="619"/>
      <c r="AD402" s="620"/>
      <c r="AJ402" s="668"/>
      <c r="AO402" s="612"/>
      <c r="AP402" s="612"/>
      <c r="AY402" s="623"/>
      <c r="BD402" s="611"/>
      <c r="BG402" s="624"/>
      <c r="BH402" s="625"/>
      <c r="BI402" s="672"/>
      <c r="BO402" s="612"/>
      <c r="BY402" s="669"/>
      <c r="CA402" s="669"/>
    </row>
    <row r="403" spans="3:79" s="610" customFormat="1">
      <c r="C403" s="611"/>
      <c r="D403" s="612"/>
      <c r="E403" s="613"/>
      <c r="F403" s="614"/>
      <c r="J403" s="612"/>
      <c r="N403" s="668"/>
      <c r="P403" s="618"/>
      <c r="Q403" s="618"/>
      <c r="R403" s="618"/>
      <c r="S403" s="618"/>
      <c r="T403" s="618"/>
      <c r="U403" s="618"/>
      <c r="V403" s="618"/>
      <c r="W403" s="618"/>
      <c r="X403" s="618"/>
      <c r="Y403" s="618"/>
      <c r="Z403" s="618"/>
      <c r="AC403" s="619"/>
      <c r="AD403" s="620"/>
      <c r="AJ403" s="668"/>
      <c r="AO403" s="612"/>
      <c r="AP403" s="612"/>
      <c r="AY403" s="623"/>
      <c r="BD403" s="611"/>
      <c r="BG403" s="624"/>
      <c r="BH403" s="625"/>
      <c r="BI403" s="672"/>
      <c r="BO403" s="612"/>
      <c r="BY403" s="669"/>
      <c r="CA403" s="669"/>
    </row>
    <row r="404" spans="3:79" s="610" customFormat="1">
      <c r="C404" s="611"/>
      <c r="D404" s="612"/>
      <c r="E404" s="613"/>
      <c r="F404" s="614"/>
      <c r="J404" s="612"/>
      <c r="N404" s="668"/>
      <c r="P404" s="618"/>
      <c r="Q404" s="618"/>
      <c r="R404" s="618"/>
      <c r="S404" s="618"/>
      <c r="T404" s="618"/>
      <c r="U404" s="618"/>
      <c r="V404" s="618"/>
      <c r="W404" s="618"/>
      <c r="X404" s="618"/>
      <c r="Y404" s="618"/>
      <c r="Z404" s="618"/>
      <c r="AC404" s="619"/>
      <c r="AD404" s="620"/>
      <c r="AJ404" s="668"/>
      <c r="AO404" s="612"/>
      <c r="AP404" s="612"/>
      <c r="AY404" s="623"/>
      <c r="BD404" s="611"/>
      <c r="BG404" s="624"/>
      <c r="BH404" s="625"/>
      <c r="BI404" s="672"/>
      <c r="BO404" s="612"/>
      <c r="BY404" s="669"/>
      <c r="CA404" s="669"/>
    </row>
    <row r="405" spans="3:79" s="610" customFormat="1">
      <c r="C405" s="611"/>
      <c r="D405" s="612"/>
      <c r="E405" s="613"/>
      <c r="F405" s="614"/>
      <c r="J405" s="612"/>
      <c r="N405" s="668"/>
      <c r="P405" s="618"/>
      <c r="Q405" s="618"/>
      <c r="R405" s="618"/>
      <c r="S405" s="618"/>
      <c r="T405" s="618"/>
      <c r="U405" s="618"/>
      <c r="V405" s="618"/>
      <c r="W405" s="618"/>
      <c r="X405" s="618"/>
      <c r="Y405" s="618"/>
      <c r="Z405" s="618"/>
      <c r="AC405" s="619"/>
      <c r="AD405" s="620"/>
      <c r="AJ405" s="668"/>
      <c r="AO405" s="612"/>
      <c r="AP405" s="612"/>
      <c r="AY405" s="623"/>
      <c r="BD405" s="611"/>
      <c r="BG405" s="624"/>
      <c r="BH405" s="625"/>
      <c r="BI405" s="672"/>
      <c r="BO405" s="612"/>
      <c r="BY405" s="669"/>
      <c r="CA405" s="669"/>
    </row>
    <row r="406" spans="3:79" s="610" customFormat="1">
      <c r="C406" s="611"/>
      <c r="D406" s="612"/>
      <c r="E406" s="613"/>
      <c r="F406" s="614"/>
      <c r="J406" s="612"/>
      <c r="N406" s="668"/>
      <c r="P406" s="618"/>
      <c r="Q406" s="618"/>
      <c r="R406" s="618"/>
      <c r="S406" s="618"/>
      <c r="T406" s="618"/>
      <c r="U406" s="618"/>
      <c r="V406" s="618"/>
      <c r="W406" s="618"/>
      <c r="X406" s="618"/>
      <c r="Y406" s="618"/>
      <c r="Z406" s="618"/>
      <c r="AC406" s="619"/>
      <c r="AD406" s="620"/>
      <c r="AJ406" s="668"/>
      <c r="AO406" s="612"/>
      <c r="AP406" s="612"/>
      <c r="AY406" s="623"/>
      <c r="BD406" s="611"/>
      <c r="BG406" s="624"/>
      <c r="BH406" s="625"/>
      <c r="BI406" s="672"/>
      <c r="BO406" s="612"/>
      <c r="BY406" s="669"/>
      <c r="CA406" s="669"/>
    </row>
    <row r="407" spans="3:79" s="610" customFormat="1">
      <c r="C407" s="611"/>
      <c r="D407" s="612"/>
      <c r="E407" s="613"/>
      <c r="F407" s="614"/>
      <c r="J407" s="612"/>
      <c r="N407" s="668"/>
      <c r="P407" s="618"/>
      <c r="Q407" s="618"/>
      <c r="R407" s="618"/>
      <c r="S407" s="618"/>
      <c r="T407" s="618"/>
      <c r="U407" s="618"/>
      <c r="V407" s="618"/>
      <c r="W407" s="618"/>
      <c r="X407" s="618"/>
      <c r="Y407" s="618"/>
      <c r="Z407" s="618"/>
      <c r="AC407" s="619"/>
      <c r="AD407" s="620"/>
      <c r="AJ407" s="668"/>
      <c r="AO407" s="612"/>
      <c r="AP407" s="612"/>
      <c r="AY407" s="623"/>
      <c r="BD407" s="611"/>
      <c r="BG407" s="624"/>
      <c r="BH407" s="625"/>
      <c r="BI407" s="672"/>
      <c r="BO407" s="612"/>
      <c r="BY407" s="669"/>
      <c r="CA407" s="669"/>
    </row>
    <row r="408" spans="3:79" s="610" customFormat="1">
      <c r="C408" s="611"/>
      <c r="D408" s="612"/>
      <c r="E408" s="613"/>
      <c r="F408" s="614"/>
      <c r="J408" s="612"/>
      <c r="N408" s="668"/>
      <c r="P408" s="618"/>
      <c r="Q408" s="618"/>
      <c r="R408" s="618"/>
      <c r="S408" s="618"/>
      <c r="T408" s="618"/>
      <c r="U408" s="618"/>
      <c r="V408" s="618"/>
      <c r="W408" s="618"/>
      <c r="X408" s="618"/>
      <c r="Y408" s="618"/>
      <c r="Z408" s="618"/>
      <c r="AC408" s="619"/>
      <c r="AD408" s="620"/>
      <c r="AJ408" s="668"/>
      <c r="AO408" s="612"/>
      <c r="AP408" s="612"/>
      <c r="AY408" s="623"/>
      <c r="BD408" s="611"/>
      <c r="BG408" s="624"/>
      <c r="BH408" s="625"/>
      <c r="BI408" s="672"/>
      <c r="BO408" s="612"/>
      <c r="BY408" s="669"/>
      <c r="CA408" s="669"/>
    </row>
    <row r="409" spans="3:79" s="610" customFormat="1">
      <c r="C409" s="611"/>
      <c r="D409" s="612"/>
      <c r="E409" s="613"/>
      <c r="F409" s="614"/>
      <c r="J409" s="612"/>
      <c r="N409" s="668"/>
      <c r="P409" s="618"/>
      <c r="Q409" s="618"/>
      <c r="R409" s="618"/>
      <c r="S409" s="618"/>
      <c r="T409" s="618"/>
      <c r="U409" s="618"/>
      <c r="V409" s="618"/>
      <c r="W409" s="618"/>
      <c r="X409" s="618"/>
      <c r="Y409" s="618"/>
      <c r="Z409" s="618"/>
      <c r="AC409" s="619"/>
      <c r="AD409" s="620"/>
      <c r="AJ409" s="668"/>
      <c r="AO409" s="612"/>
      <c r="AP409" s="612"/>
      <c r="AY409" s="623"/>
      <c r="BD409" s="611"/>
      <c r="BG409" s="624"/>
      <c r="BH409" s="625"/>
      <c r="BI409" s="672"/>
      <c r="BO409" s="612"/>
      <c r="BY409" s="669"/>
      <c r="CA409" s="669"/>
    </row>
    <row r="410" spans="3:79" s="610" customFormat="1">
      <c r="C410" s="611"/>
      <c r="D410" s="612"/>
      <c r="E410" s="613"/>
      <c r="F410" s="614"/>
      <c r="J410" s="612"/>
      <c r="N410" s="668"/>
      <c r="P410" s="618"/>
      <c r="Q410" s="618"/>
      <c r="R410" s="618"/>
      <c r="S410" s="618"/>
      <c r="T410" s="618"/>
      <c r="U410" s="618"/>
      <c r="V410" s="618"/>
      <c r="W410" s="618"/>
      <c r="X410" s="618"/>
      <c r="Y410" s="618"/>
      <c r="Z410" s="618"/>
      <c r="AC410" s="619"/>
      <c r="AD410" s="620"/>
      <c r="AJ410" s="668"/>
      <c r="AO410" s="612"/>
      <c r="AP410" s="612"/>
      <c r="AY410" s="623"/>
      <c r="BD410" s="611"/>
      <c r="BG410" s="624"/>
      <c r="BH410" s="625"/>
      <c r="BI410" s="672"/>
      <c r="BO410" s="612"/>
      <c r="BY410" s="669"/>
      <c r="CA410" s="669"/>
    </row>
    <row r="411" spans="3:79" s="610" customFormat="1">
      <c r="C411" s="611"/>
      <c r="D411" s="612"/>
      <c r="E411" s="613"/>
      <c r="F411" s="614"/>
      <c r="J411" s="612"/>
      <c r="N411" s="668"/>
      <c r="P411" s="618"/>
      <c r="Q411" s="618"/>
      <c r="R411" s="618"/>
      <c r="S411" s="618"/>
      <c r="T411" s="618"/>
      <c r="U411" s="618"/>
      <c r="V411" s="618"/>
      <c r="W411" s="618"/>
      <c r="X411" s="618"/>
      <c r="Y411" s="618"/>
      <c r="Z411" s="618"/>
      <c r="AC411" s="619"/>
      <c r="AD411" s="620"/>
      <c r="AJ411" s="668"/>
      <c r="AO411" s="612"/>
      <c r="AP411" s="612"/>
      <c r="AY411" s="623"/>
      <c r="BD411" s="611"/>
      <c r="BG411" s="624"/>
      <c r="BH411" s="625"/>
      <c r="BI411" s="672"/>
      <c r="BO411" s="612"/>
      <c r="BY411" s="669"/>
      <c r="CA411" s="669"/>
    </row>
    <row r="412" spans="3:79" s="610" customFormat="1">
      <c r="C412" s="611"/>
      <c r="D412" s="612"/>
      <c r="E412" s="613"/>
      <c r="F412" s="614"/>
      <c r="J412" s="612"/>
      <c r="N412" s="668"/>
      <c r="P412" s="618"/>
      <c r="Q412" s="618"/>
      <c r="R412" s="618"/>
      <c r="S412" s="618"/>
      <c r="T412" s="618"/>
      <c r="U412" s="618"/>
      <c r="V412" s="618"/>
      <c r="W412" s="618"/>
      <c r="X412" s="618"/>
      <c r="Y412" s="618"/>
      <c r="Z412" s="618"/>
      <c r="AC412" s="619"/>
      <c r="AD412" s="620"/>
      <c r="AJ412" s="668"/>
      <c r="AO412" s="612"/>
      <c r="AP412" s="612"/>
      <c r="AY412" s="623"/>
      <c r="BD412" s="611"/>
      <c r="BG412" s="624"/>
      <c r="BH412" s="625"/>
      <c r="BI412" s="672"/>
      <c r="BO412" s="612"/>
      <c r="BY412" s="669"/>
      <c r="CA412" s="669"/>
    </row>
    <row r="413" spans="3:79" s="610" customFormat="1">
      <c r="C413" s="611"/>
      <c r="D413" s="612"/>
      <c r="E413" s="613"/>
      <c r="F413" s="614"/>
      <c r="J413" s="612"/>
      <c r="N413" s="668"/>
      <c r="P413" s="618"/>
      <c r="Q413" s="618"/>
      <c r="R413" s="618"/>
      <c r="S413" s="618"/>
      <c r="T413" s="618"/>
      <c r="U413" s="618"/>
      <c r="V413" s="618"/>
      <c r="W413" s="618"/>
      <c r="X413" s="618"/>
      <c r="Y413" s="618"/>
      <c r="Z413" s="618"/>
      <c r="AC413" s="619"/>
      <c r="AD413" s="620"/>
      <c r="AJ413" s="668"/>
      <c r="AO413" s="612"/>
      <c r="AP413" s="612"/>
      <c r="AY413" s="623"/>
      <c r="BD413" s="611"/>
      <c r="BG413" s="624"/>
      <c r="BH413" s="625"/>
      <c r="BI413" s="672"/>
      <c r="BO413" s="612"/>
      <c r="BY413" s="669"/>
      <c r="CA413" s="669"/>
    </row>
    <row r="414" spans="3:79" s="610" customFormat="1">
      <c r="C414" s="611"/>
      <c r="D414" s="612"/>
      <c r="E414" s="613"/>
      <c r="F414" s="614"/>
      <c r="J414" s="612"/>
      <c r="N414" s="668"/>
      <c r="P414" s="618"/>
      <c r="Q414" s="618"/>
      <c r="R414" s="618"/>
      <c r="S414" s="618"/>
      <c r="T414" s="618"/>
      <c r="U414" s="618"/>
      <c r="V414" s="618"/>
      <c r="W414" s="618"/>
      <c r="X414" s="618"/>
      <c r="Y414" s="618"/>
      <c r="Z414" s="618"/>
      <c r="AC414" s="619"/>
      <c r="AD414" s="620"/>
      <c r="AJ414" s="668"/>
      <c r="AO414" s="612"/>
      <c r="AP414" s="612"/>
      <c r="AY414" s="623"/>
      <c r="BD414" s="611"/>
      <c r="BG414" s="624"/>
      <c r="BH414" s="625"/>
      <c r="BI414" s="672"/>
      <c r="BO414" s="612"/>
      <c r="BY414" s="669"/>
      <c r="CA414" s="669"/>
    </row>
    <row r="415" spans="3:79" s="610" customFormat="1">
      <c r="C415" s="611"/>
      <c r="D415" s="612"/>
      <c r="E415" s="613"/>
      <c r="F415" s="614"/>
      <c r="J415" s="612"/>
      <c r="N415" s="668"/>
      <c r="P415" s="618"/>
      <c r="Q415" s="618"/>
      <c r="R415" s="618"/>
      <c r="S415" s="618"/>
      <c r="T415" s="618"/>
      <c r="U415" s="618"/>
      <c r="V415" s="618"/>
      <c r="W415" s="618"/>
      <c r="X415" s="618"/>
      <c r="Y415" s="618"/>
      <c r="Z415" s="618"/>
      <c r="AC415" s="619"/>
      <c r="AD415" s="620"/>
      <c r="AJ415" s="668"/>
      <c r="AO415" s="612"/>
      <c r="AP415" s="612"/>
      <c r="AY415" s="623"/>
      <c r="BD415" s="611"/>
      <c r="BG415" s="624"/>
      <c r="BH415" s="625"/>
      <c r="BI415" s="672"/>
      <c r="BO415" s="612"/>
      <c r="BY415" s="669"/>
      <c r="CA415" s="669"/>
    </row>
    <row r="416" spans="3:79" s="610" customFormat="1">
      <c r="C416" s="611"/>
      <c r="D416" s="612"/>
      <c r="E416" s="613"/>
      <c r="F416" s="614"/>
      <c r="J416" s="612"/>
      <c r="N416" s="668"/>
      <c r="P416" s="618"/>
      <c r="Q416" s="618"/>
      <c r="R416" s="618"/>
      <c r="S416" s="618"/>
      <c r="T416" s="618"/>
      <c r="U416" s="618"/>
      <c r="V416" s="618"/>
      <c r="W416" s="618"/>
      <c r="X416" s="618"/>
      <c r="Y416" s="618"/>
      <c r="Z416" s="618"/>
      <c r="AC416" s="619"/>
      <c r="AD416" s="620"/>
      <c r="AJ416" s="668"/>
      <c r="AO416" s="612"/>
      <c r="AP416" s="612"/>
      <c r="AY416" s="623"/>
      <c r="BD416" s="611"/>
      <c r="BG416" s="624"/>
      <c r="BH416" s="625"/>
      <c r="BI416" s="672"/>
      <c r="BO416" s="612"/>
      <c r="BY416" s="669"/>
      <c r="CA416" s="669"/>
    </row>
    <row r="417" spans="3:79" s="610" customFormat="1">
      <c r="C417" s="611"/>
      <c r="D417" s="612"/>
      <c r="E417" s="613"/>
      <c r="F417" s="614"/>
      <c r="J417" s="612"/>
      <c r="N417" s="668"/>
      <c r="P417" s="618"/>
      <c r="Q417" s="618"/>
      <c r="R417" s="618"/>
      <c r="S417" s="618"/>
      <c r="T417" s="618"/>
      <c r="U417" s="618"/>
      <c r="V417" s="618"/>
      <c r="W417" s="618"/>
      <c r="X417" s="618"/>
      <c r="Y417" s="618"/>
      <c r="Z417" s="618"/>
      <c r="AC417" s="619"/>
      <c r="AD417" s="620"/>
      <c r="AJ417" s="668"/>
      <c r="AO417" s="612"/>
      <c r="AP417" s="612"/>
      <c r="AY417" s="623"/>
      <c r="BD417" s="611"/>
      <c r="BG417" s="624"/>
      <c r="BH417" s="625"/>
      <c r="BI417" s="672"/>
      <c r="BO417" s="612"/>
      <c r="BY417" s="669"/>
      <c r="CA417" s="669"/>
    </row>
    <row r="418" spans="3:79" s="610" customFormat="1">
      <c r="C418" s="611"/>
      <c r="D418" s="612"/>
      <c r="E418" s="613"/>
      <c r="F418" s="614"/>
      <c r="J418" s="612"/>
      <c r="N418" s="668"/>
      <c r="P418" s="618"/>
      <c r="Q418" s="618"/>
      <c r="R418" s="618"/>
      <c r="S418" s="618"/>
      <c r="T418" s="618"/>
      <c r="U418" s="618"/>
      <c r="V418" s="618"/>
      <c r="W418" s="618"/>
      <c r="X418" s="618"/>
      <c r="Y418" s="618"/>
      <c r="Z418" s="618"/>
      <c r="AC418" s="619"/>
      <c r="AD418" s="620"/>
      <c r="AJ418" s="668"/>
      <c r="AO418" s="612"/>
      <c r="AP418" s="612"/>
      <c r="AY418" s="623"/>
      <c r="BD418" s="611"/>
      <c r="BG418" s="624"/>
      <c r="BH418" s="625"/>
      <c r="BI418" s="672"/>
      <c r="BO418" s="612"/>
      <c r="BY418" s="669"/>
      <c r="CA418" s="669"/>
    </row>
    <row r="419" spans="3:79" s="610" customFormat="1">
      <c r="C419" s="611"/>
      <c r="D419" s="612"/>
      <c r="E419" s="613"/>
      <c r="F419" s="614"/>
      <c r="J419" s="612"/>
      <c r="N419" s="668"/>
      <c r="P419" s="618"/>
      <c r="Q419" s="618"/>
      <c r="R419" s="618"/>
      <c r="S419" s="618"/>
      <c r="T419" s="618"/>
      <c r="U419" s="618"/>
      <c r="V419" s="618"/>
      <c r="W419" s="618"/>
      <c r="X419" s="618"/>
      <c r="Y419" s="618"/>
      <c r="Z419" s="618"/>
      <c r="AC419" s="619"/>
      <c r="AD419" s="620"/>
      <c r="AJ419" s="668"/>
      <c r="AO419" s="612"/>
      <c r="AP419" s="612"/>
      <c r="AY419" s="623"/>
      <c r="BD419" s="611"/>
      <c r="BG419" s="624"/>
      <c r="BH419" s="625"/>
      <c r="BI419" s="672"/>
      <c r="BO419" s="612"/>
      <c r="BY419" s="669"/>
      <c r="CA419" s="669"/>
    </row>
    <row r="420" spans="3:79" s="610" customFormat="1">
      <c r="C420" s="611"/>
      <c r="D420" s="612"/>
      <c r="E420" s="613"/>
      <c r="F420" s="614"/>
      <c r="J420" s="612"/>
      <c r="N420" s="668"/>
      <c r="P420" s="618"/>
      <c r="Q420" s="618"/>
      <c r="R420" s="618"/>
      <c r="S420" s="618"/>
      <c r="T420" s="618"/>
      <c r="U420" s="618"/>
      <c r="V420" s="618"/>
      <c r="W420" s="618"/>
      <c r="X420" s="618"/>
      <c r="Y420" s="618"/>
      <c r="Z420" s="618"/>
      <c r="AC420" s="619"/>
      <c r="AD420" s="620"/>
      <c r="AJ420" s="668"/>
      <c r="AO420" s="612"/>
      <c r="AP420" s="612"/>
      <c r="AY420" s="623"/>
      <c r="BD420" s="611"/>
      <c r="BG420" s="624"/>
      <c r="BH420" s="625"/>
      <c r="BI420" s="672"/>
      <c r="BO420" s="612"/>
      <c r="BY420" s="669"/>
      <c r="CA420" s="669"/>
    </row>
    <row r="421" spans="3:79" s="610" customFormat="1">
      <c r="C421" s="611"/>
      <c r="D421" s="612"/>
      <c r="E421" s="613"/>
      <c r="F421" s="614"/>
      <c r="J421" s="612"/>
      <c r="N421" s="668"/>
      <c r="P421" s="618"/>
      <c r="Q421" s="618"/>
      <c r="R421" s="618"/>
      <c r="S421" s="618"/>
      <c r="T421" s="618"/>
      <c r="U421" s="618"/>
      <c r="V421" s="618"/>
      <c r="W421" s="618"/>
      <c r="X421" s="618"/>
      <c r="Y421" s="618"/>
      <c r="Z421" s="618"/>
      <c r="AC421" s="619"/>
      <c r="AD421" s="620"/>
      <c r="AJ421" s="668"/>
      <c r="AO421" s="612"/>
      <c r="AP421" s="612"/>
      <c r="AY421" s="623"/>
      <c r="BD421" s="611"/>
      <c r="BG421" s="624"/>
      <c r="BH421" s="625"/>
      <c r="BI421" s="672"/>
      <c r="BO421" s="612"/>
      <c r="BY421" s="669"/>
      <c r="CA421" s="669"/>
    </row>
    <row r="422" spans="3:79" s="610" customFormat="1">
      <c r="C422" s="611"/>
      <c r="D422" s="612"/>
      <c r="E422" s="613"/>
      <c r="F422" s="614"/>
      <c r="J422" s="612"/>
      <c r="N422" s="668"/>
      <c r="P422" s="618"/>
      <c r="Q422" s="618"/>
      <c r="R422" s="618"/>
      <c r="S422" s="618"/>
      <c r="T422" s="618"/>
      <c r="U422" s="618"/>
      <c r="V422" s="618"/>
      <c r="W422" s="618"/>
      <c r="X422" s="618"/>
      <c r="Y422" s="618"/>
      <c r="Z422" s="618"/>
      <c r="AC422" s="619"/>
      <c r="AD422" s="620"/>
      <c r="AJ422" s="668"/>
      <c r="AO422" s="612"/>
      <c r="AP422" s="612"/>
      <c r="AY422" s="623"/>
      <c r="BD422" s="611"/>
      <c r="BG422" s="624"/>
      <c r="BH422" s="625"/>
      <c r="BI422" s="672"/>
      <c r="BO422" s="612"/>
      <c r="BY422" s="669"/>
      <c r="CA422" s="669"/>
    </row>
    <row r="423" spans="3:79" s="610" customFormat="1">
      <c r="C423" s="611"/>
      <c r="D423" s="612"/>
      <c r="E423" s="613"/>
      <c r="F423" s="614"/>
      <c r="J423" s="612"/>
      <c r="N423" s="668"/>
      <c r="P423" s="618"/>
      <c r="Q423" s="618"/>
      <c r="R423" s="618"/>
      <c r="S423" s="618"/>
      <c r="T423" s="618"/>
      <c r="U423" s="618"/>
      <c r="V423" s="618"/>
      <c r="W423" s="618"/>
      <c r="X423" s="618"/>
      <c r="Y423" s="618"/>
      <c r="Z423" s="618"/>
      <c r="AC423" s="619"/>
      <c r="AD423" s="620"/>
      <c r="AJ423" s="668"/>
      <c r="AO423" s="612"/>
      <c r="AP423" s="612"/>
      <c r="AY423" s="623"/>
      <c r="BD423" s="611"/>
      <c r="BG423" s="624"/>
      <c r="BH423" s="625"/>
      <c r="BI423" s="672"/>
      <c r="BO423" s="612"/>
      <c r="BY423" s="669"/>
      <c r="CA423" s="669"/>
    </row>
    <row r="424" spans="3:79" s="610" customFormat="1">
      <c r="C424" s="611"/>
      <c r="D424" s="612"/>
      <c r="E424" s="613"/>
      <c r="F424" s="614"/>
      <c r="J424" s="612"/>
      <c r="N424" s="668"/>
      <c r="P424" s="618"/>
      <c r="Q424" s="618"/>
      <c r="R424" s="618"/>
      <c r="S424" s="618"/>
      <c r="T424" s="618"/>
      <c r="U424" s="618"/>
      <c r="V424" s="618"/>
      <c r="W424" s="618"/>
      <c r="X424" s="618"/>
      <c r="Y424" s="618"/>
      <c r="Z424" s="618"/>
      <c r="AC424" s="619"/>
      <c r="AD424" s="620"/>
      <c r="AJ424" s="668"/>
      <c r="AO424" s="612"/>
      <c r="AP424" s="612"/>
      <c r="AY424" s="623"/>
      <c r="BD424" s="611"/>
      <c r="BG424" s="624"/>
      <c r="BH424" s="625"/>
      <c r="BI424" s="672"/>
      <c r="BO424" s="612"/>
      <c r="BY424" s="669"/>
      <c r="CA424" s="669"/>
    </row>
    <row r="425" spans="3:79" s="610" customFormat="1">
      <c r="C425" s="611"/>
      <c r="D425" s="612"/>
      <c r="E425" s="613"/>
      <c r="F425" s="614"/>
      <c r="J425" s="612"/>
      <c r="N425" s="668"/>
      <c r="P425" s="618"/>
      <c r="Q425" s="618"/>
      <c r="R425" s="618"/>
      <c r="S425" s="618"/>
      <c r="T425" s="618"/>
      <c r="U425" s="618"/>
      <c r="V425" s="618"/>
      <c r="W425" s="618"/>
      <c r="X425" s="618"/>
      <c r="Y425" s="618"/>
      <c r="Z425" s="618"/>
      <c r="AC425" s="619"/>
      <c r="AD425" s="620"/>
      <c r="AJ425" s="668"/>
      <c r="AO425" s="612"/>
      <c r="AP425" s="612"/>
      <c r="AY425" s="623"/>
      <c r="BD425" s="611"/>
      <c r="BG425" s="624"/>
      <c r="BH425" s="625"/>
      <c r="BI425" s="672"/>
      <c r="BO425" s="612"/>
      <c r="BY425" s="669"/>
      <c r="CA425" s="669"/>
    </row>
    <row r="426" spans="3:79" s="610" customFormat="1">
      <c r="C426" s="611"/>
      <c r="D426" s="612"/>
      <c r="E426" s="613"/>
      <c r="F426" s="614"/>
      <c r="J426" s="612"/>
      <c r="N426" s="668"/>
      <c r="P426" s="618"/>
      <c r="Q426" s="618"/>
      <c r="R426" s="618"/>
      <c r="S426" s="618"/>
      <c r="T426" s="618"/>
      <c r="U426" s="618"/>
      <c r="V426" s="618"/>
      <c r="W426" s="618"/>
      <c r="X426" s="618"/>
      <c r="Y426" s="618"/>
      <c r="Z426" s="618"/>
      <c r="AC426" s="619"/>
      <c r="AD426" s="620"/>
      <c r="AJ426" s="668"/>
      <c r="AO426" s="612"/>
      <c r="AP426" s="612"/>
      <c r="AY426" s="623"/>
      <c r="BD426" s="611"/>
      <c r="BG426" s="624"/>
      <c r="BH426" s="625"/>
      <c r="BI426" s="672"/>
      <c r="BO426" s="612"/>
      <c r="BY426" s="669"/>
      <c r="CA426" s="669"/>
    </row>
    <row r="427" spans="3:79" s="610" customFormat="1">
      <c r="C427" s="611"/>
      <c r="D427" s="612"/>
      <c r="E427" s="613"/>
      <c r="F427" s="614"/>
      <c r="J427" s="612"/>
      <c r="N427" s="668"/>
      <c r="P427" s="618"/>
      <c r="Q427" s="618"/>
      <c r="R427" s="618"/>
      <c r="S427" s="618"/>
      <c r="T427" s="618"/>
      <c r="U427" s="618"/>
      <c r="V427" s="618"/>
      <c r="W427" s="618"/>
      <c r="X427" s="618"/>
      <c r="Y427" s="618"/>
      <c r="Z427" s="618"/>
      <c r="AC427" s="619"/>
      <c r="AD427" s="620"/>
      <c r="AJ427" s="668"/>
      <c r="AO427" s="612"/>
      <c r="AP427" s="612"/>
      <c r="AY427" s="623"/>
      <c r="BD427" s="611"/>
      <c r="BG427" s="624"/>
      <c r="BH427" s="625"/>
      <c r="BI427" s="672"/>
      <c r="BO427" s="612"/>
      <c r="BY427" s="669"/>
      <c r="CA427" s="669"/>
    </row>
    <row r="428" spans="3:79" s="610" customFormat="1">
      <c r="C428" s="611"/>
      <c r="D428" s="612"/>
      <c r="E428" s="613"/>
      <c r="F428" s="614"/>
      <c r="J428" s="612"/>
      <c r="N428" s="668"/>
      <c r="P428" s="618"/>
      <c r="Q428" s="618"/>
      <c r="R428" s="618"/>
      <c r="S428" s="618"/>
      <c r="T428" s="618"/>
      <c r="U428" s="618"/>
      <c r="V428" s="618"/>
      <c r="W428" s="618"/>
      <c r="X428" s="618"/>
      <c r="Y428" s="618"/>
      <c r="Z428" s="618"/>
      <c r="AC428" s="619"/>
      <c r="AD428" s="620"/>
      <c r="AJ428" s="668"/>
      <c r="AO428" s="612"/>
      <c r="AP428" s="612"/>
      <c r="AY428" s="623"/>
      <c r="BD428" s="611"/>
      <c r="BG428" s="624"/>
      <c r="BH428" s="625"/>
      <c r="BI428" s="672"/>
      <c r="BO428" s="612"/>
      <c r="BY428" s="669"/>
      <c r="CA428" s="669"/>
    </row>
    <row r="429" spans="3:79" s="610" customFormat="1">
      <c r="C429" s="611"/>
      <c r="D429" s="612"/>
      <c r="E429" s="613"/>
      <c r="F429" s="614"/>
      <c r="J429" s="612"/>
      <c r="N429" s="668"/>
      <c r="P429" s="618"/>
      <c r="Q429" s="618"/>
      <c r="R429" s="618"/>
      <c r="S429" s="618"/>
      <c r="T429" s="618"/>
      <c r="U429" s="618"/>
      <c r="V429" s="618"/>
      <c r="W429" s="618"/>
      <c r="X429" s="618"/>
      <c r="Y429" s="618"/>
      <c r="Z429" s="618"/>
      <c r="AC429" s="619"/>
      <c r="AD429" s="620"/>
      <c r="AJ429" s="668"/>
      <c r="AO429" s="612"/>
      <c r="AP429" s="612"/>
      <c r="AY429" s="623"/>
      <c r="BD429" s="611"/>
      <c r="BG429" s="624"/>
      <c r="BH429" s="625"/>
      <c r="BI429" s="672"/>
      <c r="BO429" s="612"/>
      <c r="BY429" s="669"/>
      <c r="CA429" s="669"/>
    </row>
    <row r="430" spans="3:79" s="610" customFormat="1">
      <c r="C430" s="611"/>
      <c r="D430" s="612"/>
      <c r="E430" s="613"/>
      <c r="F430" s="614"/>
      <c r="J430" s="612"/>
      <c r="N430" s="668"/>
      <c r="P430" s="618"/>
      <c r="Q430" s="618"/>
      <c r="R430" s="618"/>
      <c r="S430" s="618"/>
      <c r="T430" s="618"/>
      <c r="U430" s="618"/>
      <c r="V430" s="618"/>
      <c r="W430" s="618"/>
      <c r="X430" s="618"/>
      <c r="Y430" s="618"/>
      <c r="Z430" s="618"/>
      <c r="AC430" s="619"/>
      <c r="AD430" s="620"/>
      <c r="AJ430" s="668"/>
      <c r="AO430" s="612"/>
      <c r="AP430" s="612"/>
      <c r="AY430" s="623"/>
      <c r="BD430" s="611"/>
      <c r="BG430" s="624"/>
      <c r="BH430" s="625"/>
      <c r="BI430" s="672"/>
      <c r="BO430" s="612"/>
      <c r="BY430" s="669"/>
      <c r="CA430" s="669"/>
    </row>
    <row r="431" spans="3:79" s="610" customFormat="1">
      <c r="C431" s="611"/>
      <c r="D431" s="612"/>
      <c r="E431" s="613"/>
      <c r="F431" s="614"/>
      <c r="J431" s="612"/>
      <c r="N431" s="668"/>
      <c r="P431" s="618"/>
      <c r="Q431" s="618"/>
      <c r="R431" s="618"/>
      <c r="S431" s="618"/>
      <c r="T431" s="618"/>
      <c r="U431" s="618"/>
      <c r="V431" s="618"/>
      <c r="W431" s="618"/>
      <c r="X431" s="618"/>
      <c r="Y431" s="618"/>
      <c r="Z431" s="618"/>
      <c r="AC431" s="619"/>
      <c r="AD431" s="620"/>
      <c r="AJ431" s="668"/>
      <c r="AO431" s="612"/>
      <c r="AP431" s="612"/>
      <c r="AY431" s="623"/>
      <c r="BD431" s="611"/>
      <c r="BG431" s="624"/>
      <c r="BH431" s="625"/>
      <c r="BI431" s="672"/>
      <c r="BO431" s="612"/>
      <c r="BY431" s="669"/>
      <c r="CA431" s="669"/>
    </row>
    <row r="432" spans="3:79" s="610" customFormat="1">
      <c r="C432" s="611"/>
      <c r="D432" s="612"/>
      <c r="E432" s="613"/>
      <c r="F432" s="614"/>
      <c r="J432" s="612"/>
      <c r="N432" s="668"/>
      <c r="P432" s="618"/>
      <c r="Q432" s="618"/>
      <c r="R432" s="618"/>
      <c r="S432" s="618"/>
      <c r="T432" s="618"/>
      <c r="U432" s="618"/>
      <c r="V432" s="618"/>
      <c r="W432" s="618"/>
      <c r="X432" s="618"/>
      <c r="Y432" s="618"/>
      <c r="Z432" s="618"/>
      <c r="AC432" s="619"/>
      <c r="AD432" s="620"/>
      <c r="AJ432" s="668"/>
      <c r="AO432" s="612"/>
      <c r="AP432" s="612"/>
      <c r="AY432" s="623"/>
      <c r="BD432" s="611"/>
      <c r="BG432" s="624"/>
      <c r="BH432" s="625"/>
      <c r="BI432" s="672"/>
      <c r="BO432" s="612"/>
      <c r="BY432" s="669"/>
      <c r="CA432" s="669"/>
    </row>
    <row r="433" spans="3:79" s="610" customFormat="1">
      <c r="C433" s="611"/>
      <c r="D433" s="612"/>
      <c r="E433" s="613"/>
      <c r="F433" s="614"/>
      <c r="J433" s="612"/>
      <c r="N433" s="668"/>
      <c r="P433" s="618"/>
      <c r="Q433" s="618"/>
      <c r="R433" s="618"/>
      <c r="S433" s="618"/>
      <c r="T433" s="618"/>
      <c r="U433" s="618"/>
      <c r="V433" s="618"/>
      <c r="W433" s="618"/>
      <c r="X433" s="618"/>
      <c r="Y433" s="618"/>
      <c r="Z433" s="618"/>
      <c r="AC433" s="619"/>
      <c r="AD433" s="620"/>
      <c r="AJ433" s="668"/>
      <c r="AO433" s="612"/>
      <c r="AP433" s="612"/>
      <c r="AY433" s="623"/>
      <c r="BD433" s="611"/>
      <c r="BG433" s="624"/>
      <c r="BH433" s="625"/>
      <c r="BI433" s="672"/>
      <c r="BO433" s="612"/>
      <c r="BY433" s="669"/>
      <c r="CA433" s="669"/>
    </row>
    <row r="434" spans="3:79" s="610" customFormat="1">
      <c r="C434" s="611"/>
      <c r="D434" s="612"/>
      <c r="E434" s="613"/>
      <c r="F434" s="614"/>
      <c r="J434" s="612"/>
      <c r="N434" s="668"/>
      <c r="P434" s="618"/>
      <c r="Q434" s="618"/>
      <c r="R434" s="618"/>
      <c r="S434" s="618"/>
      <c r="T434" s="618"/>
      <c r="U434" s="618"/>
      <c r="V434" s="618"/>
      <c r="W434" s="618"/>
      <c r="X434" s="618"/>
      <c r="Y434" s="618"/>
      <c r="Z434" s="618"/>
      <c r="AC434" s="619"/>
      <c r="AD434" s="620"/>
      <c r="AJ434" s="668"/>
      <c r="AO434" s="612"/>
      <c r="AP434" s="612"/>
      <c r="AY434" s="623"/>
      <c r="BD434" s="611"/>
      <c r="BG434" s="624"/>
      <c r="BH434" s="625"/>
      <c r="BI434" s="672"/>
      <c r="BO434" s="612"/>
      <c r="BY434" s="669"/>
      <c r="CA434" s="669"/>
    </row>
    <row r="435" spans="3:79" s="610" customFormat="1">
      <c r="C435" s="611"/>
      <c r="D435" s="612"/>
      <c r="E435" s="613"/>
      <c r="F435" s="614"/>
      <c r="J435" s="612"/>
      <c r="N435" s="668"/>
      <c r="P435" s="618"/>
      <c r="Q435" s="618"/>
      <c r="R435" s="618"/>
      <c r="S435" s="618"/>
      <c r="T435" s="618"/>
      <c r="U435" s="618"/>
      <c r="V435" s="618"/>
      <c r="W435" s="618"/>
      <c r="X435" s="618"/>
      <c r="Y435" s="618"/>
      <c r="Z435" s="618"/>
      <c r="AC435" s="619"/>
      <c r="AD435" s="620"/>
      <c r="AJ435" s="668"/>
      <c r="AO435" s="612"/>
      <c r="AP435" s="612"/>
      <c r="AY435" s="623"/>
      <c r="BD435" s="611"/>
      <c r="BG435" s="624"/>
      <c r="BH435" s="625"/>
      <c r="BI435" s="672"/>
      <c r="BO435" s="612"/>
      <c r="BY435" s="669"/>
      <c r="CA435" s="669"/>
    </row>
    <row r="436" spans="3:79" s="610" customFormat="1">
      <c r="C436" s="611"/>
      <c r="D436" s="612"/>
      <c r="E436" s="613"/>
      <c r="F436" s="614"/>
      <c r="J436" s="612"/>
      <c r="N436" s="668"/>
      <c r="P436" s="618"/>
      <c r="Q436" s="618"/>
      <c r="R436" s="618"/>
      <c r="S436" s="618"/>
      <c r="T436" s="618"/>
      <c r="U436" s="618"/>
      <c r="V436" s="618"/>
      <c r="W436" s="618"/>
      <c r="X436" s="618"/>
      <c r="Y436" s="618"/>
      <c r="Z436" s="618"/>
      <c r="AC436" s="619"/>
      <c r="AD436" s="620"/>
      <c r="AJ436" s="668"/>
      <c r="AO436" s="612"/>
      <c r="AP436" s="612"/>
      <c r="AY436" s="623"/>
      <c r="BD436" s="611"/>
      <c r="BG436" s="624"/>
      <c r="BH436" s="625"/>
      <c r="BI436" s="672"/>
      <c r="BO436" s="612"/>
      <c r="BY436" s="669"/>
      <c r="CA436" s="669"/>
    </row>
    <row r="437" spans="3:79" s="610" customFormat="1">
      <c r="C437" s="611"/>
      <c r="D437" s="612"/>
      <c r="E437" s="613"/>
      <c r="F437" s="614"/>
      <c r="J437" s="612"/>
      <c r="N437" s="668"/>
      <c r="P437" s="618"/>
      <c r="Q437" s="618"/>
      <c r="R437" s="618"/>
      <c r="S437" s="618"/>
      <c r="T437" s="618"/>
      <c r="U437" s="618"/>
      <c r="V437" s="618"/>
      <c r="W437" s="618"/>
      <c r="X437" s="618"/>
      <c r="Y437" s="618"/>
      <c r="Z437" s="618"/>
      <c r="AC437" s="619"/>
      <c r="AD437" s="620"/>
      <c r="AJ437" s="668"/>
      <c r="AO437" s="612"/>
      <c r="AP437" s="612"/>
      <c r="AY437" s="623"/>
      <c r="BD437" s="611"/>
      <c r="BG437" s="624"/>
      <c r="BH437" s="625"/>
      <c r="BI437" s="672"/>
      <c r="BO437" s="612"/>
      <c r="BY437" s="669"/>
      <c r="CA437" s="669"/>
    </row>
    <row r="438" spans="3:79" s="610" customFormat="1">
      <c r="C438" s="611"/>
      <c r="D438" s="612"/>
      <c r="E438" s="613"/>
      <c r="F438" s="614"/>
      <c r="J438" s="612"/>
      <c r="N438" s="668"/>
      <c r="P438" s="618"/>
      <c r="Q438" s="618"/>
      <c r="R438" s="618"/>
      <c r="S438" s="618"/>
      <c r="T438" s="618"/>
      <c r="U438" s="618"/>
      <c r="V438" s="618"/>
      <c r="W438" s="618"/>
      <c r="X438" s="618"/>
      <c r="Y438" s="618"/>
      <c r="Z438" s="618"/>
      <c r="AC438" s="619"/>
      <c r="AD438" s="620"/>
      <c r="AJ438" s="668"/>
      <c r="AO438" s="612"/>
      <c r="AP438" s="612"/>
      <c r="AY438" s="623"/>
      <c r="BD438" s="611"/>
      <c r="BG438" s="624"/>
      <c r="BH438" s="625"/>
      <c r="BI438" s="672"/>
      <c r="BO438" s="612"/>
      <c r="BY438" s="669"/>
      <c r="CA438" s="669"/>
    </row>
    <row r="439" spans="3:79" s="610" customFormat="1">
      <c r="C439" s="611"/>
      <c r="D439" s="612"/>
      <c r="E439" s="613"/>
      <c r="F439" s="614"/>
      <c r="J439" s="612"/>
      <c r="N439" s="668"/>
      <c r="P439" s="618"/>
      <c r="Q439" s="618"/>
      <c r="R439" s="618"/>
      <c r="S439" s="618"/>
      <c r="T439" s="618"/>
      <c r="U439" s="618"/>
      <c r="V439" s="618"/>
      <c r="W439" s="618"/>
      <c r="X439" s="618"/>
      <c r="Y439" s="618"/>
      <c r="Z439" s="618"/>
      <c r="AC439" s="619"/>
      <c r="AD439" s="620"/>
      <c r="AJ439" s="668"/>
      <c r="AO439" s="612"/>
      <c r="AP439" s="612"/>
      <c r="AY439" s="623"/>
      <c r="BD439" s="611"/>
      <c r="BG439" s="624"/>
      <c r="BH439" s="625"/>
      <c r="BI439" s="672"/>
      <c r="BO439" s="612"/>
      <c r="BY439" s="669"/>
      <c r="CA439" s="669"/>
    </row>
    <row r="440" spans="3:79" s="610" customFormat="1">
      <c r="C440" s="611"/>
      <c r="D440" s="612"/>
      <c r="E440" s="613"/>
      <c r="F440" s="614"/>
      <c r="J440" s="612"/>
      <c r="N440" s="668"/>
      <c r="P440" s="618"/>
      <c r="Q440" s="618"/>
      <c r="R440" s="618"/>
      <c r="S440" s="618"/>
      <c r="T440" s="618"/>
      <c r="U440" s="618"/>
      <c r="V440" s="618"/>
      <c r="W440" s="618"/>
      <c r="X440" s="618"/>
      <c r="Y440" s="618"/>
      <c r="Z440" s="618"/>
      <c r="AC440" s="619"/>
      <c r="AD440" s="620"/>
      <c r="AJ440" s="668"/>
      <c r="AO440" s="612"/>
      <c r="AP440" s="612"/>
      <c r="AY440" s="623"/>
      <c r="BD440" s="611"/>
      <c r="BG440" s="624"/>
      <c r="BH440" s="625"/>
      <c r="BI440" s="672"/>
      <c r="BO440" s="612"/>
      <c r="BY440" s="669"/>
      <c r="CA440" s="669"/>
    </row>
    <row r="441" spans="3:79" s="610" customFormat="1">
      <c r="C441" s="611"/>
      <c r="D441" s="612"/>
      <c r="E441" s="613"/>
      <c r="F441" s="614"/>
      <c r="J441" s="612"/>
      <c r="N441" s="668"/>
      <c r="P441" s="618"/>
      <c r="Q441" s="618"/>
      <c r="R441" s="618"/>
      <c r="S441" s="618"/>
      <c r="T441" s="618"/>
      <c r="U441" s="618"/>
      <c r="V441" s="618"/>
      <c r="W441" s="618"/>
      <c r="X441" s="618"/>
      <c r="Y441" s="618"/>
      <c r="Z441" s="618"/>
      <c r="AC441" s="619"/>
      <c r="AD441" s="620"/>
      <c r="AJ441" s="668"/>
      <c r="AO441" s="612"/>
      <c r="AP441" s="612"/>
      <c r="AY441" s="623"/>
      <c r="BD441" s="611"/>
      <c r="BG441" s="624"/>
      <c r="BH441" s="625"/>
      <c r="BI441" s="672"/>
      <c r="BO441" s="612"/>
      <c r="BY441" s="669"/>
      <c r="CA441" s="669"/>
    </row>
    <row r="442" spans="3:79" s="610" customFormat="1">
      <c r="C442" s="611"/>
      <c r="D442" s="612"/>
      <c r="E442" s="613"/>
      <c r="F442" s="614"/>
      <c r="J442" s="612"/>
      <c r="N442" s="668"/>
      <c r="P442" s="618"/>
      <c r="Q442" s="618"/>
      <c r="R442" s="618"/>
      <c r="S442" s="618"/>
      <c r="T442" s="618"/>
      <c r="U442" s="618"/>
      <c r="V442" s="618"/>
      <c r="W442" s="618"/>
      <c r="X442" s="618"/>
      <c r="Y442" s="618"/>
      <c r="Z442" s="618"/>
      <c r="AC442" s="619"/>
      <c r="AD442" s="620"/>
      <c r="AJ442" s="668"/>
      <c r="AO442" s="612"/>
      <c r="AP442" s="612"/>
      <c r="AY442" s="623"/>
      <c r="BD442" s="611"/>
      <c r="BG442" s="624"/>
      <c r="BH442" s="625"/>
      <c r="BI442" s="672"/>
      <c r="BO442" s="612"/>
      <c r="BY442" s="669"/>
      <c r="CA442" s="669"/>
    </row>
    <row r="443" spans="3:79" s="610" customFormat="1">
      <c r="C443" s="611"/>
      <c r="D443" s="612"/>
      <c r="E443" s="613"/>
      <c r="F443" s="614"/>
      <c r="J443" s="612"/>
      <c r="N443" s="668"/>
      <c r="P443" s="618"/>
      <c r="Q443" s="618"/>
      <c r="R443" s="618"/>
      <c r="S443" s="618"/>
      <c r="T443" s="618"/>
      <c r="U443" s="618"/>
      <c r="V443" s="618"/>
      <c r="W443" s="618"/>
      <c r="X443" s="618"/>
      <c r="Y443" s="618"/>
      <c r="Z443" s="618"/>
      <c r="AC443" s="619"/>
      <c r="AD443" s="620"/>
      <c r="AJ443" s="668"/>
      <c r="AO443" s="612"/>
      <c r="AP443" s="612"/>
      <c r="AY443" s="623"/>
      <c r="BD443" s="611"/>
      <c r="BG443" s="624"/>
      <c r="BH443" s="625"/>
      <c r="BI443" s="672"/>
      <c r="BO443" s="612"/>
      <c r="BY443" s="669"/>
      <c r="CA443" s="669"/>
    </row>
    <row r="444" spans="3:79" s="610" customFormat="1">
      <c r="C444" s="611"/>
      <c r="D444" s="612"/>
      <c r="E444" s="613"/>
      <c r="F444" s="614"/>
      <c r="J444" s="612"/>
      <c r="N444" s="668"/>
      <c r="P444" s="618"/>
      <c r="Q444" s="618"/>
      <c r="R444" s="618"/>
      <c r="S444" s="618"/>
      <c r="T444" s="618"/>
      <c r="U444" s="618"/>
      <c r="V444" s="618"/>
      <c r="W444" s="618"/>
      <c r="X444" s="618"/>
      <c r="Y444" s="618"/>
      <c r="Z444" s="618"/>
      <c r="AC444" s="619"/>
      <c r="AD444" s="620"/>
      <c r="AJ444" s="668"/>
      <c r="AO444" s="612"/>
      <c r="AP444" s="612"/>
      <c r="AY444" s="623"/>
      <c r="BD444" s="611"/>
      <c r="BG444" s="624"/>
      <c r="BH444" s="625"/>
      <c r="BI444" s="672"/>
      <c r="BO444" s="612"/>
      <c r="BY444" s="669"/>
      <c r="CA444" s="669"/>
    </row>
    <row r="445" spans="3:79" s="610" customFormat="1">
      <c r="C445" s="611"/>
      <c r="D445" s="612"/>
      <c r="E445" s="613"/>
      <c r="F445" s="614"/>
      <c r="J445" s="612"/>
      <c r="N445" s="668"/>
      <c r="P445" s="618"/>
      <c r="Q445" s="618"/>
      <c r="R445" s="618"/>
      <c r="S445" s="618"/>
      <c r="T445" s="618"/>
      <c r="U445" s="618"/>
      <c r="V445" s="618"/>
      <c r="W445" s="618"/>
      <c r="X445" s="618"/>
      <c r="Y445" s="618"/>
      <c r="Z445" s="618"/>
      <c r="AC445" s="619"/>
      <c r="AD445" s="620"/>
      <c r="AJ445" s="668"/>
      <c r="AO445" s="612"/>
      <c r="AP445" s="612"/>
      <c r="AY445" s="623"/>
      <c r="BD445" s="611"/>
      <c r="BG445" s="624"/>
      <c r="BH445" s="625"/>
      <c r="BI445" s="672"/>
      <c r="BO445" s="612"/>
      <c r="BY445" s="669"/>
      <c r="CA445" s="669"/>
    </row>
    <row r="446" spans="3:79" s="610" customFormat="1">
      <c r="C446" s="611"/>
      <c r="D446" s="612"/>
      <c r="E446" s="613"/>
      <c r="F446" s="614"/>
      <c r="J446" s="612"/>
      <c r="N446" s="668"/>
      <c r="P446" s="618"/>
      <c r="Q446" s="618"/>
      <c r="R446" s="618"/>
      <c r="S446" s="618"/>
      <c r="T446" s="618"/>
      <c r="U446" s="618"/>
      <c r="V446" s="618"/>
      <c r="W446" s="618"/>
      <c r="X446" s="618"/>
      <c r="Y446" s="618"/>
      <c r="Z446" s="618"/>
      <c r="AC446" s="619"/>
      <c r="AD446" s="620"/>
      <c r="AJ446" s="668"/>
      <c r="AO446" s="612"/>
      <c r="AP446" s="612"/>
      <c r="AY446" s="623"/>
      <c r="BD446" s="611"/>
      <c r="BG446" s="624"/>
      <c r="BH446" s="625"/>
      <c r="BI446" s="672"/>
      <c r="BO446" s="612"/>
      <c r="BY446" s="669"/>
      <c r="CA446" s="669"/>
    </row>
    <row r="447" spans="3:79" s="610" customFormat="1">
      <c r="C447" s="611"/>
      <c r="D447" s="612"/>
      <c r="E447" s="613"/>
      <c r="F447" s="614"/>
      <c r="J447" s="612"/>
      <c r="N447" s="668"/>
      <c r="P447" s="618"/>
      <c r="Q447" s="618"/>
      <c r="R447" s="618"/>
      <c r="S447" s="618"/>
      <c r="T447" s="618"/>
      <c r="U447" s="618"/>
      <c r="V447" s="618"/>
      <c r="W447" s="618"/>
      <c r="X447" s="618"/>
      <c r="Y447" s="618"/>
      <c r="Z447" s="618"/>
      <c r="AC447" s="619"/>
      <c r="AD447" s="620"/>
      <c r="AJ447" s="668"/>
      <c r="AO447" s="612"/>
      <c r="AP447" s="612"/>
      <c r="AY447" s="623"/>
      <c r="BD447" s="611"/>
      <c r="BG447" s="624"/>
      <c r="BH447" s="625"/>
      <c r="BI447" s="672"/>
      <c r="BO447" s="612"/>
      <c r="BY447" s="669"/>
      <c r="CA447" s="669"/>
    </row>
    <row r="448" spans="3:79" s="610" customFormat="1">
      <c r="C448" s="611"/>
      <c r="D448" s="612"/>
      <c r="E448" s="613"/>
      <c r="F448" s="614"/>
      <c r="J448" s="612"/>
      <c r="N448" s="668"/>
      <c r="P448" s="618"/>
      <c r="Q448" s="618"/>
      <c r="R448" s="618"/>
      <c r="S448" s="618"/>
      <c r="T448" s="618"/>
      <c r="U448" s="618"/>
      <c r="V448" s="618"/>
      <c r="W448" s="618"/>
      <c r="X448" s="618"/>
      <c r="Y448" s="618"/>
      <c r="Z448" s="618"/>
      <c r="AC448" s="619"/>
      <c r="AD448" s="620"/>
      <c r="AJ448" s="668"/>
      <c r="AO448" s="612"/>
      <c r="AP448" s="612"/>
      <c r="AY448" s="623"/>
      <c r="BD448" s="611"/>
      <c r="BG448" s="624"/>
      <c r="BH448" s="625"/>
      <c r="BI448" s="672"/>
      <c r="BO448" s="612"/>
      <c r="BY448" s="669"/>
      <c r="CA448" s="669"/>
    </row>
    <row r="449" spans="3:79" s="610" customFormat="1">
      <c r="C449" s="611"/>
      <c r="D449" s="612"/>
      <c r="E449" s="613"/>
      <c r="F449" s="614"/>
      <c r="J449" s="612"/>
      <c r="N449" s="668"/>
      <c r="P449" s="618"/>
      <c r="Q449" s="618"/>
      <c r="R449" s="618"/>
      <c r="S449" s="618"/>
      <c r="T449" s="618"/>
      <c r="U449" s="618"/>
      <c r="V449" s="618"/>
      <c r="W449" s="618"/>
      <c r="X449" s="618"/>
      <c r="Y449" s="618"/>
      <c r="Z449" s="618"/>
      <c r="AC449" s="619"/>
      <c r="AD449" s="620"/>
      <c r="AJ449" s="668"/>
      <c r="AO449" s="612"/>
      <c r="AP449" s="612"/>
      <c r="AY449" s="623"/>
      <c r="BD449" s="611"/>
      <c r="BG449" s="624"/>
      <c r="BH449" s="625"/>
      <c r="BI449" s="672"/>
      <c r="BO449" s="612"/>
      <c r="BY449" s="669"/>
      <c r="CA449" s="669"/>
    </row>
    <row r="450" spans="3:79" s="610" customFormat="1">
      <c r="C450" s="611"/>
      <c r="D450" s="612"/>
      <c r="E450" s="613"/>
      <c r="F450" s="614"/>
      <c r="J450" s="612"/>
      <c r="N450" s="668"/>
      <c r="P450" s="618"/>
      <c r="Q450" s="618"/>
      <c r="R450" s="618"/>
      <c r="S450" s="618"/>
      <c r="T450" s="618"/>
      <c r="U450" s="618"/>
      <c r="V450" s="618"/>
      <c r="W450" s="618"/>
      <c r="X450" s="618"/>
      <c r="Y450" s="618"/>
      <c r="Z450" s="618"/>
      <c r="AC450" s="619"/>
      <c r="AD450" s="620"/>
      <c r="AJ450" s="668"/>
      <c r="AO450" s="612"/>
      <c r="AP450" s="612"/>
      <c r="AY450" s="623"/>
      <c r="BD450" s="611"/>
      <c r="BG450" s="624"/>
      <c r="BH450" s="625"/>
      <c r="BI450" s="672"/>
      <c r="BO450" s="612"/>
      <c r="BY450" s="669"/>
      <c r="CA450" s="669"/>
    </row>
    <row r="451" spans="3:79" s="610" customFormat="1">
      <c r="C451" s="611"/>
      <c r="D451" s="612"/>
      <c r="E451" s="613"/>
      <c r="F451" s="614"/>
      <c r="J451" s="612"/>
      <c r="N451" s="668"/>
      <c r="P451" s="618"/>
      <c r="Q451" s="618"/>
      <c r="R451" s="618"/>
      <c r="S451" s="618"/>
      <c r="T451" s="618"/>
      <c r="U451" s="618"/>
      <c r="V451" s="618"/>
      <c r="W451" s="618"/>
      <c r="X451" s="618"/>
      <c r="Y451" s="618"/>
      <c r="Z451" s="618"/>
      <c r="AC451" s="619"/>
      <c r="AD451" s="620"/>
      <c r="AJ451" s="668"/>
      <c r="AO451" s="612"/>
      <c r="AP451" s="612"/>
      <c r="AY451" s="623"/>
      <c r="BD451" s="611"/>
      <c r="BG451" s="624"/>
      <c r="BH451" s="625"/>
      <c r="BI451" s="672"/>
      <c r="BO451" s="612"/>
      <c r="BY451" s="669"/>
      <c r="CA451" s="669"/>
    </row>
    <row r="452" spans="3:79" s="610" customFormat="1">
      <c r="C452" s="611"/>
      <c r="D452" s="612"/>
      <c r="E452" s="613"/>
      <c r="F452" s="614"/>
      <c r="J452" s="612"/>
      <c r="N452" s="668"/>
      <c r="P452" s="618"/>
      <c r="Q452" s="618"/>
      <c r="R452" s="618"/>
      <c r="S452" s="618"/>
      <c r="T452" s="618"/>
      <c r="U452" s="618"/>
      <c r="V452" s="618"/>
      <c r="W452" s="618"/>
      <c r="X452" s="618"/>
      <c r="Y452" s="618"/>
      <c r="Z452" s="618"/>
      <c r="AC452" s="619"/>
      <c r="AD452" s="620"/>
      <c r="AJ452" s="668"/>
      <c r="AO452" s="612"/>
      <c r="AP452" s="612"/>
      <c r="AY452" s="623"/>
      <c r="BD452" s="611"/>
      <c r="BG452" s="624"/>
      <c r="BH452" s="625"/>
      <c r="BI452" s="672"/>
      <c r="BO452" s="612"/>
      <c r="BY452" s="669"/>
      <c r="CA452" s="669"/>
    </row>
    <row r="453" spans="3:79" s="610" customFormat="1">
      <c r="C453" s="611"/>
      <c r="D453" s="612"/>
      <c r="E453" s="613"/>
      <c r="F453" s="614"/>
      <c r="J453" s="612"/>
      <c r="N453" s="668"/>
      <c r="P453" s="618"/>
      <c r="Q453" s="618"/>
      <c r="R453" s="618"/>
      <c r="S453" s="618"/>
      <c r="T453" s="618"/>
      <c r="U453" s="618"/>
      <c r="V453" s="618"/>
      <c r="W453" s="618"/>
      <c r="X453" s="618"/>
      <c r="Y453" s="618"/>
      <c r="Z453" s="618"/>
      <c r="AC453" s="619"/>
      <c r="AD453" s="620"/>
      <c r="AJ453" s="668"/>
      <c r="AO453" s="612"/>
      <c r="AP453" s="612"/>
      <c r="AY453" s="623"/>
      <c r="BD453" s="611"/>
      <c r="BG453" s="624"/>
      <c r="BH453" s="625"/>
      <c r="BI453" s="672"/>
      <c r="BO453" s="612"/>
      <c r="BY453" s="669"/>
      <c r="CA453" s="669"/>
    </row>
    <row r="454" spans="3:79" s="610" customFormat="1">
      <c r="C454" s="611"/>
      <c r="D454" s="612"/>
      <c r="E454" s="613"/>
      <c r="F454" s="614"/>
      <c r="J454" s="612"/>
      <c r="N454" s="668"/>
      <c r="P454" s="618"/>
      <c r="Q454" s="618"/>
      <c r="R454" s="618"/>
      <c r="S454" s="618"/>
      <c r="T454" s="618"/>
      <c r="U454" s="618"/>
      <c r="V454" s="618"/>
      <c r="W454" s="618"/>
      <c r="X454" s="618"/>
      <c r="Y454" s="618"/>
      <c r="Z454" s="618"/>
      <c r="AC454" s="619"/>
      <c r="AD454" s="620"/>
      <c r="AJ454" s="668"/>
      <c r="AO454" s="612"/>
      <c r="AP454" s="612"/>
      <c r="AY454" s="623"/>
      <c r="BD454" s="611"/>
      <c r="BG454" s="624"/>
      <c r="BH454" s="625"/>
      <c r="BI454" s="672"/>
      <c r="BO454" s="612"/>
      <c r="BY454" s="669"/>
      <c r="CA454" s="669"/>
    </row>
    <row r="455" spans="3:79" s="610" customFormat="1">
      <c r="C455" s="611"/>
      <c r="D455" s="612"/>
      <c r="E455" s="613"/>
      <c r="F455" s="614"/>
      <c r="J455" s="612"/>
      <c r="N455" s="668"/>
      <c r="P455" s="618"/>
      <c r="Q455" s="618"/>
      <c r="R455" s="618"/>
      <c r="S455" s="618"/>
      <c r="T455" s="618"/>
      <c r="U455" s="618"/>
      <c r="V455" s="618"/>
      <c r="W455" s="618"/>
      <c r="X455" s="618"/>
      <c r="Y455" s="618"/>
      <c r="Z455" s="618"/>
      <c r="AC455" s="619"/>
      <c r="AD455" s="620"/>
      <c r="AJ455" s="668"/>
      <c r="AO455" s="612"/>
      <c r="AP455" s="612"/>
      <c r="AY455" s="623"/>
      <c r="BD455" s="611"/>
      <c r="BG455" s="624"/>
      <c r="BH455" s="625"/>
      <c r="BI455" s="672"/>
      <c r="BO455" s="612"/>
      <c r="BY455" s="669"/>
      <c r="CA455" s="669"/>
    </row>
    <row r="456" spans="3:79" s="610" customFormat="1">
      <c r="C456" s="611"/>
      <c r="D456" s="612"/>
      <c r="E456" s="613"/>
      <c r="F456" s="614"/>
      <c r="J456" s="612"/>
      <c r="N456" s="668"/>
      <c r="P456" s="618"/>
      <c r="Q456" s="618"/>
      <c r="R456" s="618"/>
      <c r="S456" s="618"/>
      <c r="T456" s="618"/>
      <c r="U456" s="618"/>
      <c r="V456" s="618"/>
      <c r="W456" s="618"/>
      <c r="X456" s="618"/>
      <c r="Y456" s="618"/>
      <c r="Z456" s="618"/>
      <c r="AC456" s="619"/>
      <c r="AD456" s="620"/>
      <c r="AJ456" s="668"/>
      <c r="AO456" s="612"/>
      <c r="AP456" s="612"/>
      <c r="AY456" s="623"/>
      <c r="BD456" s="611"/>
      <c r="BG456" s="624"/>
      <c r="BH456" s="625"/>
      <c r="BI456" s="672"/>
      <c r="BO456" s="612"/>
      <c r="BY456" s="669"/>
      <c r="CA456" s="669"/>
    </row>
    <row r="457" spans="3:79" s="610" customFormat="1">
      <c r="C457" s="611"/>
      <c r="D457" s="612"/>
      <c r="E457" s="613"/>
      <c r="F457" s="614"/>
      <c r="J457" s="612"/>
      <c r="N457" s="668"/>
      <c r="P457" s="618"/>
      <c r="Q457" s="618"/>
      <c r="R457" s="618"/>
      <c r="S457" s="618"/>
      <c r="T457" s="618"/>
      <c r="U457" s="618"/>
      <c r="V457" s="618"/>
      <c r="W457" s="618"/>
      <c r="X457" s="618"/>
      <c r="Y457" s="618"/>
      <c r="Z457" s="618"/>
      <c r="AC457" s="619"/>
      <c r="AD457" s="620"/>
      <c r="AJ457" s="668"/>
      <c r="AO457" s="612"/>
      <c r="AP457" s="612"/>
      <c r="AY457" s="623"/>
      <c r="BD457" s="611"/>
      <c r="BG457" s="624"/>
      <c r="BH457" s="625"/>
      <c r="BI457" s="672"/>
      <c r="BO457" s="612"/>
      <c r="BY457" s="669"/>
      <c r="CA457" s="669"/>
    </row>
    <row r="458" spans="3:79" s="610" customFormat="1">
      <c r="C458" s="611"/>
      <c r="D458" s="612"/>
      <c r="E458" s="613"/>
      <c r="F458" s="614"/>
      <c r="J458" s="612"/>
      <c r="N458" s="668"/>
      <c r="P458" s="618"/>
      <c r="Q458" s="618"/>
      <c r="R458" s="618"/>
      <c r="S458" s="618"/>
      <c r="T458" s="618"/>
      <c r="U458" s="618"/>
      <c r="V458" s="618"/>
      <c r="W458" s="618"/>
      <c r="X458" s="618"/>
      <c r="Y458" s="618"/>
      <c r="Z458" s="618"/>
      <c r="AC458" s="619"/>
      <c r="AD458" s="620"/>
      <c r="AJ458" s="668"/>
      <c r="AO458" s="612"/>
      <c r="AP458" s="612"/>
      <c r="AY458" s="623"/>
      <c r="BD458" s="611"/>
      <c r="BG458" s="624"/>
      <c r="BH458" s="625"/>
      <c r="BI458" s="672"/>
      <c r="BO458" s="612"/>
      <c r="BY458" s="669"/>
      <c r="CA458" s="669"/>
    </row>
    <row r="459" spans="3:79" s="610" customFormat="1">
      <c r="C459" s="611"/>
      <c r="D459" s="612"/>
      <c r="E459" s="613"/>
      <c r="F459" s="614"/>
      <c r="J459" s="612"/>
      <c r="N459" s="668"/>
      <c r="P459" s="618"/>
      <c r="Q459" s="618"/>
      <c r="R459" s="618"/>
      <c r="S459" s="618"/>
      <c r="T459" s="618"/>
      <c r="U459" s="618"/>
      <c r="V459" s="618"/>
      <c r="W459" s="618"/>
      <c r="X459" s="618"/>
      <c r="Y459" s="618"/>
      <c r="Z459" s="618"/>
      <c r="AC459" s="619"/>
      <c r="AD459" s="620"/>
      <c r="AJ459" s="668"/>
      <c r="AO459" s="612"/>
      <c r="AP459" s="612"/>
      <c r="AY459" s="623"/>
      <c r="BD459" s="611"/>
      <c r="BG459" s="624"/>
      <c r="BH459" s="625"/>
      <c r="BI459" s="672"/>
      <c r="BO459" s="612"/>
      <c r="BY459" s="669"/>
      <c r="CA459" s="669"/>
    </row>
    <row r="460" spans="3:79" s="610" customFormat="1">
      <c r="C460" s="611"/>
      <c r="D460" s="612"/>
      <c r="E460" s="613"/>
      <c r="F460" s="614"/>
      <c r="J460" s="612"/>
      <c r="N460" s="668"/>
      <c r="P460" s="618"/>
      <c r="Q460" s="618"/>
      <c r="R460" s="618"/>
      <c r="S460" s="618"/>
      <c r="T460" s="618"/>
      <c r="U460" s="618"/>
      <c r="V460" s="618"/>
      <c r="W460" s="618"/>
      <c r="X460" s="618"/>
      <c r="Y460" s="618"/>
      <c r="Z460" s="618"/>
      <c r="AC460" s="619"/>
      <c r="AD460" s="620"/>
      <c r="AJ460" s="668"/>
      <c r="AO460" s="612"/>
      <c r="AP460" s="612"/>
      <c r="AY460" s="623"/>
      <c r="BD460" s="611"/>
      <c r="BG460" s="624"/>
      <c r="BH460" s="625"/>
      <c r="BI460" s="672"/>
      <c r="BO460" s="612"/>
      <c r="BY460" s="669"/>
      <c r="CA460" s="669"/>
    </row>
    <row r="461" spans="3:79" s="610" customFormat="1">
      <c r="C461" s="611"/>
      <c r="D461" s="612"/>
      <c r="E461" s="613"/>
      <c r="F461" s="614"/>
      <c r="J461" s="612"/>
      <c r="N461" s="668"/>
      <c r="P461" s="618"/>
      <c r="Q461" s="618"/>
      <c r="R461" s="618"/>
      <c r="S461" s="618"/>
      <c r="T461" s="618"/>
      <c r="U461" s="618"/>
      <c r="V461" s="618"/>
      <c r="W461" s="618"/>
      <c r="X461" s="618"/>
      <c r="Y461" s="618"/>
      <c r="Z461" s="618"/>
      <c r="AC461" s="619"/>
      <c r="AD461" s="620"/>
      <c r="AJ461" s="668"/>
      <c r="AO461" s="612"/>
      <c r="AP461" s="612"/>
      <c r="AY461" s="623"/>
      <c r="BD461" s="611"/>
      <c r="BG461" s="624"/>
      <c r="BH461" s="625"/>
      <c r="BI461" s="672"/>
      <c r="BO461" s="612"/>
      <c r="BY461" s="669"/>
      <c r="CA461" s="669"/>
    </row>
    <row r="462" spans="3:79" s="610" customFormat="1">
      <c r="C462" s="611"/>
      <c r="D462" s="612"/>
      <c r="E462" s="613"/>
      <c r="F462" s="614"/>
      <c r="J462" s="612"/>
      <c r="N462" s="668"/>
      <c r="P462" s="618"/>
      <c r="Q462" s="618"/>
      <c r="R462" s="618"/>
      <c r="S462" s="618"/>
      <c r="T462" s="618"/>
      <c r="U462" s="618"/>
      <c r="V462" s="618"/>
      <c r="W462" s="618"/>
      <c r="X462" s="618"/>
      <c r="Y462" s="618"/>
      <c r="Z462" s="618"/>
      <c r="AC462" s="619"/>
      <c r="AD462" s="620"/>
      <c r="AJ462" s="668"/>
      <c r="AO462" s="612"/>
      <c r="AP462" s="612"/>
      <c r="AY462" s="623"/>
      <c r="BD462" s="611"/>
      <c r="BG462" s="624"/>
      <c r="BH462" s="625"/>
      <c r="BI462" s="672"/>
      <c r="BO462" s="612"/>
      <c r="BY462" s="669"/>
      <c r="CA462" s="669"/>
    </row>
    <row r="463" spans="3:79" s="610" customFormat="1">
      <c r="C463" s="611"/>
      <c r="D463" s="612"/>
      <c r="E463" s="613"/>
      <c r="F463" s="614"/>
      <c r="J463" s="612"/>
      <c r="N463" s="668"/>
      <c r="P463" s="618"/>
      <c r="Q463" s="618"/>
      <c r="R463" s="618"/>
      <c r="S463" s="618"/>
      <c r="T463" s="618"/>
      <c r="U463" s="618"/>
      <c r="V463" s="618"/>
      <c r="W463" s="618"/>
      <c r="X463" s="618"/>
      <c r="Y463" s="618"/>
      <c r="Z463" s="618"/>
      <c r="AC463" s="619"/>
      <c r="AD463" s="620"/>
      <c r="AJ463" s="668"/>
      <c r="AO463" s="612"/>
      <c r="AP463" s="612"/>
      <c r="AY463" s="623"/>
      <c r="BD463" s="611"/>
      <c r="BG463" s="624"/>
      <c r="BH463" s="625"/>
      <c r="BI463" s="672"/>
      <c r="BO463" s="612"/>
      <c r="BY463" s="669"/>
      <c r="CA463" s="669"/>
    </row>
    <row r="464" spans="3:79" s="610" customFormat="1">
      <c r="C464" s="611"/>
      <c r="D464" s="612"/>
      <c r="E464" s="613"/>
      <c r="F464" s="614"/>
      <c r="J464" s="612"/>
      <c r="N464" s="668"/>
      <c r="P464" s="618"/>
      <c r="Q464" s="618"/>
      <c r="R464" s="618"/>
      <c r="S464" s="618"/>
      <c r="T464" s="618"/>
      <c r="U464" s="618"/>
      <c r="V464" s="618"/>
      <c r="W464" s="618"/>
      <c r="X464" s="618"/>
      <c r="Y464" s="618"/>
      <c r="Z464" s="618"/>
      <c r="AC464" s="619"/>
      <c r="AD464" s="620"/>
      <c r="AJ464" s="668"/>
      <c r="AO464" s="612"/>
      <c r="AP464" s="612"/>
      <c r="AY464" s="623"/>
      <c r="BD464" s="611"/>
      <c r="BG464" s="624"/>
      <c r="BH464" s="625"/>
      <c r="BI464" s="672"/>
      <c r="BO464" s="612"/>
      <c r="BY464" s="669"/>
      <c r="CA464" s="669"/>
    </row>
    <row r="465" spans="3:79" s="610" customFormat="1">
      <c r="C465" s="611"/>
      <c r="D465" s="612"/>
      <c r="E465" s="613"/>
      <c r="F465" s="614"/>
      <c r="J465" s="612"/>
      <c r="N465" s="668"/>
      <c r="P465" s="618"/>
      <c r="Q465" s="618"/>
      <c r="R465" s="618"/>
      <c r="S465" s="618"/>
      <c r="T465" s="618"/>
      <c r="U465" s="618"/>
      <c r="V465" s="618"/>
      <c r="W465" s="618"/>
      <c r="X465" s="618"/>
      <c r="Y465" s="618"/>
      <c r="Z465" s="618"/>
      <c r="AC465" s="619"/>
      <c r="AD465" s="620"/>
      <c r="AJ465" s="668"/>
      <c r="AO465" s="612"/>
      <c r="AP465" s="612"/>
      <c r="AY465" s="623"/>
      <c r="BD465" s="611"/>
      <c r="BG465" s="624"/>
      <c r="BH465" s="625"/>
      <c r="BI465" s="672"/>
      <c r="BO465" s="612"/>
      <c r="BY465" s="669"/>
      <c r="CA465" s="669"/>
    </row>
    <row r="466" spans="3:79" s="610" customFormat="1">
      <c r="C466" s="611"/>
      <c r="D466" s="612"/>
      <c r="E466" s="613"/>
      <c r="F466" s="614"/>
      <c r="J466" s="612"/>
      <c r="N466" s="668"/>
      <c r="P466" s="618"/>
      <c r="Q466" s="618"/>
      <c r="R466" s="618"/>
      <c r="S466" s="618"/>
      <c r="T466" s="618"/>
      <c r="U466" s="618"/>
      <c r="V466" s="618"/>
      <c r="W466" s="618"/>
      <c r="X466" s="618"/>
      <c r="Y466" s="618"/>
      <c r="Z466" s="618"/>
      <c r="AC466" s="619"/>
      <c r="AD466" s="620"/>
      <c r="AJ466" s="668"/>
      <c r="AO466" s="612"/>
      <c r="AP466" s="612"/>
      <c r="AY466" s="623"/>
      <c r="BD466" s="611"/>
      <c r="BG466" s="624"/>
      <c r="BH466" s="625"/>
      <c r="BI466" s="672"/>
      <c r="BO466" s="612"/>
      <c r="BY466" s="669"/>
      <c r="CA466" s="669"/>
    </row>
    <row r="467" spans="3:79" s="610" customFormat="1">
      <c r="C467" s="611"/>
      <c r="D467" s="612"/>
      <c r="E467" s="613"/>
      <c r="F467" s="614"/>
      <c r="J467" s="612"/>
      <c r="N467" s="668"/>
      <c r="P467" s="618"/>
      <c r="Q467" s="618"/>
      <c r="R467" s="618"/>
      <c r="S467" s="618"/>
      <c r="T467" s="618"/>
      <c r="U467" s="618"/>
      <c r="V467" s="618"/>
      <c r="W467" s="618"/>
      <c r="X467" s="618"/>
      <c r="Y467" s="618"/>
      <c r="Z467" s="618"/>
      <c r="AC467" s="619"/>
      <c r="AD467" s="620"/>
      <c r="AJ467" s="668"/>
      <c r="AO467" s="612"/>
      <c r="AP467" s="612"/>
      <c r="AY467" s="623"/>
      <c r="BD467" s="611"/>
      <c r="BG467" s="624"/>
      <c r="BH467" s="625"/>
      <c r="BI467" s="672"/>
      <c r="BO467" s="612"/>
      <c r="BY467" s="669"/>
      <c r="CA467" s="669"/>
    </row>
    <row r="468" spans="3:79" s="610" customFormat="1">
      <c r="C468" s="611"/>
      <c r="D468" s="612"/>
      <c r="E468" s="613"/>
      <c r="F468" s="614"/>
      <c r="J468" s="612"/>
      <c r="N468" s="668"/>
      <c r="P468" s="618"/>
      <c r="Q468" s="618"/>
      <c r="R468" s="618"/>
      <c r="S468" s="618"/>
      <c r="T468" s="618"/>
      <c r="U468" s="618"/>
      <c r="V468" s="618"/>
      <c r="W468" s="618"/>
      <c r="X468" s="618"/>
      <c r="Y468" s="618"/>
      <c r="Z468" s="618"/>
      <c r="AC468" s="619"/>
      <c r="AD468" s="620"/>
      <c r="AJ468" s="668"/>
      <c r="AO468" s="612"/>
      <c r="AP468" s="612"/>
      <c r="AY468" s="623"/>
      <c r="BD468" s="611"/>
      <c r="BG468" s="624"/>
      <c r="BH468" s="625"/>
      <c r="BI468" s="672"/>
      <c r="BO468" s="612"/>
      <c r="BY468" s="669"/>
      <c r="CA468" s="669"/>
    </row>
    <row r="469" spans="3:79" s="610" customFormat="1">
      <c r="C469" s="611"/>
      <c r="D469" s="612"/>
      <c r="E469" s="613"/>
      <c r="F469" s="614"/>
      <c r="J469" s="612"/>
      <c r="N469" s="668"/>
      <c r="P469" s="618"/>
      <c r="Q469" s="618"/>
      <c r="R469" s="618"/>
      <c r="S469" s="618"/>
      <c r="T469" s="618"/>
      <c r="U469" s="618"/>
      <c r="V469" s="618"/>
      <c r="W469" s="618"/>
      <c r="X469" s="618"/>
      <c r="Y469" s="618"/>
      <c r="Z469" s="618"/>
      <c r="AC469" s="619"/>
      <c r="AD469" s="620"/>
      <c r="AJ469" s="668"/>
      <c r="AO469" s="612"/>
      <c r="AP469" s="612"/>
      <c r="AY469" s="623"/>
      <c r="BD469" s="611"/>
      <c r="BG469" s="624"/>
      <c r="BH469" s="625"/>
      <c r="BI469" s="672"/>
      <c r="BO469" s="612"/>
      <c r="BY469" s="669"/>
      <c r="CA469" s="669"/>
    </row>
    <row r="470" spans="3:79" s="610" customFormat="1">
      <c r="C470" s="611"/>
      <c r="D470" s="612"/>
      <c r="E470" s="613"/>
      <c r="F470" s="614"/>
      <c r="J470" s="612"/>
      <c r="N470" s="668"/>
      <c r="P470" s="618"/>
      <c r="Q470" s="618"/>
      <c r="R470" s="618"/>
      <c r="S470" s="618"/>
      <c r="T470" s="618"/>
      <c r="U470" s="618"/>
      <c r="V470" s="618"/>
      <c r="W470" s="618"/>
      <c r="X470" s="618"/>
      <c r="Y470" s="618"/>
      <c r="Z470" s="618"/>
      <c r="AC470" s="619"/>
      <c r="AD470" s="620"/>
      <c r="AJ470" s="668"/>
      <c r="AO470" s="612"/>
      <c r="AP470" s="612"/>
      <c r="AY470" s="623"/>
      <c r="BD470" s="611"/>
      <c r="BG470" s="624"/>
      <c r="BH470" s="625"/>
      <c r="BI470" s="672"/>
      <c r="BO470" s="612"/>
      <c r="BY470" s="669"/>
      <c r="CA470" s="669"/>
    </row>
    <row r="471" spans="3:79" s="610" customFormat="1">
      <c r="C471" s="611"/>
      <c r="D471" s="612"/>
      <c r="E471" s="613"/>
      <c r="F471" s="614"/>
      <c r="J471" s="612"/>
      <c r="N471" s="668"/>
      <c r="P471" s="618"/>
      <c r="Q471" s="618"/>
      <c r="R471" s="618"/>
      <c r="S471" s="618"/>
      <c r="T471" s="618"/>
      <c r="U471" s="618"/>
      <c r="V471" s="618"/>
      <c r="W471" s="618"/>
      <c r="X471" s="618"/>
      <c r="Y471" s="618"/>
      <c r="Z471" s="618"/>
      <c r="AC471" s="619"/>
      <c r="AD471" s="620"/>
      <c r="AJ471" s="668"/>
      <c r="AO471" s="612"/>
      <c r="AP471" s="612"/>
      <c r="AY471" s="623"/>
      <c r="BD471" s="611"/>
      <c r="BG471" s="624"/>
      <c r="BH471" s="625"/>
      <c r="BI471" s="672"/>
      <c r="BO471" s="612"/>
      <c r="BY471" s="669"/>
      <c r="CA471" s="669"/>
    </row>
    <row r="472" spans="3:79" s="610" customFormat="1">
      <c r="C472" s="611"/>
      <c r="D472" s="612"/>
      <c r="E472" s="613"/>
      <c r="F472" s="614"/>
      <c r="J472" s="612"/>
      <c r="N472" s="668"/>
      <c r="P472" s="618"/>
      <c r="Q472" s="618"/>
      <c r="R472" s="618"/>
      <c r="S472" s="618"/>
      <c r="T472" s="618"/>
      <c r="U472" s="618"/>
      <c r="V472" s="618"/>
      <c r="W472" s="618"/>
      <c r="X472" s="618"/>
      <c r="Y472" s="618"/>
      <c r="Z472" s="618"/>
      <c r="AC472" s="619"/>
      <c r="AD472" s="620"/>
      <c r="AJ472" s="668"/>
      <c r="AO472" s="612"/>
      <c r="AP472" s="612"/>
      <c r="AY472" s="623"/>
      <c r="BD472" s="611"/>
      <c r="BG472" s="624"/>
      <c r="BH472" s="625"/>
      <c r="BI472" s="672"/>
      <c r="BO472" s="612"/>
      <c r="BY472" s="669"/>
      <c r="CA472" s="669"/>
    </row>
    <row r="473" spans="3:79" s="610" customFormat="1">
      <c r="C473" s="611"/>
      <c r="D473" s="612"/>
      <c r="E473" s="613"/>
      <c r="F473" s="614"/>
      <c r="J473" s="612"/>
      <c r="N473" s="668"/>
      <c r="P473" s="618"/>
      <c r="Q473" s="618"/>
      <c r="R473" s="618"/>
      <c r="S473" s="618"/>
      <c r="T473" s="618"/>
      <c r="U473" s="618"/>
      <c r="V473" s="618"/>
      <c r="W473" s="618"/>
      <c r="X473" s="618"/>
      <c r="Y473" s="618"/>
      <c r="Z473" s="618"/>
      <c r="AC473" s="619"/>
      <c r="AD473" s="620"/>
      <c r="AJ473" s="668"/>
      <c r="AO473" s="612"/>
      <c r="AP473" s="612"/>
      <c r="AY473" s="623"/>
      <c r="BD473" s="611"/>
      <c r="BG473" s="624"/>
      <c r="BH473" s="625"/>
      <c r="BI473" s="672"/>
      <c r="BO473" s="612"/>
      <c r="BY473" s="669"/>
      <c r="CA473" s="669"/>
    </row>
    <row r="474" spans="3:79" s="610" customFormat="1">
      <c r="C474" s="611"/>
      <c r="D474" s="612"/>
      <c r="E474" s="613"/>
      <c r="F474" s="614"/>
      <c r="J474" s="612"/>
      <c r="N474" s="668"/>
      <c r="P474" s="618"/>
      <c r="Q474" s="618"/>
      <c r="R474" s="618"/>
      <c r="S474" s="618"/>
      <c r="T474" s="618"/>
      <c r="U474" s="618"/>
      <c r="V474" s="618"/>
      <c r="W474" s="618"/>
      <c r="X474" s="618"/>
      <c r="Y474" s="618"/>
      <c r="Z474" s="618"/>
      <c r="AC474" s="619"/>
      <c r="AD474" s="620"/>
      <c r="AJ474" s="668"/>
      <c r="AO474" s="612"/>
      <c r="AP474" s="612"/>
      <c r="AY474" s="623"/>
      <c r="BD474" s="611"/>
      <c r="BG474" s="624"/>
      <c r="BH474" s="625"/>
      <c r="BI474" s="672"/>
      <c r="BO474" s="612"/>
      <c r="BY474" s="669"/>
      <c r="CA474" s="669"/>
    </row>
    <row r="475" spans="3:79" s="610" customFormat="1">
      <c r="C475" s="611"/>
      <c r="D475" s="612"/>
      <c r="E475" s="613"/>
      <c r="F475" s="614"/>
      <c r="J475" s="612"/>
      <c r="N475" s="668"/>
      <c r="P475" s="618"/>
      <c r="Q475" s="618"/>
      <c r="R475" s="618"/>
      <c r="S475" s="618"/>
      <c r="T475" s="618"/>
      <c r="U475" s="618"/>
      <c r="V475" s="618"/>
      <c r="W475" s="618"/>
      <c r="X475" s="618"/>
      <c r="Y475" s="618"/>
      <c r="Z475" s="618"/>
      <c r="AC475" s="619"/>
      <c r="AD475" s="620"/>
      <c r="AJ475" s="668"/>
      <c r="AO475" s="612"/>
      <c r="AP475" s="612"/>
      <c r="AY475" s="623"/>
      <c r="BD475" s="611"/>
      <c r="BG475" s="624"/>
      <c r="BH475" s="625"/>
      <c r="BI475" s="672"/>
      <c r="BO475" s="612"/>
      <c r="BY475" s="669"/>
      <c r="CA475" s="669"/>
    </row>
    <row r="476" spans="3:79" s="610" customFormat="1">
      <c r="C476" s="611"/>
      <c r="D476" s="612"/>
      <c r="E476" s="613"/>
      <c r="F476" s="614"/>
      <c r="J476" s="612"/>
      <c r="N476" s="668"/>
      <c r="P476" s="618"/>
      <c r="Q476" s="618"/>
      <c r="R476" s="618"/>
      <c r="S476" s="618"/>
      <c r="T476" s="618"/>
      <c r="U476" s="618"/>
      <c r="V476" s="618"/>
      <c r="W476" s="618"/>
      <c r="X476" s="618"/>
      <c r="Y476" s="618"/>
      <c r="Z476" s="618"/>
      <c r="AC476" s="619"/>
      <c r="AD476" s="620"/>
      <c r="AJ476" s="668"/>
      <c r="AO476" s="612"/>
      <c r="AP476" s="612"/>
      <c r="AY476" s="623"/>
      <c r="BD476" s="611"/>
      <c r="BG476" s="624"/>
      <c r="BH476" s="625"/>
      <c r="BI476" s="672"/>
      <c r="BO476" s="612"/>
      <c r="BY476" s="669"/>
      <c r="CA476" s="669"/>
    </row>
    <row r="477" spans="3:79" s="610" customFormat="1">
      <c r="C477" s="611"/>
      <c r="D477" s="612"/>
      <c r="E477" s="613"/>
      <c r="F477" s="614"/>
      <c r="J477" s="612"/>
      <c r="N477" s="668"/>
      <c r="P477" s="618"/>
      <c r="Q477" s="618"/>
      <c r="R477" s="618"/>
      <c r="S477" s="618"/>
      <c r="T477" s="618"/>
      <c r="U477" s="618"/>
      <c r="V477" s="618"/>
      <c r="W477" s="618"/>
      <c r="X477" s="618"/>
      <c r="Y477" s="618"/>
      <c r="Z477" s="618"/>
      <c r="AC477" s="619"/>
      <c r="AD477" s="620"/>
      <c r="AJ477" s="668"/>
      <c r="AO477" s="612"/>
      <c r="AP477" s="612"/>
      <c r="AY477" s="623"/>
      <c r="BD477" s="611"/>
      <c r="BG477" s="624"/>
      <c r="BH477" s="625"/>
      <c r="BI477" s="672"/>
      <c r="BO477" s="612"/>
      <c r="BY477" s="669"/>
      <c r="CA477" s="669"/>
    </row>
    <row r="478" spans="3:79" s="610" customFormat="1">
      <c r="C478" s="611"/>
      <c r="D478" s="612"/>
      <c r="E478" s="613"/>
      <c r="F478" s="614"/>
      <c r="J478" s="612"/>
      <c r="N478" s="668"/>
      <c r="P478" s="618"/>
      <c r="Q478" s="618"/>
      <c r="R478" s="618"/>
      <c r="S478" s="618"/>
      <c r="T478" s="618"/>
      <c r="U478" s="618"/>
      <c r="V478" s="618"/>
      <c r="W478" s="618"/>
      <c r="X478" s="618"/>
      <c r="Y478" s="618"/>
      <c r="Z478" s="618"/>
      <c r="AC478" s="619"/>
      <c r="AD478" s="620"/>
      <c r="AJ478" s="668"/>
      <c r="AO478" s="612"/>
      <c r="AP478" s="612"/>
      <c r="AY478" s="623"/>
      <c r="BD478" s="611"/>
      <c r="BG478" s="624"/>
      <c r="BH478" s="625"/>
      <c r="BI478" s="672"/>
      <c r="BO478" s="612"/>
      <c r="BY478" s="669"/>
      <c r="CA478" s="669"/>
    </row>
    <row r="479" spans="3:79" s="610" customFormat="1">
      <c r="C479" s="611"/>
      <c r="D479" s="612"/>
      <c r="E479" s="613"/>
      <c r="F479" s="614"/>
      <c r="J479" s="612"/>
      <c r="N479" s="668"/>
      <c r="P479" s="618"/>
      <c r="Q479" s="618"/>
      <c r="R479" s="618"/>
      <c r="S479" s="618"/>
      <c r="T479" s="618"/>
      <c r="U479" s="618"/>
      <c r="V479" s="618"/>
      <c r="W479" s="618"/>
      <c r="X479" s="618"/>
      <c r="Y479" s="618"/>
      <c r="Z479" s="618"/>
      <c r="AC479" s="619"/>
      <c r="AD479" s="620"/>
      <c r="AJ479" s="668"/>
      <c r="AO479" s="612"/>
      <c r="AP479" s="612"/>
      <c r="AY479" s="623"/>
      <c r="BD479" s="611"/>
      <c r="BG479" s="624"/>
      <c r="BH479" s="625"/>
      <c r="BI479" s="672"/>
      <c r="BO479" s="612"/>
      <c r="BY479" s="669"/>
      <c r="CA479" s="669"/>
    </row>
    <row r="480" spans="3:79" s="610" customFormat="1">
      <c r="C480" s="611"/>
      <c r="D480" s="612"/>
      <c r="E480" s="613"/>
      <c r="F480" s="614"/>
      <c r="J480" s="612"/>
      <c r="N480" s="668"/>
      <c r="P480" s="618"/>
      <c r="Q480" s="618"/>
      <c r="R480" s="618"/>
      <c r="S480" s="618"/>
      <c r="T480" s="618"/>
      <c r="U480" s="618"/>
      <c r="V480" s="618"/>
      <c r="W480" s="618"/>
      <c r="X480" s="618"/>
      <c r="Y480" s="618"/>
      <c r="Z480" s="618"/>
      <c r="AC480" s="619"/>
      <c r="AD480" s="620"/>
      <c r="AJ480" s="668"/>
      <c r="AO480" s="612"/>
      <c r="AP480" s="612"/>
      <c r="AY480" s="623"/>
      <c r="BD480" s="611"/>
      <c r="BG480" s="624"/>
      <c r="BH480" s="625"/>
      <c r="BI480" s="672"/>
      <c r="BO480" s="612"/>
      <c r="BY480" s="669"/>
      <c r="CA480" s="669"/>
    </row>
    <row r="481" spans="3:79" s="610" customFormat="1">
      <c r="C481" s="611"/>
      <c r="D481" s="612"/>
      <c r="E481" s="613"/>
      <c r="F481" s="614"/>
      <c r="J481" s="612"/>
      <c r="N481" s="668"/>
      <c r="P481" s="618"/>
      <c r="Q481" s="618"/>
      <c r="R481" s="618"/>
      <c r="S481" s="618"/>
      <c r="T481" s="618"/>
      <c r="U481" s="618"/>
      <c r="V481" s="618"/>
      <c r="W481" s="618"/>
      <c r="X481" s="618"/>
      <c r="Y481" s="618"/>
      <c r="Z481" s="618"/>
      <c r="AC481" s="619"/>
      <c r="AD481" s="620"/>
      <c r="AJ481" s="668"/>
      <c r="AO481" s="612"/>
      <c r="AP481" s="612"/>
      <c r="AY481" s="623"/>
      <c r="BD481" s="611"/>
      <c r="BG481" s="624"/>
      <c r="BH481" s="625"/>
      <c r="BI481" s="672"/>
      <c r="BO481" s="612"/>
      <c r="BY481" s="669"/>
      <c r="CA481" s="669"/>
    </row>
    <row r="482" spans="3:79" s="610" customFormat="1">
      <c r="C482" s="611"/>
      <c r="D482" s="612"/>
      <c r="E482" s="613"/>
      <c r="F482" s="614"/>
      <c r="J482" s="612"/>
      <c r="N482" s="668"/>
      <c r="P482" s="618"/>
      <c r="Q482" s="618"/>
      <c r="R482" s="618"/>
      <c r="S482" s="618"/>
      <c r="T482" s="618"/>
      <c r="U482" s="618"/>
      <c r="V482" s="618"/>
      <c r="W482" s="618"/>
      <c r="X482" s="618"/>
      <c r="Y482" s="618"/>
      <c r="Z482" s="618"/>
      <c r="AC482" s="619"/>
      <c r="AD482" s="620"/>
      <c r="AJ482" s="668"/>
      <c r="AO482" s="612"/>
      <c r="AP482" s="612"/>
      <c r="AY482" s="623"/>
      <c r="BD482" s="611"/>
      <c r="BG482" s="624"/>
      <c r="BH482" s="625"/>
      <c r="BI482" s="672"/>
      <c r="BO482" s="612"/>
      <c r="BY482" s="669"/>
      <c r="CA482" s="669"/>
    </row>
    <row r="483" spans="3:79" s="610" customFormat="1">
      <c r="C483" s="611"/>
      <c r="D483" s="612"/>
      <c r="E483" s="613"/>
      <c r="F483" s="614"/>
      <c r="J483" s="612"/>
      <c r="N483" s="668"/>
      <c r="P483" s="618"/>
      <c r="Q483" s="618"/>
      <c r="R483" s="618"/>
      <c r="S483" s="618"/>
      <c r="T483" s="618"/>
      <c r="U483" s="618"/>
      <c r="V483" s="618"/>
      <c r="W483" s="618"/>
      <c r="X483" s="618"/>
      <c r="Y483" s="618"/>
      <c r="Z483" s="618"/>
      <c r="AC483" s="619"/>
      <c r="AD483" s="620"/>
      <c r="AJ483" s="668"/>
      <c r="AO483" s="612"/>
      <c r="AP483" s="612"/>
      <c r="AY483" s="623"/>
      <c r="BD483" s="611"/>
      <c r="BG483" s="624"/>
      <c r="BH483" s="625"/>
      <c r="BI483" s="672"/>
      <c r="BO483" s="612"/>
      <c r="BY483" s="669"/>
      <c r="CA483" s="669"/>
    </row>
    <row r="484" spans="3:79" s="610" customFormat="1">
      <c r="C484" s="611"/>
      <c r="D484" s="612"/>
      <c r="E484" s="613"/>
      <c r="F484" s="614"/>
      <c r="J484" s="612"/>
      <c r="N484" s="668"/>
      <c r="P484" s="618"/>
      <c r="Q484" s="618"/>
      <c r="R484" s="618"/>
      <c r="S484" s="618"/>
      <c r="T484" s="618"/>
      <c r="U484" s="618"/>
      <c r="V484" s="618"/>
      <c r="W484" s="618"/>
      <c r="X484" s="618"/>
      <c r="Y484" s="618"/>
      <c r="Z484" s="618"/>
      <c r="AC484" s="619"/>
      <c r="AD484" s="620"/>
      <c r="AJ484" s="668"/>
      <c r="AO484" s="612"/>
      <c r="AP484" s="612"/>
      <c r="AY484" s="623"/>
      <c r="BD484" s="611"/>
      <c r="BG484" s="624"/>
      <c r="BH484" s="625"/>
      <c r="BI484" s="672"/>
      <c r="BO484" s="612"/>
      <c r="BY484" s="669"/>
      <c r="CA484" s="669"/>
    </row>
    <row r="485" spans="3:79" s="610" customFormat="1">
      <c r="C485" s="611"/>
      <c r="D485" s="612"/>
      <c r="E485" s="613"/>
      <c r="F485" s="614"/>
      <c r="J485" s="612"/>
      <c r="N485" s="668"/>
      <c r="P485" s="618"/>
      <c r="Q485" s="618"/>
      <c r="R485" s="618"/>
      <c r="S485" s="618"/>
      <c r="T485" s="618"/>
      <c r="U485" s="618"/>
      <c r="V485" s="618"/>
      <c r="W485" s="618"/>
      <c r="X485" s="618"/>
      <c r="Y485" s="618"/>
      <c r="Z485" s="618"/>
      <c r="AC485" s="619"/>
      <c r="AD485" s="620"/>
      <c r="AJ485" s="668"/>
      <c r="AO485" s="612"/>
      <c r="AP485" s="612"/>
      <c r="AY485" s="623"/>
      <c r="BD485" s="611"/>
      <c r="BG485" s="624"/>
      <c r="BH485" s="625"/>
      <c r="BI485" s="672"/>
      <c r="BO485" s="612"/>
      <c r="BY485" s="669"/>
      <c r="CA485" s="669"/>
    </row>
    <row r="486" spans="3:79" s="610" customFormat="1">
      <c r="C486" s="611"/>
      <c r="D486" s="612"/>
      <c r="E486" s="613"/>
      <c r="F486" s="614"/>
      <c r="J486" s="612"/>
      <c r="N486" s="668"/>
      <c r="P486" s="618"/>
      <c r="Q486" s="618"/>
      <c r="R486" s="618"/>
      <c r="S486" s="618"/>
      <c r="T486" s="618"/>
      <c r="U486" s="618"/>
      <c r="V486" s="618"/>
      <c r="W486" s="618"/>
      <c r="X486" s="618"/>
      <c r="Y486" s="618"/>
      <c r="Z486" s="618"/>
      <c r="AC486" s="619"/>
      <c r="AD486" s="620"/>
      <c r="AJ486" s="668"/>
      <c r="AO486" s="612"/>
      <c r="AP486" s="612"/>
      <c r="AY486" s="623"/>
      <c r="BD486" s="611"/>
      <c r="BG486" s="624"/>
      <c r="BH486" s="625"/>
      <c r="BI486" s="672"/>
      <c r="BO486" s="612"/>
      <c r="BY486" s="669"/>
      <c r="CA486" s="669"/>
    </row>
    <row r="487" spans="3:79" s="610" customFormat="1">
      <c r="C487" s="611"/>
      <c r="D487" s="612"/>
      <c r="E487" s="613"/>
      <c r="F487" s="614"/>
      <c r="J487" s="612"/>
      <c r="N487" s="668"/>
      <c r="P487" s="618"/>
      <c r="Q487" s="618"/>
      <c r="R487" s="618"/>
      <c r="S487" s="618"/>
      <c r="T487" s="618"/>
      <c r="U487" s="618"/>
      <c r="V487" s="618"/>
      <c r="W487" s="618"/>
      <c r="X487" s="618"/>
      <c r="Y487" s="618"/>
      <c r="Z487" s="618"/>
      <c r="AC487" s="619"/>
      <c r="AD487" s="620"/>
      <c r="AJ487" s="668"/>
      <c r="AO487" s="612"/>
      <c r="AP487" s="612"/>
      <c r="AY487" s="623"/>
      <c r="BD487" s="611"/>
      <c r="BG487" s="624"/>
      <c r="BH487" s="625"/>
      <c r="BI487" s="672"/>
      <c r="BO487" s="612"/>
      <c r="BY487" s="669"/>
      <c r="CA487" s="669"/>
    </row>
    <row r="488" spans="3:79" s="610" customFormat="1">
      <c r="C488" s="611"/>
      <c r="D488" s="612"/>
      <c r="E488" s="613"/>
      <c r="F488" s="614"/>
      <c r="J488" s="612"/>
      <c r="N488" s="668"/>
      <c r="P488" s="618"/>
      <c r="Q488" s="618"/>
      <c r="R488" s="618"/>
      <c r="S488" s="618"/>
      <c r="T488" s="618"/>
      <c r="U488" s="618"/>
      <c r="V488" s="618"/>
      <c r="W488" s="618"/>
      <c r="X488" s="618"/>
      <c r="Y488" s="618"/>
      <c r="Z488" s="618"/>
      <c r="AC488" s="619"/>
      <c r="AD488" s="620"/>
      <c r="AJ488" s="668"/>
      <c r="AO488" s="612"/>
      <c r="AP488" s="612"/>
      <c r="AY488" s="623"/>
      <c r="BD488" s="611"/>
      <c r="BG488" s="624"/>
      <c r="BH488" s="625"/>
      <c r="BI488" s="672"/>
      <c r="BO488" s="612"/>
      <c r="BY488" s="669"/>
      <c r="CA488" s="669"/>
    </row>
    <row r="489" spans="3:79" s="610" customFormat="1">
      <c r="C489" s="611"/>
      <c r="D489" s="612"/>
      <c r="E489" s="613"/>
      <c r="F489" s="614"/>
      <c r="J489" s="612"/>
      <c r="N489" s="668"/>
      <c r="P489" s="618"/>
      <c r="Q489" s="618"/>
      <c r="R489" s="618"/>
      <c r="S489" s="618"/>
      <c r="T489" s="618"/>
      <c r="U489" s="618"/>
      <c r="V489" s="618"/>
      <c r="W489" s="618"/>
      <c r="X489" s="618"/>
      <c r="Y489" s="618"/>
      <c r="Z489" s="618"/>
      <c r="AC489" s="619"/>
      <c r="AD489" s="620"/>
      <c r="AJ489" s="668"/>
      <c r="AO489" s="612"/>
      <c r="AP489" s="612"/>
      <c r="AY489" s="623"/>
      <c r="BD489" s="611"/>
      <c r="BG489" s="624"/>
      <c r="BH489" s="625"/>
      <c r="BI489" s="672"/>
      <c r="BO489" s="612"/>
      <c r="BY489" s="669"/>
      <c r="CA489" s="669"/>
    </row>
    <row r="490" spans="3:79" s="610" customFormat="1">
      <c r="C490" s="611"/>
      <c r="D490" s="612"/>
      <c r="E490" s="613"/>
      <c r="F490" s="614"/>
      <c r="J490" s="612"/>
      <c r="N490" s="668"/>
      <c r="P490" s="618"/>
      <c r="Q490" s="618"/>
      <c r="R490" s="618"/>
      <c r="S490" s="618"/>
      <c r="T490" s="618"/>
      <c r="U490" s="618"/>
      <c r="V490" s="618"/>
      <c r="W490" s="618"/>
      <c r="X490" s="618"/>
      <c r="Y490" s="618"/>
      <c r="Z490" s="618"/>
      <c r="AC490" s="619"/>
      <c r="AD490" s="620"/>
      <c r="AJ490" s="668"/>
      <c r="AO490" s="612"/>
      <c r="AP490" s="612"/>
      <c r="AY490" s="623"/>
      <c r="BD490" s="611"/>
      <c r="BG490" s="624"/>
      <c r="BH490" s="625"/>
      <c r="BI490" s="672"/>
      <c r="BO490" s="612"/>
      <c r="BY490" s="669"/>
      <c r="CA490" s="669"/>
    </row>
    <row r="491" spans="3:79" s="610" customFormat="1">
      <c r="C491" s="611"/>
      <c r="D491" s="612"/>
      <c r="E491" s="613"/>
      <c r="F491" s="614"/>
      <c r="J491" s="612"/>
      <c r="N491" s="668"/>
      <c r="P491" s="618"/>
      <c r="Q491" s="618"/>
      <c r="R491" s="618"/>
      <c r="S491" s="618"/>
      <c r="T491" s="618"/>
      <c r="U491" s="618"/>
      <c r="V491" s="618"/>
      <c r="W491" s="618"/>
      <c r="X491" s="618"/>
      <c r="Y491" s="618"/>
      <c r="Z491" s="618"/>
      <c r="AC491" s="619"/>
      <c r="AD491" s="620"/>
      <c r="AJ491" s="668"/>
      <c r="AO491" s="612"/>
      <c r="AP491" s="612"/>
      <c r="AY491" s="623"/>
      <c r="BD491" s="611"/>
      <c r="BG491" s="624"/>
      <c r="BH491" s="625"/>
      <c r="BI491" s="672"/>
      <c r="BO491" s="612"/>
      <c r="BY491" s="669"/>
      <c r="CA491" s="669"/>
    </row>
    <row r="492" spans="3:79" s="610" customFormat="1">
      <c r="C492" s="611"/>
      <c r="D492" s="612"/>
      <c r="E492" s="613"/>
      <c r="F492" s="614"/>
      <c r="J492" s="612"/>
      <c r="N492" s="668"/>
      <c r="P492" s="618"/>
      <c r="Q492" s="618"/>
      <c r="R492" s="618"/>
      <c r="S492" s="618"/>
      <c r="T492" s="618"/>
      <c r="U492" s="618"/>
      <c r="V492" s="618"/>
      <c r="W492" s="618"/>
      <c r="X492" s="618"/>
      <c r="Y492" s="618"/>
      <c r="Z492" s="618"/>
      <c r="AC492" s="619"/>
      <c r="AD492" s="620"/>
      <c r="AJ492" s="668"/>
      <c r="AO492" s="612"/>
      <c r="AP492" s="612"/>
      <c r="AY492" s="623"/>
      <c r="BD492" s="611"/>
      <c r="BG492" s="624"/>
      <c r="BH492" s="625"/>
      <c r="BI492" s="672"/>
      <c r="BO492" s="612"/>
      <c r="BY492" s="669"/>
      <c r="CA492" s="669"/>
    </row>
    <row r="493" spans="3:79" s="610" customFormat="1">
      <c r="C493" s="611"/>
      <c r="D493" s="612"/>
      <c r="E493" s="613"/>
      <c r="F493" s="614"/>
      <c r="J493" s="612"/>
      <c r="N493" s="668"/>
      <c r="P493" s="618"/>
      <c r="Q493" s="618"/>
      <c r="R493" s="618"/>
      <c r="S493" s="618"/>
      <c r="T493" s="618"/>
      <c r="U493" s="618"/>
      <c r="V493" s="618"/>
      <c r="W493" s="618"/>
      <c r="X493" s="618"/>
      <c r="Y493" s="618"/>
      <c r="Z493" s="618"/>
      <c r="AC493" s="619"/>
      <c r="AD493" s="620"/>
      <c r="AJ493" s="668"/>
      <c r="AO493" s="612"/>
      <c r="AP493" s="612"/>
      <c r="AY493" s="623"/>
      <c r="BD493" s="611"/>
      <c r="BG493" s="624"/>
      <c r="BH493" s="625"/>
      <c r="BI493" s="672"/>
      <c r="BO493" s="612"/>
      <c r="BY493" s="669"/>
      <c r="CA493" s="669"/>
    </row>
    <row r="494" spans="3:79" s="610" customFormat="1">
      <c r="C494" s="611"/>
      <c r="D494" s="612"/>
      <c r="E494" s="613"/>
      <c r="F494" s="614"/>
      <c r="J494" s="612"/>
      <c r="N494" s="668"/>
      <c r="P494" s="618"/>
      <c r="Q494" s="618"/>
      <c r="R494" s="618"/>
      <c r="S494" s="618"/>
      <c r="T494" s="618"/>
      <c r="U494" s="618"/>
      <c r="V494" s="618"/>
      <c r="W494" s="618"/>
      <c r="X494" s="618"/>
      <c r="Y494" s="618"/>
      <c r="Z494" s="618"/>
      <c r="AC494" s="619"/>
      <c r="AD494" s="620"/>
      <c r="AJ494" s="668"/>
      <c r="AO494" s="612"/>
      <c r="AP494" s="612"/>
      <c r="AY494" s="623"/>
      <c r="BD494" s="611"/>
      <c r="BG494" s="624"/>
      <c r="BH494" s="625"/>
      <c r="BI494" s="672"/>
      <c r="BO494" s="612"/>
      <c r="BY494" s="669"/>
      <c r="CA494" s="669"/>
    </row>
    <row r="495" spans="3:79" s="610" customFormat="1">
      <c r="C495" s="611"/>
      <c r="D495" s="612"/>
      <c r="E495" s="613"/>
      <c r="F495" s="614"/>
      <c r="J495" s="612"/>
      <c r="N495" s="668"/>
      <c r="P495" s="618"/>
      <c r="Q495" s="618"/>
      <c r="R495" s="618"/>
      <c r="S495" s="618"/>
      <c r="T495" s="618"/>
      <c r="U495" s="618"/>
      <c r="V495" s="618"/>
      <c r="W495" s="618"/>
      <c r="X495" s="618"/>
      <c r="Y495" s="618"/>
      <c r="Z495" s="618"/>
      <c r="AC495" s="619"/>
      <c r="AD495" s="620"/>
      <c r="AJ495" s="668"/>
      <c r="AO495" s="612"/>
      <c r="AP495" s="612"/>
      <c r="AY495" s="623"/>
      <c r="BD495" s="611"/>
      <c r="BG495" s="624"/>
      <c r="BH495" s="625"/>
      <c r="BI495" s="672"/>
      <c r="BO495" s="612"/>
      <c r="BY495" s="669"/>
      <c r="CA495" s="669"/>
    </row>
    <row r="496" spans="3:79" s="610" customFormat="1">
      <c r="C496" s="611"/>
      <c r="D496" s="612"/>
      <c r="E496" s="613"/>
      <c r="F496" s="614"/>
      <c r="J496" s="612"/>
      <c r="N496" s="668"/>
      <c r="P496" s="618"/>
      <c r="Q496" s="618"/>
      <c r="R496" s="618"/>
      <c r="S496" s="618"/>
      <c r="T496" s="618"/>
      <c r="U496" s="618"/>
      <c r="V496" s="618"/>
      <c r="W496" s="618"/>
      <c r="X496" s="618"/>
      <c r="Y496" s="618"/>
      <c r="Z496" s="618"/>
      <c r="AC496" s="619"/>
      <c r="AD496" s="620"/>
      <c r="AJ496" s="668"/>
      <c r="AO496" s="612"/>
      <c r="AP496" s="612"/>
      <c r="AY496" s="623"/>
      <c r="BD496" s="611"/>
      <c r="BG496" s="624"/>
      <c r="BH496" s="625"/>
      <c r="BI496" s="672"/>
      <c r="BO496" s="612"/>
      <c r="BY496" s="669"/>
      <c r="CA496" s="669"/>
    </row>
    <row r="497" spans="3:79" s="610" customFormat="1">
      <c r="C497" s="611"/>
      <c r="D497" s="612"/>
      <c r="E497" s="613"/>
      <c r="F497" s="614"/>
      <c r="J497" s="612"/>
      <c r="N497" s="668"/>
      <c r="P497" s="618"/>
      <c r="Q497" s="618"/>
      <c r="R497" s="618"/>
      <c r="S497" s="618"/>
      <c r="T497" s="618"/>
      <c r="U497" s="618"/>
      <c r="V497" s="618"/>
      <c r="W497" s="618"/>
      <c r="X497" s="618"/>
      <c r="Y497" s="618"/>
      <c r="Z497" s="618"/>
      <c r="AC497" s="619"/>
      <c r="AD497" s="620"/>
      <c r="AJ497" s="668"/>
      <c r="AO497" s="612"/>
      <c r="AP497" s="612"/>
      <c r="AY497" s="623"/>
      <c r="BD497" s="611"/>
      <c r="BG497" s="624"/>
      <c r="BH497" s="625"/>
      <c r="BI497" s="672"/>
      <c r="BO497" s="612"/>
      <c r="BY497" s="669"/>
      <c r="CA497" s="669"/>
    </row>
    <row r="498" spans="3:79" s="610" customFormat="1">
      <c r="C498" s="611"/>
      <c r="D498" s="612"/>
      <c r="E498" s="613"/>
      <c r="F498" s="614"/>
      <c r="J498" s="612"/>
      <c r="N498" s="668"/>
      <c r="P498" s="618"/>
      <c r="Q498" s="618"/>
      <c r="R498" s="618"/>
      <c r="S498" s="618"/>
      <c r="T498" s="618"/>
      <c r="U498" s="618"/>
      <c r="V498" s="618"/>
      <c r="W498" s="618"/>
      <c r="X498" s="618"/>
      <c r="Y498" s="618"/>
      <c r="Z498" s="618"/>
      <c r="AC498" s="619"/>
      <c r="AD498" s="620"/>
      <c r="AJ498" s="668"/>
      <c r="AO498" s="612"/>
      <c r="AP498" s="612"/>
      <c r="AY498" s="623"/>
      <c r="BD498" s="611"/>
      <c r="BG498" s="624"/>
      <c r="BH498" s="625"/>
      <c r="BI498" s="672"/>
      <c r="BO498" s="612"/>
      <c r="BY498" s="669"/>
      <c r="CA498" s="669"/>
    </row>
    <row r="499" spans="3:79" s="610" customFormat="1">
      <c r="C499" s="611"/>
      <c r="D499" s="612"/>
      <c r="E499" s="613"/>
      <c r="F499" s="614"/>
      <c r="J499" s="612"/>
      <c r="N499" s="668"/>
      <c r="P499" s="618"/>
      <c r="Q499" s="618"/>
      <c r="R499" s="618"/>
      <c r="S499" s="618"/>
      <c r="T499" s="618"/>
      <c r="U499" s="618"/>
      <c r="V499" s="618"/>
      <c r="W499" s="618"/>
      <c r="X499" s="618"/>
      <c r="Y499" s="618"/>
      <c r="Z499" s="618"/>
      <c r="AC499" s="619"/>
      <c r="AD499" s="620"/>
      <c r="AJ499" s="668"/>
      <c r="AO499" s="612"/>
      <c r="AP499" s="612"/>
      <c r="AY499" s="623"/>
      <c r="BD499" s="611"/>
      <c r="BG499" s="624"/>
      <c r="BH499" s="625"/>
      <c r="BI499" s="672"/>
      <c r="BO499" s="612"/>
      <c r="BY499" s="669"/>
      <c r="CA499" s="669"/>
    </row>
    <row r="500" spans="3:79" s="610" customFormat="1">
      <c r="C500" s="611"/>
      <c r="D500" s="612"/>
      <c r="E500" s="613"/>
      <c r="F500" s="614"/>
      <c r="J500" s="612"/>
      <c r="N500" s="668"/>
      <c r="P500" s="618"/>
      <c r="Q500" s="618"/>
      <c r="R500" s="618"/>
      <c r="S500" s="618"/>
      <c r="T500" s="618"/>
      <c r="U500" s="618"/>
      <c r="V500" s="618"/>
      <c r="W500" s="618"/>
      <c r="X500" s="618"/>
      <c r="Y500" s="618"/>
      <c r="Z500" s="618"/>
      <c r="AC500" s="619"/>
      <c r="AD500" s="620"/>
      <c r="AJ500" s="668"/>
      <c r="AO500" s="612"/>
      <c r="AP500" s="612"/>
      <c r="AY500" s="623"/>
      <c r="BD500" s="611"/>
      <c r="BG500" s="624"/>
      <c r="BH500" s="625"/>
      <c r="BI500" s="672"/>
      <c r="BO500" s="612"/>
      <c r="BY500" s="669"/>
      <c r="CA500" s="669"/>
    </row>
    <row r="501" spans="3:79" s="610" customFormat="1">
      <c r="C501" s="611"/>
      <c r="D501" s="612"/>
      <c r="E501" s="613"/>
      <c r="F501" s="614"/>
      <c r="J501" s="612"/>
      <c r="N501" s="668"/>
      <c r="P501" s="618"/>
      <c r="Q501" s="618"/>
      <c r="R501" s="618"/>
      <c r="S501" s="618"/>
      <c r="T501" s="618"/>
      <c r="U501" s="618"/>
      <c r="V501" s="618"/>
      <c r="W501" s="618"/>
      <c r="X501" s="618"/>
      <c r="Y501" s="618"/>
      <c r="Z501" s="618"/>
      <c r="AC501" s="619"/>
      <c r="AD501" s="620"/>
      <c r="AJ501" s="668"/>
      <c r="AO501" s="612"/>
      <c r="AP501" s="612"/>
      <c r="AY501" s="623"/>
      <c r="BD501" s="611"/>
      <c r="BG501" s="624"/>
      <c r="BH501" s="625"/>
      <c r="BI501" s="672"/>
      <c r="BO501" s="612"/>
      <c r="BY501" s="669"/>
      <c r="CA501" s="669"/>
    </row>
    <row r="502" spans="3:79" s="610" customFormat="1">
      <c r="C502" s="611"/>
      <c r="D502" s="612"/>
      <c r="E502" s="613"/>
      <c r="F502" s="614"/>
      <c r="J502" s="612"/>
      <c r="N502" s="668"/>
      <c r="P502" s="618"/>
      <c r="Q502" s="618"/>
      <c r="R502" s="618"/>
      <c r="S502" s="618"/>
      <c r="T502" s="618"/>
      <c r="U502" s="618"/>
      <c r="V502" s="618"/>
      <c r="W502" s="618"/>
      <c r="X502" s="618"/>
      <c r="Y502" s="618"/>
      <c r="Z502" s="618"/>
      <c r="AC502" s="619"/>
      <c r="AD502" s="620"/>
      <c r="AJ502" s="668"/>
      <c r="AO502" s="612"/>
      <c r="AP502" s="612"/>
      <c r="AY502" s="623"/>
      <c r="BD502" s="611"/>
      <c r="BG502" s="624"/>
      <c r="BH502" s="625"/>
      <c r="BI502" s="672"/>
      <c r="BO502" s="612"/>
      <c r="BY502" s="669"/>
      <c r="CA502" s="669"/>
    </row>
    <row r="503" spans="3:79" s="610" customFormat="1">
      <c r="C503" s="611"/>
      <c r="D503" s="612"/>
      <c r="E503" s="613"/>
      <c r="F503" s="614"/>
      <c r="J503" s="612"/>
      <c r="N503" s="668"/>
      <c r="P503" s="618"/>
      <c r="Q503" s="618"/>
      <c r="R503" s="618"/>
      <c r="S503" s="618"/>
      <c r="T503" s="618"/>
      <c r="U503" s="618"/>
      <c r="V503" s="618"/>
      <c r="W503" s="618"/>
      <c r="X503" s="618"/>
      <c r="Y503" s="618"/>
      <c r="Z503" s="618"/>
      <c r="AC503" s="619"/>
      <c r="AD503" s="620"/>
      <c r="AJ503" s="668"/>
      <c r="AO503" s="612"/>
      <c r="AP503" s="612"/>
      <c r="AY503" s="623"/>
      <c r="BD503" s="611"/>
      <c r="BG503" s="624"/>
      <c r="BH503" s="625"/>
      <c r="BI503" s="672"/>
      <c r="BO503" s="612"/>
      <c r="BY503" s="669"/>
      <c r="CA503" s="669"/>
    </row>
    <row r="504" spans="3:79" s="610" customFormat="1">
      <c r="C504" s="611"/>
      <c r="D504" s="612"/>
      <c r="E504" s="613"/>
      <c r="F504" s="614"/>
      <c r="J504" s="612"/>
      <c r="N504" s="668"/>
      <c r="P504" s="618"/>
      <c r="Q504" s="618"/>
      <c r="R504" s="618"/>
      <c r="S504" s="618"/>
      <c r="T504" s="618"/>
      <c r="U504" s="618"/>
      <c r="V504" s="618"/>
      <c r="W504" s="618"/>
      <c r="X504" s="618"/>
      <c r="Y504" s="618"/>
      <c r="Z504" s="618"/>
      <c r="AC504" s="619"/>
      <c r="AD504" s="620"/>
      <c r="AJ504" s="668"/>
      <c r="AO504" s="612"/>
      <c r="AP504" s="612"/>
      <c r="AY504" s="623"/>
      <c r="BD504" s="611"/>
      <c r="BG504" s="624"/>
      <c r="BH504" s="625"/>
      <c r="BI504" s="672"/>
      <c r="BO504" s="612"/>
      <c r="BY504" s="669"/>
      <c r="CA504" s="669"/>
    </row>
    <row r="505" spans="3:79" s="610" customFormat="1">
      <c r="C505" s="611"/>
      <c r="D505" s="612"/>
      <c r="E505" s="613"/>
      <c r="F505" s="614"/>
      <c r="J505" s="612"/>
      <c r="N505" s="668"/>
      <c r="P505" s="618"/>
      <c r="Q505" s="618"/>
      <c r="R505" s="618"/>
      <c r="S505" s="618"/>
      <c r="T505" s="618"/>
      <c r="U505" s="618"/>
      <c r="V505" s="618"/>
      <c r="W505" s="618"/>
      <c r="X505" s="618"/>
      <c r="Y505" s="618"/>
      <c r="Z505" s="618"/>
      <c r="AC505" s="619"/>
      <c r="AD505" s="620"/>
      <c r="AJ505" s="668"/>
      <c r="AO505" s="612"/>
      <c r="AP505" s="612"/>
      <c r="AY505" s="623"/>
      <c r="BD505" s="611"/>
      <c r="BG505" s="624"/>
      <c r="BH505" s="625"/>
      <c r="BI505" s="672"/>
      <c r="BO505" s="612"/>
      <c r="BY505" s="669"/>
      <c r="CA505" s="669"/>
    </row>
    <row r="506" spans="3:79" s="610" customFormat="1">
      <c r="C506" s="611"/>
      <c r="D506" s="612"/>
      <c r="E506" s="613"/>
      <c r="F506" s="614"/>
      <c r="J506" s="612"/>
      <c r="N506" s="668"/>
      <c r="P506" s="618"/>
      <c r="Q506" s="618"/>
      <c r="R506" s="618"/>
      <c r="S506" s="618"/>
      <c r="T506" s="618"/>
      <c r="U506" s="618"/>
      <c r="V506" s="618"/>
      <c r="W506" s="618"/>
      <c r="X506" s="618"/>
      <c r="Y506" s="618"/>
      <c r="Z506" s="618"/>
      <c r="AC506" s="619"/>
      <c r="AD506" s="620"/>
      <c r="AJ506" s="668"/>
      <c r="AO506" s="612"/>
      <c r="AP506" s="612"/>
      <c r="AY506" s="623"/>
      <c r="BD506" s="611"/>
      <c r="BG506" s="624"/>
      <c r="BH506" s="625"/>
      <c r="BI506" s="672"/>
      <c r="BO506" s="612"/>
      <c r="BY506" s="669"/>
      <c r="CA506" s="669"/>
    </row>
    <row r="507" spans="3:79" s="610" customFormat="1">
      <c r="C507" s="611"/>
      <c r="D507" s="612"/>
      <c r="E507" s="613"/>
      <c r="F507" s="614"/>
      <c r="J507" s="612"/>
      <c r="N507" s="668"/>
      <c r="P507" s="618"/>
      <c r="Q507" s="618"/>
      <c r="R507" s="618"/>
      <c r="S507" s="618"/>
      <c r="T507" s="618"/>
      <c r="U507" s="618"/>
      <c r="V507" s="618"/>
      <c r="W507" s="618"/>
      <c r="X507" s="618"/>
      <c r="Y507" s="618"/>
      <c r="Z507" s="618"/>
      <c r="AC507" s="619"/>
      <c r="AD507" s="620"/>
      <c r="AJ507" s="668"/>
      <c r="AO507" s="612"/>
      <c r="AP507" s="612"/>
      <c r="AY507" s="623"/>
      <c r="BD507" s="611"/>
      <c r="BG507" s="624"/>
      <c r="BH507" s="625"/>
      <c r="BI507" s="672"/>
      <c r="BO507" s="612"/>
      <c r="BY507" s="669"/>
      <c r="CA507" s="669"/>
    </row>
    <row r="508" spans="3:79" s="610" customFormat="1">
      <c r="C508" s="611"/>
      <c r="D508" s="612"/>
      <c r="E508" s="613"/>
      <c r="F508" s="614"/>
      <c r="J508" s="612"/>
      <c r="N508" s="668"/>
      <c r="P508" s="618"/>
      <c r="Q508" s="618"/>
      <c r="R508" s="618"/>
      <c r="S508" s="618"/>
      <c r="T508" s="618"/>
      <c r="U508" s="618"/>
      <c r="V508" s="618"/>
      <c r="W508" s="618"/>
      <c r="X508" s="618"/>
      <c r="Y508" s="618"/>
      <c r="Z508" s="618"/>
      <c r="AC508" s="619"/>
      <c r="AD508" s="620"/>
      <c r="AJ508" s="668"/>
      <c r="AO508" s="612"/>
      <c r="AP508" s="612"/>
      <c r="AY508" s="623"/>
      <c r="BD508" s="611"/>
      <c r="BG508" s="624"/>
      <c r="BH508" s="625"/>
      <c r="BI508" s="672"/>
      <c r="BO508" s="612"/>
      <c r="BY508" s="669"/>
      <c r="CA508" s="669"/>
    </row>
    <row r="509" spans="3:79" s="610" customFormat="1">
      <c r="C509" s="611"/>
      <c r="D509" s="612"/>
      <c r="E509" s="613"/>
      <c r="F509" s="614"/>
      <c r="J509" s="612"/>
      <c r="N509" s="668"/>
      <c r="P509" s="618"/>
      <c r="Q509" s="618"/>
      <c r="R509" s="618"/>
      <c r="S509" s="618"/>
      <c r="T509" s="618"/>
      <c r="U509" s="618"/>
      <c r="V509" s="618"/>
      <c r="W509" s="618"/>
      <c r="X509" s="618"/>
      <c r="Y509" s="618"/>
      <c r="Z509" s="618"/>
      <c r="AC509" s="619"/>
      <c r="AD509" s="620"/>
      <c r="AJ509" s="668"/>
      <c r="AO509" s="612"/>
      <c r="AP509" s="612"/>
      <c r="AY509" s="623"/>
      <c r="BD509" s="611"/>
      <c r="BG509" s="624"/>
      <c r="BH509" s="625"/>
      <c r="BI509" s="672"/>
      <c r="BO509" s="612"/>
      <c r="BY509" s="669"/>
      <c r="CA509" s="669"/>
    </row>
    <row r="510" spans="3:79" s="610" customFormat="1">
      <c r="C510" s="611"/>
      <c r="D510" s="612"/>
      <c r="E510" s="613"/>
      <c r="F510" s="614"/>
      <c r="J510" s="612"/>
      <c r="N510" s="668"/>
      <c r="P510" s="618"/>
      <c r="Q510" s="618"/>
      <c r="R510" s="618"/>
      <c r="S510" s="618"/>
      <c r="T510" s="618"/>
      <c r="U510" s="618"/>
      <c r="V510" s="618"/>
      <c r="W510" s="618"/>
      <c r="X510" s="618"/>
      <c r="Y510" s="618"/>
      <c r="Z510" s="618"/>
      <c r="AC510" s="619"/>
      <c r="AD510" s="620"/>
      <c r="AJ510" s="668"/>
      <c r="AO510" s="612"/>
      <c r="AP510" s="612"/>
      <c r="AY510" s="623"/>
      <c r="BD510" s="611"/>
      <c r="BG510" s="624"/>
      <c r="BH510" s="625"/>
      <c r="BI510" s="672"/>
      <c r="BO510" s="612"/>
      <c r="BY510" s="669"/>
      <c r="CA510" s="669"/>
    </row>
    <row r="511" spans="3:79" s="610" customFormat="1">
      <c r="C511" s="611"/>
      <c r="D511" s="612"/>
      <c r="E511" s="613"/>
      <c r="F511" s="614"/>
      <c r="J511" s="612"/>
      <c r="N511" s="668"/>
      <c r="P511" s="618"/>
      <c r="Q511" s="618"/>
      <c r="R511" s="618"/>
      <c r="S511" s="618"/>
      <c r="T511" s="618"/>
      <c r="U511" s="618"/>
      <c r="V511" s="618"/>
      <c r="W511" s="618"/>
      <c r="X511" s="618"/>
      <c r="Y511" s="618"/>
      <c r="Z511" s="618"/>
      <c r="AC511" s="619"/>
      <c r="AD511" s="620"/>
      <c r="AJ511" s="668"/>
      <c r="AO511" s="612"/>
      <c r="AP511" s="612"/>
      <c r="AY511" s="623"/>
      <c r="BD511" s="611"/>
      <c r="BG511" s="624"/>
      <c r="BH511" s="625"/>
      <c r="BI511" s="672"/>
      <c r="BO511" s="612"/>
      <c r="BY511" s="669"/>
      <c r="CA511" s="669"/>
    </row>
    <row r="512" spans="3:79" s="610" customFormat="1">
      <c r="C512" s="611"/>
      <c r="D512" s="612"/>
      <c r="E512" s="613"/>
      <c r="F512" s="614"/>
      <c r="J512" s="612"/>
      <c r="N512" s="668"/>
      <c r="P512" s="618"/>
      <c r="Q512" s="618"/>
      <c r="R512" s="618"/>
      <c r="S512" s="618"/>
      <c r="T512" s="618"/>
      <c r="U512" s="618"/>
      <c r="V512" s="618"/>
      <c r="W512" s="618"/>
      <c r="X512" s="618"/>
      <c r="Y512" s="618"/>
      <c r="Z512" s="618"/>
      <c r="AC512" s="619"/>
      <c r="AD512" s="620"/>
      <c r="AJ512" s="668"/>
      <c r="AO512" s="612"/>
      <c r="AP512" s="612"/>
      <c r="AY512" s="623"/>
      <c r="BD512" s="611"/>
      <c r="BG512" s="624"/>
      <c r="BH512" s="625"/>
      <c r="BI512" s="672"/>
      <c r="BO512" s="612"/>
      <c r="BY512" s="669"/>
      <c r="CA512" s="669"/>
    </row>
    <row r="513" spans="3:79" s="610" customFormat="1">
      <c r="C513" s="611"/>
      <c r="D513" s="612"/>
      <c r="E513" s="613"/>
      <c r="F513" s="614"/>
      <c r="J513" s="612"/>
      <c r="N513" s="668"/>
      <c r="P513" s="618"/>
      <c r="Q513" s="618"/>
      <c r="R513" s="618"/>
      <c r="S513" s="618"/>
      <c r="T513" s="618"/>
      <c r="U513" s="618"/>
      <c r="V513" s="618"/>
      <c r="W513" s="618"/>
      <c r="X513" s="618"/>
      <c r="Y513" s="618"/>
      <c r="Z513" s="618"/>
      <c r="AC513" s="619"/>
      <c r="AD513" s="620"/>
      <c r="AJ513" s="668"/>
      <c r="AO513" s="612"/>
      <c r="AP513" s="612"/>
      <c r="AY513" s="623"/>
      <c r="BD513" s="611"/>
      <c r="BG513" s="624"/>
      <c r="BH513" s="625"/>
      <c r="BI513" s="672"/>
      <c r="BO513" s="612"/>
      <c r="BY513" s="669"/>
      <c r="CA513" s="669"/>
    </row>
    <row r="514" spans="3:79" s="610" customFormat="1">
      <c r="C514" s="611"/>
      <c r="D514" s="612"/>
      <c r="E514" s="613"/>
      <c r="F514" s="614"/>
      <c r="J514" s="612"/>
      <c r="N514" s="668"/>
      <c r="P514" s="618"/>
      <c r="Q514" s="618"/>
      <c r="R514" s="618"/>
      <c r="S514" s="618"/>
      <c r="T514" s="618"/>
      <c r="U514" s="618"/>
      <c r="V514" s="618"/>
      <c r="W514" s="618"/>
      <c r="X514" s="618"/>
      <c r="Y514" s="618"/>
      <c r="Z514" s="618"/>
      <c r="AC514" s="619"/>
      <c r="AD514" s="620"/>
      <c r="AJ514" s="668"/>
      <c r="AO514" s="612"/>
      <c r="AP514" s="612"/>
      <c r="AY514" s="623"/>
      <c r="BD514" s="611"/>
      <c r="BG514" s="624"/>
      <c r="BH514" s="625"/>
      <c r="BI514" s="672"/>
      <c r="BO514" s="612"/>
      <c r="BY514" s="669"/>
      <c r="CA514" s="669"/>
    </row>
    <row r="515" spans="3:79" s="610" customFormat="1">
      <c r="C515" s="611"/>
      <c r="D515" s="612"/>
      <c r="E515" s="613"/>
      <c r="F515" s="614"/>
      <c r="J515" s="612"/>
      <c r="N515" s="668"/>
      <c r="P515" s="618"/>
      <c r="Q515" s="618"/>
      <c r="R515" s="618"/>
      <c r="S515" s="618"/>
      <c r="T515" s="618"/>
      <c r="U515" s="618"/>
      <c r="V515" s="618"/>
      <c r="W515" s="618"/>
      <c r="X515" s="618"/>
      <c r="Y515" s="618"/>
      <c r="Z515" s="618"/>
      <c r="AC515" s="619"/>
      <c r="AD515" s="620"/>
      <c r="AJ515" s="668"/>
      <c r="AO515" s="612"/>
      <c r="AP515" s="612"/>
      <c r="AY515" s="623"/>
      <c r="BD515" s="611"/>
      <c r="BG515" s="624"/>
      <c r="BH515" s="625"/>
      <c r="BI515" s="672"/>
      <c r="BO515" s="612"/>
      <c r="BY515" s="669"/>
      <c r="CA515" s="669"/>
    </row>
    <row r="516" spans="3:79" s="610" customFormat="1">
      <c r="C516" s="611"/>
      <c r="D516" s="612"/>
      <c r="E516" s="613"/>
      <c r="F516" s="614"/>
      <c r="J516" s="612"/>
      <c r="N516" s="668"/>
      <c r="P516" s="618"/>
      <c r="Q516" s="618"/>
      <c r="R516" s="618"/>
      <c r="S516" s="618"/>
      <c r="T516" s="618"/>
      <c r="U516" s="618"/>
      <c r="V516" s="618"/>
      <c r="W516" s="618"/>
      <c r="X516" s="618"/>
      <c r="Y516" s="618"/>
      <c r="Z516" s="618"/>
      <c r="AC516" s="619"/>
      <c r="AD516" s="620"/>
      <c r="AJ516" s="668"/>
      <c r="AO516" s="612"/>
      <c r="AP516" s="612"/>
      <c r="AY516" s="623"/>
      <c r="BD516" s="611"/>
      <c r="BG516" s="624"/>
      <c r="BH516" s="625"/>
      <c r="BI516" s="672"/>
      <c r="BO516" s="612"/>
      <c r="BY516" s="669"/>
      <c r="CA516" s="669"/>
    </row>
    <row r="517" spans="3:79" s="610" customFormat="1">
      <c r="C517" s="611"/>
      <c r="D517" s="612"/>
      <c r="E517" s="613"/>
      <c r="F517" s="614"/>
      <c r="J517" s="612"/>
      <c r="N517" s="668"/>
      <c r="P517" s="618"/>
      <c r="Q517" s="618"/>
      <c r="R517" s="618"/>
      <c r="S517" s="618"/>
      <c r="T517" s="618"/>
      <c r="U517" s="618"/>
      <c r="V517" s="618"/>
      <c r="W517" s="618"/>
      <c r="X517" s="618"/>
      <c r="Y517" s="618"/>
      <c r="Z517" s="618"/>
      <c r="AC517" s="619"/>
      <c r="AD517" s="620"/>
      <c r="AJ517" s="668"/>
      <c r="AO517" s="612"/>
      <c r="AP517" s="612"/>
      <c r="AY517" s="623"/>
      <c r="BD517" s="611"/>
      <c r="BG517" s="624"/>
      <c r="BH517" s="625"/>
      <c r="BI517" s="672"/>
      <c r="BO517" s="612"/>
      <c r="BY517" s="669"/>
      <c r="CA517" s="669"/>
    </row>
    <row r="518" spans="3:79" s="610" customFormat="1">
      <c r="C518" s="611"/>
      <c r="D518" s="612"/>
      <c r="E518" s="613"/>
      <c r="F518" s="614"/>
      <c r="J518" s="612"/>
      <c r="N518" s="668"/>
      <c r="P518" s="618"/>
      <c r="Q518" s="618"/>
      <c r="R518" s="618"/>
      <c r="S518" s="618"/>
      <c r="T518" s="618"/>
      <c r="U518" s="618"/>
      <c r="V518" s="618"/>
      <c r="W518" s="618"/>
      <c r="X518" s="618"/>
      <c r="Y518" s="618"/>
      <c r="Z518" s="618"/>
      <c r="AC518" s="619"/>
      <c r="AD518" s="620"/>
      <c r="AJ518" s="668"/>
      <c r="AO518" s="612"/>
      <c r="AP518" s="612"/>
      <c r="AY518" s="623"/>
      <c r="BD518" s="611"/>
      <c r="BG518" s="624"/>
      <c r="BH518" s="625"/>
      <c r="BI518" s="672"/>
      <c r="BO518" s="612"/>
      <c r="BY518" s="669"/>
      <c r="CA518" s="669"/>
    </row>
    <row r="519" spans="3:79" s="610" customFormat="1">
      <c r="C519" s="611"/>
      <c r="D519" s="612"/>
      <c r="E519" s="613"/>
      <c r="F519" s="614"/>
      <c r="J519" s="612"/>
      <c r="N519" s="668"/>
      <c r="P519" s="618"/>
      <c r="Q519" s="618"/>
      <c r="R519" s="618"/>
      <c r="S519" s="618"/>
      <c r="T519" s="618"/>
      <c r="U519" s="618"/>
      <c r="V519" s="618"/>
      <c r="W519" s="618"/>
      <c r="X519" s="618"/>
      <c r="Y519" s="618"/>
      <c r="Z519" s="618"/>
      <c r="AC519" s="619"/>
      <c r="AD519" s="620"/>
      <c r="AJ519" s="668"/>
      <c r="AO519" s="612"/>
      <c r="AP519" s="612"/>
      <c r="AY519" s="623"/>
      <c r="BD519" s="611"/>
      <c r="BG519" s="624"/>
      <c r="BH519" s="625"/>
      <c r="BI519" s="672"/>
      <c r="BO519" s="612"/>
      <c r="BY519" s="669"/>
      <c r="CA519" s="669"/>
    </row>
    <row r="520" spans="3:79" s="610" customFormat="1">
      <c r="C520" s="611"/>
      <c r="D520" s="612"/>
      <c r="E520" s="613"/>
      <c r="F520" s="614"/>
      <c r="J520" s="612"/>
      <c r="N520" s="668"/>
      <c r="P520" s="618"/>
      <c r="Q520" s="618"/>
      <c r="R520" s="618"/>
      <c r="S520" s="618"/>
      <c r="T520" s="618"/>
      <c r="U520" s="618"/>
      <c r="V520" s="618"/>
      <c r="W520" s="618"/>
      <c r="X520" s="618"/>
      <c r="Y520" s="618"/>
      <c r="Z520" s="618"/>
      <c r="AC520" s="619"/>
      <c r="AD520" s="620"/>
      <c r="AJ520" s="668"/>
      <c r="AO520" s="612"/>
      <c r="AP520" s="612"/>
      <c r="AY520" s="623"/>
      <c r="BD520" s="611"/>
      <c r="BG520" s="624"/>
      <c r="BH520" s="625"/>
      <c r="BI520" s="672"/>
      <c r="BO520" s="612"/>
      <c r="BY520" s="669"/>
      <c r="CA520" s="669"/>
    </row>
    <row r="521" spans="3:79" s="610" customFormat="1">
      <c r="C521" s="611"/>
      <c r="D521" s="612"/>
      <c r="E521" s="613"/>
      <c r="F521" s="614"/>
      <c r="J521" s="612"/>
      <c r="N521" s="668"/>
      <c r="P521" s="618"/>
      <c r="Q521" s="618"/>
      <c r="R521" s="618"/>
      <c r="S521" s="618"/>
      <c r="T521" s="618"/>
      <c r="U521" s="618"/>
      <c r="V521" s="618"/>
      <c r="W521" s="618"/>
      <c r="X521" s="618"/>
      <c r="Y521" s="618"/>
      <c r="Z521" s="618"/>
      <c r="AC521" s="619"/>
      <c r="AD521" s="620"/>
      <c r="AJ521" s="668"/>
      <c r="AO521" s="612"/>
      <c r="AP521" s="612"/>
      <c r="AY521" s="623"/>
      <c r="BD521" s="611"/>
      <c r="BG521" s="624"/>
      <c r="BH521" s="625"/>
      <c r="BI521" s="672"/>
      <c r="BO521" s="612"/>
      <c r="BY521" s="669"/>
      <c r="CA521" s="669"/>
    </row>
    <row r="522" spans="3:79" s="610" customFormat="1">
      <c r="C522" s="611"/>
      <c r="D522" s="612"/>
      <c r="E522" s="613"/>
      <c r="F522" s="614"/>
      <c r="J522" s="612"/>
      <c r="N522" s="668"/>
      <c r="P522" s="618"/>
      <c r="Q522" s="618"/>
      <c r="R522" s="618"/>
      <c r="S522" s="618"/>
      <c r="T522" s="618"/>
      <c r="U522" s="618"/>
      <c r="V522" s="618"/>
      <c r="W522" s="618"/>
      <c r="X522" s="618"/>
      <c r="Y522" s="618"/>
      <c r="Z522" s="618"/>
      <c r="AC522" s="619"/>
      <c r="AD522" s="620"/>
      <c r="AJ522" s="668"/>
      <c r="AO522" s="612"/>
      <c r="AP522" s="612"/>
      <c r="AY522" s="623"/>
      <c r="BD522" s="611"/>
      <c r="BG522" s="624"/>
      <c r="BH522" s="625"/>
      <c r="BI522" s="672"/>
      <c r="BO522" s="612"/>
      <c r="BY522" s="669"/>
      <c r="CA522" s="669"/>
    </row>
    <row r="523" spans="3:79" s="610" customFormat="1">
      <c r="C523" s="611"/>
      <c r="D523" s="612"/>
      <c r="E523" s="613"/>
      <c r="F523" s="614"/>
      <c r="J523" s="612"/>
      <c r="N523" s="668"/>
      <c r="P523" s="618"/>
      <c r="Q523" s="618"/>
      <c r="R523" s="618"/>
      <c r="S523" s="618"/>
      <c r="T523" s="618"/>
      <c r="U523" s="618"/>
      <c r="V523" s="618"/>
      <c r="W523" s="618"/>
      <c r="X523" s="618"/>
      <c r="Y523" s="618"/>
      <c r="Z523" s="618"/>
      <c r="AC523" s="619"/>
      <c r="AD523" s="620"/>
      <c r="AJ523" s="668"/>
      <c r="AO523" s="612"/>
      <c r="AP523" s="612"/>
      <c r="AY523" s="623"/>
      <c r="BD523" s="611"/>
      <c r="BG523" s="624"/>
      <c r="BH523" s="625"/>
      <c r="BI523" s="672"/>
      <c r="BO523" s="612"/>
      <c r="BY523" s="669"/>
      <c r="CA523" s="669"/>
    </row>
    <row r="524" spans="3:79" s="610" customFormat="1">
      <c r="C524" s="611"/>
      <c r="D524" s="612"/>
      <c r="E524" s="613"/>
      <c r="F524" s="614"/>
      <c r="J524" s="612"/>
      <c r="N524" s="668"/>
      <c r="P524" s="618"/>
      <c r="Q524" s="618"/>
      <c r="R524" s="618"/>
      <c r="S524" s="618"/>
      <c r="T524" s="618"/>
      <c r="U524" s="618"/>
      <c r="V524" s="618"/>
      <c r="W524" s="618"/>
      <c r="X524" s="618"/>
      <c r="Y524" s="618"/>
      <c r="Z524" s="618"/>
      <c r="AC524" s="619"/>
      <c r="AD524" s="620"/>
      <c r="AJ524" s="668"/>
      <c r="AO524" s="612"/>
      <c r="AP524" s="612"/>
      <c r="AY524" s="623"/>
      <c r="BD524" s="611"/>
      <c r="BG524" s="624"/>
      <c r="BH524" s="625"/>
      <c r="BI524" s="672"/>
      <c r="BO524" s="612"/>
      <c r="BY524" s="669"/>
      <c r="CA524" s="669"/>
    </row>
    <row r="525" spans="3:79" s="610" customFormat="1">
      <c r="C525" s="611"/>
      <c r="D525" s="612"/>
      <c r="E525" s="613"/>
      <c r="F525" s="614"/>
      <c r="J525" s="612"/>
      <c r="N525" s="668"/>
      <c r="P525" s="618"/>
      <c r="Q525" s="618"/>
      <c r="R525" s="618"/>
      <c r="S525" s="618"/>
      <c r="T525" s="618"/>
      <c r="U525" s="618"/>
      <c r="V525" s="618"/>
      <c r="W525" s="618"/>
      <c r="X525" s="618"/>
      <c r="Y525" s="618"/>
      <c r="Z525" s="618"/>
      <c r="AC525" s="619"/>
      <c r="AD525" s="620"/>
      <c r="AJ525" s="668"/>
      <c r="AO525" s="612"/>
      <c r="AP525" s="612"/>
      <c r="AY525" s="623"/>
      <c r="BD525" s="611"/>
      <c r="BG525" s="624"/>
      <c r="BH525" s="625"/>
      <c r="BI525" s="672"/>
      <c r="BO525" s="612"/>
      <c r="BY525" s="669"/>
      <c r="CA525" s="669"/>
    </row>
    <row r="526" spans="3:79" s="610" customFormat="1">
      <c r="C526" s="611"/>
      <c r="D526" s="612"/>
      <c r="E526" s="613"/>
      <c r="F526" s="614"/>
      <c r="J526" s="612"/>
      <c r="N526" s="668"/>
      <c r="P526" s="618"/>
      <c r="Q526" s="618"/>
      <c r="R526" s="618"/>
      <c r="S526" s="618"/>
      <c r="T526" s="618"/>
      <c r="U526" s="618"/>
      <c r="V526" s="618"/>
      <c r="W526" s="618"/>
      <c r="X526" s="618"/>
      <c r="Y526" s="618"/>
      <c r="Z526" s="618"/>
      <c r="AC526" s="619"/>
      <c r="AD526" s="620"/>
      <c r="AJ526" s="668"/>
      <c r="AO526" s="612"/>
      <c r="AP526" s="612"/>
      <c r="AY526" s="623"/>
      <c r="BD526" s="611"/>
      <c r="BG526" s="624"/>
      <c r="BH526" s="625"/>
      <c r="BI526" s="672"/>
      <c r="BO526" s="612"/>
      <c r="BY526" s="669"/>
      <c r="CA526" s="669"/>
    </row>
    <row r="527" spans="3:79" s="610" customFormat="1">
      <c r="C527" s="611"/>
      <c r="D527" s="612"/>
      <c r="E527" s="613"/>
      <c r="F527" s="614"/>
      <c r="J527" s="612"/>
      <c r="N527" s="668"/>
      <c r="P527" s="618"/>
      <c r="Q527" s="618"/>
      <c r="R527" s="618"/>
      <c r="S527" s="618"/>
      <c r="T527" s="618"/>
      <c r="U527" s="618"/>
      <c r="V527" s="618"/>
      <c r="W527" s="618"/>
      <c r="X527" s="618"/>
      <c r="Y527" s="618"/>
      <c r="Z527" s="618"/>
      <c r="AC527" s="619"/>
      <c r="AD527" s="620"/>
      <c r="AJ527" s="668"/>
      <c r="AO527" s="612"/>
      <c r="AP527" s="612"/>
      <c r="AY527" s="623"/>
      <c r="BD527" s="611"/>
      <c r="BG527" s="624"/>
      <c r="BH527" s="625"/>
      <c r="BI527" s="672"/>
      <c r="BO527" s="612"/>
      <c r="BY527" s="669"/>
      <c r="CA527" s="669"/>
    </row>
    <row r="528" spans="3:79" s="610" customFormat="1">
      <c r="C528" s="611"/>
      <c r="D528" s="612"/>
      <c r="E528" s="613"/>
      <c r="F528" s="614"/>
      <c r="J528" s="612"/>
      <c r="N528" s="668"/>
      <c r="P528" s="618"/>
      <c r="Q528" s="618"/>
      <c r="R528" s="618"/>
      <c r="S528" s="618"/>
      <c r="T528" s="618"/>
      <c r="U528" s="618"/>
      <c r="V528" s="618"/>
      <c r="W528" s="618"/>
      <c r="X528" s="618"/>
      <c r="Y528" s="618"/>
      <c r="Z528" s="618"/>
      <c r="AC528" s="619"/>
      <c r="AD528" s="620"/>
      <c r="AJ528" s="668"/>
      <c r="AO528" s="612"/>
      <c r="AP528" s="612"/>
      <c r="AY528" s="623"/>
      <c r="BD528" s="611"/>
      <c r="BG528" s="624"/>
      <c r="BH528" s="625"/>
      <c r="BI528" s="672"/>
      <c r="BO528" s="612"/>
      <c r="BY528" s="669"/>
      <c r="CA528" s="669"/>
    </row>
    <row r="529" spans="3:79" s="610" customFormat="1">
      <c r="C529" s="611"/>
      <c r="D529" s="612"/>
      <c r="E529" s="613"/>
      <c r="F529" s="614"/>
      <c r="J529" s="612"/>
      <c r="N529" s="668"/>
      <c r="P529" s="618"/>
      <c r="Q529" s="618"/>
      <c r="R529" s="618"/>
      <c r="S529" s="618"/>
      <c r="T529" s="618"/>
      <c r="U529" s="618"/>
      <c r="V529" s="618"/>
      <c r="W529" s="618"/>
      <c r="X529" s="618"/>
      <c r="Y529" s="618"/>
      <c r="Z529" s="618"/>
      <c r="AC529" s="619"/>
      <c r="AD529" s="620"/>
      <c r="AJ529" s="668"/>
      <c r="AO529" s="612"/>
      <c r="AP529" s="612"/>
      <c r="AY529" s="623"/>
      <c r="BD529" s="611"/>
      <c r="BG529" s="624"/>
      <c r="BH529" s="625"/>
      <c r="BI529" s="672"/>
      <c r="BO529" s="612"/>
      <c r="BY529" s="669"/>
      <c r="CA529" s="669"/>
    </row>
    <row r="530" spans="3:79" s="610" customFormat="1">
      <c r="C530" s="611"/>
      <c r="D530" s="612"/>
      <c r="E530" s="613"/>
      <c r="F530" s="614"/>
      <c r="J530" s="612"/>
      <c r="N530" s="668"/>
      <c r="P530" s="618"/>
      <c r="Q530" s="618"/>
      <c r="R530" s="618"/>
      <c r="S530" s="618"/>
      <c r="T530" s="618"/>
      <c r="U530" s="618"/>
      <c r="V530" s="618"/>
      <c r="W530" s="618"/>
      <c r="X530" s="618"/>
      <c r="Y530" s="618"/>
      <c r="Z530" s="618"/>
      <c r="AC530" s="619"/>
      <c r="AD530" s="620"/>
      <c r="AJ530" s="668"/>
      <c r="AO530" s="612"/>
      <c r="AP530" s="612"/>
      <c r="AY530" s="623"/>
      <c r="BD530" s="611"/>
      <c r="BG530" s="624"/>
      <c r="BH530" s="625"/>
      <c r="BI530" s="672"/>
      <c r="BO530" s="612"/>
      <c r="BY530" s="669"/>
      <c r="CA530" s="669"/>
    </row>
    <row r="531" spans="3:79" s="610" customFormat="1">
      <c r="C531" s="611"/>
      <c r="D531" s="612"/>
      <c r="E531" s="613"/>
      <c r="F531" s="614"/>
      <c r="J531" s="612"/>
      <c r="N531" s="668"/>
      <c r="P531" s="618"/>
      <c r="Q531" s="618"/>
      <c r="R531" s="618"/>
      <c r="S531" s="618"/>
      <c r="T531" s="618"/>
      <c r="U531" s="618"/>
      <c r="V531" s="618"/>
      <c r="W531" s="618"/>
      <c r="X531" s="618"/>
      <c r="Y531" s="618"/>
      <c r="Z531" s="618"/>
      <c r="AC531" s="619"/>
      <c r="AD531" s="620"/>
      <c r="AJ531" s="668"/>
      <c r="AO531" s="612"/>
      <c r="AP531" s="612"/>
      <c r="AY531" s="623"/>
      <c r="BD531" s="611"/>
      <c r="BG531" s="624"/>
      <c r="BH531" s="625"/>
      <c r="BI531" s="672"/>
      <c r="BO531" s="612"/>
      <c r="BY531" s="669"/>
      <c r="CA531" s="669"/>
    </row>
    <row r="532" spans="3:79" s="610" customFormat="1">
      <c r="C532" s="611"/>
      <c r="D532" s="612"/>
      <c r="E532" s="613"/>
      <c r="F532" s="614"/>
      <c r="J532" s="612"/>
      <c r="N532" s="668"/>
      <c r="P532" s="618"/>
      <c r="Q532" s="618"/>
      <c r="R532" s="618"/>
      <c r="S532" s="618"/>
      <c r="T532" s="618"/>
      <c r="U532" s="618"/>
      <c r="V532" s="618"/>
      <c r="W532" s="618"/>
      <c r="X532" s="618"/>
      <c r="Y532" s="618"/>
      <c r="Z532" s="618"/>
      <c r="AC532" s="619"/>
      <c r="AD532" s="620"/>
      <c r="AJ532" s="668"/>
      <c r="AO532" s="612"/>
      <c r="AP532" s="612"/>
      <c r="AY532" s="623"/>
      <c r="BD532" s="611"/>
      <c r="BG532" s="624"/>
      <c r="BH532" s="625"/>
      <c r="BI532" s="672"/>
      <c r="BO532" s="612"/>
      <c r="BY532" s="669"/>
      <c r="CA532" s="669"/>
    </row>
    <row r="533" spans="3:79" s="610" customFormat="1">
      <c r="C533" s="611"/>
      <c r="D533" s="612"/>
      <c r="E533" s="613"/>
      <c r="F533" s="614"/>
      <c r="J533" s="612"/>
      <c r="N533" s="668"/>
      <c r="P533" s="618"/>
      <c r="Q533" s="618"/>
      <c r="R533" s="618"/>
      <c r="S533" s="618"/>
      <c r="T533" s="618"/>
      <c r="U533" s="618"/>
      <c r="V533" s="618"/>
      <c r="W533" s="618"/>
      <c r="X533" s="618"/>
      <c r="Y533" s="618"/>
      <c r="Z533" s="618"/>
      <c r="AC533" s="619"/>
      <c r="AD533" s="620"/>
      <c r="AJ533" s="668"/>
      <c r="AO533" s="612"/>
      <c r="AP533" s="612"/>
      <c r="AY533" s="623"/>
      <c r="BD533" s="611"/>
      <c r="BG533" s="624"/>
      <c r="BH533" s="625"/>
      <c r="BI533" s="672"/>
      <c r="BO533" s="612"/>
      <c r="BY533" s="669"/>
      <c r="CA533" s="669"/>
    </row>
    <row r="534" spans="3:79" s="610" customFormat="1">
      <c r="C534" s="611"/>
      <c r="D534" s="612"/>
      <c r="E534" s="613"/>
      <c r="F534" s="614"/>
      <c r="J534" s="612"/>
      <c r="N534" s="668"/>
      <c r="P534" s="618"/>
      <c r="Q534" s="618"/>
      <c r="R534" s="618"/>
      <c r="S534" s="618"/>
      <c r="T534" s="618"/>
      <c r="U534" s="618"/>
      <c r="V534" s="618"/>
      <c r="W534" s="618"/>
      <c r="X534" s="618"/>
      <c r="Y534" s="618"/>
      <c r="Z534" s="618"/>
      <c r="AC534" s="619"/>
      <c r="AD534" s="620"/>
      <c r="AJ534" s="668"/>
      <c r="AO534" s="612"/>
      <c r="AP534" s="612"/>
      <c r="AY534" s="623"/>
      <c r="BD534" s="611"/>
      <c r="BG534" s="624"/>
      <c r="BH534" s="625"/>
      <c r="BI534" s="672"/>
      <c r="BO534" s="612"/>
      <c r="BY534" s="669"/>
      <c r="CA534" s="669"/>
    </row>
    <row r="535" spans="3:79" s="610" customFormat="1">
      <c r="C535" s="611"/>
      <c r="D535" s="612"/>
      <c r="E535" s="613"/>
      <c r="F535" s="614"/>
      <c r="J535" s="612"/>
      <c r="N535" s="668"/>
      <c r="P535" s="618"/>
      <c r="Q535" s="618"/>
      <c r="R535" s="618"/>
      <c r="S535" s="618"/>
      <c r="T535" s="618"/>
      <c r="U535" s="618"/>
      <c r="V535" s="618"/>
      <c r="W535" s="618"/>
      <c r="X535" s="618"/>
      <c r="Y535" s="618"/>
      <c r="Z535" s="618"/>
      <c r="AC535" s="619"/>
      <c r="AD535" s="620"/>
      <c r="AJ535" s="668"/>
      <c r="AO535" s="612"/>
      <c r="AP535" s="612"/>
      <c r="AY535" s="623"/>
      <c r="BD535" s="611"/>
      <c r="BG535" s="624"/>
      <c r="BH535" s="625"/>
      <c r="BI535" s="672"/>
      <c r="BO535" s="612"/>
      <c r="BY535" s="669"/>
      <c r="CA535" s="669"/>
    </row>
    <row r="536" spans="3:79" s="610" customFormat="1">
      <c r="C536" s="611"/>
      <c r="D536" s="612"/>
      <c r="E536" s="613"/>
      <c r="F536" s="614"/>
      <c r="J536" s="612"/>
      <c r="N536" s="668"/>
      <c r="P536" s="618"/>
      <c r="Q536" s="618"/>
      <c r="R536" s="618"/>
      <c r="S536" s="618"/>
      <c r="T536" s="618"/>
      <c r="U536" s="618"/>
      <c r="V536" s="618"/>
      <c r="W536" s="618"/>
      <c r="X536" s="618"/>
      <c r="Y536" s="618"/>
      <c r="Z536" s="618"/>
      <c r="AC536" s="619"/>
      <c r="AD536" s="620"/>
      <c r="AJ536" s="668"/>
      <c r="AO536" s="612"/>
      <c r="AP536" s="612"/>
      <c r="AY536" s="623"/>
      <c r="BD536" s="611"/>
      <c r="BG536" s="624"/>
      <c r="BH536" s="625"/>
      <c r="BI536" s="672"/>
      <c r="BO536" s="612"/>
      <c r="BY536" s="669"/>
      <c r="CA536" s="669"/>
    </row>
    <row r="537" spans="3:79" s="610" customFormat="1">
      <c r="C537" s="611"/>
      <c r="D537" s="612"/>
      <c r="E537" s="613"/>
      <c r="F537" s="614"/>
      <c r="J537" s="612"/>
      <c r="N537" s="668"/>
      <c r="P537" s="618"/>
      <c r="Q537" s="618"/>
      <c r="R537" s="618"/>
      <c r="S537" s="618"/>
      <c r="T537" s="618"/>
      <c r="U537" s="618"/>
      <c r="V537" s="618"/>
      <c r="W537" s="618"/>
      <c r="X537" s="618"/>
      <c r="Y537" s="618"/>
      <c r="Z537" s="618"/>
      <c r="AC537" s="619"/>
      <c r="AD537" s="620"/>
      <c r="AJ537" s="668"/>
      <c r="AO537" s="612"/>
      <c r="AP537" s="612"/>
      <c r="AY537" s="623"/>
      <c r="BD537" s="611"/>
      <c r="BG537" s="624"/>
      <c r="BH537" s="625"/>
      <c r="BI537" s="672"/>
      <c r="BO537" s="612"/>
      <c r="BY537" s="669"/>
      <c r="CA537" s="669"/>
    </row>
    <row r="538" spans="3:79" s="610" customFormat="1">
      <c r="C538" s="611"/>
      <c r="D538" s="612"/>
      <c r="E538" s="613"/>
      <c r="F538" s="614"/>
      <c r="J538" s="612"/>
      <c r="N538" s="668"/>
      <c r="P538" s="618"/>
      <c r="Q538" s="618"/>
      <c r="R538" s="618"/>
      <c r="S538" s="618"/>
      <c r="T538" s="618"/>
      <c r="U538" s="618"/>
      <c r="V538" s="618"/>
      <c r="W538" s="618"/>
      <c r="X538" s="618"/>
      <c r="Y538" s="618"/>
      <c r="Z538" s="618"/>
      <c r="AC538" s="619"/>
      <c r="AD538" s="620"/>
      <c r="AJ538" s="668"/>
      <c r="AO538" s="612"/>
      <c r="AP538" s="612"/>
      <c r="AY538" s="623"/>
      <c r="BD538" s="611"/>
      <c r="BG538" s="624"/>
      <c r="BH538" s="625"/>
      <c r="BI538" s="672"/>
      <c r="BO538" s="612"/>
      <c r="BY538" s="669"/>
      <c r="CA538" s="669"/>
    </row>
    <row r="539" spans="3:79" s="610" customFormat="1">
      <c r="C539" s="611"/>
      <c r="D539" s="612"/>
      <c r="E539" s="613"/>
      <c r="F539" s="614"/>
      <c r="J539" s="612"/>
      <c r="N539" s="668"/>
      <c r="P539" s="618"/>
      <c r="Q539" s="618"/>
      <c r="R539" s="618"/>
      <c r="S539" s="618"/>
      <c r="T539" s="618"/>
      <c r="U539" s="618"/>
      <c r="V539" s="618"/>
      <c r="W539" s="618"/>
      <c r="X539" s="618"/>
      <c r="Y539" s="618"/>
      <c r="Z539" s="618"/>
      <c r="AC539" s="619"/>
      <c r="AD539" s="620"/>
      <c r="AJ539" s="668"/>
      <c r="AO539" s="612"/>
      <c r="AP539" s="612"/>
      <c r="AY539" s="623"/>
      <c r="BD539" s="611"/>
      <c r="BG539" s="624"/>
      <c r="BH539" s="625"/>
      <c r="BI539" s="672"/>
      <c r="BO539" s="612"/>
      <c r="BY539" s="669"/>
      <c r="CA539" s="669"/>
    </row>
    <row r="540" spans="3:79" s="610" customFormat="1">
      <c r="C540" s="611"/>
      <c r="D540" s="612"/>
      <c r="E540" s="613"/>
      <c r="F540" s="614"/>
      <c r="J540" s="612"/>
      <c r="N540" s="668"/>
      <c r="P540" s="618"/>
      <c r="Q540" s="618"/>
      <c r="R540" s="618"/>
      <c r="S540" s="618"/>
      <c r="T540" s="618"/>
      <c r="U540" s="618"/>
      <c r="V540" s="618"/>
      <c r="W540" s="618"/>
      <c r="X540" s="618"/>
      <c r="Y540" s="618"/>
      <c r="Z540" s="618"/>
      <c r="AC540" s="619"/>
      <c r="AD540" s="620"/>
      <c r="AJ540" s="668"/>
      <c r="AO540" s="612"/>
      <c r="AP540" s="612"/>
      <c r="AY540" s="623"/>
      <c r="BD540" s="611"/>
      <c r="BG540" s="624"/>
      <c r="BH540" s="625"/>
      <c r="BI540" s="672"/>
      <c r="BO540" s="612"/>
      <c r="BY540" s="669"/>
      <c r="CA540" s="669"/>
    </row>
    <row r="541" spans="3:79" s="610" customFormat="1">
      <c r="C541" s="611"/>
      <c r="D541" s="612"/>
      <c r="E541" s="613"/>
      <c r="F541" s="614"/>
      <c r="J541" s="612"/>
      <c r="N541" s="668"/>
      <c r="P541" s="618"/>
      <c r="Q541" s="618"/>
      <c r="R541" s="618"/>
      <c r="S541" s="618"/>
      <c r="T541" s="618"/>
      <c r="U541" s="618"/>
      <c r="V541" s="618"/>
      <c r="W541" s="618"/>
      <c r="X541" s="618"/>
      <c r="Y541" s="618"/>
      <c r="Z541" s="618"/>
      <c r="AC541" s="619"/>
      <c r="AD541" s="620"/>
      <c r="AJ541" s="668"/>
      <c r="AO541" s="612"/>
      <c r="AP541" s="612"/>
      <c r="AY541" s="623"/>
      <c r="BD541" s="611"/>
      <c r="BG541" s="624"/>
      <c r="BH541" s="625"/>
      <c r="BI541" s="672"/>
      <c r="BO541" s="612"/>
      <c r="BY541" s="669"/>
      <c r="CA541" s="669"/>
    </row>
    <row r="542" spans="3:79" s="610" customFormat="1">
      <c r="C542" s="611"/>
      <c r="D542" s="612"/>
      <c r="E542" s="613"/>
      <c r="F542" s="614"/>
      <c r="J542" s="612"/>
      <c r="N542" s="668"/>
      <c r="P542" s="618"/>
      <c r="Q542" s="618"/>
      <c r="R542" s="618"/>
      <c r="S542" s="618"/>
      <c r="T542" s="618"/>
      <c r="U542" s="618"/>
      <c r="V542" s="618"/>
      <c r="W542" s="618"/>
      <c r="X542" s="618"/>
      <c r="Y542" s="618"/>
      <c r="Z542" s="618"/>
      <c r="AC542" s="619"/>
      <c r="AD542" s="620"/>
      <c r="AJ542" s="668"/>
      <c r="AO542" s="612"/>
      <c r="AP542" s="612"/>
      <c r="AY542" s="623"/>
      <c r="BD542" s="611"/>
      <c r="BG542" s="624"/>
      <c r="BH542" s="625"/>
      <c r="BI542" s="672"/>
      <c r="BO542" s="612"/>
      <c r="BY542" s="669"/>
      <c r="CA542" s="669"/>
    </row>
    <row r="543" spans="3:79" s="610" customFormat="1">
      <c r="C543" s="611"/>
      <c r="D543" s="612"/>
      <c r="E543" s="613"/>
      <c r="F543" s="614"/>
      <c r="J543" s="612"/>
      <c r="N543" s="668"/>
      <c r="P543" s="618"/>
      <c r="Q543" s="618"/>
      <c r="R543" s="618"/>
      <c r="S543" s="618"/>
      <c r="T543" s="618"/>
      <c r="U543" s="618"/>
      <c r="V543" s="618"/>
      <c r="W543" s="618"/>
      <c r="X543" s="618"/>
      <c r="Y543" s="618"/>
      <c r="Z543" s="618"/>
      <c r="AC543" s="619"/>
      <c r="AD543" s="620"/>
      <c r="AJ543" s="668"/>
      <c r="AO543" s="612"/>
      <c r="AP543" s="612"/>
      <c r="AY543" s="623"/>
      <c r="BD543" s="611"/>
      <c r="BG543" s="624"/>
      <c r="BH543" s="625"/>
      <c r="BI543" s="672"/>
      <c r="BO543" s="612"/>
      <c r="BY543" s="669"/>
      <c r="CA543" s="669"/>
    </row>
    <row r="544" spans="3:79" s="610" customFormat="1">
      <c r="C544" s="611"/>
      <c r="D544" s="612"/>
      <c r="E544" s="613"/>
      <c r="F544" s="614"/>
      <c r="J544" s="612"/>
      <c r="N544" s="668"/>
      <c r="P544" s="618"/>
      <c r="Q544" s="618"/>
      <c r="R544" s="618"/>
      <c r="S544" s="618"/>
      <c r="T544" s="618"/>
      <c r="U544" s="618"/>
      <c r="V544" s="618"/>
      <c r="W544" s="618"/>
      <c r="X544" s="618"/>
      <c r="Y544" s="618"/>
      <c r="Z544" s="618"/>
      <c r="AC544" s="619"/>
      <c r="AD544" s="620"/>
      <c r="AJ544" s="668"/>
      <c r="AO544" s="612"/>
      <c r="AP544" s="612"/>
      <c r="AY544" s="623"/>
      <c r="BD544" s="611"/>
      <c r="BG544" s="624"/>
      <c r="BH544" s="625"/>
      <c r="BI544" s="672"/>
      <c r="BO544" s="612"/>
      <c r="BY544" s="669"/>
      <c r="CA544" s="669"/>
    </row>
    <row r="545" spans="3:79" s="610" customFormat="1">
      <c r="C545" s="611"/>
      <c r="D545" s="612"/>
      <c r="E545" s="613"/>
      <c r="F545" s="614"/>
      <c r="J545" s="612"/>
      <c r="N545" s="668"/>
      <c r="P545" s="618"/>
      <c r="Q545" s="618"/>
      <c r="R545" s="618"/>
      <c r="S545" s="618"/>
      <c r="T545" s="618"/>
      <c r="U545" s="618"/>
      <c r="V545" s="618"/>
      <c r="W545" s="618"/>
      <c r="X545" s="618"/>
      <c r="Y545" s="618"/>
      <c r="Z545" s="618"/>
      <c r="AC545" s="619"/>
      <c r="AD545" s="620"/>
      <c r="AJ545" s="668"/>
      <c r="AO545" s="612"/>
      <c r="AP545" s="612"/>
      <c r="AY545" s="623"/>
      <c r="BD545" s="611"/>
      <c r="BG545" s="624"/>
      <c r="BH545" s="625"/>
      <c r="BI545" s="672"/>
      <c r="BO545" s="612"/>
      <c r="BY545" s="669"/>
      <c r="CA545" s="669"/>
    </row>
    <row r="546" spans="3:79" s="610" customFormat="1">
      <c r="C546" s="611"/>
      <c r="D546" s="612"/>
      <c r="E546" s="613"/>
      <c r="F546" s="614"/>
      <c r="J546" s="612"/>
      <c r="N546" s="668"/>
      <c r="P546" s="618"/>
      <c r="Q546" s="618"/>
      <c r="R546" s="618"/>
      <c r="S546" s="618"/>
      <c r="T546" s="618"/>
      <c r="U546" s="618"/>
      <c r="V546" s="618"/>
      <c r="W546" s="618"/>
      <c r="X546" s="618"/>
      <c r="Y546" s="618"/>
      <c r="Z546" s="618"/>
      <c r="AC546" s="619"/>
      <c r="AD546" s="620"/>
      <c r="AJ546" s="668"/>
      <c r="AO546" s="612"/>
      <c r="AP546" s="612"/>
      <c r="AY546" s="623"/>
      <c r="BD546" s="611"/>
      <c r="BG546" s="624"/>
      <c r="BH546" s="625"/>
      <c r="BI546" s="672"/>
      <c r="BO546" s="612"/>
      <c r="BY546" s="669"/>
      <c r="CA546" s="669"/>
    </row>
    <row r="547" spans="3:79" s="610" customFormat="1">
      <c r="C547" s="611"/>
      <c r="D547" s="612"/>
      <c r="E547" s="613"/>
      <c r="F547" s="614"/>
      <c r="J547" s="612"/>
      <c r="N547" s="668"/>
      <c r="P547" s="618"/>
      <c r="Q547" s="618"/>
      <c r="R547" s="618"/>
      <c r="S547" s="618"/>
      <c r="T547" s="618"/>
      <c r="U547" s="618"/>
      <c r="V547" s="618"/>
      <c r="W547" s="618"/>
      <c r="X547" s="618"/>
      <c r="Y547" s="618"/>
      <c r="Z547" s="618"/>
      <c r="AC547" s="619"/>
      <c r="AD547" s="620"/>
      <c r="AJ547" s="668"/>
      <c r="AO547" s="612"/>
      <c r="AP547" s="612"/>
      <c r="AY547" s="623"/>
      <c r="BD547" s="611"/>
      <c r="BG547" s="624"/>
      <c r="BH547" s="625"/>
      <c r="BI547" s="672"/>
      <c r="BO547" s="612"/>
      <c r="BY547" s="669"/>
      <c r="CA547" s="669"/>
    </row>
    <row r="548" spans="3:79" s="610" customFormat="1">
      <c r="C548" s="611"/>
      <c r="D548" s="612"/>
      <c r="E548" s="613"/>
      <c r="F548" s="614"/>
      <c r="J548" s="612"/>
      <c r="N548" s="668"/>
      <c r="P548" s="618"/>
      <c r="Q548" s="618"/>
      <c r="R548" s="618"/>
      <c r="S548" s="618"/>
      <c r="T548" s="618"/>
      <c r="U548" s="618"/>
      <c r="V548" s="618"/>
      <c r="W548" s="618"/>
      <c r="X548" s="618"/>
      <c r="Y548" s="618"/>
      <c r="Z548" s="618"/>
      <c r="AC548" s="619"/>
      <c r="AD548" s="620"/>
      <c r="AJ548" s="668"/>
      <c r="AO548" s="612"/>
      <c r="AP548" s="612"/>
      <c r="AY548" s="623"/>
      <c r="BD548" s="611"/>
      <c r="BG548" s="624"/>
      <c r="BH548" s="625"/>
      <c r="BI548" s="672"/>
      <c r="BO548" s="612"/>
      <c r="BY548" s="669"/>
      <c r="CA548" s="669"/>
    </row>
    <row r="549" spans="3:79" s="610" customFormat="1">
      <c r="C549" s="611"/>
      <c r="D549" s="612"/>
      <c r="E549" s="613"/>
      <c r="F549" s="614"/>
      <c r="J549" s="612"/>
      <c r="N549" s="668"/>
      <c r="P549" s="618"/>
      <c r="Q549" s="618"/>
      <c r="R549" s="618"/>
      <c r="S549" s="618"/>
      <c r="T549" s="618"/>
      <c r="U549" s="618"/>
      <c r="V549" s="618"/>
      <c r="W549" s="618"/>
      <c r="X549" s="618"/>
      <c r="Y549" s="618"/>
      <c r="Z549" s="618"/>
      <c r="AC549" s="619"/>
      <c r="AD549" s="620"/>
      <c r="AJ549" s="668"/>
      <c r="AO549" s="612"/>
      <c r="AP549" s="612"/>
      <c r="AY549" s="623"/>
      <c r="BD549" s="611"/>
      <c r="BG549" s="624"/>
      <c r="BH549" s="625"/>
      <c r="BI549" s="672"/>
      <c r="BO549" s="612"/>
      <c r="BY549" s="669"/>
      <c r="CA549" s="669"/>
    </row>
    <row r="550" spans="3:79" s="610" customFormat="1">
      <c r="C550" s="611"/>
      <c r="D550" s="612"/>
      <c r="E550" s="613"/>
      <c r="F550" s="614"/>
      <c r="J550" s="612"/>
      <c r="N550" s="668"/>
      <c r="P550" s="618"/>
      <c r="Q550" s="618"/>
      <c r="R550" s="618"/>
      <c r="S550" s="618"/>
      <c r="T550" s="618"/>
      <c r="U550" s="618"/>
      <c r="V550" s="618"/>
      <c r="W550" s="618"/>
      <c r="X550" s="618"/>
      <c r="Y550" s="618"/>
      <c r="Z550" s="618"/>
      <c r="AC550" s="619"/>
      <c r="AD550" s="620"/>
      <c r="AJ550" s="668"/>
      <c r="AO550" s="612"/>
      <c r="AP550" s="612"/>
      <c r="AY550" s="623"/>
      <c r="BD550" s="611"/>
      <c r="BG550" s="624"/>
      <c r="BH550" s="625"/>
      <c r="BI550" s="672"/>
      <c r="BO550" s="612"/>
      <c r="BY550" s="669"/>
      <c r="CA550" s="669"/>
    </row>
    <row r="551" spans="3:79" s="610" customFormat="1">
      <c r="C551" s="611"/>
      <c r="D551" s="612"/>
      <c r="E551" s="613"/>
      <c r="F551" s="614"/>
      <c r="J551" s="612"/>
      <c r="N551" s="668"/>
      <c r="P551" s="618"/>
      <c r="Q551" s="618"/>
      <c r="R551" s="618"/>
      <c r="S551" s="618"/>
      <c r="T551" s="618"/>
      <c r="U551" s="618"/>
      <c r="V551" s="618"/>
      <c r="W551" s="618"/>
      <c r="X551" s="618"/>
      <c r="Y551" s="618"/>
      <c r="Z551" s="618"/>
      <c r="AC551" s="619"/>
      <c r="AD551" s="620"/>
      <c r="AJ551" s="668"/>
      <c r="AO551" s="612"/>
      <c r="AP551" s="612"/>
      <c r="AY551" s="623"/>
      <c r="BD551" s="611"/>
      <c r="BG551" s="624"/>
      <c r="BH551" s="625"/>
      <c r="BI551" s="672"/>
      <c r="BO551" s="612"/>
      <c r="BY551" s="669"/>
      <c r="CA551" s="669"/>
    </row>
    <row r="552" spans="3:79" s="610" customFormat="1">
      <c r="C552" s="611"/>
      <c r="D552" s="612"/>
      <c r="E552" s="613"/>
      <c r="F552" s="614"/>
      <c r="J552" s="612"/>
      <c r="N552" s="668"/>
      <c r="P552" s="618"/>
      <c r="Q552" s="618"/>
      <c r="R552" s="618"/>
      <c r="S552" s="618"/>
      <c r="T552" s="618"/>
      <c r="U552" s="618"/>
      <c r="V552" s="618"/>
      <c r="W552" s="618"/>
      <c r="X552" s="618"/>
      <c r="Y552" s="618"/>
      <c r="Z552" s="618"/>
      <c r="AC552" s="619"/>
      <c r="AD552" s="620"/>
      <c r="AJ552" s="668"/>
      <c r="AO552" s="612"/>
      <c r="AP552" s="612"/>
      <c r="AY552" s="623"/>
      <c r="BD552" s="611"/>
      <c r="BG552" s="624"/>
      <c r="BH552" s="625"/>
      <c r="BI552" s="672"/>
      <c r="BO552" s="612"/>
      <c r="BY552" s="669"/>
      <c r="CA552" s="669"/>
    </row>
    <row r="553" spans="3:79" s="610" customFormat="1">
      <c r="C553" s="611"/>
      <c r="D553" s="612"/>
      <c r="E553" s="613"/>
      <c r="F553" s="614"/>
      <c r="J553" s="612"/>
      <c r="N553" s="668"/>
      <c r="P553" s="618"/>
      <c r="Q553" s="618"/>
      <c r="R553" s="618"/>
      <c r="S553" s="618"/>
      <c r="T553" s="618"/>
      <c r="U553" s="618"/>
      <c r="V553" s="618"/>
      <c r="W553" s="618"/>
      <c r="X553" s="618"/>
      <c r="Y553" s="618"/>
      <c r="Z553" s="618"/>
      <c r="AC553" s="619"/>
      <c r="AD553" s="620"/>
      <c r="AJ553" s="668"/>
      <c r="AO553" s="612"/>
      <c r="AP553" s="612"/>
      <c r="AY553" s="623"/>
      <c r="BD553" s="611"/>
      <c r="BG553" s="624"/>
      <c r="BH553" s="625"/>
      <c r="BI553" s="672"/>
      <c r="BO553" s="612"/>
      <c r="BY553" s="669"/>
      <c r="CA553" s="669"/>
    </row>
    <row r="554" spans="3:79" s="610" customFormat="1">
      <c r="C554" s="611"/>
      <c r="D554" s="612"/>
      <c r="E554" s="613"/>
      <c r="F554" s="614"/>
      <c r="J554" s="612"/>
      <c r="N554" s="668"/>
      <c r="P554" s="618"/>
      <c r="Q554" s="618"/>
      <c r="R554" s="618"/>
      <c r="S554" s="618"/>
      <c r="T554" s="618"/>
      <c r="U554" s="618"/>
      <c r="V554" s="618"/>
      <c r="W554" s="618"/>
      <c r="X554" s="618"/>
      <c r="Y554" s="618"/>
      <c r="Z554" s="618"/>
      <c r="AC554" s="619"/>
      <c r="AD554" s="620"/>
      <c r="AJ554" s="668"/>
      <c r="AO554" s="612"/>
      <c r="AP554" s="612"/>
      <c r="AY554" s="623"/>
      <c r="BD554" s="611"/>
      <c r="BG554" s="624"/>
      <c r="BH554" s="625"/>
      <c r="BI554" s="672"/>
      <c r="BO554" s="612"/>
      <c r="BY554" s="669"/>
      <c r="CA554" s="669"/>
    </row>
    <row r="555" spans="3:79" s="610" customFormat="1">
      <c r="C555" s="611"/>
      <c r="D555" s="612"/>
      <c r="E555" s="613"/>
      <c r="F555" s="614"/>
      <c r="J555" s="612"/>
      <c r="N555" s="668"/>
      <c r="P555" s="618"/>
      <c r="Q555" s="618"/>
      <c r="R555" s="618"/>
      <c r="S555" s="618"/>
      <c r="T555" s="618"/>
      <c r="U555" s="618"/>
      <c r="V555" s="618"/>
      <c r="W555" s="618"/>
      <c r="X555" s="618"/>
      <c r="Y555" s="618"/>
      <c r="Z555" s="618"/>
      <c r="AC555" s="619"/>
      <c r="AD555" s="620"/>
      <c r="AJ555" s="668"/>
      <c r="AO555" s="612"/>
      <c r="AP555" s="612"/>
      <c r="AY555" s="623"/>
      <c r="BD555" s="611"/>
      <c r="BG555" s="624"/>
      <c r="BH555" s="625"/>
      <c r="BI555" s="672"/>
      <c r="BO555" s="612"/>
      <c r="BY555" s="669"/>
      <c r="CA555" s="669"/>
    </row>
    <row r="556" spans="3:79" s="610" customFormat="1">
      <c r="C556" s="611"/>
      <c r="D556" s="612"/>
      <c r="E556" s="613"/>
      <c r="F556" s="614"/>
      <c r="J556" s="612"/>
      <c r="N556" s="668"/>
      <c r="P556" s="618"/>
      <c r="Q556" s="618"/>
      <c r="R556" s="618"/>
      <c r="S556" s="618"/>
      <c r="T556" s="618"/>
      <c r="U556" s="618"/>
      <c r="V556" s="618"/>
      <c r="W556" s="618"/>
      <c r="X556" s="618"/>
      <c r="Y556" s="618"/>
      <c r="Z556" s="618"/>
      <c r="AC556" s="619"/>
      <c r="AD556" s="620"/>
      <c r="AJ556" s="668"/>
      <c r="AO556" s="612"/>
      <c r="AP556" s="612"/>
      <c r="AY556" s="623"/>
      <c r="BD556" s="611"/>
      <c r="BG556" s="624"/>
      <c r="BH556" s="625"/>
      <c r="BI556" s="672"/>
      <c r="BO556" s="612"/>
      <c r="BY556" s="669"/>
      <c r="CA556" s="669"/>
    </row>
    <row r="557" spans="3:79" s="610" customFormat="1">
      <c r="C557" s="611"/>
      <c r="D557" s="612"/>
      <c r="E557" s="613"/>
      <c r="F557" s="614"/>
      <c r="J557" s="612"/>
      <c r="N557" s="668"/>
      <c r="P557" s="618"/>
      <c r="Q557" s="618"/>
      <c r="R557" s="618"/>
      <c r="S557" s="618"/>
      <c r="T557" s="618"/>
      <c r="U557" s="618"/>
      <c r="V557" s="618"/>
      <c r="W557" s="618"/>
      <c r="X557" s="618"/>
      <c r="Y557" s="618"/>
      <c r="Z557" s="618"/>
      <c r="AC557" s="619"/>
      <c r="AD557" s="620"/>
      <c r="AJ557" s="668"/>
      <c r="AO557" s="612"/>
      <c r="AP557" s="612"/>
      <c r="AY557" s="623"/>
      <c r="BD557" s="611"/>
      <c r="BG557" s="624"/>
      <c r="BH557" s="625"/>
      <c r="BI557" s="672"/>
      <c r="BO557" s="612"/>
      <c r="BY557" s="669"/>
      <c r="CA557" s="669"/>
    </row>
    <row r="558" spans="3:79" s="610" customFormat="1">
      <c r="C558" s="611"/>
      <c r="D558" s="612"/>
      <c r="E558" s="613"/>
      <c r="F558" s="614"/>
      <c r="J558" s="612"/>
      <c r="N558" s="668"/>
      <c r="P558" s="618"/>
      <c r="Q558" s="618"/>
      <c r="R558" s="618"/>
      <c r="S558" s="618"/>
      <c r="T558" s="618"/>
      <c r="U558" s="618"/>
      <c r="V558" s="618"/>
      <c r="W558" s="618"/>
      <c r="X558" s="618"/>
      <c r="Y558" s="618"/>
      <c r="Z558" s="618"/>
      <c r="AC558" s="619"/>
      <c r="AD558" s="620"/>
      <c r="AJ558" s="668"/>
      <c r="AO558" s="612"/>
      <c r="AP558" s="612"/>
      <c r="AY558" s="623"/>
      <c r="BD558" s="611"/>
      <c r="BG558" s="624"/>
      <c r="BH558" s="625"/>
      <c r="BI558" s="672"/>
      <c r="BO558" s="612"/>
      <c r="BY558" s="669"/>
      <c r="CA558" s="669"/>
    </row>
    <row r="559" spans="3:79" s="610" customFormat="1">
      <c r="C559" s="611"/>
      <c r="D559" s="612"/>
      <c r="E559" s="613"/>
      <c r="F559" s="614"/>
      <c r="J559" s="612"/>
      <c r="N559" s="668"/>
      <c r="P559" s="618"/>
      <c r="Q559" s="618"/>
      <c r="R559" s="618"/>
      <c r="S559" s="618"/>
      <c r="T559" s="618"/>
      <c r="U559" s="618"/>
      <c r="V559" s="618"/>
      <c r="W559" s="618"/>
      <c r="X559" s="618"/>
      <c r="Y559" s="618"/>
      <c r="Z559" s="618"/>
      <c r="AC559" s="619"/>
      <c r="AD559" s="620"/>
      <c r="AJ559" s="668"/>
      <c r="AO559" s="612"/>
      <c r="AP559" s="612"/>
      <c r="AY559" s="623"/>
      <c r="BD559" s="611"/>
      <c r="BG559" s="624"/>
      <c r="BH559" s="625"/>
      <c r="BI559" s="672"/>
      <c r="BO559" s="612"/>
      <c r="BY559" s="669"/>
      <c r="CA559" s="669"/>
    </row>
    <row r="560" spans="3:79" s="610" customFormat="1">
      <c r="C560" s="611"/>
      <c r="D560" s="612"/>
      <c r="E560" s="613"/>
      <c r="F560" s="614"/>
      <c r="J560" s="612"/>
      <c r="N560" s="668"/>
      <c r="P560" s="618"/>
      <c r="Q560" s="618"/>
      <c r="R560" s="618"/>
      <c r="S560" s="618"/>
      <c r="T560" s="618"/>
      <c r="U560" s="618"/>
      <c r="V560" s="618"/>
      <c r="W560" s="618"/>
      <c r="X560" s="618"/>
      <c r="Y560" s="618"/>
      <c r="Z560" s="618"/>
      <c r="AC560" s="619"/>
      <c r="AD560" s="620"/>
      <c r="AJ560" s="668"/>
      <c r="AO560" s="612"/>
      <c r="AP560" s="612"/>
      <c r="AY560" s="623"/>
      <c r="BD560" s="611"/>
      <c r="BG560" s="624"/>
      <c r="BH560" s="625"/>
      <c r="BI560" s="672"/>
      <c r="BO560" s="612"/>
      <c r="BY560" s="669"/>
      <c r="CA560" s="669"/>
    </row>
    <row r="561" spans="3:79" s="610" customFormat="1">
      <c r="C561" s="611"/>
      <c r="D561" s="612"/>
      <c r="E561" s="613"/>
      <c r="F561" s="614"/>
      <c r="J561" s="612"/>
      <c r="N561" s="668"/>
      <c r="P561" s="618"/>
      <c r="Q561" s="618"/>
      <c r="R561" s="618"/>
      <c r="S561" s="618"/>
      <c r="T561" s="618"/>
      <c r="U561" s="618"/>
      <c r="V561" s="618"/>
      <c r="W561" s="618"/>
      <c r="X561" s="618"/>
      <c r="Y561" s="618"/>
      <c r="Z561" s="618"/>
      <c r="AC561" s="619"/>
      <c r="AD561" s="620"/>
      <c r="AJ561" s="668"/>
      <c r="AO561" s="612"/>
      <c r="AP561" s="612"/>
      <c r="AY561" s="623"/>
      <c r="BD561" s="611"/>
      <c r="BG561" s="624"/>
      <c r="BH561" s="625"/>
      <c r="BI561" s="672"/>
      <c r="BO561" s="612"/>
      <c r="BY561" s="669"/>
      <c r="CA561" s="669"/>
    </row>
    <row r="562" spans="3:79" s="610" customFormat="1">
      <c r="C562" s="611"/>
      <c r="D562" s="612"/>
      <c r="E562" s="613"/>
      <c r="F562" s="614"/>
      <c r="J562" s="612"/>
      <c r="N562" s="668"/>
      <c r="P562" s="618"/>
      <c r="Q562" s="618"/>
      <c r="R562" s="618"/>
      <c r="S562" s="618"/>
      <c r="T562" s="618"/>
      <c r="U562" s="618"/>
      <c r="V562" s="618"/>
      <c r="W562" s="618"/>
      <c r="X562" s="618"/>
      <c r="Y562" s="618"/>
      <c r="Z562" s="618"/>
      <c r="AC562" s="619"/>
      <c r="AD562" s="620"/>
      <c r="AJ562" s="668"/>
      <c r="AO562" s="612"/>
      <c r="AP562" s="612"/>
      <c r="AY562" s="623"/>
      <c r="BD562" s="611"/>
      <c r="BG562" s="624"/>
      <c r="BH562" s="625"/>
      <c r="BI562" s="672"/>
      <c r="BO562" s="612"/>
      <c r="BY562" s="669"/>
      <c r="CA562" s="669"/>
    </row>
    <row r="563" spans="3:79" s="610" customFormat="1">
      <c r="C563" s="611"/>
      <c r="D563" s="612"/>
      <c r="E563" s="613"/>
      <c r="F563" s="614"/>
      <c r="J563" s="612"/>
      <c r="N563" s="668"/>
      <c r="P563" s="618"/>
      <c r="Q563" s="618"/>
      <c r="R563" s="618"/>
      <c r="S563" s="618"/>
      <c r="T563" s="618"/>
      <c r="U563" s="618"/>
      <c r="V563" s="618"/>
      <c r="W563" s="618"/>
      <c r="X563" s="618"/>
      <c r="Y563" s="618"/>
      <c r="Z563" s="618"/>
      <c r="AC563" s="619"/>
      <c r="AD563" s="620"/>
      <c r="AJ563" s="668"/>
      <c r="AO563" s="612"/>
      <c r="AP563" s="612"/>
      <c r="AY563" s="623"/>
      <c r="BD563" s="611"/>
      <c r="BG563" s="624"/>
      <c r="BH563" s="625"/>
      <c r="BI563" s="672"/>
      <c r="BO563" s="612"/>
      <c r="BY563" s="669"/>
      <c r="CA563" s="669"/>
    </row>
    <row r="564" spans="3:79" s="610" customFormat="1">
      <c r="C564" s="611"/>
      <c r="D564" s="612"/>
      <c r="E564" s="613"/>
      <c r="F564" s="614"/>
      <c r="J564" s="612"/>
      <c r="N564" s="668"/>
      <c r="P564" s="618"/>
      <c r="Q564" s="618"/>
      <c r="R564" s="618"/>
      <c r="S564" s="618"/>
      <c r="T564" s="618"/>
      <c r="U564" s="618"/>
      <c r="V564" s="618"/>
      <c r="W564" s="618"/>
      <c r="X564" s="618"/>
      <c r="Y564" s="618"/>
      <c r="Z564" s="618"/>
      <c r="AC564" s="619"/>
      <c r="AD564" s="620"/>
      <c r="AJ564" s="668"/>
      <c r="AO564" s="612"/>
      <c r="AP564" s="612"/>
      <c r="AY564" s="623"/>
      <c r="BD564" s="611"/>
      <c r="BG564" s="624"/>
      <c r="BH564" s="625"/>
      <c r="BI564" s="672"/>
      <c r="BO564" s="612"/>
      <c r="BY564" s="669"/>
      <c r="CA564" s="669"/>
    </row>
    <row r="565" spans="3:79" s="610" customFormat="1">
      <c r="C565" s="611"/>
      <c r="D565" s="612"/>
      <c r="E565" s="613"/>
      <c r="F565" s="614"/>
      <c r="J565" s="612"/>
      <c r="N565" s="668"/>
      <c r="P565" s="618"/>
      <c r="Q565" s="618"/>
      <c r="R565" s="618"/>
      <c r="S565" s="618"/>
      <c r="T565" s="618"/>
      <c r="U565" s="618"/>
      <c r="V565" s="618"/>
      <c r="W565" s="618"/>
      <c r="X565" s="618"/>
      <c r="Y565" s="618"/>
      <c r="Z565" s="618"/>
      <c r="AC565" s="619"/>
      <c r="AD565" s="620"/>
      <c r="AJ565" s="668"/>
      <c r="AO565" s="612"/>
      <c r="AP565" s="612"/>
      <c r="AY565" s="623"/>
      <c r="BD565" s="611"/>
      <c r="BG565" s="624"/>
      <c r="BH565" s="625"/>
      <c r="BI565" s="672"/>
      <c r="BO565" s="612"/>
      <c r="BY565" s="669"/>
      <c r="CA565" s="669"/>
    </row>
    <row r="566" spans="3:79" s="610" customFormat="1">
      <c r="C566" s="611"/>
      <c r="D566" s="612"/>
      <c r="E566" s="613"/>
      <c r="F566" s="614"/>
      <c r="J566" s="612"/>
      <c r="N566" s="668"/>
      <c r="P566" s="618"/>
      <c r="Q566" s="618"/>
      <c r="R566" s="618"/>
      <c r="S566" s="618"/>
      <c r="T566" s="618"/>
      <c r="U566" s="618"/>
      <c r="V566" s="618"/>
      <c r="W566" s="618"/>
      <c r="X566" s="618"/>
      <c r="Y566" s="618"/>
      <c r="Z566" s="618"/>
      <c r="AC566" s="619"/>
      <c r="AD566" s="620"/>
      <c r="AJ566" s="668"/>
      <c r="AO566" s="612"/>
      <c r="AP566" s="612"/>
      <c r="AY566" s="623"/>
      <c r="BD566" s="611"/>
      <c r="BG566" s="624"/>
      <c r="BH566" s="625"/>
      <c r="BI566" s="672"/>
      <c r="BO566" s="612"/>
      <c r="BY566" s="669"/>
      <c r="CA566" s="669"/>
    </row>
    <row r="567" spans="3:79" s="610" customFormat="1">
      <c r="C567" s="611"/>
      <c r="D567" s="612"/>
      <c r="E567" s="613"/>
      <c r="F567" s="614"/>
      <c r="J567" s="612"/>
      <c r="N567" s="668"/>
      <c r="P567" s="618"/>
      <c r="Q567" s="618"/>
      <c r="R567" s="618"/>
      <c r="S567" s="618"/>
      <c r="T567" s="618"/>
      <c r="U567" s="618"/>
      <c r="V567" s="618"/>
      <c r="W567" s="618"/>
      <c r="X567" s="618"/>
      <c r="Y567" s="618"/>
      <c r="Z567" s="618"/>
      <c r="AC567" s="619"/>
      <c r="AD567" s="620"/>
      <c r="AJ567" s="668"/>
      <c r="AO567" s="612"/>
      <c r="AP567" s="612"/>
      <c r="AY567" s="623"/>
      <c r="BD567" s="611"/>
      <c r="BG567" s="624"/>
      <c r="BH567" s="625"/>
      <c r="BI567" s="672"/>
      <c r="BO567" s="612"/>
      <c r="BY567" s="669"/>
      <c r="CA567" s="669"/>
    </row>
    <row r="568" spans="3:79" s="610" customFormat="1">
      <c r="C568" s="611"/>
      <c r="D568" s="612"/>
      <c r="E568" s="613"/>
      <c r="F568" s="614"/>
      <c r="J568" s="612"/>
      <c r="N568" s="668"/>
      <c r="P568" s="618"/>
      <c r="Q568" s="618"/>
      <c r="R568" s="618"/>
      <c r="S568" s="618"/>
      <c r="T568" s="618"/>
      <c r="U568" s="618"/>
      <c r="V568" s="618"/>
      <c r="W568" s="618"/>
      <c r="X568" s="618"/>
      <c r="Y568" s="618"/>
      <c r="Z568" s="618"/>
      <c r="AC568" s="619"/>
      <c r="AD568" s="620"/>
      <c r="AJ568" s="668"/>
      <c r="AO568" s="612"/>
      <c r="AP568" s="612"/>
      <c r="AY568" s="623"/>
      <c r="BD568" s="611"/>
      <c r="BG568" s="624"/>
      <c r="BH568" s="625"/>
      <c r="BI568" s="672"/>
      <c r="BO568" s="612"/>
      <c r="BY568" s="669"/>
      <c r="CA568" s="669"/>
    </row>
    <row r="569" spans="3:79" s="610" customFormat="1">
      <c r="C569" s="611"/>
      <c r="D569" s="612"/>
      <c r="E569" s="613"/>
      <c r="F569" s="614"/>
      <c r="J569" s="612"/>
      <c r="N569" s="668"/>
      <c r="P569" s="618"/>
      <c r="Q569" s="618"/>
      <c r="R569" s="618"/>
      <c r="S569" s="618"/>
      <c r="T569" s="618"/>
      <c r="U569" s="618"/>
      <c r="V569" s="618"/>
      <c r="W569" s="618"/>
      <c r="X569" s="618"/>
      <c r="Y569" s="618"/>
      <c r="Z569" s="618"/>
      <c r="AC569" s="619"/>
      <c r="AD569" s="620"/>
      <c r="AJ569" s="668"/>
      <c r="AO569" s="612"/>
      <c r="AP569" s="612"/>
      <c r="AY569" s="623"/>
      <c r="BD569" s="611"/>
      <c r="BG569" s="624"/>
      <c r="BH569" s="625"/>
      <c r="BI569" s="672"/>
      <c r="BO569" s="612"/>
      <c r="BY569" s="669"/>
      <c r="CA569" s="669"/>
    </row>
    <row r="570" spans="3:79" s="610" customFormat="1">
      <c r="C570" s="611"/>
      <c r="D570" s="612"/>
      <c r="E570" s="613"/>
      <c r="F570" s="614"/>
      <c r="J570" s="612"/>
      <c r="N570" s="668"/>
      <c r="P570" s="618"/>
      <c r="Q570" s="618"/>
      <c r="R570" s="618"/>
      <c r="S570" s="618"/>
      <c r="T570" s="618"/>
      <c r="U570" s="618"/>
      <c r="V570" s="618"/>
      <c r="W570" s="618"/>
      <c r="X570" s="618"/>
      <c r="Y570" s="618"/>
      <c r="Z570" s="618"/>
      <c r="AC570" s="619"/>
      <c r="AD570" s="620"/>
      <c r="AJ570" s="668"/>
      <c r="AO570" s="612"/>
      <c r="AP570" s="612"/>
      <c r="AY570" s="623"/>
      <c r="BD570" s="611"/>
      <c r="BG570" s="624"/>
      <c r="BH570" s="625"/>
      <c r="BI570" s="672"/>
      <c r="BO570" s="612"/>
      <c r="BY570" s="669"/>
      <c r="CA570" s="669"/>
    </row>
    <row r="571" spans="3:79" s="610" customFormat="1">
      <c r="C571" s="611"/>
      <c r="D571" s="612"/>
      <c r="E571" s="613"/>
      <c r="F571" s="614"/>
      <c r="J571" s="612"/>
      <c r="N571" s="668"/>
      <c r="P571" s="618"/>
      <c r="Q571" s="618"/>
      <c r="R571" s="618"/>
      <c r="S571" s="618"/>
      <c r="T571" s="618"/>
      <c r="U571" s="618"/>
      <c r="V571" s="618"/>
      <c r="W571" s="618"/>
      <c r="X571" s="618"/>
      <c r="Y571" s="618"/>
      <c r="Z571" s="618"/>
      <c r="AC571" s="619"/>
      <c r="AD571" s="620"/>
      <c r="AJ571" s="668"/>
      <c r="AO571" s="612"/>
      <c r="AP571" s="612"/>
      <c r="AY571" s="623"/>
      <c r="BD571" s="611"/>
      <c r="BG571" s="624"/>
      <c r="BH571" s="625"/>
      <c r="BI571" s="672"/>
      <c r="BO571" s="612"/>
      <c r="BY571" s="669"/>
      <c r="CA571" s="669"/>
    </row>
    <row r="572" spans="3:79" s="610" customFormat="1">
      <c r="C572" s="611"/>
      <c r="D572" s="612"/>
      <c r="E572" s="613"/>
      <c r="F572" s="614"/>
      <c r="J572" s="612"/>
      <c r="N572" s="668"/>
      <c r="P572" s="618"/>
      <c r="Q572" s="618"/>
      <c r="R572" s="618"/>
      <c r="S572" s="618"/>
      <c r="T572" s="618"/>
      <c r="U572" s="618"/>
      <c r="V572" s="618"/>
      <c r="W572" s="618"/>
      <c r="X572" s="618"/>
      <c r="Y572" s="618"/>
      <c r="Z572" s="618"/>
      <c r="AC572" s="619"/>
      <c r="AD572" s="620"/>
      <c r="AJ572" s="668"/>
      <c r="AO572" s="612"/>
      <c r="AP572" s="612"/>
      <c r="AY572" s="623"/>
      <c r="BD572" s="611"/>
      <c r="BG572" s="624"/>
      <c r="BH572" s="625"/>
      <c r="BI572" s="672"/>
      <c r="BO572" s="612"/>
      <c r="BY572" s="669"/>
      <c r="CA572" s="669"/>
    </row>
    <row r="573" spans="3:79" s="610" customFormat="1">
      <c r="C573" s="611"/>
      <c r="D573" s="612"/>
      <c r="E573" s="613"/>
      <c r="F573" s="614"/>
      <c r="J573" s="612"/>
      <c r="N573" s="668"/>
      <c r="P573" s="618"/>
      <c r="Q573" s="618"/>
      <c r="R573" s="618"/>
      <c r="S573" s="618"/>
      <c r="T573" s="618"/>
      <c r="U573" s="618"/>
      <c r="V573" s="618"/>
      <c r="W573" s="618"/>
      <c r="X573" s="618"/>
      <c r="Y573" s="618"/>
      <c r="Z573" s="618"/>
      <c r="AC573" s="619"/>
      <c r="AD573" s="620"/>
      <c r="AJ573" s="668"/>
      <c r="AO573" s="612"/>
      <c r="AP573" s="612"/>
      <c r="AY573" s="623"/>
      <c r="BD573" s="611"/>
      <c r="BG573" s="624"/>
      <c r="BH573" s="625"/>
      <c r="BI573" s="672"/>
      <c r="BO573" s="612"/>
      <c r="BY573" s="669"/>
      <c r="CA573" s="669"/>
    </row>
    <row r="574" spans="3:79" s="610" customFormat="1">
      <c r="C574" s="611"/>
      <c r="D574" s="612"/>
      <c r="E574" s="613"/>
      <c r="F574" s="614"/>
      <c r="J574" s="612"/>
      <c r="N574" s="668"/>
      <c r="P574" s="618"/>
      <c r="Q574" s="618"/>
      <c r="R574" s="618"/>
      <c r="S574" s="618"/>
      <c r="T574" s="618"/>
      <c r="U574" s="618"/>
      <c r="V574" s="618"/>
      <c r="W574" s="618"/>
      <c r="X574" s="618"/>
      <c r="Y574" s="618"/>
      <c r="Z574" s="618"/>
      <c r="AC574" s="619"/>
      <c r="AD574" s="620"/>
      <c r="AJ574" s="668"/>
      <c r="AO574" s="612"/>
      <c r="AP574" s="612"/>
      <c r="AY574" s="623"/>
      <c r="BD574" s="611"/>
      <c r="BG574" s="624"/>
      <c r="BH574" s="625"/>
      <c r="BI574" s="672"/>
      <c r="BO574" s="612"/>
      <c r="BY574" s="669"/>
      <c r="CA574" s="669"/>
    </row>
    <row r="575" spans="3:79" s="610" customFormat="1">
      <c r="C575" s="611"/>
      <c r="D575" s="612"/>
      <c r="E575" s="613"/>
      <c r="F575" s="614"/>
      <c r="J575" s="612"/>
      <c r="N575" s="668"/>
      <c r="P575" s="618"/>
      <c r="Q575" s="618"/>
      <c r="R575" s="618"/>
      <c r="S575" s="618"/>
      <c r="T575" s="618"/>
      <c r="U575" s="618"/>
      <c r="V575" s="618"/>
      <c r="W575" s="618"/>
      <c r="X575" s="618"/>
      <c r="Y575" s="618"/>
      <c r="Z575" s="618"/>
      <c r="AC575" s="619"/>
      <c r="AD575" s="620"/>
      <c r="AJ575" s="668"/>
      <c r="AO575" s="612"/>
      <c r="AP575" s="612"/>
      <c r="AY575" s="623"/>
      <c r="BD575" s="611"/>
      <c r="BG575" s="624"/>
      <c r="BH575" s="625"/>
      <c r="BI575" s="672"/>
      <c r="BO575" s="612"/>
      <c r="BY575" s="669"/>
      <c r="CA575" s="669"/>
    </row>
    <row r="576" spans="3:79" s="610" customFormat="1">
      <c r="C576" s="611"/>
      <c r="D576" s="612"/>
      <c r="E576" s="613"/>
      <c r="F576" s="614"/>
      <c r="J576" s="612"/>
      <c r="N576" s="668"/>
      <c r="P576" s="618"/>
      <c r="Q576" s="618"/>
      <c r="R576" s="618"/>
      <c r="S576" s="618"/>
      <c r="T576" s="618"/>
      <c r="U576" s="618"/>
      <c r="V576" s="618"/>
      <c r="W576" s="618"/>
      <c r="X576" s="618"/>
      <c r="Y576" s="618"/>
      <c r="Z576" s="618"/>
      <c r="AC576" s="619"/>
      <c r="AD576" s="620"/>
      <c r="AJ576" s="668"/>
      <c r="AO576" s="612"/>
      <c r="AP576" s="612"/>
      <c r="AY576" s="623"/>
      <c r="BD576" s="611"/>
      <c r="BG576" s="624"/>
      <c r="BH576" s="625"/>
      <c r="BI576" s="672"/>
      <c r="BO576" s="612"/>
      <c r="BY576" s="669"/>
      <c r="CA576" s="669"/>
    </row>
    <row r="577" spans="3:79" s="610" customFormat="1">
      <c r="C577" s="611"/>
      <c r="D577" s="612"/>
      <c r="E577" s="613"/>
      <c r="F577" s="614"/>
      <c r="J577" s="612"/>
      <c r="N577" s="668"/>
      <c r="P577" s="618"/>
      <c r="Q577" s="618"/>
      <c r="R577" s="618"/>
      <c r="S577" s="618"/>
      <c r="T577" s="618"/>
      <c r="U577" s="618"/>
      <c r="V577" s="618"/>
      <c r="W577" s="618"/>
      <c r="X577" s="618"/>
      <c r="Y577" s="618"/>
      <c r="Z577" s="618"/>
      <c r="AC577" s="619"/>
      <c r="AD577" s="620"/>
      <c r="AJ577" s="668"/>
      <c r="AO577" s="612"/>
      <c r="AP577" s="612"/>
      <c r="AY577" s="623"/>
      <c r="BD577" s="611"/>
      <c r="BG577" s="624"/>
      <c r="BH577" s="625"/>
      <c r="BI577" s="672"/>
      <c r="BO577" s="612"/>
      <c r="BY577" s="669"/>
      <c r="CA577" s="669"/>
    </row>
    <row r="578" spans="3:79" s="610" customFormat="1">
      <c r="C578" s="611"/>
      <c r="D578" s="612"/>
      <c r="E578" s="613"/>
      <c r="F578" s="614"/>
      <c r="J578" s="612"/>
      <c r="N578" s="668"/>
      <c r="P578" s="618"/>
      <c r="Q578" s="618"/>
      <c r="R578" s="618"/>
      <c r="S578" s="618"/>
      <c r="T578" s="618"/>
      <c r="U578" s="618"/>
      <c r="V578" s="618"/>
      <c r="W578" s="618"/>
      <c r="X578" s="618"/>
      <c r="Y578" s="618"/>
      <c r="Z578" s="618"/>
      <c r="AC578" s="619"/>
      <c r="AD578" s="620"/>
      <c r="AJ578" s="668"/>
      <c r="AO578" s="612"/>
      <c r="AP578" s="612"/>
      <c r="AY578" s="623"/>
      <c r="BD578" s="611"/>
      <c r="BG578" s="624"/>
      <c r="BH578" s="625"/>
      <c r="BI578" s="672"/>
      <c r="BO578" s="612"/>
      <c r="BY578" s="669"/>
      <c r="CA578" s="669"/>
    </row>
    <row r="579" spans="3:79" s="610" customFormat="1">
      <c r="C579" s="611"/>
      <c r="D579" s="612"/>
      <c r="E579" s="613"/>
      <c r="F579" s="614"/>
      <c r="J579" s="612"/>
      <c r="N579" s="668"/>
      <c r="P579" s="618"/>
      <c r="Q579" s="618"/>
      <c r="R579" s="618"/>
      <c r="S579" s="618"/>
      <c r="T579" s="618"/>
      <c r="U579" s="618"/>
      <c r="V579" s="618"/>
      <c r="W579" s="618"/>
      <c r="X579" s="618"/>
      <c r="Y579" s="618"/>
      <c r="Z579" s="618"/>
      <c r="AC579" s="619"/>
      <c r="AD579" s="620"/>
      <c r="AJ579" s="668"/>
      <c r="AO579" s="612"/>
      <c r="AP579" s="612"/>
      <c r="AY579" s="623"/>
      <c r="BD579" s="611"/>
      <c r="BG579" s="624"/>
      <c r="BH579" s="625"/>
      <c r="BI579" s="672"/>
      <c r="BO579" s="612"/>
      <c r="BY579" s="669"/>
      <c r="CA579" s="669"/>
    </row>
    <row r="580" spans="3:79" s="610" customFormat="1">
      <c r="C580" s="611"/>
      <c r="D580" s="612"/>
      <c r="E580" s="613"/>
      <c r="F580" s="614"/>
      <c r="J580" s="612"/>
      <c r="N580" s="668"/>
      <c r="P580" s="618"/>
      <c r="Q580" s="618"/>
      <c r="R580" s="618"/>
      <c r="S580" s="618"/>
      <c r="T580" s="618"/>
      <c r="U580" s="618"/>
      <c r="V580" s="618"/>
      <c r="W580" s="618"/>
      <c r="X580" s="618"/>
      <c r="Y580" s="618"/>
      <c r="Z580" s="618"/>
      <c r="AC580" s="619"/>
      <c r="AD580" s="620"/>
      <c r="AJ580" s="668"/>
      <c r="AO580" s="612"/>
      <c r="AP580" s="612"/>
      <c r="AY580" s="623"/>
      <c r="BD580" s="611"/>
      <c r="BG580" s="624"/>
      <c r="BH580" s="625"/>
      <c r="BI580" s="672"/>
      <c r="BO580" s="612"/>
      <c r="BY580" s="669"/>
      <c r="CA580" s="669"/>
    </row>
    <row r="581" spans="3:79" s="610" customFormat="1">
      <c r="C581" s="611"/>
      <c r="D581" s="612"/>
      <c r="E581" s="613"/>
      <c r="F581" s="614"/>
      <c r="J581" s="612"/>
      <c r="N581" s="668"/>
      <c r="P581" s="618"/>
      <c r="Q581" s="618"/>
      <c r="R581" s="618"/>
      <c r="S581" s="618"/>
      <c r="T581" s="618"/>
      <c r="U581" s="618"/>
      <c r="V581" s="618"/>
      <c r="W581" s="618"/>
      <c r="X581" s="618"/>
      <c r="Y581" s="618"/>
      <c r="Z581" s="618"/>
      <c r="AC581" s="619"/>
      <c r="AD581" s="620"/>
      <c r="AJ581" s="668"/>
      <c r="AO581" s="612"/>
      <c r="AP581" s="612"/>
      <c r="AY581" s="623"/>
      <c r="BD581" s="611"/>
      <c r="BG581" s="624"/>
      <c r="BH581" s="625"/>
      <c r="BI581" s="672"/>
      <c r="BO581" s="612"/>
      <c r="BY581" s="669"/>
      <c r="CA581" s="669"/>
    </row>
    <row r="582" spans="3:79" s="610" customFormat="1">
      <c r="C582" s="611"/>
      <c r="D582" s="612"/>
      <c r="E582" s="613"/>
      <c r="F582" s="614"/>
      <c r="J582" s="612"/>
      <c r="N582" s="668"/>
      <c r="P582" s="618"/>
      <c r="Q582" s="618"/>
      <c r="R582" s="618"/>
      <c r="S582" s="618"/>
      <c r="T582" s="618"/>
      <c r="U582" s="618"/>
      <c r="V582" s="618"/>
      <c r="W582" s="618"/>
      <c r="X582" s="618"/>
      <c r="Y582" s="618"/>
      <c r="Z582" s="618"/>
      <c r="AC582" s="619"/>
      <c r="AD582" s="620"/>
      <c r="AJ582" s="668"/>
      <c r="AO582" s="612"/>
      <c r="AP582" s="612"/>
      <c r="AY582" s="623"/>
      <c r="BD582" s="611"/>
      <c r="BG582" s="624"/>
      <c r="BH582" s="625"/>
      <c r="BI582" s="672"/>
      <c r="BO582" s="612"/>
      <c r="BY582" s="669"/>
      <c r="CA582" s="669"/>
    </row>
    <row r="583" spans="3:79" s="610" customFormat="1">
      <c r="C583" s="611"/>
      <c r="D583" s="612"/>
      <c r="E583" s="613"/>
      <c r="F583" s="614"/>
      <c r="J583" s="612"/>
      <c r="N583" s="668"/>
      <c r="P583" s="618"/>
      <c r="Q583" s="618"/>
      <c r="R583" s="618"/>
      <c r="S583" s="618"/>
      <c r="T583" s="618"/>
      <c r="U583" s="618"/>
      <c r="V583" s="618"/>
      <c r="W583" s="618"/>
      <c r="X583" s="618"/>
      <c r="Y583" s="618"/>
      <c r="Z583" s="618"/>
      <c r="AC583" s="619"/>
      <c r="AD583" s="620"/>
      <c r="AJ583" s="668"/>
      <c r="AO583" s="612"/>
      <c r="AP583" s="612"/>
      <c r="AY583" s="623"/>
      <c r="BD583" s="611"/>
      <c r="BG583" s="624"/>
      <c r="BH583" s="625"/>
      <c r="BI583" s="672"/>
      <c r="BO583" s="612"/>
      <c r="BY583" s="669"/>
      <c r="CA583" s="669"/>
    </row>
    <row r="584" spans="3:79" s="610" customFormat="1">
      <c r="C584" s="611"/>
      <c r="D584" s="612"/>
      <c r="E584" s="613"/>
      <c r="F584" s="614"/>
      <c r="J584" s="612"/>
      <c r="N584" s="668"/>
      <c r="P584" s="618"/>
      <c r="Q584" s="618"/>
      <c r="R584" s="618"/>
      <c r="S584" s="618"/>
      <c r="T584" s="618"/>
      <c r="U584" s="618"/>
      <c r="V584" s="618"/>
      <c r="W584" s="618"/>
      <c r="X584" s="618"/>
      <c r="Y584" s="618"/>
      <c r="Z584" s="618"/>
      <c r="AC584" s="619"/>
      <c r="AD584" s="620"/>
      <c r="AJ584" s="668"/>
      <c r="AO584" s="612"/>
      <c r="AP584" s="612"/>
      <c r="AY584" s="623"/>
      <c r="BD584" s="611"/>
      <c r="BG584" s="624"/>
      <c r="BH584" s="625"/>
      <c r="BI584" s="672"/>
      <c r="BO584" s="612"/>
      <c r="BY584" s="669"/>
      <c r="CA584" s="669"/>
    </row>
    <row r="585" spans="3:79" s="610" customFormat="1">
      <c r="C585" s="611"/>
      <c r="D585" s="612"/>
      <c r="E585" s="613"/>
      <c r="F585" s="614"/>
      <c r="J585" s="612"/>
      <c r="N585" s="668"/>
      <c r="P585" s="618"/>
      <c r="Q585" s="618"/>
      <c r="R585" s="618"/>
      <c r="S585" s="618"/>
      <c r="T585" s="618"/>
      <c r="U585" s="618"/>
      <c r="V585" s="618"/>
      <c r="W585" s="618"/>
      <c r="X585" s="618"/>
      <c r="Y585" s="618"/>
      <c r="Z585" s="618"/>
      <c r="AC585" s="619"/>
      <c r="AD585" s="620"/>
      <c r="AJ585" s="668"/>
      <c r="AO585" s="612"/>
      <c r="AP585" s="612"/>
      <c r="AY585" s="623"/>
      <c r="BD585" s="611"/>
      <c r="BG585" s="624"/>
      <c r="BH585" s="625"/>
      <c r="BI585" s="672"/>
      <c r="BO585" s="612"/>
      <c r="BY585" s="669"/>
      <c r="CA585" s="669"/>
    </row>
    <row r="586" spans="3:79" s="610" customFormat="1">
      <c r="C586" s="611"/>
      <c r="D586" s="612"/>
      <c r="E586" s="613"/>
      <c r="F586" s="614"/>
      <c r="J586" s="612"/>
      <c r="N586" s="668"/>
      <c r="P586" s="618"/>
      <c r="Q586" s="618"/>
      <c r="R586" s="618"/>
      <c r="S586" s="618"/>
      <c r="T586" s="618"/>
      <c r="U586" s="618"/>
      <c r="V586" s="618"/>
      <c r="W586" s="618"/>
      <c r="X586" s="618"/>
      <c r="Y586" s="618"/>
      <c r="Z586" s="618"/>
      <c r="AC586" s="619"/>
      <c r="AD586" s="620"/>
      <c r="AJ586" s="668"/>
      <c r="AO586" s="612"/>
      <c r="AP586" s="612"/>
      <c r="AY586" s="623"/>
      <c r="BD586" s="611"/>
      <c r="BG586" s="624"/>
      <c r="BH586" s="625"/>
      <c r="BI586" s="672"/>
      <c r="BO586" s="612"/>
      <c r="BY586" s="669"/>
      <c r="CA586" s="669"/>
    </row>
    <row r="587" spans="3:79" s="610" customFormat="1">
      <c r="C587" s="611"/>
      <c r="D587" s="612"/>
      <c r="E587" s="613"/>
      <c r="F587" s="614"/>
      <c r="J587" s="612"/>
      <c r="N587" s="668"/>
      <c r="P587" s="618"/>
      <c r="Q587" s="618"/>
      <c r="R587" s="618"/>
      <c r="S587" s="618"/>
      <c r="T587" s="618"/>
      <c r="U587" s="618"/>
      <c r="V587" s="618"/>
      <c r="W587" s="618"/>
      <c r="X587" s="618"/>
      <c r="Y587" s="618"/>
      <c r="Z587" s="618"/>
      <c r="AC587" s="619"/>
      <c r="AD587" s="620"/>
      <c r="AJ587" s="668"/>
      <c r="AO587" s="612"/>
      <c r="AP587" s="612"/>
      <c r="AY587" s="623"/>
      <c r="BD587" s="611"/>
      <c r="BG587" s="624"/>
      <c r="BH587" s="625"/>
      <c r="BI587" s="672"/>
      <c r="BO587" s="612"/>
      <c r="BY587" s="669"/>
      <c r="CA587" s="669"/>
    </row>
    <row r="588" spans="3:79" s="610" customFormat="1">
      <c r="C588" s="611"/>
      <c r="D588" s="612"/>
      <c r="E588" s="613"/>
      <c r="F588" s="614"/>
      <c r="J588" s="612"/>
      <c r="N588" s="668"/>
      <c r="P588" s="618"/>
      <c r="Q588" s="618"/>
      <c r="R588" s="618"/>
      <c r="S588" s="618"/>
      <c r="T588" s="618"/>
      <c r="U588" s="618"/>
      <c r="V588" s="618"/>
      <c r="W588" s="618"/>
      <c r="X588" s="618"/>
      <c r="Y588" s="618"/>
      <c r="Z588" s="618"/>
      <c r="AC588" s="619"/>
      <c r="AD588" s="620"/>
      <c r="AJ588" s="668"/>
      <c r="AO588" s="612"/>
      <c r="AP588" s="612"/>
      <c r="AY588" s="623"/>
      <c r="BD588" s="611"/>
      <c r="BG588" s="624"/>
      <c r="BH588" s="625"/>
      <c r="BI588" s="672"/>
      <c r="BO588" s="612"/>
      <c r="BY588" s="669"/>
      <c r="CA588" s="669"/>
    </row>
    <row r="589" spans="3:79" s="610" customFormat="1">
      <c r="C589" s="611"/>
      <c r="D589" s="612"/>
      <c r="E589" s="613"/>
      <c r="F589" s="614"/>
      <c r="J589" s="612"/>
      <c r="N589" s="668"/>
      <c r="P589" s="618"/>
      <c r="Q589" s="618"/>
      <c r="R589" s="618"/>
      <c r="S589" s="618"/>
      <c r="T589" s="618"/>
      <c r="U589" s="618"/>
      <c r="V589" s="618"/>
      <c r="W589" s="618"/>
      <c r="X589" s="618"/>
      <c r="Y589" s="618"/>
      <c r="Z589" s="618"/>
      <c r="AC589" s="619"/>
      <c r="AD589" s="620"/>
      <c r="AJ589" s="668"/>
      <c r="AO589" s="612"/>
      <c r="AP589" s="612"/>
      <c r="AY589" s="623"/>
      <c r="BD589" s="611"/>
      <c r="BG589" s="624"/>
      <c r="BH589" s="625"/>
      <c r="BI589" s="672"/>
      <c r="BO589" s="612"/>
      <c r="BY589" s="669"/>
      <c r="CA589" s="669"/>
    </row>
    <row r="590" spans="3:79" s="610" customFormat="1">
      <c r="C590" s="611"/>
      <c r="D590" s="612"/>
      <c r="E590" s="613"/>
      <c r="F590" s="614"/>
      <c r="J590" s="612"/>
      <c r="N590" s="668"/>
      <c r="P590" s="618"/>
      <c r="Q590" s="618"/>
      <c r="R590" s="618"/>
      <c r="S590" s="618"/>
      <c r="T590" s="618"/>
      <c r="U590" s="618"/>
      <c r="V590" s="618"/>
      <c r="W590" s="618"/>
      <c r="X590" s="618"/>
      <c r="Y590" s="618"/>
      <c r="Z590" s="618"/>
      <c r="AC590" s="619"/>
      <c r="AD590" s="620"/>
      <c r="AJ590" s="668"/>
      <c r="AO590" s="612"/>
      <c r="AP590" s="612"/>
      <c r="AY590" s="623"/>
      <c r="BD590" s="611"/>
      <c r="BG590" s="624"/>
      <c r="BH590" s="625"/>
      <c r="BI590" s="672"/>
      <c r="BO590" s="612"/>
      <c r="BY590" s="669"/>
      <c r="CA590" s="669"/>
    </row>
    <row r="591" spans="3:79" s="610" customFormat="1">
      <c r="C591" s="611"/>
      <c r="D591" s="612"/>
      <c r="E591" s="613"/>
      <c r="F591" s="614"/>
      <c r="J591" s="612"/>
      <c r="N591" s="668"/>
      <c r="P591" s="618"/>
      <c r="Q591" s="618"/>
      <c r="R591" s="618"/>
      <c r="S591" s="618"/>
      <c r="T591" s="618"/>
      <c r="U591" s="618"/>
      <c r="V591" s="618"/>
      <c r="W591" s="618"/>
      <c r="X591" s="618"/>
      <c r="Y591" s="618"/>
      <c r="Z591" s="618"/>
      <c r="AC591" s="619"/>
      <c r="AD591" s="620"/>
      <c r="AJ591" s="668"/>
      <c r="AO591" s="612"/>
      <c r="AP591" s="612"/>
      <c r="AY591" s="623"/>
      <c r="BD591" s="611"/>
      <c r="BG591" s="624"/>
      <c r="BH591" s="625"/>
      <c r="BI591" s="672"/>
      <c r="BO591" s="612"/>
      <c r="BY591" s="669"/>
      <c r="CA591" s="669"/>
    </row>
    <row r="592" spans="3:79" s="610" customFormat="1">
      <c r="C592" s="611"/>
      <c r="D592" s="612"/>
      <c r="E592" s="613"/>
      <c r="F592" s="614"/>
      <c r="J592" s="612"/>
      <c r="N592" s="668"/>
      <c r="P592" s="618"/>
      <c r="Q592" s="618"/>
      <c r="R592" s="618"/>
      <c r="S592" s="618"/>
      <c r="T592" s="618"/>
      <c r="U592" s="618"/>
      <c r="V592" s="618"/>
      <c r="W592" s="618"/>
      <c r="X592" s="618"/>
      <c r="Y592" s="618"/>
      <c r="Z592" s="618"/>
      <c r="AC592" s="619"/>
      <c r="AD592" s="620"/>
      <c r="AJ592" s="668"/>
      <c r="AO592" s="612"/>
      <c r="AP592" s="612"/>
      <c r="AY592" s="623"/>
      <c r="BD592" s="611"/>
      <c r="BG592" s="624"/>
      <c r="BH592" s="625"/>
      <c r="BI592" s="672"/>
      <c r="BO592" s="612"/>
      <c r="BY592" s="669"/>
      <c r="CA592" s="669"/>
    </row>
    <row r="593" spans="3:79" s="610" customFormat="1">
      <c r="C593" s="611"/>
      <c r="D593" s="612"/>
      <c r="E593" s="613"/>
      <c r="F593" s="614"/>
      <c r="J593" s="612"/>
      <c r="N593" s="668"/>
      <c r="P593" s="618"/>
      <c r="Q593" s="618"/>
      <c r="R593" s="618"/>
      <c r="S593" s="618"/>
      <c r="T593" s="618"/>
      <c r="U593" s="618"/>
      <c r="V593" s="618"/>
      <c r="W593" s="618"/>
      <c r="X593" s="618"/>
      <c r="Y593" s="618"/>
      <c r="Z593" s="618"/>
      <c r="AC593" s="619"/>
      <c r="AD593" s="620"/>
      <c r="AJ593" s="668"/>
      <c r="AO593" s="612"/>
      <c r="AP593" s="612"/>
      <c r="AY593" s="623"/>
      <c r="BD593" s="611"/>
      <c r="BG593" s="624"/>
      <c r="BH593" s="625"/>
      <c r="BI593" s="672"/>
      <c r="BO593" s="612"/>
      <c r="BY593" s="669"/>
      <c r="CA593" s="669"/>
    </row>
    <row r="594" spans="3:79" s="610" customFormat="1">
      <c r="C594" s="611"/>
      <c r="D594" s="612"/>
      <c r="E594" s="613"/>
      <c r="F594" s="614"/>
      <c r="J594" s="612"/>
      <c r="N594" s="668"/>
      <c r="P594" s="618"/>
      <c r="Q594" s="618"/>
      <c r="R594" s="618"/>
      <c r="S594" s="618"/>
      <c r="T594" s="618"/>
      <c r="U594" s="618"/>
      <c r="V594" s="618"/>
      <c r="W594" s="618"/>
      <c r="X594" s="618"/>
      <c r="Y594" s="618"/>
      <c r="Z594" s="618"/>
      <c r="AC594" s="619"/>
      <c r="AD594" s="620"/>
      <c r="AJ594" s="668"/>
      <c r="AO594" s="612"/>
      <c r="AP594" s="612"/>
      <c r="AY594" s="623"/>
      <c r="BD594" s="611"/>
      <c r="BG594" s="624"/>
      <c r="BH594" s="625"/>
      <c r="BI594" s="672"/>
      <c r="BO594" s="612"/>
      <c r="BY594" s="669"/>
      <c r="CA594" s="669"/>
    </row>
    <row r="595" spans="3:79" s="610" customFormat="1">
      <c r="C595" s="611"/>
      <c r="D595" s="612"/>
      <c r="E595" s="613"/>
      <c r="F595" s="614"/>
      <c r="J595" s="612"/>
      <c r="N595" s="668"/>
      <c r="P595" s="618"/>
      <c r="Q595" s="618"/>
      <c r="R595" s="618"/>
      <c r="S595" s="618"/>
      <c r="T595" s="618"/>
      <c r="U595" s="618"/>
      <c r="V595" s="618"/>
      <c r="W595" s="618"/>
      <c r="X595" s="618"/>
      <c r="Y595" s="618"/>
      <c r="Z595" s="618"/>
      <c r="AC595" s="619"/>
      <c r="AD595" s="620"/>
      <c r="AJ595" s="668"/>
      <c r="AO595" s="612"/>
      <c r="AP595" s="612"/>
      <c r="AY595" s="623"/>
      <c r="BD595" s="611"/>
      <c r="BG595" s="624"/>
      <c r="BH595" s="625"/>
      <c r="BI595" s="672"/>
      <c r="BO595" s="612"/>
      <c r="BY595" s="669"/>
      <c r="CA595" s="669"/>
    </row>
    <row r="596" spans="3:79" s="610" customFormat="1">
      <c r="C596" s="611"/>
      <c r="D596" s="612"/>
      <c r="E596" s="613"/>
      <c r="F596" s="614"/>
      <c r="J596" s="612"/>
      <c r="N596" s="668"/>
      <c r="P596" s="618"/>
      <c r="Q596" s="618"/>
      <c r="R596" s="618"/>
      <c r="S596" s="618"/>
      <c r="T596" s="618"/>
      <c r="U596" s="618"/>
      <c r="V596" s="618"/>
      <c r="W596" s="618"/>
      <c r="X596" s="618"/>
      <c r="Y596" s="618"/>
      <c r="Z596" s="618"/>
      <c r="AC596" s="619"/>
      <c r="AD596" s="620"/>
      <c r="AJ596" s="668"/>
      <c r="AO596" s="612"/>
      <c r="AP596" s="612"/>
      <c r="AY596" s="623"/>
      <c r="BD596" s="611"/>
      <c r="BG596" s="624"/>
      <c r="BH596" s="625"/>
      <c r="BI596" s="672"/>
      <c r="BO596" s="612"/>
      <c r="BY596" s="669"/>
      <c r="CA596" s="669"/>
    </row>
    <row r="597" spans="3:79" s="610" customFormat="1">
      <c r="C597" s="611"/>
      <c r="D597" s="612"/>
      <c r="E597" s="613"/>
      <c r="F597" s="614"/>
      <c r="J597" s="612"/>
      <c r="N597" s="668"/>
      <c r="P597" s="618"/>
      <c r="Q597" s="618"/>
      <c r="R597" s="618"/>
      <c r="S597" s="618"/>
      <c r="T597" s="618"/>
      <c r="U597" s="618"/>
      <c r="V597" s="618"/>
      <c r="W597" s="618"/>
      <c r="X597" s="618"/>
      <c r="Y597" s="618"/>
      <c r="Z597" s="618"/>
      <c r="AC597" s="619"/>
      <c r="AD597" s="620"/>
      <c r="AJ597" s="668"/>
      <c r="AO597" s="612"/>
      <c r="AP597" s="612"/>
      <c r="AY597" s="623"/>
      <c r="BD597" s="611"/>
      <c r="BG597" s="624"/>
      <c r="BH597" s="625"/>
      <c r="BI597" s="672"/>
      <c r="BO597" s="612"/>
      <c r="BY597" s="669"/>
      <c r="CA597" s="669"/>
    </row>
    <row r="598" spans="3:79" s="610" customFormat="1">
      <c r="C598" s="611"/>
      <c r="D598" s="612"/>
      <c r="E598" s="613"/>
      <c r="F598" s="614"/>
      <c r="J598" s="612"/>
      <c r="N598" s="668"/>
      <c r="P598" s="618"/>
      <c r="Q598" s="618"/>
      <c r="R598" s="618"/>
      <c r="S598" s="618"/>
      <c r="T598" s="618"/>
      <c r="U598" s="618"/>
      <c r="V598" s="618"/>
      <c r="W598" s="618"/>
      <c r="X598" s="618"/>
      <c r="Y598" s="618"/>
      <c r="Z598" s="618"/>
      <c r="AC598" s="619"/>
      <c r="AD598" s="620"/>
      <c r="AJ598" s="668"/>
      <c r="AO598" s="612"/>
      <c r="AP598" s="612"/>
      <c r="AY598" s="623"/>
      <c r="BD598" s="611"/>
      <c r="BG598" s="624"/>
      <c r="BH598" s="625"/>
      <c r="BI598" s="672"/>
      <c r="BO598" s="612"/>
      <c r="BY598" s="669"/>
      <c r="CA598" s="669"/>
    </row>
    <row r="599" spans="3:79" s="610" customFormat="1">
      <c r="C599" s="611"/>
      <c r="D599" s="612"/>
      <c r="E599" s="613"/>
      <c r="F599" s="614"/>
      <c r="J599" s="612"/>
      <c r="N599" s="668"/>
      <c r="P599" s="618"/>
      <c r="Q599" s="618"/>
      <c r="R599" s="618"/>
      <c r="S599" s="618"/>
      <c r="T599" s="618"/>
      <c r="U599" s="618"/>
      <c r="V599" s="618"/>
      <c r="W599" s="618"/>
      <c r="X599" s="618"/>
      <c r="Y599" s="618"/>
      <c r="Z599" s="618"/>
      <c r="AC599" s="619"/>
      <c r="AD599" s="620"/>
      <c r="AJ599" s="668"/>
      <c r="AO599" s="612"/>
      <c r="AP599" s="612"/>
      <c r="AY599" s="623"/>
      <c r="BD599" s="611"/>
      <c r="BG599" s="624"/>
      <c r="BH599" s="625"/>
      <c r="BI599" s="672"/>
      <c r="BO599" s="612"/>
      <c r="BY599" s="669"/>
      <c r="CA599" s="669"/>
    </row>
    <row r="600" spans="3:79" s="610" customFormat="1">
      <c r="C600" s="611"/>
      <c r="D600" s="612"/>
      <c r="E600" s="613"/>
      <c r="F600" s="614"/>
      <c r="J600" s="612"/>
      <c r="N600" s="668"/>
      <c r="P600" s="618"/>
      <c r="Q600" s="618"/>
      <c r="R600" s="618"/>
      <c r="S600" s="618"/>
      <c r="T600" s="618"/>
      <c r="U600" s="618"/>
      <c r="V600" s="618"/>
      <c r="W600" s="618"/>
      <c r="X600" s="618"/>
      <c r="Y600" s="618"/>
      <c r="Z600" s="618"/>
      <c r="AC600" s="619"/>
      <c r="AD600" s="620"/>
      <c r="AJ600" s="668"/>
      <c r="AO600" s="612"/>
      <c r="AP600" s="612"/>
      <c r="AY600" s="623"/>
      <c r="BD600" s="611"/>
      <c r="BG600" s="624"/>
      <c r="BH600" s="625"/>
      <c r="BI600" s="672"/>
      <c r="BO600" s="612"/>
      <c r="BY600" s="669"/>
      <c r="CA600" s="669"/>
    </row>
    <row r="601" spans="3:79" s="610" customFormat="1">
      <c r="C601" s="611"/>
      <c r="D601" s="612"/>
      <c r="E601" s="613"/>
      <c r="F601" s="614"/>
      <c r="J601" s="612"/>
      <c r="N601" s="668"/>
      <c r="P601" s="618"/>
      <c r="Q601" s="618"/>
      <c r="R601" s="618"/>
      <c r="S601" s="618"/>
      <c r="T601" s="618"/>
      <c r="U601" s="618"/>
      <c r="V601" s="618"/>
      <c r="W601" s="618"/>
      <c r="X601" s="618"/>
      <c r="Y601" s="618"/>
      <c r="Z601" s="618"/>
      <c r="AC601" s="619"/>
      <c r="AD601" s="620"/>
      <c r="AJ601" s="668"/>
      <c r="AO601" s="612"/>
      <c r="AP601" s="612"/>
      <c r="AY601" s="623"/>
      <c r="BD601" s="611"/>
      <c r="BG601" s="624"/>
      <c r="BH601" s="625"/>
      <c r="BI601" s="672"/>
      <c r="BO601" s="612"/>
      <c r="BY601" s="669"/>
      <c r="CA601" s="669"/>
    </row>
    <row r="602" spans="3:79" s="610" customFormat="1">
      <c r="C602" s="611"/>
      <c r="D602" s="612"/>
      <c r="E602" s="613"/>
      <c r="F602" s="614"/>
      <c r="J602" s="612"/>
      <c r="N602" s="668"/>
      <c r="P602" s="618"/>
      <c r="Q602" s="618"/>
      <c r="R602" s="618"/>
      <c r="S602" s="618"/>
      <c r="T602" s="618"/>
      <c r="U602" s="618"/>
      <c r="V602" s="618"/>
      <c r="W602" s="618"/>
      <c r="X602" s="618"/>
      <c r="Y602" s="618"/>
      <c r="Z602" s="618"/>
      <c r="AC602" s="619"/>
      <c r="AD602" s="620"/>
      <c r="AJ602" s="668"/>
      <c r="AO602" s="612"/>
      <c r="AP602" s="612"/>
      <c r="AY602" s="623"/>
      <c r="BD602" s="611"/>
      <c r="BG602" s="624"/>
      <c r="BH602" s="625"/>
      <c r="BI602" s="672"/>
      <c r="BO602" s="612"/>
      <c r="BY602" s="669"/>
      <c r="CA602" s="669"/>
    </row>
    <row r="603" spans="3:79" s="610" customFormat="1">
      <c r="C603" s="611"/>
      <c r="D603" s="612"/>
      <c r="E603" s="613"/>
      <c r="F603" s="614"/>
      <c r="J603" s="612"/>
      <c r="N603" s="668"/>
      <c r="P603" s="618"/>
      <c r="Q603" s="618"/>
      <c r="R603" s="618"/>
      <c r="S603" s="618"/>
      <c r="T603" s="618"/>
      <c r="U603" s="618"/>
      <c r="V603" s="618"/>
      <c r="W603" s="618"/>
      <c r="X603" s="618"/>
      <c r="Y603" s="618"/>
      <c r="Z603" s="618"/>
      <c r="AC603" s="619"/>
      <c r="AD603" s="620"/>
      <c r="AJ603" s="668"/>
      <c r="AO603" s="612"/>
      <c r="AP603" s="612"/>
      <c r="AY603" s="623"/>
      <c r="BD603" s="611"/>
      <c r="BG603" s="624"/>
      <c r="BH603" s="625"/>
      <c r="BI603" s="672"/>
      <c r="BO603" s="612"/>
      <c r="BY603" s="669"/>
      <c r="CA603" s="669"/>
    </row>
    <row r="604" spans="3:79" s="610" customFormat="1">
      <c r="C604" s="611"/>
      <c r="D604" s="612"/>
      <c r="E604" s="613"/>
      <c r="F604" s="614"/>
      <c r="J604" s="612"/>
      <c r="N604" s="668"/>
      <c r="P604" s="618"/>
      <c r="Q604" s="618"/>
      <c r="R604" s="618"/>
      <c r="S604" s="618"/>
      <c r="T604" s="618"/>
      <c r="U604" s="618"/>
      <c r="V604" s="618"/>
      <c r="W604" s="618"/>
      <c r="X604" s="618"/>
      <c r="Y604" s="618"/>
      <c r="Z604" s="618"/>
      <c r="AC604" s="619"/>
      <c r="AD604" s="620"/>
      <c r="AJ604" s="668"/>
      <c r="AO604" s="612"/>
      <c r="AP604" s="612"/>
      <c r="AY604" s="623"/>
      <c r="BD604" s="611"/>
      <c r="BG604" s="624"/>
      <c r="BH604" s="625"/>
      <c r="BI604" s="672"/>
      <c r="BO604" s="612"/>
      <c r="BY604" s="669"/>
      <c r="CA604" s="669"/>
    </row>
    <row r="605" spans="3:79" s="610" customFormat="1">
      <c r="C605" s="611"/>
      <c r="D605" s="612"/>
      <c r="E605" s="613"/>
      <c r="F605" s="614"/>
      <c r="J605" s="612"/>
      <c r="N605" s="668"/>
      <c r="P605" s="618"/>
      <c r="Q605" s="618"/>
      <c r="R605" s="618"/>
      <c r="S605" s="618"/>
      <c r="T605" s="618"/>
      <c r="U605" s="618"/>
      <c r="V605" s="618"/>
      <c r="W605" s="618"/>
      <c r="X605" s="618"/>
      <c r="Y605" s="618"/>
      <c r="Z605" s="618"/>
      <c r="AC605" s="619"/>
      <c r="AD605" s="620"/>
      <c r="AJ605" s="668"/>
      <c r="AO605" s="612"/>
      <c r="AP605" s="612"/>
      <c r="AY605" s="623"/>
      <c r="BD605" s="611"/>
      <c r="BG605" s="624"/>
      <c r="BH605" s="625"/>
      <c r="BI605" s="672"/>
      <c r="BO605" s="612"/>
      <c r="BY605" s="669"/>
      <c r="CA605" s="669"/>
    </row>
    <row r="606" spans="3:79" s="610" customFormat="1">
      <c r="C606" s="611"/>
      <c r="D606" s="612"/>
      <c r="E606" s="613"/>
      <c r="F606" s="614"/>
      <c r="J606" s="612"/>
      <c r="N606" s="668"/>
      <c r="P606" s="618"/>
      <c r="Q606" s="618"/>
      <c r="R606" s="618"/>
      <c r="S606" s="618"/>
      <c r="T606" s="618"/>
      <c r="U606" s="618"/>
      <c r="V606" s="618"/>
      <c r="W606" s="618"/>
      <c r="X606" s="618"/>
      <c r="Y606" s="618"/>
      <c r="Z606" s="618"/>
      <c r="AC606" s="619"/>
      <c r="AD606" s="620"/>
      <c r="AJ606" s="668"/>
      <c r="AO606" s="612"/>
      <c r="AP606" s="612"/>
      <c r="AY606" s="623"/>
      <c r="BD606" s="611"/>
      <c r="BG606" s="624"/>
      <c r="BH606" s="625"/>
      <c r="BI606" s="672"/>
      <c r="BO606" s="612"/>
      <c r="BY606" s="669"/>
      <c r="CA606" s="669"/>
    </row>
    <row r="607" spans="3:79" s="610" customFormat="1">
      <c r="C607" s="611"/>
      <c r="D607" s="612"/>
      <c r="E607" s="613"/>
      <c r="F607" s="614"/>
      <c r="J607" s="612"/>
      <c r="N607" s="668"/>
      <c r="P607" s="618"/>
      <c r="Q607" s="618"/>
      <c r="R607" s="618"/>
      <c r="S607" s="618"/>
      <c r="T607" s="618"/>
      <c r="U607" s="618"/>
      <c r="V607" s="618"/>
      <c r="W607" s="618"/>
      <c r="X607" s="618"/>
      <c r="Y607" s="618"/>
      <c r="Z607" s="618"/>
      <c r="AC607" s="619"/>
      <c r="AD607" s="620"/>
      <c r="AJ607" s="668"/>
      <c r="AO607" s="612"/>
      <c r="AP607" s="612"/>
      <c r="AY607" s="623"/>
      <c r="BD607" s="611"/>
      <c r="BG607" s="624"/>
      <c r="BH607" s="625"/>
      <c r="BI607" s="672"/>
      <c r="BO607" s="612"/>
      <c r="BY607" s="669"/>
      <c r="CA607" s="669"/>
    </row>
    <row r="608" spans="3:79" s="610" customFormat="1">
      <c r="C608" s="611"/>
      <c r="D608" s="612"/>
      <c r="E608" s="613"/>
      <c r="F608" s="614"/>
      <c r="J608" s="612"/>
      <c r="N608" s="668"/>
      <c r="P608" s="618"/>
      <c r="Q608" s="618"/>
      <c r="R608" s="618"/>
      <c r="S608" s="618"/>
      <c r="T608" s="618"/>
      <c r="U608" s="618"/>
      <c r="V608" s="618"/>
      <c r="W608" s="618"/>
      <c r="X608" s="618"/>
      <c r="Y608" s="618"/>
      <c r="Z608" s="618"/>
      <c r="AC608" s="619"/>
      <c r="AD608" s="620"/>
      <c r="AJ608" s="668"/>
      <c r="AO608" s="612"/>
      <c r="AP608" s="612"/>
      <c r="AY608" s="623"/>
      <c r="BD608" s="611"/>
      <c r="BG608" s="624"/>
      <c r="BH608" s="625"/>
      <c r="BI608" s="672"/>
      <c r="BO608" s="612"/>
      <c r="BY608" s="669"/>
      <c r="CA608" s="669"/>
    </row>
    <row r="609" spans="3:79" s="610" customFormat="1">
      <c r="C609" s="611"/>
      <c r="D609" s="612"/>
      <c r="E609" s="613"/>
      <c r="F609" s="614"/>
      <c r="J609" s="612"/>
      <c r="N609" s="668"/>
      <c r="P609" s="618"/>
      <c r="Q609" s="618"/>
      <c r="R609" s="618"/>
      <c r="S609" s="618"/>
      <c r="T609" s="618"/>
      <c r="U609" s="618"/>
      <c r="V609" s="618"/>
      <c r="W609" s="618"/>
      <c r="X609" s="618"/>
      <c r="Y609" s="618"/>
      <c r="Z609" s="618"/>
      <c r="AC609" s="619"/>
      <c r="AD609" s="620"/>
      <c r="AJ609" s="668"/>
      <c r="AO609" s="612"/>
      <c r="AP609" s="612"/>
      <c r="AY609" s="623"/>
      <c r="BD609" s="611"/>
      <c r="BG609" s="624"/>
      <c r="BH609" s="625"/>
      <c r="BI609" s="672"/>
      <c r="BO609" s="612"/>
      <c r="BY609" s="669"/>
      <c r="CA609" s="669"/>
    </row>
    <row r="610" spans="3:79" s="610" customFormat="1">
      <c r="C610" s="611"/>
      <c r="D610" s="612"/>
      <c r="E610" s="613"/>
      <c r="F610" s="614"/>
      <c r="J610" s="612"/>
      <c r="N610" s="668"/>
      <c r="P610" s="618"/>
      <c r="Q610" s="618"/>
      <c r="R610" s="618"/>
      <c r="S610" s="618"/>
      <c r="T610" s="618"/>
      <c r="U610" s="618"/>
      <c r="V610" s="618"/>
      <c r="W610" s="618"/>
      <c r="X610" s="618"/>
      <c r="Y610" s="618"/>
      <c r="Z610" s="618"/>
      <c r="AC610" s="619"/>
      <c r="AD610" s="620"/>
      <c r="AJ610" s="668"/>
      <c r="AO610" s="612"/>
      <c r="AP610" s="612"/>
      <c r="AY610" s="623"/>
      <c r="BD610" s="611"/>
      <c r="BG610" s="624"/>
      <c r="BH610" s="625"/>
      <c r="BI610" s="672"/>
      <c r="BO610" s="612"/>
      <c r="BY610" s="669"/>
      <c r="CA610" s="669"/>
    </row>
    <row r="611" spans="3:79" s="610" customFormat="1">
      <c r="C611" s="611"/>
      <c r="D611" s="612"/>
      <c r="E611" s="613"/>
      <c r="F611" s="614"/>
      <c r="J611" s="612"/>
      <c r="N611" s="668"/>
      <c r="P611" s="618"/>
      <c r="Q611" s="618"/>
      <c r="R611" s="618"/>
      <c r="S611" s="618"/>
      <c r="T611" s="618"/>
      <c r="U611" s="618"/>
      <c r="V611" s="618"/>
      <c r="W611" s="618"/>
      <c r="X611" s="618"/>
      <c r="Y611" s="618"/>
      <c r="Z611" s="618"/>
      <c r="AC611" s="619"/>
      <c r="AD611" s="620"/>
      <c r="AJ611" s="668"/>
      <c r="AO611" s="612"/>
      <c r="AP611" s="612"/>
      <c r="AY611" s="623"/>
      <c r="BD611" s="611"/>
      <c r="BG611" s="624"/>
      <c r="BH611" s="625"/>
      <c r="BI611" s="672"/>
      <c r="BO611" s="612"/>
      <c r="BY611" s="669"/>
      <c r="CA611" s="669"/>
    </row>
    <row r="612" spans="3:79" s="610" customFormat="1">
      <c r="C612" s="611"/>
      <c r="D612" s="612"/>
      <c r="E612" s="613"/>
      <c r="F612" s="614"/>
      <c r="J612" s="612"/>
      <c r="N612" s="668"/>
      <c r="P612" s="618"/>
      <c r="Q612" s="618"/>
      <c r="R612" s="618"/>
      <c r="S612" s="618"/>
      <c r="T612" s="618"/>
      <c r="U612" s="618"/>
      <c r="V612" s="618"/>
      <c r="W612" s="618"/>
      <c r="X612" s="618"/>
      <c r="Y612" s="618"/>
      <c r="Z612" s="618"/>
      <c r="AC612" s="619"/>
      <c r="AD612" s="620"/>
      <c r="AJ612" s="668"/>
      <c r="AO612" s="612"/>
      <c r="AP612" s="612"/>
      <c r="AY612" s="623"/>
      <c r="BD612" s="611"/>
      <c r="BG612" s="624"/>
      <c r="BH612" s="625"/>
      <c r="BI612" s="672"/>
      <c r="BO612" s="612"/>
      <c r="BY612" s="669"/>
      <c r="CA612" s="669"/>
    </row>
    <row r="613" spans="3:79" s="610" customFormat="1">
      <c r="C613" s="611"/>
      <c r="D613" s="612"/>
      <c r="E613" s="613"/>
      <c r="F613" s="614"/>
      <c r="J613" s="612"/>
      <c r="N613" s="668"/>
      <c r="P613" s="618"/>
      <c r="Q613" s="618"/>
      <c r="R613" s="618"/>
      <c r="S613" s="618"/>
      <c r="T613" s="618"/>
      <c r="U613" s="618"/>
      <c r="V613" s="618"/>
      <c r="W613" s="618"/>
      <c r="X613" s="618"/>
      <c r="Y613" s="618"/>
      <c r="Z613" s="618"/>
      <c r="AC613" s="619"/>
      <c r="AD613" s="620"/>
      <c r="AJ613" s="668"/>
      <c r="AO613" s="612"/>
      <c r="AP613" s="612"/>
      <c r="AY613" s="623"/>
      <c r="BD613" s="611"/>
      <c r="BG613" s="624"/>
      <c r="BH613" s="625"/>
      <c r="BI613" s="672"/>
      <c r="BO613" s="612"/>
      <c r="BY613" s="669"/>
      <c r="CA613" s="669"/>
    </row>
    <row r="614" spans="3:79" s="610" customFormat="1">
      <c r="C614" s="611"/>
      <c r="D614" s="612"/>
      <c r="E614" s="613"/>
      <c r="F614" s="614"/>
      <c r="J614" s="612"/>
      <c r="N614" s="668"/>
      <c r="P614" s="618"/>
      <c r="Q614" s="618"/>
      <c r="R614" s="618"/>
      <c r="S614" s="618"/>
      <c r="T614" s="618"/>
      <c r="U614" s="618"/>
      <c r="V614" s="618"/>
      <c r="W614" s="618"/>
      <c r="X614" s="618"/>
      <c r="Y614" s="618"/>
      <c r="Z614" s="618"/>
      <c r="AC614" s="619"/>
      <c r="AD614" s="620"/>
      <c r="AJ614" s="668"/>
      <c r="AO614" s="612"/>
      <c r="AP614" s="612"/>
      <c r="AY614" s="623"/>
      <c r="BD614" s="611"/>
      <c r="BG614" s="624"/>
      <c r="BH614" s="625"/>
      <c r="BI614" s="672"/>
      <c r="BO614" s="612"/>
      <c r="BY614" s="669"/>
      <c r="CA614" s="669"/>
    </row>
    <row r="615" spans="3:79" s="610" customFormat="1">
      <c r="C615" s="611"/>
      <c r="D615" s="612"/>
      <c r="E615" s="613"/>
      <c r="F615" s="614"/>
      <c r="J615" s="612"/>
      <c r="N615" s="668"/>
      <c r="P615" s="618"/>
      <c r="Q615" s="618"/>
      <c r="R615" s="618"/>
      <c r="S615" s="618"/>
      <c r="T615" s="618"/>
      <c r="U615" s="618"/>
      <c r="V615" s="618"/>
      <c r="W615" s="618"/>
      <c r="X615" s="618"/>
      <c r="Y615" s="618"/>
      <c r="Z615" s="618"/>
      <c r="AC615" s="619"/>
      <c r="AD615" s="620"/>
      <c r="AJ615" s="668"/>
      <c r="AO615" s="612"/>
      <c r="AP615" s="612"/>
      <c r="AY615" s="623"/>
      <c r="BD615" s="611"/>
      <c r="BG615" s="624"/>
      <c r="BH615" s="625"/>
      <c r="BI615" s="672"/>
      <c r="BO615" s="612"/>
      <c r="BY615" s="669"/>
      <c r="CA615" s="669"/>
    </row>
    <row r="616" spans="3:79" s="610" customFormat="1">
      <c r="C616" s="611"/>
      <c r="D616" s="612"/>
      <c r="E616" s="613"/>
      <c r="F616" s="614"/>
      <c r="J616" s="612"/>
      <c r="N616" s="668"/>
      <c r="P616" s="618"/>
      <c r="Q616" s="618"/>
      <c r="R616" s="618"/>
      <c r="S616" s="618"/>
      <c r="T616" s="618"/>
      <c r="U616" s="618"/>
      <c r="V616" s="618"/>
      <c r="W616" s="618"/>
      <c r="X616" s="618"/>
      <c r="Y616" s="618"/>
      <c r="Z616" s="618"/>
      <c r="AC616" s="619"/>
      <c r="AD616" s="620"/>
      <c r="AJ616" s="668"/>
      <c r="AO616" s="612"/>
      <c r="AP616" s="612"/>
      <c r="AY616" s="623"/>
      <c r="BD616" s="611"/>
      <c r="BG616" s="624"/>
      <c r="BH616" s="625"/>
      <c r="BI616" s="672"/>
      <c r="BO616" s="612"/>
      <c r="BY616" s="669"/>
      <c r="CA616" s="669"/>
    </row>
    <row r="617" spans="3:79" s="610" customFormat="1">
      <c r="C617" s="611"/>
      <c r="D617" s="612"/>
      <c r="E617" s="613"/>
      <c r="F617" s="614"/>
      <c r="J617" s="612"/>
      <c r="N617" s="668"/>
      <c r="P617" s="618"/>
      <c r="Q617" s="618"/>
      <c r="R617" s="618"/>
      <c r="S617" s="618"/>
      <c r="T617" s="618"/>
      <c r="U617" s="618"/>
      <c r="V617" s="618"/>
      <c r="W617" s="618"/>
      <c r="X617" s="618"/>
      <c r="Y617" s="618"/>
      <c r="Z617" s="618"/>
      <c r="AC617" s="619"/>
      <c r="AD617" s="620"/>
      <c r="AJ617" s="668"/>
      <c r="AO617" s="612"/>
      <c r="AP617" s="612"/>
      <c r="AY617" s="623"/>
      <c r="BD617" s="611"/>
      <c r="BG617" s="624"/>
      <c r="BH617" s="625"/>
      <c r="BI617" s="672"/>
      <c r="BO617" s="612"/>
      <c r="BY617" s="669"/>
      <c r="CA617" s="669"/>
    </row>
    <row r="618" spans="3:79" s="610" customFormat="1">
      <c r="C618" s="611"/>
      <c r="D618" s="612"/>
      <c r="E618" s="613"/>
      <c r="F618" s="614"/>
      <c r="J618" s="612"/>
      <c r="N618" s="668"/>
      <c r="P618" s="618"/>
      <c r="Q618" s="618"/>
      <c r="R618" s="618"/>
      <c r="S618" s="618"/>
      <c r="T618" s="618"/>
      <c r="U618" s="618"/>
      <c r="V618" s="618"/>
      <c r="W618" s="618"/>
      <c r="X618" s="618"/>
      <c r="Y618" s="618"/>
      <c r="Z618" s="618"/>
      <c r="AC618" s="619"/>
      <c r="AD618" s="620"/>
      <c r="AJ618" s="668"/>
      <c r="AO618" s="612"/>
      <c r="AP618" s="612"/>
      <c r="AY618" s="623"/>
      <c r="BD618" s="611"/>
      <c r="BG618" s="624"/>
      <c r="BH618" s="625"/>
      <c r="BI618" s="672"/>
      <c r="BO618" s="612"/>
      <c r="BY618" s="669"/>
      <c r="CA618" s="669"/>
    </row>
    <row r="619" spans="3:79" s="610" customFormat="1">
      <c r="C619" s="611"/>
      <c r="D619" s="612"/>
      <c r="E619" s="613"/>
      <c r="F619" s="614"/>
      <c r="J619" s="612"/>
      <c r="N619" s="668"/>
      <c r="P619" s="618"/>
      <c r="Q619" s="618"/>
      <c r="R619" s="618"/>
      <c r="S619" s="618"/>
      <c r="T619" s="618"/>
      <c r="U619" s="618"/>
      <c r="V619" s="618"/>
      <c r="W619" s="618"/>
      <c r="X619" s="618"/>
      <c r="Y619" s="618"/>
      <c r="Z619" s="618"/>
      <c r="AC619" s="619"/>
      <c r="AD619" s="620"/>
      <c r="AJ619" s="668"/>
      <c r="AO619" s="612"/>
      <c r="AP619" s="612"/>
      <c r="AY619" s="623"/>
      <c r="BD619" s="611"/>
      <c r="BG619" s="624"/>
      <c r="BH619" s="625"/>
      <c r="BI619" s="672"/>
      <c r="BO619" s="612"/>
      <c r="BY619" s="669"/>
      <c r="CA619" s="669"/>
    </row>
    <row r="620" spans="3:79" s="610" customFormat="1">
      <c r="C620" s="611"/>
      <c r="D620" s="612"/>
      <c r="E620" s="613"/>
      <c r="F620" s="614"/>
      <c r="J620" s="612"/>
      <c r="N620" s="668"/>
      <c r="P620" s="618"/>
      <c r="Q620" s="618"/>
      <c r="R620" s="618"/>
      <c r="S620" s="618"/>
      <c r="T620" s="618"/>
      <c r="U620" s="618"/>
      <c r="V620" s="618"/>
      <c r="W620" s="618"/>
      <c r="X620" s="618"/>
      <c r="Y620" s="618"/>
      <c r="Z620" s="618"/>
      <c r="AC620" s="619"/>
      <c r="AD620" s="620"/>
      <c r="AJ620" s="668"/>
      <c r="AO620" s="612"/>
      <c r="AP620" s="612"/>
      <c r="AY620" s="623"/>
      <c r="BD620" s="611"/>
      <c r="BG620" s="624"/>
      <c r="BH620" s="625"/>
      <c r="BI620" s="672"/>
      <c r="BO620" s="612"/>
      <c r="BY620" s="669"/>
      <c r="CA620" s="669"/>
    </row>
    <row r="621" spans="3:79" s="610" customFormat="1">
      <c r="C621" s="611"/>
      <c r="D621" s="612"/>
      <c r="E621" s="613"/>
      <c r="F621" s="614"/>
      <c r="J621" s="612"/>
      <c r="N621" s="668"/>
      <c r="P621" s="618"/>
      <c r="Q621" s="618"/>
      <c r="R621" s="618"/>
      <c r="S621" s="618"/>
      <c r="T621" s="618"/>
      <c r="U621" s="618"/>
      <c r="V621" s="618"/>
      <c r="W621" s="618"/>
      <c r="X621" s="618"/>
      <c r="Y621" s="618"/>
      <c r="Z621" s="618"/>
      <c r="AC621" s="619"/>
      <c r="AD621" s="620"/>
      <c r="AJ621" s="668"/>
      <c r="AO621" s="612"/>
      <c r="AP621" s="612"/>
      <c r="AY621" s="623"/>
      <c r="BD621" s="611"/>
      <c r="BG621" s="624"/>
      <c r="BH621" s="625"/>
      <c r="BI621" s="672"/>
      <c r="BO621" s="612"/>
      <c r="BY621" s="669"/>
      <c r="CA621" s="669"/>
    </row>
    <row r="622" spans="3:79" s="610" customFormat="1">
      <c r="C622" s="611"/>
      <c r="D622" s="612"/>
      <c r="E622" s="613"/>
      <c r="F622" s="614"/>
      <c r="J622" s="612"/>
      <c r="N622" s="668"/>
      <c r="P622" s="618"/>
      <c r="Q622" s="618"/>
      <c r="R622" s="618"/>
      <c r="S622" s="618"/>
      <c r="T622" s="618"/>
      <c r="U622" s="618"/>
      <c r="V622" s="618"/>
      <c r="W622" s="618"/>
      <c r="X622" s="618"/>
      <c r="Y622" s="618"/>
      <c r="Z622" s="618"/>
      <c r="AC622" s="619"/>
      <c r="AD622" s="620"/>
      <c r="AJ622" s="668"/>
      <c r="AO622" s="612"/>
      <c r="AP622" s="612"/>
      <c r="AY622" s="623"/>
      <c r="BD622" s="611"/>
      <c r="BG622" s="624"/>
      <c r="BH622" s="625"/>
      <c r="BI622" s="672"/>
      <c r="BO622" s="612"/>
      <c r="BY622" s="669"/>
      <c r="CA622" s="669"/>
    </row>
    <row r="623" spans="3:79" s="610" customFormat="1">
      <c r="C623" s="611"/>
      <c r="D623" s="612"/>
      <c r="E623" s="613"/>
      <c r="F623" s="614"/>
      <c r="J623" s="612"/>
      <c r="N623" s="668"/>
      <c r="P623" s="618"/>
      <c r="Q623" s="618"/>
      <c r="R623" s="618"/>
      <c r="S623" s="618"/>
      <c r="T623" s="618"/>
      <c r="U623" s="618"/>
      <c r="V623" s="618"/>
      <c r="W623" s="618"/>
      <c r="X623" s="618"/>
      <c r="Y623" s="618"/>
      <c r="Z623" s="618"/>
      <c r="AC623" s="619"/>
      <c r="AD623" s="620"/>
      <c r="AJ623" s="668"/>
      <c r="AO623" s="612"/>
      <c r="AP623" s="612"/>
      <c r="AY623" s="623"/>
      <c r="BD623" s="611"/>
      <c r="BG623" s="624"/>
      <c r="BH623" s="625"/>
      <c r="BI623" s="672"/>
      <c r="BO623" s="612"/>
      <c r="BY623" s="669"/>
      <c r="CA623" s="669"/>
    </row>
    <row r="624" spans="3:79" s="610" customFormat="1">
      <c r="C624" s="611"/>
      <c r="D624" s="612"/>
      <c r="E624" s="613"/>
      <c r="F624" s="614"/>
      <c r="J624" s="612"/>
      <c r="N624" s="668"/>
      <c r="P624" s="618"/>
      <c r="Q624" s="618"/>
      <c r="R624" s="618"/>
      <c r="S624" s="618"/>
      <c r="T624" s="618"/>
      <c r="U624" s="618"/>
      <c r="V624" s="618"/>
      <c r="W624" s="618"/>
      <c r="X624" s="618"/>
      <c r="Y624" s="618"/>
      <c r="Z624" s="618"/>
      <c r="AC624" s="619"/>
      <c r="AD624" s="620"/>
      <c r="AJ624" s="668"/>
      <c r="AO624" s="612"/>
      <c r="AP624" s="612"/>
      <c r="AY624" s="623"/>
      <c r="BD624" s="611"/>
      <c r="BG624" s="624"/>
      <c r="BH624" s="625"/>
      <c r="BI624" s="672"/>
      <c r="BO624" s="612"/>
      <c r="BY624" s="669"/>
      <c r="CA624" s="669"/>
    </row>
    <row r="625" spans="3:79" s="610" customFormat="1">
      <c r="C625" s="611"/>
      <c r="D625" s="612"/>
      <c r="E625" s="613"/>
      <c r="F625" s="614"/>
      <c r="J625" s="612"/>
      <c r="N625" s="668"/>
      <c r="P625" s="618"/>
      <c r="Q625" s="618"/>
      <c r="R625" s="618"/>
      <c r="S625" s="618"/>
      <c r="T625" s="618"/>
      <c r="U625" s="618"/>
      <c r="V625" s="618"/>
      <c r="W625" s="618"/>
      <c r="X625" s="618"/>
      <c r="Y625" s="618"/>
      <c r="Z625" s="618"/>
      <c r="AC625" s="619"/>
      <c r="AD625" s="620"/>
      <c r="AJ625" s="668"/>
      <c r="AO625" s="612"/>
      <c r="AP625" s="612"/>
      <c r="AY625" s="623"/>
      <c r="BD625" s="611"/>
      <c r="BG625" s="624"/>
      <c r="BH625" s="625"/>
      <c r="BI625" s="672"/>
      <c r="BO625" s="612"/>
      <c r="BY625" s="669"/>
      <c r="CA625" s="669"/>
    </row>
    <row r="626" spans="3:79" s="610" customFormat="1">
      <c r="C626" s="611"/>
      <c r="D626" s="612"/>
      <c r="E626" s="613"/>
      <c r="F626" s="614"/>
      <c r="J626" s="612"/>
      <c r="N626" s="668"/>
      <c r="P626" s="618"/>
      <c r="Q626" s="618"/>
      <c r="R626" s="618"/>
      <c r="S626" s="618"/>
      <c r="T626" s="618"/>
      <c r="U626" s="618"/>
      <c r="V626" s="618"/>
      <c r="W626" s="618"/>
      <c r="X626" s="618"/>
      <c r="Y626" s="618"/>
      <c r="Z626" s="618"/>
      <c r="AC626" s="619"/>
      <c r="AD626" s="620"/>
      <c r="AJ626" s="668"/>
      <c r="AO626" s="612"/>
      <c r="AP626" s="612"/>
      <c r="AY626" s="623"/>
      <c r="BD626" s="611"/>
      <c r="BG626" s="624"/>
      <c r="BH626" s="625"/>
      <c r="BI626" s="672"/>
      <c r="BO626" s="612"/>
      <c r="BY626" s="669"/>
      <c r="CA626" s="669"/>
    </row>
    <row r="627" spans="3:79" s="610" customFormat="1">
      <c r="C627" s="611"/>
      <c r="D627" s="612"/>
      <c r="E627" s="613"/>
      <c r="F627" s="614"/>
      <c r="J627" s="612"/>
      <c r="N627" s="668"/>
      <c r="P627" s="618"/>
      <c r="Q627" s="618"/>
      <c r="R627" s="618"/>
      <c r="S627" s="618"/>
      <c r="T627" s="618"/>
      <c r="U627" s="618"/>
      <c r="V627" s="618"/>
      <c r="W627" s="618"/>
      <c r="X627" s="618"/>
      <c r="Y627" s="618"/>
      <c r="Z627" s="618"/>
      <c r="AC627" s="619"/>
      <c r="AD627" s="620"/>
      <c r="AJ627" s="668"/>
      <c r="AO627" s="612"/>
      <c r="AP627" s="612"/>
      <c r="AY627" s="623"/>
      <c r="BD627" s="611"/>
      <c r="BG627" s="624"/>
      <c r="BH627" s="625"/>
      <c r="BI627" s="672"/>
      <c r="BO627" s="612"/>
      <c r="BY627" s="669"/>
      <c r="CA627" s="669"/>
    </row>
    <row r="628" spans="3:79" s="610" customFormat="1">
      <c r="C628" s="611"/>
      <c r="D628" s="612"/>
      <c r="E628" s="613"/>
      <c r="F628" s="614"/>
      <c r="J628" s="612"/>
      <c r="N628" s="668"/>
      <c r="P628" s="618"/>
      <c r="Q628" s="618"/>
      <c r="R628" s="618"/>
      <c r="S628" s="618"/>
      <c r="T628" s="618"/>
      <c r="U628" s="618"/>
      <c r="V628" s="618"/>
      <c r="W628" s="618"/>
      <c r="X628" s="618"/>
      <c r="Y628" s="618"/>
      <c r="Z628" s="618"/>
      <c r="AC628" s="619"/>
      <c r="AD628" s="620"/>
      <c r="AJ628" s="668"/>
      <c r="AO628" s="612"/>
      <c r="AP628" s="612"/>
      <c r="AY628" s="623"/>
      <c r="BD628" s="611"/>
      <c r="BG628" s="624"/>
      <c r="BH628" s="625"/>
      <c r="BI628" s="672"/>
      <c r="BO628" s="612"/>
      <c r="BY628" s="669"/>
      <c r="CA628" s="669"/>
    </row>
    <row r="629" spans="3:79" s="610" customFormat="1">
      <c r="C629" s="611"/>
      <c r="D629" s="612"/>
      <c r="E629" s="613"/>
      <c r="F629" s="614"/>
      <c r="J629" s="612"/>
      <c r="N629" s="668"/>
      <c r="P629" s="618"/>
      <c r="Q629" s="618"/>
      <c r="R629" s="618"/>
      <c r="S629" s="618"/>
      <c r="T629" s="618"/>
      <c r="U629" s="618"/>
      <c r="V629" s="618"/>
      <c r="W629" s="618"/>
      <c r="X629" s="618"/>
      <c r="Y629" s="618"/>
      <c r="Z629" s="618"/>
      <c r="AC629" s="619"/>
      <c r="AD629" s="620"/>
      <c r="AJ629" s="668"/>
      <c r="AO629" s="612"/>
      <c r="AP629" s="612"/>
      <c r="AY629" s="623"/>
      <c r="BD629" s="611"/>
      <c r="BG629" s="624"/>
      <c r="BH629" s="625"/>
      <c r="BI629" s="672"/>
      <c r="BO629" s="612"/>
      <c r="BY629" s="669"/>
      <c r="CA629" s="669"/>
    </row>
    <row r="630" spans="3:79" s="610" customFormat="1">
      <c r="C630" s="611"/>
      <c r="D630" s="612"/>
      <c r="E630" s="613"/>
      <c r="F630" s="614"/>
      <c r="J630" s="612"/>
      <c r="N630" s="668"/>
      <c r="P630" s="618"/>
      <c r="Q630" s="618"/>
      <c r="R630" s="618"/>
      <c r="S630" s="618"/>
      <c r="T630" s="618"/>
      <c r="U630" s="618"/>
      <c r="V630" s="618"/>
      <c r="W630" s="618"/>
      <c r="X630" s="618"/>
      <c r="Y630" s="618"/>
      <c r="Z630" s="618"/>
      <c r="AC630" s="619"/>
      <c r="AD630" s="620"/>
      <c r="AJ630" s="668"/>
      <c r="AO630" s="612"/>
      <c r="AP630" s="612"/>
      <c r="AY630" s="623"/>
      <c r="BD630" s="611"/>
      <c r="BG630" s="624"/>
      <c r="BH630" s="625"/>
      <c r="BI630" s="672"/>
      <c r="BO630" s="612"/>
      <c r="BY630" s="669"/>
      <c r="CA630" s="669"/>
    </row>
    <row r="631" spans="3:79" s="610" customFormat="1">
      <c r="C631" s="611"/>
      <c r="D631" s="612"/>
      <c r="E631" s="613"/>
      <c r="F631" s="614"/>
      <c r="J631" s="612"/>
      <c r="N631" s="668"/>
      <c r="P631" s="618"/>
      <c r="Q631" s="618"/>
      <c r="R631" s="618"/>
      <c r="S631" s="618"/>
      <c r="T631" s="618"/>
      <c r="U631" s="618"/>
      <c r="V631" s="618"/>
      <c r="W631" s="618"/>
      <c r="X631" s="618"/>
      <c r="Y631" s="618"/>
      <c r="Z631" s="618"/>
      <c r="AC631" s="619"/>
      <c r="AD631" s="620"/>
      <c r="AJ631" s="668"/>
      <c r="AO631" s="612"/>
      <c r="AP631" s="612"/>
      <c r="AY631" s="623"/>
      <c r="BD631" s="611"/>
      <c r="BG631" s="624"/>
      <c r="BH631" s="625"/>
      <c r="BI631" s="672"/>
      <c r="BO631" s="612"/>
      <c r="BY631" s="669"/>
      <c r="CA631" s="669"/>
    </row>
    <row r="632" spans="3:79" s="610" customFormat="1">
      <c r="C632" s="611"/>
      <c r="D632" s="612"/>
      <c r="E632" s="613"/>
      <c r="F632" s="614"/>
      <c r="J632" s="612"/>
      <c r="N632" s="668"/>
      <c r="P632" s="618"/>
      <c r="Q632" s="618"/>
      <c r="R632" s="618"/>
      <c r="S632" s="618"/>
      <c r="T632" s="618"/>
      <c r="U632" s="618"/>
      <c r="V632" s="618"/>
      <c r="W632" s="618"/>
      <c r="X632" s="618"/>
      <c r="Y632" s="618"/>
      <c r="Z632" s="618"/>
      <c r="AC632" s="619"/>
      <c r="AD632" s="620"/>
      <c r="AJ632" s="668"/>
      <c r="AO632" s="612"/>
      <c r="AP632" s="612"/>
      <c r="AY632" s="623"/>
      <c r="BD632" s="611"/>
      <c r="BG632" s="624"/>
      <c r="BH632" s="625"/>
      <c r="BI632" s="672"/>
      <c r="BO632" s="612"/>
      <c r="BY632" s="669"/>
      <c r="CA632" s="669"/>
    </row>
    <row r="633" spans="3:79" s="610" customFormat="1">
      <c r="C633" s="611"/>
      <c r="D633" s="612"/>
      <c r="E633" s="613"/>
      <c r="F633" s="614"/>
      <c r="J633" s="612"/>
      <c r="N633" s="668"/>
      <c r="P633" s="618"/>
      <c r="Q633" s="618"/>
      <c r="R633" s="618"/>
      <c r="S633" s="618"/>
      <c r="T633" s="618"/>
      <c r="U633" s="618"/>
      <c r="V633" s="618"/>
      <c r="W633" s="618"/>
      <c r="X633" s="618"/>
      <c r="Y633" s="618"/>
      <c r="Z633" s="618"/>
      <c r="AC633" s="619"/>
      <c r="AD633" s="620"/>
      <c r="AJ633" s="668"/>
      <c r="AO633" s="612"/>
      <c r="AP633" s="612"/>
      <c r="AY633" s="623"/>
      <c r="BD633" s="611"/>
      <c r="BG633" s="624"/>
      <c r="BH633" s="625"/>
      <c r="BI633" s="672"/>
      <c r="BO633" s="612"/>
      <c r="BY633" s="669"/>
      <c r="CA633" s="669"/>
    </row>
    <row r="634" spans="3:79" s="610" customFormat="1">
      <c r="C634" s="611"/>
      <c r="D634" s="612"/>
      <c r="E634" s="613"/>
      <c r="F634" s="614"/>
      <c r="J634" s="612"/>
      <c r="N634" s="668"/>
      <c r="P634" s="618"/>
      <c r="Q634" s="618"/>
      <c r="R634" s="618"/>
      <c r="S634" s="618"/>
      <c r="T634" s="618"/>
      <c r="U634" s="618"/>
      <c r="V634" s="618"/>
      <c r="W634" s="618"/>
      <c r="X634" s="618"/>
      <c r="Y634" s="618"/>
      <c r="Z634" s="618"/>
      <c r="AC634" s="619"/>
      <c r="AD634" s="620"/>
      <c r="AJ634" s="668"/>
      <c r="AO634" s="612"/>
      <c r="AP634" s="612"/>
      <c r="AY634" s="623"/>
      <c r="BD634" s="611"/>
      <c r="BG634" s="624"/>
      <c r="BH634" s="625"/>
      <c r="BI634" s="672"/>
      <c r="BO634" s="612"/>
      <c r="BY634" s="669"/>
      <c r="CA634" s="669"/>
    </row>
    <row r="635" spans="3:79" s="610" customFormat="1">
      <c r="C635" s="611"/>
      <c r="D635" s="612"/>
      <c r="E635" s="613"/>
      <c r="F635" s="614"/>
      <c r="J635" s="612"/>
      <c r="N635" s="668"/>
      <c r="P635" s="618"/>
      <c r="Q635" s="618"/>
      <c r="R635" s="618"/>
      <c r="S635" s="618"/>
      <c r="T635" s="618"/>
      <c r="U635" s="618"/>
      <c r="V635" s="618"/>
      <c r="W635" s="618"/>
      <c r="X635" s="618"/>
      <c r="Y635" s="618"/>
      <c r="Z635" s="618"/>
      <c r="AC635" s="619"/>
      <c r="AD635" s="620"/>
      <c r="AJ635" s="668"/>
      <c r="AO635" s="612"/>
      <c r="AP635" s="612"/>
      <c r="AY635" s="623"/>
      <c r="BD635" s="611"/>
      <c r="BG635" s="624"/>
      <c r="BH635" s="625"/>
      <c r="BI635" s="672"/>
      <c r="BO635" s="612"/>
      <c r="BY635" s="669"/>
      <c r="CA635" s="669"/>
    </row>
    <row r="636" spans="3:79" s="610" customFormat="1">
      <c r="C636" s="611"/>
      <c r="D636" s="612"/>
      <c r="E636" s="613"/>
      <c r="F636" s="614"/>
      <c r="J636" s="612"/>
      <c r="N636" s="668"/>
      <c r="P636" s="618"/>
      <c r="Q636" s="618"/>
      <c r="R636" s="618"/>
      <c r="S636" s="618"/>
      <c r="T636" s="618"/>
      <c r="U636" s="618"/>
      <c r="V636" s="618"/>
      <c r="W636" s="618"/>
      <c r="X636" s="618"/>
      <c r="Y636" s="618"/>
      <c r="Z636" s="618"/>
      <c r="AC636" s="619"/>
      <c r="AD636" s="620"/>
      <c r="AJ636" s="668"/>
      <c r="AO636" s="612"/>
      <c r="AP636" s="612"/>
      <c r="AY636" s="623"/>
      <c r="BD636" s="611"/>
      <c r="BG636" s="624"/>
      <c r="BH636" s="625"/>
      <c r="BI636" s="672"/>
      <c r="BO636" s="612"/>
      <c r="BY636" s="669"/>
      <c r="CA636" s="669"/>
    </row>
    <row r="637" spans="3:79" s="610" customFormat="1">
      <c r="C637" s="611"/>
      <c r="D637" s="612"/>
      <c r="E637" s="613"/>
      <c r="F637" s="614"/>
      <c r="J637" s="612"/>
      <c r="N637" s="668"/>
      <c r="P637" s="618"/>
      <c r="Q637" s="618"/>
      <c r="R637" s="618"/>
      <c r="S637" s="618"/>
      <c r="T637" s="618"/>
      <c r="U637" s="618"/>
      <c r="V637" s="618"/>
      <c r="W637" s="618"/>
      <c r="X637" s="618"/>
      <c r="Y637" s="618"/>
      <c r="Z637" s="618"/>
      <c r="AC637" s="619"/>
      <c r="AD637" s="620"/>
      <c r="AJ637" s="668"/>
      <c r="AO637" s="612"/>
      <c r="AP637" s="612"/>
      <c r="AY637" s="623"/>
      <c r="BD637" s="611"/>
      <c r="BG637" s="624"/>
      <c r="BH637" s="625"/>
      <c r="BI637" s="672"/>
      <c r="BO637" s="612"/>
      <c r="BY637" s="669"/>
      <c r="CA637" s="669"/>
    </row>
    <row r="638" spans="3:79" s="610" customFormat="1">
      <c r="C638" s="611"/>
      <c r="D638" s="612"/>
      <c r="E638" s="613"/>
      <c r="F638" s="614"/>
      <c r="J638" s="612"/>
      <c r="N638" s="668"/>
      <c r="P638" s="618"/>
      <c r="Q638" s="618"/>
      <c r="R638" s="618"/>
      <c r="S638" s="618"/>
      <c r="T638" s="618"/>
      <c r="U638" s="618"/>
      <c r="V638" s="618"/>
      <c r="W638" s="618"/>
      <c r="X638" s="618"/>
      <c r="Y638" s="618"/>
      <c r="Z638" s="618"/>
      <c r="AC638" s="619"/>
      <c r="AD638" s="620"/>
      <c r="AJ638" s="668"/>
      <c r="AO638" s="612"/>
      <c r="AP638" s="612"/>
      <c r="AY638" s="623"/>
      <c r="BD638" s="611"/>
      <c r="BG638" s="624"/>
      <c r="BH638" s="625"/>
      <c r="BI638" s="672"/>
      <c r="BO638" s="612"/>
      <c r="BY638" s="669"/>
      <c r="CA638" s="669"/>
    </row>
    <row r="639" spans="3:79" s="610" customFormat="1">
      <c r="C639" s="611"/>
      <c r="D639" s="612"/>
      <c r="E639" s="613"/>
      <c r="F639" s="614"/>
      <c r="J639" s="612"/>
      <c r="N639" s="668"/>
      <c r="P639" s="618"/>
      <c r="Q639" s="618"/>
      <c r="R639" s="618"/>
      <c r="S639" s="618"/>
      <c r="T639" s="618"/>
      <c r="U639" s="618"/>
      <c r="V639" s="618"/>
      <c r="W639" s="618"/>
      <c r="X639" s="618"/>
      <c r="Y639" s="618"/>
      <c r="Z639" s="618"/>
      <c r="AC639" s="619"/>
      <c r="AD639" s="620"/>
      <c r="AJ639" s="668"/>
      <c r="AO639" s="612"/>
      <c r="AP639" s="612"/>
      <c r="AY639" s="623"/>
      <c r="BD639" s="611"/>
      <c r="BG639" s="624"/>
      <c r="BH639" s="625"/>
      <c r="BI639" s="672"/>
      <c r="BO639" s="612"/>
      <c r="BY639" s="669"/>
      <c r="CA639" s="669"/>
    </row>
    <row r="640" spans="3:79" s="610" customFormat="1">
      <c r="C640" s="611"/>
      <c r="D640" s="612"/>
      <c r="E640" s="613"/>
      <c r="F640" s="614"/>
      <c r="J640" s="612"/>
      <c r="N640" s="668"/>
      <c r="P640" s="618"/>
      <c r="Q640" s="618"/>
      <c r="R640" s="618"/>
      <c r="S640" s="618"/>
      <c r="T640" s="618"/>
      <c r="U640" s="618"/>
      <c r="V640" s="618"/>
      <c r="W640" s="618"/>
      <c r="X640" s="618"/>
      <c r="Y640" s="618"/>
      <c r="Z640" s="618"/>
      <c r="AC640" s="619"/>
      <c r="AD640" s="620"/>
      <c r="AJ640" s="668"/>
      <c r="AO640" s="612"/>
      <c r="AP640" s="612"/>
      <c r="AY640" s="623"/>
      <c r="BD640" s="611"/>
      <c r="BG640" s="624"/>
      <c r="BH640" s="625"/>
      <c r="BI640" s="672"/>
      <c r="BO640" s="612"/>
      <c r="BY640" s="669"/>
      <c r="CA640" s="669"/>
    </row>
    <row r="641" spans="3:79" s="610" customFormat="1">
      <c r="C641" s="611"/>
      <c r="D641" s="612"/>
      <c r="E641" s="613"/>
      <c r="F641" s="614"/>
      <c r="J641" s="612"/>
      <c r="N641" s="668"/>
      <c r="P641" s="618"/>
      <c r="Q641" s="618"/>
      <c r="R641" s="618"/>
      <c r="S641" s="618"/>
      <c r="T641" s="618"/>
      <c r="U641" s="618"/>
      <c r="V641" s="618"/>
      <c r="W641" s="618"/>
      <c r="X641" s="618"/>
      <c r="Y641" s="618"/>
      <c r="Z641" s="618"/>
      <c r="AC641" s="619"/>
      <c r="AD641" s="620"/>
      <c r="AJ641" s="668"/>
      <c r="AO641" s="612"/>
      <c r="AP641" s="612"/>
      <c r="AY641" s="623"/>
      <c r="BD641" s="611"/>
      <c r="BG641" s="624"/>
      <c r="BH641" s="625"/>
      <c r="BI641" s="672"/>
      <c r="BO641" s="612"/>
      <c r="BY641" s="669"/>
      <c r="CA641" s="669"/>
    </row>
    <row r="642" spans="3:79" s="610" customFormat="1">
      <c r="C642" s="611"/>
      <c r="D642" s="612"/>
      <c r="E642" s="613"/>
      <c r="F642" s="614"/>
      <c r="J642" s="612"/>
      <c r="N642" s="668"/>
      <c r="P642" s="618"/>
      <c r="Q642" s="618"/>
      <c r="R642" s="618"/>
      <c r="S642" s="618"/>
      <c r="T642" s="618"/>
      <c r="U642" s="618"/>
      <c r="V642" s="618"/>
      <c r="W642" s="618"/>
      <c r="X642" s="618"/>
      <c r="Y642" s="618"/>
      <c r="Z642" s="618"/>
      <c r="AC642" s="619"/>
      <c r="AD642" s="620"/>
      <c r="AJ642" s="668"/>
      <c r="AO642" s="612"/>
      <c r="AP642" s="612"/>
      <c r="AY642" s="623"/>
      <c r="BD642" s="611"/>
      <c r="BG642" s="624"/>
      <c r="BH642" s="625"/>
      <c r="BI642" s="672"/>
      <c r="BO642" s="612"/>
      <c r="BY642" s="669"/>
      <c r="CA642" s="669"/>
    </row>
    <row r="643" spans="3:79" s="610" customFormat="1">
      <c r="C643" s="611"/>
      <c r="D643" s="612"/>
      <c r="E643" s="613"/>
      <c r="F643" s="614"/>
      <c r="J643" s="612"/>
      <c r="N643" s="668"/>
      <c r="P643" s="618"/>
      <c r="Q643" s="618"/>
      <c r="R643" s="618"/>
      <c r="S643" s="618"/>
      <c r="T643" s="618"/>
      <c r="U643" s="618"/>
      <c r="V643" s="618"/>
      <c r="W643" s="618"/>
      <c r="X643" s="618"/>
      <c r="Y643" s="618"/>
      <c r="Z643" s="618"/>
      <c r="AC643" s="619"/>
      <c r="AD643" s="620"/>
      <c r="AJ643" s="668"/>
      <c r="AO643" s="612"/>
      <c r="AP643" s="612"/>
      <c r="AY643" s="623"/>
      <c r="BD643" s="611"/>
      <c r="BG643" s="624"/>
      <c r="BH643" s="625"/>
      <c r="BI643" s="672"/>
      <c r="BO643" s="612"/>
      <c r="BY643" s="669"/>
      <c r="CA643" s="669"/>
    </row>
    <row r="644" spans="3:79" s="610" customFormat="1">
      <c r="C644" s="611"/>
      <c r="D644" s="612"/>
      <c r="E644" s="613"/>
      <c r="F644" s="614"/>
      <c r="J644" s="612"/>
      <c r="N644" s="668"/>
      <c r="P644" s="618"/>
      <c r="Q644" s="618"/>
      <c r="R644" s="618"/>
      <c r="S644" s="618"/>
      <c r="T644" s="618"/>
      <c r="U644" s="618"/>
      <c r="V644" s="618"/>
      <c r="W644" s="618"/>
      <c r="X644" s="618"/>
      <c r="Y644" s="618"/>
      <c r="Z644" s="618"/>
      <c r="AC644" s="619"/>
      <c r="AD644" s="620"/>
      <c r="AJ644" s="668"/>
      <c r="AO644" s="612"/>
      <c r="AP644" s="612"/>
      <c r="AY644" s="623"/>
      <c r="BD644" s="611"/>
      <c r="BG644" s="624"/>
      <c r="BH644" s="625"/>
      <c r="BI644" s="672"/>
      <c r="BO644" s="612"/>
      <c r="BY644" s="669"/>
      <c r="CA644" s="669"/>
    </row>
    <row r="645" spans="3:79" s="610" customFormat="1">
      <c r="C645" s="611"/>
      <c r="D645" s="612"/>
      <c r="E645" s="613"/>
      <c r="F645" s="614"/>
      <c r="J645" s="612"/>
      <c r="N645" s="668"/>
      <c r="P645" s="618"/>
      <c r="Q645" s="618"/>
      <c r="R645" s="618"/>
      <c r="S645" s="618"/>
      <c r="T645" s="618"/>
      <c r="U645" s="618"/>
      <c r="V645" s="618"/>
      <c r="W645" s="618"/>
      <c r="X645" s="618"/>
      <c r="Y645" s="618"/>
      <c r="Z645" s="618"/>
      <c r="AC645" s="619"/>
      <c r="AD645" s="620"/>
      <c r="AJ645" s="668"/>
      <c r="AO645" s="612"/>
      <c r="AP645" s="612"/>
      <c r="AY645" s="623"/>
      <c r="BD645" s="611"/>
      <c r="BG645" s="624"/>
      <c r="BH645" s="625"/>
      <c r="BI645" s="672"/>
      <c r="BO645" s="612"/>
      <c r="BY645" s="669"/>
      <c r="CA645" s="669"/>
    </row>
    <row r="646" spans="3:79" s="610" customFormat="1">
      <c r="C646" s="611"/>
      <c r="D646" s="612"/>
      <c r="E646" s="613"/>
      <c r="F646" s="614"/>
      <c r="J646" s="612"/>
      <c r="N646" s="668"/>
      <c r="P646" s="618"/>
      <c r="Q646" s="618"/>
      <c r="R646" s="618"/>
      <c r="S646" s="618"/>
      <c r="T646" s="618"/>
      <c r="U646" s="618"/>
      <c r="V646" s="618"/>
      <c r="W646" s="618"/>
      <c r="X646" s="618"/>
      <c r="Y646" s="618"/>
      <c r="Z646" s="618"/>
      <c r="AC646" s="619"/>
      <c r="AD646" s="620"/>
      <c r="AJ646" s="668"/>
      <c r="AO646" s="612"/>
      <c r="AP646" s="612"/>
      <c r="AY646" s="623"/>
      <c r="BD646" s="611"/>
      <c r="BG646" s="624"/>
      <c r="BH646" s="625"/>
      <c r="BI646" s="672"/>
      <c r="BO646" s="612"/>
      <c r="BY646" s="669"/>
      <c r="CA646" s="669"/>
    </row>
    <row r="647" spans="3:79" s="610" customFormat="1">
      <c r="C647" s="611"/>
      <c r="D647" s="612"/>
      <c r="E647" s="613"/>
      <c r="F647" s="614"/>
      <c r="J647" s="612"/>
      <c r="N647" s="668"/>
      <c r="P647" s="618"/>
      <c r="Q647" s="618"/>
      <c r="R647" s="618"/>
      <c r="S647" s="618"/>
      <c r="T647" s="618"/>
      <c r="U647" s="618"/>
      <c r="V647" s="618"/>
      <c r="W647" s="618"/>
      <c r="X647" s="618"/>
      <c r="Y647" s="618"/>
      <c r="Z647" s="618"/>
      <c r="AC647" s="619"/>
      <c r="AD647" s="620"/>
      <c r="AJ647" s="668"/>
      <c r="AO647" s="612"/>
      <c r="AP647" s="612"/>
      <c r="AY647" s="623"/>
      <c r="BD647" s="611"/>
      <c r="BG647" s="624"/>
      <c r="BH647" s="625"/>
      <c r="BI647" s="672"/>
      <c r="BO647" s="612"/>
      <c r="BY647" s="669"/>
      <c r="CA647" s="669"/>
    </row>
    <row r="648" spans="3:79" s="610" customFormat="1">
      <c r="C648" s="611"/>
      <c r="D648" s="612"/>
      <c r="E648" s="613"/>
      <c r="F648" s="614"/>
      <c r="J648" s="612"/>
      <c r="N648" s="668"/>
      <c r="P648" s="618"/>
      <c r="Q648" s="618"/>
      <c r="R648" s="618"/>
      <c r="S648" s="618"/>
      <c r="T648" s="618"/>
      <c r="U648" s="618"/>
      <c r="V648" s="618"/>
      <c r="W648" s="618"/>
      <c r="X648" s="618"/>
      <c r="Y648" s="618"/>
      <c r="Z648" s="618"/>
      <c r="AC648" s="619"/>
      <c r="AD648" s="620"/>
      <c r="AJ648" s="668"/>
      <c r="AO648" s="612"/>
      <c r="AP648" s="612"/>
      <c r="AY648" s="623"/>
      <c r="BD648" s="611"/>
      <c r="BG648" s="624"/>
      <c r="BH648" s="625"/>
      <c r="BI648" s="672"/>
      <c r="BO648" s="612"/>
      <c r="BY648" s="669"/>
      <c r="CA648" s="669"/>
    </row>
    <row r="649" spans="3:79" s="610" customFormat="1">
      <c r="C649" s="611"/>
      <c r="D649" s="612"/>
      <c r="E649" s="613"/>
      <c r="F649" s="614"/>
      <c r="J649" s="612"/>
      <c r="N649" s="668"/>
      <c r="P649" s="618"/>
      <c r="Q649" s="618"/>
      <c r="R649" s="618"/>
      <c r="S649" s="618"/>
      <c r="T649" s="618"/>
      <c r="U649" s="618"/>
      <c r="V649" s="618"/>
      <c r="W649" s="618"/>
      <c r="X649" s="618"/>
      <c r="Y649" s="618"/>
      <c r="Z649" s="618"/>
      <c r="AC649" s="619"/>
      <c r="AD649" s="620"/>
      <c r="AJ649" s="668"/>
      <c r="AO649" s="612"/>
      <c r="AP649" s="612"/>
      <c r="AY649" s="623"/>
      <c r="BD649" s="611"/>
      <c r="BG649" s="624"/>
      <c r="BH649" s="625"/>
      <c r="BI649" s="672"/>
      <c r="BO649" s="612"/>
      <c r="BY649" s="669"/>
      <c r="CA649" s="669"/>
    </row>
    <row r="650" spans="3:79" s="610" customFormat="1">
      <c r="C650" s="611"/>
      <c r="D650" s="612"/>
      <c r="E650" s="613"/>
      <c r="F650" s="614"/>
      <c r="J650" s="612"/>
      <c r="N650" s="668"/>
      <c r="P650" s="618"/>
      <c r="Q650" s="618"/>
      <c r="R650" s="618"/>
      <c r="S650" s="618"/>
      <c r="T650" s="618"/>
      <c r="U650" s="618"/>
      <c r="V650" s="618"/>
      <c r="W650" s="618"/>
      <c r="X650" s="618"/>
      <c r="Y650" s="618"/>
      <c r="Z650" s="618"/>
      <c r="AC650" s="619"/>
      <c r="AD650" s="620"/>
      <c r="AJ650" s="668"/>
      <c r="AO650" s="612"/>
      <c r="AP650" s="612"/>
      <c r="AY650" s="623"/>
      <c r="BD650" s="611"/>
      <c r="BG650" s="624"/>
      <c r="BH650" s="625"/>
      <c r="BI650" s="672"/>
      <c r="BO650" s="612"/>
      <c r="BY650" s="669"/>
      <c r="CA650" s="669"/>
    </row>
    <row r="651" spans="3:79" s="610" customFormat="1">
      <c r="C651" s="611"/>
      <c r="D651" s="612"/>
      <c r="E651" s="613"/>
      <c r="F651" s="614"/>
      <c r="J651" s="612"/>
      <c r="N651" s="668"/>
      <c r="P651" s="618"/>
      <c r="Q651" s="618"/>
      <c r="R651" s="618"/>
      <c r="S651" s="618"/>
      <c r="T651" s="618"/>
      <c r="U651" s="618"/>
      <c r="V651" s="618"/>
      <c r="W651" s="618"/>
      <c r="X651" s="618"/>
      <c r="Y651" s="618"/>
      <c r="Z651" s="618"/>
      <c r="AC651" s="619"/>
      <c r="AD651" s="620"/>
      <c r="AJ651" s="668"/>
      <c r="AO651" s="612"/>
      <c r="AP651" s="612"/>
      <c r="AY651" s="623"/>
      <c r="BD651" s="611"/>
      <c r="BG651" s="624"/>
      <c r="BH651" s="625"/>
      <c r="BI651" s="672"/>
      <c r="BO651" s="612"/>
      <c r="BY651" s="669"/>
      <c r="CA651" s="669"/>
    </row>
    <row r="652" spans="3:79" s="610" customFormat="1">
      <c r="C652" s="611"/>
      <c r="D652" s="612"/>
      <c r="E652" s="613"/>
      <c r="F652" s="614"/>
      <c r="J652" s="612"/>
      <c r="N652" s="668"/>
      <c r="P652" s="618"/>
      <c r="Q652" s="618"/>
      <c r="R652" s="618"/>
      <c r="S652" s="618"/>
      <c r="T652" s="618"/>
      <c r="U652" s="618"/>
      <c r="V652" s="618"/>
      <c r="W652" s="618"/>
      <c r="X652" s="618"/>
      <c r="Y652" s="618"/>
      <c r="Z652" s="618"/>
      <c r="AC652" s="619"/>
      <c r="AD652" s="620"/>
      <c r="AJ652" s="668"/>
      <c r="AO652" s="612"/>
      <c r="AP652" s="612"/>
      <c r="AY652" s="623"/>
      <c r="BD652" s="611"/>
      <c r="BG652" s="624"/>
      <c r="BH652" s="625"/>
      <c r="BI652" s="672"/>
      <c r="BO652" s="612"/>
      <c r="BY652" s="669"/>
      <c r="CA652" s="669"/>
    </row>
    <row r="653" spans="3:79" s="610" customFormat="1">
      <c r="C653" s="611"/>
      <c r="D653" s="612"/>
      <c r="E653" s="613"/>
      <c r="F653" s="614"/>
      <c r="J653" s="612"/>
      <c r="N653" s="668"/>
      <c r="P653" s="618"/>
      <c r="Q653" s="618"/>
      <c r="R653" s="618"/>
      <c r="S653" s="618"/>
      <c r="T653" s="618"/>
      <c r="U653" s="618"/>
      <c r="V653" s="618"/>
      <c r="W653" s="618"/>
      <c r="X653" s="618"/>
      <c r="Y653" s="618"/>
      <c r="Z653" s="618"/>
      <c r="AC653" s="619"/>
      <c r="AD653" s="620"/>
      <c r="AJ653" s="668"/>
      <c r="AO653" s="612"/>
      <c r="AP653" s="612"/>
      <c r="AY653" s="623"/>
      <c r="BD653" s="611"/>
      <c r="BG653" s="624"/>
      <c r="BH653" s="625"/>
      <c r="BI653" s="672"/>
      <c r="BO653" s="612"/>
      <c r="BY653" s="669"/>
      <c r="CA653" s="669"/>
    </row>
    <row r="654" spans="3:79" s="610" customFormat="1">
      <c r="C654" s="611"/>
      <c r="D654" s="612"/>
      <c r="E654" s="613"/>
      <c r="F654" s="614"/>
      <c r="J654" s="612"/>
      <c r="N654" s="668"/>
      <c r="P654" s="618"/>
      <c r="Q654" s="618"/>
      <c r="R654" s="618"/>
      <c r="S654" s="618"/>
      <c r="T654" s="618"/>
      <c r="U654" s="618"/>
      <c r="V654" s="618"/>
      <c r="W654" s="618"/>
      <c r="X654" s="618"/>
      <c r="Y654" s="618"/>
      <c r="Z654" s="618"/>
      <c r="AC654" s="619"/>
      <c r="AD654" s="620"/>
      <c r="AJ654" s="668"/>
      <c r="AO654" s="612"/>
      <c r="AP654" s="612"/>
      <c r="AY654" s="623"/>
      <c r="BD654" s="611"/>
      <c r="BG654" s="624"/>
      <c r="BH654" s="625"/>
      <c r="BI654" s="672"/>
      <c r="BO654" s="612"/>
      <c r="BY654" s="669"/>
      <c r="CA654" s="669"/>
    </row>
    <row r="655" spans="3:79" s="610" customFormat="1">
      <c r="C655" s="611"/>
      <c r="D655" s="612"/>
      <c r="E655" s="613"/>
      <c r="F655" s="614"/>
      <c r="J655" s="612"/>
      <c r="N655" s="668"/>
      <c r="P655" s="618"/>
      <c r="Q655" s="618"/>
      <c r="R655" s="618"/>
      <c r="S655" s="618"/>
      <c r="T655" s="618"/>
      <c r="U655" s="618"/>
      <c r="V655" s="618"/>
      <c r="W655" s="618"/>
      <c r="X655" s="618"/>
      <c r="Y655" s="618"/>
      <c r="Z655" s="618"/>
      <c r="AC655" s="619"/>
      <c r="AD655" s="620"/>
      <c r="AJ655" s="668"/>
      <c r="AO655" s="612"/>
      <c r="AP655" s="612"/>
      <c r="AY655" s="623"/>
      <c r="BD655" s="611"/>
      <c r="BG655" s="624"/>
      <c r="BH655" s="625"/>
      <c r="BI655" s="672"/>
      <c r="BO655" s="612"/>
      <c r="BY655" s="669"/>
      <c r="CA655" s="669"/>
    </row>
    <row r="656" spans="3:79" s="610" customFormat="1">
      <c r="C656" s="611"/>
      <c r="D656" s="612"/>
      <c r="E656" s="613"/>
      <c r="F656" s="614"/>
      <c r="J656" s="612"/>
      <c r="N656" s="668"/>
      <c r="P656" s="618"/>
      <c r="Q656" s="618"/>
      <c r="R656" s="618"/>
      <c r="S656" s="618"/>
      <c r="T656" s="618"/>
      <c r="U656" s="618"/>
      <c r="V656" s="618"/>
      <c r="W656" s="618"/>
      <c r="X656" s="618"/>
      <c r="Y656" s="618"/>
      <c r="Z656" s="618"/>
      <c r="AC656" s="619"/>
      <c r="AD656" s="620"/>
      <c r="AJ656" s="668"/>
      <c r="AO656" s="612"/>
      <c r="AP656" s="612"/>
      <c r="AY656" s="623"/>
      <c r="BD656" s="611"/>
      <c r="BG656" s="624"/>
      <c r="BH656" s="625"/>
      <c r="BI656" s="672"/>
      <c r="BO656" s="612"/>
      <c r="BY656" s="669"/>
      <c r="CA656" s="669"/>
    </row>
    <row r="657" spans="3:79" s="610" customFormat="1">
      <c r="C657" s="611"/>
      <c r="D657" s="612"/>
      <c r="E657" s="613"/>
      <c r="F657" s="614"/>
      <c r="J657" s="612"/>
      <c r="N657" s="668"/>
      <c r="P657" s="618"/>
      <c r="Q657" s="618"/>
      <c r="R657" s="618"/>
      <c r="S657" s="618"/>
      <c r="T657" s="618"/>
      <c r="U657" s="618"/>
      <c r="V657" s="618"/>
      <c r="W657" s="618"/>
      <c r="X657" s="618"/>
      <c r="Y657" s="618"/>
      <c r="Z657" s="618"/>
      <c r="AC657" s="619"/>
      <c r="AD657" s="620"/>
      <c r="AJ657" s="668"/>
      <c r="AO657" s="612"/>
      <c r="AP657" s="612"/>
      <c r="AY657" s="623"/>
      <c r="BD657" s="611"/>
      <c r="BG657" s="624"/>
      <c r="BH657" s="625"/>
      <c r="BI657" s="672"/>
      <c r="BO657" s="612"/>
      <c r="BY657" s="669"/>
      <c r="CA657" s="669"/>
    </row>
    <row r="658" spans="3:79" s="610" customFormat="1">
      <c r="C658" s="611"/>
      <c r="D658" s="612"/>
      <c r="E658" s="613"/>
      <c r="F658" s="614"/>
      <c r="J658" s="612"/>
      <c r="N658" s="668"/>
      <c r="P658" s="618"/>
      <c r="Q658" s="618"/>
      <c r="R658" s="618"/>
      <c r="S658" s="618"/>
      <c r="T658" s="618"/>
      <c r="U658" s="618"/>
      <c r="V658" s="618"/>
      <c r="W658" s="618"/>
      <c r="X658" s="618"/>
      <c r="Y658" s="618"/>
      <c r="Z658" s="618"/>
      <c r="AC658" s="619"/>
      <c r="AD658" s="620"/>
      <c r="AJ658" s="668"/>
      <c r="AO658" s="612"/>
      <c r="AP658" s="612"/>
      <c r="AY658" s="623"/>
      <c r="BD658" s="611"/>
      <c r="BG658" s="624"/>
      <c r="BH658" s="625"/>
      <c r="BI658" s="672"/>
      <c r="BO658" s="612"/>
      <c r="BY658" s="669"/>
      <c r="CA658" s="669"/>
    </row>
    <row r="659" spans="3:79" s="610" customFormat="1">
      <c r="C659" s="611"/>
      <c r="D659" s="612"/>
      <c r="E659" s="613"/>
      <c r="F659" s="614"/>
      <c r="J659" s="612"/>
      <c r="N659" s="668"/>
      <c r="P659" s="618"/>
      <c r="Q659" s="618"/>
      <c r="R659" s="618"/>
      <c r="S659" s="618"/>
      <c r="T659" s="618"/>
      <c r="U659" s="618"/>
      <c r="V659" s="618"/>
      <c r="W659" s="618"/>
      <c r="X659" s="618"/>
      <c r="Y659" s="618"/>
      <c r="Z659" s="618"/>
      <c r="AC659" s="619"/>
      <c r="AD659" s="620"/>
      <c r="AJ659" s="668"/>
      <c r="AO659" s="612"/>
      <c r="AP659" s="612"/>
      <c r="AY659" s="623"/>
      <c r="BD659" s="611"/>
      <c r="BG659" s="624"/>
      <c r="BH659" s="625"/>
      <c r="BI659" s="672"/>
      <c r="BO659" s="612"/>
      <c r="BY659" s="669"/>
      <c r="CA659" s="669"/>
    </row>
    <row r="660" spans="3:79" s="610" customFormat="1">
      <c r="C660" s="611"/>
      <c r="D660" s="612"/>
      <c r="E660" s="613"/>
      <c r="F660" s="614"/>
      <c r="J660" s="612"/>
      <c r="N660" s="668"/>
      <c r="P660" s="618"/>
      <c r="Q660" s="618"/>
      <c r="R660" s="618"/>
      <c r="S660" s="618"/>
      <c r="T660" s="618"/>
      <c r="U660" s="618"/>
      <c r="V660" s="618"/>
      <c r="W660" s="618"/>
      <c r="X660" s="618"/>
      <c r="Y660" s="618"/>
      <c r="Z660" s="618"/>
      <c r="AC660" s="619"/>
      <c r="AD660" s="620"/>
      <c r="AJ660" s="668"/>
      <c r="AO660" s="612"/>
      <c r="AP660" s="612"/>
      <c r="AY660" s="623"/>
      <c r="BD660" s="611"/>
      <c r="BG660" s="624"/>
      <c r="BH660" s="625"/>
      <c r="BI660" s="672"/>
      <c r="BO660" s="612"/>
      <c r="BY660" s="669"/>
      <c r="CA660" s="669"/>
    </row>
    <row r="661" spans="3:79" s="610" customFormat="1">
      <c r="C661" s="611"/>
      <c r="D661" s="612"/>
      <c r="E661" s="613"/>
      <c r="F661" s="614"/>
      <c r="J661" s="612"/>
      <c r="N661" s="668"/>
      <c r="P661" s="618"/>
      <c r="Q661" s="618"/>
      <c r="R661" s="618"/>
      <c r="S661" s="618"/>
      <c r="T661" s="618"/>
      <c r="U661" s="618"/>
      <c r="V661" s="618"/>
      <c r="W661" s="618"/>
      <c r="X661" s="618"/>
      <c r="Y661" s="618"/>
      <c r="Z661" s="618"/>
      <c r="AC661" s="619"/>
      <c r="AD661" s="620"/>
      <c r="AJ661" s="668"/>
      <c r="AO661" s="612"/>
      <c r="AP661" s="612"/>
      <c r="AY661" s="623"/>
      <c r="BD661" s="611"/>
      <c r="BG661" s="624"/>
      <c r="BH661" s="625"/>
      <c r="BI661" s="672"/>
      <c r="BO661" s="612"/>
      <c r="BY661" s="669"/>
      <c r="CA661" s="669"/>
    </row>
    <row r="662" spans="3:79" s="610" customFormat="1">
      <c r="C662" s="611"/>
      <c r="D662" s="612"/>
      <c r="E662" s="613"/>
      <c r="F662" s="614"/>
      <c r="J662" s="612"/>
      <c r="N662" s="668"/>
      <c r="P662" s="618"/>
      <c r="Q662" s="618"/>
      <c r="R662" s="618"/>
      <c r="S662" s="618"/>
      <c r="T662" s="618"/>
      <c r="U662" s="618"/>
      <c r="V662" s="618"/>
      <c r="W662" s="618"/>
      <c r="X662" s="618"/>
      <c r="Y662" s="618"/>
      <c r="Z662" s="618"/>
      <c r="AC662" s="619"/>
      <c r="AD662" s="620"/>
      <c r="AJ662" s="668"/>
      <c r="AO662" s="612"/>
      <c r="AP662" s="612"/>
      <c r="AY662" s="623"/>
      <c r="BD662" s="611"/>
      <c r="BG662" s="624"/>
      <c r="BH662" s="625"/>
      <c r="BI662" s="672"/>
      <c r="BO662" s="612"/>
      <c r="BY662" s="669"/>
      <c r="CA662" s="669"/>
    </row>
    <row r="663" spans="3:79" s="610" customFormat="1">
      <c r="C663" s="611"/>
      <c r="D663" s="612"/>
      <c r="E663" s="613"/>
      <c r="F663" s="614"/>
      <c r="J663" s="612"/>
      <c r="N663" s="668"/>
      <c r="P663" s="618"/>
      <c r="Q663" s="618"/>
      <c r="R663" s="618"/>
      <c r="S663" s="618"/>
      <c r="T663" s="618"/>
      <c r="U663" s="618"/>
      <c r="V663" s="618"/>
      <c r="W663" s="618"/>
      <c r="X663" s="618"/>
      <c r="Y663" s="618"/>
      <c r="Z663" s="618"/>
      <c r="AC663" s="619"/>
      <c r="AD663" s="620"/>
      <c r="AJ663" s="668"/>
      <c r="AO663" s="612"/>
      <c r="AP663" s="612"/>
      <c r="AY663" s="623"/>
      <c r="BD663" s="611"/>
      <c r="BG663" s="624"/>
      <c r="BH663" s="625"/>
      <c r="BI663" s="672"/>
      <c r="BO663" s="612"/>
      <c r="BY663" s="669"/>
      <c r="CA663" s="669"/>
    </row>
    <row r="664" spans="3:79" s="610" customFormat="1">
      <c r="C664" s="611"/>
      <c r="D664" s="612"/>
      <c r="E664" s="613"/>
      <c r="F664" s="614"/>
      <c r="J664" s="612"/>
      <c r="N664" s="668"/>
      <c r="P664" s="618"/>
      <c r="Q664" s="618"/>
      <c r="R664" s="618"/>
      <c r="S664" s="618"/>
      <c r="T664" s="618"/>
      <c r="U664" s="618"/>
      <c r="V664" s="618"/>
      <c r="W664" s="618"/>
      <c r="X664" s="618"/>
      <c r="Y664" s="618"/>
      <c r="Z664" s="618"/>
      <c r="AC664" s="619"/>
      <c r="AD664" s="620"/>
      <c r="AJ664" s="668"/>
      <c r="AO664" s="612"/>
      <c r="AP664" s="612"/>
      <c r="AY664" s="623"/>
      <c r="BD664" s="611"/>
      <c r="BG664" s="624"/>
      <c r="BH664" s="625"/>
      <c r="BI664" s="672"/>
      <c r="BO664" s="612"/>
      <c r="BY664" s="669"/>
      <c r="CA664" s="669"/>
    </row>
    <row r="665" spans="3:79" s="610" customFormat="1">
      <c r="C665" s="611"/>
      <c r="D665" s="612"/>
      <c r="E665" s="613"/>
      <c r="F665" s="614"/>
      <c r="J665" s="612"/>
      <c r="N665" s="668"/>
      <c r="P665" s="618"/>
      <c r="Q665" s="618"/>
      <c r="R665" s="618"/>
      <c r="S665" s="618"/>
      <c r="T665" s="618"/>
      <c r="U665" s="618"/>
      <c r="V665" s="618"/>
      <c r="W665" s="618"/>
      <c r="X665" s="618"/>
      <c r="Y665" s="618"/>
      <c r="Z665" s="618"/>
      <c r="AC665" s="619"/>
      <c r="AD665" s="620"/>
      <c r="AJ665" s="668"/>
      <c r="AO665" s="612"/>
      <c r="AP665" s="612"/>
      <c r="AY665" s="623"/>
      <c r="BD665" s="611"/>
      <c r="BG665" s="624"/>
      <c r="BH665" s="625"/>
      <c r="BI665" s="672"/>
      <c r="BO665" s="612"/>
      <c r="BY665" s="669"/>
      <c r="CA665" s="669"/>
    </row>
    <row r="666" spans="3:79" s="610" customFormat="1">
      <c r="C666" s="611"/>
      <c r="D666" s="612"/>
      <c r="E666" s="613"/>
      <c r="F666" s="614"/>
      <c r="J666" s="612"/>
      <c r="N666" s="668"/>
      <c r="P666" s="618"/>
      <c r="Q666" s="618"/>
      <c r="R666" s="618"/>
      <c r="S666" s="618"/>
      <c r="T666" s="618"/>
      <c r="U666" s="618"/>
      <c r="V666" s="618"/>
      <c r="W666" s="618"/>
      <c r="X666" s="618"/>
      <c r="Y666" s="618"/>
      <c r="Z666" s="618"/>
      <c r="AC666" s="619"/>
      <c r="AD666" s="620"/>
      <c r="AJ666" s="668"/>
      <c r="AO666" s="612"/>
      <c r="AP666" s="612"/>
      <c r="AY666" s="623"/>
      <c r="BD666" s="611"/>
      <c r="BG666" s="624"/>
      <c r="BH666" s="625"/>
      <c r="BI666" s="672"/>
      <c r="BO666" s="612"/>
      <c r="BY666" s="669"/>
      <c r="CA666" s="669"/>
    </row>
    <row r="667" spans="3:79" s="610" customFormat="1">
      <c r="C667" s="611"/>
      <c r="D667" s="612"/>
      <c r="E667" s="613"/>
      <c r="F667" s="614"/>
      <c r="J667" s="612"/>
      <c r="N667" s="668"/>
      <c r="P667" s="618"/>
      <c r="Q667" s="618"/>
      <c r="R667" s="618"/>
      <c r="S667" s="618"/>
      <c r="T667" s="618"/>
      <c r="U667" s="618"/>
      <c r="V667" s="618"/>
      <c r="W667" s="618"/>
      <c r="X667" s="618"/>
      <c r="Y667" s="618"/>
      <c r="Z667" s="618"/>
      <c r="AC667" s="619"/>
      <c r="AD667" s="620"/>
      <c r="AJ667" s="668"/>
      <c r="AO667" s="612"/>
      <c r="AP667" s="612"/>
      <c r="AY667" s="623"/>
      <c r="BD667" s="611"/>
      <c r="BG667" s="624"/>
      <c r="BH667" s="625"/>
      <c r="BI667" s="672"/>
      <c r="BO667" s="612"/>
      <c r="BY667" s="669"/>
      <c r="CA667" s="669"/>
    </row>
    <row r="668" spans="3:79" s="610" customFormat="1">
      <c r="C668" s="611"/>
      <c r="D668" s="612"/>
      <c r="E668" s="613"/>
      <c r="F668" s="614"/>
      <c r="J668" s="612"/>
      <c r="N668" s="668"/>
      <c r="P668" s="618"/>
      <c r="Q668" s="618"/>
      <c r="R668" s="618"/>
      <c r="S668" s="618"/>
      <c r="T668" s="618"/>
      <c r="U668" s="618"/>
      <c r="V668" s="618"/>
      <c r="W668" s="618"/>
      <c r="X668" s="618"/>
      <c r="Y668" s="618"/>
      <c r="Z668" s="618"/>
      <c r="AC668" s="619"/>
      <c r="AD668" s="620"/>
      <c r="AJ668" s="668"/>
      <c r="AO668" s="612"/>
      <c r="AP668" s="612"/>
      <c r="AY668" s="623"/>
      <c r="BD668" s="611"/>
      <c r="BG668" s="624"/>
      <c r="BH668" s="625"/>
      <c r="BI668" s="672"/>
      <c r="BO668" s="612"/>
      <c r="BY668" s="669"/>
      <c r="CA668" s="669"/>
    </row>
    <row r="669" spans="3:79" s="610" customFormat="1">
      <c r="C669" s="611"/>
      <c r="D669" s="612"/>
      <c r="E669" s="613"/>
      <c r="F669" s="614"/>
      <c r="J669" s="612"/>
      <c r="N669" s="668"/>
      <c r="P669" s="618"/>
      <c r="Q669" s="618"/>
      <c r="R669" s="618"/>
      <c r="S669" s="618"/>
      <c r="T669" s="618"/>
      <c r="U669" s="618"/>
      <c r="V669" s="618"/>
      <c r="W669" s="618"/>
      <c r="X669" s="618"/>
      <c r="Y669" s="618"/>
      <c r="Z669" s="618"/>
      <c r="AC669" s="619"/>
      <c r="AD669" s="620"/>
      <c r="AJ669" s="668"/>
      <c r="AO669" s="612"/>
      <c r="AP669" s="612"/>
      <c r="AY669" s="623"/>
      <c r="BD669" s="611"/>
      <c r="BG669" s="624"/>
      <c r="BH669" s="625"/>
      <c r="BI669" s="672"/>
      <c r="BO669" s="612"/>
      <c r="BY669" s="669"/>
      <c r="CA669" s="669"/>
    </row>
    <row r="670" spans="3:79" s="610" customFormat="1">
      <c r="C670" s="611"/>
      <c r="D670" s="612"/>
      <c r="E670" s="613"/>
      <c r="F670" s="614"/>
      <c r="J670" s="612"/>
      <c r="N670" s="668"/>
      <c r="P670" s="618"/>
      <c r="Q670" s="618"/>
      <c r="R670" s="618"/>
      <c r="S670" s="618"/>
      <c r="T670" s="618"/>
      <c r="U670" s="618"/>
      <c r="V670" s="618"/>
      <c r="W670" s="618"/>
      <c r="X670" s="618"/>
      <c r="Y670" s="618"/>
      <c r="Z670" s="618"/>
      <c r="AC670" s="619"/>
      <c r="AD670" s="620"/>
      <c r="AJ670" s="668"/>
      <c r="AO670" s="612"/>
      <c r="AP670" s="612"/>
      <c r="AY670" s="623"/>
      <c r="BD670" s="611"/>
      <c r="BG670" s="624"/>
      <c r="BH670" s="625"/>
      <c r="BI670" s="672"/>
      <c r="BO670" s="612"/>
      <c r="BY670" s="669"/>
      <c r="CA670" s="669"/>
    </row>
    <row r="671" spans="3:79" s="610" customFormat="1">
      <c r="C671" s="611"/>
      <c r="D671" s="612"/>
      <c r="E671" s="613"/>
      <c r="F671" s="614"/>
      <c r="J671" s="612"/>
      <c r="N671" s="668"/>
      <c r="P671" s="618"/>
      <c r="Q671" s="618"/>
      <c r="R671" s="618"/>
      <c r="S671" s="618"/>
      <c r="T671" s="618"/>
      <c r="U671" s="618"/>
      <c r="V671" s="618"/>
      <c r="W671" s="618"/>
      <c r="X671" s="618"/>
      <c r="Y671" s="618"/>
      <c r="Z671" s="618"/>
      <c r="AC671" s="619"/>
      <c r="AD671" s="620"/>
      <c r="AJ671" s="668"/>
      <c r="AO671" s="612"/>
      <c r="AP671" s="612"/>
      <c r="AY671" s="623"/>
      <c r="BD671" s="611"/>
      <c r="BG671" s="624"/>
      <c r="BH671" s="625"/>
      <c r="BI671" s="672"/>
      <c r="BO671" s="612"/>
      <c r="BY671" s="669"/>
      <c r="CA671" s="669"/>
    </row>
    <row r="672" spans="3:79" s="610" customFormat="1">
      <c r="C672" s="611"/>
      <c r="D672" s="612"/>
      <c r="E672" s="613"/>
      <c r="F672" s="614"/>
      <c r="J672" s="612"/>
      <c r="N672" s="668"/>
      <c r="P672" s="618"/>
      <c r="Q672" s="618"/>
      <c r="R672" s="618"/>
      <c r="S672" s="618"/>
      <c r="T672" s="618"/>
      <c r="U672" s="618"/>
      <c r="V672" s="618"/>
      <c r="W672" s="618"/>
      <c r="X672" s="618"/>
      <c r="Y672" s="618"/>
      <c r="Z672" s="618"/>
      <c r="AC672" s="619"/>
      <c r="AD672" s="620"/>
      <c r="AJ672" s="668"/>
      <c r="AO672" s="612"/>
      <c r="AP672" s="612"/>
      <c r="AY672" s="623"/>
      <c r="BD672" s="611"/>
      <c r="BG672" s="624"/>
      <c r="BH672" s="625"/>
      <c r="BI672" s="672"/>
      <c r="BO672" s="612"/>
      <c r="BY672" s="669"/>
      <c r="CA672" s="669"/>
    </row>
    <row r="673" spans="3:79" s="610" customFormat="1">
      <c r="C673" s="611"/>
      <c r="D673" s="612"/>
      <c r="E673" s="613"/>
      <c r="F673" s="614"/>
      <c r="J673" s="612"/>
      <c r="N673" s="668"/>
      <c r="P673" s="618"/>
      <c r="Q673" s="618"/>
      <c r="R673" s="618"/>
      <c r="S673" s="618"/>
      <c r="T673" s="618"/>
      <c r="U673" s="618"/>
      <c r="V673" s="618"/>
      <c r="W673" s="618"/>
      <c r="X673" s="618"/>
      <c r="Y673" s="618"/>
      <c r="Z673" s="618"/>
      <c r="AC673" s="619"/>
      <c r="AD673" s="620"/>
      <c r="AJ673" s="668"/>
      <c r="AO673" s="612"/>
      <c r="AP673" s="612"/>
      <c r="AY673" s="623"/>
      <c r="BD673" s="611"/>
      <c r="BG673" s="624"/>
      <c r="BH673" s="625"/>
      <c r="BI673" s="672"/>
      <c r="BO673" s="612"/>
      <c r="BY673" s="669"/>
      <c r="CA673" s="669"/>
    </row>
    <row r="674" spans="3:79" s="610" customFormat="1">
      <c r="C674" s="611"/>
      <c r="D674" s="612"/>
      <c r="E674" s="613"/>
      <c r="F674" s="614"/>
      <c r="J674" s="612"/>
      <c r="N674" s="668"/>
      <c r="P674" s="618"/>
      <c r="Q674" s="618"/>
      <c r="R674" s="618"/>
      <c r="S674" s="618"/>
      <c r="T674" s="618"/>
      <c r="U674" s="618"/>
      <c r="V674" s="618"/>
      <c r="W674" s="618"/>
      <c r="X674" s="618"/>
      <c r="Y674" s="618"/>
      <c r="Z674" s="618"/>
      <c r="AC674" s="619"/>
      <c r="AD674" s="620"/>
      <c r="AJ674" s="668"/>
      <c r="AO674" s="612"/>
      <c r="AP674" s="612"/>
      <c r="AY674" s="623"/>
      <c r="BD674" s="611"/>
      <c r="BG674" s="624"/>
      <c r="BH674" s="625"/>
      <c r="BI674" s="672"/>
      <c r="BO674" s="612"/>
      <c r="BY674" s="669"/>
      <c r="CA674" s="669"/>
    </row>
    <row r="675" spans="3:79" s="610" customFormat="1">
      <c r="C675" s="611"/>
      <c r="D675" s="612"/>
      <c r="E675" s="613"/>
      <c r="F675" s="614"/>
      <c r="J675" s="612"/>
      <c r="N675" s="668"/>
      <c r="P675" s="618"/>
      <c r="Q675" s="618"/>
      <c r="R675" s="618"/>
      <c r="S675" s="618"/>
      <c r="T675" s="618"/>
      <c r="U675" s="618"/>
      <c r="V675" s="618"/>
      <c r="W675" s="618"/>
      <c r="X675" s="618"/>
      <c r="Y675" s="618"/>
      <c r="Z675" s="618"/>
      <c r="AC675" s="619"/>
      <c r="AD675" s="620"/>
      <c r="AJ675" s="668"/>
      <c r="AO675" s="612"/>
      <c r="AP675" s="612"/>
      <c r="AY675" s="623"/>
      <c r="BD675" s="611"/>
      <c r="BG675" s="624"/>
      <c r="BH675" s="625"/>
      <c r="BI675" s="672"/>
      <c r="BO675" s="612"/>
      <c r="BY675" s="669"/>
      <c r="CA675" s="669"/>
    </row>
    <row r="676" spans="3:79" s="610" customFormat="1">
      <c r="C676" s="611"/>
      <c r="D676" s="612"/>
      <c r="E676" s="613"/>
      <c r="F676" s="614"/>
      <c r="J676" s="612"/>
      <c r="N676" s="668"/>
      <c r="P676" s="618"/>
      <c r="Q676" s="618"/>
      <c r="R676" s="618"/>
      <c r="S676" s="618"/>
      <c r="T676" s="618"/>
      <c r="U676" s="618"/>
      <c r="V676" s="618"/>
      <c r="W676" s="618"/>
      <c r="X676" s="618"/>
      <c r="Y676" s="618"/>
      <c r="Z676" s="618"/>
      <c r="AC676" s="619"/>
      <c r="AD676" s="620"/>
      <c r="AJ676" s="668"/>
      <c r="AO676" s="612"/>
      <c r="AP676" s="612"/>
      <c r="AY676" s="623"/>
      <c r="BD676" s="611"/>
      <c r="BG676" s="624"/>
      <c r="BH676" s="625"/>
      <c r="BI676" s="672"/>
      <c r="BO676" s="612"/>
      <c r="BY676" s="669"/>
      <c r="CA676" s="669"/>
    </row>
    <row r="677" spans="3:79" s="610" customFormat="1">
      <c r="C677" s="611"/>
      <c r="D677" s="612"/>
      <c r="E677" s="613"/>
      <c r="F677" s="614"/>
      <c r="J677" s="612"/>
      <c r="N677" s="668"/>
      <c r="P677" s="618"/>
      <c r="Q677" s="618"/>
      <c r="R677" s="618"/>
      <c r="S677" s="618"/>
      <c r="T677" s="618"/>
      <c r="U677" s="618"/>
      <c r="V677" s="618"/>
      <c r="W677" s="618"/>
      <c r="X677" s="618"/>
      <c r="Y677" s="618"/>
      <c r="Z677" s="618"/>
      <c r="AC677" s="619"/>
      <c r="AD677" s="620"/>
      <c r="AJ677" s="668"/>
      <c r="AO677" s="612"/>
      <c r="AP677" s="612"/>
      <c r="AY677" s="623"/>
      <c r="BD677" s="611"/>
      <c r="BG677" s="624"/>
      <c r="BH677" s="625"/>
      <c r="BI677" s="672"/>
      <c r="BO677" s="612"/>
      <c r="BY677" s="669"/>
      <c r="CA677" s="669"/>
    </row>
    <row r="678" spans="3:79" s="610" customFormat="1">
      <c r="C678" s="611"/>
      <c r="D678" s="612"/>
      <c r="E678" s="613"/>
      <c r="F678" s="614"/>
      <c r="J678" s="612"/>
      <c r="N678" s="668"/>
      <c r="P678" s="618"/>
      <c r="Q678" s="618"/>
      <c r="R678" s="618"/>
      <c r="S678" s="618"/>
      <c r="T678" s="618"/>
      <c r="U678" s="618"/>
      <c r="V678" s="618"/>
      <c r="W678" s="618"/>
      <c r="X678" s="618"/>
      <c r="Y678" s="618"/>
      <c r="Z678" s="618"/>
      <c r="AC678" s="619"/>
      <c r="AD678" s="620"/>
      <c r="AJ678" s="668"/>
      <c r="AO678" s="612"/>
      <c r="AP678" s="612"/>
      <c r="AY678" s="623"/>
      <c r="BD678" s="611"/>
      <c r="BG678" s="624"/>
      <c r="BH678" s="625"/>
      <c r="BI678" s="672"/>
      <c r="BO678" s="612"/>
      <c r="BY678" s="669"/>
      <c r="CA678" s="669"/>
    </row>
    <row r="679" spans="3:79" s="610" customFormat="1">
      <c r="C679" s="611"/>
      <c r="D679" s="612"/>
      <c r="E679" s="613"/>
      <c r="F679" s="614"/>
      <c r="J679" s="612"/>
      <c r="N679" s="668"/>
      <c r="P679" s="618"/>
      <c r="Q679" s="618"/>
      <c r="R679" s="618"/>
      <c r="S679" s="618"/>
      <c r="T679" s="618"/>
      <c r="U679" s="618"/>
      <c r="V679" s="618"/>
      <c r="W679" s="618"/>
      <c r="X679" s="618"/>
      <c r="Y679" s="618"/>
      <c r="Z679" s="618"/>
      <c r="AC679" s="619"/>
      <c r="AD679" s="620"/>
      <c r="AJ679" s="668"/>
      <c r="AO679" s="612"/>
      <c r="AP679" s="612"/>
      <c r="AY679" s="623"/>
      <c r="BD679" s="611"/>
      <c r="BG679" s="624"/>
      <c r="BH679" s="625"/>
      <c r="BI679" s="672"/>
      <c r="BO679" s="612"/>
      <c r="BY679" s="669"/>
      <c r="CA679" s="669"/>
    </row>
    <row r="680" spans="3:79" s="610" customFormat="1">
      <c r="C680" s="611"/>
      <c r="D680" s="612"/>
      <c r="E680" s="613"/>
      <c r="F680" s="614"/>
      <c r="J680" s="612"/>
      <c r="N680" s="668"/>
      <c r="P680" s="618"/>
      <c r="Q680" s="618"/>
      <c r="R680" s="618"/>
      <c r="S680" s="618"/>
      <c r="T680" s="618"/>
      <c r="U680" s="618"/>
      <c r="V680" s="618"/>
      <c r="W680" s="618"/>
      <c r="X680" s="618"/>
      <c r="Y680" s="618"/>
      <c r="Z680" s="618"/>
      <c r="AC680" s="619"/>
      <c r="AD680" s="620"/>
      <c r="AJ680" s="668"/>
      <c r="AO680" s="612"/>
      <c r="AP680" s="612"/>
      <c r="AY680" s="623"/>
      <c r="BD680" s="611"/>
      <c r="BG680" s="624"/>
      <c r="BH680" s="625"/>
      <c r="BI680" s="672"/>
      <c r="BO680" s="612"/>
      <c r="BY680" s="669"/>
      <c r="CA680" s="669"/>
    </row>
    <row r="681" spans="3:79" s="610" customFormat="1">
      <c r="C681" s="611"/>
      <c r="D681" s="612"/>
      <c r="E681" s="613"/>
      <c r="F681" s="614"/>
      <c r="J681" s="612"/>
      <c r="N681" s="668"/>
      <c r="P681" s="618"/>
      <c r="Q681" s="618"/>
      <c r="R681" s="618"/>
      <c r="S681" s="618"/>
      <c r="T681" s="618"/>
      <c r="U681" s="618"/>
      <c r="V681" s="618"/>
      <c r="W681" s="618"/>
      <c r="X681" s="618"/>
      <c r="Y681" s="618"/>
      <c r="Z681" s="618"/>
      <c r="AC681" s="619"/>
      <c r="AD681" s="620"/>
      <c r="AJ681" s="668"/>
      <c r="AO681" s="612"/>
      <c r="AP681" s="612"/>
      <c r="AY681" s="623"/>
      <c r="BD681" s="611"/>
      <c r="BG681" s="624"/>
      <c r="BH681" s="625"/>
      <c r="BI681" s="672"/>
      <c r="BO681" s="612"/>
      <c r="BY681" s="669"/>
      <c r="CA681" s="669"/>
    </row>
    <row r="682" spans="3:79" s="610" customFormat="1">
      <c r="C682" s="611"/>
      <c r="D682" s="612"/>
      <c r="E682" s="613"/>
      <c r="F682" s="614"/>
      <c r="J682" s="612"/>
      <c r="N682" s="668"/>
      <c r="P682" s="618"/>
      <c r="Q682" s="618"/>
      <c r="R682" s="618"/>
      <c r="S682" s="618"/>
      <c r="T682" s="618"/>
      <c r="U682" s="618"/>
      <c r="V682" s="618"/>
      <c r="W682" s="618"/>
      <c r="X682" s="618"/>
      <c r="Y682" s="618"/>
      <c r="Z682" s="618"/>
      <c r="AC682" s="619"/>
      <c r="AD682" s="620"/>
      <c r="AJ682" s="668"/>
      <c r="AO682" s="612"/>
      <c r="AP682" s="612"/>
      <c r="AY682" s="623"/>
      <c r="BD682" s="611"/>
      <c r="BG682" s="624"/>
      <c r="BH682" s="625"/>
      <c r="BI682" s="672"/>
      <c r="BO682" s="612"/>
      <c r="BY682" s="669"/>
      <c r="CA682" s="669"/>
    </row>
    <row r="683" spans="3:79" s="610" customFormat="1">
      <c r="C683" s="611"/>
      <c r="D683" s="612"/>
      <c r="E683" s="613"/>
      <c r="F683" s="614"/>
      <c r="J683" s="612"/>
      <c r="N683" s="668"/>
      <c r="P683" s="618"/>
      <c r="Q683" s="618"/>
      <c r="R683" s="618"/>
      <c r="S683" s="618"/>
      <c r="T683" s="618"/>
      <c r="U683" s="618"/>
      <c r="V683" s="618"/>
      <c r="W683" s="618"/>
      <c r="X683" s="618"/>
      <c r="Y683" s="618"/>
      <c r="Z683" s="618"/>
      <c r="AC683" s="619"/>
      <c r="AD683" s="620"/>
      <c r="AJ683" s="668"/>
      <c r="AO683" s="612"/>
      <c r="AP683" s="612"/>
      <c r="AY683" s="623"/>
      <c r="BD683" s="611"/>
      <c r="BG683" s="624"/>
      <c r="BH683" s="625"/>
      <c r="BI683" s="672"/>
      <c r="BO683" s="612"/>
      <c r="BY683" s="669"/>
      <c r="CA683" s="669"/>
    </row>
    <row r="684" spans="3:79" s="610" customFormat="1">
      <c r="C684" s="611"/>
      <c r="D684" s="612"/>
      <c r="E684" s="613"/>
      <c r="F684" s="614"/>
      <c r="J684" s="612"/>
      <c r="N684" s="668"/>
      <c r="P684" s="618"/>
      <c r="Q684" s="618"/>
      <c r="R684" s="618"/>
      <c r="S684" s="618"/>
      <c r="T684" s="618"/>
      <c r="U684" s="618"/>
      <c r="V684" s="618"/>
      <c r="W684" s="618"/>
      <c r="X684" s="618"/>
      <c r="Y684" s="618"/>
      <c r="Z684" s="618"/>
      <c r="AC684" s="619"/>
      <c r="AD684" s="620"/>
      <c r="AJ684" s="668"/>
      <c r="AO684" s="612"/>
      <c r="AP684" s="612"/>
      <c r="AY684" s="623"/>
      <c r="BD684" s="611"/>
      <c r="BG684" s="624"/>
      <c r="BH684" s="625"/>
      <c r="BI684" s="672"/>
      <c r="BO684" s="612"/>
      <c r="BY684" s="669"/>
      <c r="CA684" s="669"/>
    </row>
    <row r="685" spans="3:79" s="610" customFormat="1">
      <c r="C685" s="611"/>
      <c r="D685" s="612"/>
      <c r="E685" s="613"/>
      <c r="F685" s="614"/>
      <c r="J685" s="612"/>
      <c r="N685" s="668"/>
      <c r="P685" s="618"/>
      <c r="Q685" s="618"/>
      <c r="R685" s="618"/>
      <c r="S685" s="618"/>
      <c r="T685" s="618"/>
      <c r="U685" s="618"/>
      <c r="V685" s="618"/>
      <c r="W685" s="618"/>
      <c r="X685" s="618"/>
      <c r="Y685" s="618"/>
      <c r="Z685" s="618"/>
      <c r="AC685" s="619"/>
      <c r="AD685" s="620"/>
      <c r="AJ685" s="668"/>
      <c r="AO685" s="612"/>
      <c r="AP685" s="612"/>
      <c r="AY685" s="623"/>
      <c r="BD685" s="611"/>
      <c r="BG685" s="624"/>
      <c r="BH685" s="625"/>
      <c r="BI685" s="672"/>
      <c r="BO685" s="612"/>
      <c r="BY685" s="669"/>
      <c r="CA685" s="669"/>
    </row>
    <row r="686" spans="3:79" s="610" customFormat="1">
      <c r="C686" s="611"/>
      <c r="D686" s="612"/>
      <c r="E686" s="613"/>
      <c r="F686" s="614"/>
      <c r="J686" s="612"/>
      <c r="N686" s="668"/>
      <c r="P686" s="618"/>
      <c r="Q686" s="618"/>
      <c r="R686" s="618"/>
      <c r="S686" s="618"/>
      <c r="T686" s="618"/>
      <c r="U686" s="618"/>
      <c r="V686" s="618"/>
      <c r="W686" s="618"/>
      <c r="X686" s="618"/>
      <c r="Y686" s="618"/>
      <c r="Z686" s="618"/>
      <c r="AC686" s="619"/>
      <c r="AD686" s="620"/>
      <c r="AJ686" s="668"/>
      <c r="AO686" s="612"/>
      <c r="AP686" s="612"/>
      <c r="AY686" s="623"/>
      <c r="BD686" s="611"/>
      <c r="BG686" s="624"/>
      <c r="BH686" s="625"/>
      <c r="BI686" s="672"/>
      <c r="BO686" s="612"/>
      <c r="BY686" s="669"/>
      <c r="CA686" s="669"/>
    </row>
    <row r="687" spans="3:79" s="610" customFormat="1">
      <c r="C687" s="611"/>
      <c r="D687" s="612"/>
      <c r="E687" s="613"/>
      <c r="F687" s="614"/>
      <c r="J687" s="612"/>
      <c r="N687" s="668"/>
      <c r="P687" s="618"/>
      <c r="Q687" s="618"/>
      <c r="R687" s="618"/>
      <c r="S687" s="618"/>
      <c r="T687" s="618"/>
      <c r="U687" s="618"/>
      <c r="V687" s="618"/>
      <c r="W687" s="618"/>
      <c r="X687" s="618"/>
      <c r="Y687" s="618"/>
      <c r="Z687" s="618"/>
      <c r="AC687" s="619"/>
      <c r="AD687" s="620"/>
      <c r="AJ687" s="668"/>
      <c r="AO687" s="612"/>
      <c r="AP687" s="612"/>
      <c r="AY687" s="623"/>
      <c r="BD687" s="611"/>
      <c r="BG687" s="624"/>
      <c r="BH687" s="625"/>
      <c r="BI687" s="672"/>
      <c r="BO687" s="612"/>
      <c r="BY687" s="669"/>
      <c r="CA687" s="669"/>
    </row>
    <row r="688" spans="3:79" s="610" customFormat="1">
      <c r="C688" s="611"/>
      <c r="D688" s="612"/>
      <c r="E688" s="613"/>
      <c r="F688" s="614"/>
      <c r="J688" s="612"/>
      <c r="N688" s="668"/>
      <c r="P688" s="618"/>
      <c r="Q688" s="618"/>
      <c r="R688" s="618"/>
      <c r="S688" s="618"/>
      <c r="T688" s="618"/>
      <c r="U688" s="618"/>
      <c r="V688" s="618"/>
      <c r="W688" s="618"/>
      <c r="X688" s="618"/>
      <c r="Y688" s="618"/>
      <c r="Z688" s="618"/>
      <c r="AC688" s="619"/>
      <c r="AD688" s="620"/>
      <c r="AJ688" s="668"/>
      <c r="AO688" s="612"/>
      <c r="AP688" s="612"/>
      <c r="AY688" s="623"/>
      <c r="BD688" s="611"/>
      <c r="BG688" s="624"/>
      <c r="BH688" s="625"/>
      <c r="BI688" s="672"/>
      <c r="BO688" s="612"/>
      <c r="BY688" s="669"/>
      <c r="CA688" s="669"/>
    </row>
    <row r="689" spans="3:79" s="610" customFormat="1">
      <c r="C689" s="611"/>
      <c r="D689" s="612"/>
      <c r="E689" s="613"/>
      <c r="F689" s="614"/>
      <c r="J689" s="612"/>
      <c r="N689" s="668"/>
      <c r="P689" s="618"/>
      <c r="Q689" s="618"/>
      <c r="R689" s="618"/>
      <c r="S689" s="618"/>
      <c r="T689" s="618"/>
      <c r="U689" s="618"/>
      <c r="V689" s="618"/>
      <c r="W689" s="618"/>
      <c r="X689" s="618"/>
      <c r="Y689" s="618"/>
      <c r="Z689" s="618"/>
      <c r="AC689" s="619"/>
      <c r="AD689" s="620"/>
      <c r="AJ689" s="668"/>
      <c r="AO689" s="612"/>
      <c r="AP689" s="612"/>
      <c r="AY689" s="623"/>
      <c r="BD689" s="611"/>
      <c r="BG689" s="624"/>
      <c r="BH689" s="625"/>
      <c r="BI689" s="672"/>
      <c r="BO689" s="612"/>
      <c r="BY689" s="669"/>
      <c r="CA689" s="669"/>
    </row>
    <row r="690" spans="3:79" s="610" customFormat="1">
      <c r="C690" s="611"/>
      <c r="D690" s="612"/>
      <c r="E690" s="613"/>
      <c r="F690" s="614"/>
      <c r="J690" s="612"/>
      <c r="N690" s="668"/>
      <c r="P690" s="618"/>
      <c r="Q690" s="618"/>
      <c r="R690" s="618"/>
      <c r="S690" s="618"/>
      <c r="T690" s="618"/>
      <c r="U690" s="618"/>
      <c r="V690" s="618"/>
      <c r="W690" s="618"/>
      <c r="X690" s="618"/>
      <c r="Y690" s="618"/>
      <c r="Z690" s="618"/>
      <c r="AC690" s="619"/>
      <c r="AD690" s="620"/>
      <c r="AJ690" s="668"/>
      <c r="AO690" s="612"/>
      <c r="AP690" s="612"/>
      <c r="AY690" s="623"/>
      <c r="BD690" s="611"/>
      <c r="BG690" s="624"/>
      <c r="BH690" s="625"/>
      <c r="BI690" s="672"/>
      <c r="BO690" s="612"/>
      <c r="BY690" s="669"/>
      <c r="CA690" s="669"/>
    </row>
    <row r="691" spans="3:79" s="610" customFormat="1">
      <c r="C691" s="611"/>
      <c r="D691" s="612"/>
      <c r="E691" s="613"/>
      <c r="F691" s="614"/>
      <c r="J691" s="612"/>
      <c r="N691" s="668"/>
      <c r="P691" s="618"/>
      <c r="Q691" s="618"/>
      <c r="R691" s="618"/>
      <c r="S691" s="618"/>
      <c r="T691" s="618"/>
      <c r="U691" s="618"/>
      <c r="V691" s="618"/>
      <c r="W691" s="618"/>
      <c r="X691" s="618"/>
      <c r="Y691" s="618"/>
      <c r="Z691" s="618"/>
      <c r="AC691" s="619"/>
      <c r="AD691" s="620"/>
      <c r="AJ691" s="668"/>
      <c r="AO691" s="612"/>
      <c r="AP691" s="612"/>
      <c r="AY691" s="623"/>
      <c r="BD691" s="611"/>
      <c r="BG691" s="624"/>
      <c r="BH691" s="625"/>
      <c r="BI691" s="672"/>
      <c r="BO691" s="612"/>
      <c r="BY691" s="669"/>
      <c r="CA691" s="669"/>
    </row>
    <row r="692" spans="3:79" s="610" customFormat="1">
      <c r="C692" s="611"/>
      <c r="D692" s="612"/>
      <c r="E692" s="613"/>
      <c r="F692" s="614"/>
      <c r="J692" s="612"/>
      <c r="N692" s="668"/>
      <c r="P692" s="618"/>
      <c r="Q692" s="618"/>
      <c r="R692" s="618"/>
      <c r="S692" s="618"/>
      <c r="T692" s="618"/>
      <c r="U692" s="618"/>
      <c r="V692" s="618"/>
      <c r="W692" s="618"/>
      <c r="X692" s="618"/>
      <c r="Y692" s="618"/>
      <c r="Z692" s="618"/>
      <c r="AC692" s="619"/>
      <c r="AD692" s="620"/>
      <c r="AJ692" s="668"/>
      <c r="AO692" s="612"/>
      <c r="AP692" s="612"/>
      <c r="AY692" s="623"/>
      <c r="BD692" s="611"/>
      <c r="BG692" s="624"/>
      <c r="BH692" s="625"/>
      <c r="BI692" s="672"/>
      <c r="BO692" s="612"/>
      <c r="BY692" s="669"/>
      <c r="CA692" s="669"/>
    </row>
    <row r="693" spans="3:79" s="610" customFormat="1">
      <c r="C693" s="611"/>
      <c r="D693" s="612"/>
      <c r="E693" s="613"/>
      <c r="F693" s="614"/>
      <c r="J693" s="612"/>
      <c r="N693" s="668"/>
      <c r="P693" s="618"/>
      <c r="Q693" s="618"/>
      <c r="R693" s="618"/>
      <c r="S693" s="618"/>
      <c r="T693" s="618"/>
      <c r="U693" s="618"/>
      <c r="V693" s="618"/>
      <c r="W693" s="618"/>
      <c r="X693" s="618"/>
      <c r="Y693" s="618"/>
      <c r="Z693" s="618"/>
      <c r="AC693" s="619"/>
      <c r="AD693" s="620"/>
      <c r="AJ693" s="668"/>
      <c r="AO693" s="612"/>
      <c r="AP693" s="612"/>
      <c r="AY693" s="623"/>
      <c r="BD693" s="611"/>
      <c r="BG693" s="624"/>
      <c r="BH693" s="625"/>
      <c r="BI693" s="672"/>
      <c r="BO693" s="612"/>
      <c r="BY693" s="669"/>
      <c r="CA693" s="669"/>
    </row>
    <row r="694" spans="3:79" s="610" customFormat="1">
      <c r="C694" s="611"/>
      <c r="D694" s="612"/>
      <c r="E694" s="613"/>
      <c r="F694" s="614"/>
      <c r="J694" s="612"/>
      <c r="N694" s="668"/>
      <c r="P694" s="618"/>
      <c r="Q694" s="618"/>
      <c r="R694" s="618"/>
      <c r="S694" s="618"/>
      <c r="T694" s="618"/>
      <c r="U694" s="618"/>
      <c r="V694" s="618"/>
      <c r="W694" s="618"/>
      <c r="X694" s="618"/>
      <c r="Y694" s="618"/>
      <c r="Z694" s="618"/>
      <c r="AC694" s="619"/>
      <c r="AD694" s="620"/>
      <c r="AJ694" s="668"/>
      <c r="AO694" s="612"/>
      <c r="AP694" s="612"/>
      <c r="AY694" s="623"/>
      <c r="BD694" s="611"/>
      <c r="BG694" s="624"/>
      <c r="BH694" s="625"/>
      <c r="BI694" s="672"/>
      <c r="BO694" s="612"/>
      <c r="BY694" s="669"/>
      <c r="CA694" s="669"/>
    </row>
    <row r="695" spans="3:79" s="610" customFormat="1">
      <c r="C695" s="611"/>
      <c r="D695" s="612"/>
      <c r="E695" s="613"/>
      <c r="F695" s="614"/>
      <c r="J695" s="612"/>
      <c r="N695" s="668"/>
      <c r="P695" s="618"/>
      <c r="Q695" s="618"/>
      <c r="R695" s="618"/>
      <c r="S695" s="618"/>
      <c r="T695" s="618"/>
      <c r="U695" s="618"/>
      <c r="V695" s="618"/>
      <c r="W695" s="618"/>
      <c r="X695" s="618"/>
      <c r="Y695" s="618"/>
      <c r="Z695" s="618"/>
      <c r="AC695" s="619"/>
      <c r="AD695" s="620"/>
      <c r="AJ695" s="668"/>
      <c r="AO695" s="612"/>
      <c r="AP695" s="612"/>
      <c r="AY695" s="623"/>
      <c r="BD695" s="611"/>
      <c r="BG695" s="624"/>
      <c r="BH695" s="625"/>
      <c r="BI695" s="672"/>
      <c r="BO695" s="612"/>
      <c r="BY695" s="669"/>
      <c r="CA695" s="669"/>
    </row>
    <row r="696" spans="3:79" s="610" customFormat="1">
      <c r="C696" s="611"/>
      <c r="D696" s="612"/>
      <c r="E696" s="613"/>
      <c r="F696" s="614"/>
      <c r="J696" s="612"/>
      <c r="N696" s="668"/>
      <c r="P696" s="618"/>
      <c r="Q696" s="618"/>
      <c r="R696" s="618"/>
      <c r="S696" s="618"/>
      <c r="T696" s="618"/>
      <c r="U696" s="618"/>
      <c r="V696" s="618"/>
      <c r="W696" s="618"/>
      <c r="X696" s="618"/>
      <c r="Y696" s="618"/>
      <c r="Z696" s="618"/>
      <c r="AC696" s="619"/>
      <c r="AD696" s="620"/>
      <c r="AJ696" s="668"/>
      <c r="AO696" s="612"/>
      <c r="AP696" s="612"/>
      <c r="AY696" s="623"/>
      <c r="BD696" s="611"/>
      <c r="BG696" s="624"/>
      <c r="BH696" s="625"/>
      <c r="BI696" s="672"/>
      <c r="BO696" s="612"/>
      <c r="BY696" s="669"/>
      <c r="CA696" s="669"/>
    </row>
    <row r="697" spans="3:79" s="610" customFormat="1">
      <c r="C697" s="611"/>
      <c r="D697" s="612"/>
      <c r="E697" s="613"/>
      <c r="F697" s="614"/>
      <c r="J697" s="612"/>
      <c r="N697" s="668"/>
      <c r="P697" s="618"/>
      <c r="Q697" s="618"/>
      <c r="R697" s="618"/>
      <c r="S697" s="618"/>
      <c r="T697" s="618"/>
      <c r="U697" s="618"/>
      <c r="V697" s="618"/>
      <c r="W697" s="618"/>
      <c r="X697" s="618"/>
      <c r="Y697" s="618"/>
      <c r="Z697" s="618"/>
      <c r="AC697" s="619"/>
      <c r="AD697" s="620"/>
      <c r="AJ697" s="668"/>
      <c r="AO697" s="612"/>
      <c r="AP697" s="612"/>
      <c r="AY697" s="623"/>
      <c r="BD697" s="611"/>
      <c r="BG697" s="624"/>
      <c r="BH697" s="625"/>
      <c r="BI697" s="672"/>
      <c r="BO697" s="612"/>
      <c r="BY697" s="669"/>
      <c r="CA697" s="669"/>
    </row>
    <row r="698" spans="3:79" s="610" customFormat="1">
      <c r="C698" s="611"/>
      <c r="D698" s="612"/>
      <c r="E698" s="613"/>
      <c r="F698" s="614"/>
      <c r="J698" s="612"/>
      <c r="N698" s="668"/>
      <c r="P698" s="618"/>
      <c r="Q698" s="618"/>
      <c r="R698" s="618"/>
      <c r="S698" s="618"/>
      <c r="T698" s="618"/>
      <c r="U698" s="618"/>
      <c r="V698" s="618"/>
      <c r="W698" s="618"/>
      <c r="X698" s="618"/>
      <c r="Y698" s="618"/>
      <c r="Z698" s="618"/>
      <c r="AC698" s="619"/>
      <c r="AD698" s="620"/>
      <c r="AJ698" s="668"/>
      <c r="AO698" s="612"/>
      <c r="AP698" s="612"/>
      <c r="AY698" s="623"/>
      <c r="BD698" s="611"/>
      <c r="BG698" s="624"/>
      <c r="BH698" s="625"/>
      <c r="BI698" s="672"/>
      <c r="BO698" s="612"/>
      <c r="BY698" s="669"/>
      <c r="CA698" s="669"/>
    </row>
    <row r="699" spans="3:79" s="610" customFormat="1">
      <c r="C699" s="611"/>
      <c r="D699" s="612"/>
      <c r="E699" s="613"/>
      <c r="F699" s="614"/>
      <c r="J699" s="612"/>
      <c r="N699" s="668"/>
      <c r="P699" s="618"/>
      <c r="Q699" s="618"/>
      <c r="R699" s="618"/>
      <c r="S699" s="618"/>
      <c r="T699" s="618"/>
      <c r="U699" s="618"/>
      <c r="V699" s="618"/>
      <c r="W699" s="618"/>
      <c r="X699" s="618"/>
      <c r="Y699" s="618"/>
      <c r="Z699" s="618"/>
      <c r="AC699" s="619"/>
      <c r="AD699" s="620"/>
      <c r="AJ699" s="668"/>
      <c r="AO699" s="612"/>
      <c r="AP699" s="612"/>
      <c r="AY699" s="623"/>
      <c r="BD699" s="611"/>
      <c r="BG699" s="624"/>
      <c r="BH699" s="625"/>
      <c r="BI699" s="672"/>
      <c r="BO699" s="612"/>
      <c r="BY699" s="669"/>
      <c r="CA699" s="669"/>
    </row>
    <row r="700" spans="3:79" s="610" customFormat="1">
      <c r="C700" s="611"/>
      <c r="D700" s="612"/>
      <c r="E700" s="613"/>
      <c r="F700" s="614"/>
      <c r="J700" s="612"/>
      <c r="N700" s="668"/>
      <c r="P700" s="618"/>
      <c r="Q700" s="618"/>
      <c r="R700" s="618"/>
      <c r="S700" s="618"/>
      <c r="T700" s="618"/>
      <c r="U700" s="618"/>
      <c r="V700" s="618"/>
      <c r="W700" s="618"/>
      <c r="X700" s="618"/>
      <c r="Y700" s="618"/>
      <c r="Z700" s="618"/>
      <c r="AC700" s="619"/>
      <c r="AD700" s="620"/>
      <c r="AJ700" s="668"/>
      <c r="AO700" s="612"/>
      <c r="AP700" s="612"/>
      <c r="AY700" s="623"/>
      <c r="BD700" s="611"/>
      <c r="BG700" s="624"/>
      <c r="BH700" s="625"/>
      <c r="BI700" s="672"/>
      <c r="BO700" s="612"/>
      <c r="BY700" s="669"/>
      <c r="CA700" s="669"/>
    </row>
    <row r="701" spans="3:79" s="610" customFormat="1">
      <c r="C701" s="611"/>
      <c r="D701" s="612"/>
      <c r="E701" s="613"/>
      <c r="F701" s="614"/>
      <c r="J701" s="612"/>
      <c r="N701" s="668"/>
      <c r="P701" s="618"/>
      <c r="Q701" s="618"/>
      <c r="R701" s="618"/>
      <c r="S701" s="618"/>
      <c r="T701" s="618"/>
      <c r="U701" s="618"/>
      <c r="V701" s="618"/>
      <c r="W701" s="618"/>
      <c r="X701" s="618"/>
      <c r="Y701" s="618"/>
      <c r="Z701" s="618"/>
      <c r="AC701" s="619"/>
      <c r="AD701" s="620"/>
      <c r="AJ701" s="668"/>
      <c r="AO701" s="612"/>
      <c r="AP701" s="612"/>
      <c r="AY701" s="623"/>
      <c r="BD701" s="611"/>
      <c r="BG701" s="624"/>
      <c r="BH701" s="625"/>
      <c r="BI701" s="672"/>
      <c r="BO701" s="612"/>
      <c r="BY701" s="669"/>
      <c r="CA701" s="669"/>
    </row>
    <row r="702" spans="3:79" s="610" customFormat="1">
      <c r="C702" s="611"/>
      <c r="D702" s="612"/>
      <c r="E702" s="613"/>
      <c r="F702" s="614"/>
      <c r="J702" s="612"/>
      <c r="N702" s="668"/>
      <c r="P702" s="618"/>
      <c r="Q702" s="618"/>
      <c r="R702" s="618"/>
      <c r="S702" s="618"/>
      <c r="T702" s="618"/>
      <c r="U702" s="618"/>
      <c r="V702" s="618"/>
      <c r="W702" s="618"/>
      <c r="X702" s="618"/>
      <c r="Y702" s="618"/>
      <c r="Z702" s="618"/>
      <c r="AC702" s="619"/>
      <c r="AD702" s="620"/>
      <c r="AJ702" s="668"/>
      <c r="AO702" s="612"/>
      <c r="AP702" s="612"/>
      <c r="AY702" s="623"/>
      <c r="BD702" s="611"/>
      <c r="BG702" s="624"/>
      <c r="BH702" s="625"/>
      <c r="BI702" s="672"/>
      <c r="BO702" s="612"/>
      <c r="BY702" s="669"/>
      <c r="CA702" s="669"/>
    </row>
    <row r="703" spans="3:79" s="610" customFormat="1">
      <c r="C703" s="611"/>
      <c r="D703" s="612"/>
      <c r="E703" s="613"/>
      <c r="F703" s="614"/>
      <c r="J703" s="612"/>
      <c r="N703" s="668"/>
      <c r="P703" s="618"/>
      <c r="Q703" s="618"/>
      <c r="R703" s="618"/>
      <c r="S703" s="618"/>
      <c r="T703" s="618"/>
      <c r="U703" s="618"/>
      <c r="V703" s="618"/>
      <c r="W703" s="618"/>
      <c r="X703" s="618"/>
      <c r="Y703" s="618"/>
      <c r="Z703" s="618"/>
      <c r="AC703" s="619"/>
      <c r="AD703" s="620"/>
      <c r="AJ703" s="668"/>
      <c r="AO703" s="612"/>
      <c r="AP703" s="612"/>
      <c r="AY703" s="623"/>
      <c r="BD703" s="611"/>
      <c r="BG703" s="624"/>
      <c r="BH703" s="625"/>
      <c r="BI703" s="672"/>
      <c r="BO703" s="612"/>
      <c r="BY703" s="669"/>
      <c r="CA703" s="669"/>
    </row>
    <row r="704" spans="3:79" s="610" customFormat="1">
      <c r="C704" s="611"/>
      <c r="D704" s="612"/>
      <c r="E704" s="613"/>
      <c r="F704" s="614"/>
      <c r="J704" s="612"/>
      <c r="N704" s="668"/>
      <c r="P704" s="618"/>
      <c r="Q704" s="618"/>
      <c r="R704" s="618"/>
      <c r="S704" s="618"/>
      <c r="T704" s="618"/>
      <c r="U704" s="618"/>
      <c r="V704" s="618"/>
      <c r="W704" s="618"/>
      <c r="X704" s="618"/>
      <c r="Y704" s="618"/>
      <c r="Z704" s="618"/>
      <c r="AC704" s="619"/>
      <c r="AD704" s="620"/>
      <c r="AJ704" s="668"/>
      <c r="AO704" s="612"/>
      <c r="AP704" s="612"/>
      <c r="AY704" s="623"/>
      <c r="BD704" s="611"/>
      <c r="BG704" s="624"/>
      <c r="BH704" s="625"/>
      <c r="BI704" s="672"/>
      <c r="BO704" s="612"/>
      <c r="BY704" s="669"/>
      <c r="CA704" s="669"/>
    </row>
    <row r="705" spans="3:79" s="610" customFormat="1">
      <c r="C705" s="611"/>
      <c r="D705" s="612"/>
      <c r="E705" s="613"/>
      <c r="F705" s="614"/>
      <c r="J705" s="612"/>
      <c r="N705" s="668"/>
      <c r="P705" s="618"/>
      <c r="Q705" s="618"/>
      <c r="R705" s="618"/>
      <c r="S705" s="618"/>
      <c r="T705" s="618"/>
      <c r="U705" s="618"/>
      <c r="V705" s="618"/>
      <c r="W705" s="618"/>
      <c r="X705" s="618"/>
      <c r="Y705" s="618"/>
      <c r="Z705" s="618"/>
      <c r="AC705" s="619"/>
      <c r="AD705" s="620"/>
      <c r="AJ705" s="668"/>
      <c r="AO705" s="612"/>
      <c r="AP705" s="612"/>
      <c r="AY705" s="623"/>
      <c r="BD705" s="611"/>
      <c r="BG705" s="624"/>
      <c r="BH705" s="625"/>
      <c r="BI705" s="672"/>
      <c r="BO705" s="612"/>
      <c r="BY705" s="669"/>
      <c r="CA705" s="669"/>
    </row>
    <row r="706" spans="3:79" s="610" customFormat="1">
      <c r="C706" s="611"/>
      <c r="D706" s="612"/>
      <c r="E706" s="613"/>
      <c r="F706" s="614"/>
      <c r="J706" s="612"/>
      <c r="N706" s="668"/>
      <c r="P706" s="618"/>
      <c r="Q706" s="618"/>
      <c r="R706" s="618"/>
      <c r="S706" s="618"/>
      <c r="T706" s="618"/>
      <c r="U706" s="618"/>
      <c r="V706" s="618"/>
      <c r="W706" s="618"/>
      <c r="X706" s="618"/>
      <c r="Y706" s="618"/>
      <c r="Z706" s="618"/>
      <c r="AC706" s="619"/>
      <c r="AD706" s="620"/>
      <c r="AJ706" s="668"/>
      <c r="AO706" s="612"/>
      <c r="AP706" s="612"/>
      <c r="AY706" s="623"/>
      <c r="BD706" s="611"/>
      <c r="BG706" s="624"/>
      <c r="BH706" s="625"/>
      <c r="BI706" s="672"/>
      <c r="BO706" s="612"/>
      <c r="BY706" s="669"/>
      <c r="CA706" s="669"/>
    </row>
    <row r="707" spans="3:79" s="610" customFormat="1">
      <c r="C707" s="611"/>
      <c r="D707" s="612"/>
      <c r="E707" s="613"/>
      <c r="F707" s="614"/>
      <c r="J707" s="612"/>
      <c r="N707" s="668"/>
      <c r="P707" s="618"/>
      <c r="Q707" s="618"/>
      <c r="R707" s="618"/>
      <c r="S707" s="618"/>
      <c r="T707" s="618"/>
      <c r="U707" s="618"/>
      <c r="V707" s="618"/>
      <c r="W707" s="618"/>
      <c r="X707" s="618"/>
      <c r="Y707" s="618"/>
      <c r="Z707" s="618"/>
      <c r="AC707" s="619"/>
      <c r="AD707" s="620"/>
      <c r="AJ707" s="668"/>
      <c r="AO707" s="612"/>
      <c r="AP707" s="612"/>
      <c r="AY707" s="623"/>
      <c r="BD707" s="611"/>
      <c r="BG707" s="624"/>
      <c r="BH707" s="625"/>
      <c r="BI707" s="672"/>
      <c r="BO707" s="612"/>
      <c r="BY707" s="669"/>
      <c r="CA707" s="669"/>
    </row>
    <row r="708" spans="3:79" s="610" customFormat="1">
      <c r="C708" s="611"/>
      <c r="D708" s="612"/>
      <c r="E708" s="613"/>
      <c r="F708" s="614"/>
      <c r="J708" s="612"/>
      <c r="N708" s="668"/>
      <c r="P708" s="618"/>
      <c r="Q708" s="618"/>
      <c r="R708" s="618"/>
      <c r="S708" s="618"/>
      <c r="T708" s="618"/>
      <c r="U708" s="618"/>
      <c r="V708" s="618"/>
      <c r="W708" s="618"/>
      <c r="X708" s="618"/>
      <c r="Y708" s="618"/>
      <c r="Z708" s="618"/>
      <c r="AC708" s="619"/>
      <c r="AD708" s="620"/>
      <c r="AJ708" s="668"/>
      <c r="AO708" s="612"/>
      <c r="AP708" s="612"/>
      <c r="AY708" s="623"/>
      <c r="BD708" s="611"/>
      <c r="BG708" s="624"/>
      <c r="BH708" s="625"/>
      <c r="BI708" s="672"/>
      <c r="BO708" s="612"/>
      <c r="BY708" s="669"/>
      <c r="CA708" s="669"/>
    </row>
    <row r="709" spans="3:79" s="610" customFormat="1">
      <c r="C709" s="611"/>
      <c r="D709" s="612"/>
      <c r="E709" s="613"/>
      <c r="F709" s="614"/>
      <c r="J709" s="612"/>
      <c r="N709" s="668"/>
      <c r="P709" s="618"/>
      <c r="Q709" s="618"/>
      <c r="R709" s="618"/>
      <c r="S709" s="618"/>
      <c r="T709" s="618"/>
      <c r="U709" s="618"/>
      <c r="V709" s="618"/>
      <c r="W709" s="618"/>
      <c r="X709" s="618"/>
      <c r="Y709" s="618"/>
      <c r="Z709" s="618"/>
      <c r="AC709" s="619"/>
      <c r="AD709" s="620"/>
      <c r="AJ709" s="668"/>
      <c r="AO709" s="612"/>
      <c r="AP709" s="612"/>
      <c r="AY709" s="623"/>
      <c r="BD709" s="611"/>
      <c r="BG709" s="624"/>
      <c r="BH709" s="625"/>
      <c r="BI709" s="672"/>
      <c r="BO709" s="612"/>
      <c r="BY709" s="669"/>
      <c r="CA709" s="669"/>
    </row>
    <row r="710" spans="3:79" s="610" customFormat="1">
      <c r="C710" s="611"/>
      <c r="D710" s="612"/>
      <c r="E710" s="613"/>
      <c r="F710" s="614"/>
      <c r="J710" s="612"/>
      <c r="N710" s="668"/>
      <c r="P710" s="618"/>
      <c r="Q710" s="618"/>
      <c r="R710" s="618"/>
      <c r="S710" s="618"/>
      <c r="T710" s="618"/>
      <c r="U710" s="618"/>
      <c r="V710" s="618"/>
      <c r="W710" s="618"/>
      <c r="X710" s="618"/>
      <c r="Y710" s="618"/>
      <c r="Z710" s="618"/>
      <c r="AC710" s="619"/>
      <c r="AD710" s="620"/>
      <c r="AJ710" s="668"/>
      <c r="AO710" s="612"/>
      <c r="AP710" s="612"/>
      <c r="AY710" s="623"/>
      <c r="BD710" s="611"/>
      <c r="BG710" s="624"/>
      <c r="BH710" s="625"/>
      <c r="BI710" s="672"/>
      <c r="BO710" s="612"/>
      <c r="BY710" s="669"/>
      <c r="CA710" s="669"/>
    </row>
    <row r="711" spans="3:79" s="610" customFormat="1">
      <c r="C711" s="611"/>
      <c r="D711" s="612"/>
      <c r="E711" s="613"/>
      <c r="F711" s="614"/>
      <c r="J711" s="612"/>
      <c r="N711" s="668"/>
      <c r="P711" s="618"/>
      <c r="Q711" s="618"/>
      <c r="R711" s="618"/>
      <c r="S711" s="618"/>
      <c r="T711" s="618"/>
      <c r="U711" s="618"/>
      <c r="V711" s="618"/>
      <c r="W711" s="618"/>
      <c r="X711" s="618"/>
      <c r="Y711" s="618"/>
      <c r="Z711" s="618"/>
      <c r="AC711" s="619"/>
      <c r="AD711" s="620"/>
      <c r="AJ711" s="668"/>
      <c r="AO711" s="612"/>
      <c r="AP711" s="612"/>
      <c r="AY711" s="623"/>
      <c r="BD711" s="611"/>
      <c r="BG711" s="624"/>
      <c r="BH711" s="625"/>
      <c r="BI711" s="672"/>
      <c r="BO711" s="612"/>
      <c r="BY711" s="669"/>
      <c r="CA711" s="669"/>
    </row>
    <row r="712" spans="3:79" s="610" customFormat="1">
      <c r="C712" s="611"/>
      <c r="D712" s="612"/>
      <c r="E712" s="613"/>
      <c r="F712" s="614"/>
      <c r="J712" s="612"/>
      <c r="N712" s="668"/>
      <c r="P712" s="618"/>
      <c r="Q712" s="618"/>
      <c r="R712" s="618"/>
      <c r="S712" s="618"/>
      <c r="T712" s="618"/>
      <c r="U712" s="618"/>
      <c r="V712" s="618"/>
      <c r="W712" s="618"/>
      <c r="X712" s="618"/>
      <c r="Y712" s="618"/>
      <c r="Z712" s="618"/>
      <c r="AC712" s="619"/>
      <c r="AD712" s="620"/>
      <c r="AJ712" s="668"/>
      <c r="AO712" s="612"/>
      <c r="AP712" s="612"/>
      <c r="AY712" s="623"/>
      <c r="BD712" s="611"/>
      <c r="BG712" s="624"/>
      <c r="BH712" s="625"/>
      <c r="BI712" s="672"/>
      <c r="BO712" s="612"/>
      <c r="BY712" s="669"/>
      <c r="CA712" s="669"/>
    </row>
    <row r="713" spans="3:79" s="610" customFormat="1">
      <c r="C713" s="611"/>
      <c r="D713" s="612"/>
      <c r="E713" s="613"/>
      <c r="F713" s="614"/>
      <c r="J713" s="612"/>
      <c r="N713" s="668"/>
      <c r="P713" s="618"/>
      <c r="Q713" s="618"/>
      <c r="R713" s="618"/>
      <c r="S713" s="618"/>
      <c r="T713" s="618"/>
      <c r="U713" s="618"/>
      <c r="V713" s="618"/>
      <c r="W713" s="618"/>
      <c r="X713" s="618"/>
      <c r="Y713" s="618"/>
      <c r="Z713" s="618"/>
      <c r="AC713" s="619"/>
      <c r="AD713" s="620"/>
      <c r="AJ713" s="668"/>
      <c r="AO713" s="612"/>
      <c r="AP713" s="612"/>
      <c r="AY713" s="623"/>
      <c r="BD713" s="611"/>
      <c r="BG713" s="624"/>
      <c r="BH713" s="625"/>
      <c r="BI713" s="672"/>
      <c r="BO713" s="612"/>
      <c r="BY713" s="669"/>
      <c r="CA713" s="669"/>
    </row>
    <row r="714" spans="3:79" s="610" customFormat="1">
      <c r="C714" s="611"/>
      <c r="D714" s="612"/>
      <c r="E714" s="613"/>
      <c r="F714" s="614"/>
      <c r="J714" s="612"/>
      <c r="N714" s="668"/>
      <c r="P714" s="618"/>
      <c r="Q714" s="618"/>
      <c r="R714" s="618"/>
      <c r="S714" s="618"/>
      <c r="T714" s="618"/>
      <c r="U714" s="618"/>
      <c r="V714" s="618"/>
      <c r="W714" s="618"/>
      <c r="X714" s="618"/>
      <c r="Y714" s="618"/>
      <c r="Z714" s="618"/>
      <c r="AC714" s="619"/>
      <c r="AD714" s="620"/>
      <c r="AJ714" s="668"/>
      <c r="AO714" s="612"/>
      <c r="AP714" s="612"/>
      <c r="AY714" s="623"/>
      <c r="BD714" s="611"/>
      <c r="BG714" s="624"/>
      <c r="BH714" s="625"/>
      <c r="BI714" s="672"/>
      <c r="BO714" s="612"/>
      <c r="BY714" s="669"/>
      <c r="CA714" s="669"/>
    </row>
    <row r="715" spans="3:79" s="610" customFormat="1">
      <c r="C715" s="611"/>
      <c r="D715" s="612"/>
      <c r="E715" s="613"/>
      <c r="F715" s="614"/>
      <c r="J715" s="612"/>
      <c r="N715" s="668"/>
      <c r="P715" s="618"/>
      <c r="Q715" s="618"/>
      <c r="R715" s="618"/>
      <c r="S715" s="618"/>
      <c r="T715" s="618"/>
      <c r="U715" s="618"/>
      <c r="V715" s="618"/>
      <c r="W715" s="618"/>
      <c r="X715" s="618"/>
      <c r="Y715" s="618"/>
      <c r="Z715" s="618"/>
      <c r="AC715" s="619"/>
      <c r="AD715" s="620"/>
      <c r="AJ715" s="668"/>
      <c r="AO715" s="612"/>
      <c r="AP715" s="612"/>
      <c r="AY715" s="623"/>
      <c r="BD715" s="611"/>
      <c r="BG715" s="624"/>
      <c r="BH715" s="625"/>
      <c r="BI715" s="672"/>
      <c r="BO715" s="612"/>
      <c r="BY715" s="669"/>
      <c r="CA715" s="669"/>
    </row>
    <row r="716" spans="3:79" s="610" customFormat="1">
      <c r="C716" s="611"/>
      <c r="D716" s="612"/>
      <c r="E716" s="613"/>
      <c r="F716" s="614"/>
      <c r="J716" s="612"/>
      <c r="N716" s="668"/>
      <c r="P716" s="618"/>
      <c r="Q716" s="618"/>
      <c r="R716" s="618"/>
      <c r="S716" s="618"/>
      <c r="T716" s="618"/>
      <c r="U716" s="618"/>
      <c r="V716" s="618"/>
      <c r="W716" s="618"/>
      <c r="X716" s="618"/>
      <c r="Y716" s="618"/>
      <c r="Z716" s="618"/>
      <c r="AC716" s="619"/>
      <c r="AD716" s="620"/>
      <c r="AJ716" s="668"/>
      <c r="AO716" s="612"/>
      <c r="AP716" s="612"/>
      <c r="AY716" s="623"/>
      <c r="BD716" s="611"/>
      <c r="BG716" s="624"/>
      <c r="BH716" s="625"/>
      <c r="BI716" s="672"/>
      <c r="BO716" s="612"/>
      <c r="BY716" s="669"/>
      <c r="CA716" s="669"/>
    </row>
    <row r="717" spans="3:79" s="610" customFormat="1">
      <c r="C717" s="611"/>
      <c r="D717" s="612"/>
      <c r="E717" s="613"/>
      <c r="F717" s="614"/>
      <c r="J717" s="612"/>
      <c r="N717" s="668"/>
      <c r="P717" s="618"/>
      <c r="Q717" s="618"/>
      <c r="R717" s="618"/>
      <c r="S717" s="618"/>
      <c r="T717" s="618"/>
      <c r="U717" s="618"/>
      <c r="V717" s="618"/>
      <c r="W717" s="618"/>
      <c r="X717" s="618"/>
      <c r="Y717" s="618"/>
      <c r="Z717" s="618"/>
      <c r="AC717" s="619"/>
      <c r="AD717" s="620"/>
      <c r="AJ717" s="668"/>
      <c r="AO717" s="612"/>
      <c r="AP717" s="612"/>
      <c r="AY717" s="623"/>
      <c r="BD717" s="611"/>
      <c r="BG717" s="624"/>
      <c r="BH717" s="625"/>
      <c r="BI717" s="672"/>
      <c r="BO717" s="612"/>
      <c r="BY717" s="669"/>
      <c r="CA717" s="669"/>
    </row>
    <row r="718" spans="3:79" s="610" customFormat="1">
      <c r="C718" s="611"/>
      <c r="D718" s="612"/>
      <c r="E718" s="613"/>
      <c r="F718" s="614"/>
      <c r="J718" s="612"/>
      <c r="N718" s="668"/>
      <c r="P718" s="618"/>
      <c r="Q718" s="618"/>
      <c r="R718" s="618"/>
      <c r="S718" s="618"/>
      <c r="T718" s="618"/>
      <c r="U718" s="618"/>
      <c r="V718" s="618"/>
      <c r="W718" s="618"/>
      <c r="X718" s="618"/>
      <c r="Y718" s="618"/>
      <c r="Z718" s="618"/>
      <c r="AC718" s="619"/>
      <c r="AD718" s="620"/>
      <c r="AJ718" s="668"/>
      <c r="AO718" s="612"/>
      <c r="AP718" s="612"/>
      <c r="AY718" s="623"/>
      <c r="BD718" s="611"/>
      <c r="BG718" s="624"/>
      <c r="BH718" s="625"/>
      <c r="BI718" s="672"/>
      <c r="BO718" s="612"/>
      <c r="BY718" s="669"/>
      <c r="CA718" s="669"/>
    </row>
    <row r="719" spans="3:79" s="610" customFormat="1">
      <c r="C719" s="611"/>
      <c r="D719" s="612"/>
      <c r="E719" s="613"/>
      <c r="F719" s="614"/>
      <c r="J719" s="612"/>
      <c r="N719" s="668"/>
      <c r="P719" s="618"/>
      <c r="Q719" s="618"/>
      <c r="R719" s="618"/>
      <c r="S719" s="618"/>
      <c r="T719" s="618"/>
      <c r="U719" s="618"/>
      <c r="V719" s="618"/>
      <c r="W719" s="618"/>
      <c r="X719" s="618"/>
      <c r="Y719" s="618"/>
      <c r="Z719" s="618"/>
      <c r="AC719" s="619"/>
      <c r="AD719" s="620"/>
      <c r="AJ719" s="668"/>
      <c r="AO719" s="612"/>
      <c r="AP719" s="612"/>
      <c r="AY719" s="623"/>
      <c r="BD719" s="611"/>
      <c r="BG719" s="624"/>
      <c r="BH719" s="625"/>
      <c r="BI719" s="672"/>
      <c r="BO719" s="612"/>
      <c r="BY719" s="669"/>
      <c r="CA719" s="669"/>
    </row>
    <row r="720" spans="3:79" s="610" customFormat="1">
      <c r="C720" s="611"/>
      <c r="D720" s="612"/>
      <c r="E720" s="613"/>
      <c r="F720" s="614"/>
      <c r="J720" s="612"/>
      <c r="N720" s="668"/>
      <c r="P720" s="618"/>
      <c r="Q720" s="618"/>
      <c r="R720" s="618"/>
      <c r="S720" s="618"/>
      <c r="T720" s="618"/>
      <c r="U720" s="618"/>
      <c r="V720" s="618"/>
      <c r="W720" s="618"/>
      <c r="X720" s="618"/>
      <c r="Y720" s="618"/>
      <c r="Z720" s="618"/>
      <c r="AC720" s="619"/>
      <c r="AD720" s="620"/>
      <c r="AJ720" s="668"/>
      <c r="AO720" s="612"/>
      <c r="AP720" s="612"/>
      <c r="AY720" s="623"/>
      <c r="BD720" s="611"/>
      <c r="BG720" s="624"/>
      <c r="BH720" s="625"/>
      <c r="BI720" s="672"/>
      <c r="BO720" s="612"/>
      <c r="BY720" s="669"/>
      <c r="CA720" s="669"/>
    </row>
    <row r="721" spans="3:79" s="610" customFormat="1">
      <c r="C721" s="611"/>
      <c r="D721" s="612"/>
      <c r="E721" s="613"/>
      <c r="F721" s="614"/>
      <c r="J721" s="612"/>
      <c r="N721" s="668"/>
      <c r="P721" s="618"/>
      <c r="Q721" s="618"/>
      <c r="R721" s="618"/>
      <c r="S721" s="618"/>
      <c r="T721" s="618"/>
      <c r="U721" s="618"/>
      <c r="V721" s="618"/>
      <c r="W721" s="618"/>
      <c r="X721" s="618"/>
      <c r="Y721" s="618"/>
      <c r="Z721" s="618"/>
      <c r="AC721" s="619"/>
      <c r="AD721" s="620"/>
      <c r="AJ721" s="668"/>
      <c r="AO721" s="612"/>
      <c r="AP721" s="612"/>
      <c r="AY721" s="623"/>
      <c r="BD721" s="611"/>
      <c r="BG721" s="624"/>
      <c r="BH721" s="625"/>
      <c r="BI721" s="672"/>
      <c r="BO721" s="612"/>
      <c r="BY721" s="669"/>
      <c r="CA721" s="669"/>
    </row>
    <row r="722" spans="3:79" s="610" customFormat="1">
      <c r="C722" s="611"/>
      <c r="D722" s="612"/>
      <c r="E722" s="613"/>
      <c r="F722" s="614"/>
      <c r="J722" s="612"/>
      <c r="N722" s="668"/>
      <c r="P722" s="618"/>
      <c r="Q722" s="618"/>
      <c r="R722" s="618"/>
      <c r="S722" s="618"/>
      <c r="T722" s="618"/>
      <c r="U722" s="618"/>
      <c r="V722" s="618"/>
      <c r="W722" s="618"/>
      <c r="X722" s="618"/>
      <c r="Y722" s="618"/>
      <c r="Z722" s="618"/>
      <c r="AC722" s="619"/>
      <c r="AD722" s="620"/>
      <c r="AJ722" s="668"/>
      <c r="AO722" s="612"/>
      <c r="AP722" s="612"/>
      <c r="AY722" s="623"/>
      <c r="BD722" s="611"/>
      <c r="BG722" s="624"/>
      <c r="BH722" s="625"/>
      <c r="BI722" s="672"/>
      <c r="BO722" s="612"/>
      <c r="BY722" s="669"/>
      <c r="CA722" s="669"/>
    </row>
    <row r="723" spans="3:79" s="610" customFormat="1">
      <c r="C723" s="611"/>
      <c r="D723" s="612"/>
      <c r="E723" s="613"/>
      <c r="F723" s="614"/>
      <c r="J723" s="612"/>
      <c r="N723" s="668"/>
      <c r="P723" s="618"/>
      <c r="Q723" s="618"/>
      <c r="R723" s="618"/>
      <c r="S723" s="618"/>
      <c r="T723" s="618"/>
      <c r="U723" s="618"/>
      <c r="V723" s="618"/>
      <c r="W723" s="618"/>
      <c r="X723" s="618"/>
      <c r="Y723" s="618"/>
      <c r="Z723" s="618"/>
      <c r="AC723" s="619"/>
      <c r="AD723" s="620"/>
      <c r="AJ723" s="668"/>
      <c r="AO723" s="612"/>
      <c r="AP723" s="612"/>
      <c r="AY723" s="623"/>
      <c r="BD723" s="611"/>
      <c r="BG723" s="624"/>
      <c r="BH723" s="625"/>
      <c r="BI723" s="672"/>
      <c r="BO723" s="612"/>
      <c r="BY723" s="669"/>
      <c r="CA723" s="669"/>
    </row>
    <row r="724" spans="3:79" s="610" customFormat="1">
      <c r="C724" s="611"/>
      <c r="D724" s="612"/>
      <c r="E724" s="613"/>
      <c r="F724" s="614"/>
      <c r="J724" s="612"/>
      <c r="N724" s="668"/>
      <c r="P724" s="618"/>
      <c r="Q724" s="618"/>
      <c r="R724" s="618"/>
      <c r="S724" s="618"/>
      <c r="T724" s="618"/>
      <c r="U724" s="618"/>
      <c r="V724" s="618"/>
      <c r="W724" s="618"/>
      <c r="X724" s="618"/>
      <c r="Y724" s="618"/>
      <c r="Z724" s="618"/>
      <c r="AC724" s="619"/>
      <c r="AD724" s="620"/>
      <c r="AJ724" s="668"/>
      <c r="AO724" s="612"/>
      <c r="AP724" s="612"/>
      <c r="AY724" s="623"/>
      <c r="BD724" s="611"/>
      <c r="BG724" s="624"/>
      <c r="BH724" s="625"/>
      <c r="BI724" s="672"/>
      <c r="BO724" s="612"/>
      <c r="BY724" s="669"/>
      <c r="CA724" s="669"/>
    </row>
    <row r="725" spans="3:79" s="610" customFormat="1">
      <c r="C725" s="611"/>
      <c r="D725" s="612"/>
      <c r="E725" s="613"/>
      <c r="F725" s="614"/>
      <c r="J725" s="612"/>
      <c r="N725" s="668"/>
      <c r="P725" s="618"/>
      <c r="Q725" s="618"/>
      <c r="R725" s="618"/>
      <c r="S725" s="618"/>
      <c r="T725" s="618"/>
      <c r="U725" s="618"/>
      <c r="V725" s="618"/>
      <c r="W725" s="618"/>
      <c r="X725" s="618"/>
      <c r="Y725" s="618"/>
      <c r="Z725" s="618"/>
      <c r="AC725" s="619"/>
      <c r="AD725" s="620"/>
      <c r="AJ725" s="668"/>
      <c r="AO725" s="612"/>
      <c r="AP725" s="612"/>
      <c r="AY725" s="623"/>
      <c r="BD725" s="611"/>
      <c r="BG725" s="624"/>
      <c r="BH725" s="625"/>
      <c r="BI725" s="672"/>
      <c r="BO725" s="612"/>
      <c r="BY725" s="669"/>
      <c r="CA725" s="669"/>
    </row>
    <row r="726" spans="3:79" s="610" customFormat="1">
      <c r="C726" s="611"/>
      <c r="D726" s="612"/>
      <c r="E726" s="613"/>
      <c r="F726" s="614"/>
      <c r="J726" s="612"/>
      <c r="N726" s="668"/>
      <c r="P726" s="618"/>
      <c r="Q726" s="618"/>
      <c r="R726" s="618"/>
      <c r="S726" s="618"/>
      <c r="T726" s="618"/>
      <c r="U726" s="618"/>
      <c r="V726" s="618"/>
      <c r="W726" s="618"/>
      <c r="X726" s="618"/>
      <c r="Y726" s="618"/>
      <c r="Z726" s="618"/>
      <c r="AC726" s="619"/>
      <c r="AD726" s="620"/>
      <c r="AJ726" s="668"/>
      <c r="AO726" s="612"/>
      <c r="AP726" s="612"/>
      <c r="AY726" s="623"/>
      <c r="BD726" s="611"/>
      <c r="BG726" s="624"/>
      <c r="BH726" s="625"/>
      <c r="BI726" s="672"/>
      <c r="BO726" s="612"/>
      <c r="BY726" s="669"/>
      <c r="CA726" s="669"/>
    </row>
    <row r="727" spans="3:79" s="610" customFormat="1">
      <c r="C727" s="611"/>
      <c r="D727" s="612"/>
      <c r="E727" s="613"/>
      <c r="F727" s="614"/>
      <c r="J727" s="612"/>
      <c r="N727" s="668"/>
      <c r="P727" s="618"/>
      <c r="Q727" s="618"/>
      <c r="R727" s="618"/>
      <c r="S727" s="618"/>
      <c r="T727" s="618"/>
      <c r="U727" s="618"/>
      <c r="V727" s="618"/>
      <c r="W727" s="618"/>
      <c r="X727" s="618"/>
      <c r="Y727" s="618"/>
      <c r="Z727" s="618"/>
      <c r="AC727" s="619"/>
      <c r="AD727" s="620"/>
      <c r="AJ727" s="668"/>
      <c r="AO727" s="612"/>
      <c r="AP727" s="612"/>
      <c r="AY727" s="623"/>
      <c r="BD727" s="611"/>
      <c r="BG727" s="624"/>
      <c r="BH727" s="625"/>
      <c r="BI727" s="672"/>
      <c r="BO727" s="612"/>
      <c r="BY727" s="669"/>
      <c r="CA727" s="669"/>
    </row>
    <row r="728" spans="3:79" s="610" customFormat="1">
      <c r="C728" s="611"/>
      <c r="D728" s="612"/>
      <c r="E728" s="613"/>
      <c r="F728" s="614"/>
      <c r="J728" s="612"/>
      <c r="N728" s="668"/>
      <c r="P728" s="618"/>
      <c r="Q728" s="618"/>
      <c r="R728" s="618"/>
      <c r="S728" s="618"/>
      <c r="T728" s="618"/>
      <c r="U728" s="618"/>
      <c r="V728" s="618"/>
      <c r="W728" s="618"/>
      <c r="X728" s="618"/>
      <c r="Y728" s="618"/>
      <c r="Z728" s="618"/>
      <c r="AC728" s="619"/>
      <c r="AD728" s="620"/>
      <c r="AJ728" s="668"/>
      <c r="AO728" s="612"/>
      <c r="AP728" s="612"/>
      <c r="AY728" s="623"/>
      <c r="BD728" s="611"/>
      <c r="BG728" s="624"/>
      <c r="BH728" s="625"/>
      <c r="BI728" s="672"/>
      <c r="BO728" s="612"/>
      <c r="BY728" s="669"/>
      <c r="CA728" s="669"/>
    </row>
    <row r="729" spans="3:79" s="610" customFormat="1">
      <c r="C729" s="611"/>
      <c r="D729" s="612"/>
      <c r="E729" s="613"/>
      <c r="F729" s="614"/>
      <c r="J729" s="612"/>
      <c r="N729" s="668"/>
      <c r="P729" s="618"/>
      <c r="Q729" s="618"/>
      <c r="R729" s="618"/>
      <c r="S729" s="618"/>
      <c r="T729" s="618"/>
      <c r="U729" s="618"/>
      <c r="V729" s="618"/>
      <c r="W729" s="618"/>
      <c r="X729" s="618"/>
      <c r="Y729" s="618"/>
      <c r="Z729" s="618"/>
      <c r="AC729" s="619"/>
      <c r="AD729" s="620"/>
      <c r="AJ729" s="668"/>
      <c r="AO729" s="612"/>
      <c r="AP729" s="612"/>
      <c r="AY729" s="623"/>
      <c r="BD729" s="611"/>
      <c r="BG729" s="624"/>
      <c r="BH729" s="625"/>
      <c r="BI729" s="672"/>
      <c r="BO729" s="612"/>
      <c r="BY729" s="669"/>
      <c r="CA729" s="669"/>
    </row>
    <row r="730" spans="3:79" s="610" customFormat="1">
      <c r="C730" s="611"/>
      <c r="D730" s="612"/>
      <c r="E730" s="613"/>
      <c r="F730" s="614"/>
      <c r="J730" s="612"/>
      <c r="N730" s="668"/>
      <c r="P730" s="618"/>
      <c r="Q730" s="618"/>
      <c r="R730" s="618"/>
      <c r="S730" s="618"/>
      <c r="T730" s="618"/>
      <c r="U730" s="618"/>
      <c r="V730" s="618"/>
      <c r="W730" s="618"/>
      <c r="X730" s="618"/>
      <c r="Y730" s="618"/>
      <c r="Z730" s="618"/>
      <c r="AC730" s="619"/>
      <c r="AD730" s="620"/>
      <c r="AJ730" s="668"/>
      <c r="AO730" s="612"/>
      <c r="AP730" s="612"/>
      <c r="AY730" s="623"/>
      <c r="BD730" s="611"/>
      <c r="BG730" s="624"/>
      <c r="BH730" s="625"/>
      <c r="BI730" s="672"/>
      <c r="BO730" s="612"/>
      <c r="BY730" s="669"/>
      <c r="CA730" s="669"/>
    </row>
    <row r="731" spans="3:79" s="610" customFormat="1">
      <c r="C731" s="611"/>
      <c r="D731" s="612"/>
      <c r="E731" s="613"/>
      <c r="F731" s="614"/>
      <c r="J731" s="612"/>
      <c r="N731" s="668"/>
      <c r="P731" s="618"/>
      <c r="Q731" s="618"/>
      <c r="R731" s="618"/>
      <c r="S731" s="618"/>
      <c r="T731" s="618"/>
      <c r="U731" s="618"/>
      <c r="V731" s="618"/>
      <c r="W731" s="618"/>
      <c r="X731" s="618"/>
      <c r="Y731" s="618"/>
      <c r="Z731" s="618"/>
      <c r="AC731" s="619"/>
      <c r="AD731" s="620"/>
      <c r="AJ731" s="668"/>
      <c r="AO731" s="612"/>
      <c r="AP731" s="612"/>
      <c r="AY731" s="623"/>
      <c r="BD731" s="611"/>
      <c r="BG731" s="624"/>
      <c r="BH731" s="625"/>
      <c r="BI731" s="672"/>
      <c r="BO731" s="612"/>
      <c r="BY731" s="669"/>
      <c r="CA731" s="669"/>
    </row>
    <row r="732" spans="3:79" s="610" customFormat="1">
      <c r="C732" s="611"/>
      <c r="D732" s="612"/>
      <c r="E732" s="613"/>
      <c r="F732" s="614"/>
      <c r="J732" s="612"/>
      <c r="N732" s="668"/>
      <c r="P732" s="618"/>
      <c r="Q732" s="618"/>
      <c r="R732" s="618"/>
      <c r="S732" s="618"/>
      <c r="T732" s="618"/>
      <c r="U732" s="618"/>
      <c r="V732" s="618"/>
      <c r="W732" s="618"/>
      <c r="X732" s="618"/>
      <c r="Y732" s="618"/>
      <c r="Z732" s="618"/>
      <c r="AC732" s="619"/>
      <c r="AD732" s="620"/>
      <c r="AJ732" s="668"/>
      <c r="AO732" s="612"/>
      <c r="AP732" s="612"/>
      <c r="AY732" s="623"/>
      <c r="BD732" s="611"/>
      <c r="BG732" s="624"/>
      <c r="BH732" s="625"/>
      <c r="BI732" s="672"/>
      <c r="BO732" s="612"/>
      <c r="BY732" s="669"/>
      <c r="CA732" s="669"/>
    </row>
    <row r="733" spans="3:79" s="610" customFormat="1">
      <c r="C733" s="611"/>
      <c r="D733" s="612"/>
      <c r="E733" s="613"/>
      <c r="F733" s="614"/>
      <c r="J733" s="612"/>
      <c r="N733" s="668"/>
      <c r="P733" s="618"/>
      <c r="Q733" s="618"/>
      <c r="R733" s="618"/>
      <c r="S733" s="618"/>
      <c r="T733" s="618"/>
      <c r="U733" s="618"/>
      <c r="V733" s="618"/>
      <c r="W733" s="618"/>
      <c r="X733" s="618"/>
      <c r="Y733" s="618"/>
      <c r="Z733" s="618"/>
      <c r="AC733" s="619"/>
      <c r="AD733" s="620"/>
      <c r="AJ733" s="668"/>
      <c r="AO733" s="612"/>
      <c r="AP733" s="612"/>
      <c r="AY733" s="623"/>
      <c r="BD733" s="611"/>
      <c r="BG733" s="624"/>
      <c r="BH733" s="625"/>
      <c r="BI733" s="672"/>
      <c r="BO733" s="612"/>
      <c r="BY733" s="669"/>
      <c r="CA733" s="669"/>
    </row>
    <row r="734" spans="3:79" s="610" customFormat="1">
      <c r="C734" s="611"/>
      <c r="D734" s="612"/>
      <c r="E734" s="613"/>
      <c r="F734" s="614"/>
      <c r="J734" s="612"/>
      <c r="N734" s="668"/>
      <c r="P734" s="618"/>
      <c r="Q734" s="618"/>
      <c r="R734" s="618"/>
      <c r="S734" s="618"/>
      <c r="T734" s="618"/>
      <c r="U734" s="618"/>
      <c r="V734" s="618"/>
      <c r="W734" s="618"/>
      <c r="X734" s="618"/>
      <c r="Y734" s="618"/>
      <c r="Z734" s="618"/>
      <c r="AC734" s="619"/>
      <c r="AD734" s="620"/>
      <c r="AJ734" s="668"/>
      <c r="AO734" s="612"/>
      <c r="AP734" s="612"/>
      <c r="AY734" s="623"/>
      <c r="BD734" s="611"/>
      <c r="BG734" s="624"/>
      <c r="BH734" s="625"/>
      <c r="BI734" s="672"/>
      <c r="BO734" s="612"/>
      <c r="BY734" s="669"/>
      <c r="CA734" s="669"/>
    </row>
    <row r="735" spans="3:79" s="610" customFormat="1">
      <c r="C735" s="611"/>
      <c r="D735" s="612"/>
      <c r="E735" s="613"/>
      <c r="F735" s="614"/>
      <c r="J735" s="612"/>
      <c r="N735" s="668"/>
      <c r="P735" s="618"/>
      <c r="Q735" s="618"/>
      <c r="R735" s="618"/>
      <c r="S735" s="618"/>
      <c r="T735" s="618"/>
      <c r="U735" s="618"/>
      <c r="V735" s="618"/>
      <c r="W735" s="618"/>
      <c r="X735" s="618"/>
      <c r="Y735" s="618"/>
      <c r="Z735" s="618"/>
      <c r="AC735" s="619"/>
      <c r="AD735" s="620"/>
      <c r="AJ735" s="668"/>
      <c r="AO735" s="612"/>
      <c r="AP735" s="612"/>
      <c r="AY735" s="623"/>
      <c r="BD735" s="611"/>
      <c r="BG735" s="624"/>
      <c r="BH735" s="625"/>
      <c r="BI735" s="672"/>
      <c r="BO735" s="612"/>
      <c r="BY735" s="669"/>
      <c r="CA735" s="669"/>
    </row>
    <row r="736" spans="3:79" s="610" customFormat="1">
      <c r="C736" s="611"/>
      <c r="D736" s="612"/>
      <c r="E736" s="613"/>
      <c r="F736" s="614"/>
      <c r="J736" s="612"/>
      <c r="N736" s="668"/>
      <c r="P736" s="618"/>
      <c r="Q736" s="618"/>
      <c r="R736" s="618"/>
      <c r="S736" s="618"/>
      <c r="T736" s="618"/>
      <c r="U736" s="618"/>
      <c r="V736" s="618"/>
      <c r="W736" s="618"/>
      <c r="X736" s="618"/>
      <c r="Y736" s="618"/>
      <c r="Z736" s="618"/>
      <c r="AC736" s="619"/>
      <c r="AD736" s="620"/>
      <c r="AJ736" s="668"/>
      <c r="AO736" s="612"/>
      <c r="AP736" s="612"/>
      <c r="AY736" s="623"/>
      <c r="BD736" s="611"/>
      <c r="BG736" s="624"/>
      <c r="BH736" s="625"/>
      <c r="BI736" s="672"/>
      <c r="BO736" s="612"/>
      <c r="BY736" s="669"/>
      <c r="CA736" s="669"/>
    </row>
    <row r="737" spans="3:79" s="610" customFormat="1">
      <c r="C737" s="611"/>
      <c r="D737" s="612"/>
      <c r="E737" s="613"/>
      <c r="F737" s="614"/>
      <c r="J737" s="612"/>
      <c r="N737" s="668"/>
      <c r="P737" s="618"/>
      <c r="Q737" s="618"/>
      <c r="R737" s="618"/>
      <c r="S737" s="618"/>
      <c r="T737" s="618"/>
      <c r="U737" s="618"/>
      <c r="V737" s="618"/>
      <c r="W737" s="618"/>
      <c r="X737" s="618"/>
      <c r="Y737" s="618"/>
      <c r="Z737" s="618"/>
      <c r="AC737" s="619"/>
      <c r="AD737" s="620"/>
      <c r="AJ737" s="668"/>
      <c r="AO737" s="612"/>
      <c r="AP737" s="612"/>
      <c r="AY737" s="623"/>
      <c r="BD737" s="611"/>
      <c r="BG737" s="624"/>
      <c r="BH737" s="625"/>
      <c r="BI737" s="672"/>
      <c r="BO737" s="612"/>
      <c r="BY737" s="669"/>
      <c r="CA737" s="669"/>
    </row>
    <row r="738" spans="3:79" s="610" customFormat="1">
      <c r="C738" s="611"/>
      <c r="D738" s="612"/>
      <c r="E738" s="613"/>
      <c r="F738" s="614"/>
      <c r="J738" s="612"/>
      <c r="N738" s="668"/>
      <c r="P738" s="618"/>
      <c r="Q738" s="618"/>
      <c r="R738" s="618"/>
      <c r="S738" s="618"/>
      <c r="T738" s="618"/>
      <c r="U738" s="618"/>
      <c r="V738" s="618"/>
      <c r="W738" s="618"/>
      <c r="X738" s="618"/>
      <c r="Y738" s="618"/>
      <c r="Z738" s="618"/>
      <c r="AC738" s="619"/>
      <c r="AD738" s="620"/>
      <c r="AJ738" s="668"/>
      <c r="AO738" s="612"/>
      <c r="AP738" s="612"/>
      <c r="AY738" s="623"/>
      <c r="BD738" s="611"/>
      <c r="BG738" s="624"/>
      <c r="BH738" s="625"/>
      <c r="BI738" s="672"/>
      <c r="BO738" s="612"/>
      <c r="BY738" s="669"/>
      <c r="CA738" s="669"/>
    </row>
    <row r="739" spans="3:79" s="610" customFormat="1">
      <c r="C739" s="611"/>
      <c r="D739" s="612"/>
      <c r="E739" s="613"/>
      <c r="F739" s="614"/>
      <c r="J739" s="612"/>
      <c r="N739" s="668"/>
      <c r="P739" s="618"/>
      <c r="Q739" s="618"/>
      <c r="R739" s="618"/>
      <c r="S739" s="618"/>
      <c r="T739" s="618"/>
      <c r="U739" s="618"/>
      <c r="V739" s="618"/>
      <c r="W739" s="618"/>
      <c r="X739" s="618"/>
      <c r="Y739" s="618"/>
      <c r="Z739" s="618"/>
      <c r="AC739" s="619"/>
      <c r="AD739" s="620"/>
      <c r="AJ739" s="668"/>
      <c r="AO739" s="612"/>
      <c r="AP739" s="612"/>
      <c r="AY739" s="623"/>
      <c r="BD739" s="611"/>
      <c r="BG739" s="624"/>
      <c r="BH739" s="625"/>
      <c r="BI739" s="672"/>
      <c r="BO739" s="612"/>
      <c r="BY739" s="669"/>
      <c r="CA739" s="669"/>
    </row>
    <row r="740" spans="3:79" s="610" customFormat="1">
      <c r="C740" s="611"/>
      <c r="D740" s="612"/>
      <c r="E740" s="613"/>
      <c r="F740" s="614"/>
      <c r="J740" s="612"/>
      <c r="N740" s="668"/>
      <c r="P740" s="618"/>
      <c r="Q740" s="618"/>
      <c r="R740" s="618"/>
      <c r="S740" s="618"/>
      <c r="T740" s="618"/>
      <c r="U740" s="618"/>
      <c r="V740" s="618"/>
      <c r="W740" s="618"/>
      <c r="X740" s="618"/>
      <c r="Y740" s="618"/>
      <c r="Z740" s="618"/>
      <c r="AC740" s="619"/>
      <c r="AD740" s="620"/>
      <c r="AJ740" s="668"/>
      <c r="AO740" s="612"/>
      <c r="AP740" s="612"/>
      <c r="AY740" s="623"/>
      <c r="BD740" s="611"/>
      <c r="BG740" s="624"/>
      <c r="BH740" s="625"/>
      <c r="BI740" s="672"/>
      <c r="BO740" s="612"/>
      <c r="BY740" s="669"/>
      <c r="CA740" s="669"/>
    </row>
    <row r="741" spans="3:79" s="610" customFormat="1">
      <c r="C741" s="611"/>
      <c r="D741" s="612"/>
      <c r="E741" s="613"/>
      <c r="F741" s="614"/>
      <c r="J741" s="612"/>
      <c r="N741" s="668"/>
      <c r="P741" s="618"/>
      <c r="Q741" s="618"/>
      <c r="R741" s="618"/>
      <c r="S741" s="618"/>
      <c r="T741" s="618"/>
      <c r="U741" s="618"/>
      <c r="V741" s="618"/>
      <c r="W741" s="618"/>
      <c r="X741" s="618"/>
      <c r="Y741" s="618"/>
      <c r="Z741" s="618"/>
      <c r="AC741" s="619"/>
      <c r="AD741" s="620"/>
      <c r="AJ741" s="668"/>
      <c r="AO741" s="612"/>
      <c r="AP741" s="612"/>
      <c r="AY741" s="623"/>
      <c r="BD741" s="611"/>
      <c r="BG741" s="624"/>
      <c r="BH741" s="625"/>
      <c r="BI741" s="672"/>
      <c r="BO741" s="612"/>
      <c r="BY741" s="669"/>
      <c r="CA741" s="669"/>
    </row>
    <row r="742" spans="3:79" s="610" customFormat="1">
      <c r="C742" s="611"/>
      <c r="D742" s="612"/>
      <c r="E742" s="613"/>
      <c r="F742" s="614"/>
      <c r="J742" s="612"/>
      <c r="N742" s="668"/>
      <c r="P742" s="618"/>
      <c r="Q742" s="618"/>
      <c r="R742" s="618"/>
      <c r="S742" s="618"/>
      <c r="T742" s="618"/>
      <c r="U742" s="618"/>
      <c r="V742" s="618"/>
      <c r="W742" s="618"/>
      <c r="X742" s="618"/>
      <c r="Y742" s="618"/>
      <c r="Z742" s="618"/>
      <c r="AC742" s="619"/>
      <c r="AD742" s="620"/>
      <c r="AJ742" s="668"/>
      <c r="AO742" s="612"/>
      <c r="AP742" s="612"/>
      <c r="AY742" s="623"/>
      <c r="BD742" s="611"/>
      <c r="BG742" s="624"/>
      <c r="BH742" s="625"/>
      <c r="BI742" s="672"/>
      <c r="BO742" s="612"/>
      <c r="BY742" s="669"/>
      <c r="CA742" s="669"/>
    </row>
    <row r="743" spans="3:79" s="610" customFormat="1">
      <c r="C743" s="611"/>
      <c r="D743" s="612"/>
      <c r="E743" s="613"/>
      <c r="F743" s="614"/>
      <c r="J743" s="612"/>
      <c r="N743" s="668"/>
      <c r="P743" s="618"/>
      <c r="Q743" s="618"/>
      <c r="R743" s="618"/>
      <c r="S743" s="618"/>
      <c r="T743" s="618"/>
      <c r="U743" s="618"/>
      <c r="V743" s="618"/>
      <c r="W743" s="618"/>
      <c r="X743" s="618"/>
      <c r="Y743" s="618"/>
      <c r="Z743" s="618"/>
      <c r="AC743" s="619"/>
      <c r="AD743" s="620"/>
      <c r="AJ743" s="668"/>
      <c r="AO743" s="612"/>
      <c r="AP743" s="612"/>
      <c r="AY743" s="623"/>
      <c r="BD743" s="611"/>
      <c r="BG743" s="624"/>
      <c r="BH743" s="625"/>
      <c r="BI743" s="672"/>
      <c r="BO743" s="612"/>
      <c r="BY743" s="669"/>
      <c r="CA743" s="669"/>
    </row>
    <row r="744" spans="3:79" s="610" customFormat="1">
      <c r="C744" s="611"/>
      <c r="D744" s="612"/>
      <c r="E744" s="613"/>
      <c r="F744" s="614"/>
      <c r="J744" s="612"/>
      <c r="N744" s="668"/>
      <c r="P744" s="618"/>
      <c r="Q744" s="618"/>
      <c r="R744" s="618"/>
      <c r="S744" s="618"/>
      <c r="T744" s="618"/>
      <c r="U744" s="618"/>
      <c r="V744" s="618"/>
      <c r="W744" s="618"/>
      <c r="X744" s="618"/>
      <c r="Y744" s="618"/>
      <c r="Z744" s="618"/>
      <c r="AC744" s="619"/>
      <c r="AD744" s="620"/>
      <c r="AJ744" s="668"/>
      <c r="AO744" s="612"/>
      <c r="AP744" s="612"/>
      <c r="AY744" s="623"/>
      <c r="BD744" s="611"/>
      <c r="BG744" s="624"/>
      <c r="BH744" s="625"/>
      <c r="BI744" s="672"/>
      <c r="BO744" s="612"/>
      <c r="BY744" s="669"/>
      <c r="CA744" s="669"/>
    </row>
    <row r="745" spans="3:79" s="610" customFormat="1">
      <c r="C745" s="611"/>
      <c r="D745" s="612"/>
      <c r="E745" s="613"/>
      <c r="F745" s="614"/>
      <c r="J745" s="612"/>
      <c r="N745" s="668"/>
      <c r="P745" s="618"/>
      <c r="Q745" s="618"/>
      <c r="R745" s="618"/>
      <c r="S745" s="618"/>
      <c r="T745" s="618"/>
      <c r="U745" s="618"/>
      <c r="V745" s="618"/>
      <c r="W745" s="618"/>
      <c r="X745" s="618"/>
      <c r="Y745" s="618"/>
      <c r="Z745" s="618"/>
      <c r="AC745" s="619"/>
      <c r="AD745" s="620"/>
      <c r="AJ745" s="668"/>
      <c r="AO745" s="612"/>
      <c r="AP745" s="612"/>
      <c r="AY745" s="623"/>
      <c r="BD745" s="611"/>
      <c r="BG745" s="624"/>
      <c r="BH745" s="625"/>
      <c r="BI745" s="672"/>
      <c r="BO745" s="612"/>
      <c r="BY745" s="669"/>
      <c r="CA745" s="669"/>
    </row>
    <row r="746" spans="3:79" s="610" customFormat="1">
      <c r="C746" s="611"/>
      <c r="D746" s="612"/>
      <c r="E746" s="613"/>
      <c r="F746" s="614"/>
      <c r="J746" s="612"/>
      <c r="N746" s="668"/>
      <c r="P746" s="618"/>
      <c r="Q746" s="618"/>
      <c r="R746" s="618"/>
      <c r="S746" s="618"/>
      <c r="T746" s="618"/>
      <c r="U746" s="618"/>
      <c r="V746" s="618"/>
      <c r="W746" s="618"/>
      <c r="X746" s="618"/>
      <c r="Y746" s="618"/>
      <c r="Z746" s="618"/>
      <c r="AC746" s="619"/>
      <c r="AD746" s="620"/>
      <c r="AJ746" s="668"/>
      <c r="AO746" s="612"/>
      <c r="AP746" s="612"/>
      <c r="AY746" s="623"/>
      <c r="BD746" s="611"/>
      <c r="BG746" s="624"/>
      <c r="BH746" s="625"/>
      <c r="BI746" s="672"/>
      <c r="BO746" s="612"/>
      <c r="BY746" s="669"/>
      <c r="CA746" s="669"/>
    </row>
    <row r="747" spans="3:79" s="610" customFormat="1">
      <c r="C747" s="611"/>
      <c r="D747" s="612"/>
      <c r="E747" s="613"/>
      <c r="F747" s="614"/>
      <c r="J747" s="612"/>
      <c r="N747" s="668"/>
      <c r="P747" s="618"/>
      <c r="Q747" s="618"/>
      <c r="R747" s="618"/>
      <c r="S747" s="618"/>
      <c r="T747" s="618"/>
      <c r="U747" s="618"/>
      <c r="V747" s="618"/>
      <c r="W747" s="618"/>
      <c r="X747" s="618"/>
      <c r="Y747" s="618"/>
      <c r="Z747" s="618"/>
      <c r="AC747" s="619"/>
      <c r="AD747" s="620"/>
      <c r="AJ747" s="668"/>
      <c r="AO747" s="612"/>
      <c r="AP747" s="612"/>
      <c r="AY747" s="623"/>
      <c r="BD747" s="611"/>
      <c r="BG747" s="624"/>
      <c r="BH747" s="625"/>
      <c r="BI747" s="672"/>
      <c r="BO747" s="612"/>
      <c r="BY747" s="669"/>
      <c r="CA747" s="669"/>
    </row>
    <row r="748" spans="3:79" s="610" customFormat="1">
      <c r="C748" s="611"/>
      <c r="D748" s="612"/>
      <c r="E748" s="613"/>
      <c r="F748" s="614"/>
      <c r="J748" s="612"/>
      <c r="N748" s="668"/>
      <c r="P748" s="618"/>
      <c r="Q748" s="618"/>
      <c r="R748" s="618"/>
      <c r="S748" s="618"/>
      <c r="T748" s="618"/>
      <c r="U748" s="618"/>
      <c r="V748" s="618"/>
      <c r="W748" s="618"/>
      <c r="X748" s="618"/>
      <c r="Y748" s="618"/>
      <c r="Z748" s="618"/>
      <c r="AC748" s="619"/>
      <c r="AD748" s="620"/>
      <c r="AJ748" s="668"/>
      <c r="AO748" s="612"/>
      <c r="AP748" s="612"/>
      <c r="AY748" s="623"/>
      <c r="BD748" s="611"/>
      <c r="BG748" s="624"/>
      <c r="BH748" s="625"/>
      <c r="BI748" s="672"/>
      <c r="BO748" s="612"/>
      <c r="BY748" s="669"/>
      <c r="CA748" s="669"/>
    </row>
    <row r="749" spans="3:79" s="610" customFormat="1">
      <c r="C749" s="611"/>
      <c r="D749" s="612"/>
      <c r="E749" s="613"/>
      <c r="F749" s="614"/>
      <c r="J749" s="612"/>
      <c r="N749" s="668"/>
      <c r="P749" s="618"/>
      <c r="Q749" s="618"/>
      <c r="R749" s="618"/>
      <c r="S749" s="618"/>
      <c r="T749" s="618"/>
      <c r="U749" s="618"/>
      <c r="V749" s="618"/>
      <c r="W749" s="618"/>
      <c r="X749" s="618"/>
      <c r="Y749" s="618"/>
      <c r="Z749" s="618"/>
      <c r="AC749" s="619"/>
      <c r="AD749" s="620"/>
      <c r="AJ749" s="668"/>
      <c r="AO749" s="612"/>
      <c r="AP749" s="612"/>
      <c r="AY749" s="623"/>
      <c r="BD749" s="611"/>
      <c r="BG749" s="624"/>
      <c r="BH749" s="625"/>
      <c r="BI749" s="672"/>
      <c r="BO749" s="612"/>
      <c r="BY749" s="669"/>
      <c r="CA749" s="669"/>
    </row>
    <row r="750" spans="3:79" s="610" customFormat="1">
      <c r="C750" s="611"/>
      <c r="D750" s="612"/>
      <c r="E750" s="613"/>
      <c r="F750" s="614"/>
      <c r="J750" s="612"/>
      <c r="N750" s="668"/>
      <c r="P750" s="618"/>
      <c r="Q750" s="618"/>
      <c r="R750" s="618"/>
      <c r="S750" s="618"/>
      <c r="T750" s="618"/>
      <c r="U750" s="618"/>
      <c r="V750" s="618"/>
      <c r="W750" s="618"/>
      <c r="X750" s="618"/>
      <c r="Y750" s="618"/>
      <c r="Z750" s="618"/>
      <c r="AC750" s="619"/>
      <c r="AD750" s="620"/>
      <c r="AJ750" s="668"/>
      <c r="AO750" s="612"/>
      <c r="AP750" s="612"/>
      <c r="AY750" s="623"/>
      <c r="BD750" s="611"/>
      <c r="BG750" s="624"/>
      <c r="BH750" s="625"/>
      <c r="BI750" s="672"/>
      <c r="BO750" s="612"/>
      <c r="BY750" s="669"/>
      <c r="CA750" s="669"/>
    </row>
    <row r="751" spans="3:79" s="610" customFormat="1">
      <c r="C751" s="611"/>
      <c r="D751" s="612"/>
      <c r="E751" s="613"/>
      <c r="F751" s="614"/>
      <c r="J751" s="612"/>
      <c r="N751" s="668"/>
      <c r="P751" s="618"/>
      <c r="Q751" s="618"/>
      <c r="R751" s="618"/>
      <c r="S751" s="618"/>
      <c r="T751" s="618"/>
      <c r="U751" s="618"/>
      <c r="V751" s="618"/>
      <c r="W751" s="618"/>
      <c r="X751" s="618"/>
      <c r="Y751" s="618"/>
      <c r="Z751" s="618"/>
      <c r="AC751" s="619"/>
      <c r="AD751" s="620"/>
      <c r="AJ751" s="668"/>
      <c r="AO751" s="612"/>
      <c r="AP751" s="612"/>
      <c r="AY751" s="623"/>
      <c r="BD751" s="611"/>
      <c r="BG751" s="624"/>
      <c r="BH751" s="625"/>
      <c r="BI751" s="672"/>
      <c r="BO751" s="612"/>
      <c r="BY751" s="669"/>
      <c r="CA751" s="669"/>
    </row>
    <row r="752" spans="3:79" s="610" customFormat="1">
      <c r="C752" s="611"/>
      <c r="D752" s="612"/>
      <c r="E752" s="613"/>
      <c r="F752" s="614"/>
      <c r="J752" s="612"/>
      <c r="N752" s="668"/>
      <c r="P752" s="618"/>
      <c r="Q752" s="618"/>
      <c r="R752" s="618"/>
      <c r="S752" s="618"/>
      <c r="T752" s="618"/>
      <c r="U752" s="618"/>
      <c r="V752" s="618"/>
      <c r="W752" s="618"/>
      <c r="X752" s="618"/>
      <c r="Y752" s="618"/>
      <c r="Z752" s="618"/>
      <c r="AC752" s="619"/>
      <c r="AD752" s="620"/>
      <c r="AJ752" s="668"/>
      <c r="AO752" s="612"/>
      <c r="AP752" s="612"/>
      <c r="AY752" s="623"/>
      <c r="BD752" s="611"/>
      <c r="BG752" s="624"/>
      <c r="BH752" s="625"/>
      <c r="BI752" s="672"/>
      <c r="BO752" s="612"/>
      <c r="BY752" s="669"/>
      <c r="CA752" s="669"/>
    </row>
    <row r="753" spans="3:79" s="610" customFormat="1">
      <c r="C753" s="611"/>
      <c r="D753" s="612"/>
      <c r="E753" s="613"/>
      <c r="F753" s="614"/>
      <c r="J753" s="612"/>
      <c r="N753" s="668"/>
      <c r="P753" s="618"/>
      <c r="Q753" s="618"/>
      <c r="R753" s="618"/>
      <c r="S753" s="618"/>
      <c r="T753" s="618"/>
      <c r="U753" s="618"/>
      <c r="V753" s="618"/>
      <c r="W753" s="618"/>
      <c r="X753" s="618"/>
      <c r="Y753" s="618"/>
      <c r="Z753" s="618"/>
      <c r="AC753" s="619"/>
      <c r="AD753" s="620"/>
      <c r="AJ753" s="668"/>
      <c r="AO753" s="612"/>
      <c r="AP753" s="612"/>
      <c r="AY753" s="623"/>
      <c r="BD753" s="611"/>
      <c r="BG753" s="624"/>
      <c r="BH753" s="625"/>
      <c r="BI753" s="672"/>
      <c r="BO753" s="612"/>
      <c r="BY753" s="669"/>
      <c r="CA753" s="669"/>
    </row>
    <row r="754" spans="3:79" s="610" customFormat="1">
      <c r="C754" s="611"/>
      <c r="D754" s="612"/>
      <c r="E754" s="613"/>
      <c r="F754" s="614"/>
      <c r="J754" s="612"/>
      <c r="N754" s="668"/>
      <c r="P754" s="618"/>
      <c r="Q754" s="618"/>
      <c r="R754" s="618"/>
      <c r="S754" s="618"/>
      <c r="T754" s="618"/>
      <c r="U754" s="618"/>
      <c r="V754" s="618"/>
      <c r="W754" s="618"/>
      <c r="X754" s="618"/>
      <c r="Y754" s="618"/>
      <c r="Z754" s="618"/>
      <c r="AC754" s="619"/>
      <c r="AD754" s="620"/>
      <c r="AJ754" s="668"/>
      <c r="AO754" s="612"/>
      <c r="AP754" s="612"/>
      <c r="AY754" s="623"/>
      <c r="BD754" s="611"/>
      <c r="BG754" s="624"/>
      <c r="BH754" s="625"/>
      <c r="BI754" s="672"/>
      <c r="BO754" s="612"/>
      <c r="BY754" s="669"/>
      <c r="CA754" s="669"/>
    </row>
    <row r="755" spans="3:79" s="610" customFormat="1">
      <c r="C755" s="611"/>
      <c r="D755" s="612"/>
      <c r="E755" s="613"/>
      <c r="F755" s="614"/>
      <c r="J755" s="612"/>
      <c r="N755" s="668"/>
      <c r="P755" s="618"/>
      <c r="Q755" s="618"/>
      <c r="R755" s="618"/>
      <c r="S755" s="618"/>
      <c r="T755" s="618"/>
      <c r="U755" s="618"/>
      <c r="V755" s="618"/>
      <c r="W755" s="618"/>
      <c r="X755" s="618"/>
      <c r="Y755" s="618"/>
      <c r="Z755" s="618"/>
      <c r="AC755" s="619"/>
      <c r="AD755" s="620"/>
      <c r="AJ755" s="668"/>
      <c r="AO755" s="612"/>
      <c r="AP755" s="612"/>
      <c r="AY755" s="623"/>
      <c r="BD755" s="611"/>
      <c r="BG755" s="624"/>
      <c r="BH755" s="625"/>
      <c r="BI755" s="672"/>
      <c r="BO755" s="612"/>
      <c r="BY755" s="669"/>
      <c r="CA755" s="669"/>
    </row>
    <row r="756" spans="3:79" s="610" customFormat="1">
      <c r="C756" s="611"/>
      <c r="D756" s="612"/>
      <c r="E756" s="613"/>
      <c r="F756" s="614"/>
      <c r="J756" s="612"/>
      <c r="N756" s="668"/>
      <c r="P756" s="618"/>
      <c r="Q756" s="618"/>
      <c r="R756" s="618"/>
      <c r="S756" s="618"/>
      <c r="T756" s="618"/>
      <c r="U756" s="618"/>
      <c r="V756" s="618"/>
      <c r="W756" s="618"/>
      <c r="X756" s="618"/>
      <c r="Y756" s="618"/>
      <c r="Z756" s="618"/>
      <c r="AC756" s="619"/>
      <c r="AD756" s="620"/>
      <c r="AJ756" s="668"/>
      <c r="AO756" s="612"/>
      <c r="AP756" s="612"/>
      <c r="AY756" s="623"/>
      <c r="BD756" s="611"/>
      <c r="BG756" s="624"/>
      <c r="BH756" s="625"/>
      <c r="BI756" s="672"/>
      <c r="BO756" s="612"/>
      <c r="BY756" s="669"/>
      <c r="CA756" s="669"/>
    </row>
    <row r="757" spans="3:79" s="610" customFormat="1">
      <c r="C757" s="611"/>
      <c r="D757" s="612"/>
      <c r="E757" s="613"/>
      <c r="F757" s="614"/>
      <c r="J757" s="612"/>
      <c r="N757" s="668"/>
      <c r="P757" s="618"/>
      <c r="Q757" s="618"/>
      <c r="R757" s="618"/>
      <c r="S757" s="618"/>
      <c r="T757" s="618"/>
      <c r="U757" s="618"/>
      <c r="V757" s="618"/>
      <c r="W757" s="618"/>
      <c r="X757" s="618"/>
      <c r="Y757" s="618"/>
      <c r="Z757" s="618"/>
      <c r="AC757" s="619"/>
      <c r="AD757" s="620"/>
      <c r="AJ757" s="668"/>
      <c r="AO757" s="612"/>
      <c r="AP757" s="612"/>
      <c r="AY757" s="623"/>
      <c r="BD757" s="611"/>
      <c r="BG757" s="624"/>
      <c r="BH757" s="625"/>
      <c r="BI757" s="672"/>
      <c r="BO757" s="612"/>
      <c r="BY757" s="669"/>
      <c r="CA757" s="669"/>
    </row>
    <row r="758" spans="3:79" s="610" customFormat="1">
      <c r="C758" s="611"/>
      <c r="D758" s="612"/>
      <c r="E758" s="613"/>
      <c r="F758" s="614"/>
      <c r="J758" s="612"/>
      <c r="N758" s="668"/>
      <c r="P758" s="618"/>
      <c r="Q758" s="618"/>
      <c r="R758" s="618"/>
      <c r="S758" s="618"/>
      <c r="T758" s="618"/>
      <c r="U758" s="618"/>
      <c r="V758" s="618"/>
      <c r="W758" s="618"/>
      <c r="X758" s="618"/>
      <c r="Y758" s="618"/>
      <c r="Z758" s="618"/>
      <c r="AC758" s="619"/>
      <c r="AD758" s="620"/>
      <c r="AJ758" s="668"/>
      <c r="AO758" s="612"/>
      <c r="AP758" s="612"/>
      <c r="AY758" s="623"/>
      <c r="BD758" s="611"/>
      <c r="BG758" s="624"/>
      <c r="BH758" s="625"/>
      <c r="BI758" s="672"/>
      <c r="BO758" s="612"/>
      <c r="BY758" s="669"/>
      <c r="CA758" s="669"/>
    </row>
    <row r="759" spans="3:79" s="610" customFormat="1">
      <c r="C759" s="611"/>
      <c r="D759" s="612"/>
      <c r="E759" s="613"/>
      <c r="F759" s="614"/>
      <c r="J759" s="612"/>
      <c r="N759" s="668"/>
      <c r="P759" s="618"/>
      <c r="Q759" s="618"/>
      <c r="R759" s="618"/>
      <c r="S759" s="618"/>
      <c r="T759" s="618"/>
      <c r="U759" s="618"/>
      <c r="V759" s="618"/>
      <c r="W759" s="618"/>
      <c r="X759" s="618"/>
      <c r="Y759" s="618"/>
      <c r="Z759" s="618"/>
      <c r="AC759" s="619"/>
      <c r="AD759" s="620"/>
      <c r="AJ759" s="668"/>
      <c r="AO759" s="612"/>
      <c r="AP759" s="612"/>
      <c r="AY759" s="623"/>
      <c r="BD759" s="611"/>
      <c r="BG759" s="624"/>
      <c r="BH759" s="625"/>
      <c r="BI759" s="672"/>
      <c r="BO759" s="612"/>
      <c r="BY759" s="669"/>
      <c r="CA759" s="669"/>
    </row>
    <row r="760" spans="3:79" s="610" customFormat="1">
      <c r="C760" s="611"/>
      <c r="D760" s="612"/>
      <c r="E760" s="613"/>
      <c r="F760" s="614"/>
      <c r="J760" s="612"/>
      <c r="N760" s="668"/>
      <c r="P760" s="618"/>
      <c r="Q760" s="618"/>
      <c r="R760" s="618"/>
      <c r="S760" s="618"/>
      <c r="T760" s="618"/>
      <c r="U760" s="618"/>
      <c r="V760" s="618"/>
      <c r="W760" s="618"/>
      <c r="X760" s="618"/>
      <c r="Y760" s="618"/>
      <c r="Z760" s="618"/>
      <c r="AC760" s="619"/>
      <c r="AD760" s="620"/>
      <c r="AJ760" s="668"/>
      <c r="AO760" s="612"/>
      <c r="AP760" s="612"/>
      <c r="AY760" s="623"/>
      <c r="BD760" s="611"/>
      <c r="BG760" s="624"/>
      <c r="BH760" s="625"/>
      <c r="BI760" s="672"/>
      <c r="BO760" s="612"/>
      <c r="BY760" s="669"/>
      <c r="CA760" s="669"/>
    </row>
    <row r="761" spans="3:79" s="610" customFormat="1">
      <c r="C761" s="611"/>
      <c r="D761" s="612"/>
      <c r="E761" s="613"/>
      <c r="F761" s="614"/>
      <c r="J761" s="612"/>
      <c r="N761" s="668"/>
      <c r="P761" s="618"/>
      <c r="Q761" s="618"/>
      <c r="R761" s="618"/>
      <c r="S761" s="618"/>
      <c r="T761" s="618"/>
      <c r="U761" s="618"/>
      <c r="V761" s="618"/>
      <c r="W761" s="618"/>
      <c r="X761" s="618"/>
      <c r="Y761" s="618"/>
      <c r="Z761" s="618"/>
      <c r="AC761" s="619"/>
      <c r="AD761" s="620"/>
      <c r="AJ761" s="668"/>
      <c r="AO761" s="612"/>
      <c r="AP761" s="612"/>
      <c r="AY761" s="623"/>
      <c r="BD761" s="611"/>
      <c r="BG761" s="624"/>
      <c r="BH761" s="625"/>
      <c r="BI761" s="672"/>
      <c r="BO761" s="612"/>
      <c r="BY761" s="669"/>
      <c r="CA761" s="669"/>
    </row>
    <row r="762" spans="3:79" s="610" customFormat="1">
      <c r="C762" s="611"/>
      <c r="D762" s="612"/>
      <c r="E762" s="613"/>
      <c r="F762" s="614"/>
      <c r="J762" s="612"/>
      <c r="N762" s="668"/>
      <c r="P762" s="618"/>
      <c r="Q762" s="618"/>
      <c r="R762" s="618"/>
      <c r="S762" s="618"/>
      <c r="T762" s="618"/>
      <c r="U762" s="618"/>
      <c r="V762" s="618"/>
      <c r="W762" s="618"/>
      <c r="X762" s="618"/>
      <c r="Y762" s="618"/>
      <c r="Z762" s="618"/>
      <c r="AC762" s="619"/>
      <c r="AD762" s="620"/>
      <c r="AJ762" s="668"/>
      <c r="AO762" s="612"/>
      <c r="AP762" s="612"/>
      <c r="AY762" s="623"/>
      <c r="BD762" s="611"/>
      <c r="BG762" s="624"/>
      <c r="BH762" s="625"/>
      <c r="BI762" s="672"/>
      <c r="BO762" s="612"/>
      <c r="BY762" s="669"/>
      <c r="CA762" s="669"/>
    </row>
    <row r="763" spans="3:79" s="610" customFormat="1">
      <c r="C763" s="611"/>
      <c r="D763" s="612"/>
      <c r="E763" s="613"/>
      <c r="F763" s="614"/>
      <c r="J763" s="612"/>
      <c r="N763" s="668"/>
      <c r="P763" s="618"/>
      <c r="Q763" s="618"/>
      <c r="R763" s="618"/>
      <c r="S763" s="618"/>
      <c r="T763" s="618"/>
      <c r="U763" s="618"/>
      <c r="V763" s="618"/>
      <c r="W763" s="618"/>
      <c r="X763" s="618"/>
      <c r="Y763" s="618"/>
      <c r="Z763" s="618"/>
      <c r="AC763" s="619"/>
      <c r="AD763" s="620"/>
      <c r="AJ763" s="668"/>
      <c r="AO763" s="612"/>
      <c r="AP763" s="612"/>
      <c r="AY763" s="623"/>
      <c r="BD763" s="611"/>
      <c r="BG763" s="624"/>
      <c r="BH763" s="625"/>
      <c r="BI763" s="672"/>
      <c r="BO763" s="612"/>
      <c r="BY763" s="669"/>
      <c r="CA763" s="669"/>
    </row>
    <row r="764" spans="3:79" s="610" customFormat="1">
      <c r="C764" s="611"/>
      <c r="D764" s="612"/>
      <c r="E764" s="613"/>
      <c r="F764" s="614"/>
      <c r="J764" s="612"/>
      <c r="N764" s="668"/>
      <c r="P764" s="618"/>
      <c r="Q764" s="618"/>
      <c r="R764" s="618"/>
      <c r="S764" s="618"/>
      <c r="T764" s="618"/>
      <c r="U764" s="618"/>
      <c r="V764" s="618"/>
      <c r="W764" s="618"/>
      <c r="X764" s="618"/>
      <c r="Y764" s="618"/>
      <c r="Z764" s="618"/>
      <c r="AC764" s="619"/>
      <c r="AD764" s="620"/>
      <c r="AJ764" s="668"/>
      <c r="AO764" s="612"/>
      <c r="AP764" s="612"/>
      <c r="AY764" s="623"/>
      <c r="BD764" s="611"/>
      <c r="BG764" s="624"/>
      <c r="BH764" s="625"/>
      <c r="BI764" s="672"/>
      <c r="BO764" s="612"/>
      <c r="BY764" s="669"/>
      <c r="CA764" s="669"/>
    </row>
    <row r="765" spans="3:79" s="610" customFormat="1">
      <c r="C765" s="611"/>
      <c r="D765" s="612"/>
      <c r="E765" s="613"/>
      <c r="F765" s="614"/>
      <c r="J765" s="612"/>
      <c r="N765" s="668"/>
      <c r="P765" s="618"/>
      <c r="Q765" s="618"/>
      <c r="R765" s="618"/>
      <c r="S765" s="618"/>
      <c r="T765" s="618"/>
      <c r="U765" s="618"/>
      <c r="V765" s="618"/>
      <c r="W765" s="618"/>
      <c r="X765" s="618"/>
      <c r="Y765" s="618"/>
      <c r="Z765" s="618"/>
      <c r="AC765" s="619"/>
      <c r="AD765" s="620"/>
      <c r="AJ765" s="668"/>
      <c r="AO765" s="612"/>
      <c r="AP765" s="612"/>
      <c r="AY765" s="623"/>
      <c r="BD765" s="611"/>
      <c r="BG765" s="624"/>
      <c r="BH765" s="625"/>
      <c r="BI765" s="672"/>
      <c r="BO765" s="612"/>
      <c r="BY765" s="669"/>
      <c r="CA765" s="669"/>
    </row>
    <row r="766" spans="3:79" s="610" customFormat="1">
      <c r="C766" s="611"/>
      <c r="D766" s="612"/>
      <c r="E766" s="613"/>
      <c r="F766" s="614"/>
      <c r="J766" s="612"/>
      <c r="N766" s="668"/>
      <c r="P766" s="618"/>
      <c r="Q766" s="618"/>
      <c r="R766" s="618"/>
      <c r="S766" s="618"/>
      <c r="T766" s="618"/>
      <c r="U766" s="618"/>
      <c r="V766" s="618"/>
      <c r="W766" s="618"/>
      <c r="X766" s="618"/>
      <c r="Y766" s="618"/>
      <c r="Z766" s="618"/>
      <c r="AC766" s="619"/>
      <c r="AD766" s="620"/>
      <c r="AJ766" s="668"/>
      <c r="AO766" s="612"/>
      <c r="AP766" s="612"/>
      <c r="AY766" s="623"/>
      <c r="BD766" s="611"/>
      <c r="BG766" s="624"/>
      <c r="BH766" s="625"/>
      <c r="BI766" s="672"/>
      <c r="BO766" s="612"/>
      <c r="BY766" s="669"/>
      <c r="CA766" s="669"/>
    </row>
    <row r="767" spans="3:79" s="610" customFormat="1">
      <c r="C767" s="611"/>
      <c r="D767" s="612"/>
      <c r="E767" s="613"/>
      <c r="F767" s="614"/>
      <c r="J767" s="612"/>
      <c r="N767" s="668"/>
      <c r="P767" s="618"/>
      <c r="Q767" s="618"/>
      <c r="R767" s="618"/>
      <c r="S767" s="618"/>
      <c r="T767" s="618"/>
      <c r="U767" s="618"/>
      <c r="V767" s="618"/>
      <c r="W767" s="618"/>
      <c r="X767" s="618"/>
      <c r="Y767" s="618"/>
      <c r="Z767" s="618"/>
      <c r="AC767" s="619"/>
      <c r="AD767" s="620"/>
      <c r="AJ767" s="668"/>
      <c r="AO767" s="612"/>
      <c r="AP767" s="612"/>
      <c r="AY767" s="623"/>
      <c r="BD767" s="611"/>
      <c r="BG767" s="624"/>
      <c r="BH767" s="625"/>
      <c r="BI767" s="672"/>
      <c r="BO767" s="612"/>
      <c r="BY767" s="669"/>
      <c r="CA767" s="669"/>
    </row>
    <row r="768" spans="3:79" s="610" customFormat="1">
      <c r="C768" s="611"/>
      <c r="D768" s="612"/>
      <c r="E768" s="613"/>
      <c r="F768" s="614"/>
      <c r="J768" s="612"/>
      <c r="N768" s="668"/>
      <c r="P768" s="618"/>
      <c r="Q768" s="618"/>
      <c r="R768" s="618"/>
      <c r="S768" s="618"/>
      <c r="T768" s="618"/>
      <c r="U768" s="618"/>
      <c r="V768" s="618"/>
      <c r="W768" s="618"/>
      <c r="X768" s="618"/>
      <c r="Y768" s="618"/>
      <c r="Z768" s="618"/>
      <c r="AC768" s="619"/>
      <c r="AD768" s="620"/>
      <c r="AJ768" s="668"/>
      <c r="AO768" s="612"/>
      <c r="AP768" s="612"/>
      <c r="AY768" s="623"/>
      <c r="BD768" s="611"/>
      <c r="BG768" s="624"/>
      <c r="BH768" s="625"/>
      <c r="BI768" s="672"/>
      <c r="BO768" s="612"/>
      <c r="BY768" s="669"/>
      <c r="CA768" s="669"/>
    </row>
    <row r="769" spans="3:79" s="610" customFormat="1">
      <c r="C769" s="611"/>
      <c r="D769" s="612"/>
      <c r="E769" s="613"/>
      <c r="F769" s="614"/>
      <c r="J769" s="612"/>
      <c r="N769" s="668"/>
      <c r="P769" s="618"/>
      <c r="Q769" s="618"/>
      <c r="R769" s="618"/>
      <c r="S769" s="618"/>
      <c r="T769" s="618"/>
      <c r="U769" s="618"/>
      <c r="V769" s="618"/>
      <c r="W769" s="618"/>
      <c r="X769" s="618"/>
      <c r="Y769" s="618"/>
      <c r="Z769" s="618"/>
      <c r="AC769" s="619"/>
      <c r="AD769" s="620"/>
      <c r="AJ769" s="668"/>
      <c r="AO769" s="612"/>
      <c r="AP769" s="612"/>
      <c r="AY769" s="623"/>
      <c r="BD769" s="611"/>
      <c r="BG769" s="624"/>
      <c r="BH769" s="625"/>
      <c r="BI769" s="672"/>
      <c r="BO769" s="612"/>
      <c r="BY769" s="669"/>
      <c r="CA769" s="669"/>
    </row>
    <row r="770" spans="3:79" s="610" customFormat="1">
      <c r="C770" s="611"/>
      <c r="D770" s="612"/>
      <c r="E770" s="613"/>
      <c r="F770" s="614"/>
      <c r="J770" s="612"/>
      <c r="N770" s="668"/>
      <c r="P770" s="618"/>
      <c r="Q770" s="618"/>
      <c r="R770" s="618"/>
      <c r="S770" s="618"/>
      <c r="T770" s="618"/>
      <c r="U770" s="618"/>
      <c r="V770" s="618"/>
      <c r="W770" s="618"/>
      <c r="X770" s="618"/>
      <c r="Y770" s="618"/>
      <c r="Z770" s="618"/>
      <c r="AC770" s="619"/>
      <c r="AD770" s="620"/>
      <c r="AJ770" s="668"/>
      <c r="AO770" s="612"/>
      <c r="AP770" s="612"/>
      <c r="AY770" s="623"/>
      <c r="BD770" s="611"/>
      <c r="BG770" s="624"/>
      <c r="BH770" s="625"/>
      <c r="BI770" s="672"/>
      <c r="BO770" s="612"/>
      <c r="BY770" s="669"/>
      <c r="CA770" s="669"/>
    </row>
    <row r="771" spans="3:79" s="610" customFormat="1">
      <c r="C771" s="611"/>
      <c r="D771" s="612"/>
      <c r="E771" s="613"/>
      <c r="F771" s="614"/>
      <c r="J771" s="612"/>
      <c r="N771" s="668"/>
      <c r="P771" s="618"/>
      <c r="Q771" s="618"/>
      <c r="R771" s="618"/>
      <c r="S771" s="618"/>
      <c r="T771" s="618"/>
      <c r="U771" s="618"/>
      <c r="V771" s="618"/>
      <c r="W771" s="618"/>
      <c r="X771" s="618"/>
      <c r="Y771" s="618"/>
      <c r="Z771" s="618"/>
      <c r="AC771" s="619"/>
      <c r="AD771" s="620"/>
      <c r="AJ771" s="668"/>
      <c r="AO771" s="612"/>
      <c r="AP771" s="612"/>
      <c r="AY771" s="623"/>
      <c r="BD771" s="611"/>
      <c r="BG771" s="624"/>
      <c r="BH771" s="625"/>
      <c r="BI771" s="672"/>
      <c r="BO771" s="612"/>
      <c r="BY771" s="669"/>
      <c r="CA771" s="669"/>
    </row>
    <row r="772" spans="3:79" s="610" customFormat="1">
      <c r="C772" s="611"/>
      <c r="D772" s="612"/>
      <c r="E772" s="613"/>
      <c r="F772" s="614"/>
      <c r="J772" s="612"/>
      <c r="N772" s="668"/>
      <c r="P772" s="618"/>
      <c r="Q772" s="618"/>
      <c r="R772" s="618"/>
      <c r="S772" s="618"/>
      <c r="T772" s="618"/>
      <c r="U772" s="618"/>
      <c r="V772" s="618"/>
      <c r="W772" s="618"/>
      <c r="X772" s="618"/>
      <c r="Y772" s="618"/>
      <c r="Z772" s="618"/>
      <c r="AC772" s="619"/>
      <c r="AD772" s="620"/>
      <c r="AJ772" s="668"/>
      <c r="AO772" s="612"/>
      <c r="AP772" s="612"/>
      <c r="AY772" s="623"/>
      <c r="BD772" s="611"/>
      <c r="BG772" s="624"/>
      <c r="BH772" s="625"/>
      <c r="BI772" s="672"/>
      <c r="BO772" s="612"/>
      <c r="BY772" s="669"/>
      <c r="CA772" s="669"/>
    </row>
    <row r="773" spans="3:79" s="610" customFormat="1">
      <c r="C773" s="611"/>
      <c r="D773" s="612"/>
      <c r="E773" s="613"/>
      <c r="F773" s="614"/>
      <c r="J773" s="612"/>
      <c r="N773" s="668"/>
      <c r="P773" s="618"/>
      <c r="Q773" s="618"/>
      <c r="R773" s="618"/>
      <c r="S773" s="618"/>
      <c r="T773" s="618"/>
      <c r="U773" s="618"/>
      <c r="V773" s="618"/>
      <c r="W773" s="618"/>
      <c r="X773" s="618"/>
      <c r="Y773" s="618"/>
      <c r="Z773" s="618"/>
      <c r="AC773" s="619"/>
      <c r="AD773" s="620"/>
      <c r="AJ773" s="668"/>
      <c r="AO773" s="612"/>
      <c r="AP773" s="612"/>
      <c r="AY773" s="623"/>
      <c r="BD773" s="611"/>
      <c r="BG773" s="624"/>
      <c r="BH773" s="625"/>
      <c r="BI773" s="672"/>
      <c r="BO773" s="612"/>
      <c r="BY773" s="669"/>
      <c r="CA773" s="669"/>
    </row>
    <row r="774" spans="3:79" s="610" customFormat="1">
      <c r="C774" s="611"/>
      <c r="D774" s="612"/>
      <c r="E774" s="613"/>
      <c r="F774" s="614"/>
      <c r="J774" s="612"/>
      <c r="N774" s="668"/>
      <c r="P774" s="618"/>
      <c r="Q774" s="618"/>
      <c r="R774" s="618"/>
      <c r="S774" s="618"/>
      <c r="T774" s="618"/>
      <c r="U774" s="618"/>
      <c r="V774" s="618"/>
      <c r="W774" s="618"/>
      <c r="X774" s="618"/>
      <c r="Y774" s="618"/>
      <c r="Z774" s="618"/>
      <c r="AC774" s="619"/>
      <c r="AD774" s="620"/>
      <c r="AJ774" s="668"/>
      <c r="AO774" s="612"/>
      <c r="AP774" s="612"/>
      <c r="AY774" s="623"/>
      <c r="BD774" s="611"/>
      <c r="BG774" s="624"/>
      <c r="BH774" s="625"/>
      <c r="BI774" s="672"/>
      <c r="BO774" s="612"/>
      <c r="BY774" s="669"/>
      <c r="CA774" s="669"/>
    </row>
    <row r="775" spans="3:79" s="610" customFormat="1">
      <c r="C775" s="611"/>
      <c r="D775" s="612"/>
      <c r="E775" s="613"/>
      <c r="F775" s="614"/>
      <c r="J775" s="612"/>
      <c r="N775" s="668"/>
      <c r="P775" s="618"/>
      <c r="Q775" s="618"/>
      <c r="R775" s="618"/>
      <c r="S775" s="618"/>
      <c r="T775" s="618"/>
      <c r="U775" s="618"/>
      <c r="V775" s="618"/>
      <c r="W775" s="618"/>
      <c r="X775" s="618"/>
      <c r="Y775" s="618"/>
      <c r="Z775" s="618"/>
      <c r="AC775" s="619"/>
      <c r="AD775" s="620"/>
      <c r="AJ775" s="668"/>
      <c r="AO775" s="612"/>
      <c r="AP775" s="612"/>
      <c r="AY775" s="623"/>
      <c r="BD775" s="611"/>
      <c r="BG775" s="624"/>
      <c r="BH775" s="625"/>
      <c r="BI775" s="672"/>
      <c r="BO775" s="612"/>
      <c r="BY775" s="669"/>
      <c r="CA775" s="669"/>
    </row>
    <row r="776" spans="3:79" s="610" customFormat="1">
      <c r="C776" s="611"/>
      <c r="D776" s="612"/>
      <c r="E776" s="613"/>
      <c r="F776" s="614"/>
      <c r="J776" s="612"/>
      <c r="N776" s="668"/>
      <c r="P776" s="618"/>
      <c r="Q776" s="618"/>
      <c r="R776" s="618"/>
      <c r="S776" s="618"/>
      <c r="T776" s="618"/>
      <c r="U776" s="618"/>
      <c r="V776" s="618"/>
      <c r="W776" s="618"/>
      <c r="X776" s="618"/>
      <c r="Y776" s="618"/>
      <c r="Z776" s="618"/>
      <c r="AC776" s="619"/>
      <c r="AD776" s="620"/>
      <c r="AJ776" s="668"/>
      <c r="AO776" s="612"/>
      <c r="AP776" s="612"/>
      <c r="AY776" s="623"/>
      <c r="BD776" s="611"/>
      <c r="BG776" s="624"/>
      <c r="BH776" s="625"/>
      <c r="BI776" s="672"/>
      <c r="BO776" s="612"/>
      <c r="BY776" s="669"/>
      <c r="CA776" s="669"/>
    </row>
    <row r="777" spans="3:79" s="610" customFormat="1">
      <c r="C777" s="611"/>
      <c r="D777" s="612"/>
      <c r="E777" s="613"/>
      <c r="F777" s="614"/>
      <c r="J777" s="612"/>
      <c r="N777" s="668"/>
      <c r="P777" s="618"/>
      <c r="Q777" s="618"/>
      <c r="R777" s="618"/>
      <c r="S777" s="618"/>
      <c r="T777" s="618"/>
      <c r="U777" s="618"/>
      <c r="V777" s="618"/>
      <c r="W777" s="618"/>
      <c r="X777" s="618"/>
      <c r="Y777" s="618"/>
      <c r="Z777" s="618"/>
      <c r="AC777" s="619"/>
      <c r="AD777" s="620"/>
      <c r="AJ777" s="668"/>
      <c r="AO777" s="612"/>
      <c r="AP777" s="612"/>
      <c r="AY777" s="623"/>
      <c r="BD777" s="611"/>
      <c r="BG777" s="624"/>
      <c r="BH777" s="625"/>
      <c r="BI777" s="672"/>
      <c r="BO777" s="612"/>
      <c r="BY777" s="669"/>
      <c r="CA777" s="669"/>
    </row>
    <row r="778" spans="3:79" s="610" customFormat="1">
      <c r="C778" s="611"/>
      <c r="D778" s="612"/>
      <c r="E778" s="613"/>
      <c r="F778" s="614"/>
      <c r="J778" s="612"/>
      <c r="N778" s="668"/>
      <c r="P778" s="618"/>
      <c r="Q778" s="618"/>
      <c r="R778" s="618"/>
      <c r="S778" s="618"/>
      <c r="T778" s="618"/>
      <c r="U778" s="618"/>
      <c r="V778" s="618"/>
      <c r="W778" s="618"/>
      <c r="X778" s="618"/>
      <c r="Y778" s="618"/>
      <c r="Z778" s="618"/>
      <c r="AC778" s="619"/>
      <c r="AD778" s="620"/>
      <c r="AJ778" s="668"/>
      <c r="AO778" s="612"/>
      <c r="AP778" s="612"/>
      <c r="AY778" s="623"/>
      <c r="BD778" s="611"/>
      <c r="BG778" s="624"/>
      <c r="BH778" s="625"/>
      <c r="BI778" s="672"/>
      <c r="BO778" s="612"/>
      <c r="BY778" s="669"/>
      <c r="CA778" s="669"/>
    </row>
    <row r="779" spans="3:79" s="610" customFormat="1">
      <c r="C779" s="611"/>
      <c r="D779" s="612"/>
      <c r="E779" s="613"/>
      <c r="F779" s="614"/>
      <c r="J779" s="612"/>
      <c r="N779" s="668"/>
      <c r="P779" s="618"/>
      <c r="Q779" s="618"/>
      <c r="R779" s="618"/>
      <c r="S779" s="618"/>
      <c r="T779" s="618"/>
      <c r="U779" s="618"/>
      <c r="V779" s="618"/>
      <c r="W779" s="618"/>
      <c r="X779" s="618"/>
      <c r="Y779" s="618"/>
      <c r="Z779" s="618"/>
      <c r="AC779" s="619"/>
      <c r="AD779" s="620"/>
      <c r="AJ779" s="668"/>
      <c r="AO779" s="612"/>
      <c r="AP779" s="612"/>
      <c r="AY779" s="623"/>
      <c r="BD779" s="611"/>
      <c r="BG779" s="624"/>
      <c r="BH779" s="625"/>
      <c r="BI779" s="672"/>
      <c r="BO779" s="612"/>
      <c r="BY779" s="669"/>
      <c r="CA779" s="669"/>
    </row>
    <row r="780" spans="3:79" s="610" customFormat="1">
      <c r="C780" s="611"/>
      <c r="D780" s="612"/>
      <c r="E780" s="613"/>
      <c r="F780" s="614"/>
      <c r="J780" s="612"/>
      <c r="N780" s="668"/>
      <c r="P780" s="618"/>
      <c r="Q780" s="618"/>
      <c r="R780" s="618"/>
      <c r="S780" s="618"/>
      <c r="T780" s="618"/>
      <c r="U780" s="618"/>
      <c r="V780" s="618"/>
      <c r="W780" s="618"/>
      <c r="X780" s="618"/>
      <c r="Y780" s="618"/>
      <c r="Z780" s="618"/>
      <c r="AC780" s="619"/>
      <c r="AD780" s="620"/>
      <c r="AJ780" s="668"/>
      <c r="AO780" s="612"/>
      <c r="AP780" s="612"/>
      <c r="AY780" s="623"/>
      <c r="BD780" s="611"/>
      <c r="BG780" s="624"/>
      <c r="BH780" s="625"/>
      <c r="BI780" s="672"/>
      <c r="BO780" s="612"/>
      <c r="BY780" s="669"/>
      <c r="CA780" s="669"/>
    </row>
    <row r="781" spans="3:79" s="610" customFormat="1">
      <c r="C781" s="611"/>
      <c r="D781" s="612"/>
      <c r="E781" s="613"/>
      <c r="F781" s="614"/>
      <c r="J781" s="612"/>
      <c r="N781" s="668"/>
      <c r="P781" s="618"/>
      <c r="Q781" s="618"/>
      <c r="R781" s="618"/>
      <c r="S781" s="618"/>
      <c r="T781" s="618"/>
      <c r="U781" s="618"/>
      <c r="V781" s="618"/>
      <c r="W781" s="618"/>
      <c r="X781" s="618"/>
      <c r="Y781" s="618"/>
      <c r="Z781" s="618"/>
      <c r="AC781" s="619"/>
      <c r="AD781" s="620"/>
      <c r="AJ781" s="668"/>
      <c r="AO781" s="612"/>
      <c r="AP781" s="612"/>
      <c r="AY781" s="623"/>
      <c r="BD781" s="611"/>
      <c r="BG781" s="624"/>
      <c r="BH781" s="625"/>
      <c r="BI781" s="672"/>
      <c r="BO781" s="612"/>
      <c r="BY781" s="669"/>
      <c r="CA781" s="669"/>
    </row>
    <row r="782" spans="3:79" s="610" customFormat="1">
      <c r="C782" s="611"/>
      <c r="D782" s="612"/>
      <c r="E782" s="613"/>
      <c r="F782" s="614"/>
      <c r="J782" s="612"/>
      <c r="N782" s="668"/>
      <c r="P782" s="618"/>
      <c r="Q782" s="618"/>
      <c r="R782" s="618"/>
      <c r="S782" s="618"/>
      <c r="T782" s="618"/>
      <c r="U782" s="618"/>
      <c r="V782" s="618"/>
      <c r="W782" s="618"/>
      <c r="X782" s="618"/>
      <c r="Y782" s="618"/>
      <c r="Z782" s="618"/>
      <c r="AC782" s="619"/>
      <c r="AD782" s="620"/>
      <c r="AJ782" s="668"/>
      <c r="AO782" s="612"/>
      <c r="AP782" s="612"/>
      <c r="AY782" s="623"/>
      <c r="BD782" s="611"/>
      <c r="BG782" s="624"/>
      <c r="BH782" s="625"/>
      <c r="BI782" s="672"/>
      <c r="BO782" s="612"/>
      <c r="BY782" s="669"/>
      <c r="CA782" s="669"/>
    </row>
    <row r="783" spans="3:79" s="610" customFormat="1">
      <c r="C783" s="611"/>
      <c r="D783" s="612"/>
      <c r="E783" s="613"/>
      <c r="F783" s="614"/>
      <c r="J783" s="612"/>
      <c r="N783" s="668"/>
      <c r="P783" s="618"/>
      <c r="Q783" s="618"/>
      <c r="R783" s="618"/>
      <c r="S783" s="618"/>
      <c r="T783" s="618"/>
      <c r="U783" s="618"/>
      <c r="V783" s="618"/>
      <c r="W783" s="618"/>
      <c r="X783" s="618"/>
      <c r="Y783" s="618"/>
      <c r="Z783" s="618"/>
      <c r="AC783" s="619"/>
      <c r="AD783" s="620"/>
      <c r="AJ783" s="668"/>
      <c r="AO783" s="612"/>
      <c r="AP783" s="612"/>
      <c r="AY783" s="623"/>
      <c r="BD783" s="611"/>
      <c r="BG783" s="624"/>
      <c r="BH783" s="625"/>
      <c r="BI783" s="672"/>
      <c r="BO783" s="612"/>
      <c r="BY783" s="669"/>
      <c r="CA783" s="669"/>
    </row>
    <row r="784" spans="3:79" s="610" customFormat="1">
      <c r="C784" s="611"/>
      <c r="D784" s="612"/>
      <c r="E784" s="613"/>
      <c r="F784" s="614"/>
      <c r="J784" s="612"/>
      <c r="N784" s="668"/>
      <c r="P784" s="618"/>
      <c r="Q784" s="618"/>
      <c r="R784" s="618"/>
      <c r="S784" s="618"/>
      <c r="T784" s="618"/>
      <c r="U784" s="618"/>
      <c r="V784" s="618"/>
      <c r="W784" s="618"/>
      <c r="X784" s="618"/>
      <c r="Y784" s="618"/>
      <c r="Z784" s="618"/>
      <c r="AC784" s="619"/>
      <c r="AD784" s="620"/>
      <c r="AJ784" s="668"/>
      <c r="AO784" s="612"/>
      <c r="AP784" s="612"/>
      <c r="AY784" s="623"/>
      <c r="BD784" s="611"/>
      <c r="BG784" s="624"/>
      <c r="BH784" s="625"/>
      <c r="BI784" s="672"/>
      <c r="BO784" s="612"/>
      <c r="BY784" s="669"/>
      <c r="CA784" s="669"/>
    </row>
    <row r="785" spans="3:79" s="610" customFormat="1">
      <c r="C785" s="611"/>
      <c r="D785" s="612"/>
      <c r="E785" s="613"/>
      <c r="F785" s="614"/>
      <c r="J785" s="612"/>
      <c r="N785" s="668"/>
      <c r="P785" s="618"/>
      <c r="Q785" s="618"/>
      <c r="R785" s="618"/>
      <c r="S785" s="618"/>
      <c r="T785" s="618"/>
      <c r="U785" s="618"/>
      <c r="V785" s="618"/>
      <c r="W785" s="618"/>
      <c r="X785" s="618"/>
      <c r="Y785" s="618"/>
      <c r="Z785" s="618"/>
      <c r="AC785" s="619"/>
      <c r="AD785" s="620"/>
      <c r="AJ785" s="668"/>
      <c r="AO785" s="612"/>
      <c r="AP785" s="612"/>
      <c r="AY785" s="623"/>
      <c r="BD785" s="611"/>
      <c r="BG785" s="624"/>
      <c r="BH785" s="625"/>
      <c r="BI785" s="672"/>
      <c r="BO785" s="612"/>
      <c r="BY785" s="669"/>
      <c r="CA785" s="669"/>
    </row>
    <row r="786" spans="3:79" s="610" customFormat="1">
      <c r="C786" s="611"/>
      <c r="D786" s="612"/>
      <c r="E786" s="613"/>
      <c r="F786" s="614"/>
      <c r="J786" s="612"/>
      <c r="N786" s="668"/>
      <c r="P786" s="618"/>
      <c r="Q786" s="618"/>
      <c r="R786" s="618"/>
      <c r="S786" s="618"/>
      <c r="T786" s="618"/>
      <c r="U786" s="618"/>
      <c r="V786" s="618"/>
      <c r="W786" s="618"/>
      <c r="X786" s="618"/>
      <c r="Y786" s="618"/>
      <c r="Z786" s="618"/>
      <c r="AC786" s="619"/>
      <c r="AD786" s="620"/>
      <c r="AJ786" s="668"/>
      <c r="AO786" s="612"/>
      <c r="AP786" s="612"/>
      <c r="AY786" s="623"/>
      <c r="BD786" s="611"/>
      <c r="BG786" s="624"/>
      <c r="BH786" s="625"/>
      <c r="BI786" s="672"/>
      <c r="BO786" s="612"/>
      <c r="BY786" s="669"/>
      <c r="CA786" s="669"/>
    </row>
    <row r="787" spans="3:79" s="610" customFormat="1">
      <c r="C787" s="611"/>
      <c r="D787" s="612"/>
      <c r="E787" s="613"/>
      <c r="F787" s="614"/>
      <c r="J787" s="612"/>
      <c r="N787" s="668"/>
      <c r="P787" s="618"/>
      <c r="Q787" s="618"/>
      <c r="R787" s="618"/>
      <c r="S787" s="618"/>
      <c r="T787" s="618"/>
      <c r="U787" s="618"/>
      <c r="V787" s="618"/>
      <c r="W787" s="618"/>
      <c r="X787" s="618"/>
      <c r="Y787" s="618"/>
      <c r="Z787" s="618"/>
      <c r="AC787" s="619"/>
      <c r="AD787" s="620"/>
      <c r="AJ787" s="668"/>
      <c r="AO787" s="612"/>
      <c r="AP787" s="612"/>
      <c r="AY787" s="623"/>
      <c r="BD787" s="611"/>
      <c r="BG787" s="624"/>
      <c r="BH787" s="625"/>
      <c r="BI787" s="672"/>
      <c r="BO787" s="612"/>
      <c r="BY787" s="669"/>
      <c r="CA787" s="669"/>
    </row>
    <row r="788" spans="3:79" s="610" customFormat="1">
      <c r="C788" s="611"/>
      <c r="D788" s="612"/>
      <c r="E788" s="613"/>
      <c r="F788" s="614"/>
      <c r="J788" s="612"/>
      <c r="N788" s="668"/>
      <c r="P788" s="618"/>
      <c r="Q788" s="618"/>
      <c r="R788" s="618"/>
      <c r="S788" s="618"/>
      <c r="T788" s="618"/>
      <c r="U788" s="618"/>
      <c r="V788" s="618"/>
      <c r="W788" s="618"/>
      <c r="X788" s="618"/>
      <c r="Y788" s="618"/>
      <c r="Z788" s="618"/>
      <c r="AC788" s="619"/>
      <c r="AD788" s="620"/>
      <c r="AJ788" s="668"/>
      <c r="AO788" s="612"/>
      <c r="AP788" s="612"/>
      <c r="AY788" s="623"/>
      <c r="BD788" s="611"/>
      <c r="BG788" s="624"/>
      <c r="BH788" s="625"/>
      <c r="BI788" s="672"/>
      <c r="BO788" s="612"/>
      <c r="BY788" s="669"/>
      <c r="CA788" s="669"/>
    </row>
    <row r="789" spans="3:79" s="610" customFormat="1">
      <c r="C789" s="611"/>
      <c r="D789" s="612"/>
      <c r="E789" s="613"/>
      <c r="F789" s="614"/>
      <c r="J789" s="612"/>
      <c r="N789" s="668"/>
      <c r="P789" s="618"/>
      <c r="Q789" s="618"/>
      <c r="R789" s="618"/>
      <c r="S789" s="618"/>
      <c r="T789" s="618"/>
      <c r="U789" s="618"/>
      <c r="V789" s="618"/>
      <c r="W789" s="618"/>
      <c r="X789" s="618"/>
      <c r="Y789" s="618"/>
      <c r="Z789" s="618"/>
      <c r="AC789" s="619"/>
      <c r="AD789" s="620"/>
      <c r="AJ789" s="668"/>
      <c r="AO789" s="612"/>
      <c r="AP789" s="612"/>
      <c r="AY789" s="623"/>
      <c r="BD789" s="611"/>
      <c r="BG789" s="624"/>
      <c r="BH789" s="625"/>
      <c r="BI789" s="672"/>
      <c r="BO789" s="612"/>
      <c r="BY789" s="669"/>
      <c r="CA789" s="669"/>
    </row>
    <row r="790" spans="3:79" s="610" customFormat="1">
      <c r="C790" s="611"/>
      <c r="D790" s="612"/>
      <c r="E790" s="613"/>
      <c r="F790" s="614"/>
      <c r="J790" s="612"/>
      <c r="N790" s="668"/>
      <c r="P790" s="618"/>
      <c r="Q790" s="618"/>
      <c r="R790" s="618"/>
      <c r="S790" s="618"/>
      <c r="T790" s="618"/>
      <c r="U790" s="618"/>
      <c r="V790" s="618"/>
      <c r="W790" s="618"/>
      <c r="X790" s="618"/>
      <c r="Y790" s="618"/>
      <c r="Z790" s="618"/>
      <c r="AC790" s="619"/>
      <c r="AD790" s="620"/>
      <c r="AJ790" s="668"/>
      <c r="AO790" s="612"/>
      <c r="AP790" s="612"/>
      <c r="AY790" s="623"/>
      <c r="BD790" s="611"/>
      <c r="BG790" s="624"/>
      <c r="BH790" s="625"/>
      <c r="BI790" s="672"/>
      <c r="BO790" s="612"/>
      <c r="BY790" s="669"/>
      <c r="CA790" s="669"/>
    </row>
    <row r="791" spans="3:79" s="610" customFormat="1">
      <c r="C791" s="611"/>
      <c r="D791" s="612"/>
      <c r="E791" s="613"/>
      <c r="F791" s="614"/>
      <c r="J791" s="612"/>
      <c r="N791" s="668"/>
      <c r="P791" s="618"/>
      <c r="Q791" s="618"/>
      <c r="R791" s="618"/>
      <c r="S791" s="618"/>
      <c r="T791" s="618"/>
      <c r="U791" s="618"/>
      <c r="V791" s="618"/>
      <c r="W791" s="618"/>
      <c r="X791" s="618"/>
      <c r="Y791" s="618"/>
      <c r="Z791" s="618"/>
      <c r="AC791" s="619"/>
      <c r="AD791" s="620"/>
      <c r="AJ791" s="668"/>
      <c r="AO791" s="612"/>
      <c r="AP791" s="612"/>
      <c r="AY791" s="623"/>
      <c r="BD791" s="611"/>
      <c r="BG791" s="624"/>
      <c r="BH791" s="625"/>
      <c r="BI791" s="672"/>
      <c r="BO791" s="612"/>
      <c r="BY791" s="669"/>
      <c r="CA791" s="669"/>
    </row>
    <row r="792" spans="3:79" s="610" customFormat="1">
      <c r="C792" s="611"/>
      <c r="D792" s="612"/>
      <c r="E792" s="613"/>
      <c r="F792" s="614"/>
      <c r="J792" s="612"/>
      <c r="N792" s="668"/>
      <c r="P792" s="618"/>
      <c r="Q792" s="618"/>
      <c r="R792" s="618"/>
      <c r="S792" s="618"/>
      <c r="T792" s="618"/>
      <c r="U792" s="618"/>
      <c r="V792" s="618"/>
      <c r="W792" s="618"/>
      <c r="X792" s="618"/>
      <c r="Y792" s="618"/>
      <c r="Z792" s="618"/>
      <c r="AC792" s="619"/>
      <c r="AD792" s="620"/>
      <c r="AJ792" s="668"/>
      <c r="AO792" s="612"/>
      <c r="AP792" s="612"/>
      <c r="AY792" s="623"/>
      <c r="BD792" s="611"/>
      <c r="BG792" s="624"/>
      <c r="BH792" s="625"/>
      <c r="BI792" s="672"/>
      <c r="BO792" s="612"/>
      <c r="BY792" s="669"/>
      <c r="CA792" s="669"/>
    </row>
    <row r="793" spans="3:79" s="610" customFormat="1">
      <c r="C793" s="611"/>
      <c r="D793" s="612"/>
      <c r="E793" s="613"/>
      <c r="F793" s="614"/>
      <c r="J793" s="612"/>
      <c r="N793" s="668"/>
      <c r="P793" s="618"/>
      <c r="Q793" s="618"/>
      <c r="R793" s="618"/>
      <c r="S793" s="618"/>
      <c r="T793" s="618"/>
      <c r="U793" s="618"/>
      <c r="V793" s="618"/>
      <c r="W793" s="618"/>
      <c r="X793" s="618"/>
      <c r="Y793" s="618"/>
      <c r="Z793" s="618"/>
      <c r="AC793" s="619"/>
      <c r="AD793" s="620"/>
      <c r="AJ793" s="668"/>
      <c r="AO793" s="612"/>
      <c r="AP793" s="612"/>
      <c r="AY793" s="623"/>
      <c r="BD793" s="611"/>
      <c r="BG793" s="624"/>
      <c r="BH793" s="625"/>
      <c r="BI793" s="672"/>
      <c r="BO793" s="612"/>
      <c r="BY793" s="669"/>
      <c r="CA793" s="669"/>
    </row>
    <row r="794" spans="3:79" s="610" customFormat="1">
      <c r="C794" s="611"/>
      <c r="D794" s="612"/>
      <c r="E794" s="613"/>
      <c r="F794" s="614"/>
      <c r="J794" s="612"/>
      <c r="N794" s="668"/>
      <c r="P794" s="618"/>
      <c r="Q794" s="618"/>
      <c r="R794" s="618"/>
      <c r="S794" s="618"/>
      <c r="T794" s="618"/>
      <c r="U794" s="618"/>
      <c r="V794" s="618"/>
      <c r="W794" s="618"/>
      <c r="X794" s="618"/>
      <c r="Y794" s="618"/>
      <c r="Z794" s="618"/>
      <c r="AC794" s="619"/>
      <c r="AD794" s="620"/>
      <c r="AJ794" s="668"/>
      <c r="AO794" s="612"/>
      <c r="AP794" s="612"/>
      <c r="AY794" s="623"/>
      <c r="BD794" s="611"/>
      <c r="BG794" s="624"/>
      <c r="BH794" s="625"/>
      <c r="BI794" s="672"/>
      <c r="BO794" s="612"/>
      <c r="BY794" s="669"/>
      <c r="CA794" s="669"/>
    </row>
    <row r="795" spans="3:79" s="610" customFormat="1">
      <c r="C795" s="611"/>
      <c r="D795" s="612"/>
      <c r="E795" s="613"/>
      <c r="F795" s="614"/>
      <c r="J795" s="612"/>
      <c r="N795" s="668"/>
      <c r="P795" s="618"/>
      <c r="Q795" s="618"/>
      <c r="R795" s="618"/>
      <c r="S795" s="618"/>
      <c r="T795" s="618"/>
      <c r="U795" s="618"/>
      <c r="V795" s="618"/>
      <c r="W795" s="618"/>
      <c r="X795" s="618"/>
      <c r="Y795" s="618"/>
      <c r="Z795" s="618"/>
      <c r="AC795" s="619"/>
      <c r="AD795" s="620"/>
      <c r="AJ795" s="668"/>
      <c r="AO795" s="612"/>
      <c r="AP795" s="612"/>
      <c r="AY795" s="623"/>
      <c r="BD795" s="611"/>
      <c r="BG795" s="624"/>
      <c r="BH795" s="625"/>
      <c r="BI795" s="672"/>
      <c r="BO795" s="612"/>
      <c r="BY795" s="669"/>
      <c r="CA795" s="669"/>
    </row>
    <row r="796" spans="3:79" s="610" customFormat="1">
      <c r="C796" s="611"/>
      <c r="D796" s="612"/>
      <c r="E796" s="613"/>
      <c r="F796" s="614"/>
      <c r="J796" s="612"/>
      <c r="N796" s="668"/>
      <c r="P796" s="618"/>
      <c r="Q796" s="618"/>
      <c r="R796" s="618"/>
      <c r="S796" s="618"/>
      <c r="T796" s="618"/>
      <c r="U796" s="618"/>
      <c r="V796" s="618"/>
      <c r="W796" s="618"/>
      <c r="X796" s="618"/>
      <c r="Y796" s="618"/>
      <c r="Z796" s="618"/>
      <c r="AC796" s="619"/>
      <c r="AD796" s="620"/>
      <c r="AJ796" s="668"/>
      <c r="AO796" s="612"/>
      <c r="AP796" s="612"/>
      <c r="AY796" s="623"/>
      <c r="BD796" s="611"/>
      <c r="BG796" s="624"/>
      <c r="BH796" s="625"/>
      <c r="BI796" s="672"/>
      <c r="BO796" s="612"/>
      <c r="BY796" s="669"/>
      <c r="CA796" s="669"/>
    </row>
    <row r="797" spans="3:79" s="610" customFormat="1">
      <c r="C797" s="611"/>
      <c r="D797" s="612"/>
      <c r="E797" s="613"/>
      <c r="F797" s="614"/>
      <c r="J797" s="612"/>
      <c r="N797" s="668"/>
      <c r="P797" s="618"/>
      <c r="Q797" s="618"/>
      <c r="R797" s="618"/>
      <c r="S797" s="618"/>
      <c r="T797" s="618"/>
      <c r="U797" s="618"/>
      <c r="V797" s="618"/>
      <c r="W797" s="618"/>
      <c r="X797" s="618"/>
      <c r="Y797" s="618"/>
      <c r="Z797" s="618"/>
      <c r="AC797" s="619"/>
      <c r="AD797" s="620"/>
      <c r="AJ797" s="668"/>
      <c r="AO797" s="612"/>
      <c r="AP797" s="612"/>
      <c r="AY797" s="623"/>
      <c r="BD797" s="611"/>
      <c r="BG797" s="624"/>
      <c r="BH797" s="625"/>
      <c r="BI797" s="672"/>
      <c r="BO797" s="612"/>
      <c r="BY797" s="669"/>
      <c r="CA797" s="669"/>
    </row>
    <row r="798" spans="3:79" s="610" customFormat="1">
      <c r="C798" s="611"/>
      <c r="D798" s="612"/>
      <c r="E798" s="613"/>
      <c r="F798" s="614"/>
      <c r="J798" s="612"/>
      <c r="N798" s="668"/>
      <c r="P798" s="618"/>
      <c r="Q798" s="618"/>
      <c r="R798" s="618"/>
      <c r="S798" s="618"/>
      <c r="T798" s="618"/>
      <c r="U798" s="618"/>
      <c r="V798" s="618"/>
      <c r="W798" s="618"/>
      <c r="X798" s="618"/>
      <c r="Y798" s="618"/>
      <c r="Z798" s="618"/>
      <c r="AC798" s="619"/>
      <c r="AD798" s="620"/>
      <c r="AJ798" s="668"/>
      <c r="AO798" s="612"/>
      <c r="AP798" s="612"/>
      <c r="AY798" s="623"/>
      <c r="BD798" s="611"/>
      <c r="BG798" s="624"/>
      <c r="BH798" s="625"/>
      <c r="BI798" s="672"/>
      <c r="BO798" s="612"/>
      <c r="BY798" s="669"/>
      <c r="CA798" s="669"/>
    </row>
    <row r="799" spans="3:79" s="610" customFormat="1">
      <c r="C799" s="611"/>
      <c r="D799" s="612"/>
      <c r="E799" s="613"/>
      <c r="F799" s="614"/>
      <c r="J799" s="612"/>
      <c r="N799" s="668"/>
      <c r="P799" s="618"/>
      <c r="Q799" s="618"/>
      <c r="R799" s="618"/>
      <c r="S799" s="618"/>
      <c r="T799" s="618"/>
      <c r="U799" s="618"/>
      <c r="V799" s="618"/>
      <c r="W799" s="618"/>
      <c r="X799" s="618"/>
      <c r="Y799" s="618"/>
      <c r="Z799" s="618"/>
      <c r="AC799" s="619"/>
      <c r="AD799" s="620"/>
      <c r="AJ799" s="668"/>
      <c r="AO799" s="612"/>
      <c r="AP799" s="612"/>
      <c r="AY799" s="623"/>
      <c r="BD799" s="611"/>
      <c r="BG799" s="624"/>
      <c r="BH799" s="625"/>
      <c r="BI799" s="672"/>
      <c r="BO799" s="612"/>
      <c r="BY799" s="669"/>
      <c r="CA799" s="669"/>
    </row>
    <row r="800" spans="3:79" s="610" customFormat="1">
      <c r="C800" s="611"/>
      <c r="D800" s="612"/>
      <c r="E800" s="613"/>
      <c r="F800" s="614"/>
      <c r="J800" s="612"/>
      <c r="N800" s="668"/>
      <c r="P800" s="618"/>
      <c r="Q800" s="618"/>
      <c r="R800" s="618"/>
      <c r="S800" s="618"/>
      <c r="T800" s="618"/>
      <c r="U800" s="618"/>
      <c r="V800" s="618"/>
      <c r="W800" s="618"/>
      <c r="X800" s="618"/>
      <c r="Y800" s="618"/>
      <c r="Z800" s="618"/>
      <c r="AC800" s="619"/>
      <c r="AD800" s="620"/>
      <c r="AJ800" s="668"/>
      <c r="AO800" s="612"/>
      <c r="AP800" s="612"/>
      <c r="AY800" s="623"/>
      <c r="BD800" s="611"/>
      <c r="BG800" s="624"/>
      <c r="BH800" s="625"/>
      <c r="BI800" s="672"/>
      <c r="BO800" s="612"/>
      <c r="BY800" s="669"/>
      <c r="CA800" s="669"/>
    </row>
    <row r="801" spans="3:79" s="610" customFormat="1">
      <c r="C801" s="611"/>
      <c r="D801" s="612"/>
      <c r="E801" s="613"/>
      <c r="F801" s="614"/>
      <c r="J801" s="612"/>
      <c r="N801" s="668"/>
      <c r="P801" s="618"/>
      <c r="Q801" s="618"/>
      <c r="R801" s="618"/>
      <c r="S801" s="618"/>
      <c r="T801" s="618"/>
      <c r="U801" s="618"/>
      <c r="V801" s="618"/>
      <c r="W801" s="618"/>
      <c r="X801" s="618"/>
      <c r="Y801" s="618"/>
      <c r="Z801" s="618"/>
      <c r="AC801" s="619"/>
      <c r="AD801" s="620"/>
      <c r="AJ801" s="668"/>
      <c r="AO801" s="612"/>
      <c r="AP801" s="612"/>
      <c r="AY801" s="623"/>
      <c r="BD801" s="611"/>
      <c r="BG801" s="624"/>
      <c r="BH801" s="625"/>
      <c r="BI801" s="672"/>
      <c r="BO801" s="612"/>
      <c r="BY801" s="669"/>
      <c r="CA801" s="669"/>
    </row>
    <row r="802" spans="3:79" s="610" customFormat="1">
      <c r="C802" s="611"/>
      <c r="D802" s="612"/>
      <c r="E802" s="613"/>
      <c r="F802" s="614"/>
      <c r="J802" s="612"/>
      <c r="N802" s="668"/>
      <c r="P802" s="618"/>
      <c r="Q802" s="618"/>
      <c r="R802" s="618"/>
      <c r="S802" s="618"/>
      <c r="T802" s="618"/>
      <c r="U802" s="618"/>
      <c r="V802" s="618"/>
      <c r="W802" s="618"/>
      <c r="X802" s="618"/>
      <c r="Y802" s="618"/>
      <c r="Z802" s="618"/>
      <c r="AC802" s="619"/>
      <c r="AD802" s="620"/>
      <c r="AJ802" s="668"/>
      <c r="AO802" s="612"/>
      <c r="AP802" s="612"/>
      <c r="AY802" s="623"/>
      <c r="BD802" s="611"/>
      <c r="BG802" s="624"/>
      <c r="BH802" s="625"/>
      <c r="BI802" s="672"/>
      <c r="BO802" s="612"/>
      <c r="BY802" s="669"/>
      <c r="CA802" s="669"/>
    </row>
    <row r="803" spans="3:79" s="610" customFormat="1">
      <c r="C803" s="611"/>
      <c r="D803" s="612"/>
      <c r="E803" s="613"/>
      <c r="F803" s="614"/>
      <c r="J803" s="612"/>
      <c r="N803" s="668"/>
      <c r="P803" s="618"/>
      <c r="Q803" s="618"/>
      <c r="R803" s="618"/>
      <c r="S803" s="618"/>
      <c r="T803" s="618"/>
      <c r="U803" s="618"/>
      <c r="V803" s="618"/>
      <c r="W803" s="618"/>
      <c r="X803" s="618"/>
      <c r="Y803" s="618"/>
      <c r="Z803" s="618"/>
      <c r="AC803" s="619"/>
      <c r="AD803" s="620"/>
      <c r="AJ803" s="668"/>
      <c r="AO803" s="612"/>
      <c r="AP803" s="612"/>
      <c r="AY803" s="623"/>
      <c r="BD803" s="611"/>
      <c r="BG803" s="624"/>
      <c r="BH803" s="625"/>
      <c r="BI803" s="672"/>
      <c r="BO803" s="612"/>
      <c r="BY803" s="669"/>
      <c r="CA803" s="669"/>
    </row>
    <row r="804" spans="3:79" s="610" customFormat="1">
      <c r="C804" s="611"/>
      <c r="D804" s="612"/>
      <c r="E804" s="613"/>
      <c r="F804" s="614"/>
      <c r="J804" s="612"/>
      <c r="N804" s="668"/>
      <c r="P804" s="618"/>
      <c r="Q804" s="618"/>
      <c r="R804" s="618"/>
      <c r="S804" s="618"/>
      <c r="T804" s="618"/>
      <c r="U804" s="618"/>
      <c r="V804" s="618"/>
      <c r="W804" s="618"/>
      <c r="X804" s="618"/>
      <c r="Y804" s="618"/>
      <c r="Z804" s="618"/>
      <c r="AC804" s="619"/>
      <c r="AD804" s="620"/>
      <c r="AJ804" s="668"/>
      <c r="AO804" s="612"/>
      <c r="AP804" s="612"/>
      <c r="AY804" s="623"/>
      <c r="BD804" s="611"/>
      <c r="BG804" s="624"/>
      <c r="BH804" s="625"/>
      <c r="BI804" s="672"/>
      <c r="BO804" s="612"/>
      <c r="BY804" s="669"/>
      <c r="CA804" s="669"/>
    </row>
    <row r="805" spans="3:79" s="610" customFormat="1">
      <c r="C805" s="611"/>
      <c r="D805" s="612"/>
      <c r="E805" s="613"/>
      <c r="F805" s="614"/>
      <c r="J805" s="612"/>
      <c r="N805" s="668"/>
      <c r="P805" s="618"/>
      <c r="Q805" s="618"/>
      <c r="R805" s="618"/>
      <c r="S805" s="618"/>
      <c r="T805" s="618"/>
      <c r="U805" s="618"/>
      <c r="V805" s="618"/>
      <c r="W805" s="618"/>
      <c r="X805" s="618"/>
      <c r="Y805" s="618"/>
      <c r="Z805" s="618"/>
      <c r="AC805" s="619"/>
      <c r="AD805" s="620"/>
      <c r="AJ805" s="668"/>
      <c r="AO805" s="612"/>
      <c r="AP805" s="612"/>
      <c r="AY805" s="623"/>
      <c r="BD805" s="611"/>
      <c r="BG805" s="624"/>
      <c r="BH805" s="625"/>
      <c r="BI805" s="672"/>
      <c r="BO805" s="612"/>
      <c r="BY805" s="669"/>
      <c r="CA805" s="669"/>
    </row>
    <row r="806" spans="3:79" s="610" customFormat="1">
      <c r="C806" s="611"/>
      <c r="D806" s="612"/>
      <c r="E806" s="613"/>
      <c r="F806" s="614"/>
      <c r="J806" s="612"/>
      <c r="N806" s="668"/>
      <c r="P806" s="618"/>
      <c r="Q806" s="618"/>
      <c r="R806" s="618"/>
      <c r="S806" s="618"/>
      <c r="T806" s="618"/>
      <c r="U806" s="618"/>
      <c r="V806" s="618"/>
      <c r="W806" s="618"/>
      <c r="X806" s="618"/>
      <c r="Y806" s="618"/>
      <c r="Z806" s="618"/>
      <c r="AC806" s="619"/>
      <c r="AD806" s="620"/>
      <c r="AJ806" s="668"/>
      <c r="AO806" s="612"/>
      <c r="AP806" s="612"/>
      <c r="AY806" s="623"/>
      <c r="BD806" s="611"/>
      <c r="BG806" s="624"/>
      <c r="BH806" s="625"/>
      <c r="BI806" s="672"/>
      <c r="BO806" s="612"/>
      <c r="BY806" s="669"/>
      <c r="CA806" s="669"/>
    </row>
    <row r="807" spans="3:79" s="610" customFormat="1">
      <c r="C807" s="611"/>
      <c r="D807" s="612"/>
      <c r="E807" s="613"/>
      <c r="F807" s="614"/>
      <c r="J807" s="612"/>
      <c r="N807" s="668"/>
      <c r="P807" s="618"/>
      <c r="Q807" s="618"/>
      <c r="R807" s="618"/>
      <c r="S807" s="618"/>
      <c r="T807" s="618"/>
      <c r="U807" s="618"/>
      <c r="V807" s="618"/>
      <c r="W807" s="618"/>
      <c r="X807" s="618"/>
      <c r="Y807" s="618"/>
      <c r="Z807" s="618"/>
      <c r="AC807" s="619"/>
      <c r="AD807" s="620"/>
      <c r="AJ807" s="668"/>
      <c r="AO807" s="612"/>
      <c r="AP807" s="612"/>
      <c r="AY807" s="623"/>
      <c r="BD807" s="611"/>
      <c r="BG807" s="624"/>
      <c r="BH807" s="625"/>
      <c r="BI807" s="672"/>
      <c r="BO807" s="612"/>
      <c r="BY807" s="669"/>
      <c r="CA807" s="669"/>
    </row>
    <row r="808" spans="3:79" s="610" customFormat="1">
      <c r="C808" s="611"/>
      <c r="D808" s="612"/>
      <c r="E808" s="613"/>
      <c r="F808" s="614"/>
      <c r="J808" s="612"/>
      <c r="N808" s="668"/>
      <c r="P808" s="618"/>
      <c r="Q808" s="618"/>
      <c r="R808" s="618"/>
      <c r="S808" s="618"/>
      <c r="T808" s="618"/>
      <c r="U808" s="618"/>
      <c r="V808" s="618"/>
      <c r="W808" s="618"/>
      <c r="X808" s="618"/>
      <c r="Y808" s="618"/>
      <c r="Z808" s="618"/>
      <c r="AC808" s="619"/>
      <c r="AD808" s="620"/>
      <c r="AJ808" s="668"/>
      <c r="AO808" s="612"/>
      <c r="AP808" s="612"/>
      <c r="AY808" s="623"/>
      <c r="BD808" s="611"/>
      <c r="BG808" s="624"/>
      <c r="BH808" s="625"/>
      <c r="BI808" s="672"/>
      <c r="BO808" s="612"/>
      <c r="BY808" s="669"/>
      <c r="CA808" s="669"/>
    </row>
    <row r="809" spans="3:79" s="610" customFormat="1">
      <c r="C809" s="611"/>
      <c r="D809" s="612"/>
      <c r="E809" s="613"/>
      <c r="F809" s="614"/>
      <c r="J809" s="612"/>
      <c r="N809" s="668"/>
      <c r="P809" s="618"/>
      <c r="Q809" s="618"/>
      <c r="R809" s="618"/>
      <c r="S809" s="618"/>
      <c r="T809" s="618"/>
      <c r="U809" s="618"/>
      <c r="V809" s="618"/>
      <c r="W809" s="618"/>
      <c r="X809" s="618"/>
      <c r="Y809" s="618"/>
      <c r="Z809" s="618"/>
      <c r="AC809" s="619"/>
      <c r="AD809" s="620"/>
      <c r="AJ809" s="668"/>
      <c r="AO809" s="612"/>
      <c r="AP809" s="612"/>
      <c r="AY809" s="623"/>
      <c r="BD809" s="611"/>
      <c r="BG809" s="624"/>
      <c r="BH809" s="625"/>
      <c r="BI809" s="672"/>
      <c r="BO809" s="612"/>
      <c r="BY809" s="669"/>
      <c r="CA809" s="669"/>
    </row>
    <row r="810" spans="3:79" s="610" customFormat="1">
      <c r="C810" s="611"/>
      <c r="D810" s="612"/>
      <c r="E810" s="613"/>
      <c r="F810" s="614"/>
      <c r="J810" s="612"/>
      <c r="N810" s="668"/>
      <c r="P810" s="618"/>
      <c r="Q810" s="618"/>
      <c r="R810" s="618"/>
      <c r="S810" s="618"/>
      <c r="T810" s="618"/>
      <c r="U810" s="618"/>
      <c r="V810" s="618"/>
      <c r="W810" s="618"/>
      <c r="X810" s="618"/>
      <c r="Y810" s="618"/>
      <c r="Z810" s="618"/>
      <c r="AC810" s="619"/>
      <c r="AD810" s="620"/>
      <c r="AJ810" s="668"/>
      <c r="AO810" s="612"/>
      <c r="AP810" s="612"/>
      <c r="AY810" s="623"/>
      <c r="BD810" s="611"/>
      <c r="BG810" s="624"/>
      <c r="BH810" s="625"/>
      <c r="BI810" s="672"/>
      <c r="BO810" s="612"/>
      <c r="BY810" s="669"/>
      <c r="CA810" s="669"/>
    </row>
    <row r="811" spans="3:79" s="610" customFormat="1">
      <c r="C811" s="611"/>
      <c r="D811" s="612"/>
      <c r="E811" s="613"/>
      <c r="F811" s="614"/>
      <c r="J811" s="612"/>
      <c r="N811" s="668"/>
      <c r="P811" s="618"/>
      <c r="Q811" s="618"/>
      <c r="R811" s="618"/>
      <c r="S811" s="618"/>
      <c r="T811" s="618"/>
      <c r="U811" s="618"/>
      <c r="V811" s="618"/>
      <c r="W811" s="618"/>
      <c r="X811" s="618"/>
      <c r="Y811" s="618"/>
      <c r="Z811" s="618"/>
      <c r="AC811" s="619"/>
      <c r="AD811" s="620"/>
      <c r="AJ811" s="668"/>
      <c r="AO811" s="612"/>
      <c r="AP811" s="612"/>
      <c r="AY811" s="623"/>
      <c r="BD811" s="611"/>
      <c r="BG811" s="624"/>
      <c r="BH811" s="625"/>
      <c r="BI811" s="672"/>
      <c r="BO811" s="612"/>
      <c r="BY811" s="669"/>
      <c r="CA811" s="669"/>
    </row>
    <row r="812" spans="3:79" s="610" customFormat="1">
      <c r="C812" s="611"/>
      <c r="D812" s="612"/>
      <c r="E812" s="613"/>
      <c r="F812" s="614"/>
      <c r="J812" s="612"/>
      <c r="N812" s="668"/>
      <c r="P812" s="618"/>
      <c r="Q812" s="618"/>
      <c r="R812" s="618"/>
      <c r="S812" s="618"/>
      <c r="T812" s="618"/>
      <c r="U812" s="618"/>
      <c r="V812" s="618"/>
      <c r="W812" s="618"/>
      <c r="X812" s="618"/>
      <c r="Y812" s="618"/>
      <c r="Z812" s="618"/>
      <c r="AC812" s="619"/>
      <c r="AD812" s="620"/>
      <c r="AJ812" s="668"/>
      <c r="AO812" s="612"/>
      <c r="AP812" s="612"/>
      <c r="AY812" s="623"/>
      <c r="BD812" s="611"/>
      <c r="BG812" s="624"/>
      <c r="BH812" s="625"/>
      <c r="BI812" s="672"/>
      <c r="BO812" s="612"/>
      <c r="BY812" s="669"/>
      <c r="CA812" s="669"/>
    </row>
    <row r="813" spans="3:79" s="610" customFormat="1">
      <c r="C813" s="611"/>
      <c r="D813" s="612"/>
      <c r="E813" s="613"/>
      <c r="F813" s="614"/>
      <c r="J813" s="612"/>
      <c r="N813" s="668"/>
      <c r="P813" s="618"/>
      <c r="Q813" s="618"/>
      <c r="R813" s="618"/>
      <c r="S813" s="618"/>
      <c r="T813" s="618"/>
      <c r="U813" s="618"/>
      <c r="V813" s="618"/>
      <c r="W813" s="618"/>
      <c r="X813" s="618"/>
      <c r="Y813" s="618"/>
      <c r="Z813" s="618"/>
      <c r="AC813" s="619"/>
      <c r="AD813" s="620"/>
      <c r="AJ813" s="668"/>
      <c r="AO813" s="612"/>
      <c r="AP813" s="612"/>
      <c r="AY813" s="623"/>
      <c r="BD813" s="611"/>
      <c r="BG813" s="624"/>
      <c r="BH813" s="625"/>
      <c r="BI813" s="672"/>
      <c r="BO813" s="612"/>
      <c r="BY813" s="669"/>
      <c r="CA813" s="669"/>
    </row>
    <row r="814" spans="3:79" s="610" customFormat="1">
      <c r="C814" s="611"/>
      <c r="D814" s="612"/>
      <c r="E814" s="613"/>
      <c r="F814" s="614"/>
      <c r="J814" s="612"/>
      <c r="N814" s="668"/>
      <c r="P814" s="618"/>
      <c r="Q814" s="618"/>
      <c r="R814" s="618"/>
      <c r="S814" s="618"/>
      <c r="T814" s="618"/>
      <c r="U814" s="618"/>
      <c r="V814" s="618"/>
      <c r="W814" s="618"/>
      <c r="X814" s="618"/>
      <c r="Y814" s="618"/>
      <c r="Z814" s="618"/>
      <c r="AC814" s="619"/>
      <c r="AD814" s="620"/>
      <c r="AJ814" s="668"/>
      <c r="AO814" s="612"/>
      <c r="AP814" s="612"/>
      <c r="AY814" s="623"/>
      <c r="BD814" s="611"/>
      <c r="BG814" s="624"/>
      <c r="BH814" s="625"/>
      <c r="BI814" s="672"/>
      <c r="BO814" s="612"/>
      <c r="BY814" s="669"/>
      <c r="CA814" s="669"/>
    </row>
    <row r="815" spans="3:79" s="610" customFormat="1">
      <c r="C815" s="611"/>
      <c r="D815" s="612"/>
      <c r="E815" s="613"/>
      <c r="F815" s="614"/>
      <c r="J815" s="612"/>
      <c r="N815" s="668"/>
      <c r="P815" s="618"/>
      <c r="Q815" s="618"/>
      <c r="R815" s="618"/>
      <c r="S815" s="618"/>
      <c r="T815" s="618"/>
      <c r="U815" s="618"/>
      <c r="V815" s="618"/>
      <c r="W815" s="618"/>
      <c r="X815" s="618"/>
      <c r="Y815" s="618"/>
      <c r="Z815" s="618"/>
      <c r="AC815" s="619"/>
      <c r="AD815" s="620"/>
      <c r="AJ815" s="668"/>
      <c r="AO815" s="612"/>
      <c r="AP815" s="612"/>
      <c r="AY815" s="623"/>
      <c r="BD815" s="611"/>
      <c r="BG815" s="624"/>
      <c r="BH815" s="625"/>
      <c r="BI815" s="672"/>
      <c r="BO815" s="612"/>
      <c r="BY815" s="669"/>
      <c r="CA815" s="669"/>
    </row>
    <row r="816" spans="3:79" s="610" customFormat="1">
      <c r="C816" s="611"/>
      <c r="D816" s="612"/>
      <c r="E816" s="613"/>
      <c r="F816" s="614"/>
      <c r="J816" s="612"/>
      <c r="N816" s="668"/>
      <c r="P816" s="618"/>
      <c r="Q816" s="618"/>
      <c r="R816" s="618"/>
      <c r="S816" s="618"/>
      <c r="T816" s="618"/>
      <c r="U816" s="618"/>
      <c r="V816" s="618"/>
      <c r="W816" s="618"/>
      <c r="X816" s="618"/>
      <c r="Y816" s="618"/>
      <c r="Z816" s="618"/>
      <c r="AC816" s="619"/>
      <c r="AD816" s="620"/>
      <c r="AJ816" s="668"/>
      <c r="AO816" s="612"/>
      <c r="AP816" s="612"/>
      <c r="AY816" s="623"/>
      <c r="BD816" s="611"/>
      <c r="BG816" s="624"/>
      <c r="BH816" s="625"/>
      <c r="BI816" s="672"/>
      <c r="BO816" s="612"/>
      <c r="BY816" s="669"/>
      <c r="CA816" s="669"/>
    </row>
    <row r="817" spans="3:79" s="610" customFormat="1">
      <c r="C817" s="611"/>
      <c r="D817" s="612"/>
      <c r="E817" s="613"/>
      <c r="F817" s="614"/>
      <c r="J817" s="612"/>
      <c r="N817" s="668"/>
      <c r="P817" s="618"/>
      <c r="Q817" s="618"/>
      <c r="R817" s="618"/>
      <c r="S817" s="618"/>
      <c r="T817" s="618"/>
      <c r="U817" s="618"/>
      <c r="V817" s="618"/>
      <c r="W817" s="618"/>
      <c r="X817" s="618"/>
      <c r="Y817" s="618"/>
      <c r="Z817" s="618"/>
      <c r="AC817" s="619"/>
      <c r="AD817" s="620"/>
      <c r="AJ817" s="668"/>
      <c r="AO817" s="612"/>
      <c r="AP817" s="612"/>
      <c r="AY817" s="623"/>
      <c r="BD817" s="611"/>
      <c r="BG817" s="624"/>
      <c r="BH817" s="625"/>
      <c r="BI817" s="672"/>
      <c r="BO817" s="612"/>
      <c r="BY817" s="669"/>
      <c r="CA817" s="669"/>
    </row>
    <row r="818" spans="3:79" s="610" customFormat="1">
      <c r="C818" s="611"/>
      <c r="D818" s="612"/>
      <c r="E818" s="613"/>
      <c r="F818" s="614"/>
      <c r="J818" s="612"/>
      <c r="N818" s="668"/>
      <c r="P818" s="618"/>
      <c r="Q818" s="618"/>
      <c r="R818" s="618"/>
      <c r="S818" s="618"/>
      <c r="T818" s="618"/>
      <c r="U818" s="618"/>
      <c r="V818" s="618"/>
      <c r="W818" s="618"/>
      <c r="X818" s="618"/>
      <c r="Y818" s="618"/>
      <c r="Z818" s="618"/>
      <c r="AC818" s="619"/>
      <c r="AD818" s="620"/>
      <c r="AJ818" s="668"/>
      <c r="AO818" s="612"/>
      <c r="AP818" s="612"/>
      <c r="AY818" s="623"/>
      <c r="BD818" s="611"/>
      <c r="BG818" s="624"/>
      <c r="BH818" s="625"/>
      <c r="BI818" s="672"/>
      <c r="BO818" s="612"/>
      <c r="BY818" s="669"/>
      <c r="CA818" s="669"/>
    </row>
    <row r="819" spans="3:79" s="610" customFormat="1">
      <c r="C819" s="611"/>
      <c r="D819" s="612"/>
      <c r="E819" s="613"/>
      <c r="F819" s="614"/>
      <c r="J819" s="612"/>
      <c r="N819" s="668"/>
      <c r="P819" s="618"/>
      <c r="Q819" s="618"/>
      <c r="R819" s="618"/>
      <c r="S819" s="618"/>
      <c r="T819" s="618"/>
      <c r="U819" s="618"/>
      <c r="V819" s="618"/>
      <c r="W819" s="618"/>
      <c r="X819" s="618"/>
      <c r="Y819" s="618"/>
      <c r="Z819" s="618"/>
      <c r="AC819" s="619"/>
      <c r="AD819" s="620"/>
      <c r="AJ819" s="668"/>
      <c r="AO819" s="612"/>
      <c r="AP819" s="612"/>
      <c r="AY819" s="623"/>
      <c r="BD819" s="611"/>
      <c r="BG819" s="624"/>
      <c r="BH819" s="625"/>
      <c r="BI819" s="672"/>
      <c r="BO819" s="612"/>
      <c r="BY819" s="669"/>
      <c r="CA819" s="669"/>
    </row>
    <row r="820" spans="3:79" s="610" customFormat="1">
      <c r="C820" s="611"/>
      <c r="D820" s="612"/>
      <c r="E820" s="613"/>
      <c r="F820" s="614"/>
      <c r="J820" s="612"/>
      <c r="N820" s="668"/>
      <c r="P820" s="618"/>
      <c r="Q820" s="618"/>
      <c r="R820" s="618"/>
      <c r="S820" s="618"/>
      <c r="T820" s="618"/>
      <c r="U820" s="618"/>
      <c r="V820" s="618"/>
      <c r="W820" s="618"/>
      <c r="X820" s="618"/>
      <c r="Y820" s="618"/>
      <c r="Z820" s="618"/>
      <c r="AC820" s="619"/>
      <c r="AD820" s="620"/>
      <c r="AJ820" s="668"/>
      <c r="AO820" s="612"/>
      <c r="AP820" s="612"/>
      <c r="AY820" s="623"/>
      <c r="BD820" s="611"/>
      <c r="BG820" s="624"/>
      <c r="BH820" s="625"/>
      <c r="BI820" s="672"/>
      <c r="BO820" s="612"/>
      <c r="BY820" s="669"/>
      <c r="CA820" s="669"/>
    </row>
    <row r="821" spans="3:79" s="610" customFormat="1">
      <c r="C821" s="611"/>
      <c r="D821" s="612"/>
      <c r="E821" s="613"/>
      <c r="F821" s="614"/>
      <c r="J821" s="612"/>
      <c r="N821" s="668"/>
      <c r="P821" s="618"/>
      <c r="Q821" s="618"/>
      <c r="R821" s="618"/>
      <c r="S821" s="618"/>
      <c r="T821" s="618"/>
      <c r="U821" s="618"/>
      <c r="V821" s="618"/>
      <c r="W821" s="618"/>
      <c r="X821" s="618"/>
      <c r="Y821" s="618"/>
      <c r="Z821" s="618"/>
      <c r="AC821" s="619"/>
      <c r="AD821" s="620"/>
      <c r="AJ821" s="668"/>
      <c r="AO821" s="612"/>
      <c r="AP821" s="612"/>
      <c r="AY821" s="623"/>
      <c r="BD821" s="611"/>
      <c r="BG821" s="624"/>
      <c r="BH821" s="625"/>
      <c r="BI821" s="672"/>
      <c r="BO821" s="612"/>
      <c r="BY821" s="669"/>
      <c r="CA821" s="669"/>
    </row>
    <row r="822" spans="3:79" s="610" customFormat="1">
      <c r="C822" s="611"/>
      <c r="D822" s="612"/>
      <c r="E822" s="613"/>
      <c r="F822" s="614"/>
      <c r="J822" s="612"/>
      <c r="N822" s="668"/>
      <c r="P822" s="618"/>
      <c r="Q822" s="618"/>
      <c r="R822" s="618"/>
      <c r="S822" s="618"/>
      <c r="T822" s="618"/>
      <c r="U822" s="618"/>
      <c r="V822" s="618"/>
      <c r="W822" s="618"/>
      <c r="X822" s="618"/>
      <c r="Y822" s="618"/>
      <c r="Z822" s="618"/>
      <c r="AC822" s="619"/>
      <c r="AD822" s="620"/>
      <c r="AJ822" s="668"/>
      <c r="AO822" s="612"/>
      <c r="AP822" s="612"/>
      <c r="AY822" s="623"/>
      <c r="BD822" s="611"/>
      <c r="BG822" s="624"/>
      <c r="BH822" s="625"/>
      <c r="BI822" s="672"/>
      <c r="BO822" s="612"/>
      <c r="BY822" s="669"/>
      <c r="CA822" s="669"/>
    </row>
    <row r="823" spans="3:79" s="610" customFormat="1">
      <c r="C823" s="611"/>
      <c r="D823" s="612"/>
      <c r="E823" s="613"/>
      <c r="F823" s="614"/>
      <c r="J823" s="612"/>
      <c r="N823" s="668"/>
      <c r="P823" s="618"/>
      <c r="Q823" s="618"/>
      <c r="R823" s="618"/>
      <c r="S823" s="618"/>
      <c r="T823" s="618"/>
      <c r="U823" s="618"/>
      <c r="V823" s="618"/>
      <c r="W823" s="618"/>
      <c r="X823" s="618"/>
      <c r="Y823" s="618"/>
      <c r="Z823" s="618"/>
      <c r="AC823" s="619"/>
      <c r="AD823" s="620"/>
      <c r="AJ823" s="668"/>
      <c r="AO823" s="612"/>
      <c r="AP823" s="612"/>
      <c r="AY823" s="623"/>
      <c r="BD823" s="611"/>
      <c r="BG823" s="624"/>
      <c r="BH823" s="625"/>
      <c r="BI823" s="672"/>
      <c r="BO823" s="612"/>
      <c r="BY823" s="669"/>
      <c r="CA823" s="669"/>
    </row>
    <row r="824" spans="3:79" s="610" customFormat="1">
      <c r="C824" s="611"/>
      <c r="D824" s="612"/>
      <c r="E824" s="613"/>
      <c r="F824" s="614"/>
      <c r="J824" s="612"/>
      <c r="N824" s="668"/>
      <c r="P824" s="618"/>
      <c r="Q824" s="618"/>
      <c r="R824" s="618"/>
      <c r="S824" s="618"/>
      <c r="T824" s="618"/>
      <c r="U824" s="618"/>
      <c r="V824" s="618"/>
      <c r="W824" s="618"/>
      <c r="X824" s="618"/>
      <c r="Y824" s="618"/>
      <c r="Z824" s="618"/>
      <c r="AC824" s="619"/>
      <c r="AD824" s="620"/>
      <c r="AJ824" s="668"/>
      <c r="AO824" s="612"/>
      <c r="AP824" s="612"/>
      <c r="AY824" s="623"/>
      <c r="BD824" s="611"/>
      <c r="BG824" s="624"/>
      <c r="BH824" s="625"/>
      <c r="BI824" s="672"/>
      <c r="BO824" s="612"/>
      <c r="BY824" s="669"/>
      <c r="CA824" s="669"/>
    </row>
    <row r="825" spans="3:79" s="610" customFormat="1">
      <c r="C825" s="611"/>
      <c r="D825" s="612"/>
      <c r="E825" s="613"/>
      <c r="F825" s="614"/>
      <c r="J825" s="612"/>
      <c r="N825" s="668"/>
      <c r="P825" s="618"/>
      <c r="Q825" s="618"/>
      <c r="R825" s="618"/>
      <c r="S825" s="618"/>
      <c r="T825" s="618"/>
      <c r="U825" s="618"/>
      <c r="V825" s="618"/>
      <c r="W825" s="618"/>
      <c r="X825" s="618"/>
      <c r="Y825" s="618"/>
      <c r="Z825" s="618"/>
      <c r="AC825" s="619"/>
      <c r="AD825" s="620"/>
      <c r="AJ825" s="668"/>
      <c r="AO825" s="612"/>
      <c r="AP825" s="612"/>
      <c r="AY825" s="623"/>
      <c r="BD825" s="611"/>
      <c r="BG825" s="624"/>
      <c r="BH825" s="625"/>
      <c r="BI825" s="672"/>
      <c r="BO825" s="612"/>
      <c r="BY825" s="669"/>
      <c r="CA825" s="669"/>
    </row>
    <row r="826" spans="3:79" s="610" customFormat="1">
      <c r="C826" s="611"/>
      <c r="D826" s="612"/>
      <c r="E826" s="613"/>
      <c r="F826" s="614"/>
      <c r="J826" s="612"/>
      <c r="N826" s="668"/>
      <c r="P826" s="618"/>
      <c r="Q826" s="618"/>
      <c r="R826" s="618"/>
      <c r="S826" s="618"/>
      <c r="T826" s="618"/>
      <c r="U826" s="618"/>
      <c r="V826" s="618"/>
      <c r="W826" s="618"/>
      <c r="X826" s="618"/>
      <c r="Y826" s="618"/>
      <c r="Z826" s="618"/>
      <c r="AC826" s="619"/>
      <c r="AD826" s="620"/>
      <c r="AJ826" s="668"/>
      <c r="AO826" s="612"/>
      <c r="AP826" s="612"/>
      <c r="AY826" s="623"/>
      <c r="BD826" s="611"/>
      <c r="BG826" s="624"/>
      <c r="BH826" s="625"/>
      <c r="BI826" s="672"/>
      <c r="BO826" s="612"/>
      <c r="BY826" s="669"/>
      <c r="CA826" s="669"/>
    </row>
    <row r="827" spans="3:79" s="610" customFormat="1">
      <c r="C827" s="611"/>
      <c r="D827" s="612"/>
      <c r="E827" s="613"/>
      <c r="F827" s="614"/>
      <c r="J827" s="612"/>
      <c r="N827" s="668"/>
      <c r="P827" s="618"/>
      <c r="Q827" s="618"/>
      <c r="R827" s="618"/>
      <c r="S827" s="618"/>
      <c r="T827" s="618"/>
      <c r="U827" s="618"/>
      <c r="V827" s="618"/>
      <c r="W827" s="618"/>
      <c r="X827" s="618"/>
      <c r="Y827" s="618"/>
      <c r="Z827" s="618"/>
      <c r="AC827" s="619"/>
      <c r="AD827" s="620"/>
      <c r="AJ827" s="668"/>
      <c r="AO827" s="612"/>
      <c r="AP827" s="612"/>
      <c r="AY827" s="623"/>
      <c r="BD827" s="611"/>
      <c r="BG827" s="624"/>
      <c r="BH827" s="625"/>
      <c r="BI827" s="672"/>
      <c r="BO827" s="612"/>
      <c r="BY827" s="669"/>
      <c r="CA827" s="669"/>
    </row>
    <row r="828" spans="3:79" s="610" customFormat="1">
      <c r="C828" s="611"/>
      <c r="D828" s="612"/>
      <c r="E828" s="613"/>
      <c r="F828" s="614"/>
      <c r="J828" s="612"/>
      <c r="N828" s="668"/>
      <c r="P828" s="618"/>
      <c r="Q828" s="618"/>
      <c r="R828" s="618"/>
      <c r="S828" s="618"/>
      <c r="T828" s="618"/>
      <c r="U828" s="618"/>
      <c r="V828" s="618"/>
      <c r="W828" s="618"/>
      <c r="X828" s="618"/>
      <c r="Y828" s="618"/>
      <c r="Z828" s="618"/>
      <c r="AC828" s="619"/>
      <c r="AD828" s="620"/>
      <c r="AJ828" s="668"/>
      <c r="AO828" s="612"/>
      <c r="AP828" s="612"/>
      <c r="AY828" s="623"/>
      <c r="BD828" s="611"/>
      <c r="BG828" s="624"/>
      <c r="BH828" s="625"/>
      <c r="BI828" s="672"/>
      <c r="BO828" s="612"/>
      <c r="BY828" s="669"/>
      <c r="CA828" s="669"/>
    </row>
    <row r="829" spans="3:79" s="610" customFormat="1">
      <c r="C829" s="611"/>
      <c r="D829" s="612"/>
      <c r="E829" s="613"/>
      <c r="F829" s="614"/>
      <c r="J829" s="612"/>
      <c r="N829" s="668"/>
      <c r="P829" s="618"/>
      <c r="Q829" s="618"/>
      <c r="R829" s="618"/>
      <c r="S829" s="618"/>
      <c r="T829" s="618"/>
      <c r="U829" s="618"/>
      <c r="V829" s="618"/>
      <c r="W829" s="618"/>
      <c r="X829" s="618"/>
      <c r="Y829" s="618"/>
      <c r="Z829" s="618"/>
      <c r="AC829" s="619"/>
      <c r="AD829" s="620"/>
      <c r="AJ829" s="668"/>
      <c r="AO829" s="612"/>
      <c r="AP829" s="612"/>
      <c r="AY829" s="623"/>
      <c r="BD829" s="611"/>
      <c r="BG829" s="624"/>
      <c r="BH829" s="625"/>
      <c r="BI829" s="672"/>
      <c r="BO829" s="612"/>
      <c r="BY829" s="669"/>
      <c r="CA829" s="669"/>
    </row>
    <row r="830" spans="3:79" s="610" customFormat="1">
      <c r="C830" s="611"/>
      <c r="D830" s="612"/>
      <c r="E830" s="613"/>
      <c r="F830" s="614"/>
      <c r="J830" s="612"/>
      <c r="N830" s="668"/>
      <c r="P830" s="618"/>
      <c r="Q830" s="618"/>
      <c r="R830" s="618"/>
      <c r="S830" s="618"/>
      <c r="T830" s="618"/>
      <c r="U830" s="618"/>
      <c r="V830" s="618"/>
      <c r="W830" s="618"/>
      <c r="X830" s="618"/>
      <c r="Y830" s="618"/>
      <c r="Z830" s="618"/>
      <c r="AC830" s="619"/>
      <c r="AD830" s="620"/>
      <c r="AJ830" s="668"/>
      <c r="AO830" s="612"/>
      <c r="AP830" s="612"/>
      <c r="AY830" s="623"/>
      <c r="BD830" s="611"/>
      <c r="BG830" s="624"/>
      <c r="BH830" s="625"/>
      <c r="BI830" s="672"/>
      <c r="BO830" s="612"/>
      <c r="BY830" s="669"/>
      <c r="CA830" s="669"/>
    </row>
    <row r="831" spans="3:79" s="610" customFormat="1">
      <c r="C831" s="611"/>
      <c r="D831" s="612"/>
      <c r="E831" s="613"/>
      <c r="F831" s="614"/>
      <c r="J831" s="612"/>
      <c r="N831" s="668"/>
      <c r="P831" s="618"/>
      <c r="Q831" s="618"/>
      <c r="R831" s="618"/>
      <c r="S831" s="618"/>
      <c r="T831" s="618"/>
      <c r="U831" s="618"/>
      <c r="V831" s="618"/>
      <c r="W831" s="618"/>
      <c r="X831" s="618"/>
      <c r="Y831" s="618"/>
      <c r="Z831" s="618"/>
      <c r="AC831" s="619"/>
      <c r="AD831" s="620"/>
      <c r="AJ831" s="668"/>
      <c r="AO831" s="612"/>
      <c r="AP831" s="612"/>
      <c r="AY831" s="623"/>
      <c r="BD831" s="611"/>
      <c r="BG831" s="624"/>
      <c r="BH831" s="625"/>
      <c r="BI831" s="672"/>
      <c r="BO831" s="612"/>
      <c r="BY831" s="669"/>
      <c r="CA831" s="669"/>
    </row>
    <row r="832" spans="3:79" s="610" customFormat="1">
      <c r="C832" s="611"/>
      <c r="D832" s="612"/>
      <c r="E832" s="613"/>
      <c r="F832" s="614"/>
      <c r="J832" s="612"/>
      <c r="N832" s="668"/>
      <c r="P832" s="618"/>
      <c r="Q832" s="618"/>
      <c r="R832" s="618"/>
      <c r="S832" s="618"/>
      <c r="T832" s="618"/>
      <c r="U832" s="618"/>
      <c r="V832" s="618"/>
      <c r="W832" s="618"/>
      <c r="X832" s="618"/>
      <c r="Y832" s="618"/>
      <c r="Z832" s="618"/>
      <c r="AC832" s="619"/>
      <c r="AD832" s="620"/>
      <c r="AJ832" s="668"/>
      <c r="AO832" s="612"/>
      <c r="AP832" s="612"/>
      <c r="AY832" s="623"/>
      <c r="BD832" s="611"/>
      <c r="BG832" s="624"/>
      <c r="BH832" s="625"/>
      <c r="BI832" s="672"/>
      <c r="BO832" s="612"/>
      <c r="BY832" s="669"/>
      <c r="CA832" s="669"/>
    </row>
    <row r="833" spans="3:79" s="610" customFormat="1">
      <c r="C833" s="611"/>
      <c r="D833" s="612"/>
      <c r="E833" s="613"/>
      <c r="F833" s="614"/>
      <c r="J833" s="612"/>
      <c r="N833" s="668"/>
      <c r="P833" s="618"/>
      <c r="Q833" s="618"/>
      <c r="R833" s="618"/>
      <c r="S833" s="618"/>
      <c r="T833" s="618"/>
      <c r="U833" s="618"/>
      <c r="V833" s="618"/>
      <c r="W833" s="618"/>
      <c r="X833" s="618"/>
      <c r="Y833" s="618"/>
      <c r="Z833" s="618"/>
      <c r="AC833" s="619"/>
      <c r="AD833" s="620"/>
      <c r="AJ833" s="668"/>
      <c r="AO833" s="612"/>
      <c r="AP833" s="612"/>
      <c r="AY833" s="623"/>
      <c r="BD833" s="611"/>
      <c r="BG833" s="624"/>
      <c r="BH833" s="625"/>
      <c r="BI833" s="672"/>
      <c r="BO833" s="612"/>
      <c r="BY833" s="669"/>
      <c r="CA833" s="669"/>
    </row>
    <row r="834" spans="3:79" s="610" customFormat="1">
      <c r="C834" s="611"/>
      <c r="D834" s="612"/>
      <c r="E834" s="613"/>
      <c r="F834" s="614"/>
      <c r="J834" s="612"/>
      <c r="N834" s="668"/>
      <c r="P834" s="618"/>
      <c r="Q834" s="618"/>
      <c r="R834" s="618"/>
      <c r="S834" s="618"/>
      <c r="T834" s="618"/>
      <c r="U834" s="618"/>
      <c r="V834" s="618"/>
      <c r="W834" s="618"/>
      <c r="X834" s="618"/>
      <c r="Y834" s="618"/>
      <c r="Z834" s="618"/>
      <c r="AC834" s="619"/>
      <c r="AD834" s="620"/>
      <c r="AJ834" s="668"/>
      <c r="AO834" s="612"/>
      <c r="AP834" s="612"/>
      <c r="AY834" s="623"/>
      <c r="BD834" s="611"/>
      <c r="BG834" s="624"/>
      <c r="BH834" s="625"/>
      <c r="BI834" s="672"/>
      <c r="BO834" s="612"/>
      <c r="BY834" s="669"/>
      <c r="CA834" s="669"/>
    </row>
    <row r="835" spans="3:79" s="610" customFormat="1">
      <c r="C835" s="611"/>
      <c r="D835" s="612"/>
      <c r="E835" s="613"/>
      <c r="F835" s="614"/>
      <c r="J835" s="612"/>
      <c r="N835" s="668"/>
      <c r="P835" s="618"/>
      <c r="Q835" s="618"/>
      <c r="R835" s="618"/>
      <c r="S835" s="618"/>
      <c r="T835" s="618"/>
      <c r="U835" s="618"/>
      <c r="V835" s="618"/>
      <c r="W835" s="618"/>
      <c r="X835" s="618"/>
      <c r="Y835" s="618"/>
      <c r="Z835" s="618"/>
      <c r="AC835" s="619"/>
      <c r="AD835" s="620"/>
      <c r="AJ835" s="668"/>
      <c r="AO835" s="612"/>
      <c r="AP835" s="612"/>
      <c r="AY835" s="623"/>
      <c r="BD835" s="611"/>
      <c r="BG835" s="624"/>
      <c r="BH835" s="625"/>
      <c r="BI835" s="672"/>
      <c r="BO835" s="612"/>
      <c r="BY835" s="669"/>
      <c r="CA835" s="669"/>
    </row>
    <row r="836" spans="3:79" s="610" customFormat="1">
      <c r="C836" s="611"/>
      <c r="D836" s="612"/>
      <c r="E836" s="613"/>
      <c r="F836" s="614"/>
      <c r="J836" s="612"/>
      <c r="N836" s="668"/>
      <c r="P836" s="618"/>
      <c r="Q836" s="618"/>
      <c r="R836" s="618"/>
      <c r="S836" s="618"/>
      <c r="T836" s="618"/>
      <c r="U836" s="618"/>
      <c r="V836" s="618"/>
      <c r="W836" s="618"/>
      <c r="X836" s="618"/>
      <c r="Y836" s="618"/>
      <c r="Z836" s="618"/>
      <c r="AC836" s="619"/>
      <c r="AD836" s="620"/>
      <c r="AJ836" s="668"/>
      <c r="AO836" s="612"/>
      <c r="AP836" s="612"/>
      <c r="AY836" s="623"/>
      <c r="BD836" s="611"/>
      <c r="BG836" s="624"/>
      <c r="BH836" s="625"/>
      <c r="BI836" s="672"/>
      <c r="BO836" s="612"/>
      <c r="BY836" s="669"/>
      <c r="CA836" s="669"/>
    </row>
    <row r="837" spans="3:79" s="610" customFormat="1">
      <c r="C837" s="611"/>
      <c r="D837" s="612"/>
      <c r="E837" s="613"/>
      <c r="F837" s="614"/>
      <c r="J837" s="612"/>
      <c r="N837" s="668"/>
      <c r="P837" s="618"/>
      <c r="Q837" s="618"/>
      <c r="R837" s="618"/>
      <c r="S837" s="618"/>
      <c r="T837" s="618"/>
      <c r="U837" s="618"/>
      <c r="V837" s="618"/>
      <c r="W837" s="618"/>
      <c r="X837" s="618"/>
      <c r="Y837" s="618"/>
      <c r="Z837" s="618"/>
      <c r="AC837" s="619"/>
      <c r="AD837" s="620"/>
      <c r="AJ837" s="668"/>
      <c r="AO837" s="612"/>
      <c r="AP837" s="612"/>
      <c r="AY837" s="623"/>
      <c r="BD837" s="611"/>
      <c r="BG837" s="624"/>
      <c r="BH837" s="625"/>
      <c r="BI837" s="672"/>
      <c r="BO837" s="612"/>
      <c r="BY837" s="669"/>
      <c r="CA837" s="669"/>
    </row>
    <row r="838" spans="3:79" s="610" customFormat="1">
      <c r="C838" s="611"/>
      <c r="D838" s="612"/>
      <c r="E838" s="613"/>
      <c r="F838" s="614"/>
      <c r="J838" s="612"/>
      <c r="N838" s="668"/>
      <c r="P838" s="618"/>
      <c r="Q838" s="618"/>
      <c r="R838" s="618"/>
      <c r="S838" s="618"/>
      <c r="T838" s="618"/>
      <c r="U838" s="618"/>
      <c r="V838" s="618"/>
      <c r="W838" s="618"/>
      <c r="X838" s="618"/>
      <c r="Y838" s="618"/>
      <c r="Z838" s="618"/>
      <c r="AC838" s="619"/>
      <c r="AD838" s="620"/>
      <c r="AJ838" s="668"/>
      <c r="AO838" s="612"/>
      <c r="AP838" s="612"/>
      <c r="AY838" s="623"/>
      <c r="BD838" s="611"/>
      <c r="BG838" s="624"/>
      <c r="BH838" s="625"/>
      <c r="BI838" s="672"/>
      <c r="BO838" s="612"/>
      <c r="BY838" s="669"/>
      <c r="CA838" s="669"/>
    </row>
    <row r="839" spans="3:79" s="610" customFormat="1">
      <c r="C839" s="611"/>
      <c r="D839" s="612"/>
      <c r="E839" s="613"/>
      <c r="F839" s="614"/>
      <c r="J839" s="612"/>
      <c r="N839" s="668"/>
      <c r="P839" s="618"/>
      <c r="Q839" s="618"/>
      <c r="R839" s="618"/>
      <c r="S839" s="618"/>
      <c r="T839" s="618"/>
      <c r="U839" s="618"/>
      <c r="V839" s="618"/>
      <c r="W839" s="618"/>
      <c r="X839" s="618"/>
      <c r="Y839" s="618"/>
      <c r="Z839" s="618"/>
      <c r="AC839" s="619"/>
      <c r="AD839" s="620"/>
      <c r="AJ839" s="668"/>
      <c r="AO839" s="612"/>
      <c r="AP839" s="612"/>
      <c r="AY839" s="623"/>
      <c r="BD839" s="611"/>
      <c r="BG839" s="624"/>
      <c r="BH839" s="625"/>
      <c r="BI839" s="672"/>
      <c r="BO839" s="612"/>
      <c r="BY839" s="669"/>
      <c r="CA839" s="669"/>
    </row>
    <row r="840" spans="3:79" s="610" customFormat="1">
      <c r="C840" s="611"/>
      <c r="D840" s="612"/>
      <c r="E840" s="613"/>
      <c r="F840" s="614"/>
      <c r="J840" s="612"/>
      <c r="N840" s="668"/>
      <c r="P840" s="618"/>
      <c r="Q840" s="618"/>
      <c r="R840" s="618"/>
      <c r="S840" s="618"/>
      <c r="T840" s="618"/>
      <c r="U840" s="618"/>
      <c r="V840" s="618"/>
      <c r="W840" s="618"/>
      <c r="X840" s="618"/>
      <c r="Y840" s="618"/>
      <c r="Z840" s="618"/>
      <c r="AC840" s="619"/>
      <c r="AD840" s="620"/>
      <c r="AJ840" s="668"/>
      <c r="AO840" s="612"/>
      <c r="AP840" s="612"/>
      <c r="AY840" s="623"/>
      <c r="BD840" s="611"/>
      <c r="BG840" s="624"/>
      <c r="BH840" s="625"/>
      <c r="BI840" s="672"/>
      <c r="BO840" s="612"/>
      <c r="BY840" s="669"/>
      <c r="CA840" s="669"/>
    </row>
    <row r="841" spans="3:79" s="610" customFormat="1">
      <c r="C841" s="611"/>
      <c r="D841" s="612"/>
      <c r="E841" s="613"/>
      <c r="F841" s="614"/>
      <c r="J841" s="612"/>
      <c r="N841" s="668"/>
      <c r="P841" s="618"/>
      <c r="Q841" s="618"/>
      <c r="R841" s="618"/>
      <c r="S841" s="618"/>
      <c r="T841" s="618"/>
      <c r="U841" s="618"/>
      <c r="V841" s="618"/>
      <c r="W841" s="618"/>
      <c r="X841" s="618"/>
      <c r="Y841" s="618"/>
      <c r="Z841" s="618"/>
      <c r="AC841" s="619"/>
      <c r="AD841" s="620"/>
      <c r="AJ841" s="668"/>
      <c r="AO841" s="612"/>
      <c r="AP841" s="612"/>
      <c r="AY841" s="623"/>
      <c r="BD841" s="611"/>
      <c r="BG841" s="624"/>
      <c r="BH841" s="625"/>
      <c r="BI841" s="672"/>
      <c r="BO841" s="612"/>
      <c r="BY841" s="669"/>
      <c r="CA841" s="669"/>
    </row>
    <row r="842" spans="3:79" s="610" customFormat="1">
      <c r="C842" s="611"/>
      <c r="D842" s="612"/>
      <c r="E842" s="613"/>
      <c r="F842" s="614"/>
      <c r="J842" s="612"/>
      <c r="N842" s="668"/>
      <c r="P842" s="618"/>
      <c r="Q842" s="618"/>
      <c r="R842" s="618"/>
      <c r="S842" s="618"/>
      <c r="T842" s="618"/>
      <c r="U842" s="618"/>
      <c r="V842" s="618"/>
      <c r="W842" s="618"/>
      <c r="X842" s="618"/>
      <c r="Y842" s="618"/>
      <c r="Z842" s="618"/>
      <c r="AC842" s="619"/>
      <c r="AD842" s="620"/>
      <c r="AJ842" s="668"/>
      <c r="AO842" s="612"/>
      <c r="AP842" s="612"/>
      <c r="AY842" s="623"/>
      <c r="BD842" s="611"/>
      <c r="BG842" s="624"/>
      <c r="BH842" s="625"/>
      <c r="BI842" s="672"/>
      <c r="BO842" s="612"/>
      <c r="BY842" s="669"/>
      <c r="CA842" s="669"/>
    </row>
    <row r="843" spans="3:79" s="610" customFormat="1">
      <c r="C843" s="611"/>
      <c r="D843" s="612"/>
      <c r="E843" s="613"/>
      <c r="F843" s="614"/>
      <c r="J843" s="612"/>
      <c r="N843" s="668"/>
      <c r="P843" s="618"/>
      <c r="Q843" s="618"/>
      <c r="R843" s="618"/>
      <c r="S843" s="618"/>
      <c r="T843" s="618"/>
      <c r="U843" s="618"/>
      <c r="V843" s="618"/>
      <c r="W843" s="618"/>
      <c r="X843" s="618"/>
      <c r="Y843" s="618"/>
      <c r="Z843" s="618"/>
      <c r="AC843" s="619"/>
      <c r="AD843" s="620"/>
      <c r="AJ843" s="668"/>
      <c r="AO843" s="612"/>
      <c r="AP843" s="612"/>
      <c r="AY843" s="623"/>
      <c r="BD843" s="611"/>
      <c r="BG843" s="624"/>
      <c r="BH843" s="625"/>
      <c r="BI843" s="672"/>
      <c r="BO843" s="612"/>
      <c r="BY843" s="669"/>
      <c r="CA843" s="669"/>
    </row>
    <row r="844" spans="3:79" s="610" customFormat="1">
      <c r="C844" s="611"/>
      <c r="D844" s="612"/>
      <c r="E844" s="613"/>
      <c r="F844" s="614"/>
      <c r="J844" s="612"/>
      <c r="N844" s="668"/>
      <c r="P844" s="618"/>
      <c r="Q844" s="618"/>
      <c r="R844" s="618"/>
      <c r="S844" s="618"/>
      <c r="T844" s="618"/>
      <c r="U844" s="618"/>
      <c r="V844" s="618"/>
      <c r="W844" s="618"/>
      <c r="X844" s="618"/>
      <c r="Y844" s="618"/>
      <c r="Z844" s="618"/>
      <c r="AC844" s="619"/>
      <c r="AD844" s="620"/>
      <c r="AJ844" s="668"/>
      <c r="AO844" s="612"/>
      <c r="AP844" s="612"/>
      <c r="AY844" s="623"/>
      <c r="BD844" s="611"/>
      <c r="BG844" s="624"/>
      <c r="BH844" s="625"/>
      <c r="BI844" s="672"/>
      <c r="BO844" s="612"/>
      <c r="BY844" s="669"/>
      <c r="CA844" s="669"/>
    </row>
    <row r="845" spans="3:79" s="610" customFormat="1">
      <c r="C845" s="611"/>
      <c r="D845" s="612"/>
      <c r="E845" s="613"/>
      <c r="F845" s="614"/>
      <c r="J845" s="612"/>
      <c r="N845" s="668"/>
      <c r="P845" s="618"/>
      <c r="Q845" s="618"/>
      <c r="R845" s="618"/>
      <c r="S845" s="618"/>
      <c r="T845" s="618"/>
      <c r="U845" s="618"/>
      <c r="V845" s="618"/>
      <c r="W845" s="618"/>
      <c r="X845" s="618"/>
      <c r="Y845" s="618"/>
      <c r="Z845" s="618"/>
      <c r="AC845" s="619"/>
      <c r="AD845" s="620"/>
      <c r="AJ845" s="668"/>
      <c r="AO845" s="612"/>
      <c r="AP845" s="612"/>
      <c r="AY845" s="623"/>
      <c r="BD845" s="611"/>
      <c r="BG845" s="624"/>
      <c r="BH845" s="625"/>
      <c r="BI845" s="672"/>
      <c r="BO845" s="612"/>
      <c r="BY845" s="669"/>
      <c r="CA845" s="669"/>
    </row>
    <row r="846" spans="3:79" s="610" customFormat="1">
      <c r="C846" s="611"/>
      <c r="D846" s="612"/>
      <c r="E846" s="613"/>
      <c r="F846" s="614"/>
      <c r="J846" s="612"/>
      <c r="N846" s="668"/>
      <c r="P846" s="618"/>
      <c r="Q846" s="618"/>
      <c r="R846" s="618"/>
      <c r="S846" s="618"/>
      <c r="T846" s="618"/>
      <c r="U846" s="618"/>
      <c r="V846" s="618"/>
      <c r="W846" s="618"/>
      <c r="X846" s="618"/>
      <c r="Y846" s="618"/>
      <c r="Z846" s="618"/>
      <c r="AC846" s="619"/>
      <c r="AD846" s="620"/>
      <c r="AJ846" s="668"/>
      <c r="AO846" s="612"/>
      <c r="AP846" s="612"/>
      <c r="AY846" s="623"/>
      <c r="BD846" s="611"/>
      <c r="BG846" s="624"/>
      <c r="BH846" s="625"/>
      <c r="BI846" s="672"/>
      <c r="BO846" s="612"/>
      <c r="BY846" s="669"/>
      <c r="CA846" s="669"/>
    </row>
    <row r="847" spans="3:79" s="610" customFormat="1">
      <c r="C847" s="611"/>
      <c r="D847" s="612"/>
      <c r="E847" s="613"/>
      <c r="F847" s="614"/>
      <c r="J847" s="612"/>
      <c r="N847" s="668"/>
      <c r="P847" s="618"/>
      <c r="Q847" s="618"/>
      <c r="R847" s="618"/>
      <c r="S847" s="618"/>
      <c r="T847" s="618"/>
      <c r="U847" s="618"/>
      <c r="V847" s="618"/>
      <c r="W847" s="618"/>
      <c r="X847" s="618"/>
      <c r="Y847" s="618"/>
      <c r="Z847" s="618"/>
      <c r="AC847" s="619"/>
      <c r="AD847" s="620"/>
      <c r="AJ847" s="668"/>
      <c r="AO847" s="612"/>
      <c r="AP847" s="612"/>
      <c r="AY847" s="623"/>
      <c r="BD847" s="611"/>
      <c r="BG847" s="624"/>
      <c r="BH847" s="625"/>
      <c r="BI847" s="672"/>
      <c r="BO847" s="612"/>
      <c r="BY847" s="669"/>
      <c r="CA847" s="669"/>
    </row>
    <row r="848" spans="3:79" s="610" customFormat="1">
      <c r="C848" s="611"/>
      <c r="D848" s="612"/>
      <c r="E848" s="613"/>
      <c r="F848" s="614"/>
      <c r="J848" s="612"/>
      <c r="N848" s="668"/>
      <c r="P848" s="618"/>
      <c r="Q848" s="618"/>
      <c r="R848" s="618"/>
      <c r="S848" s="618"/>
      <c r="T848" s="618"/>
      <c r="U848" s="618"/>
      <c r="V848" s="618"/>
      <c r="W848" s="618"/>
      <c r="X848" s="618"/>
      <c r="Y848" s="618"/>
      <c r="Z848" s="618"/>
      <c r="AC848" s="619"/>
      <c r="AD848" s="620"/>
      <c r="AJ848" s="668"/>
      <c r="AO848" s="612"/>
      <c r="AP848" s="612"/>
      <c r="AY848" s="623"/>
      <c r="BD848" s="611"/>
      <c r="BG848" s="624"/>
      <c r="BH848" s="625"/>
      <c r="BI848" s="672"/>
      <c r="BO848" s="612"/>
      <c r="BY848" s="669"/>
      <c r="CA848" s="669"/>
    </row>
    <row r="849" spans="3:79" s="610" customFormat="1">
      <c r="C849" s="611"/>
      <c r="D849" s="612"/>
      <c r="E849" s="613"/>
      <c r="F849" s="614"/>
      <c r="J849" s="612"/>
      <c r="N849" s="668"/>
      <c r="P849" s="618"/>
      <c r="Q849" s="618"/>
      <c r="R849" s="618"/>
      <c r="S849" s="618"/>
      <c r="T849" s="618"/>
      <c r="U849" s="618"/>
      <c r="V849" s="618"/>
      <c r="W849" s="618"/>
      <c r="X849" s="618"/>
      <c r="Y849" s="618"/>
      <c r="Z849" s="618"/>
      <c r="AC849" s="619"/>
      <c r="AD849" s="620"/>
      <c r="AJ849" s="668"/>
      <c r="AO849" s="612"/>
      <c r="AP849" s="612"/>
      <c r="AY849" s="623"/>
      <c r="BD849" s="611"/>
      <c r="BG849" s="624"/>
      <c r="BH849" s="625"/>
      <c r="BI849" s="672"/>
      <c r="BO849" s="612"/>
      <c r="BY849" s="669"/>
      <c r="CA849" s="669"/>
    </row>
    <row r="850" spans="3:79" s="610" customFormat="1">
      <c r="C850" s="611"/>
      <c r="D850" s="612"/>
      <c r="E850" s="613"/>
      <c r="F850" s="614"/>
      <c r="J850" s="612"/>
      <c r="N850" s="668"/>
      <c r="P850" s="618"/>
      <c r="Q850" s="618"/>
      <c r="R850" s="618"/>
      <c r="S850" s="618"/>
      <c r="T850" s="618"/>
      <c r="U850" s="618"/>
      <c r="V850" s="618"/>
      <c r="W850" s="618"/>
      <c r="X850" s="618"/>
      <c r="Y850" s="618"/>
      <c r="Z850" s="618"/>
      <c r="AC850" s="619"/>
      <c r="AD850" s="620"/>
      <c r="AJ850" s="668"/>
      <c r="AO850" s="612"/>
      <c r="AP850" s="612"/>
      <c r="AY850" s="623"/>
      <c r="BD850" s="611"/>
      <c r="BG850" s="624"/>
      <c r="BH850" s="625"/>
      <c r="BI850" s="672"/>
      <c r="BO850" s="612"/>
      <c r="BY850" s="669"/>
      <c r="CA850" s="669"/>
    </row>
    <row r="851" spans="3:79" s="610" customFormat="1">
      <c r="C851" s="611"/>
      <c r="D851" s="612"/>
      <c r="E851" s="613"/>
      <c r="F851" s="614"/>
      <c r="J851" s="612"/>
      <c r="N851" s="668"/>
      <c r="P851" s="618"/>
      <c r="Q851" s="618"/>
      <c r="R851" s="618"/>
      <c r="S851" s="618"/>
      <c r="T851" s="618"/>
      <c r="U851" s="618"/>
      <c r="V851" s="618"/>
      <c r="W851" s="618"/>
      <c r="X851" s="618"/>
      <c r="Y851" s="618"/>
      <c r="Z851" s="618"/>
      <c r="AC851" s="619"/>
      <c r="AD851" s="620"/>
      <c r="AJ851" s="668"/>
      <c r="AO851" s="612"/>
      <c r="AP851" s="612"/>
      <c r="AY851" s="623"/>
      <c r="BD851" s="611"/>
      <c r="BG851" s="624"/>
      <c r="BH851" s="625"/>
      <c r="BI851" s="672"/>
      <c r="BO851" s="612"/>
      <c r="BY851" s="669"/>
      <c r="CA851" s="669"/>
    </row>
    <row r="852" spans="3:79" s="610" customFormat="1">
      <c r="C852" s="611"/>
      <c r="D852" s="612"/>
      <c r="E852" s="613"/>
      <c r="F852" s="614"/>
      <c r="J852" s="612"/>
      <c r="N852" s="668"/>
      <c r="P852" s="618"/>
      <c r="Q852" s="618"/>
      <c r="R852" s="618"/>
      <c r="S852" s="618"/>
      <c r="T852" s="618"/>
      <c r="U852" s="618"/>
      <c r="V852" s="618"/>
      <c r="W852" s="618"/>
      <c r="X852" s="618"/>
      <c r="Y852" s="618"/>
      <c r="Z852" s="618"/>
      <c r="AC852" s="619"/>
      <c r="AD852" s="620"/>
      <c r="AJ852" s="668"/>
      <c r="AO852" s="612"/>
      <c r="AP852" s="612"/>
      <c r="AY852" s="623"/>
      <c r="BD852" s="611"/>
      <c r="BG852" s="624"/>
      <c r="BH852" s="625"/>
      <c r="BI852" s="672"/>
      <c r="BO852" s="612"/>
      <c r="BY852" s="669"/>
      <c r="CA852" s="669"/>
    </row>
    <row r="853" spans="3:79" s="610" customFormat="1">
      <c r="C853" s="611"/>
      <c r="D853" s="612"/>
      <c r="E853" s="613"/>
      <c r="F853" s="614"/>
      <c r="J853" s="612"/>
      <c r="N853" s="668"/>
      <c r="P853" s="618"/>
      <c r="Q853" s="618"/>
      <c r="R853" s="618"/>
      <c r="S853" s="618"/>
      <c r="T853" s="618"/>
      <c r="U853" s="618"/>
      <c r="V853" s="618"/>
      <c r="W853" s="618"/>
      <c r="X853" s="618"/>
      <c r="Y853" s="618"/>
      <c r="Z853" s="618"/>
      <c r="AC853" s="619"/>
      <c r="AD853" s="620"/>
      <c r="AJ853" s="668"/>
      <c r="AO853" s="612"/>
      <c r="AP853" s="612"/>
      <c r="AY853" s="623"/>
      <c r="BD853" s="611"/>
      <c r="BG853" s="624"/>
      <c r="BH853" s="625"/>
      <c r="BI853" s="672"/>
      <c r="BO853" s="612"/>
      <c r="BY853" s="669"/>
      <c r="CA853" s="669"/>
    </row>
    <row r="854" spans="3:79" s="610" customFormat="1">
      <c r="C854" s="611"/>
      <c r="D854" s="612"/>
      <c r="E854" s="613"/>
      <c r="F854" s="614"/>
      <c r="J854" s="612"/>
      <c r="N854" s="668"/>
      <c r="P854" s="618"/>
      <c r="Q854" s="618"/>
      <c r="R854" s="618"/>
      <c r="S854" s="618"/>
      <c r="T854" s="618"/>
      <c r="U854" s="618"/>
      <c r="V854" s="618"/>
      <c r="W854" s="618"/>
      <c r="X854" s="618"/>
      <c r="Y854" s="618"/>
      <c r="Z854" s="618"/>
      <c r="AC854" s="619"/>
      <c r="AD854" s="620"/>
      <c r="AJ854" s="668"/>
      <c r="AO854" s="612"/>
      <c r="AP854" s="612"/>
      <c r="AY854" s="623"/>
      <c r="BD854" s="611"/>
      <c r="BG854" s="624"/>
      <c r="BH854" s="625"/>
      <c r="BI854" s="672"/>
      <c r="BO854" s="612"/>
      <c r="BY854" s="669"/>
      <c r="CA854" s="669"/>
    </row>
    <row r="855" spans="3:79" s="610" customFormat="1">
      <c r="C855" s="611"/>
      <c r="D855" s="612"/>
      <c r="E855" s="613"/>
      <c r="F855" s="614"/>
      <c r="J855" s="612"/>
      <c r="N855" s="668"/>
      <c r="P855" s="618"/>
      <c r="Q855" s="618"/>
      <c r="R855" s="618"/>
      <c r="S855" s="618"/>
      <c r="T855" s="618"/>
      <c r="U855" s="618"/>
      <c r="V855" s="618"/>
      <c r="W855" s="618"/>
      <c r="X855" s="618"/>
      <c r="Y855" s="618"/>
      <c r="Z855" s="618"/>
      <c r="AC855" s="619"/>
      <c r="AD855" s="620"/>
      <c r="AJ855" s="668"/>
      <c r="AO855" s="612"/>
      <c r="AP855" s="612"/>
      <c r="AY855" s="623"/>
      <c r="BD855" s="611"/>
      <c r="BG855" s="624"/>
      <c r="BH855" s="625"/>
      <c r="BI855" s="672"/>
      <c r="BO855" s="612"/>
      <c r="BY855" s="669"/>
      <c r="CA855" s="669"/>
    </row>
    <row r="856" spans="3:79" s="610" customFormat="1">
      <c r="C856" s="611"/>
      <c r="D856" s="612"/>
      <c r="E856" s="613"/>
      <c r="F856" s="614"/>
      <c r="J856" s="612"/>
      <c r="N856" s="668"/>
      <c r="P856" s="618"/>
      <c r="Q856" s="618"/>
      <c r="R856" s="618"/>
      <c r="S856" s="618"/>
      <c r="T856" s="618"/>
      <c r="U856" s="618"/>
      <c r="V856" s="618"/>
      <c r="W856" s="618"/>
      <c r="X856" s="618"/>
      <c r="Y856" s="618"/>
      <c r="Z856" s="618"/>
      <c r="AC856" s="619"/>
      <c r="AD856" s="620"/>
      <c r="AJ856" s="668"/>
      <c r="AO856" s="612"/>
      <c r="AP856" s="612"/>
      <c r="AY856" s="623"/>
      <c r="BD856" s="611"/>
      <c r="BG856" s="624"/>
      <c r="BH856" s="625"/>
      <c r="BI856" s="672"/>
      <c r="BO856" s="612"/>
      <c r="BY856" s="669"/>
      <c r="CA856" s="669"/>
    </row>
    <row r="857" spans="3:79" s="610" customFormat="1">
      <c r="C857" s="611"/>
      <c r="D857" s="612"/>
      <c r="E857" s="613"/>
      <c r="F857" s="614"/>
      <c r="J857" s="612"/>
      <c r="N857" s="668"/>
      <c r="P857" s="618"/>
      <c r="Q857" s="618"/>
      <c r="R857" s="618"/>
      <c r="S857" s="618"/>
      <c r="T857" s="618"/>
      <c r="U857" s="618"/>
      <c r="V857" s="618"/>
      <c r="W857" s="618"/>
      <c r="X857" s="618"/>
      <c r="Y857" s="618"/>
      <c r="Z857" s="618"/>
      <c r="AC857" s="619"/>
      <c r="AD857" s="620"/>
      <c r="AJ857" s="668"/>
      <c r="AO857" s="612"/>
      <c r="AP857" s="612"/>
      <c r="AY857" s="623"/>
      <c r="BD857" s="611"/>
      <c r="BG857" s="624"/>
      <c r="BH857" s="625"/>
      <c r="BI857" s="672"/>
      <c r="BO857" s="612"/>
      <c r="BY857" s="669"/>
      <c r="CA857" s="669"/>
    </row>
    <row r="858" spans="3:79" s="610" customFormat="1">
      <c r="C858" s="611"/>
      <c r="D858" s="612"/>
      <c r="E858" s="613"/>
      <c r="F858" s="614"/>
      <c r="J858" s="612"/>
      <c r="N858" s="668"/>
      <c r="P858" s="618"/>
      <c r="Q858" s="618"/>
      <c r="R858" s="618"/>
      <c r="S858" s="618"/>
      <c r="T858" s="618"/>
      <c r="U858" s="618"/>
      <c r="V858" s="618"/>
      <c r="W858" s="618"/>
      <c r="X858" s="618"/>
      <c r="Y858" s="618"/>
      <c r="Z858" s="618"/>
      <c r="AC858" s="619"/>
      <c r="AD858" s="620"/>
      <c r="AJ858" s="668"/>
      <c r="AO858" s="612"/>
      <c r="AP858" s="612"/>
      <c r="AY858" s="623"/>
      <c r="BD858" s="611"/>
      <c r="BG858" s="624"/>
      <c r="BH858" s="625"/>
      <c r="BI858" s="672"/>
      <c r="BO858" s="612"/>
      <c r="BY858" s="669"/>
      <c r="CA858" s="669"/>
    </row>
    <row r="859" spans="3:79" s="610" customFormat="1">
      <c r="C859" s="611"/>
      <c r="D859" s="612"/>
      <c r="E859" s="613"/>
      <c r="F859" s="614"/>
      <c r="J859" s="612"/>
      <c r="N859" s="668"/>
      <c r="P859" s="618"/>
      <c r="Q859" s="618"/>
      <c r="R859" s="618"/>
      <c r="S859" s="618"/>
      <c r="T859" s="618"/>
      <c r="U859" s="618"/>
      <c r="V859" s="618"/>
      <c r="W859" s="618"/>
      <c r="X859" s="618"/>
      <c r="Y859" s="618"/>
      <c r="Z859" s="618"/>
      <c r="AC859" s="619"/>
      <c r="AD859" s="620"/>
      <c r="AJ859" s="668"/>
      <c r="AO859" s="612"/>
      <c r="AP859" s="612"/>
      <c r="AY859" s="623"/>
      <c r="BD859" s="611"/>
      <c r="BG859" s="624"/>
      <c r="BH859" s="625"/>
      <c r="BI859" s="672"/>
      <c r="BO859" s="612"/>
      <c r="BY859" s="669"/>
      <c r="CA859" s="669"/>
    </row>
    <row r="860" spans="3:79" s="610" customFormat="1">
      <c r="C860" s="611"/>
      <c r="D860" s="612"/>
      <c r="E860" s="613"/>
      <c r="F860" s="614"/>
      <c r="J860" s="612"/>
      <c r="N860" s="668"/>
      <c r="P860" s="618"/>
      <c r="Q860" s="618"/>
      <c r="R860" s="618"/>
      <c r="S860" s="618"/>
      <c r="T860" s="618"/>
      <c r="U860" s="618"/>
      <c r="V860" s="618"/>
      <c r="W860" s="618"/>
      <c r="X860" s="618"/>
      <c r="Y860" s="618"/>
      <c r="Z860" s="618"/>
      <c r="AC860" s="619"/>
      <c r="AD860" s="620"/>
      <c r="AJ860" s="668"/>
      <c r="AO860" s="612"/>
      <c r="AP860" s="612"/>
      <c r="AY860" s="623"/>
      <c r="BD860" s="611"/>
      <c r="BG860" s="624"/>
      <c r="BH860" s="625"/>
      <c r="BI860" s="672"/>
      <c r="BO860" s="612"/>
      <c r="BY860" s="669"/>
      <c r="CA860" s="669"/>
    </row>
    <row r="861" spans="3:79" s="610" customFormat="1">
      <c r="C861" s="611"/>
      <c r="D861" s="612"/>
      <c r="E861" s="613"/>
      <c r="F861" s="614"/>
      <c r="J861" s="612"/>
      <c r="N861" s="668"/>
      <c r="P861" s="618"/>
      <c r="Q861" s="618"/>
      <c r="R861" s="618"/>
      <c r="S861" s="618"/>
      <c r="T861" s="618"/>
      <c r="U861" s="618"/>
      <c r="V861" s="618"/>
      <c r="W861" s="618"/>
      <c r="X861" s="618"/>
      <c r="Y861" s="618"/>
      <c r="Z861" s="618"/>
      <c r="AC861" s="619"/>
      <c r="AD861" s="620"/>
      <c r="AJ861" s="668"/>
      <c r="AO861" s="612"/>
      <c r="AP861" s="612"/>
      <c r="AY861" s="623"/>
      <c r="BD861" s="611"/>
      <c r="BG861" s="624"/>
      <c r="BH861" s="625"/>
      <c r="BI861" s="672"/>
      <c r="BO861" s="612"/>
      <c r="BY861" s="669"/>
      <c r="CA861" s="669"/>
    </row>
    <row r="862" spans="3:79" s="610" customFormat="1">
      <c r="C862" s="611"/>
      <c r="D862" s="612"/>
      <c r="E862" s="613"/>
      <c r="F862" s="614"/>
      <c r="J862" s="612"/>
      <c r="N862" s="668"/>
      <c r="P862" s="618"/>
      <c r="Q862" s="618"/>
      <c r="R862" s="618"/>
      <c r="S862" s="618"/>
      <c r="T862" s="618"/>
      <c r="U862" s="618"/>
      <c r="V862" s="618"/>
      <c r="W862" s="618"/>
      <c r="X862" s="618"/>
      <c r="Y862" s="618"/>
      <c r="Z862" s="618"/>
      <c r="AC862" s="619"/>
      <c r="AD862" s="620"/>
      <c r="AJ862" s="668"/>
      <c r="AO862" s="612"/>
      <c r="AP862" s="612"/>
      <c r="AY862" s="623"/>
      <c r="BD862" s="611"/>
      <c r="BG862" s="624"/>
      <c r="BH862" s="625"/>
      <c r="BI862" s="672"/>
      <c r="BO862" s="612"/>
      <c r="BY862" s="669"/>
      <c r="CA862" s="669"/>
    </row>
    <row r="863" spans="3:79" s="610" customFormat="1">
      <c r="C863" s="611"/>
      <c r="D863" s="612"/>
      <c r="E863" s="613"/>
      <c r="F863" s="614"/>
      <c r="J863" s="612"/>
      <c r="N863" s="668"/>
      <c r="P863" s="618"/>
      <c r="Q863" s="618"/>
      <c r="R863" s="618"/>
      <c r="S863" s="618"/>
      <c r="T863" s="618"/>
      <c r="U863" s="618"/>
      <c r="V863" s="618"/>
      <c r="W863" s="618"/>
      <c r="X863" s="618"/>
      <c r="Y863" s="618"/>
      <c r="Z863" s="618"/>
      <c r="AC863" s="619"/>
      <c r="AD863" s="620"/>
      <c r="AJ863" s="668"/>
      <c r="AO863" s="612"/>
      <c r="AP863" s="612"/>
      <c r="AY863" s="623"/>
      <c r="BD863" s="611"/>
      <c r="BG863" s="624"/>
      <c r="BH863" s="625"/>
      <c r="BI863" s="672"/>
      <c r="BO863" s="612"/>
      <c r="BY863" s="669"/>
      <c r="CA863" s="669"/>
    </row>
    <row r="864" spans="3:79" s="610" customFormat="1">
      <c r="C864" s="611"/>
      <c r="D864" s="612"/>
      <c r="E864" s="613"/>
      <c r="F864" s="614"/>
      <c r="J864" s="612"/>
      <c r="N864" s="668"/>
      <c r="P864" s="618"/>
      <c r="Q864" s="618"/>
      <c r="R864" s="618"/>
      <c r="S864" s="618"/>
      <c r="T864" s="618"/>
      <c r="U864" s="618"/>
      <c r="V864" s="618"/>
      <c r="W864" s="618"/>
      <c r="X864" s="618"/>
      <c r="Y864" s="618"/>
      <c r="Z864" s="618"/>
      <c r="AC864" s="619"/>
      <c r="AD864" s="620"/>
      <c r="AJ864" s="668"/>
      <c r="AO864" s="612"/>
      <c r="AP864" s="612"/>
      <c r="AY864" s="623"/>
      <c r="BD864" s="611"/>
      <c r="BG864" s="624"/>
      <c r="BH864" s="625"/>
      <c r="BI864" s="672"/>
      <c r="BO864" s="612"/>
      <c r="BY864" s="669"/>
      <c r="CA864" s="669"/>
    </row>
    <row r="865" spans="3:79" s="610" customFormat="1">
      <c r="C865" s="611"/>
      <c r="D865" s="612"/>
      <c r="E865" s="613"/>
      <c r="F865" s="614"/>
      <c r="J865" s="612"/>
      <c r="N865" s="668"/>
      <c r="P865" s="618"/>
      <c r="Q865" s="618"/>
      <c r="R865" s="618"/>
      <c r="S865" s="618"/>
      <c r="T865" s="618"/>
      <c r="U865" s="618"/>
      <c r="V865" s="618"/>
      <c r="W865" s="618"/>
      <c r="X865" s="618"/>
      <c r="Y865" s="618"/>
      <c r="Z865" s="618"/>
      <c r="AC865" s="619"/>
      <c r="AD865" s="620"/>
      <c r="AJ865" s="668"/>
      <c r="AO865" s="612"/>
      <c r="AP865" s="612"/>
      <c r="AY865" s="623"/>
      <c r="BD865" s="611"/>
      <c r="BG865" s="624"/>
      <c r="BH865" s="625"/>
      <c r="BI865" s="672"/>
      <c r="BO865" s="612"/>
      <c r="BY865" s="669"/>
      <c r="CA865" s="669"/>
    </row>
    <row r="866" spans="3:79" s="610" customFormat="1">
      <c r="C866" s="611"/>
      <c r="D866" s="612"/>
      <c r="E866" s="613"/>
      <c r="F866" s="614"/>
      <c r="J866" s="612"/>
      <c r="N866" s="668"/>
      <c r="P866" s="618"/>
      <c r="Q866" s="618"/>
      <c r="R866" s="618"/>
      <c r="S866" s="618"/>
      <c r="T866" s="618"/>
      <c r="U866" s="618"/>
      <c r="V866" s="618"/>
      <c r="W866" s="618"/>
      <c r="X866" s="618"/>
      <c r="Y866" s="618"/>
      <c r="Z866" s="618"/>
      <c r="AC866" s="619"/>
      <c r="AD866" s="620"/>
      <c r="AJ866" s="668"/>
      <c r="AO866" s="612"/>
      <c r="AP866" s="612"/>
      <c r="AY866" s="623"/>
      <c r="BD866" s="611"/>
      <c r="BG866" s="624"/>
      <c r="BH866" s="625"/>
      <c r="BI866" s="672"/>
      <c r="BO866" s="612"/>
      <c r="BY866" s="669"/>
      <c r="CA866" s="669"/>
    </row>
    <row r="867" spans="3:79" s="610" customFormat="1">
      <c r="C867" s="611"/>
      <c r="D867" s="612"/>
      <c r="E867" s="613"/>
      <c r="F867" s="614"/>
      <c r="J867" s="612"/>
      <c r="N867" s="668"/>
      <c r="P867" s="618"/>
      <c r="Q867" s="618"/>
      <c r="R867" s="618"/>
      <c r="S867" s="618"/>
      <c r="T867" s="618"/>
      <c r="U867" s="618"/>
      <c r="V867" s="618"/>
      <c r="W867" s="618"/>
      <c r="X867" s="618"/>
      <c r="Y867" s="618"/>
      <c r="Z867" s="618"/>
      <c r="AC867" s="619"/>
      <c r="AD867" s="620"/>
      <c r="AJ867" s="668"/>
      <c r="AO867" s="612"/>
      <c r="AP867" s="612"/>
      <c r="AY867" s="623"/>
      <c r="BD867" s="611"/>
      <c r="BG867" s="624"/>
      <c r="BH867" s="625"/>
      <c r="BI867" s="672"/>
      <c r="BO867" s="612"/>
      <c r="BY867" s="669"/>
      <c r="CA867" s="669"/>
    </row>
    <row r="868" spans="3:79" s="610" customFormat="1">
      <c r="C868" s="611"/>
      <c r="D868" s="612"/>
      <c r="E868" s="613"/>
      <c r="F868" s="614"/>
      <c r="J868" s="612"/>
      <c r="N868" s="668"/>
      <c r="P868" s="618"/>
      <c r="Q868" s="618"/>
      <c r="R868" s="618"/>
      <c r="S868" s="618"/>
      <c r="T868" s="618"/>
      <c r="U868" s="618"/>
      <c r="V868" s="618"/>
      <c r="W868" s="618"/>
      <c r="X868" s="618"/>
      <c r="Y868" s="618"/>
      <c r="Z868" s="618"/>
      <c r="AC868" s="619"/>
      <c r="AD868" s="620"/>
      <c r="AJ868" s="668"/>
      <c r="AO868" s="612"/>
      <c r="AP868" s="612"/>
      <c r="AY868" s="623"/>
      <c r="BD868" s="611"/>
      <c r="BG868" s="624"/>
      <c r="BH868" s="625"/>
      <c r="BI868" s="672"/>
      <c r="BO868" s="612"/>
      <c r="BY868" s="669"/>
      <c r="CA868" s="669"/>
    </row>
    <row r="869" spans="3:79" s="610" customFormat="1">
      <c r="C869" s="611"/>
      <c r="D869" s="612"/>
      <c r="E869" s="613"/>
      <c r="F869" s="614"/>
      <c r="J869" s="612"/>
      <c r="N869" s="668"/>
      <c r="P869" s="618"/>
      <c r="Q869" s="618"/>
      <c r="R869" s="618"/>
      <c r="S869" s="618"/>
      <c r="T869" s="618"/>
      <c r="U869" s="618"/>
      <c r="V869" s="618"/>
      <c r="W869" s="618"/>
      <c r="X869" s="618"/>
      <c r="Y869" s="618"/>
      <c r="Z869" s="618"/>
      <c r="AC869" s="619"/>
      <c r="AD869" s="620"/>
      <c r="AJ869" s="668"/>
      <c r="AO869" s="612"/>
      <c r="AP869" s="612"/>
      <c r="AY869" s="623"/>
      <c r="BD869" s="611"/>
      <c r="BG869" s="624"/>
      <c r="BH869" s="625"/>
      <c r="BI869" s="672"/>
      <c r="BO869" s="612"/>
      <c r="BY869" s="669"/>
      <c r="CA869" s="669"/>
    </row>
    <row r="870" spans="3:79" s="610" customFormat="1">
      <c r="C870" s="611"/>
      <c r="D870" s="612"/>
      <c r="E870" s="613"/>
      <c r="F870" s="614"/>
      <c r="J870" s="612"/>
      <c r="N870" s="668"/>
      <c r="P870" s="618"/>
      <c r="Q870" s="618"/>
      <c r="R870" s="618"/>
      <c r="S870" s="618"/>
      <c r="T870" s="618"/>
      <c r="U870" s="618"/>
      <c r="V870" s="618"/>
      <c r="W870" s="618"/>
      <c r="X870" s="618"/>
      <c r="Y870" s="618"/>
      <c r="Z870" s="618"/>
      <c r="AC870" s="619"/>
      <c r="AD870" s="620"/>
      <c r="AJ870" s="668"/>
      <c r="AO870" s="612"/>
      <c r="AP870" s="612"/>
      <c r="AY870" s="623"/>
      <c r="BD870" s="611"/>
      <c r="BG870" s="624"/>
      <c r="BH870" s="625"/>
      <c r="BI870" s="672"/>
      <c r="BO870" s="612"/>
      <c r="BY870" s="669"/>
      <c r="CA870" s="669"/>
    </row>
    <row r="871" spans="3:79" s="610" customFormat="1">
      <c r="C871" s="611"/>
      <c r="D871" s="612"/>
      <c r="E871" s="613"/>
      <c r="F871" s="614"/>
      <c r="J871" s="612"/>
      <c r="N871" s="668"/>
      <c r="P871" s="618"/>
      <c r="Q871" s="618"/>
      <c r="R871" s="618"/>
      <c r="S871" s="618"/>
      <c r="T871" s="618"/>
      <c r="U871" s="618"/>
      <c r="V871" s="618"/>
      <c r="W871" s="618"/>
      <c r="X871" s="618"/>
      <c r="Y871" s="618"/>
      <c r="Z871" s="618"/>
      <c r="AC871" s="619"/>
      <c r="AD871" s="620"/>
      <c r="AJ871" s="668"/>
      <c r="AO871" s="612"/>
      <c r="AP871" s="612"/>
      <c r="AY871" s="623"/>
      <c r="BD871" s="611"/>
      <c r="BG871" s="624"/>
      <c r="BH871" s="625"/>
      <c r="BI871" s="672"/>
      <c r="BO871" s="612"/>
      <c r="BY871" s="669"/>
      <c r="CA871" s="669"/>
    </row>
    <row r="872" spans="3:79" s="610" customFormat="1">
      <c r="C872" s="611"/>
      <c r="D872" s="612"/>
      <c r="E872" s="613"/>
      <c r="F872" s="614"/>
      <c r="J872" s="612"/>
      <c r="N872" s="668"/>
      <c r="P872" s="618"/>
      <c r="Q872" s="618"/>
      <c r="R872" s="618"/>
      <c r="S872" s="618"/>
      <c r="T872" s="618"/>
      <c r="U872" s="618"/>
      <c r="V872" s="618"/>
      <c r="W872" s="618"/>
      <c r="X872" s="618"/>
      <c r="Y872" s="618"/>
      <c r="Z872" s="618"/>
      <c r="AC872" s="619"/>
      <c r="AD872" s="620"/>
      <c r="AJ872" s="668"/>
      <c r="AO872" s="612"/>
      <c r="AP872" s="612"/>
      <c r="AY872" s="623"/>
      <c r="BD872" s="611"/>
      <c r="BG872" s="624"/>
      <c r="BH872" s="625"/>
      <c r="BI872" s="672"/>
      <c r="BO872" s="612"/>
      <c r="BY872" s="669"/>
      <c r="CA872" s="669"/>
    </row>
    <row r="873" spans="3:79" s="610" customFormat="1">
      <c r="C873" s="611"/>
      <c r="D873" s="612"/>
      <c r="E873" s="613"/>
      <c r="F873" s="614"/>
      <c r="J873" s="612"/>
      <c r="N873" s="668"/>
      <c r="P873" s="618"/>
      <c r="Q873" s="618"/>
      <c r="R873" s="618"/>
      <c r="S873" s="618"/>
      <c r="T873" s="618"/>
      <c r="U873" s="618"/>
      <c r="V873" s="618"/>
      <c r="W873" s="618"/>
      <c r="X873" s="618"/>
      <c r="Y873" s="618"/>
      <c r="Z873" s="618"/>
      <c r="AC873" s="619"/>
      <c r="AD873" s="620"/>
      <c r="AJ873" s="668"/>
      <c r="AO873" s="612"/>
      <c r="AP873" s="612"/>
      <c r="AY873" s="623"/>
      <c r="BD873" s="611"/>
      <c r="BG873" s="624"/>
      <c r="BH873" s="625"/>
      <c r="BI873" s="672"/>
      <c r="BO873" s="612"/>
      <c r="BY873" s="669"/>
      <c r="CA873" s="669"/>
    </row>
    <row r="874" spans="3:79" s="610" customFormat="1">
      <c r="C874" s="611"/>
      <c r="D874" s="612"/>
      <c r="E874" s="613"/>
      <c r="F874" s="614"/>
      <c r="J874" s="612"/>
      <c r="N874" s="668"/>
      <c r="P874" s="618"/>
      <c r="Q874" s="618"/>
      <c r="R874" s="618"/>
      <c r="S874" s="618"/>
      <c r="T874" s="618"/>
      <c r="U874" s="618"/>
      <c r="V874" s="618"/>
      <c r="W874" s="618"/>
      <c r="X874" s="618"/>
      <c r="Y874" s="618"/>
      <c r="Z874" s="618"/>
      <c r="AC874" s="619"/>
      <c r="AD874" s="620"/>
      <c r="AJ874" s="668"/>
      <c r="AO874" s="612"/>
      <c r="AP874" s="612"/>
      <c r="AY874" s="623"/>
      <c r="BD874" s="611"/>
      <c r="BG874" s="624"/>
      <c r="BH874" s="625"/>
      <c r="BI874" s="672"/>
      <c r="BO874" s="612"/>
      <c r="BY874" s="669"/>
      <c r="CA874" s="669"/>
    </row>
    <row r="875" spans="3:79" s="610" customFormat="1">
      <c r="C875" s="611"/>
      <c r="D875" s="612"/>
      <c r="E875" s="613"/>
      <c r="F875" s="614"/>
      <c r="J875" s="612"/>
      <c r="N875" s="668"/>
      <c r="P875" s="618"/>
      <c r="Q875" s="618"/>
      <c r="R875" s="618"/>
      <c r="S875" s="618"/>
      <c r="T875" s="618"/>
      <c r="U875" s="618"/>
      <c r="V875" s="618"/>
      <c r="W875" s="618"/>
      <c r="X875" s="618"/>
      <c r="Y875" s="618"/>
      <c r="Z875" s="618"/>
      <c r="AC875" s="619"/>
      <c r="AD875" s="620"/>
      <c r="AJ875" s="668"/>
      <c r="AO875" s="612"/>
      <c r="AP875" s="612"/>
      <c r="AY875" s="623"/>
      <c r="BD875" s="611"/>
      <c r="BG875" s="624"/>
      <c r="BH875" s="625"/>
      <c r="BI875" s="672"/>
      <c r="BO875" s="612"/>
      <c r="BY875" s="669"/>
      <c r="CA875" s="669"/>
    </row>
    <row r="876" spans="3:79" s="610" customFormat="1">
      <c r="C876" s="611"/>
      <c r="D876" s="612"/>
      <c r="E876" s="613"/>
      <c r="F876" s="614"/>
      <c r="J876" s="612"/>
      <c r="N876" s="668"/>
      <c r="P876" s="618"/>
      <c r="Q876" s="618"/>
      <c r="R876" s="618"/>
      <c r="S876" s="618"/>
      <c r="T876" s="618"/>
      <c r="U876" s="618"/>
      <c r="V876" s="618"/>
      <c r="W876" s="618"/>
      <c r="X876" s="618"/>
      <c r="Y876" s="618"/>
      <c r="Z876" s="618"/>
      <c r="AC876" s="619"/>
      <c r="AD876" s="620"/>
      <c r="AJ876" s="668"/>
      <c r="AO876" s="612"/>
      <c r="AP876" s="612"/>
      <c r="AY876" s="623"/>
      <c r="BD876" s="611"/>
      <c r="BG876" s="624"/>
      <c r="BH876" s="625"/>
      <c r="BI876" s="672"/>
      <c r="BO876" s="612"/>
      <c r="BY876" s="669"/>
      <c r="CA876" s="669"/>
    </row>
    <row r="877" spans="3:79" s="610" customFormat="1">
      <c r="C877" s="611"/>
      <c r="D877" s="612"/>
      <c r="E877" s="613"/>
      <c r="F877" s="614"/>
      <c r="J877" s="612"/>
      <c r="N877" s="668"/>
      <c r="P877" s="618"/>
      <c r="Q877" s="618"/>
      <c r="R877" s="618"/>
      <c r="S877" s="618"/>
      <c r="T877" s="618"/>
      <c r="U877" s="618"/>
      <c r="V877" s="618"/>
      <c r="W877" s="618"/>
      <c r="X877" s="618"/>
      <c r="Y877" s="618"/>
      <c r="Z877" s="618"/>
      <c r="AC877" s="619"/>
      <c r="AD877" s="620"/>
      <c r="AJ877" s="668"/>
      <c r="AO877" s="612"/>
      <c r="AP877" s="612"/>
      <c r="AY877" s="623"/>
      <c r="BD877" s="611"/>
      <c r="BG877" s="624"/>
      <c r="BH877" s="625"/>
      <c r="BI877" s="672"/>
      <c r="BO877" s="612"/>
      <c r="BY877" s="669"/>
      <c r="CA877" s="669"/>
    </row>
    <row r="878" spans="3:79" s="610" customFormat="1">
      <c r="C878" s="611"/>
      <c r="D878" s="612"/>
      <c r="E878" s="613"/>
      <c r="F878" s="614"/>
      <c r="J878" s="612"/>
      <c r="N878" s="668"/>
      <c r="P878" s="618"/>
      <c r="Q878" s="618"/>
      <c r="R878" s="618"/>
      <c r="S878" s="618"/>
      <c r="T878" s="618"/>
      <c r="U878" s="618"/>
      <c r="V878" s="618"/>
      <c r="W878" s="618"/>
      <c r="X878" s="618"/>
      <c r="Y878" s="618"/>
      <c r="Z878" s="618"/>
      <c r="AC878" s="619"/>
      <c r="AD878" s="620"/>
      <c r="AJ878" s="668"/>
      <c r="AO878" s="612"/>
      <c r="AP878" s="612"/>
      <c r="AY878" s="623"/>
      <c r="BD878" s="611"/>
      <c r="BG878" s="624"/>
      <c r="BH878" s="625"/>
      <c r="BI878" s="672"/>
      <c r="BO878" s="612"/>
      <c r="BY878" s="669"/>
      <c r="CA878" s="669"/>
    </row>
    <row r="879" spans="3:79" s="610" customFormat="1">
      <c r="C879" s="611"/>
      <c r="D879" s="612"/>
      <c r="E879" s="613"/>
      <c r="F879" s="614"/>
      <c r="J879" s="612"/>
      <c r="N879" s="668"/>
      <c r="P879" s="618"/>
      <c r="Q879" s="618"/>
      <c r="R879" s="618"/>
      <c r="S879" s="618"/>
      <c r="T879" s="618"/>
      <c r="U879" s="618"/>
      <c r="V879" s="618"/>
      <c r="W879" s="618"/>
      <c r="X879" s="618"/>
      <c r="Y879" s="618"/>
      <c r="Z879" s="618"/>
      <c r="AC879" s="619"/>
      <c r="AD879" s="620"/>
      <c r="AJ879" s="668"/>
      <c r="AO879" s="612"/>
      <c r="AP879" s="612"/>
      <c r="AY879" s="623"/>
      <c r="BD879" s="611"/>
      <c r="BG879" s="624"/>
      <c r="BH879" s="625"/>
      <c r="BI879" s="672"/>
      <c r="BO879" s="612"/>
      <c r="BY879" s="669"/>
      <c r="CA879" s="669"/>
    </row>
    <row r="880" spans="3:79" s="610" customFormat="1">
      <c r="C880" s="611"/>
      <c r="D880" s="612"/>
      <c r="E880" s="613"/>
      <c r="F880" s="614"/>
      <c r="J880" s="612"/>
      <c r="N880" s="668"/>
      <c r="P880" s="618"/>
      <c r="Q880" s="618"/>
      <c r="R880" s="618"/>
      <c r="S880" s="618"/>
      <c r="T880" s="618"/>
      <c r="U880" s="618"/>
      <c r="V880" s="618"/>
      <c r="W880" s="618"/>
      <c r="X880" s="618"/>
      <c r="Y880" s="618"/>
      <c r="Z880" s="618"/>
      <c r="AC880" s="619"/>
      <c r="AD880" s="620"/>
      <c r="AJ880" s="668"/>
      <c r="AO880" s="612"/>
      <c r="AP880" s="612"/>
      <c r="AY880" s="623"/>
      <c r="BD880" s="611"/>
      <c r="BG880" s="624"/>
      <c r="BH880" s="625"/>
      <c r="BI880" s="672"/>
      <c r="BO880" s="612"/>
      <c r="BY880" s="669"/>
      <c r="CA880" s="669"/>
    </row>
    <row r="881" spans="3:79" s="610" customFormat="1">
      <c r="C881" s="611"/>
      <c r="D881" s="612"/>
      <c r="E881" s="613"/>
      <c r="F881" s="614"/>
      <c r="J881" s="612"/>
      <c r="N881" s="668"/>
      <c r="P881" s="618"/>
      <c r="Q881" s="618"/>
      <c r="R881" s="618"/>
      <c r="S881" s="618"/>
      <c r="T881" s="618"/>
      <c r="U881" s="618"/>
      <c r="V881" s="618"/>
      <c r="W881" s="618"/>
      <c r="X881" s="618"/>
      <c r="Y881" s="618"/>
      <c r="Z881" s="618"/>
      <c r="AC881" s="619"/>
      <c r="AD881" s="620"/>
      <c r="AJ881" s="668"/>
      <c r="AO881" s="612"/>
      <c r="AP881" s="612"/>
      <c r="AY881" s="623"/>
      <c r="BD881" s="611"/>
      <c r="BG881" s="624"/>
      <c r="BH881" s="625"/>
      <c r="BI881" s="672"/>
      <c r="BO881" s="612"/>
      <c r="BY881" s="669"/>
      <c r="CA881" s="669"/>
    </row>
    <row r="882" spans="3:79" s="610" customFormat="1">
      <c r="C882" s="611"/>
      <c r="D882" s="612"/>
      <c r="E882" s="613"/>
      <c r="F882" s="614"/>
      <c r="J882" s="612"/>
      <c r="N882" s="668"/>
      <c r="P882" s="618"/>
      <c r="Q882" s="618"/>
      <c r="R882" s="618"/>
      <c r="S882" s="618"/>
      <c r="T882" s="618"/>
      <c r="U882" s="618"/>
      <c r="V882" s="618"/>
      <c r="W882" s="618"/>
      <c r="X882" s="618"/>
      <c r="Y882" s="618"/>
      <c r="Z882" s="618"/>
      <c r="AC882" s="619"/>
      <c r="AD882" s="620"/>
      <c r="AJ882" s="668"/>
      <c r="AO882" s="612"/>
      <c r="AP882" s="612"/>
      <c r="AY882" s="623"/>
      <c r="BD882" s="611"/>
      <c r="BG882" s="624"/>
      <c r="BH882" s="625"/>
      <c r="BI882" s="672"/>
      <c r="BO882" s="612"/>
      <c r="BY882" s="669"/>
      <c r="CA882" s="669"/>
    </row>
    <row r="883" spans="3:79" s="610" customFormat="1">
      <c r="C883" s="611"/>
      <c r="D883" s="612"/>
      <c r="E883" s="613"/>
      <c r="F883" s="614"/>
      <c r="J883" s="612"/>
      <c r="N883" s="668"/>
      <c r="P883" s="618"/>
      <c r="Q883" s="618"/>
      <c r="R883" s="618"/>
      <c r="S883" s="618"/>
      <c r="T883" s="618"/>
      <c r="U883" s="618"/>
      <c r="V883" s="618"/>
      <c r="W883" s="618"/>
      <c r="X883" s="618"/>
      <c r="Y883" s="618"/>
      <c r="Z883" s="618"/>
      <c r="AC883" s="619"/>
      <c r="AD883" s="620"/>
      <c r="AJ883" s="668"/>
      <c r="AO883" s="612"/>
      <c r="AP883" s="612"/>
      <c r="AY883" s="623"/>
      <c r="BD883" s="611"/>
      <c r="BG883" s="624"/>
      <c r="BH883" s="625"/>
      <c r="BI883" s="672"/>
      <c r="BO883" s="612"/>
      <c r="BY883" s="669"/>
      <c r="CA883" s="669"/>
    </row>
    <row r="884" spans="3:79" s="610" customFormat="1">
      <c r="C884" s="611"/>
      <c r="D884" s="612"/>
      <c r="E884" s="613"/>
      <c r="F884" s="614"/>
      <c r="J884" s="612"/>
      <c r="N884" s="668"/>
      <c r="P884" s="618"/>
      <c r="Q884" s="618"/>
      <c r="R884" s="618"/>
      <c r="S884" s="618"/>
      <c r="T884" s="618"/>
      <c r="U884" s="618"/>
      <c r="V884" s="618"/>
      <c r="W884" s="618"/>
      <c r="X884" s="618"/>
      <c r="Y884" s="618"/>
      <c r="Z884" s="618"/>
      <c r="AC884" s="619"/>
      <c r="AD884" s="620"/>
      <c r="AJ884" s="668"/>
      <c r="AO884" s="612"/>
      <c r="AP884" s="612"/>
      <c r="AY884" s="623"/>
      <c r="BD884" s="611"/>
      <c r="BG884" s="624"/>
      <c r="BH884" s="625"/>
      <c r="BI884" s="672"/>
      <c r="BO884" s="612"/>
      <c r="BY884" s="669"/>
      <c r="CA884" s="669"/>
    </row>
    <row r="885" spans="3:79" s="610" customFormat="1">
      <c r="C885" s="611"/>
      <c r="D885" s="612"/>
      <c r="E885" s="613"/>
      <c r="F885" s="614"/>
      <c r="J885" s="612"/>
      <c r="N885" s="668"/>
      <c r="P885" s="618"/>
      <c r="Q885" s="618"/>
      <c r="R885" s="618"/>
      <c r="S885" s="618"/>
      <c r="T885" s="618"/>
      <c r="U885" s="618"/>
      <c r="V885" s="618"/>
      <c r="W885" s="618"/>
      <c r="X885" s="618"/>
      <c r="Y885" s="618"/>
      <c r="Z885" s="618"/>
      <c r="AC885" s="619"/>
      <c r="AD885" s="620"/>
      <c r="AJ885" s="668"/>
      <c r="AO885" s="612"/>
      <c r="AP885" s="612"/>
      <c r="AY885" s="623"/>
      <c r="BD885" s="611"/>
      <c r="BG885" s="624"/>
      <c r="BH885" s="625"/>
      <c r="BI885" s="672"/>
      <c r="BO885" s="612"/>
      <c r="BY885" s="669"/>
      <c r="CA885" s="669"/>
    </row>
    <row r="886" spans="3:79" s="610" customFormat="1">
      <c r="C886" s="611"/>
      <c r="D886" s="612"/>
      <c r="E886" s="613"/>
      <c r="F886" s="614"/>
      <c r="J886" s="612"/>
      <c r="N886" s="668"/>
      <c r="P886" s="618"/>
      <c r="Q886" s="618"/>
      <c r="R886" s="618"/>
      <c r="S886" s="618"/>
      <c r="T886" s="618"/>
      <c r="U886" s="618"/>
      <c r="V886" s="618"/>
      <c r="W886" s="618"/>
      <c r="X886" s="618"/>
      <c r="Y886" s="618"/>
      <c r="Z886" s="618"/>
      <c r="AC886" s="619"/>
      <c r="AD886" s="620"/>
      <c r="AJ886" s="668"/>
      <c r="AO886" s="612"/>
      <c r="AP886" s="612"/>
      <c r="AY886" s="623"/>
      <c r="BD886" s="611"/>
      <c r="BG886" s="624"/>
      <c r="BH886" s="625"/>
      <c r="BI886" s="672"/>
      <c r="BO886" s="612"/>
      <c r="BY886" s="669"/>
      <c r="CA886" s="669"/>
    </row>
    <row r="887" spans="3:79" s="610" customFormat="1">
      <c r="C887" s="611"/>
      <c r="D887" s="612"/>
      <c r="E887" s="613"/>
      <c r="F887" s="614"/>
      <c r="J887" s="612"/>
      <c r="N887" s="668"/>
      <c r="P887" s="618"/>
      <c r="Q887" s="618"/>
      <c r="R887" s="618"/>
      <c r="S887" s="618"/>
      <c r="T887" s="618"/>
      <c r="U887" s="618"/>
      <c r="V887" s="618"/>
      <c r="W887" s="618"/>
      <c r="X887" s="618"/>
      <c r="Y887" s="618"/>
      <c r="Z887" s="618"/>
      <c r="AC887" s="619"/>
      <c r="AD887" s="620"/>
      <c r="AJ887" s="668"/>
      <c r="AO887" s="612"/>
      <c r="AP887" s="612"/>
      <c r="AY887" s="623"/>
      <c r="BD887" s="611"/>
      <c r="BG887" s="624"/>
      <c r="BH887" s="625"/>
      <c r="BI887" s="672"/>
      <c r="BO887" s="612"/>
      <c r="BY887" s="669"/>
      <c r="CA887" s="669"/>
    </row>
    <row r="888" spans="3:79" s="610" customFormat="1">
      <c r="C888" s="611"/>
      <c r="D888" s="612"/>
      <c r="E888" s="613"/>
      <c r="F888" s="614"/>
      <c r="J888" s="612"/>
      <c r="N888" s="668"/>
      <c r="P888" s="618"/>
      <c r="Q888" s="618"/>
      <c r="R888" s="618"/>
      <c r="S888" s="618"/>
      <c r="T888" s="618"/>
      <c r="U888" s="618"/>
      <c r="V888" s="618"/>
      <c r="W888" s="618"/>
      <c r="X888" s="618"/>
      <c r="Y888" s="618"/>
      <c r="Z888" s="618"/>
      <c r="AC888" s="619"/>
      <c r="AD888" s="620"/>
      <c r="AJ888" s="668"/>
      <c r="AO888" s="612"/>
      <c r="AP888" s="612"/>
      <c r="AY888" s="623"/>
      <c r="BD888" s="611"/>
      <c r="BG888" s="624"/>
      <c r="BH888" s="625"/>
      <c r="BI888" s="672"/>
      <c r="BO888" s="612"/>
      <c r="BY888" s="669"/>
      <c r="CA888" s="669"/>
    </row>
    <row r="889" spans="3:79" s="610" customFormat="1">
      <c r="C889" s="611"/>
      <c r="D889" s="612"/>
      <c r="E889" s="613"/>
      <c r="F889" s="614"/>
      <c r="J889" s="612"/>
      <c r="N889" s="668"/>
      <c r="P889" s="618"/>
      <c r="Q889" s="618"/>
      <c r="R889" s="618"/>
      <c r="S889" s="618"/>
      <c r="T889" s="618"/>
      <c r="U889" s="618"/>
      <c r="V889" s="618"/>
      <c r="W889" s="618"/>
      <c r="X889" s="618"/>
      <c r="Y889" s="618"/>
      <c r="Z889" s="618"/>
      <c r="AC889" s="619"/>
      <c r="AD889" s="620"/>
      <c r="AJ889" s="668"/>
      <c r="AO889" s="612"/>
      <c r="AP889" s="612"/>
      <c r="AY889" s="623"/>
      <c r="BD889" s="611"/>
      <c r="BG889" s="624"/>
      <c r="BH889" s="625"/>
      <c r="BI889" s="672"/>
      <c r="BO889" s="612"/>
      <c r="BY889" s="669"/>
      <c r="CA889" s="669"/>
    </row>
    <row r="890" spans="3:79" s="610" customFormat="1">
      <c r="C890" s="611"/>
      <c r="D890" s="612"/>
      <c r="E890" s="613"/>
      <c r="F890" s="614"/>
      <c r="J890" s="612"/>
      <c r="N890" s="668"/>
      <c r="P890" s="618"/>
      <c r="Q890" s="618"/>
      <c r="R890" s="618"/>
      <c r="S890" s="618"/>
      <c r="T890" s="618"/>
      <c r="U890" s="618"/>
      <c r="V890" s="618"/>
      <c r="W890" s="618"/>
      <c r="X890" s="618"/>
      <c r="Y890" s="618"/>
      <c r="Z890" s="618"/>
      <c r="AC890" s="619"/>
      <c r="AD890" s="620"/>
      <c r="AJ890" s="668"/>
      <c r="AO890" s="612"/>
      <c r="AP890" s="612"/>
      <c r="AY890" s="623"/>
      <c r="BD890" s="611"/>
      <c r="BG890" s="624"/>
      <c r="BH890" s="625"/>
      <c r="BI890" s="672"/>
      <c r="BO890" s="612"/>
      <c r="BY890" s="669"/>
      <c r="CA890" s="669"/>
    </row>
    <row r="891" spans="3:79" s="610" customFormat="1">
      <c r="C891" s="611"/>
      <c r="D891" s="612"/>
      <c r="E891" s="613"/>
      <c r="F891" s="614"/>
      <c r="J891" s="612"/>
      <c r="N891" s="668"/>
      <c r="P891" s="618"/>
      <c r="Q891" s="618"/>
      <c r="R891" s="618"/>
      <c r="S891" s="618"/>
      <c r="T891" s="618"/>
      <c r="U891" s="618"/>
      <c r="V891" s="618"/>
      <c r="W891" s="618"/>
      <c r="X891" s="618"/>
      <c r="Y891" s="618"/>
      <c r="Z891" s="618"/>
      <c r="AC891" s="619"/>
      <c r="AD891" s="620"/>
      <c r="AJ891" s="668"/>
      <c r="AO891" s="612"/>
      <c r="AP891" s="612"/>
      <c r="AY891" s="623"/>
      <c r="BD891" s="611"/>
      <c r="BG891" s="624"/>
      <c r="BH891" s="625"/>
      <c r="BI891" s="672"/>
      <c r="BO891" s="612"/>
      <c r="BY891" s="669"/>
      <c r="CA891" s="669"/>
    </row>
    <row r="892" spans="3:79" s="610" customFormat="1">
      <c r="C892" s="611"/>
      <c r="D892" s="612"/>
      <c r="E892" s="613"/>
      <c r="F892" s="614"/>
      <c r="J892" s="612"/>
      <c r="N892" s="668"/>
      <c r="P892" s="618"/>
      <c r="Q892" s="618"/>
      <c r="R892" s="618"/>
      <c r="S892" s="618"/>
      <c r="T892" s="618"/>
      <c r="U892" s="618"/>
      <c r="V892" s="618"/>
      <c r="W892" s="618"/>
      <c r="X892" s="618"/>
      <c r="Y892" s="618"/>
      <c r="Z892" s="618"/>
      <c r="AC892" s="619"/>
      <c r="AD892" s="620"/>
      <c r="AJ892" s="668"/>
      <c r="AO892" s="612"/>
      <c r="AP892" s="612"/>
      <c r="AY892" s="623"/>
      <c r="BD892" s="611"/>
      <c r="BG892" s="624"/>
      <c r="BH892" s="625"/>
      <c r="BI892" s="672"/>
      <c r="BO892" s="612"/>
      <c r="BY892" s="669"/>
      <c r="CA892" s="669"/>
    </row>
    <row r="893" spans="3:79" s="610" customFormat="1">
      <c r="C893" s="611"/>
      <c r="D893" s="612"/>
      <c r="E893" s="613"/>
      <c r="F893" s="614"/>
      <c r="J893" s="612"/>
      <c r="N893" s="668"/>
      <c r="P893" s="618"/>
      <c r="Q893" s="618"/>
      <c r="R893" s="618"/>
      <c r="S893" s="618"/>
      <c r="T893" s="618"/>
      <c r="U893" s="618"/>
      <c r="V893" s="618"/>
      <c r="W893" s="618"/>
      <c r="X893" s="618"/>
      <c r="Y893" s="618"/>
      <c r="Z893" s="618"/>
      <c r="AC893" s="619"/>
      <c r="AD893" s="620"/>
      <c r="AJ893" s="668"/>
      <c r="AO893" s="612"/>
      <c r="AP893" s="612"/>
      <c r="AY893" s="623"/>
      <c r="BD893" s="611"/>
      <c r="BG893" s="624"/>
      <c r="BH893" s="625"/>
      <c r="BI893" s="672"/>
      <c r="BO893" s="612"/>
      <c r="BY893" s="669"/>
      <c r="CA893" s="669"/>
    </row>
    <row r="894" spans="3:79" s="610" customFormat="1">
      <c r="C894" s="611"/>
      <c r="D894" s="612"/>
      <c r="E894" s="613"/>
      <c r="F894" s="614"/>
      <c r="J894" s="612"/>
      <c r="N894" s="668"/>
      <c r="P894" s="618"/>
      <c r="Q894" s="618"/>
      <c r="R894" s="618"/>
      <c r="S894" s="618"/>
      <c r="T894" s="618"/>
      <c r="U894" s="618"/>
      <c r="V894" s="618"/>
      <c r="W894" s="618"/>
      <c r="X894" s="618"/>
      <c r="Y894" s="618"/>
      <c r="Z894" s="618"/>
      <c r="AC894" s="619"/>
      <c r="AD894" s="620"/>
      <c r="AJ894" s="668"/>
      <c r="AO894" s="612"/>
      <c r="AP894" s="612"/>
      <c r="AY894" s="623"/>
      <c r="BD894" s="611"/>
      <c r="BG894" s="624"/>
      <c r="BH894" s="625"/>
      <c r="BI894" s="672"/>
      <c r="BO894" s="612"/>
      <c r="BY894" s="669"/>
      <c r="CA894" s="669"/>
    </row>
    <row r="895" spans="3:79" s="610" customFormat="1">
      <c r="C895" s="611"/>
      <c r="D895" s="612"/>
      <c r="E895" s="613"/>
      <c r="F895" s="614"/>
      <c r="J895" s="612"/>
      <c r="N895" s="668"/>
      <c r="P895" s="618"/>
      <c r="Q895" s="618"/>
      <c r="R895" s="618"/>
      <c r="S895" s="618"/>
      <c r="T895" s="618"/>
      <c r="U895" s="618"/>
      <c r="V895" s="618"/>
      <c r="W895" s="618"/>
      <c r="X895" s="618"/>
      <c r="Y895" s="618"/>
      <c r="Z895" s="618"/>
      <c r="AC895" s="619"/>
      <c r="AD895" s="620"/>
      <c r="AJ895" s="668"/>
      <c r="AO895" s="612"/>
      <c r="AP895" s="612"/>
      <c r="AY895" s="623"/>
      <c r="BD895" s="611"/>
      <c r="BG895" s="624"/>
      <c r="BH895" s="625"/>
      <c r="BI895" s="672"/>
      <c r="BO895" s="612"/>
      <c r="BY895" s="669"/>
      <c r="CA895" s="669"/>
    </row>
    <row r="896" spans="3:79" s="610" customFormat="1">
      <c r="C896" s="611"/>
      <c r="D896" s="612"/>
      <c r="E896" s="613"/>
      <c r="F896" s="614"/>
      <c r="J896" s="612"/>
      <c r="N896" s="668"/>
      <c r="P896" s="618"/>
      <c r="Q896" s="618"/>
      <c r="R896" s="618"/>
      <c r="S896" s="618"/>
      <c r="T896" s="618"/>
      <c r="U896" s="618"/>
      <c r="V896" s="618"/>
      <c r="W896" s="618"/>
      <c r="X896" s="618"/>
      <c r="Y896" s="618"/>
      <c r="Z896" s="618"/>
      <c r="AC896" s="619"/>
      <c r="AD896" s="620"/>
      <c r="AJ896" s="668"/>
      <c r="AO896" s="612"/>
      <c r="AP896" s="612"/>
      <c r="AY896" s="623"/>
      <c r="BD896" s="611"/>
      <c r="BG896" s="624"/>
      <c r="BH896" s="625"/>
      <c r="BI896" s="672"/>
      <c r="BO896" s="612"/>
      <c r="BY896" s="669"/>
      <c r="CA896" s="669"/>
    </row>
    <row r="897" spans="3:79" s="610" customFormat="1">
      <c r="C897" s="611"/>
      <c r="D897" s="612"/>
      <c r="E897" s="613"/>
      <c r="F897" s="614"/>
      <c r="J897" s="612"/>
      <c r="N897" s="668"/>
      <c r="P897" s="618"/>
      <c r="Q897" s="618"/>
      <c r="R897" s="618"/>
      <c r="S897" s="618"/>
      <c r="T897" s="618"/>
      <c r="U897" s="618"/>
      <c r="V897" s="618"/>
      <c r="W897" s="618"/>
      <c r="X897" s="618"/>
      <c r="Y897" s="618"/>
      <c r="Z897" s="618"/>
      <c r="AC897" s="619"/>
      <c r="AD897" s="620"/>
      <c r="AJ897" s="668"/>
      <c r="AO897" s="612"/>
      <c r="AP897" s="612"/>
      <c r="AY897" s="623"/>
      <c r="BD897" s="611"/>
      <c r="BG897" s="624"/>
      <c r="BH897" s="625"/>
      <c r="BI897" s="672"/>
      <c r="BO897" s="612"/>
      <c r="BY897" s="669"/>
      <c r="CA897" s="669"/>
    </row>
    <row r="898" spans="3:79" s="610" customFormat="1">
      <c r="C898" s="611"/>
      <c r="D898" s="612"/>
      <c r="E898" s="613"/>
      <c r="F898" s="614"/>
      <c r="J898" s="612"/>
      <c r="N898" s="668"/>
      <c r="P898" s="618"/>
      <c r="Q898" s="618"/>
      <c r="R898" s="618"/>
      <c r="S898" s="618"/>
      <c r="T898" s="618"/>
      <c r="U898" s="618"/>
      <c r="V898" s="618"/>
      <c r="W898" s="618"/>
      <c r="X898" s="618"/>
      <c r="Y898" s="618"/>
      <c r="Z898" s="618"/>
      <c r="AC898" s="619"/>
      <c r="AD898" s="620"/>
      <c r="AJ898" s="668"/>
      <c r="AO898" s="612"/>
      <c r="AP898" s="612"/>
      <c r="AY898" s="623"/>
      <c r="BD898" s="611"/>
      <c r="BG898" s="624"/>
      <c r="BH898" s="625"/>
      <c r="BI898" s="672"/>
      <c r="BO898" s="612"/>
      <c r="BY898" s="669"/>
      <c r="CA898" s="669"/>
    </row>
    <row r="899" spans="3:79" s="610" customFormat="1">
      <c r="C899" s="611"/>
      <c r="D899" s="612"/>
      <c r="E899" s="613"/>
      <c r="F899" s="614"/>
      <c r="J899" s="612"/>
      <c r="N899" s="668"/>
      <c r="P899" s="618"/>
      <c r="Q899" s="618"/>
      <c r="R899" s="618"/>
      <c r="S899" s="618"/>
      <c r="T899" s="618"/>
      <c r="U899" s="618"/>
      <c r="V899" s="618"/>
      <c r="W899" s="618"/>
      <c r="X899" s="618"/>
      <c r="Y899" s="618"/>
      <c r="Z899" s="618"/>
      <c r="AC899" s="619"/>
      <c r="AD899" s="620"/>
      <c r="AJ899" s="668"/>
      <c r="AO899" s="612"/>
      <c r="AP899" s="612"/>
      <c r="AY899" s="623"/>
      <c r="BD899" s="611"/>
      <c r="BG899" s="624"/>
      <c r="BH899" s="625"/>
      <c r="BI899" s="672"/>
      <c r="BO899" s="612"/>
      <c r="BY899" s="669"/>
      <c r="CA899" s="669"/>
    </row>
    <row r="900" spans="3:79" s="610" customFormat="1">
      <c r="C900" s="611"/>
      <c r="D900" s="612"/>
      <c r="E900" s="613"/>
      <c r="F900" s="614"/>
      <c r="J900" s="612"/>
      <c r="N900" s="668"/>
      <c r="P900" s="618"/>
      <c r="Q900" s="618"/>
      <c r="R900" s="618"/>
      <c r="S900" s="618"/>
      <c r="T900" s="618"/>
      <c r="U900" s="618"/>
      <c r="V900" s="618"/>
      <c r="W900" s="618"/>
      <c r="X900" s="618"/>
      <c r="Y900" s="618"/>
      <c r="Z900" s="618"/>
      <c r="AC900" s="619"/>
      <c r="AD900" s="620"/>
      <c r="AJ900" s="668"/>
      <c r="AO900" s="612"/>
      <c r="AP900" s="612"/>
      <c r="AY900" s="623"/>
      <c r="BD900" s="611"/>
      <c r="BG900" s="624"/>
      <c r="BH900" s="625"/>
      <c r="BI900" s="672"/>
      <c r="BO900" s="612"/>
      <c r="BY900" s="669"/>
      <c r="CA900" s="669"/>
    </row>
    <row r="901" spans="3:79" s="610" customFormat="1">
      <c r="C901" s="611"/>
      <c r="D901" s="612"/>
      <c r="E901" s="613"/>
      <c r="F901" s="614"/>
      <c r="J901" s="612"/>
      <c r="N901" s="668"/>
      <c r="P901" s="618"/>
      <c r="Q901" s="618"/>
      <c r="R901" s="618"/>
      <c r="S901" s="618"/>
      <c r="T901" s="618"/>
      <c r="U901" s="618"/>
      <c r="V901" s="618"/>
      <c r="W901" s="618"/>
      <c r="X901" s="618"/>
      <c r="Y901" s="618"/>
      <c r="Z901" s="618"/>
      <c r="AC901" s="619"/>
      <c r="AD901" s="620"/>
      <c r="AJ901" s="668"/>
      <c r="AO901" s="612"/>
      <c r="AP901" s="612"/>
      <c r="AY901" s="623"/>
      <c r="BD901" s="611"/>
      <c r="BG901" s="624"/>
      <c r="BH901" s="625"/>
      <c r="BI901" s="672"/>
      <c r="BO901" s="612"/>
      <c r="BY901" s="669"/>
      <c r="CA901" s="669"/>
    </row>
    <row r="902" spans="3:79" s="610" customFormat="1">
      <c r="C902" s="611"/>
      <c r="D902" s="612"/>
      <c r="E902" s="613"/>
      <c r="F902" s="614"/>
      <c r="J902" s="612"/>
      <c r="N902" s="668"/>
      <c r="P902" s="618"/>
      <c r="Q902" s="618"/>
      <c r="R902" s="618"/>
      <c r="S902" s="618"/>
      <c r="T902" s="618"/>
      <c r="U902" s="618"/>
      <c r="V902" s="618"/>
      <c r="W902" s="618"/>
      <c r="X902" s="618"/>
      <c r="Y902" s="618"/>
      <c r="Z902" s="618"/>
      <c r="AC902" s="619"/>
      <c r="AD902" s="620"/>
      <c r="AJ902" s="668"/>
      <c r="AO902" s="612"/>
      <c r="AP902" s="612"/>
      <c r="AY902" s="623"/>
      <c r="BD902" s="611"/>
      <c r="BG902" s="624"/>
      <c r="BH902" s="625"/>
      <c r="BI902" s="672"/>
      <c r="BO902" s="612"/>
      <c r="BY902" s="669"/>
      <c r="CA902" s="669"/>
    </row>
    <row r="903" spans="3:79" s="610" customFormat="1">
      <c r="C903" s="611"/>
      <c r="D903" s="612"/>
      <c r="E903" s="613"/>
      <c r="F903" s="614"/>
      <c r="J903" s="612"/>
      <c r="N903" s="668"/>
      <c r="P903" s="618"/>
      <c r="Q903" s="618"/>
      <c r="R903" s="618"/>
      <c r="S903" s="618"/>
      <c r="T903" s="618"/>
      <c r="U903" s="618"/>
      <c r="V903" s="618"/>
      <c r="W903" s="618"/>
      <c r="X903" s="618"/>
      <c r="Y903" s="618"/>
      <c r="Z903" s="618"/>
      <c r="AC903" s="619"/>
      <c r="AD903" s="620"/>
      <c r="AJ903" s="668"/>
      <c r="AO903" s="612"/>
      <c r="AP903" s="612"/>
      <c r="AY903" s="623"/>
      <c r="BD903" s="611"/>
      <c r="BG903" s="624"/>
      <c r="BH903" s="625"/>
      <c r="BI903" s="672"/>
      <c r="BO903" s="612"/>
      <c r="BY903" s="669"/>
      <c r="CA903" s="669"/>
    </row>
    <row r="904" spans="3:79" s="610" customFormat="1">
      <c r="C904" s="611"/>
      <c r="D904" s="612"/>
      <c r="E904" s="613"/>
      <c r="F904" s="614"/>
      <c r="J904" s="612"/>
      <c r="N904" s="668"/>
      <c r="P904" s="618"/>
      <c r="Q904" s="618"/>
      <c r="R904" s="618"/>
      <c r="S904" s="618"/>
      <c r="T904" s="618"/>
      <c r="U904" s="618"/>
      <c r="V904" s="618"/>
      <c r="W904" s="618"/>
      <c r="X904" s="618"/>
      <c r="Y904" s="618"/>
      <c r="Z904" s="618"/>
      <c r="AC904" s="619"/>
      <c r="AD904" s="620"/>
      <c r="AJ904" s="668"/>
      <c r="AO904" s="612"/>
      <c r="AP904" s="612"/>
      <c r="AY904" s="623"/>
      <c r="BD904" s="611"/>
      <c r="BG904" s="624"/>
      <c r="BH904" s="625"/>
      <c r="BI904" s="672"/>
      <c r="BO904" s="612"/>
      <c r="BY904" s="669"/>
      <c r="CA904" s="669"/>
    </row>
    <row r="905" spans="3:79" s="610" customFormat="1">
      <c r="C905" s="611"/>
      <c r="D905" s="612"/>
      <c r="E905" s="613"/>
      <c r="F905" s="614"/>
      <c r="J905" s="612"/>
      <c r="N905" s="668"/>
      <c r="P905" s="618"/>
      <c r="Q905" s="618"/>
      <c r="R905" s="618"/>
      <c r="S905" s="618"/>
      <c r="T905" s="618"/>
      <c r="U905" s="618"/>
      <c r="V905" s="618"/>
      <c r="W905" s="618"/>
      <c r="X905" s="618"/>
      <c r="Y905" s="618"/>
      <c r="Z905" s="618"/>
      <c r="AC905" s="619"/>
      <c r="AD905" s="620"/>
      <c r="AJ905" s="668"/>
      <c r="AO905" s="612"/>
      <c r="AP905" s="612"/>
      <c r="AY905" s="623"/>
      <c r="BD905" s="611"/>
      <c r="BG905" s="624"/>
      <c r="BH905" s="625"/>
      <c r="BI905" s="672"/>
      <c r="BO905" s="612"/>
      <c r="BY905" s="669"/>
      <c r="CA905" s="669"/>
    </row>
    <row r="906" spans="3:79" s="610" customFormat="1">
      <c r="C906" s="611"/>
      <c r="D906" s="612"/>
      <c r="E906" s="613"/>
      <c r="F906" s="614"/>
      <c r="J906" s="612"/>
      <c r="N906" s="668"/>
      <c r="P906" s="618"/>
      <c r="Q906" s="618"/>
      <c r="R906" s="618"/>
      <c r="S906" s="618"/>
      <c r="T906" s="618"/>
      <c r="U906" s="618"/>
      <c r="V906" s="618"/>
      <c r="W906" s="618"/>
      <c r="X906" s="618"/>
      <c r="Y906" s="618"/>
      <c r="Z906" s="618"/>
      <c r="AC906" s="619"/>
      <c r="AD906" s="620"/>
      <c r="AJ906" s="668"/>
      <c r="AO906" s="612"/>
      <c r="AP906" s="612"/>
      <c r="AY906" s="623"/>
      <c r="BD906" s="611"/>
      <c r="BG906" s="624"/>
      <c r="BH906" s="625"/>
      <c r="BI906" s="672"/>
      <c r="BO906" s="612"/>
      <c r="BY906" s="669"/>
      <c r="CA906" s="669"/>
    </row>
    <row r="907" spans="3:79" s="610" customFormat="1">
      <c r="C907" s="611"/>
      <c r="D907" s="612"/>
      <c r="E907" s="613"/>
      <c r="F907" s="614"/>
      <c r="J907" s="612"/>
      <c r="N907" s="668"/>
      <c r="P907" s="618"/>
      <c r="Q907" s="618"/>
      <c r="R907" s="618"/>
      <c r="S907" s="618"/>
      <c r="T907" s="618"/>
      <c r="U907" s="618"/>
      <c r="V907" s="618"/>
      <c r="W907" s="618"/>
      <c r="X907" s="618"/>
      <c r="Y907" s="618"/>
      <c r="Z907" s="618"/>
      <c r="AC907" s="619"/>
      <c r="AD907" s="620"/>
      <c r="AJ907" s="668"/>
      <c r="AO907" s="612"/>
      <c r="AP907" s="612"/>
      <c r="AY907" s="623"/>
      <c r="BD907" s="611"/>
      <c r="BG907" s="624"/>
      <c r="BH907" s="625"/>
      <c r="BI907" s="672"/>
      <c r="BO907" s="612"/>
      <c r="BY907" s="669"/>
      <c r="CA907" s="669"/>
    </row>
    <row r="908" spans="3:79" s="610" customFormat="1">
      <c r="C908" s="611"/>
      <c r="D908" s="612"/>
      <c r="E908" s="613"/>
      <c r="F908" s="614"/>
      <c r="J908" s="612"/>
      <c r="N908" s="668"/>
      <c r="P908" s="618"/>
      <c r="Q908" s="618"/>
      <c r="R908" s="618"/>
      <c r="S908" s="618"/>
      <c r="T908" s="618"/>
      <c r="U908" s="618"/>
      <c r="V908" s="618"/>
      <c r="W908" s="618"/>
      <c r="X908" s="618"/>
      <c r="Y908" s="618"/>
      <c r="Z908" s="618"/>
      <c r="AC908" s="619"/>
      <c r="AD908" s="620"/>
      <c r="AJ908" s="668"/>
      <c r="AO908" s="612"/>
      <c r="AP908" s="612"/>
      <c r="AY908" s="623"/>
      <c r="BD908" s="611"/>
      <c r="BG908" s="624"/>
      <c r="BH908" s="625"/>
      <c r="BI908" s="672"/>
      <c r="BO908" s="612"/>
      <c r="BY908" s="669"/>
      <c r="CA908" s="669"/>
    </row>
    <row r="909" spans="3:79" s="610" customFormat="1">
      <c r="C909" s="611"/>
      <c r="D909" s="612"/>
      <c r="E909" s="613"/>
      <c r="F909" s="614"/>
      <c r="J909" s="612"/>
      <c r="N909" s="668"/>
      <c r="P909" s="618"/>
      <c r="Q909" s="618"/>
      <c r="R909" s="618"/>
      <c r="S909" s="618"/>
      <c r="T909" s="618"/>
      <c r="U909" s="618"/>
      <c r="V909" s="618"/>
      <c r="W909" s="618"/>
      <c r="X909" s="618"/>
      <c r="Y909" s="618"/>
      <c r="Z909" s="618"/>
      <c r="AC909" s="619"/>
      <c r="AD909" s="620"/>
      <c r="AJ909" s="668"/>
      <c r="AO909" s="612"/>
      <c r="AP909" s="612"/>
      <c r="AY909" s="623"/>
      <c r="BD909" s="611"/>
      <c r="BG909" s="624"/>
      <c r="BH909" s="625"/>
      <c r="BI909" s="672"/>
      <c r="BO909" s="612"/>
      <c r="BY909" s="669"/>
      <c r="CA909" s="669"/>
    </row>
    <row r="910" spans="3:79" s="610" customFormat="1">
      <c r="C910" s="611"/>
      <c r="D910" s="612"/>
      <c r="E910" s="613"/>
      <c r="F910" s="614"/>
      <c r="J910" s="612"/>
      <c r="N910" s="668"/>
      <c r="P910" s="618"/>
      <c r="Q910" s="618"/>
      <c r="R910" s="618"/>
      <c r="S910" s="618"/>
      <c r="T910" s="618"/>
      <c r="U910" s="618"/>
      <c r="V910" s="618"/>
      <c r="W910" s="618"/>
      <c r="X910" s="618"/>
      <c r="Y910" s="618"/>
      <c r="Z910" s="618"/>
      <c r="AC910" s="619"/>
      <c r="AD910" s="620"/>
      <c r="AJ910" s="668"/>
      <c r="AO910" s="612"/>
      <c r="AP910" s="612"/>
      <c r="AY910" s="623"/>
      <c r="BD910" s="611"/>
      <c r="BG910" s="624"/>
      <c r="BH910" s="625"/>
      <c r="BI910" s="672"/>
      <c r="BO910" s="612"/>
      <c r="BY910" s="669"/>
      <c r="CA910" s="669"/>
    </row>
    <row r="911" spans="3:79" s="610" customFormat="1">
      <c r="C911" s="611"/>
      <c r="D911" s="612"/>
      <c r="E911" s="613"/>
      <c r="F911" s="614"/>
      <c r="J911" s="612"/>
      <c r="N911" s="668"/>
      <c r="P911" s="618"/>
      <c r="Q911" s="618"/>
      <c r="R911" s="618"/>
      <c r="S911" s="618"/>
      <c r="T911" s="618"/>
      <c r="U911" s="618"/>
      <c r="V911" s="618"/>
      <c r="W911" s="618"/>
      <c r="X911" s="618"/>
      <c r="Y911" s="618"/>
      <c r="Z911" s="618"/>
      <c r="AC911" s="619"/>
      <c r="AD911" s="620"/>
      <c r="AJ911" s="668"/>
      <c r="AO911" s="612"/>
      <c r="AP911" s="612"/>
      <c r="AY911" s="623"/>
      <c r="BD911" s="611"/>
      <c r="BG911" s="624"/>
      <c r="BH911" s="625"/>
      <c r="BI911" s="672"/>
      <c r="BO911" s="612"/>
      <c r="BY911" s="669"/>
      <c r="CA911" s="669"/>
    </row>
    <row r="912" spans="3:79" s="610" customFormat="1">
      <c r="C912" s="611"/>
      <c r="D912" s="612"/>
      <c r="E912" s="613"/>
      <c r="F912" s="614"/>
      <c r="J912" s="612"/>
      <c r="N912" s="668"/>
      <c r="P912" s="618"/>
      <c r="Q912" s="618"/>
      <c r="R912" s="618"/>
      <c r="S912" s="618"/>
      <c r="T912" s="618"/>
      <c r="U912" s="618"/>
      <c r="V912" s="618"/>
      <c r="W912" s="618"/>
      <c r="X912" s="618"/>
      <c r="Y912" s="618"/>
      <c r="Z912" s="618"/>
      <c r="AC912" s="619"/>
      <c r="AD912" s="620"/>
      <c r="AJ912" s="668"/>
      <c r="AO912" s="612"/>
      <c r="AP912" s="612"/>
      <c r="AY912" s="623"/>
      <c r="BD912" s="611"/>
      <c r="BG912" s="624"/>
      <c r="BH912" s="625"/>
      <c r="BI912" s="672"/>
      <c r="BO912" s="612"/>
      <c r="BY912" s="669"/>
      <c r="CA912" s="669"/>
    </row>
    <row r="913" spans="3:79" s="610" customFormat="1">
      <c r="C913" s="611"/>
      <c r="D913" s="612"/>
      <c r="E913" s="613"/>
      <c r="F913" s="614"/>
      <c r="J913" s="612"/>
      <c r="N913" s="668"/>
      <c r="P913" s="618"/>
      <c r="Q913" s="618"/>
      <c r="R913" s="618"/>
      <c r="S913" s="618"/>
      <c r="T913" s="618"/>
      <c r="U913" s="618"/>
      <c r="V913" s="618"/>
      <c r="W913" s="618"/>
      <c r="X913" s="618"/>
      <c r="Y913" s="618"/>
      <c r="Z913" s="618"/>
      <c r="AC913" s="619"/>
      <c r="AD913" s="620"/>
      <c r="AJ913" s="668"/>
      <c r="AO913" s="612"/>
      <c r="AP913" s="612"/>
      <c r="AY913" s="623"/>
      <c r="BD913" s="611"/>
      <c r="BG913" s="624"/>
      <c r="BH913" s="625"/>
      <c r="BI913" s="672"/>
      <c r="BO913" s="612"/>
      <c r="BY913" s="669"/>
      <c r="CA913" s="669"/>
    </row>
    <row r="914" spans="3:79" s="610" customFormat="1">
      <c r="C914" s="611"/>
      <c r="D914" s="612"/>
      <c r="E914" s="613"/>
      <c r="F914" s="614"/>
      <c r="J914" s="612"/>
      <c r="N914" s="668"/>
      <c r="P914" s="618"/>
      <c r="Q914" s="618"/>
      <c r="R914" s="618"/>
      <c r="S914" s="618"/>
      <c r="T914" s="618"/>
      <c r="U914" s="618"/>
      <c r="V914" s="618"/>
      <c r="W914" s="618"/>
      <c r="X914" s="618"/>
      <c r="Y914" s="618"/>
      <c r="Z914" s="618"/>
      <c r="AC914" s="619"/>
      <c r="AD914" s="620"/>
      <c r="AJ914" s="668"/>
      <c r="AO914" s="612"/>
      <c r="AP914" s="612"/>
      <c r="AY914" s="623"/>
      <c r="BD914" s="611"/>
      <c r="BG914" s="624"/>
      <c r="BH914" s="625"/>
      <c r="BI914" s="672"/>
      <c r="BO914" s="612"/>
      <c r="BY914" s="669"/>
      <c r="CA914" s="669"/>
    </row>
    <row r="915" spans="3:79" s="610" customFormat="1">
      <c r="C915" s="611"/>
      <c r="D915" s="612"/>
      <c r="E915" s="613"/>
      <c r="F915" s="614"/>
      <c r="J915" s="612"/>
      <c r="N915" s="668"/>
      <c r="P915" s="618"/>
      <c r="Q915" s="618"/>
      <c r="R915" s="618"/>
      <c r="S915" s="618"/>
      <c r="T915" s="618"/>
      <c r="U915" s="618"/>
      <c r="V915" s="618"/>
      <c r="W915" s="618"/>
      <c r="X915" s="618"/>
      <c r="Y915" s="618"/>
      <c r="Z915" s="618"/>
      <c r="AC915" s="619"/>
      <c r="AD915" s="620"/>
      <c r="AJ915" s="668"/>
      <c r="AO915" s="612"/>
      <c r="AP915" s="612"/>
      <c r="AY915" s="623"/>
      <c r="BD915" s="611"/>
      <c r="BG915" s="624"/>
      <c r="BH915" s="625"/>
      <c r="BI915" s="672"/>
      <c r="BO915" s="612"/>
      <c r="BY915" s="669"/>
      <c r="CA915" s="669"/>
    </row>
    <row r="916" spans="3:79" s="610" customFormat="1">
      <c r="C916" s="611"/>
      <c r="D916" s="612"/>
      <c r="E916" s="613"/>
      <c r="F916" s="614"/>
      <c r="J916" s="612"/>
      <c r="N916" s="668"/>
      <c r="P916" s="618"/>
      <c r="Q916" s="618"/>
      <c r="R916" s="618"/>
      <c r="S916" s="618"/>
      <c r="T916" s="618"/>
      <c r="U916" s="618"/>
      <c r="V916" s="618"/>
      <c r="W916" s="618"/>
      <c r="X916" s="618"/>
      <c r="Y916" s="618"/>
      <c r="Z916" s="618"/>
      <c r="AC916" s="619"/>
      <c r="AD916" s="620"/>
      <c r="AJ916" s="668"/>
      <c r="AO916" s="612"/>
      <c r="AP916" s="612"/>
      <c r="AY916" s="623"/>
      <c r="BD916" s="611"/>
      <c r="BG916" s="624"/>
      <c r="BH916" s="625"/>
      <c r="BI916" s="672"/>
      <c r="BO916" s="612"/>
      <c r="BY916" s="669"/>
      <c r="CA916" s="669"/>
    </row>
    <row r="917" spans="3:79" s="610" customFormat="1">
      <c r="C917" s="611"/>
      <c r="D917" s="612"/>
      <c r="E917" s="613"/>
      <c r="F917" s="614"/>
      <c r="J917" s="612"/>
      <c r="N917" s="668"/>
      <c r="P917" s="618"/>
      <c r="Q917" s="618"/>
      <c r="R917" s="618"/>
      <c r="S917" s="618"/>
      <c r="T917" s="618"/>
      <c r="U917" s="618"/>
      <c r="V917" s="618"/>
      <c r="W917" s="618"/>
      <c r="X917" s="618"/>
      <c r="Y917" s="618"/>
      <c r="Z917" s="618"/>
      <c r="AC917" s="619"/>
      <c r="AD917" s="620"/>
      <c r="AJ917" s="668"/>
      <c r="AO917" s="612"/>
      <c r="AP917" s="612"/>
      <c r="AY917" s="623"/>
      <c r="BD917" s="611"/>
      <c r="BG917" s="624"/>
      <c r="BH917" s="625"/>
      <c r="BI917" s="672"/>
      <c r="BO917" s="612"/>
      <c r="BY917" s="669"/>
      <c r="CA917" s="669"/>
    </row>
    <row r="918" spans="3:79" s="610" customFormat="1">
      <c r="C918" s="611"/>
      <c r="D918" s="612"/>
      <c r="E918" s="613"/>
      <c r="F918" s="614"/>
      <c r="J918" s="612"/>
      <c r="N918" s="668"/>
      <c r="P918" s="618"/>
      <c r="Q918" s="618"/>
      <c r="R918" s="618"/>
      <c r="S918" s="618"/>
      <c r="T918" s="618"/>
      <c r="U918" s="618"/>
      <c r="V918" s="618"/>
      <c r="W918" s="618"/>
      <c r="X918" s="618"/>
      <c r="Y918" s="618"/>
      <c r="Z918" s="618"/>
      <c r="AC918" s="619"/>
      <c r="AD918" s="620"/>
      <c r="AJ918" s="668"/>
      <c r="AO918" s="612"/>
      <c r="AP918" s="612"/>
      <c r="AY918" s="623"/>
      <c r="BD918" s="611"/>
      <c r="BG918" s="624"/>
      <c r="BH918" s="625"/>
      <c r="BI918" s="672"/>
      <c r="BO918" s="612"/>
      <c r="BY918" s="669"/>
      <c r="CA918" s="669"/>
    </row>
    <row r="919" spans="3:79" s="610" customFormat="1">
      <c r="C919" s="611"/>
      <c r="D919" s="612"/>
      <c r="E919" s="613"/>
      <c r="F919" s="614"/>
      <c r="J919" s="612"/>
      <c r="N919" s="668"/>
      <c r="P919" s="618"/>
      <c r="Q919" s="618"/>
      <c r="R919" s="618"/>
      <c r="S919" s="618"/>
      <c r="T919" s="618"/>
      <c r="U919" s="618"/>
      <c r="V919" s="618"/>
      <c r="W919" s="618"/>
      <c r="X919" s="618"/>
      <c r="Y919" s="618"/>
      <c r="Z919" s="618"/>
      <c r="AC919" s="619"/>
      <c r="AD919" s="620"/>
      <c r="AJ919" s="668"/>
      <c r="AO919" s="612"/>
      <c r="AP919" s="612"/>
      <c r="AY919" s="623"/>
      <c r="BD919" s="611"/>
      <c r="BG919" s="624"/>
      <c r="BH919" s="625"/>
      <c r="BI919" s="672"/>
      <c r="BO919" s="612"/>
      <c r="BY919" s="669"/>
      <c r="CA919" s="669"/>
    </row>
    <row r="920" spans="3:79" s="610" customFormat="1">
      <c r="C920" s="611"/>
      <c r="D920" s="612"/>
      <c r="E920" s="613"/>
      <c r="F920" s="614"/>
      <c r="J920" s="612"/>
      <c r="N920" s="668"/>
      <c r="P920" s="618"/>
      <c r="Q920" s="618"/>
      <c r="R920" s="618"/>
      <c r="S920" s="618"/>
      <c r="T920" s="618"/>
      <c r="U920" s="618"/>
      <c r="V920" s="618"/>
      <c r="W920" s="618"/>
      <c r="X920" s="618"/>
      <c r="Y920" s="618"/>
      <c r="Z920" s="618"/>
      <c r="AC920" s="619"/>
      <c r="AD920" s="620"/>
      <c r="AJ920" s="668"/>
      <c r="AO920" s="612"/>
      <c r="AP920" s="612"/>
      <c r="AY920" s="623"/>
      <c r="BD920" s="611"/>
      <c r="BG920" s="624"/>
      <c r="BH920" s="625"/>
      <c r="BI920" s="672"/>
      <c r="BO920" s="612"/>
      <c r="BY920" s="669"/>
      <c r="CA920" s="669"/>
    </row>
    <row r="921" spans="3:79" s="610" customFormat="1">
      <c r="C921" s="611"/>
      <c r="D921" s="612"/>
      <c r="E921" s="613"/>
      <c r="F921" s="614"/>
      <c r="J921" s="612"/>
      <c r="N921" s="668"/>
      <c r="P921" s="618"/>
      <c r="Q921" s="618"/>
      <c r="R921" s="618"/>
      <c r="S921" s="618"/>
      <c r="T921" s="618"/>
      <c r="U921" s="618"/>
      <c r="V921" s="618"/>
      <c r="W921" s="618"/>
      <c r="X921" s="618"/>
      <c r="Y921" s="618"/>
      <c r="Z921" s="618"/>
      <c r="AC921" s="619"/>
      <c r="AD921" s="620"/>
      <c r="AJ921" s="668"/>
      <c r="AO921" s="612"/>
      <c r="AP921" s="612"/>
      <c r="AY921" s="623"/>
      <c r="BD921" s="611"/>
      <c r="BG921" s="624"/>
      <c r="BH921" s="625"/>
      <c r="BI921" s="672"/>
      <c r="BO921" s="612"/>
      <c r="BY921" s="669"/>
      <c r="CA921" s="669"/>
    </row>
    <row r="922" spans="3:79" s="610" customFormat="1">
      <c r="C922" s="611"/>
      <c r="D922" s="612"/>
      <c r="E922" s="613"/>
      <c r="F922" s="614"/>
      <c r="J922" s="612"/>
      <c r="N922" s="668"/>
      <c r="P922" s="618"/>
      <c r="Q922" s="618"/>
      <c r="R922" s="618"/>
      <c r="S922" s="618"/>
      <c r="T922" s="618"/>
      <c r="U922" s="618"/>
      <c r="V922" s="618"/>
      <c r="W922" s="618"/>
      <c r="X922" s="618"/>
      <c r="Y922" s="618"/>
      <c r="Z922" s="618"/>
      <c r="AC922" s="619"/>
      <c r="AD922" s="620"/>
      <c r="AJ922" s="668"/>
      <c r="AO922" s="612"/>
      <c r="AP922" s="612"/>
      <c r="AY922" s="623"/>
      <c r="BD922" s="611"/>
      <c r="BG922" s="624"/>
      <c r="BH922" s="625"/>
      <c r="BI922" s="672"/>
      <c r="BO922" s="612"/>
      <c r="BY922" s="669"/>
      <c r="CA922" s="669"/>
    </row>
    <row r="923" spans="3:79" s="610" customFormat="1">
      <c r="C923" s="611"/>
      <c r="D923" s="612"/>
      <c r="E923" s="613"/>
      <c r="F923" s="614"/>
      <c r="J923" s="612"/>
      <c r="N923" s="668"/>
      <c r="P923" s="618"/>
      <c r="Q923" s="618"/>
      <c r="R923" s="618"/>
      <c r="S923" s="618"/>
      <c r="T923" s="618"/>
      <c r="U923" s="618"/>
      <c r="V923" s="618"/>
      <c r="W923" s="618"/>
      <c r="X923" s="618"/>
      <c r="Y923" s="618"/>
      <c r="Z923" s="618"/>
      <c r="AC923" s="619"/>
      <c r="AD923" s="620"/>
      <c r="AJ923" s="668"/>
      <c r="AO923" s="612"/>
      <c r="AP923" s="612"/>
      <c r="AY923" s="623"/>
      <c r="BD923" s="611"/>
      <c r="BG923" s="624"/>
      <c r="BH923" s="625"/>
      <c r="BI923" s="672"/>
      <c r="BO923" s="612"/>
      <c r="BY923" s="669"/>
      <c r="CA923" s="669"/>
    </row>
    <row r="924" spans="3:79" s="610" customFormat="1">
      <c r="C924" s="611"/>
      <c r="D924" s="612"/>
      <c r="E924" s="613"/>
      <c r="F924" s="614"/>
      <c r="J924" s="612"/>
      <c r="N924" s="668"/>
      <c r="P924" s="618"/>
      <c r="Q924" s="618"/>
      <c r="R924" s="618"/>
      <c r="S924" s="618"/>
      <c r="T924" s="618"/>
      <c r="U924" s="618"/>
      <c r="V924" s="618"/>
      <c r="W924" s="618"/>
      <c r="X924" s="618"/>
      <c r="Y924" s="618"/>
      <c r="Z924" s="618"/>
      <c r="AC924" s="619"/>
      <c r="AD924" s="620"/>
      <c r="AJ924" s="668"/>
      <c r="AO924" s="612"/>
      <c r="AP924" s="612"/>
      <c r="AY924" s="623"/>
      <c r="BD924" s="611"/>
      <c r="BG924" s="624"/>
      <c r="BH924" s="625"/>
      <c r="BI924" s="672"/>
      <c r="BO924" s="612"/>
      <c r="BY924" s="669"/>
      <c r="CA924" s="669"/>
    </row>
    <row r="925" spans="3:79" s="610" customFormat="1">
      <c r="C925" s="611"/>
      <c r="D925" s="612"/>
      <c r="E925" s="613"/>
      <c r="F925" s="614"/>
      <c r="J925" s="612"/>
      <c r="N925" s="668"/>
      <c r="P925" s="618"/>
      <c r="Q925" s="618"/>
      <c r="R925" s="618"/>
      <c r="S925" s="618"/>
      <c r="T925" s="618"/>
      <c r="U925" s="618"/>
      <c r="V925" s="618"/>
      <c r="W925" s="618"/>
      <c r="X925" s="618"/>
      <c r="Y925" s="618"/>
      <c r="Z925" s="618"/>
      <c r="AC925" s="619"/>
      <c r="AD925" s="620"/>
      <c r="AJ925" s="668"/>
      <c r="AO925" s="612"/>
      <c r="AP925" s="612"/>
      <c r="AY925" s="623"/>
      <c r="BD925" s="611"/>
      <c r="BG925" s="624"/>
      <c r="BH925" s="625"/>
      <c r="BI925" s="672"/>
      <c r="BO925" s="612"/>
      <c r="BY925" s="669"/>
      <c r="CA925" s="669"/>
    </row>
    <row r="926" spans="3:79" s="610" customFormat="1">
      <c r="C926" s="611"/>
      <c r="D926" s="612"/>
      <c r="E926" s="613"/>
      <c r="F926" s="614"/>
      <c r="J926" s="612"/>
      <c r="N926" s="668"/>
      <c r="P926" s="618"/>
      <c r="Q926" s="618"/>
      <c r="R926" s="618"/>
      <c r="S926" s="618"/>
      <c r="T926" s="618"/>
      <c r="U926" s="618"/>
      <c r="V926" s="618"/>
      <c r="W926" s="618"/>
      <c r="X926" s="618"/>
      <c r="Y926" s="618"/>
      <c r="Z926" s="618"/>
      <c r="AC926" s="619"/>
      <c r="AD926" s="620"/>
      <c r="AJ926" s="668"/>
      <c r="AO926" s="612"/>
      <c r="AP926" s="612"/>
      <c r="AY926" s="623"/>
      <c r="BD926" s="611"/>
      <c r="BG926" s="624"/>
      <c r="BH926" s="625"/>
      <c r="BI926" s="672"/>
      <c r="BO926" s="612"/>
      <c r="BY926" s="669"/>
      <c r="CA926" s="669"/>
    </row>
    <row r="927" spans="3:79" s="610" customFormat="1">
      <c r="C927" s="611"/>
      <c r="D927" s="612"/>
      <c r="E927" s="613"/>
      <c r="F927" s="614"/>
      <c r="J927" s="612"/>
      <c r="N927" s="668"/>
      <c r="P927" s="618"/>
      <c r="Q927" s="618"/>
      <c r="R927" s="618"/>
      <c r="S927" s="618"/>
      <c r="T927" s="618"/>
      <c r="U927" s="618"/>
      <c r="V927" s="618"/>
      <c r="W927" s="618"/>
      <c r="X927" s="618"/>
      <c r="Y927" s="618"/>
      <c r="Z927" s="618"/>
      <c r="AC927" s="619"/>
      <c r="AD927" s="620"/>
      <c r="AJ927" s="668"/>
      <c r="AO927" s="612"/>
      <c r="AP927" s="612"/>
      <c r="AY927" s="623"/>
      <c r="BD927" s="611"/>
      <c r="BG927" s="624"/>
      <c r="BH927" s="625"/>
      <c r="BI927" s="672"/>
      <c r="BO927" s="612"/>
      <c r="BY927" s="669"/>
      <c r="CA927" s="669"/>
    </row>
    <row r="928" spans="3:79" s="610" customFormat="1">
      <c r="C928" s="611"/>
      <c r="D928" s="612"/>
      <c r="E928" s="613"/>
      <c r="F928" s="614"/>
      <c r="J928" s="612"/>
      <c r="N928" s="668"/>
      <c r="P928" s="618"/>
      <c r="Q928" s="618"/>
      <c r="R928" s="618"/>
      <c r="S928" s="618"/>
      <c r="T928" s="618"/>
      <c r="U928" s="618"/>
      <c r="V928" s="618"/>
      <c r="W928" s="618"/>
      <c r="X928" s="618"/>
      <c r="Y928" s="618"/>
      <c r="Z928" s="618"/>
      <c r="AC928" s="619"/>
      <c r="AD928" s="620"/>
      <c r="AJ928" s="668"/>
      <c r="AO928" s="612"/>
      <c r="AP928" s="612"/>
      <c r="AY928" s="623"/>
      <c r="BD928" s="611"/>
      <c r="BG928" s="624"/>
      <c r="BH928" s="625"/>
      <c r="BI928" s="672"/>
      <c r="BO928" s="612"/>
      <c r="BY928" s="669"/>
      <c r="CA928" s="669"/>
    </row>
    <row r="929" spans="3:79" s="610" customFormat="1">
      <c r="C929" s="611"/>
      <c r="D929" s="612"/>
      <c r="E929" s="613"/>
      <c r="F929" s="614"/>
      <c r="J929" s="612"/>
      <c r="N929" s="668"/>
      <c r="P929" s="618"/>
      <c r="Q929" s="618"/>
      <c r="R929" s="618"/>
      <c r="S929" s="618"/>
      <c r="T929" s="618"/>
      <c r="U929" s="618"/>
      <c r="V929" s="618"/>
      <c r="W929" s="618"/>
      <c r="X929" s="618"/>
      <c r="Y929" s="618"/>
      <c r="Z929" s="618"/>
      <c r="AC929" s="619"/>
      <c r="AD929" s="620"/>
      <c r="AJ929" s="668"/>
      <c r="AO929" s="612"/>
      <c r="AP929" s="612"/>
      <c r="AY929" s="623"/>
      <c r="BD929" s="611"/>
      <c r="BG929" s="624"/>
      <c r="BH929" s="625"/>
      <c r="BI929" s="672"/>
      <c r="BO929" s="612"/>
      <c r="BY929" s="669"/>
      <c r="CA929" s="669"/>
    </row>
    <row r="930" spans="3:79" s="610" customFormat="1">
      <c r="C930" s="611"/>
      <c r="D930" s="612"/>
      <c r="E930" s="613"/>
      <c r="F930" s="614"/>
      <c r="J930" s="612"/>
      <c r="N930" s="668"/>
      <c r="P930" s="618"/>
      <c r="Q930" s="618"/>
      <c r="R930" s="618"/>
      <c r="S930" s="618"/>
      <c r="T930" s="618"/>
      <c r="U930" s="618"/>
      <c r="V930" s="618"/>
      <c r="W930" s="618"/>
      <c r="X930" s="618"/>
      <c r="Y930" s="618"/>
      <c r="Z930" s="618"/>
      <c r="AC930" s="619"/>
      <c r="AD930" s="620"/>
      <c r="AJ930" s="668"/>
      <c r="AO930" s="612"/>
      <c r="AP930" s="612"/>
      <c r="AY930" s="623"/>
      <c r="BD930" s="611"/>
      <c r="BG930" s="624"/>
      <c r="BH930" s="625"/>
      <c r="BI930" s="672"/>
      <c r="BO930" s="612"/>
      <c r="BY930" s="669"/>
      <c r="CA930" s="669"/>
    </row>
    <row r="931" spans="3:79" s="610" customFormat="1">
      <c r="C931" s="611"/>
      <c r="D931" s="612"/>
      <c r="E931" s="613"/>
      <c r="F931" s="614"/>
      <c r="J931" s="612"/>
      <c r="N931" s="668"/>
      <c r="P931" s="618"/>
      <c r="Q931" s="618"/>
      <c r="R931" s="618"/>
      <c r="S931" s="618"/>
      <c r="T931" s="618"/>
      <c r="U931" s="618"/>
      <c r="V931" s="618"/>
      <c r="W931" s="618"/>
      <c r="X931" s="618"/>
      <c r="Y931" s="618"/>
      <c r="Z931" s="618"/>
      <c r="AC931" s="619"/>
      <c r="AD931" s="620"/>
      <c r="AJ931" s="668"/>
      <c r="AO931" s="612"/>
      <c r="AP931" s="612"/>
      <c r="AY931" s="623"/>
      <c r="BD931" s="611"/>
      <c r="BG931" s="624"/>
      <c r="BH931" s="625"/>
      <c r="BI931" s="672"/>
      <c r="BO931" s="612"/>
      <c r="BY931" s="669"/>
      <c r="CA931" s="669"/>
    </row>
    <row r="932" spans="3:79" s="610" customFormat="1">
      <c r="C932" s="611"/>
      <c r="D932" s="612"/>
      <c r="E932" s="613"/>
      <c r="F932" s="614"/>
      <c r="J932" s="612"/>
      <c r="N932" s="668"/>
      <c r="P932" s="618"/>
      <c r="Q932" s="618"/>
      <c r="R932" s="618"/>
      <c r="S932" s="618"/>
      <c r="T932" s="618"/>
      <c r="U932" s="618"/>
      <c r="V932" s="618"/>
      <c r="W932" s="618"/>
      <c r="X932" s="618"/>
      <c r="Y932" s="618"/>
      <c r="Z932" s="618"/>
      <c r="AC932" s="619"/>
      <c r="AD932" s="620"/>
      <c r="AJ932" s="668"/>
      <c r="AO932" s="612"/>
      <c r="AP932" s="612"/>
      <c r="AY932" s="623"/>
      <c r="BD932" s="611"/>
      <c r="BG932" s="624"/>
      <c r="BH932" s="625"/>
      <c r="BI932" s="672"/>
      <c r="BO932" s="612"/>
      <c r="BY932" s="669"/>
      <c r="CA932" s="669"/>
    </row>
    <row r="933" spans="3:79" s="610" customFormat="1">
      <c r="C933" s="611"/>
      <c r="D933" s="612"/>
      <c r="E933" s="613"/>
      <c r="F933" s="614"/>
      <c r="J933" s="612"/>
      <c r="N933" s="668"/>
      <c r="P933" s="618"/>
      <c r="Q933" s="618"/>
      <c r="R933" s="618"/>
      <c r="S933" s="618"/>
      <c r="T933" s="618"/>
      <c r="U933" s="618"/>
      <c r="V933" s="618"/>
      <c r="W933" s="618"/>
      <c r="X933" s="618"/>
      <c r="Y933" s="618"/>
      <c r="Z933" s="618"/>
      <c r="AC933" s="619"/>
      <c r="AD933" s="620"/>
      <c r="AJ933" s="668"/>
      <c r="AO933" s="612"/>
      <c r="AP933" s="612"/>
      <c r="AY933" s="623"/>
      <c r="BD933" s="611"/>
      <c r="BG933" s="624"/>
      <c r="BH933" s="625"/>
      <c r="BI933" s="672"/>
      <c r="BO933" s="612"/>
      <c r="BY933" s="669"/>
      <c r="CA933" s="669"/>
    </row>
    <row r="934" spans="3:79" s="610" customFormat="1">
      <c r="C934" s="611"/>
      <c r="D934" s="612"/>
      <c r="E934" s="613"/>
      <c r="F934" s="614"/>
      <c r="J934" s="612"/>
      <c r="N934" s="668"/>
      <c r="P934" s="618"/>
      <c r="Q934" s="618"/>
      <c r="R934" s="618"/>
      <c r="S934" s="618"/>
      <c r="T934" s="618"/>
      <c r="U934" s="618"/>
      <c r="V934" s="618"/>
      <c r="W934" s="618"/>
      <c r="X934" s="618"/>
      <c r="Y934" s="618"/>
      <c r="Z934" s="618"/>
      <c r="AC934" s="619"/>
      <c r="AD934" s="620"/>
      <c r="AJ934" s="668"/>
      <c r="AO934" s="612"/>
      <c r="AP934" s="612"/>
      <c r="AY934" s="623"/>
      <c r="BD934" s="611"/>
      <c r="BG934" s="624"/>
      <c r="BH934" s="625"/>
      <c r="BI934" s="672"/>
      <c r="BO934" s="612"/>
      <c r="BY934" s="669"/>
      <c r="CA934" s="669"/>
    </row>
    <row r="935" spans="3:79" s="610" customFormat="1">
      <c r="C935" s="611"/>
      <c r="D935" s="612"/>
      <c r="E935" s="613"/>
      <c r="F935" s="614"/>
      <c r="J935" s="612"/>
      <c r="N935" s="668"/>
      <c r="P935" s="618"/>
      <c r="Q935" s="618"/>
      <c r="R935" s="618"/>
      <c r="S935" s="618"/>
      <c r="T935" s="618"/>
      <c r="U935" s="618"/>
      <c r="V935" s="618"/>
      <c r="W935" s="618"/>
      <c r="X935" s="618"/>
      <c r="Y935" s="618"/>
      <c r="Z935" s="618"/>
      <c r="AC935" s="619"/>
      <c r="AD935" s="620"/>
      <c r="AJ935" s="668"/>
      <c r="AO935" s="612"/>
      <c r="AP935" s="612"/>
      <c r="AY935" s="623"/>
      <c r="BD935" s="611"/>
      <c r="BG935" s="624"/>
      <c r="BH935" s="625"/>
      <c r="BI935" s="672"/>
      <c r="BO935" s="612"/>
      <c r="BY935" s="669"/>
      <c r="CA935" s="669"/>
    </row>
    <row r="936" spans="3:79" s="610" customFormat="1">
      <c r="C936" s="611"/>
      <c r="D936" s="612"/>
      <c r="E936" s="613"/>
      <c r="F936" s="614"/>
      <c r="J936" s="612"/>
      <c r="N936" s="668"/>
      <c r="P936" s="618"/>
      <c r="Q936" s="618"/>
      <c r="R936" s="618"/>
      <c r="S936" s="618"/>
      <c r="T936" s="618"/>
      <c r="U936" s="618"/>
      <c r="V936" s="618"/>
      <c r="W936" s="618"/>
      <c r="X936" s="618"/>
      <c r="Y936" s="618"/>
      <c r="Z936" s="618"/>
      <c r="AC936" s="619"/>
      <c r="AD936" s="620"/>
      <c r="AJ936" s="668"/>
      <c r="AO936" s="612"/>
      <c r="AP936" s="612"/>
      <c r="AY936" s="623"/>
      <c r="BD936" s="611"/>
      <c r="BG936" s="624"/>
      <c r="BH936" s="625"/>
      <c r="BI936" s="672"/>
      <c r="BO936" s="612"/>
      <c r="BY936" s="669"/>
      <c r="CA936" s="669"/>
    </row>
    <row r="937" spans="3:79" s="610" customFormat="1">
      <c r="C937" s="611"/>
      <c r="D937" s="612"/>
      <c r="E937" s="613"/>
      <c r="F937" s="614"/>
      <c r="J937" s="612"/>
      <c r="N937" s="668"/>
      <c r="P937" s="618"/>
      <c r="Q937" s="618"/>
      <c r="R937" s="618"/>
      <c r="S937" s="618"/>
      <c r="T937" s="618"/>
      <c r="U937" s="618"/>
      <c r="V937" s="618"/>
      <c r="W937" s="618"/>
      <c r="X937" s="618"/>
      <c r="Y937" s="618"/>
      <c r="Z937" s="618"/>
      <c r="AC937" s="619"/>
      <c r="AD937" s="620"/>
      <c r="AJ937" s="668"/>
      <c r="AO937" s="612"/>
      <c r="AP937" s="612"/>
      <c r="AY937" s="623"/>
      <c r="BD937" s="611"/>
      <c r="BG937" s="624"/>
      <c r="BH937" s="625"/>
      <c r="BI937" s="672"/>
      <c r="BO937" s="612"/>
      <c r="BY937" s="669"/>
      <c r="CA937" s="669"/>
    </row>
    <row r="938" spans="3:79" s="610" customFormat="1">
      <c r="C938" s="611"/>
      <c r="D938" s="612"/>
      <c r="E938" s="613"/>
      <c r="F938" s="614"/>
      <c r="J938" s="612"/>
      <c r="N938" s="668"/>
      <c r="P938" s="618"/>
      <c r="Q938" s="618"/>
      <c r="R938" s="618"/>
      <c r="S938" s="618"/>
      <c r="T938" s="618"/>
      <c r="U938" s="618"/>
      <c r="V938" s="618"/>
      <c r="W938" s="618"/>
      <c r="X938" s="618"/>
      <c r="Y938" s="618"/>
      <c r="Z938" s="618"/>
      <c r="AC938" s="619"/>
      <c r="AD938" s="620"/>
      <c r="AJ938" s="668"/>
      <c r="AO938" s="612"/>
      <c r="AP938" s="612"/>
      <c r="AY938" s="623"/>
      <c r="BD938" s="611"/>
      <c r="BG938" s="624"/>
      <c r="BH938" s="625"/>
      <c r="BI938" s="672"/>
      <c r="BO938" s="612"/>
      <c r="BY938" s="669"/>
      <c r="CA938" s="669"/>
    </row>
    <row r="939" spans="3:79" s="610" customFormat="1">
      <c r="C939" s="611"/>
      <c r="D939" s="612"/>
      <c r="E939" s="613"/>
      <c r="F939" s="614"/>
      <c r="J939" s="612"/>
      <c r="N939" s="668"/>
      <c r="P939" s="618"/>
      <c r="Q939" s="618"/>
      <c r="R939" s="618"/>
      <c r="S939" s="618"/>
      <c r="T939" s="618"/>
      <c r="U939" s="618"/>
      <c r="V939" s="618"/>
      <c r="W939" s="618"/>
      <c r="X939" s="618"/>
      <c r="Y939" s="618"/>
      <c r="Z939" s="618"/>
      <c r="AC939" s="619"/>
      <c r="AD939" s="620"/>
      <c r="AJ939" s="668"/>
      <c r="AO939" s="612"/>
      <c r="AP939" s="612"/>
      <c r="AY939" s="623"/>
      <c r="BD939" s="611"/>
      <c r="BG939" s="624"/>
      <c r="BH939" s="625"/>
      <c r="BI939" s="672"/>
      <c r="BO939" s="612"/>
      <c r="BY939" s="669"/>
      <c r="CA939" s="669"/>
    </row>
    <row r="940" spans="3:79" s="610" customFormat="1">
      <c r="C940" s="611"/>
      <c r="D940" s="612"/>
      <c r="E940" s="613"/>
      <c r="F940" s="614"/>
      <c r="J940" s="612"/>
      <c r="N940" s="668"/>
      <c r="P940" s="618"/>
      <c r="Q940" s="618"/>
      <c r="R940" s="618"/>
      <c r="S940" s="618"/>
      <c r="T940" s="618"/>
      <c r="U940" s="618"/>
      <c r="V940" s="618"/>
      <c r="W940" s="618"/>
      <c r="X940" s="618"/>
      <c r="Y940" s="618"/>
      <c r="Z940" s="618"/>
      <c r="AC940" s="619"/>
      <c r="AD940" s="620"/>
      <c r="AJ940" s="668"/>
      <c r="AO940" s="612"/>
      <c r="AP940" s="612"/>
      <c r="AY940" s="623"/>
      <c r="BD940" s="611"/>
      <c r="BG940" s="624"/>
      <c r="BH940" s="625"/>
      <c r="BI940" s="672"/>
      <c r="BO940" s="612"/>
      <c r="BY940" s="669"/>
      <c r="CA940" s="669"/>
    </row>
    <row r="941" spans="3:79" s="610" customFormat="1">
      <c r="C941" s="611"/>
      <c r="D941" s="612"/>
      <c r="E941" s="613"/>
      <c r="F941" s="614"/>
      <c r="J941" s="612"/>
      <c r="N941" s="668"/>
      <c r="P941" s="618"/>
      <c r="Q941" s="618"/>
      <c r="R941" s="618"/>
      <c r="S941" s="618"/>
      <c r="T941" s="618"/>
      <c r="U941" s="618"/>
      <c r="V941" s="618"/>
      <c r="W941" s="618"/>
      <c r="X941" s="618"/>
      <c r="Y941" s="618"/>
      <c r="Z941" s="618"/>
      <c r="AC941" s="619"/>
      <c r="AD941" s="620"/>
      <c r="AJ941" s="668"/>
      <c r="AO941" s="612"/>
      <c r="AP941" s="612"/>
      <c r="AY941" s="623"/>
      <c r="BD941" s="611"/>
      <c r="BG941" s="624"/>
      <c r="BH941" s="625"/>
      <c r="BI941" s="672"/>
      <c r="BO941" s="612"/>
      <c r="BY941" s="669"/>
      <c r="CA941" s="669"/>
    </row>
    <row r="942" spans="3:79" s="610" customFormat="1">
      <c r="C942" s="611"/>
      <c r="D942" s="612"/>
      <c r="E942" s="613"/>
      <c r="F942" s="614"/>
      <c r="J942" s="612"/>
      <c r="N942" s="668"/>
      <c r="P942" s="618"/>
      <c r="Q942" s="618"/>
      <c r="R942" s="618"/>
      <c r="S942" s="618"/>
      <c r="T942" s="618"/>
      <c r="U942" s="618"/>
      <c r="V942" s="618"/>
      <c r="W942" s="618"/>
      <c r="X942" s="618"/>
      <c r="Y942" s="618"/>
      <c r="Z942" s="618"/>
      <c r="AC942" s="619"/>
      <c r="AD942" s="620"/>
      <c r="AJ942" s="668"/>
      <c r="AO942" s="612"/>
      <c r="AP942" s="612"/>
      <c r="AY942" s="623"/>
      <c r="BD942" s="611"/>
      <c r="BG942" s="624"/>
      <c r="BH942" s="625"/>
      <c r="BI942" s="672"/>
      <c r="BO942" s="612"/>
      <c r="BY942" s="669"/>
      <c r="CA942" s="669"/>
    </row>
    <row r="943" spans="3:79" s="610" customFormat="1">
      <c r="C943" s="611"/>
      <c r="D943" s="612"/>
      <c r="E943" s="613"/>
      <c r="F943" s="614"/>
      <c r="J943" s="612"/>
      <c r="N943" s="668"/>
      <c r="P943" s="618"/>
      <c r="Q943" s="618"/>
      <c r="R943" s="618"/>
      <c r="S943" s="618"/>
      <c r="T943" s="618"/>
      <c r="U943" s="618"/>
      <c r="V943" s="618"/>
      <c r="W943" s="618"/>
      <c r="X943" s="618"/>
      <c r="Y943" s="618"/>
      <c r="Z943" s="618"/>
      <c r="AC943" s="619"/>
      <c r="AD943" s="620"/>
      <c r="AJ943" s="668"/>
      <c r="AO943" s="612"/>
      <c r="AP943" s="612"/>
      <c r="AY943" s="623"/>
      <c r="BD943" s="611"/>
      <c r="BG943" s="624"/>
      <c r="BH943" s="625"/>
      <c r="BI943" s="672"/>
      <c r="BO943" s="612"/>
      <c r="BY943" s="669"/>
      <c r="CA943" s="669"/>
    </row>
    <row r="944" spans="3:79" s="610" customFormat="1">
      <c r="C944" s="611"/>
      <c r="D944" s="612"/>
      <c r="E944" s="613"/>
      <c r="F944" s="614"/>
      <c r="J944" s="612"/>
      <c r="N944" s="668"/>
      <c r="P944" s="618"/>
      <c r="Q944" s="618"/>
      <c r="R944" s="618"/>
      <c r="S944" s="618"/>
      <c r="T944" s="618"/>
      <c r="U944" s="618"/>
      <c r="V944" s="618"/>
      <c r="W944" s="618"/>
      <c r="X944" s="618"/>
      <c r="Y944" s="618"/>
      <c r="Z944" s="618"/>
      <c r="AC944" s="619"/>
      <c r="AD944" s="620"/>
      <c r="AJ944" s="668"/>
      <c r="AO944" s="612"/>
      <c r="AP944" s="612"/>
      <c r="AY944" s="623"/>
      <c r="BD944" s="611"/>
      <c r="BG944" s="624"/>
      <c r="BH944" s="625"/>
      <c r="BI944" s="672"/>
      <c r="BO944" s="612"/>
      <c r="BY944" s="669"/>
      <c r="CA944" s="669"/>
    </row>
    <row r="945" spans="3:79" s="610" customFormat="1">
      <c r="C945" s="611"/>
      <c r="D945" s="612"/>
      <c r="E945" s="613"/>
      <c r="F945" s="614"/>
      <c r="J945" s="612"/>
      <c r="N945" s="668"/>
      <c r="P945" s="618"/>
      <c r="Q945" s="618"/>
      <c r="R945" s="618"/>
      <c r="S945" s="618"/>
      <c r="T945" s="618"/>
      <c r="U945" s="618"/>
      <c r="V945" s="618"/>
      <c r="W945" s="618"/>
      <c r="X945" s="618"/>
      <c r="Y945" s="618"/>
      <c r="Z945" s="618"/>
      <c r="AC945" s="619"/>
      <c r="AD945" s="620"/>
      <c r="AJ945" s="668"/>
      <c r="AO945" s="612"/>
      <c r="AP945" s="612"/>
      <c r="AY945" s="623"/>
      <c r="BD945" s="611"/>
      <c r="BG945" s="624"/>
      <c r="BH945" s="625"/>
      <c r="BI945" s="672"/>
      <c r="BO945" s="612"/>
      <c r="BY945" s="669"/>
      <c r="CA945" s="669"/>
    </row>
    <row r="946" spans="3:79" s="610" customFormat="1">
      <c r="C946" s="611"/>
      <c r="D946" s="612"/>
      <c r="E946" s="613"/>
      <c r="F946" s="614"/>
      <c r="J946" s="612"/>
      <c r="N946" s="668"/>
      <c r="P946" s="618"/>
      <c r="Q946" s="618"/>
      <c r="R946" s="618"/>
      <c r="S946" s="618"/>
      <c r="T946" s="618"/>
      <c r="U946" s="618"/>
      <c r="V946" s="618"/>
      <c r="W946" s="618"/>
      <c r="X946" s="618"/>
      <c r="Y946" s="618"/>
      <c r="Z946" s="618"/>
      <c r="AC946" s="619"/>
      <c r="AD946" s="620"/>
      <c r="AJ946" s="668"/>
      <c r="AO946" s="612"/>
      <c r="AP946" s="612"/>
      <c r="AY946" s="623"/>
      <c r="BD946" s="611"/>
      <c r="BG946" s="624"/>
      <c r="BH946" s="625"/>
      <c r="BI946" s="672"/>
      <c r="BO946" s="612"/>
      <c r="BY946" s="669"/>
      <c r="CA946" s="669"/>
    </row>
    <row r="947" spans="3:79" s="610" customFormat="1">
      <c r="C947" s="611"/>
      <c r="D947" s="612"/>
      <c r="E947" s="613"/>
      <c r="F947" s="614"/>
      <c r="J947" s="612"/>
      <c r="N947" s="668"/>
      <c r="P947" s="618"/>
      <c r="Q947" s="618"/>
      <c r="R947" s="618"/>
      <c r="S947" s="618"/>
      <c r="T947" s="618"/>
      <c r="U947" s="618"/>
      <c r="V947" s="618"/>
      <c r="W947" s="618"/>
      <c r="X947" s="618"/>
      <c r="Y947" s="618"/>
      <c r="Z947" s="618"/>
      <c r="AC947" s="619"/>
      <c r="AD947" s="620"/>
      <c r="AJ947" s="668"/>
      <c r="AO947" s="612"/>
      <c r="AP947" s="612"/>
      <c r="AY947" s="623"/>
      <c r="BD947" s="611"/>
      <c r="BG947" s="624"/>
      <c r="BH947" s="625"/>
      <c r="BI947" s="672"/>
      <c r="BO947" s="612"/>
      <c r="BY947" s="669"/>
      <c r="CA947" s="669"/>
    </row>
    <row r="948" spans="3:79" s="610" customFormat="1">
      <c r="C948" s="611"/>
      <c r="D948" s="612"/>
      <c r="E948" s="613"/>
      <c r="F948" s="614"/>
      <c r="J948" s="612"/>
      <c r="N948" s="668"/>
      <c r="P948" s="618"/>
      <c r="Q948" s="618"/>
      <c r="R948" s="618"/>
      <c r="S948" s="618"/>
      <c r="T948" s="618"/>
      <c r="U948" s="618"/>
      <c r="V948" s="618"/>
      <c r="W948" s="618"/>
      <c r="X948" s="618"/>
      <c r="Y948" s="618"/>
      <c r="Z948" s="618"/>
      <c r="AC948" s="619"/>
      <c r="AD948" s="620"/>
      <c r="AJ948" s="668"/>
      <c r="AO948" s="612"/>
      <c r="AP948" s="612"/>
      <c r="AY948" s="623"/>
      <c r="BD948" s="611"/>
      <c r="BG948" s="624"/>
      <c r="BH948" s="625"/>
      <c r="BI948" s="672"/>
      <c r="BO948" s="612"/>
      <c r="BY948" s="669"/>
      <c r="CA948" s="669"/>
    </row>
    <row r="949" spans="3:79" s="610" customFormat="1">
      <c r="C949" s="611"/>
      <c r="D949" s="612"/>
      <c r="E949" s="613"/>
      <c r="F949" s="614"/>
      <c r="J949" s="612"/>
      <c r="N949" s="668"/>
      <c r="P949" s="618"/>
      <c r="Q949" s="618"/>
      <c r="R949" s="618"/>
      <c r="S949" s="618"/>
      <c r="T949" s="618"/>
      <c r="U949" s="618"/>
      <c r="V949" s="618"/>
      <c r="W949" s="618"/>
      <c r="X949" s="618"/>
      <c r="Y949" s="618"/>
      <c r="Z949" s="618"/>
      <c r="AC949" s="619"/>
      <c r="AD949" s="620"/>
      <c r="AJ949" s="668"/>
      <c r="AO949" s="612"/>
      <c r="AP949" s="612"/>
      <c r="AY949" s="623"/>
      <c r="BD949" s="611"/>
      <c r="BG949" s="624"/>
      <c r="BH949" s="625"/>
      <c r="BI949" s="672"/>
      <c r="BO949" s="612"/>
      <c r="BY949" s="669"/>
      <c r="CA949" s="669"/>
    </row>
    <row r="950" spans="3:79" s="610" customFormat="1">
      <c r="C950" s="611"/>
      <c r="D950" s="612"/>
      <c r="E950" s="613"/>
      <c r="F950" s="614"/>
      <c r="J950" s="612"/>
      <c r="N950" s="668"/>
      <c r="P950" s="618"/>
      <c r="Q950" s="618"/>
      <c r="R950" s="618"/>
      <c r="S950" s="618"/>
      <c r="T950" s="618"/>
      <c r="U950" s="618"/>
      <c r="V950" s="618"/>
      <c r="W950" s="618"/>
      <c r="X950" s="618"/>
      <c r="Y950" s="618"/>
      <c r="Z950" s="618"/>
      <c r="AC950" s="619"/>
      <c r="AD950" s="620"/>
      <c r="AJ950" s="668"/>
      <c r="AO950" s="612"/>
      <c r="AP950" s="612"/>
      <c r="AY950" s="623"/>
      <c r="BD950" s="611"/>
      <c r="BG950" s="624"/>
      <c r="BH950" s="625"/>
      <c r="BI950" s="672"/>
      <c r="BO950" s="612"/>
      <c r="BY950" s="669"/>
      <c r="CA950" s="669"/>
    </row>
    <row r="951" spans="3:79" s="610" customFormat="1">
      <c r="C951" s="611"/>
      <c r="D951" s="612"/>
      <c r="E951" s="613"/>
      <c r="F951" s="614"/>
      <c r="J951" s="612"/>
      <c r="N951" s="668"/>
      <c r="P951" s="618"/>
      <c r="Q951" s="618"/>
      <c r="R951" s="618"/>
      <c r="S951" s="618"/>
      <c r="T951" s="618"/>
      <c r="U951" s="618"/>
      <c r="V951" s="618"/>
      <c r="W951" s="618"/>
      <c r="X951" s="618"/>
      <c r="Y951" s="618"/>
      <c r="Z951" s="618"/>
      <c r="AC951" s="619"/>
      <c r="AD951" s="620"/>
      <c r="AJ951" s="668"/>
      <c r="AO951" s="612"/>
      <c r="AP951" s="612"/>
      <c r="AY951" s="623"/>
      <c r="BD951" s="611"/>
      <c r="BG951" s="624"/>
      <c r="BH951" s="625"/>
      <c r="BI951" s="672"/>
      <c r="BO951" s="612"/>
      <c r="BY951" s="669"/>
      <c r="CA951" s="669"/>
    </row>
    <row r="952" spans="3:79" s="610" customFormat="1">
      <c r="C952" s="611"/>
      <c r="D952" s="612"/>
      <c r="E952" s="613"/>
      <c r="F952" s="614"/>
      <c r="J952" s="612"/>
      <c r="N952" s="668"/>
      <c r="P952" s="618"/>
      <c r="Q952" s="618"/>
      <c r="R952" s="618"/>
      <c r="S952" s="618"/>
      <c r="T952" s="618"/>
      <c r="U952" s="618"/>
      <c r="V952" s="618"/>
      <c r="W952" s="618"/>
      <c r="X952" s="618"/>
      <c r="Y952" s="618"/>
      <c r="Z952" s="618"/>
      <c r="AC952" s="619"/>
      <c r="AD952" s="620"/>
      <c r="AJ952" s="668"/>
      <c r="AO952" s="612"/>
      <c r="AP952" s="612"/>
      <c r="AY952" s="623"/>
      <c r="BD952" s="611"/>
      <c r="BG952" s="624"/>
      <c r="BH952" s="625"/>
      <c r="BI952" s="672"/>
      <c r="BO952" s="612"/>
      <c r="BY952" s="669"/>
      <c r="CA952" s="669"/>
    </row>
    <row r="953" spans="3:79" s="610" customFormat="1">
      <c r="C953" s="611"/>
      <c r="D953" s="612"/>
      <c r="E953" s="613"/>
      <c r="F953" s="614"/>
      <c r="J953" s="612"/>
      <c r="N953" s="668"/>
      <c r="P953" s="618"/>
      <c r="Q953" s="618"/>
      <c r="R953" s="618"/>
      <c r="S953" s="618"/>
      <c r="T953" s="618"/>
      <c r="U953" s="618"/>
      <c r="V953" s="618"/>
      <c r="W953" s="618"/>
      <c r="X953" s="618"/>
      <c r="Y953" s="618"/>
      <c r="Z953" s="618"/>
      <c r="AC953" s="619"/>
      <c r="AD953" s="620"/>
      <c r="AJ953" s="668"/>
      <c r="AO953" s="612"/>
      <c r="AP953" s="612"/>
      <c r="AY953" s="623"/>
      <c r="BD953" s="611"/>
      <c r="BG953" s="624"/>
      <c r="BH953" s="625"/>
      <c r="BI953" s="672"/>
      <c r="BO953" s="612"/>
      <c r="BY953" s="669"/>
      <c r="CA953" s="669"/>
    </row>
    <row r="954" spans="3:79" s="610" customFormat="1">
      <c r="C954" s="611"/>
      <c r="D954" s="612"/>
      <c r="E954" s="613"/>
      <c r="F954" s="614"/>
      <c r="J954" s="612"/>
      <c r="N954" s="668"/>
      <c r="P954" s="618"/>
      <c r="Q954" s="618"/>
      <c r="R954" s="618"/>
      <c r="S954" s="618"/>
      <c r="T954" s="618"/>
      <c r="U954" s="618"/>
      <c r="V954" s="618"/>
      <c r="W954" s="618"/>
      <c r="X954" s="618"/>
      <c r="Y954" s="618"/>
      <c r="Z954" s="618"/>
      <c r="AC954" s="619"/>
      <c r="AD954" s="620"/>
      <c r="AJ954" s="668"/>
      <c r="AO954" s="612"/>
      <c r="AP954" s="612"/>
      <c r="AY954" s="623"/>
      <c r="BD954" s="611"/>
      <c r="BG954" s="624"/>
      <c r="BH954" s="625"/>
      <c r="BI954" s="672"/>
      <c r="BO954" s="612"/>
      <c r="BY954" s="669"/>
      <c r="CA954" s="669"/>
    </row>
    <row r="955" spans="3:79" s="610" customFormat="1">
      <c r="C955" s="611"/>
      <c r="D955" s="612"/>
      <c r="E955" s="613"/>
      <c r="F955" s="614"/>
      <c r="J955" s="612"/>
      <c r="N955" s="668"/>
      <c r="P955" s="618"/>
      <c r="Q955" s="618"/>
      <c r="R955" s="618"/>
      <c r="S955" s="618"/>
      <c r="T955" s="618"/>
      <c r="U955" s="618"/>
      <c r="V955" s="618"/>
      <c r="W955" s="618"/>
      <c r="X955" s="618"/>
      <c r="Y955" s="618"/>
      <c r="Z955" s="618"/>
      <c r="AC955" s="619"/>
      <c r="AD955" s="620"/>
      <c r="AJ955" s="668"/>
      <c r="AO955" s="612"/>
      <c r="AP955" s="612"/>
      <c r="AY955" s="623"/>
      <c r="BD955" s="611"/>
      <c r="BG955" s="624"/>
      <c r="BH955" s="625"/>
      <c r="BI955" s="672"/>
      <c r="BO955" s="612"/>
      <c r="BY955" s="669"/>
      <c r="CA955" s="669"/>
    </row>
    <row r="956" spans="3:79" s="610" customFormat="1">
      <c r="C956" s="611"/>
      <c r="D956" s="612"/>
      <c r="E956" s="613"/>
      <c r="F956" s="614"/>
      <c r="J956" s="612"/>
      <c r="N956" s="668"/>
      <c r="P956" s="618"/>
      <c r="Q956" s="618"/>
      <c r="R956" s="618"/>
      <c r="S956" s="618"/>
      <c r="T956" s="618"/>
      <c r="U956" s="618"/>
      <c r="V956" s="618"/>
      <c r="W956" s="618"/>
      <c r="X956" s="618"/>
      <c r="Y956" s="618"/>
      <c r="Z956" s="618"/>
      <c r="AC956" s="619"/>
      <c r="AD956" s="620"/>
      <c r="AJ956" s="668"/>
      <c r="AO956" s="612"/>
      <c r="AP956" s="612"/>
      <c r="AY956" s="623"/>
      <c r="BD956" s="611"/>
      <c r="BG956" s="624"/>
      <c r="BH956" s="625"/>
      <c r="BI956" s="672"/>
      <c r="BO956" s="612"/>
      <c r="BY956" s="669"/>
      <c r="CA956" s="669"/>
    </row>
    <row r="957" spans="3:79" s="610" customFormat="1">
      <c r="C957" s="611"/>
      <c r="D957" s="612"/>
      <c r="E957" s="613"/>
      <c r="F957" s="614"/>
      <c r="J957" s="612"/>
      <c r="N957" s="668"/>
      <c r="P957" s="618"/>
      <c r="Q957" s="618"/>
      <c r="R957" s="618"/>
      <c r="S957" s="618"/>
      <c r="T957" s="618"/>
      <c r="U957" s="618"/>
      <c r="V957" s="618"/>
      <c r="W957" s="618"/>
      <c r="X957" s="618"/>
      <c r="Y957" s="618"/>
      <c r="Z957" s="618"/>
      <c r="AC957" s="619"/>
      <c r="AD957" s="620"/>
      <c r="AJ957" s="668"/>
      <c r="AO957" s="612"/>
      <c r="AP957" s="612"/>
      <c r="AY957" s="623"/>
      <c r="BD957" s="611"/>
      <c r="BG957" s="624"/>
      <c r="BH957" s="625"/>
      <c r="BI957" s="672"/>
      <c r="BO957" s="612"/>
      <c r="BY957" s="669"/>
      <c r="CA957" s="669"/>
    </row>
    <row r="958" spans="3:79" s="610" customFormat="1">
      <c r="C958" s="611"/>
      <c r="D958" s="612"/>
      <c r="E958" s="613"/>
      <c r="F958" s="614"/>
      <c r="J958" s="612"/>
      <c r="N958" s="668"/>
      <c r="P958" s="618"/>
      <c r="Q958" s="618"/>
      <c r="R958" s="618"/>
      <c r="S958" s="618"/>
      <c r="T958" s="618"/>
      <c r="U958" s="618"/>
      <c r="V958" s="618"/>
      <c r="W958" s="618"/>
      <c r="X958" s="618"/>
      <c r="Y958" s="618"/>
      <c r="Z958" s="618"/>
      <c r="AC958" s="619"/>
      <c r="AD958" s="620"/>
      <c r="AJ958" s="668"/>
      <c r="AO958" s="612"/>
      <c r="AP958" s="612"/>
      <c r="AY958" s="623"/>
      <c r="BD958" s="611"/>
      <c r="BG958" s="624"/>
      <c r="BH958" s="625"/>
      <c r="BI958" s="672"/>
      <c r="BO958" s="612"/>
      <c r="BY958" s="669"/>
      <c r="CA958" s="669"/>
    </row>
    <row r="959" spans="3:79" s="610" customFormat="1">
      <c r="C959" s="611"/>
      <c r="D959" s="612"/>
      <c r="E959" s="613"/>
      <c r="F959" s="614"/>
      <c r="J959" s="612"/>
      <c r="N959" s="668"/>
      <c r="P959" s="618"/>
      <c r="Q959" s="618"/>
      <c r="R959" s="618"/>
      <c r="S959" s="618"/>
      <c r="T959" s="618"/>
      <c r="U959" s="618"/>
      <c r="V959" s="618"/>
      <c r="W959" s="618"/>
      <c r="X959" s="618"/>
      <c r="Y959" s="618"/>
      <c r="Z959" s="618"/>
      <c r="AC959" s="619"/>
      <c r="AD959" s="620"/>
      <c r="AJ959" s="668"/>
      <c r="AO959" s="612"/>
      <c r="AP959" s="612"/>
      <c r="AY959" s="623"/>
      <c r="BD959" s="611"/>
      <c r="BG959" s="624"/>
      <c r="BH959" s="625"/>
      <c r="BI959" s="672"/>
      <c r="BO959" s="612"/>
      <c r="BY959" s="669"/>
      <c r="CA959" s="669"/>
    </row>
    <row r="960" spans="3:79" s="610" customFormat="1">
      <c r="C960" s="611"/>
      <c r="D960" s="612"/>
      <c r="E960" s="613"/>
      <c r="F960" s="614"/>
      <c r="J960" s="612"/>
      <c r="N960" s="668"/>
      <c r="P960" s="618"/>
      <c r="Q960" s="618"/>
      <c r="R960" s="618"/>
      <c r="S960" s="618"/>
      <c r="T960" s="618"/>
      <c r="U960" s="618"/>
      <c r="V960" s="618"/>
      <c r="W960" s="618"/>
      <c r="X960" s="618"/>
      <c r="Y960" s="618"/>
      <c r="Z960" s="618"/>
      <c r="AC960" s="619"/>
      <c r="AD960" s="620"/>
      <c r="AJ960" s="668"/>
      <c r="AO960" s="612"/>
      <c r="AP960" s="612"/>
      <c r="AY960" s="623"/>
      <c r="BD960" s="611"/>
      <c r="BG960" s="624"/>
      <c r="BH960" s="625"/>
      <c r="BI960" s="672"/>
      <c r="BO960" s="612"/>
      <c r="BY960" s="669"/>
      <c r="CA960" s="669"/>
    </row>
    <row r="961" spans="3:79" s="610" customFormat="1">
      <c r="C961" s="611"/>
      <c r="D961" s="612"/>
      <c r="E961" s="613"/>
      <c r="F961" s="614"/>
      <c r="J961" s="612"/>
      <c r="N961" s="668"/>
      <c r="P961" s="618"/>
      <c r="Q961" s="618"/>
      <c r="R961" s="618"/>
      <c r="S961" s="618"/>
      <c r="T961" s="618"/>
      <c r="U961" s="618"/>
      <c r="V961" s="618"/>
      <c r="W961" s="618"/>
      <c r="X961" s="618"/>
      <c r="Y961" s="618"/>
      <c r="Z961" s="618"/>
      <c r="AC961" s="619"/>
      <c r="AD961" s="620"/>
      <c r="AJ961" s="668"/>
      <c r="AO961" s="612"/>
      <c r="AP961" s="612"/>
      <c r="AY961" s="623"/>
      <c r="BD961" s="611"/>
      <c r="BG961" s="624"/>
      <c r="BH961" s="625"/>
      <c r="BI961" s="672"/>
      <c r="BO961" s="612"/>
      <c r="BY961" s="669"/>
      <c r="CA961" s="669"/>
    </row>
    <row r="962" spans="3:79" s="610" customFormat="1">
      <c r="C962" s="611"/>
      <c r="D962" s="612"/>
      <c r="E962" s="613"/>
      <c r="F962" s="614"/>
      <c r="J962" s="612"/>
      <c r="N962" s="668"/>
      <c r="P962" s="618"/>
      <c r="Q962" s="618"/>
      <c r="R962" s="618"/>
      <c r="S962" s="618"/>
      <c r="T962" s="618"/>
      <c r="U962" s="618"/>
      <c r="V962" s="618"/>
      <c r="W962" s="618"/>
      <c r="X962" s="618"/>
      <c r="Y962" s="618"/>
      <c r="Z962" s="618"/>
      <c r="AC962" s="619"/>
      <c r="AD962" s="620"/>
      <c r="AJ962" s="668"/>
      <c r="AO962" s="612"/>
      <c r="AP962" s="612"/>
      <c r="AY962" s="623"/>
      <c r="BD962" s="611"/>
      <c r="BG962" s="624"/>
      <c r="BH962" s="625"/>
      <c r="BI962" s="672"/>
      <c r="BO962" s="612"/>
      <c r="BY962" s="669"/>
      <c r="CA962" s="669"/>
    </row>
    <row r="963" spans="3:79" s="610" customFormat="1">
      <c r="C963" s="611"/>
      <c r="D963" s="612"/>
      <c r="E963" s="613"/>
      <c r="F963" s="614"/>
      <c r="J963" s="612"/>
      <c r="N963" s="668"/>
      <c r="P963" s="618"/>
      <c r="Q963" s="618"/>
      <c r="R963" s="618"/>
      <c r="S963" s="618"/>
      <c r="T963" s="618"/>
      <c r="U963" s="618"/>
      <c r="V963" s="618"/>
      <c r="W963" s="618"/>
      <c r="X963" s="618"/>
      <c r="Y963" s="618"/>
      <c r="Z963" s="618"/>
      <c r="AC963" s="619"/>
      <c r="AD963" s="620"/>
      <c r="AJ963" s="668"/>
      <c r="AO963" s="612"/>
      <c r="AP963" s="612"/>
      <c r="AY963" s="623"/>
      <c r="BD963" s="611"/>
      <c r="BG963" s="624"/>
      <c r="BH963" s="625"/>
      <c r="BI963" s="672"/>
      <c r="BO963" s="612"/>
      <c r="BY963" s="669"/>
      <c r="CA963" s="669"/>
    </row>
    <row r="964" spans="3:79" s="610" customFormat="1">
      <c r="C964" s="611"/>
      <c r="D964" s="612"/>
      <c r="E964" s="613"/>
      <c r="F964" s="614"/>
      <c r="J964" s="612"/>
      <c r="N964" s="668"/>
      <c r="P964" s="618"/>
      <c r="Q964" s="618"/>
      <c r="R964" s="618"/>
      <c r="S964" s="618"/>
      <c r="T964" s="618"/>
      <c r="U964" s="618"/>
      <c r="V964" s="618"/>
      <c r="W964" s="618"/>
      <c r="X964" s="618"/>
      <c r="Y964" s="618"/>
      <c r="Z964" s="618"/>
      <c r="AC964" s="619"/>
      <c r="AD964" s="620"/>
      <c r="AJ964" s="668"/>
      <c r="AO964" s="612"/>
      <c r="AP964" s="612"/>
      <c r="AY964" s="623"/>
      <c r="BD964" s="611"/>
      <c r="BG964" s="624"/>
      <c r="BH964" s="625"/>
      <c r="BI964" s="672"/>
      <c r="BO964" s="612"/>
      <c r="BY964" s="669"/>
      <c r="CA964" s="669"/>
    </row>
    <row r="965" spans="3:79" s="610" customFormat="1">
      <c r="C965" s="611"/>
      <c r="D965" s="612"/>
      <c r="E965" s="613"/>
      <c r="F965" s="614"/>
      <c r="J965" s="612"/>
      <c r="N965" s="668"/>
      <c r="P965" s="618"/>
      <c r="Q965" s="618"/>
      <c r="R965" s="618"/>
      <c r="S965" s="618"/>
      <c r="T965" s="618"/>
      <c r="U965" s="618"/>
      <c r="V965" s="618"/>
      <c r="W965" s="618"/>
      <c r="X965" s="618"/>
      <c r="Y965" s="618"/>
      <c r="Z965" s="618"/>
      <c r="AC965" s="619"/>
      <c r="AD965" s="620"/>
      <c r="AJ965" s="668"/>
      <c r="AO965" s="612"/>
      <c r="AP965" s="612"/>
      <c r="AY965" s="623"/>
      <c r="BD965" s="611"/>
      <c r="BG965" s="624"/>
      <c r="BH965" s="625"/>
      <c r="BI965" s="672"/>
      <c r="BO965" s="612"/>
      <c r="BY965" s="669"/>
      <c r="CA965" s="669"/>
    </row>
    <row r="966" spans="3:79" s="610" customFormat="1">
      <c r="C966" s="611"/>
      <c r="D966" s="612"/>
      <c r="E966" s="613"/>
      <c r="F966" s="614"/>
      <c r="J966" s="612"/>
      <c r="N966" s="668"/>
      <c r="P966" s="618"/>
      <c r="Q966" s="618"/>
      <c r="R966" s="618"/>
      <c r="S966" s="618"/>
      <c r="T966" s="618"/>
      <c r="U966" s="618"/>
      <c r="V966" s="618"/>
      <c r="W966" s="618"/>
      <c r="X966" s="618"/>
      <c r="Y966" s="618"/>
      <c r="Z966" s="618"/>
      <c r="AC966" s="619"/>
      <c r="AD966" s="620"/>
      <c r="AJ966" s="668"/>
      <c r="AO966" s="612"/>
      <c r="AP966" s="612"/>
      <c r="AY966" s="623"/>
      <c r="BD966" s="611"/>
      <c r="BG966" s="624"/>
      <c r="BH966" s="625"/>
      <c r="BI966" s="672"/>
      <c r="BO966" s="612"/>
      <c r="BY966" s="669"/>
      <c r="CA966" s="669"/>
    </row>
    <row r="967" spans="3:79" s="610" customFormat="1">
      <c r="C967" s="611"/>
      <c r="D967" s="612"/>
      <c r="E967" s="613"/>
      <c r="F967" s="614"/>
      <c r="J967" s="612"/>
      <c r="N967" s="668"/>
      <c r="P967" s="618"/>
      <c r="Q967" s="618"/>
      <c r="R967" s="618"/>
      <c r="S967" s="618"/>
      <c r="T967" s="618"/>
      <c r="U967" s="618"/>
      <c r="V967" s="618"/>
      <c r="W967" s="618"/>
      <c r="X967" s="618"/>
      <c r="Y967" s="618"/>
      <c r="Z967" s="618"/>
      <c r="AC967" s="619"/>
      <c r="AD967" s="620"/>
      <c r="AJ967" s="668"/>
      <c r="AO967" s="612"/>
      <c r="AP967" s="612"/>
      <c r="AY967" s="623"/>
      <c r="BD967" s="611"/>
      <c r="BG967" s="624"/>
      <c r="BH967" s="625"/>
      <c r="BI967" s="672"/>
      <c r="BO967" s="612"/>
      <c r="BY967" s="669"/>
      <c r="CA967" s="669"/>
    </row>
    <row r="968" spans="3:79" s="610" customFormat="1">
      <c r="C968" s="611"/>
      <c r="D968" s="612"/>
      <c r="E968" s="613"/>
      <c r="F968" s="614"/>
      <c r="J968" s="612"/>
      <c r="N968" s="668"/>
      <c r="P968" s="618"/>
      <c r="Q968" s="618"/>
      <c r="R968" s="618"/>
      <c r="S968" s="618"/>
      <c r="T968" s="618"/>
      <c r="U968" s="618"/>
      <c r="V968" s="618"/>
      <c r="W968" s="618"/>
      <c r="X968" s="618"/>
      <c r="Y968" s="618"/>
      <c r="Z968" s="618"/>
      <c r="AC968" s="619"/>
      <c r="AD968" s="620"/>
      <c r="AJ968" s="668"/>
      <c r="AO968" s="612"/>
      <c r="AP968" s="612"/>
      <c r="AY968" s="623"/>
      <c r="BD968" s="611"/>
      <c r="BG968" s="624"/>
      <c r="BH968" s="625"/>
      <c r="BI968" s="672"/>
      <c r="BO968" s="612"/>
      <c r="BY968" s="669"/>
      <c r="CA968" s="669"/>
    </row>
    <row r="969" spans="3:79" s="610" customFormat="1">
      <c r="C969" s="611"/>
      <c r="D969" s="612"/>
      <c r="E969" s="613"/>
      <c r="F969" s="614"/>
      <c r="J969" s="612"/>
      <c r="N969" s="668"/>
      <c r="P969" s="618"/>
      <c r="Q969" s="618"/>
      <c r="R969" s="618"/>
      <c r="S969" s="618"/>
      <c r="T969" s="618"/>
      <c r="U969" s="618"/>
      <c r="V969" s="618"/>
      <c r="W969" s="618"/>
      <c r="X969" s="618"/>
      <c r="Y969" s="618"/>
      <c r="Z969" s="618"/>
      <c r="AC969" s="619"/>
      <c r="AD969" s="620"/>
      <c r="AJ969" s="668"/>
      <c r="AO969" s="612"/>
      <c r="AP969" s="612"/>
      <c r="AY969" s="623"/>
      <c r="BD969" s="611"/>
      <c r="BG969" s="624"/>
      <c r="BH969" s="625"/>
      <c r="BI969" s="672"/>
      <c r="BO969" s="612"/>
      <c r="BY969" s="669"/>
      <c r="CA969" s="669"/>
    </row>
    <row r="970" spans="3:79" s="610" customFormat="1">
      <c r="C970" s="611"/>
      <c r="D970" s="612"/>
      <c r="E970" s="613"/>
      <c r="F970" s="614"/>
      <c r="J970" s="612"/>
      <c r="N970" s="668"/>
      <c r="P970" s="618"/>
      <c r="Q970" s="618"/>
      <c r="R970" s="618"/>
      <c r="S970" s="618"/>
      <c r="T970" s="618"/>
      <c r="U970" s="618"/>
      <c r="V970" s="618"/>
      <c r="W970" s="618"/>
      <c r="X970" s="618"/>
      <c r="Y970" s="618"/>
      <c r="Z970" s="618"/>
      <c r="AC970" s="619"/>
      <c r="AD970" s="620"/>
      <c r="AJ970" s="668"/>
      <c r="AO970" s="612"/>
      <c r="AP970" s="612"/>
      <c r="AY970" s="623"/>
      <c r="BD970" s="611"/>
      <c r="BG970" s="624"/>
      <c r="BH970" s="625"/>
      <c r="BI970" s="672"/>
      <c r="BO970" s="612"/>
      <c r="BY970" s="669"/>
      <c r="CA970" s="669"/>
    </row>
    <row r="971" spans="3:79" s="610" customFormat="1">
      <c r="C971" s="611"/>
      <c r="D971" s="612"/>
      <c r="E971" s="613"/>
      <c r="F971" s="614"/>
      <c r="J971" s="612"/>
      <c r="N971" s="668"/>
      <c r="P971" s="618"/>
      <c r="Q971" s="618"/>
      <c r="R971" s="618"/>
      <c r="S971" s="618"/>
      <c r="T971" s="618"/>
      <c r="U971" s="618"/>
      <c r="V971" s="618"/>
      <c r="W971" s="618"/>
      <c r="X971" s="618"/>
      <c r="Y971" s="618"/>
      <c r="Z971" s="618"/>
      <c r="AC971" s="619"/>
      <c r="AD971" s="620"/>
      <c r="AJ971" s="668"/>
      <c r="AO971" s="612"/>
      <c r="AP971" s="612"/>
      <c r="AY971" s="623"/>
      <c r="BD971" s="611"/>
      <c r="BG971" s="624"/>
      <c r="BH971" s="625"/>
      <c r="BI971" s="672"/>
      <c r="BO971" s="612"/>
      <c r="BY971" s="669"/>
      <c r="CA971" s="669"/>
    </row>
    <row r="972" spans="3:79" s="610" customFormat="1">
      <c r="C972" s="611"/>
      <c r="D972" s="612"/>
      <c r="E972" s="613"/>
      <c r="F972" s="614"/>
      <c r="J972" s="612"/>
      <c r="N972" s="668"/>
      <c r="P972" s="618"/>
      <c r="Q972" s="618"/>
      <c r="R972" s="618"/>
      <c r="S972" s="618"/>
      <c r="T972" s="618"/>
      <c r="U972" s="618"/>
      <c r="V972" s="618"/>
      <c r="W972" s="618"/>
      <c r="X972" s="618"/>
      <c r="Y972" s="618"/>
      <c r="Z972" s="618"/>
      <c r="AC972" s="619"/>
      <c r="AD972" s="620"/>
      <c r="AJ972" s="668"/>
      <c r="AO972" s="612"/>
      <c r="AP972" s="612"/>
      <c r="AY972" s="623"/>
      <c r="BD972" s="611"/>
      <c r="BG972" s="624"/>
      <c r="BH972" s="625"/>
      <c r="BI972" s="672"/>
      <c r="BO972" s="612"/>
      <c r="BY972" s="669"/>
      <c r="CA972" s="669"/>
    </row>
    <row r="973" spans="3:79" s="610" customFormat="1">
      <c r="C973" s="611"/>
      <c r="D973" s="612"/>
      <c r="E973" s="613"/>
      <c r="F973" s="614"/>
      <c r="J973" s="612"/>
      <c r="N973" s="668"/>
      <c r="P973" s="618"/>
      <c r="Q973" s="618"/>
      <c r="R973" s="618"/>
      <c r="S973" s="618"/>
      <c r="T973" s="618"/>
      <c r="U973" s="618"/>
      <c r="V973" s="618"/>
      <c r="W973" s="618"/>
      <c r="X973" s="618"/>
      <c r="Y973" s="618"/>
      <c r="Z973" s="618"/>
      <c r="AC973" s="619"/>
      <c r="AD973" s="620"/>
      <c r="AJ973" s="668"/>
      <c r="AO973" s="612"/>
      <c r="AP973" s="612"/>
      <c r="AY973" s="623"/>
      <c r="BD973" s="611"/>
      <c r="BG973" s="624"/>
      <c r="BH973" s="625"/>
      <c r="BI973" s="672"/>
      <c r="BO973" s="612"/>
      <c r="BY973" s="669"/>
      <c r="CA973" s="669"/>
    </row>
    <row r="974" spans="3:79" s="610" customFormat="1">
      <c r="C974" s="611"/>
      <c r="D974" s="612"/>
      <c r="E974" s="613"/>
      <c r="F974" s="614"/>
      <c r="J974" s="612"/>
      <c r="N974" s="668"/>
      <c r="P974" s="618"/>
      <c r="Q974" s="618"/>
      <c r="R974" s="618"/>
      <c r="S974" s="618"/>
      <c r="T974" s="618"/>
      <c r="U974" s="618"/>
      <c r="V974" s="618"/>
      <c r="W974" s="618"/>
      <c r="X974" s="618"/>
      <c r="Y974" s="618"/>
      <c r="Z974" s="618"/>
      <c r="AC974" s="619"/>
      <c r="AD974" s="620"/>
      <c r="AJ974" s="668"/>
      <c r="AO974" s="612"/>
      <c r="AP974" s="612"/>
      <c r="AY974" s="623"/>
      <c r="BD974" s="611"/>
      <c r="BG974" s="624"/>
      <c r="BH974" s="625"/>
      <c r="BI974" s="672"/>
      <c r="BO974" s="612"/>
      <c r="BY974" s="669"/>
      <c r="CA974" s="669"/>
    </row>
    <row r="975" spans="3:79" s="610" customFormat="1">
      <c r="C975" s="611"/>
      <c r="D975" s="612"/>
      <c r="E975" s="613"/>
      <c r="F975" s="614"/>
      <c r="J975" s="612"/>
      <c r="N975" s="668"/>
      <c r="P975" s="618"/>
      <c r="Q975" s="618"/>
      <c r="R975" s="618"/>
      <c r="S975" s="618"/>
      <c r="T975" s="618"/>
      <c r="U975" s="618"/>
      <c r="V975" s="618"/>
      <c r="W975" s="618"/>
      <c r="X975" s="618"/>
      <c r="Y975" s="618"/>
      <c r="Z975" s="618"/>
      <c r="AC975" s="619"/>
      <c r="AD975" s="620"/>
      <c r="AJ975" s="668"/>
      <c r="AO975" s="612"/>
      <c r="AP975" s="612"/>
      <c r="AY975" s="623"/>
      <c r="BD975" s="611"/>
      <c r="BG975" s="624"/>
      <c r="BH975" s="625"/>
      <c r="BI975" s="672"/>
      <c r="BO975" s="612"/>
      <c r="BY975" s="669"/>
      <c r="CA975" s="669"/>
    </row>
    <row r="976" spans="3:79" s="610" customFormat="1">
      <c r="C976" s="611"/>
      <c r="D976" s="612"/>
      <c r="E976" s="613"/>
      <c r="F976" s="614"/>
      <c r="J976" s="612"/>
      <c r="N976" s="668"/>
      <c r="P976" s="618"/>
      <c r="Q976" s="618"/>
      <c r="R976" s="618"/>
      <c r="S976" s="618"/>
      <c r="T976" s="618"/>
      <c r="U976" s="618"/>
      <c r="V976" s="618"/>
      <c r="W976" s="618"/>
      <c r="X976" s="618"/>
      <c r="Y976" s="618"/>
      <c r="Z976" s="618"/>
      <c r="AC976" s="619"/>
      <c r="AD976" s="620"/>
      <c r="AJ976" s="668"/>
      <c r="AO976" s="612"/>
      <c r="AP976" s="612"/>
      <c r="AY976" s="623"/>
      <c r="BD976" s="611"/>
      <c r="BG976" s="624"/>
      <c r="BH976" s="625"/>
      <c r="BI976" s="672"/>
      <c r="BO976" s="612"/>
      <c r="BY976" s="669"/>
      <c r="CA976" s="669"/>
    </row>
    <row r="977" spans="3:79" s="610" customFormat="1">
      <c r="C977" s="611"/>
      <c r="D977" s="612"/>
      <c r="E977" s="613"/>
      <c r="F977" s="614"/>
      <c r="J977" s="612"/>
      <c r="N977" s="668"/>
      <c r="P977" s="618"/>
      <c r="Q977" s="618"/>
      <c r="R977" s="618"/>
      <c r="S977" s="618"/>
      <c r="T977" s="618"/>
      <c r="U977" s="618"/>
      <c r="V977" s="618"/>
      <c r="W977" s="618"/>
      <c r="X977" s="618"/>
      <c r="Y977" s="618"/>
      <c r="Z977" s="618"/>
      <c r="AC977" s="619"/>
      <c r="AD977" s="620"/>
      <c r="AJ977" s="668"/>
      <c r="AO977" s="612"/>
      <c r="AP977" s="612"/>
      <c r="AY977" s="623"/>
      <c r="BD977" s="611"/>
      <c r="BG977" s="624"/>
      <c r="BH977" s="625"/>
      <c r="BI977" s="672"/>
      <c r="BO977" s="612"/>
      <c r="BY977" s="669"/>
      <c r="CA977" s="669"/>
    </row>
    <row r="978" spans="3:79" s="610" customFormat="1">
      <c r="C978" s="611"/>
      <c r="D978" s="612"/>
      <c r="E978" s="613"/>
      <c r="F978" s="614"/>
      <c r="J978" s="612"/>
      <c r="N978" s="668"/>
      <c r="P978" s="618"/>
      <c r="Q978" s="618"/>
      <c r="R978" s="618"/>
      <c r="S978" s="618"/>
      <c r="T978" s="618"/>
      <c r="U978" s="618"/>
      <c r="V978" s="618"/>
      <c r="W978" s="618"/>
      <c r="X978" s="618"/>
      <c r="Y978" s="618"/>
      <c r="Z978" s="618"/>
      <c r="AC978" s="619"/>
      <c r="AD978" s="620"/>
      <c r="AJ978" s="668"/>
      <c r="AO978" s="612"/>
      <c r="AP978" s="612"/>
      <c r="AY978" s="623"/>
      <c r="BD978" s="611"/>
      <c r="BG978" s="624"/>
      <c r="BH978" s="625"/>
      <c r="BI978" s="672"/>
      <c r="BO978" s="612"/>
      <c r="BY978" s="669"/>
      <c r="CA978" s="669"/>
    </row>
    <row r="979" spans="3:79" s="610" customFormat="1">
      <c r="C979" s="611"/>
      <c r="D979" s="612"/>
      <c r="E979" s="613"/>
      <c r="F979" s="614"/>
      <c r="J979" s="612"/>
      <c r="N979" s="668"/>
      <c r="P979" s="618"/>
      <c r="Q979" s="618"/>
      <c r="R979" s="618"/>
      <c r="S979" s="618"/>
      <c r="T979" s="618"/>
      <c r="U979" s="618"/>
      <c r="V979" s="618"/>
      <c r="W979" s="618"/>
      <c r="X979" s="618"/>
      <c r="Y979" s="618"/>
      <c r="Z979" s="618"/>
      <c r="AC979" s="619"/>
      <c r="AD979" s="620"/>
      <c r="AJ979" s="668"/>
      <c r="AO979" s="612"/>
      <c r="AP979" s="612"/>
      <c r="AY979" s="623"/>
      <c r="BD979" s="611"/>
      <c r="BG979" s="624"/>
      <c r="BH979" s="625"/>
      <c r="BI979" s="672"/>
      <c r="BO979" s="612"/>
      <c r="BY979" s="669"/>
      <c r="CA979" s="669"/>
    </row>
    <row r="980" spans="3:79" s="610" customFormat="1">
      <c r="C980" s="611"/>
      <c r="D980" s="612"/>
      <c r="E980" s="613"/>
      <c r="F980" s="614"/>
      <c r="J980" s="612"/>
      <c r="N980" s="668"/>
      <c r="P980" s="618"/>
      <c r="Q980" s="618"/>
      <c r="R980" s="618"/>
      <c r="S980" s="618"/>
      <c r="T980" s="618"/>
      <c r="U980" s="618"/>
      <c r="V980" s="618"/>
      <c r="W980" s="618"/>
      <c r="X980" s="618"/>
      <c r="Y980" s="618"/>
      <c r="Z980" s="618"/>
      <c r="AC980" s="619"/>
      <c r="AD980" s="620"/>
      <c r="AJ980" s="668"/>
      <c r="AO980" s="612"/>
      <c r="AP980" s="612"/>
      <c r="AY980" s="623"/>
      <c r="BD980" s="611"/>
      <c r="BG980" s="624"/>
      <c r="BH980" s="625"/>
      <c r="BI980" s="672"/>
      <c r="BO980" s="612"/>
      <c r="BY980" s="669"/>
      <c r="CA980" s="669"/>
    </row>
    <row r="981" spans="3:79" s="610" customFormat="1">
      <c r="C981" s="611"/>
      <c r="D981" s="612"/>
      <c r="E981" s="613"/>
      <c r="F981" s="614"/>
      <c r="J981" s="612"/>
      <c r="N981" s="668"/>
      <c r="P981" s="618"/>
      <c r="Q981" s="618"/>
      <c r="R981" s="618"/>
      <c r="S981" s="618"/>
      <c r="T981" s="618"/>
      <c r="U981" s="618"/>
      <c r="V981" s="618"/>
      <c r="W981" s="618"/>
      <c r="X981" s="618"/>
      <c r="Y981" s="618"/>
      <c r="Z981" s="618"/>
      <c r="AC981" s="619"/>
      <c r="AD981" s="620"/>
      <c r="AJ981" s="668"/>
      <c r="AO981" s="612"/>
      <c r="AP981" s="612"/>
      <c r="AY981" s="623"/>
      <c r="BD981" s="611"/>
      <c r="BG981" s="624"/>
      <c r="BH981" s="625"/>
      <c r="BI981" s="672"/>
      <c r="BO981" s="612"/>
      <c r="BY981" s="669"/>
      <c r="CA981" s="669"/>
    </row>
    <row r="982" spans="3:79" s="610" customFormat="1">
      <c r="C982" s="611"/>
      <c r="D982" s="612"/>
      <c r="E982" s="613"/>
      <c r="F982" s="614"/>
      <c r="J982" s="612"/>
      <c r="N982" s="668"/>
      <c r="P982" s="618"/>
      <c r="Q982" s="618"/>
      <c r="R982" s="618"/>
      <c r="S982" s="618"/>
      <c r="T982" s="618"/>
      <c r="U982" s="618"/>
      <c r="V982" s="618"/>
      <c r="W982" s="618"/>
      <c r="X982" s="618"/>
      <c r="Y982" s="618"/>
      <c r="Z982" s="618"/>
      <c r="AC982" s="619"/>
      <c r="AD982" s="620"/>
      <c r="AJ982" s="668"/>
      <c r="AO982" s="612"/>
      <c r="AP982" s="612"/>
      <c r="AY982" s="623"/>
      <c r="BD982" s="611"/>
      <c r="BG982" s="624"/>
      <c r="BH982" s="625"/>
      <c r="BI982" s="672"/>
      <c r="BO982" s="612"/>
      <c r="BY982" s="669"/>
      <c r="CA982" s="669"/>
    </row>
    <row r="983" spans="3:79" s="610" customFormat="1">
      <c r="C983" s="611"/>
      <c r="D983" s="612"/>
      <c r="E983" s="613"/>
      <c r="F983" s="614"/>
      <c r="J983" s="612"/>
      <c r="N983" s="668"/>
      <c r="P983" s="618"/>
      <c r="Q983" s="618"/>
      <c r="R983" s="618"/>
      <c r="S983" s="618"/>
      <c r="T983" s="618"/>
      <c r="U983" s="618"/>
      <c r="V983" s="618"/>
      <c r="W983" s="618"/>
      <c r="X983" s="618"/>
      <c r="Y983" s="618"/>
      <c r="Z983" s="618"/>
      <c r="AC983" s="619"/>
      <c r="AD983" s="620"/>
      <c r="AJ983" s="668"/>
      <c r="AO983" s="612"/>
      <c r="AP983" s="612"/>
      <c r="AY983" s="623"/>
      <c r="BD983" s="611"/>
      <c r="BG983" s="624"/>
      <c r="BH983" s="625"/>
      <c r="BI983" s="672"/>
      <c r="BO983" s="612"/>
      <c r="BY983" s="669"/>
      <c r="CA983" s="669"/>
    </row>
    <row r="984" spans="3:79" s="610" customFormat="1">
      <c r="C984" s="611"/>
      <c r="D984" s="612"/>
      <c r="E984" s="613"/>
      <c r="F984" s="614"/>
      <c r="J984" s="612"/>
      <c r="N984" s="668"/>
      <c r="P984" s="618"/>
      <c r="Q984" s="618"/>
      <c r="R984" s="618"/>
      <c r="S984" s="618"/>
      <c r="T984" s="618"/>
      <c r="U984" s="618"/>
      <c r="V984" s="618"/>
      <c r="W984" s="618"/>
      <c r="X984" s="618"/>
      <c r="Y984" s="618"/>
      <c r="Z984" s="618"/>
      <c r="AC984" s="619"/>
      <c r="AD984" s="620"/>
      <c r="AJ984" s="668"/>
      <c r="AO984" s="612"/>
      <c r="AP984" s="612"/>
      <c r="AY984" s="623"/>
      <c r="BD984" s="611"/>
      <c r="BG984" s="624"/>
      <c r="BH984" s="625"/>
      <c r="BI984" s="672"/>
      <c r="BO984" s="612"/>
      <c r="BY984" s="669"/>
      <c r="CA984" s="669"/>
    </row>
    <row r="985" spans="3:79" s="610" customFormat="1">
      <c r="C985" s="611"/>
      <c r="D985" s="612"/>
      <c r="E985" s="613"/>
      <c r="F985" s="614"/>
      <c r="J985" s="612"/>
      <c r="N985" s="668"/>
      <c r="P985" s="618"/>
      <c r="Q985" s="618"/>
      <c r="R985" s="618"/>
      <c r="S985" s="618"/>
      <c r="T985" s="618"/>
      <c r="U985" s="618"/>
      <c r="V985" s="618"/>
      <c r="W985" s="618"/>
      <c r="X985" s="618"/>
      <c r="Y985" s="618"/>
      <c r="Z985" s="618"/>
      <c r="AC985" s="619"/>
      <c r="AD985" s="620"/>
      <c r="AJ985" s="668"/>
      <c r="AO985" s="612"/>
      <c r="AP985" s="612"/>
      <c r="AY985" s="623"/>
      <c r="BD985" s="611"/>
      <c r="BG985" s="624"/>
      <c r="BH985" s="625"/>
      <c r="BI985" s="672"/>
      <c r="BO985" s="612"/>
      <c r="BY985" s="669"/>
      <c r="CA985" s="669"/>
    </row>
    <row r="986" spans="3:79" s="610" customFormat="1">
      <c r="C986" s="611"/>
      <c r="D986" s="612"/>
      <c r="E986" s="613"/>
      <c r="F986" s="614"/>
      <c r="J986" s="612"/>
      <c r="N986" s="668"/>
      <c r="P986" s="618"/>
      <c r="Q986" s="618"/>
      <c r="R986" s="618"/>
      <c r="S986" s="618"/>
      <c r="T986" s="618"/>
      <c r="U986" s="618"/>
      <c r="V986" s="618"/>
      <c r="W986" s="618"/>
      <c r="X986" s="618"/>
      <c r="Y986" s="618"/>
      <c r="Z986" s="618"/>
      <c r="AC986" s="619"/>
      <c r="AD986" s="620"/>
      <c r="AJ986" s="668"/>
      <c r="AO986" s="612"/>
      <c r="AP986" s="612"/>
      <c r="AY986" s="623"/>
      <c r="BD986" s="611"/>
      <c r="BG986" s="624"/>
      <c r="BH986" s="625"/>
      <c r="BI986" s="672"/>
      <c r="BO986" s="612"/>
      <c r="BY986" s="669"/>
      <c r="CA986" s="669"/>
    </row>
    <row r="987" spans="3:79" s="610" customFormat="1">
      <c r="C987" s="611"/>
      <c r="D987" s="612"/>
      <c r="E987" s="613"/>
      <c r="F987" s="614"/>
      <c r="J987" s="612"/>
      <c r="N987" s="668"/>
      <c r="P987" s="618"/>
      <c r="Q987" s="618"/>
      <c r="R987" s="618"/>
      <c r="S987" s="618"/>
      <c r="T987" s="618"/>
      <c r="U987" s="618"/>
      <c r="V987" s="618"/>
      <c r="W987" s="618"/>
      <c r="X987" s="618"/>
      <c r="Y987" s="618"/>
      <c r="Z987" s="618"/>
      <c r="AC987" s="619"/>
      <c r="AD987" s="620"/>
      <c r="AJ987" s="668"/>
      <c r="AO987" s="612"/>
      <c r="AP987" s="612"/>
      <c r="AY987" s="623"/>
      <c r="BD987" s="611"/>
      <c r="BG987" s="624"/>
      <c r="BH987" s="625"/>
      <c r="BI987" s="672"/>
      <c r="BO987" s="612"/>
      <c r="BY987" s="669"/>
      <c r="CA987" s="669"/>
    </row>
    <row r="988" spans="3:79" s="610" customFormat="1">
      <c r="C988" s="611"/>
      <c r="D988" s="612"/>
      <c r="E988" s="613"/>
      <c r="F988" s="614"/>
      <c r="J988" s="612"/>
      <c r="N988" s="668"/>
      <c r="P988" s="618"/>
      <c r="Q988" s="618"/>
      <c r="R988" s="618"/>
      <c r="S988" s="618"/>
      <c r="T988" s="618"/>
      <c r="U988" s="618"/>
      <c r="V988" s="618"/>
      <c r="W988" s="618"/>
      <c r="X988" s="618"/>
      <c r="Y988" s="618"/>
      <c r="Z988" s="618"/>
      <c r="AC988" s="619"/>
      <c r="AD988" s="620"/>
      <c r="AJ988" s="668"/>
      <c r="AO988" s="612"/>
      <c r="AP988" s="612"/>
      <c r="AY988" s="623"/>
      <c r="BD988" s="611"/>
      <c r="BG988" s="624"/>
      <c r="BH988" s="625"/>
      <c r="BI988" s="672"/>
      <c r="BO988" s="612"/>
      <c r="BY988" s="669"/>
      <c r="CA988" s="669"/>
    </row>
    <row r="989" spans="3:79" s="610" customFormat="1">
      <c r="C989" s="611"/>
      <c r="D989" s="612"/>
      <c r="E989" s="613"/>
      <c r="F989" s="614"/>
      <c r="J989" s="612"/>
      <c r="N989" s="668"/>
      <c r="P989" s="618"/>
      <c r="Q989" s="618"/>
      <c r="R989" s="618"/>
      <c r="S989" s="618"/>
      <c r="T989" s="618"/>
      <c r="U989" s="618"/>
      <c r="V989" s="618"/>
      <c r="W989" s="618"/>
      <c r="X989" s="618"/>
      <c r="Y989" s="618"/>
      <c r="Z989" s="618"/>
      <c r="AC989" s="619"/>
      <c r="AD989" s="620"/>
      <c r="AJ989" s="668"/>
      <c r="AO989" s="612"/>
      <c r="AP989" s="612"/>
      <c r="AY989" s="623"/>
      <c r="BD989" s="611"/>
      <c r="BG989" s="624"/>
      <c r="BH989" s="625"/>
      <c r="BI989" s="672"/>
      <c r="BO989" s="612"/>
      <c r="BY989" s="669"/>
      <c r="CA989" s="669"/>
    </row>
    <row r="990" spans="3:79" s="610" customFormat="1">
      <c r="C990" s="611"/>
      <c r="D990" s="612"/>
      <c r="E990" s="613"/>
      <c r="F990" s="614"/>
      <c r="J990" s="612"/>
      <c r="N990" s="668"/>
      <c r="P990" s="618"/>
      <c r="Q990" s="618"/>
      <c r="R990" s="618"/>
      <c r="S990" s="618"/>
      <c r="T990" s="618"/>
      <c r="U990" s="618"/>
      <c r="V990" s="618"/>
      <c r="W990" s="618"/>
      <c r="X990" s="618"/>
      <c r="Y990" s="618"/>
      <c r="Z990" s="618"/>
      <c r="AC990" s="619"/>
      <c r="AD990" s="620"/>
      <c r="AJ990" s="668"/>
      <c r="AO990" s="612"/>
      <c r="AP990" s="612"/>
      <c r="AY990" s="623"/>
      <c r="BD990" s="611"/>
      <c r="BG990" s="624"/>
      <c r="BH990" s="625"/>
      <c r="BI990" s="672"/>
      <c r="BO990" s="612"/>
      <c r="BY990" s="669"/>
      <c r="CA990" s="669"/>
    </row>
    <row r="991" spans="3:79" s="610" customFormat="1">
      <c r="C991" s="611"/>
      <c r="D991" s="612"/>
      <c r="E991" s="613"/>
      <c r="F991" s="614"/>
      <c r="J991" s="612"/>
      <c r="N991" s="668"/>
      <c r="P991" s="618"/>
      <c r="Q991" s="618"/>
      <c r="R991" s="618"/>
      <c r="S991" s="618"/>
      <c r="T991" s="618"/>
      <c r="U991" s="618"/>
      <c r="V991" s="618"/>
      <c r="W991" s="618"/>
      <c r="X991" s="618"/>
      <c r="Y991" s="618"/>
      <c r="Z991" s="618"/>
      <c r="AC991" s="619"/>
      <c r="AD991" s="620"/>
      <c r="AJ991" s="668"/>
      <c r="AO991" s="612"/>
      <c r="AP991" s="612"/>
      <c r="AY991" s="623"/>
      <c r="BD991" s="611"/>
      <c r="BG991" s="624"/>
      <c r="BH991" s="625"/>
      <c r="BI991" s="672"/>
      <c r="BO991" s="612"/>
      <c r="BY991" s="669"/>
      <c r="CA991" s="669"/>
    </row>
    <row r="992" spans="3:79" s="610" customFormat="1">
      <c r="C992" s="611"/>
      <c r="D992" s="612"/>
      <c r="E992" s="613"/>
      <c r="F992" s="614"/>
      <c r="J992" s="612"/>
      <c r="N992" s="668"/>
      <c r="P992" s="618"/>
      <c r="Q992" s="618"/>
      <c r="R992" s="618"/>
      <c r="S992" s="618"/>
      <c r="T992" s="618"/>
      <c r="U992" s="618"/>
      <c r="V992" s="618"/>
      <c r="W992" s="618"/>
      <c r="X992" s="618"/>
      <c r="Y992" s="618"/>
      <c r="Z992" s="618"/>
      <c r="AC992" s="619"/>
      <c r="AD992" s="620"/>
      <c r="AJ992" s="668"/>
      <c r="AO992" s="612"/>
      <c r="AP992" s="612"/>
      <c r="AY992" s="623"/>
      <c r="BD992" s="611"/>
      <c r="BG992" s="624"/>
      <c r="BH992" s="625"/>
      <c r="BI992" s="672"/>
      <c r="BO992" s="612"/>
      <c r="BY992" s="669"/>
      <c r="CA992" s="669"/>
    </row>
    <row r="993" spans="3:79" s="610" customFormat="1">
      <c r="C993" s="611"/>
      <c r="D993" s="612"/>
      <c r="E993" s="613"/>
      <c r="F993" s="614"/>
      <c r="J993" s="612"/>
      <c r="N993" s="668"/>
      <c r="P993" s="618"/>
      <c r="Q993" s="618"/>
      <c r="R993" s="618"/>
      <c r="S993" s="618"/>
      <c r="T993" s="618"/>
      <c r="U993" s="618"/>
      <c r="V993" s="618"/>
      <c r="W993" s="618"/>
      <c r="X993" s="618"/>
      <c r="Y993" s="618"/>
      <c r="Z993" s="618"/>
      <c r="AC993" s="619"/>
      <c r="AD993" s="620"/>
      <c r="AJ993" s="668"/>
      <c r="AO993" s="612"/>
      <c r="AP993" s="612"/>
      <c r="AY993" s="623"/>
      <c r="BD993" s="611"/>
      <c r="BG993" s="624"/>
      <c r="BH993" s="625"/>
      <c r="BI993" s="672"/>
      <c r="BO993" s="612"/>
      <c r="BY993" s="669"/>
      <c r="CA993" s="669"/>
    </row>
    <row r="994" spans="3:79" s="610" customFormat="1">
      <c r="C994" s="611"/>
      <c r="D994" s="612"/>
      <c r="E994" s="613"/>
      <c r="F994" s="614"/>
      <c r="J994" s="612"/>
      <c r="N994" s="668"/>
      <c r="P994" s="618"/>
      <c r="Q994" s="618"/>
      <c r="R994" s="618"/>
      <c r="S994" s="618"/>
      <c r="T994" s="618"/>
      <c r="U994" s="618"/>
      <c r="V994" s="618"/>
      <c r="W994" s="618"/>
      <c r="X994" s="618"/>
      <c r="Y994" s="618"/>
      <c r="Z994" s="618"/>
      <c r="AC994" s="619"/>
      <c r="AD994" s="620"/>
      <c r="AJ994" s="668"/>
      <c r="AO994" s="612"/>
      <c r="AP994" s="612"/>
      <c r="AY994" s="623"/>
      <c r="BD994" s="611"/>
      <c r="BG994" s="624"/>
      <c r="BH994" s="625"/>
      <c r="BI994" s="672"/>
      <c r="BO994" s="612"/>
      <c r="BY994" s="669"/>
      <c r="CA994" s="669"/>
    </row>
    <row r="995" spans="3:79" s="610" customFormat="1">
      <c r="C995" s="611"/>
      <c r="D995" s="612"/>
      <c r="E995" s="613"/>
      <c r="F995" s="614"/>
      <c r="J995" s="612"/>
      <c r="N995" s="668"/>
      <c r="P995" s="618"/>
      <c r="Q995" s="618"/>
      <c r="R995" s="618"/>
      <c r="S995" s="618"/>
      <c r="T995" s="618"/>
      <c r="U995" s="618"/>
      <c r="V995" s="618"/>
      <c r="W995" s="618"/>
      <c r="X995" s="618"/>
      <c r="Y995" s="618"/>
      <c r="Z995" s="618"/>
      <c r="AC995" s="619"/>
      <c r="AD995" s="620"/>
      <c r="AJ995" s="668"/>
      <c r="AO995" s="612"/>
      <c r="AP995" s="612"/>
      <c r="AY995" s="623"/>
      <c r="BD995" s="611"/>
      <c r="BG995" s="624"/>
      <c r="BH995" s="625"/>
      <c r="BI995" s="672"/>
      <c r="BO995" s="612"/>
      <c r="BY995" s="669"/>
      <c r="CA995" s="669"/>
    </row>
    <row r="996" spans="3:79" s="610" customFormat="1">
      <c r="C996" s="611"/>
      <c r="D996" s="612"/>
      <c r="E996" s="613"/>
      <c r="F996" s="614"/>
      <c r="J996" s="612"/>
      <c r="N996" s="668"/>
      <c r="P996" s="618"/>
      <c r="Q996" s="618"/>
      <c r="R996" s="618"/>
      <c r="S996" s="618"/>
      <c r="T996" s="618"/>
      <c r="U996" s="618"/>
      <c r="V996" s="618"/>
      <c r="W996" s="618"/>
      <c r="X996" s="618"/>
      <c r="Y996" s="618"/>
      <c r="Z996" s="618"/>
      <c r="AC996" s="619"/>
      <c r="AD996" s="620"/>
      <c r="AJ996" s="668"/>
      <c r="AO996" s="612"/>
      <c r="AP996" s="612"/>
      <c r="AY996" s="623"/>
      <c r="BD996" s="611"/>
      <c r="BG996" s="624"/>
      <c r="BH996" s="625"/>
      <c r="BI996" s="672"/>
      <c r="BO996" s="612"/>
      <c r="BY996" s="669"/>
      <c r="CA996" s="669"/>
    </row>
    <row r="997" spans="3:79" s="610" customFormat="1">
      <c r="C997" s="611"/>
      <c r="D997" s="612"/>
      <c r="E997" s="613"/>
      <c r="F997" s="614"/>
      <c r="J997" s="612"/>
      <c r="N997" s="668"/>
      <c r="P997" s="618"/>
      <c r="Q997" s="618"/>
      <c r="R997" s="618"/>
      <c r="S997" s="618"/>
      <c r="T997" s="618"/>
      <c r="U997" s="618"/>
      <c r="V997" s="618"/>
      <c r="W997" s="618"/>
      <c r="X997" s="618"/>
      <c r="Y997" s="618"/>
      <c r="Z997" s="618"/>
      <c r="AC997" s="619"/>
      <c r="AD997" s="620"/>
      <c r="AJ997" s="668"/>
      <c r="AO997" s="612"/>
      <c r="AP997" s="612"/>
      <c r="AY997" s="623"/>
      <c r="BD997" s="611"/>
      <c r="BG997" s="624"/>
      <c r="BH997" s="625"/>
      <c r="BI997" s="672"/>
      <c r="BO997" s="612"/>
      <c r="BY997" s="669"/>
      <c r="CA997" s="669"/>
    </row>
    <row r="998" spans="3:79" s="610" customFormat="1">
      <c r="C998" s="611"/>
      <c r="D998" s="612"/>
      <c r="E998" s="613"/>
      <c r="F998" s="614"/>
      <c r="J998" s="612"/>
      <c r="N998" s="668"/>
      <c r="P998" s="618"/>
      <c r="Q998" s="618"/>
      <c r="R998" s="618"/>
      <c r="S998" s="618"/>
      <c r="T998" s="618"/>
      <c r="U998" s="618"/>
      <c r="V998" s="618"/>
      <c r="W998" s="618"/>
      <c r="X998" s="618"/>
      <c r="Y998" s="618"/>
      <c r="Z998" s="618"/>
      <c r="AC998" s="619"/>
      <c r="AD998" s="620"/>
      <c r="AJ998" s="668"/>
      <c r="AO998" s="612"/>
      <c r="AP998" s="612"/>
      <c r="AY998" s="623"/>
      <c r="BD998" s="611"/>
      <c r="BG998" s="624"/>
      <c r="BH998" s="625"/>
      <c r="BI998" s="672"/>
      <c r="BO998" s="612"/>
      <c r="BY998" s="669"/>
      <c r="CA998" s="669"/>
    </row>
    <row r="999" spans="3:79" s="610" customFormat="1">
      <c r="C999" s="611"/>
      <c r="D999" s="612"/>
      <c r="E999" s="613"/>
      <c r="F999" s="614"/>
      <c r="J999" s="612"/>
      <c r="N999" s="668"/>
      <c r="P999" s="618"/>
      <c r="Q999" s="618"/>
      <c r="R999" s="618"/>
      <c r="S999" s="618"/>
      <c r="T999" s="618"/>
      <c r="U999" s="618"/>
      <c r="V999" s="618"/>
      <c r="W999" s="618"/>
      <c r="X999" s="618"/>
      <c r="Y999" s="618"/>
      <c r="Z999" s="618"/>
      <c r="AC999" s="619"/>
      <c r="AD999" s="620"/>
      <c r="AJ999" s="668"/>
      <c r="AO999" s="612"/>
      <c r="AP999" s="612"/>
      <c r="AY999" s="623"/>
      <c r="BD999" s="611"/>
      <c r="BG999" s="624"/>
      <c r="BH999" s="625"/>
      <c r="BI999" s="672"/>
      <c r="BO999" s="612"/>
      <c r="BY999" s="669"/>
      <c r="CA999" s="669"/>
    </row>
    <row r="1000" spans="3:79" s="610" customFormat="1">
      <c r="C1000" s="611"/>
      <c r="D1000" s="612"/>
      <c r="E1000" s="613"/>
      <c r="F1000" s="614"/>
      <c r="J1000" s="612"/>
      <c r="N1000" s="668"/>
      <c r="P1000" s="618"/>
      <c r="Q1000" s="618"/>
      <c r="R1000" s="618"/>
      <c r="S1000" s="618"/>
      <c r="T1000" s="618"/>
      <c r="U1000" s="618"/>
      <c r="V1000" s="618"/>
      <c r="W1000" s="618"/>
      <c r="X1000" s="618"/>
      <c r="Y1000" s="618"/>
      <c r="Z1000" s="618"/>
      <c r="AC1000" s="619"/>
      <c r="AD1000" s="620"/>
      <c r="AJ1000" s="668"/>
      <c r="AO1000" s="612"/>
      <c r="AP1000" s="612"/>
      <c r="AY1000" s="623"/>
      <c r="BD1000" s="611"/>
      <c r="BG1000" s="624"/>
      <c r="BH1000" s="625"/>
      <c r="BI1000" s="672"/>
      <c r="BO1000" s="612"/>
      <c r="BY1000" s="669"/>
      <c r="CA1000" s="669"/>
    </row>
    <row r="1001" spans="3:79" s="610" customFormat="1">
      <c r="C1001" s="611"/>
      <c r="D1001" s="612"/>
      <c r="E1001" s="613"/>
      <c r="F1001" s="614"/>
      <c r="J1001" s="612"/>
      <c r="N1001" s="668"/>
      <c r="P1001" s="618"/>
      <c r="Q1001" s="618"/>
      <c r="R1001" s="618"/>
      <c r="S1001" s="618"/>
      <c r="T1001" s="618"/>
      <c r="U1001" s="618"/>
      <c r="V1001" s="618"/>
      <c r="W1001" s="618"/>
      <c r="X1001" s="618"/>
      <c r="Y1001" s="618"/>
      <c r="Z1001" s="618"/>
      <c r="AC1001" s="619"/>
      <c r="AD1001" s="620"/>
      <c r="AJ1001" s="668"/>
      <c r="AO1001" s="612"/>
      <c r="AP1001" s="612"/>
      <c r="AY1001" s="623"/>
      <c r="BD1001" s="611"/>
      <c r="BG1001" s="624"/>
      <c r="BH1001" s="625"/>
      <c r="BI1001" s="672"/>
      <c r="BO1001" s="612"/>
      <c r="BY1001" s="669"/>
      <c r="CA1001" s="669"/>
    </row>
    <row r="1002" spans="3:79" s="610" customFormat="1">
      <c r="C1002" s="611"/>
      <c r="D1002" s="612"/>
      <c r="E1002" s="613"/>
      <c r="F1002" s="614"/>
      <c r="J1002" s="612"/>
      <c r="N1002" s="668"/>
      <c r="P1002" s="618"/>
      <c r="Q1002" s="618"/>
      <c r="R1002" s="618"/>
      <c r="S1002" s="618"/>
      <c r="T1002" s="618"/>
      <c r="U1002" s="618"/>
      <c r="V1002" s="618"/>
      <c r="W1002" s="618"/>
      <c r="X1002" s="618"/>
      <c r="Y1002" s="618"/>
      <c r="Z1002" s="618"/>
      <c r="AC1002" s="619"/>
      <c r="AD1002" s="620"/>
      <c r="AJ1002" s="668"/>
      <c r="AO1002" s="612"/>
      <c r="AP1002" s="612"/>
      <c r="AY1002" s="623"/>
      <c r="BD1002" s="611"/>
      <c r="BG1002" s="624"/>
      <c r="BH1002" s="625"/>
      <c r="BI1002" s="672"/>
      <c r="BO1002" s="612"/>
      <c r="BY1002" s="669"/>
      <c r="CA1002" s="669"/>
    </row>
    <row r="1003" spans="3:79" s="610" customFormat="1">
      <c r="C1003" s="611"/>
      <c r="D1003" s="612"/>
      <c r="E1003" s="613"/>
      <c r="F1003" s="614"/>
      <c r="J1003" s="612"/>
      <c r="N1003" s="668"/>
      <c r="P1003" s="618"/>
      <c r="Q1003" s="618"/>
      <c r="R1003" s="618"/>
      <c r="S1003" s="618"/>
      <c r="T1003" s="618"/>
      <c r="U1003" s="618"/>
      <c r="V1003" s="618"/>
      <c r="W1003" s="618"/>
      <c r="X1003" s="618"/>
      <c r="Y1003" s="618"/>
      <c r="Z1003" s="618"/>
      <c r="AC1003" s="619"/>
      <c r="AD1003" s="620"/>
      <c r="AJ1003" s="668"/>
      <c r="AO1003" s="612"/>
      <c r="AP1003" s="612"/>
      <c r="AY1003" s="623"/>
      <c r="BD1003" s="611"/>
      <c r="BG1003" s="624"/>
      <c r="BH1003" s="625"/>
      <c r="BI1003" s="672"/>
      <c r="BO1003" s="612"/>
      <c r="BY1003" s="669"/>
      <c r="CA1003" s="669"/>
    </row>
    <row r="1004" spans="3:79" s="610" customFormat="1">
      <c r="C1004" s="611"/>
      <c r="D1004" s="612"/>
      <c r="E1004" s="613"/>
      <c r="F1004" s="614"/>
      <c r="J1004" s="612"/>
      <c r="N1004" s="668"/>
      <c r="P1004" s="618"/>
      <c r="Q1004" s="618"/>
      <c r="R1004" s="618"/>
      <c r="S1004" s="618"/>
      <c r="T1004" s="618"/>
      <c r="U1004" s="618"/>
      <c r="V1004" s="618"/>
      <c r="W1004" s="618"/>
      <c r="X1004" s="618"/>
      <c r="Y1004" s="618"/>
      <c r="Z1004" s="618"/>
      <c r="AC1004" s="619"/>
      <c r="AD1004" s="620"/>
      <c r="AJ1004" s="668"/>
      <c r="AO1004" s="612"/>
      <c r="AP1004" s="612"/>
      <c r="AY1004" s="623"/>
      <c r="BD1004" s="611"/>
      <c r="BG1004" s="624"/>
      <c r="BH1004" s="625"/>
      <c r="BI1004" s="672"/>
      <c r="BO1004" s="612"/>
      <c r="BY1004" s="669"/>
      <c r="CA1004" s="669"/>
    </row>
    <row r="1005" spans="3:79" s="610" customFormat="1">
      <c r="C1005" s="611"/>
      <c r="D1005" s="612"/>
      <c r="E1005" s="613"/>
      <c r="F1005" s="614"/>
      <c r="J1005" s="612"/>
      <c r="N1005" s="668"/>
      <c r="P1005" s="618"/>
      <c r="Q1005" s="618"/>
      <c r="R1005" s="618"/>
      <c r="S1005" s="618"/>
      <c r="T1005" s="618"/>
      <c r="U1005" s="618"/>
      <c r="V1005" s="618"/>
      <c r="W1005" s="618"/>
      <c r="X1005" s="618"/>
      <c r="Y1005" s="618"/>
      <c r="Z1005" s="618"/>
      <c r="AC1005" s="619"/>
      <c r="AD1005" s="620"/>
      <c r="AJ1005" s="668"/>
      <c r="AO1005" s="612"/>
      <c r="AP1005" s="612"/>
      <c r="AY1005" s="623"/>
      <c r="BD1005" s="611"/>
      <c r="BG1005" s="624"/>
      <c r="BH1005" s="625"/>
      <c r="BI1005" s="672"/>
      <c r="BO1005" s="612"/>
      <c r="BY1005" s="669"/>
      <c r="CA1005" s="669"/>
    </row>
    <row r="1006" spans="3:79" s="610" customFormat="1">
      <c r="C1006" s="611"/>
      <c r="D1006" s="612"/>
      <c r="E1006" s="613"/>
      <c r="F1006" s="614"/>
      <c r="J1006" s="612"/>
      <c r="N1006" s="668"/>
      <c r="P1006" s="618"/>
      <c r="Q1006" s="618"/>
      <c r="R1006" s="618"/>
      <c r="S1006" s="618"/>
      <c r="T1006" s="618"/>
      <c r="U1006" s="618"/>
      <c r="V1006" s="618"/>
      <c r="W1006" s="618"/>
      <c r="X1006" s="618"/>
      <c r="Y1006" s="618"/>
      <c r="Z1006" s="618"/>
      <c r="AC1006" s="619"/>
      <c r="AD1006" s="620"/>
      <c r="AJ1006" s="668"/>
      <c r="AO1006" s="612"/>
      <c r="AP1006" s="612"/>
      <c r="AY1006" s="623"/>
      <c r="BD1006" s="611"/>
      <c r="BG1006" s="624"/>
      <c r="BH1006" s="625"/>
      <c r="BI1006" s="672"/>
      <c r="BO1006" s="612"/>
      <c r="BY1006" s="669"/>
      <c r="CA1006" s="669"/>
    </row>
    <row r="1007" spans="3:79" s="610" customFormat="1">
      <c r="C1007" s="611"/>
      <c r="D1007" s="612"/>
      <c r="E1007" s="613"/>
      <c r="F1007" s="614"/>
      <c r="J1007" s="612"/>
      <c r="N1007" s="668"/>
      <c r="P1007" s="618"/>
      <c r="Q1007" s="618"/>
      <c r="R1007" s="618"/>
      <c r="S1007" s="618"/>
      <c r="T1007" s="618"/>
      <c r="U1007" s="618"/>
      <c r="V1007" s="618"/>
      <c r="W1007" s="618"/>
      <c r="X1007" s="618"/>
      <c r="Y1007" s="618"/>
      <c r="Z1007" s="618"/>
      <c r="AC1007" s="619"/>
      <c r="AD1007" s="620"/>
      <c r="AJ1007" s="668"/>
      <c r="AO1007" s="612"/>
      <c r="AP1007" s="612"/>
      <c r="AY1007" s="623"/>
      <c r="BD1007" s="611"/>
      <c r="BG1007" s="624"/>
      <c r="BH1007" s="625"/>
      <c r="BI1007" s="672"/>
      <c r="BO1007" s="612"/>
      <c r="BY1007" s="669"/>
      <c r="CA1007" s="669"/>
    </row>
    <row r="1008" spans="3:79" s="610" customFormat="1">
      <c r="C1008" s="611"/>
      <c r="D1008" s="612"/>
      <c r="E1008" s="613"/>
      <c r="F1008" s="614"/>
      <c r="J1008" s="612"/>
      <c r="N1008" s="668"/>
      <c r="P1008" s="618"/>
      <c r="Q1008" s="618"/>
      <c r="R1008" s="618"/>
      <c r="S1008" s="618"/>
      <c r="T1008" s="618"/>
      <c r="U1008" s="618"/>
      <c r="V1008" s="618"/>
      <c r="W1008" s="618"/>
      <c r="X1008" s="618"/>
      <c r="Y1008" s="618"/>
      <c r="Z1008" s="618"/>
      <c r="AC1008" s="619"/>
      <c r="AD1008" s="620"/>
      <c r="AJ1008" s="668"/>
      <c r="AO1008" s="612"/>
      <c r="AP1008" s="612"/>
      <c r="AY1008" s="623"/>
      <c r="BD1008" s="611"/>
      <c r="BG1008" s="624"/>
      <c r="BH1008" s="625"/>
      <c r="BI1008" s="672"/>
      <c r="BO1008" s="612"/>
      <c r="BY1008" s="669"/>
      <c r="CA1008" s="669"/>
    </row>
    <row r="1009" spans="3:79" s="610" customFormat="1">
      <c r="C1009" s="611"/>
      <c r="D1009" s="612"/>
      <c r="E1009" s="613"/>
      <c r="F1009" s="614"/>
      <c r="J1009" s="612"/>
      <c r="N1009" s="668"/>
      <c r="P1009" s="618"/>
      <c r="Q1009" s="618"/>
      <c r="R1009" s="618"/>
      <c r="S1009" s="618"/>
      <c r="T1009" s="618"/>
      <c r="U1009" s="618"/>
      <c r="V1009" s="618"/>
      <c r="W1009" s="618"/>
      <c r="X1009" s="618"/>
      <c r="Y1009" s="618"/>
      <c r="Z1009" s="618"/>
      <c r="AC1009" s="619"/>
      <c r="AD1009" s="620"/>
      <c r="AJ1009" s="668"/>
      <c r="AO1009" s="612"/>
      <c r="AP1009" s="612"/>
      <c r="AY1009" s="623"/>
      <c r="BD1009" s="611"/>
      <c r="BG1009" s="624"/>
      <c r="BH1009" s="625"/>
      <c r="BI1009" s="672"/>
      <c r="BO1009" s="612"/>
      <c r="BY1009" s="669"/>
      <c r="CA1009" s="669"/>
    </row>
    <row r="1010" spans="3:79" s="610" customFormat="1">
      <c r="C1010" s="611"/>
      <c r="D1010" s="612"/>
      <c r="E1010" s="613"/>
      <c r="F1010" s="614"/>
      <c r="J1010" s="612"/>
      <c r="N1010" s="668"/>
      <c r="P1010" s="618"/>
      <c r="Q1010" s="618"/>
      <c r="R1010" s="618"/>
      <c r="S1010" s="618"/>
      <c r="T1010" s="618"/>
      <c r="U1010" s="618"/>
      <c r="V1010" s="618"/>
      <c r="W1010" s="618"/>
      <c r="X1010" s="618"/>
      <c r="Y1010" s="618"/>
      <c r="Z1010" s="618"/>
      <c r="AC1010" s="619"/>
      <c r="AD1010" s="620"/>
      <c r="AJ1010" s="668"/>
      <c r="AO1010" s="612"/>
      <c r="AP1010" s="612"/>
      <c r="AY1010" s="623"/>
      <c r="BD1010" s="611"/>
      <c r="BG1010" s="624"/>
      <c r="BH1010" s="625"/>
      <c r="BI1010" s="672"/>
      <c r="BO1010" s="612"/>
      <c r="BY1010" s="669"/>
      <c r="CA1010" s="669"/>
    </row>
    <row r="1011" spans="3:79" s="610" customFormat="1">
      <c r="C1011" s="611"/>
      <c r="D1011" s="612"/>
      <c r="E1011" s="613"/>
      <c r="F1011" s="614"/>
      <c r="J1011" s="612"/>
      <c r="N1011" s="668"/>
      <c r="P1011" s="618"/>
      <c r="Q1011" s="618"/>
      <c r="R1011" s="618"/>
      <c r="S1011" s="618"/>
      <c r="T1011" s="618"/>
      <c r="U1011" s="618"/>
      <c r="V1011" s="618"/>
      <c r="W1011" s="618"/>
      <c r="X1011" s="618"/>
      <c r="Y1011" s="618"/>
      <c r="Z1011" s="618"/>
      <c r="AC1011" s="619"/>
      <c r="AD1011" s="620"/>
      <c r="AJ1011" s="668"/>
      <c r="AO1011" s="612"/>
      <c r="AP1011" s="612"/>
      <c r="AY1011" s="623"/>
      <c r="BD1011" s="611"/>
      <c r="BG1011" s="624"/>
      <c r="BH1011" s="625"/>
      <c r="BI1011" s="672"/>
      <c r="BO1011" s="612"/>
      <c r="BY1011" s="669"/>
      <c r="CA1011" s="669"/>
    </row>
    <row r="1012" spans="3:79" s="610" customFormat="1">
      <c r="C1012" s="611"/>
      <c r="D1012" s="612"/>
      <c r="E1012" s="613"/>
      <c r="F1012" s="614"/>
      <c r="J1012" s="612"/>
      <c r="N1012" s="668"/>
      <c r="P1012" s="618"/>
      <c r="Q1012" s="618"/>
      <c r="R1012" s="618"/>
      <c r="S1012" s="618"/>
      <c r="T1012" s="618"/>
      <c r="U1012" s="618"/>
      <c r="V1012" s="618"/>
      <c r="W1012" s="618"/>
      <c r="X1012" s="618"/>
      <c r="Y1012" s="618"/>
      <c r="Z1012" s="618"/>
      <c r="AC1012" s="619"/>
      <c r="AD1012" s="620"/>
      <c r="AJ1012" s="668"/>
      <c r="AO1012" s="612"/>
      <c r="AP1012" s="612"/>
      <c r="AY1012" s="623"/>
      <c r="BD1012" s="611"/>
      <c r="BG1012" s="624"/>
      <c r="BH1012" s="625"/>
      <c r="BI1012" s="672"/>
      <c r="BO1012" s="612"/>
      <c r="BY1012" s="669"/>
      <c r="CA1012" s="669"/>
    </row>
    <row r="1013" spans="3:79" s="610" customFormat="1">
      <c r="C1013" s="611"/>
      <c r="D1013" s="612"/>
      <c r="E1013" s="613"/>
      <c r="F1013" s="614"/>
      <c r="J1013" s="612"/>
      <c r="N1013" s="668"/>
      <c r="P1013" s="618"/>
      <c r="Q1013" s="618"/>
      <c r="R1013" s="618"/>
      <c r="S1013" s="618"/>
      <c r="T1013" s="618"/>
      <c r="U1013" s="618"/>
      <c r="V1013" s="618"/>
      <c r="W1013" s="618"/>
      <c r="X1013" s="618"/>
      <c r="Y1013" s="618"/>
      <c r="Z1013" s="618"/>
      <c r="AC1013" s="619"/>
      <c r="AD1013" s="620"/>
      <c r="AJ1013" s="668"/>
      <c r="AO1013" s="612"/>
      <c r="AP1013" s="612"/>
      <c r="AY1013" s="623"/>
      <c r="BD1013" s="611"/>
      <c r="BG1013" s="624"/>
      <c r="BH1013" s="625"/>
      <c r="BI1013" s="672"/>
      <c r="BO1013" s="612"/>
      <c r="BY1013" s="669"/>
      <c r="CA1013" s="669"/>
    </row>
    <row r="1014" spans="3:79" s="610" customFormat="1">
      <c r="C1014" s="611"/>
      <c r="D1014" s="612"/>
      <c r="E1014" s="613"/>
      <c r="F1014" s="614"/>
      <c r="J1014" s="612"/>
      <c r="N1014" s="668"/>
      <c r="P1014" s="618"/>
      <c r="Q1014" s="618"/>
      <c r="R1014" s="618"/>
      <c r="S1014" s="618"/>
      <c r="T1014" s="618"/>
      <c r="U1014" s="618"/>
      <c r="V1014" s="618"/>
      <c r="W1014" s="618"/>
      <c r="X1014" s="618"/>
      <c r="Y1014" s="618"/>
      <c r="Z1014" s="618"/>
      <c r="AC1014" s="619"/>
      <c r="AD1014" s="620"/>
      <c r="AJ1014" s="668"/>
      <c r="AO1014" s="612"/>
      <c r="AP1014" s="612"/>
      <c r="AY1014" s="623"/>
      <c r="BD1014" s="611"/>
      <c r="BG1014" s="624"/>
      <c r="BH1014" s="625"/>
      <c r="BI1014" s="672"/>
      <c r="BO1014" s="612"/>
      <c r="BY1014" s="669"/>
      <c r="CA1014" s="669"/>
    </row>
    <row r="1015" spans="3:79" s="610" customFormat="1">
      <c r="C1015" s="611"/>
      <c r="D1015" s="612"/>
      <c r="E1015" s="613"/>
      <c r="F1015" s="614"/>
      <c r="J1015" s="612"/>
      <c r="N1015" s="668"/>
      <c r="P1015" s="618"/>
      <c r="Q1015" s="618"/>
      <c r="R1015" s="618"/>
      <c r="S1015" s="618"/>
      <c r="T1015" s="618"/>
      <c r="U1015" s="618"/>
      <c r="V1015" s="618"/>
      <c r="W1015" s="618"/>
      <c r="X1015" s="618"/>
      <c r="Y1015" s="618"/>
      <c r="Z1015" s="618"/>
      <c r="AC1015" s="619"/>
      <c r="AD1015" s="620"/>
      <c r="AJ1015" s="668"/>
      <c r="AO1015" s="612"/>
      <c r="AP1015" s="612"/>
      <c r="AY1015" s="623"/>
      <c r="BD1015" s="611"/>
      <c r="BG1015" s="624"/>
      <c r="BH1015" s="625"/>
      <c r="BI1015" s="672"/>
      <c r="BO1015" s="612"/>
      <c r="BY1015" s="669"/>
      <c r="CA1015" s="669"/>
    </row>
    <row r="1016" spans="3:79" s="610" customFormat="1">
      <c r="C1016" s="611"/>
      <c r="D1016" s="612"/>
      <c r="E1016" s="613"/>
      <c r="F1016" s="614"/>
      <c r="J1016" s="612"/>
      <c r="N1016" s="668"/>
      <c r="P1016" s="618"/>
      <c r="Q1016" s="618"/>
      <c r="R1016" s="618"/>
      <c r="S1016" s="618"/>
      <c r="T1016" s="618"/>
      <c r="U1016" s="618"/>
      <c r="V1016" s="618"/>
      <c r="W1016" s="618"/>
      <c r="X1016" s="618"/>
      <c r="Y1016" s="618"/>
      <c r="Z1016" s="618"/>
      <c r="AC1016" s="619"/>
      <c r="AD1016" s="620"/>
      <c r="AJ1016" s="668"/>
      <c r="AO1016" s="612"/>
      <c r="AP1016" s="612"/>
      <c r="AY1016" s="623"/>
      <c r="BD1016" s="611"/>
      <c r="BG1016" s="624"/>
      <c r="BH1016" s="625"/>
      <c r="BI1016" s="672"/>
      <c r="BO1016" s="612"/>
      <c r="BY1016" s="669"/>
      <c r="CA1016" s="669"/>
    </row>
    <row r="1017" spans="3:79" s="610" customFormat="1">
      <c r="C1017" s="611"/>
      <c r="D1017" s="612"/>
      <c r="E1017" s="613"/>
      <c r="F1017" s="614"/>
      <c r="J1017" s="612"/>
      <c r="N1017" s="668"/>
      <c r="P1017" s="618"/>
      <c r="Q1017" s="618"/>
      <c r="R1017" s="618"/>
      <c r="S1017" s="618"/>
      <c r="T1017" s="618"/>
      <c r="U1017" s="618"/>
      <c r="V1017" s="618"/>
      <c r="W1017" s="618"/>
      <c r="X1017" s="618"/>
      <c r="Y1017" s="618"/>
      <c r="Z1017" s="618"/>
      <c r="AC1017" s="619"/>
      <c r="AD1017" s="620"/>
      <c r="AJ1017" s="668"/>
      <c r="AO1017" s="612"/>
      <c r="AP1017" s="612"/>
      <c r="AY1017" s="623"/>
      <c r="BD1017" s="611"/>
      <c r="BG1017" s="624"/>
      <c r="BH1017" s="625"/>
      <c r="BI1017" s="672"/>
      <c r="BO1017" s="612"/>
      <c r="BY1017" s="669"/>
      <c r="CA1017" s="669"/>
    </row>
    <row r="1018" spans="3:79" s="610" customFormat="1">
      <c r="C1018" s="611"/>
      <c r="D1018" s="612"/>
      <c r="E1018" s="613"/>
      <c r="F1018" s="614"/>
      <c r="J1018" s="612"/>
      <c r="N1018" s="668"/>
      <c r="P1018" s="618"/>
      <c r="Q1018" s="618"/>
      <c r="R1018" s="618"/>
      <c r="S1018" s="618"/>
      <c r="T1018" s="618"/>
      <c r="U1018" s="618"/>
      <c r="V1018" s="618"/>
      <c r="W1018" s="618"/>
      <c r="X1018" s="618"/>
      <c r="Y1018" s="618"/>
      <c r="Z1018" s="618"/>
      <c r="AC1018" s="619"/>
      <c r="AD1018" s="620"/>
      <c r="AJ1018" s="668"/>
      <c r="AO1018" s="612"/>
      <c r="AP1018" s="612"/>
      <c r="AY1018" s="623"/>
      <c r="BD1018" s="611"/>
      <c r="BG1018" s="624"/>
      <c r="BH1018" s="625"/>
      <c r="BI1018" s="672"/>
      <c r="BO1018" s="612"/>
      <c r="BY1018" s="669"/>
      <c r="CA1018" s="669"/>
    </row>
    <row r="1019" spans="3:79" s="610" customFormat="1">
      <c r="C1019" s="611"/>
      <c r="D1019" s="612"/>
      <c r="E1019" s="613"/>
      <c r="F1019" s="614"/>
      <c r="J1019" s="612"/>
      <c r="N1019" s="668"/>
      <c r="P1019" s="618"/>
      <c r="Q1019" s="618"/>
      <c r="R1019" s="618"/>
      <c r="S1019" s="618"/>
      <c r="T1019" s="618"/>
      <c r="U1019" s="618"/>
      <c r="V1019" s="618"/>
      <c r="W1019" s="618"/>
      <c r="X1019" s="618"/>
      <c r="Y1019" s="618"/>
      <c r="Z1019" s="618"/>
      <c r="AC1019" s="619"/>
      <c r="AD1019" s="620"/>
      <c r="AJ1019" s="668"/>
      <c r="AO1019" s="612"/>
      <c r="AP1019" s="612"/>
      <c r="AY1019" s="623"/>
      <c r="BD1019" s="611"/>
      <c r="BG1019" s="624"/>
      <c r="BH1019" s="625"/>
      <c r="BI1019" s="672"/>
      <c r="BO1019" s="612"/>
      <c r="BY1019" s="669"/>
      <c r="CA1019" s="669"/>
    </row>
    <row r="1020" spans="3:79" s="610" customFormat="1">
      <c r="C1020" s="611"/>
      <c r="D1020" s="612"/>
      <c r="E1020" s="613"/>
      <c r="F1020" s="614"/>
      <c r="J1020" s="612"/>
      <c r="N1020" s="668"/>
      <c r="P1020" s="618"/>
      <c r="Q1020" s="618"/>
      <c r="R1020" s="618"/>
      <c r="S1020" s="618"/>
      <c r="T1020" s="618"/>
      <c r="U1020" s="618"/>
      <c r="V1020" s="618"/>
      <c r="W1020" s="618"/>
      <c r="X1020" s="618"/>
      <c r="Y1020" s="618"/>
      <c r="Z1020" s="618"/>
      <c r="AC1020" s="619"/>
      <c r="AD1020" s="620"/>
      <c r="AJ1020" s="668"/>
      <c r="AO1020" s="612"/>
      <c r="AP1020" s="612"/>
      <c r="AY1020" s="623"/>
      <c r="BD1020" s="611"/>
      <c r="BG1020" s="624"/>
      <c r="BH1020" s="625"/>
      <c r="BI1020" s="672"/>
      <c r="BO1020" s="612"/>
      <c r="BY1020" s="669"/>
      <c r="CA1020" s="669"/>
    </row>
    <row r="1021" spans="3:79" s="610" customFormat="1">
      <c r="C1021" s="611"/>
      <c r="D1021" s="612"/>
      <c r="E1021" s="613"/>
      <c r="F1021" s="614"/>
      <c r="J1021" s="612"/>
      <c r="N1021" s="668"/>
      <c r="P1021" s="618"/>
      <c r="Q1021" s="618"/>
      <c r="R1021" s="618"/>
      <c r="S1021" s="618"/>
      <c r="T1021" s="618"/>
      <c r="U1021" s="618"/>
      <c r="V1021" s="618"/>
      <c r="W1021" s="618"/>
      <c r="X1021" s="618"/>
      <c r="Y1021" s="618"/>
      <c r="Z1021" s="618"/>
      <c r="AC1021" s="619"/>
      <c r="AD1021" s="620"/>
      <c r="AJ1021" s="668"/>
      <c r="AO1021" s="612"/>
      <c r="AP1021" s="612"/>
      <c r="AY1021" s="623"/>
      <c r="BD1021" s="611"/>
      <c r="BG1021" s="624"/>
      <c r="BH1021" s="625"/>
      <c r="BI1021" s="672"/>
      <c r="BO1021" s="612"/>
      <c r="BY1021" s="669"/>
      <c r="CA1021" s="669"/>
    </row>
    <row r="1022" spans="3:79" s="610" customFormat="1">
      <c r="C1022" s="611"/>
      <c r="D1022" s="612"/>
      <c r="E1022" s="613"/>
      <c r="F1022" s="614"/>
      <c r="J1022" s="612"/>
      <c r="N1022" s="668"/>
      <c r="P1022" s="618"/>
      <c r="Q1022" s="618"/>
      <c r="R1022" s="618"/>
      <c r="S1022" s="618"/>
      <c r="T1022" s="618"/>
      <c r="U1022" s="618"/>
      <c r="V1022" s="618"/>
      <c r="W1022" s="618"/>
      <c r="X1022" s="618"/>
      <c r="Y1022" s="618"/>
      <c r="Z1022" s="618"/>
      <c r="AC1022" s="619"/>
      <c r="AD1022" s="620"/>
      <c r="AJ1022" s="668"/>
      <c r="AO1022" s="612"/>
      <c r="AP1022" s="612"/>
      <c r="AY1022" s="623"/>
      <c r="BD1022" s="611"/>
      <c r="BG1022" s="624"/>
      <c r="BH1022" s="625"/>
      <c r="BI1022" s="672"/>
      <c r="BO1022" s="612"/>
      <c r="BY1022" s="669"/>
      <c r="CA1022" s="669"/>
    </row>
    <row r="1023" spans="3:79" s="610" customFormat="1">
      <c r="C1023" s="611"/>
      <c r="D1023" s="612"/>
      <c r="E1023" s="613"/>
      <c r="F1023" s="614"/>
      <c r="J1023" s="612"/>
      <c r="N1023" s="668"/>
      <c r="P1023" s="618"/>
      <c r="Q1023" s="618"/>
      <c r="R1023" s="618"/>
      <c r="S1023" s="618"/>
      <c r="T1023" s="618"/>
      <c r="U1023" s="618"/>
      <c r="V1023" s="618"/>
      <c r="W1023" s="618"/>
      <c r="X1023" s="618"/>
      <c r="Y1023" s="618"/>
      <c r="Z1023" s="618"/>
      <c r="AC1023" s="619"/>
      <c r="AD1023" s="620"/>
      <c r="AJ1023" s="668"/>
      <c r="AO1023" s="612"/>
      <c r="AP1023" s="612"/>
      <c r="AY1023" s="623"/>
      <c r="BD1023" s="611"/>
      <c r="BG1023" s="624"/>
      <c r="BH1023" s="625"/>
      <c r="BI1023" s="672"/>
      <c r="BO1023" s="612"/>
      <c r="BY1023" s="669"/>
      <c r="CA1023" s="669"/>
    </row>
    <row r="1024" spans="3:79" s="610" customFormat="1">
      <c r="C1024" s="611"/>
      <c r="D1024" s="612"/>
      <c r="E1024" s="613"/>
      <c r="F1024" s="614"/>
      <c r="J1024" s="612"/>
      <c r="N1024" s="668"/>
      <c r="P1024" s="618"/>
      <c r="Q1024" s="618"/>
      <c r="R1024" s="618"/>
      <c r="S1024" s="618"/>
      <c r="T1024" s="618"/>
      <c r="U1024" s="618"/>
      <c r="V1024" s="618"/>
      <c r="W1024" s="618"/>
      <c r="X1024" s="618"/>
      <c r="Y1024" s="618"/>
      <c r="Z1024" s="618"/>
      <c r="AC1024" s="619"/>
      <c r="AD1024" s="620"/>
      <c r="AJ1024" s="668"/>
      <c r="AO1024" s="612"/>
      <c r="AP1024" s="612"/>
      <c r="AY1024" s="623"/>
      <c r="BD1024" s="611"/>
      <c r="BG1024" s="624"/>
      <c r="BH1024" s="625"/>
      <c r="BI1024" s="672"/>
      <c r="BO1024" s="612"/>
      <c r="BY1024" s="669"/>
      <c r="CA1024" s="669"/>
    </row>
    <row r="1025" spans="3:79" s="610" customFormat="1">
      <c r="C1025" s="611"/>
      <c r="D1025" s="612"/>
      <c r="E1025" s="613"/>
      <c r="F1025" s="614"/>
      <c r="J1025" s="612"/>
      <c r="N1025" s="668"/>
      <c r="P1025" s="618"/>
      <c r="Q1025" s="618"/>
      <c r="R1025" s="618"/>
      <c r="S1025" s="618"/>
      <c r="T1025" s="618"/>
      <c r="U1025" s="618"/>
      <c r="V1025" s="618"/>
      <c r="W1025" s="618"/>
      <c r="X1025" s="618"/>
      <c r="Y1025" s="618"/>
      <c r="Z1025" s="618"/>
      <c r="AC1025" s="619"/>
      <c r="AD1025" s="620"/>
      <c r="AJ1025" s="668"/>
      <c r="AO1025" s="612"/>
      <c r="AP1025" s="612"/>
      <c r="AY1025" s="623"/>
      <c r="BD1025" s="611"/>
      <c r="BG1025" s="624"/>
      <c r="BH1025" s="625"/>
      <c r="BI1025" s="672"/>
      <c r="BO1025" s="612"/>
      <c r="BY1025" s="669"/>
      <c r="CA1025" s="669"/>
    </row>
    <row r="1026" spans="3:79" s="610" customFormat="1">
      <c r="C1026" s="611"/>
      <c r="D1026" s="612"/>
      <c r="E1026" s="613"/>
      <c r="F1026" s="614"/>
      <c r="J1026" s="612"/>
      <c r="N1026" s="668"/>
      <c r="P1026" s="618"/>
      <c r="Q1026" s="618"/>
      <c r="R1026" s="618"/>
      <c r="S1026" s="618"/>
      <c r="T1026" s="618"/>
      <c r="U1026" s="618"/>
      <c r="V1026" s="618"/>
      <c r="W1026" s="618"/>
      <c r="X1026" s="618"/>
      <c r="Y1026" s="618"/>
      <c r="Z1026" s="618"/>
      <c r="AC1026" s="619"/>
      <c r="AD1026" s="620"/>
      <c r="AJ1026" s="668"/>
      <c r="AO1026" s="612"/>
      <c r="AP1026" s="612"/>
      <c r="AY1026" s="623"/>
      <c r="BD1026" s="611"/>
      <c r="BG1026" s="624"/>
      <c r="BH1026" s="625"/>
      <c r="BI1026" s="672"/>
      <c r="BO1026" s="612"/>
      <c r="BY1026" s="669"/>
      <c r="CA1026" s="669"/>
    </row>
    <row r="1027" spans="3:79" s="610" customFormat="1">
      <c r="C1027" s="611"/>
      <c r="D1027" s="612"/>
      <c r="E1027" s="613"/>
      <c r="F1027" s="614"/>
      <c r="J1027" s="612"/>
      <c r="N1027" s="668"/>
      <c r="P1027" s="618"/>
      <c r="Q1027" s="618"/>
      <c r="R1027" s="618"/>
      <c r="S1027" s="618"/>
      <c r="T1027" s="618"/>
      <c r="U1027" s="618"/>
      <c r="V1027" s="618"/>
      <c r="W1027" s="618"/>
      <c r="X1027" s="618"/>
      <c r="Y1027" s="618"/>
      <c r="Z1027" s="618"/>
      <c r="AC1027" s="619"/>
      <c r="AD1027" s="620"/>
      <c r="AJ1027" s="668"/>
      <c r="AO1027" s="612"/>
      <c r="AP1027" s="612"/>
      <c r="AY1027" s="623"/>
      <c r="BD1027" s="611"/>
      <c r="BG1027" s="624"/>
      <c r="BH1027" s="625"/>
      <c r="BI1027" s="672"/>
      <c r="BO1027" s="612"/>
      <c r="BY1027" s="669"/>
      <c r="CA1027" s="669"/>
    </row>
    <row r="1028" spans="3:79" s="610" customFormat="1">
      <c r="C1028" s="611"/>
      <c r="D1028" s="612"/>
      <c r="E1028" s="613"/>
      <c r="F1028" s="614"/>
      <c r="J1028" s="612"/>
      <c r="N1028" s="668"/>
      <c r="P1028" s="618"/>
      <c r="Q1028" s="618"/>
      <c r="R1028" s="618"/>
      <c r="S1028" s="618"/>
      <c r="T1028" s="618"/>
      <c r="U1028" s="618"/>
      <c r="V1028" s="618"/>
      <c r="W1028" s="618"/>
      <c r="X1028" s="618"/>
      <c r="Y1028" s="618"/>
      <c r="Z1028" s="618"/>
      <c r="AC1028" s="619"/>
      <c r="AD1028" s="620"/>
      <c r="AJ1028" s="668"/>
      <c r="AO1028" s="612"/>
      <c r="AP1028" s="612"/>
      <c r="AY1028" s="623"/>
      <c r="BD1028" s="611"/>
      <c r="BG1028" s="624"/>
      <c r="BH1028" s="625"/>
      <c r="BI1028" s="672"/>
      <c r="BO1028" s="612"/>
      <c r="BY1028" s="669"/>
      <c r="CA1028" s="669"/>
    </row>
    <row r="1029" spans="3:79" s="610" customFormat="1">
      <c r="C1029" s="611"/>
      <c r="D1029" s="612"/>
      <c r="E1029" s="613"/>
      <c r="F1029" s="614"/>
      <c r="J1029" s="612"/>
      <c r="N1029" s="668"/>
      <c r="P1029" s="618"/>
      <c r="Q1029" s="618"/>
      <c r="R1029" s="618"/>
      <c r="S1029" s="618"/>
      <c r="T1029" s="618"/>
      <c r="U1029" s="618"/>
      <c r="V1029" s="618"/>
      <c r="W1029" s="618"/>
      <c r="X1029" s="618"/>
      <c r="Y1029" s="618"/>
      <c r="Z1029" s="618"/>
      <c r="AC1029" s="619"/>
      <c r="AD1029" s="620"/>
      <c r="AJ1029" s="668"/>
      <c r="AO1029" s="612"/>
      <c r="AP1029" s="612"/>
      <c r="AY1029" s="623"/>
      <c r="BD1029" s="611"/>
      <c r="BG1029" s="624"/>
      <c r="BH1029" s="625"/>
      <c r="BI1029" s="672"/>
      <c r="BO1029" s="612"/>
      <c r="BY1029" s="669"/>
      <c r="CA1029" s="669"/>
    </row>
    <row r="1030" spans="3:79" s="610" customFormat="1">
      <c r="C1030" s="611"/>
      <c r="D1030" s="612"/>
      <c r="E1030" s="613"/>
      <c r="F1030" s="614"/>
      <c r="J1030" s="612"/>
      <c r="N1030" s="668"/>
      <c r="P1030" s="618"/>
      <c r="Q1030" s="618"/>
      <c r="R1030" s="618"/>
      <c r="S1030" s="618"/>
      <c r="T1030" s="618"/>
      <c r="U1030" s="618"/>
      <c r="V1030" s="618"/>
      <c r="W1030" s="618"/>
      <c r="X1030" s="618"/>
      <c r="Y1030" s="618"/>
      <c r="Z1030" s="618"/>
      <c r="AC1030" s="619"/>
      <c r="AD1030" s="620"/>
      <c r="AJ1030" s="668"/>
      <c r="AO1030" s="612"/>
      <c r="AP1030" s="612"/>
      <c r="AY1030" s="623"/>
      <c r="BD1030" s="611"/>
      <c r="BG1030" s="624"/>
      <c r="BH1030" s="625"/>
      <c r="BI1030" s="672"/>
      <c r="BO1030" s="612"/>
      <c r="BY1030" s="669"/>
      <c r="CA1030" s="669"/>
    </row>
    <row r="1031" spans="3:79" s="610" customFormat="1">
      <c r="C1031" s="611"/>
      <c r="D1031" s="612"/>
      <c r="E1031" s="613"/>
      <c r="F1031" s="614"/>
      <c r="J1031" s="612"/>
      <c r="N1031" s="668"/>
      <c r="P1031" s="618"/>
      <c r="Q1031" s="618"/>
      <c r="R1031" s="618"/>
      <c r="S1031" s="618"/>
      <c r="T1031" s="618"/>
      <c r="U1031" s="618"/>
      <c r="V1031" s="618"/>
      <c r="W1031" s="618"/>
      <c r="X1031" s="618"/>
      <c r="Y1031" s="618"/>
      <c r="Z1031" s="618"/>
      <c r="AC1031" s="619"/>
      <c r="AD1031" s="620"/>
      <c r="AJ1031" s="668"/>
      <c r="AO1031" s="612"/>
      <c r="AP1031" s="612"/>
      <c r="AY1031" s="623"/>
      <c r="BD1031" s="611"/>
      <c r="BG1031" s="624"/>
      <c r="BH1031" s="625"/>
      <c r="BI1031" s="672"/>
      <c r="BO1031" s="612"/>
      <c r="BY1031" s="669"/>
      <c r="CA1031" s="669"/>
    </row>
    <row r="1032" spans="3:79" s="610" customFormat="1">
      <c r="C1032" s="611"/>
      <c r="D1032" s="612"/>
      <c r="E1032" s="613"/>
      <c r="F1032" s="614"/>
      <c r="J1032" s="612"/>
      <c r="N1032" s="668"/>
      <c r="P1032" s="618"/>
      <c r="Q1032" s="618"/>
      <c r="R1032" s="618"/>
      <c r="S1032" s="618"/>
      <c r="T1032" s="618"/>
      <c r="U1032" s="618"/>
      <c r="V1032" s="618"/>
      <c r="W1032" s="618"/>
      <c r="X1032" s="618"/>
      <c r="Y1032" s="618"/>
      <c r="Z1032" s="618"/>
      <c r="AC1032" s="619"/>
      <c r="AD1032" s="620"/>
      <c r="AJ1032" s="668"/>
      <c r="AO1032" s="612"/>
      <c r="AP1032" s="612"/>
      <c r="AY1032" s="623"/>
      <c r="BD1032" s="611"/>
      <c r="BG1032" s="624"/>
      <c r="BH1032" s="625"/>
      <c r="BI1032" s="672"/>
      <c r="BO1032" s="612"/>
      <c r="BY1032" s="669"/>
      <c r="CA1032" s="669"/>
    </row>
    <row r="1033" spans="3:79" s="610" customFormat="1">
      <c r="C1033" s="611"/>
      <c r="D1033" s="612"/>
      <c r="E1033" s="613"/>
      <c r="F1033" s="614"/>
      <c r="J1033" s="612"/>
      <c r="N1033" s="668"/>
      <c r="P1033" s="618"/>
      <c r="Q1033" s="618"/>
      <c r="R1033" s="618"/>
      <c r="S1033" s="618"/>
      <c r="T1033" s="618"/>
      <c r="U1033" s="618"/>
      <c r="V1033" s="618"/>
      <c r="W1033" s="618"/>
      <c r="X1033" s="618"/>
      <c r="Y1033" s="618"/>
      <c r="Z1033" s="618"/>
      <c r="AC1033" s="619"/>
      <c r="AD1033" s="620"/>
      <c r="AJ1033" s="668"/>
      <c r="AO1033" s="612"/>
      <c r="AP1033" s="612"/>
      <c r="AY1033" s="623"/>
      <c r="BD1033" s="611"/>
      <c r="BG1033" s="624"/>
      <c r="BH1033" s="625"/>
      <c r="BI1033" s="672"/>
      <c r="BO1033" s="612"/>
      <c r="BY1033" s="669"/>
      <c r="CA1033" s="669"/>
    </row>
    <row r="1034" spans="3:79" s="610" customFormat="1">
      <c r="C1034" s="611"/>
      <c r="D1034" s="612"/>
      <c r="E1034" s="613"/>
      <c r="F1034" s="614"/>
      <c r="J1034" s="612"/>
      <c r="N1034" s="668"/>
      <c r="P1034" s="618"/>
      <c r="Q1034" s="618"/>
      <c r="R1034" s="618"/>
      <c r="S1034" s="618"/>
      <c r="T1034" s="618"/>
      <c r="U1034" s="618"/>
      <c r="V1034" s="618"/>
      <c r="W1034" s="618"/>
      <c r="X1034" s="618"/>
      <c r="Y1034" s="618"/>
      <c r="Z1034" s="618"/>
      <c r="AC1034" s="619"/>
      <c r="AD1034" s="620"/>
      <c r="AJ1034" s="668"/>
      <c r="AO1034" s="612"/>
      <c r="AP1034" s="612"/>
      <c r="AY1034" s="623"/>
      <c r="BD1034" s="611"/>
      <c r="BG1034" s="624"/>
      <c r="BH1034" s="625"/>
      <c r="BI1034" s="672"/>
      <c r="BO1034" s="612"/>
      <c r="BY1034" s="669"/>
      <c r="CA1034" s="669"/>
    </row>
    <row r="1035" spans="3:79" s="610" customFormat="1">
      <c r="C1035" s="611"/>
      <c r="D1035" s="612"/>
      <c r="E1035" s="613"/>
      <c r="F1035" s="614"/>
      <c r="J1035" s="612"/>
      <c r="N1035" s="668"/>
      <c r="P1035" s="618"/>
      <c r="Q1035" s="618"/>
      <c r="R1035" s="618"/>
      <c r="S1035" s="618"/>
      <c r="T1035" s="618"/>
      <c r="U1035" s="618"/>
      <c r="V1035" s="618"/>
      <c r="W1035" s="618"/>
      <c r="X1035" s="618"/>
      <c r="Y1035" s="618"/>
      <c r="Z1035" s="618"/>
      <c r="AC1035" s="619"/>
      <c r="AD1035" s="620"/>
      <c r="AJ1035" s="668"/>
      <c r="AO1035" s="612"/>
      <c r="AP1035" s="612"/>
      <c r="AY1035" s="623"/>
      <c r="BD1035" s="611"/>
      <c r="BG1035" s="624"/>
      <c r="BH1035" s="625"/>
      <c r="BI1035" s="672"/>
      <c r="BO1035" s="612"/>
      <c r="BY1035" s="669"/>
      <c r="CA1035" s="669"/>
    </row>
    <row r="1036" spans="3:79" s="610" customFormat="1">
      <c r="C1036" s="611"/>
      <c r="D1036" s="612"/>
      <c r="E1036" s="613"/>
      <c r="F1036" s="614"/>
      <c r="J1036" s="612"/>
      <c r="N1036" s="668"/>
      <c r="P1036" s="618"/>
      <c r="Q1036" s="618"/>
      <c r="R1036" s="618"/>
      <c r="S1036" s="618"/>
      <c r="T1036" s="618"/>
      <c r="U1036" s="618"/>
      <c r="V1036" s="618"/>
      <c r="W1036" s="618"/>
      <c r="X1036" s="618"/>
      <c r="Y1036" s="618"/>
      <c r="Z1036" s="618"/>
      <c r="AC1036" s="619"/>
      <c r="AD1036" s="620"/>
      <c r="AJ1036" s="668"/>
      <c r="AO1036" s="612"/>
      <c r="AP1036" s="612"/>
      <c r="AY1036" s="623"/>
      <c r="BD1036" s="611"/>
      <c r="BG1036" s="624"/>
      <c r="BH1036" s="625"/>
      <c r="BI1036" s="672"/>
      <c r="BO1036" s="612"/>
      <c r="BY1036" s="669"/>
      <c r="CA1036" s="669"/>
    </row>
    <row r="1037" spans="3:79" s="610" customFormat="1">
      <c r="C1037" s="611"/>
      <c r="D1037" s="612"/>
      <c r="E1037" s="613"/>
      <c r="F1037" s="614"/>
      <c r="J1037" s="612"/>
      <c r="N1037" s="668"/>
      <c r="P1037" s="618"/>
      <c r="Q1037" s="618"/>
      <c r="R1037" s="618"/>
      <c r="S1037" s="618"/>
      <c r="T1037" s="618"/>
      <c r="U1037" s="618"/>
      <c r="V1037" s="618"/>
      <c r="W1037" s="618"/>
      <c r="X1037" s="618"/>
      <c r="Y1037" s="618"/>
      <c r="Z1037" s="618"/>
      <c r="AC1037" s="619"/>
      <c r="AD1037" s="620"/>
      <c r="AJ1037" s="668"/>
      <c r="AO1037" s="612"/>
      <c r="AP1037" s="612"/>
      <c r="AY1037" s="623"/>
      <c r="BD1037" s="611"/>
      <c r="BG1037" s="624"/>
      <c r="BH1037" s="625"/>
      <c r="BI1037" s="672"/>
      <c r="BO1037" s="612"/>
      <c r="BY1037" s="669"/>
      <c r="CA1037" s="669"/>
    </row>
    <row r="1038" spans="3:79" s="610" customFormat="1">
      <c r="C1038" s="611"/>
      <c r="D1038" s="612"/>
      <c r="E1038" s="613"/>
      <c r="F1038" s="614"/>
      <c r="J1038" s="612"/>
      <c r="N1038" s="668"/>
      <c r="P1038" s="618"/>
      <c r="Q1038" s="618"/>
      <c r="R1038" s="618"/>
      <c r="S1038" s="618"/>
      <c r="T1038" s="618"/>
      <c r="U1038" s="618"/>
      <c r="V1038" s="618"/>
      <c r="W1038" s="618"/>
      <c r="X1038" s="618"/>
      <c r="Y1038" s="618"/>
      <c r="Z1038" s="618"/>
      <c r="AC1038" s="619"/>
      <c r="AD1038" s="620"/>
      <c r="AJ1038" s="668"/>
      <c r="AO1038" s="612"/>
      <c r="AP1038" s="612"/>
      <c r="AY1038" s="623"/>
      <c r="BD1038" s="611"/>
      <c r="BG1038" s="624"/>
      <c r="BH1038" s="625"/>
      <c r="BI1038" s="672"/>
      <c r="BO1038" s="612"/>
      <c r="BY1038" s="669"/>
      <c r="CA1038" s="669"/>
    </row>
    <row r="1039" spans="3:79" s="610" customFormat="1">
      <c r="C1039" s="611"/>
      <c r="D1039" s="612"/>
      <c r="E1039" s="613"/>
      <c r="F1039" s="614"/>
      <c r="J1039" s="612"/>
      <c r="N1039" s="668"/>
      <c r="P1039" s="618"/>
      <c r="Q1039" s="618"/>
      <c r="R1039" s="618"/>
      <c r="S1039" s="618"/>
      <c r="T1039" s="618"/>
      <c r="U1039" s="618"/>
      <c r="V1039" s="618"/>
      <c r="W1039" s="618"/>
      <c r="X1039" s="618"/>
      <c r="Y1039" s="618"/>
      <c r="Z1039" s="618"/>
      <c r="AC1039" s="619"/>
      <c r="AD1039" s="620"/>
      <c r="AJ1039" s="668"/>
      <c r="AO1039" s="612"/>
      <c r="AP1039" s="612"/>
      <c r="AY1039" s="623"/>
      <c r="BD1039" s="611"/>
      <c r="BG1039" s="624"/>
      <c r="BH1039" s="625"/>
      <c r="BI1039" s="672"/>
      <c r="BO1039" s="612"/>
      <c r="BY1039" s="669"/>
      <c r="CA1039" s="669"/>
    </row>
    <row r="1040" spans="3:79" s="610" customFormat="1">
      <c r="C1040" s="611"/>
      <c r="D1040" s="612"/>
      <c r="E1040" s="613"/>
      <c r="F1040" s="614"/>
      <c r="J1040" s="612"/>
      <c r="N1040" s="668"/>
      <c r="P1040" s="618"/>
      <c r="Q1040" s="618"/>
      <c r="R1040" s="618"/>
      <c r="S1040" s="618"/>
      <c r="T1040" s="618"/>
      <c r="U1040" s="618"/>
      <c r="V1040" s="618"/>
      <c r="W1040" s="618"/>
      <c r="X1040" s="618"/>
      <c r="Y1040" s="618"/>
      <c r="Z1040" s="618"/>
      <c r="AC1040" s="619"/>
      <c r="AD1040" s="620"/>
      <c r="AJ1040" s="668"/>
      <c r="AO1040" s="612"/>
      <c r="AP1040" s="612"/>
      <c r="AY1040" s="623"/>
      <c r="BD1040" s="611"/>
      <c r="BG1040" s="624"/>
      <c r="BH1040" s="625"/>
      <c r="BI1040" s="672"/>
      <c r="BO1040" s="612"/>
      <c r="BY1040" s="669"/>
      <c r="CA1040" s="669"/>
    </row>
    <row r="1041" spans="3:79" s="610" customFormat="1">
      <c r="C1041" s="611"/>
      <c r="D1041" s="612"/>
      <c r="E1041" s="613"/>
      <c r="F1041" s="614"/>
      <c r="J1041" s="612"/>
      <c r="N1041" s="668"/>
      <c r="P1041" s="618"/>
      <c r="Q1041" s="618"/>
      <c r="R1041" s="618"/>
      <c r="S1041" s="618"/>
      <c r="T1041" s="618"/>
      <c r="U1041" s="618"/>
      <c r="V1041" s="618"/>
      <c r="W1041" s="618"/>
      <c r="X1041" s="618"/>
      <c r="Y1041" s="618"/>
      <c r="Z1041" s="618"/>
      <c r="AC1041" s="619"/>
      <c r="AD1041" s="620"/>
      <c r="AJ1041" s="668"/>
      <c r="AO1041" s="612"/>
      <c r="AP1041" s="612"/>
      <c r="AY1041" s="623"/>
      <c r="BD1041" s="611"/>
      <c r="BG1041" s="624"/>
      <c r="BH1041" s="625"/>
      <c r="BI1041" s="672"/>
      <c r="BO1041" s="612"/>
      <c r="BY1041" s="669"/>
      <c r="CA1041" s="669"/>
    </row>
    <row r="1042" spans="3:79" s="610" customFormat="1">
      <c r="C1042" s="611"/>
      <c r="D1042" s="612"/>
      <c r="E1042" s="613"/>
      <c r="F1042" s="614"/>
      <c r="J1042" s="612"/>
      <c r="N1042" s="668"/>
      <c r="P1042" s="618"/>
      <c r="Q1042" s="618"/>
      <c r="R1042" s="618"/>
      <c r="S1042" s="618"/>
      <c r="T1042" s="618"/>
      <c r="U1042" s="618"/>
      <c r="V1042" s="618"/>
      <c r="W1042" s="618"/>
      <c r="X1042" s="618"/>
      <c r="Y1042" s="618"/>
      <c r="Z1042" s="618"/>
      <c r="AC1042" s="619"/>
      <c r="AD1042" s="620"/>
      <c r="AJ1042" s="668"/>
      <c r="AO1042" s="612"/>
      <c r="AP1042" s="612"/>
      <c r="AY1042" s="623"/>
      <c r="BD1042" s="611"/>
      <c r="BG1042" s="624"/>
      <c r="BH1042" s="625"/>
      <c r="BI1042" s="672"/>
      <c r="BO1042" s="612"/>
      <c r="BY1042" s="669"/>
      <c r="CA1042" s="669"/>
    </row>
    <row r="1043" spans="3:79" s="610" customFormat="1">
      <c r="C1043" s="611"/>
      <c r="D1043" s="612"/>
      <c r="E1043" s="613"/>
      <c r="F1043" s="614"/>
      <c r="J1043" s="612"/>
      <c r="N1043" s="668"/>
      <c r="P1043" s="618"/>
      <c r="Q1043" s="618"/>
      <c r="R1043" s="618"/>
      <c r="S1043" s="618"/>
      <c r="T1043" s="618"/>
      <c r="U1043" s="618"/>
      <c r="V1043" s="618"/>
      <c r="W1043" s="618"/>
      <c r="X1043" s="618"/>
      <c r="Y1043" s="618"/>
      <c r="Z1043" s="618"/>
      <c r="AC1043" s="619"/>
      <c r="AD1043" s="620"/>
      <c r="AJ1043" s="668"/>
      <c r="AO1043" s="612"/>
      <c r="AP1043" s="612"/>
      <c r="AY1043" s="623"/>
      <c r="BD1043" s="611"/>
      <c r="BG1043" s="624"/>
      <c r="BH1043" s="625"/>
      <c r="BI1043" s="672"/>
      <c r="BO1043" s="612"/>
      <c r="BY1043" s="669"/>
      <c r="CA1043" s="669"/>
    </row>
    <row r="1044" spans="3:79" s="610" customFormat="1">
      <c r="C1044" s="611"/>
      <c r="D1044" s="612"/>
      <c r="E1044" s="613"/>
      <c r="F1044" s="614"/>
      <c r="J1044" s="612"/>
      <c r="N1044" s="668"/>
      <c r="P1044" s="618"/>
      <c r="Q1044" s="618"/>
      <c r="R1044" s="618"/>
      <c r="S1044" s="618"/>
      <c r="T1044" s="618"/>
      <c r="U1044" s="618"/>
      <c r="V1044" s="618"/>
      <c r="W1044" s="618"/>
      <c r="X1044" s="618"/>
      <c r="Y1044" s="618"/>
      <c r="Z1044" s="618"/>
      <c r="AC1044" s="619"/>
      <c r="AD1044" s="620"/>
      <c r="AJ1044" s="668"/>
      <c r="AO1044" s="612"/>
      <c r="AP1044" s="612"/>
      <c r="AY1044" s="623"/>
      <c r="BD1044" s="611"/>
      <c r="BG1044" s="624"/>
      <c r="BH1044" s="625"/>
      <c r="BI1044" s="672"/>
      <c r="BO1044" s="612"/>
      <c r="BY1044" s="669"/>
      <c r="CA1044" s="669"/>
    </row>
    <row r="1045" spans="3:79" s="610" customFormat="1">
      <c r="C1045" s="611"/>
      <c r="D1045" s="612"/>
      <c r="E1045" s="613"/>
      <c r="F1045" s="614"/>
      <c r="J1045" s="612"/>
      <c r="N1045" s="668"/>
      <c r="P1045" s="618"/>
      <c r="Q1045" s="618"/>
      <c r="R1045" s="618"/>
      <c r="S1045" s="618"/>
      <c r="T1045" s="618"/>
      <c r="U1045" s="618"/>
      <c r="V1045" s="618"/>
      <c r="W1045" s="618"/>
      <c r="X1045" s="618"/>
      <c r="Y1045" s="618"/>
      <c r="Z1045" s="618"/>
      <c r="AC1045" s="619"/>
      <c r="AD1045" s="620"/>
      <c r="AJ1045" s="668"/>
      <c r="AO1045" s="612"/>
      <c r="AP1045" s="612"/>
      <c r="AY1045" s="623"/>
      <c r="BD1045" s="611"/>
      <c r="BG1045" s="624"/>
      <c r="BH1045" s="625"/>
      <c r="BI1045" s="672"/>
      <c r="BO1045" s="612"/>
      <c r="BY1045" s="669"/>
      <c r="CA1045" s="669"/>
    </row>
    <row r="1046" spans="3:79" s="610" customFormat="1">
      <c r="C1046" s="611"/>
      <c r="D1046" s="612"/>
      <c r="E1046" s="613"/>
      <c r="F1046" s="614"/>
      <c r="J1046" s="612"/>
      <c r="N1046" s="668"/>
      <c r="P1046" s="618"/>
      <c r="Q1046" s="618"/>
      <c r="R1046" s="618"/>
      <c r="S1046" s="618"/>
      <c r="T1046" s="618"/>
      <c r="U1046" s="618"/>
      <c r="V1046" s="618"/>
      <c r="W1046" s="618"/>
      <c r="X1046" s="618"/>
      <c r="Y1046" s="618"/>
      <c r="Z1046" s="618"/>
      <c r="AC1046" s="619"/>
      <c r="AD1046" s="620"/>
      <c r="AJ1046" s="668"/>
      <c r="AO1046" s="612"/>
      <c r="AP1046" s="612"/>
      <c r="AY1046" s="623"/>
      <c r="BD1046" s="611"/>
      <c r="BG1046" s="624"/>
      <c r="BH1046" s="625"/>
      <c r="BI1046" s="672"/>
      <c r="BO1046" s="612"/>
      <c r="BY1046" s="669"/>
      <c r="CA1046" s="669"/>
    </row>
    <row r="1047" spans="3:79" s="610" customFormat="1">
      <c r="C1047" s="611"/>
      <c r="D1047" s="612"/>
      <c r="E1047" s="613"/>
      <c r="F1047" s="614"/>
      <c r="J1047" s="612"/>
      <c r="N1047" s="668"/>
      <c r="P1047" s="618"/>
      <c r="Q1047" s="618"/>
      <c r="R1047" s="618"/>
      <c r="S1047" s="618"/>
      <c r="T1047" s="618"/>
      <c r="U1047" s="618"/>
      <c r="V1047" s="618"/>
      <c r="W1047" s="618"/>
      <c r="X1047" s="618"/>
      <c r="Y1047" s="618"/>
      <c r="Z1047" s="618"/>
      <c r="AC1047" s="619"/>
      <c r="AD1047" s="620"/>
      <c r="AJ1047" s="668"/>
      <c r="AO1047" s="612"/>
      <c r="AP1047" s="612"/>
      <c r="AY1047" s="623"/>
      <c r="BD1047" s="611"/>
      <c r="BG1047" s="624"/>
      <c r="BH1047" s="625"/>
      <c r="BI1047" s="672"/>
      <c r="BO1047" s="612"/>
      <c r="BY1047" s="669"/>
      <c r="CA1047" s="669"/>
    </row>
    <row r="1048" spans="3:79" s="610" customFormat="1">
      <c r="C1048" s="611"/>
      <c r="D1048" s="612"/>
      <c r="E1048" s="613"/>
      <c r="F1048" s="614"/>
      <c r="J1048" s="612"/>
      <c r="N1048" s="668"/>
      <c r="P1048" s="618"/>
      <c r="Q1048" s="618"/>
      <c r="R1048" s="618"/>
      <c r="S1048" s="618"/>
      <c r="T1048" s="618"/>
      <c r="U1048" s="618"/>
      <c r="V1048" s="618"/>
      <c r="W1048" s="618"/>
      <c r="X1048" s="618"/>
      <c r="Y1048" s="618"/>
      <c r="Z1048" s="618"/>
      <c r="AC1048" s="619"/>
      <c r="AD1048" s="620"/>
      <c r="AJ1048" s="668"/>
      <c r="AO1048" s="612"/>
      <c r="AP1048" s="612"/>
      <c r="AY1048" s="623"/>
      <c r="BD1048" s="611"/>
      <c r="BG1048" s="624"/>
      <c r="BH1048" s="625"/>
      <c r="BI1048" s="672"/>
      <c r="BO1048" s="612"/>
      <c r="BY1048" s="669"/>
      <c r="CA1048" s="669"/>
    </row>
    <row r="1049" spans="3:79" s="610" customFormat="1">
      <c r="C1049" s="611"/>
      <c r="D1049" s="612"/>
      <c r="E1049" s="613"/>
      <c r="F1049" s="614"/>
      <c r="J1049" s="612"/>
      <c r="N1049" s="668"/>
      <c r="P1049" s="618"/>
      <c r="Q1049" s="618"/>
      <c r="R1049" s="618"/>
      <c r="S1049" s="618"/>
      <c r="T1049" s="618"/>
      <c r="U1049" s="618"/>
      <c r="V1049" s="618"/>
      <c r="W1049" s="618"/>
      <c r="X1049" s="618"/>
      <c r="Y1049" s="618"/>
      <c r="Z1049" s="618"/>
      <c r="AC1049" s="619"/>
      <c r="AD1049" s="620"/>
      <c r="AJ1049" s="668"/>
      <c r="AO1049" s="612"/>
      <c r="AP1049" s="612"/>
      <c r="AY1049" s="623"/>
      <c r="BD1049" s="611"/>
      <c r="BG1049" s="624"/>
      <c r="BH1049" s="625"/>
      <c r="BI1049" s="672"/>
      <c r="BO1049" s="612"/>
      <c r="BY1049" s="669"/>
      <c r="CA1049" s="669"/>
    </row>
    <row r="1050" spans="3:79" s="610" customFormat="1">
      <c r="C1050" s="611"/>
      <c r="D1050" s="612"/>
      <c r="E1050" s="613"/>
      <c r="F1050" s="614"/>
      <c r="J1050" s="612"/>
      <c r="N1050" s="668"/>
      <c r="P1050" s="618"/>
      <c r="Q1050" s="618"/>
      <c r="R1050" s="618"/>
      <c r="S1050" s="618"/>
      <c r="T1050" s="618"/>
      <c r="U1050" s="618"/>
      <c r="V1050" s="618"/>
      <c r="W1050" s="618"/>
      <c r="X1050" s="618"/>
      <c r="Y1050" s="618"/>
      <c r="Z1050" s="618"/>
      <c r="AC1050" s="619"/>
      <c r="AD1050" s="620"/>
      <c r="AJ1050" s="668"/>
      <c r="AO1050" s="612"/>
      <c r="AP1050" s="612"/>
      <c r="AY1050" s="623"/>
      <c r="BD1050" s="611"/>
      <c r="BG1050" s="624"/>
      <c r="BH1050" s="625"/>
      <c r="BI1050" s="672"/>
      <c r="BO1050" s="612"/>
      <c r="BY1050" s="669"/>
      <c r="CA1050" s="669"/>
    </row>
    <row r="1051" spans="3:79" s="610" customFormat="1">
      <c r="C1051" s="611"/>
      <c r="D1051" s="612"/>
      <c r="E1051" s="613"/>
      <c r="F1051" s="614"/>
      <c r="J1051" s="612"/>
      <c r="N1051" s="668"/>
      <c r="P1051" s="618"/>
      <c r="Q1051" s="618"/>
      <c r="R1051" s="618"/>
      <c r="S1051" s="618"/>
      <c r="T1051" s="618"/>
      <c r="U1051" s="618"/>
      <c r="V1051" s="618"/>
      <c r="W1051" s="618"/>
      <c r="X1051" s="618"/>
      <c r="Y1051" s="618"/>
      <c r="Z1051" s="618"/>
      <c r="AC1051" s="619"/>
      <c r="AD1051" s="620"/>
      <c r="AJ1051" s="668"/>
      <c r="AO1051" s="612"/>
      <c r="AP1051" s="612"/>
      <c r="AY1051" s="623"/>
      <c r="BD1051" s="611"/>
      <c r="BG1051" s="624"/>
      <c r="BH1051" s="625"/>
      <c r="BI1051" s="672"/>
      <c r="BO1051" s="612"/>
      <c r="BY1051" s="669"/>
      <c r="CA1051" s="669"/>
    </row>
    <row r="1052" spans="3:79" s="610" customFormat="1">
      <c r="C1052" s="611"/>
      <c r="D1052" s="612"/>
      <c r="E1052" s="613"/>
      <c r="F1052" s="614"/>
      <c r="J1052" s="612"/>
      <c r="N1052" s="668"/>
      <c r="P1052" s="618"/>
      <c r="Q1052" s="618"/>
      <c r="R1052" s="618"/>
      <c r="S1052" s="618"/>
      <c r="T1052" s="618"/>
      <c r="U1052" s="618"/>
      <c r="V1052" s="618"/>
      <c r="W1052" s="618"/>
      <c r="X1052" s="618"/>
      <c r="Y1052" s="618"/>
      <c r="Z1052" s="618"/>
      <c r="AC1052" s="619"/>
      <c r="AD1052" s="620"/>
      <c r="AJ1052" s="668"/>
      <c r="AO1052" s="612"/>
      <c r="AP1052" s="612"/>
      <c r="AY1052" s="623"/>
      <c r="BD1052" s="611"/>
      <c r="BG1052" s="624"/>
      <c r="BH1052" s="625"/>
      <c r="BI1052" s="672"/>
      <c r="BO1052" s="612"/>
      <c r="BY1052" s="669"/>
      <c r="CA1052" s="669"/>
    </row>
    <row r="1053" spans="3:79" s="610" customFormat="1">
      <c r="C1053" s="611"/>
      <c r="D1053" s="612"/>
      <c r="E1053" s="613"/>
      <c r="F1053" s="614"/>
      <c r="J1053" s="612"/>
      <c r="N1053" s="668"/>
      <c r="P1053" s="618"/>
      <c r="Q1053" s="618"/>
      <c r="R1053" s="618"/>
      <c r="S1053" s="618"/>
      <c r="T1053" s="618"/>
      <c r="U1053" s="618"/>
      <c r="V1053" s="618"/>
      <c r="W1053" s="618"/>
      <c r="X1053" s="618"/>
      <c r="Y1053" s="618"/>
      <c r="Z1053" s="618"/>
      <c r="AC1053" s="619"/>
      <c r="AD1053" s="620"/>
      <c r="AJ1053" s="668"/>
      <c r="AO1053" s="612"/>
      <c r="AP1053" s="612"/>
      <c r="AY1053" s="623"/>
      <c r="BD1053" s="611"/>
      <c r="BG1053" s="624"/>
      <c r="BH1053" s="625"/>
      <c r="BI1053" s="672"/>
      <c r="BO1053" s="612"/>
      <c r="BY1053" s="669"/>
      <c r="CA1053" s="669"/>
    </row>
    <row r="1054" spans="3:79" s="610" customFormat="1">
      <c r="C1054" s="611"/>
      <c r="D1054" s="612"/>
      <c r="E1054" s="613"/>
      <c r="F1054" s="614"/>
      <c r="J1054" s="612"/>
      <c r="N1054" s="668"/>
      <c r="P1054" s="618"/>
      <c r="Q1054" s="618"/>
      <c r="R1054" s="618"/>
      <c r="S1054" s="618"/>
      <c r="T1054" s="618"/>
      <c r="U1054" s="618"/>
      <c r="V1054" s="618"/>
      <c r="W1054" s="618"/>
      <c r="X1054" s="618"/>
      <c r="Y1054" s="618"/>
      <c r="Z1054" s="618"/>
      <c r="AC1054" s="619"/>
      <c r="AD1054" s="620"/>
      <c r="AJ1054" s="668"/>
      <c r="AO1054" s="612"/>
      <c r="AP1054" s="612"/>
      <c r="AY1054" s="623"/>
      <c r="BD1054" s="611"/>
      <c r="BG1054" s="624"/>
      <c r="BH1054" s="625"/>
      <c r="BI1054" s="672"/>
      <c r="BO1054" s="612"/>
      <c r="BY1054" s="669"/>
      <c r="CA1054" s="669"/>
    </row>
    <row r="1055" spans="3:79" s="610" customFormat="1">
      <c r="C1055" s="611"/>
      <c r="D1055" s="612"/>
      <c r="E1055" s="613"/>
      <c r="F1055" s="614"/>
      <c r="J1055" s="612"/>
      <c r="N1055" s="668"/>
      <c r="P1055" s="618"/>
      <c r="Q1055" s="618"/>
      <c r="R1055" s="618"/>
      <c r="S1055" s="618"/>
      <c r="T1055" s="618"/>
      <c r="U1055" s="618"/>
      <c r="V1055" s="618"/>
      <c r="W1055" s="618"/>
      <c r="X1055" s="618"/>
      <c r="Y1055" s="618"/>
      <c r="Z1055" s="618"/>
      <c r="AC1055" s="619"/>
      <c r="AD1055" s="620"/>
      <c r="AJ1055" s="668"/>
      <c r="AO1055" s="612"/>
      <c r="AP1055" s="612"/>
      <c r="AY1055" s="623"/>
      <c r="BD1055" s="611"/>
      <c r="BG1055" s="624"/>
      <c r="BH1055" s="625"/>
      <c r="BI1055" s="672"/>
      <c r="BO1055" s="612"/>
      <c r="BY1055" s="669"/>
      <c r="CA1055" s="669"/>
    </row>
    <row r="1056" spans="3:79" s="610" customFormat="1">
      <c r="C1056" s="611"/>
      <c r="D1056" s="612"/>
      <c r="E1056" s="613"/>
      <c r="F1056" s="614"/>
      <c r="J1056" s="612"/>
      <c r="N1056" s="668"/>
      <c r="P1056" s="618"/>
      <c r="Q1056" s="618"/>
      <c r="R1056" s="618"/>
      <c r="S1056" s="618"/>
      <c r="T1056" s="618"/>
      <c r="U1056" s="618"/>
      <c r="V1056" s="618"/>
      <c r="W1056" s="618"/>
      <c r="X1056" s="618"/>
      <c r="Y1056" s="618"/>
      <c r="Z1056" s="618"/>
      <c r="AC1056" s="619"/>
      <c r="AD1056" s="620"/>
      <c r="AJ1056" s="668"/>
      <c r="AO1056" s="612"/>
      <c r="AP1056" s="612"/>
      <c r="AY1056" s="623"/>
      <c r="BD1056" s="611"/>
      <c r="BG1056" s="624"/>
      <c r="BH1056" s="625"/>
      <c r="BI1056" s="672"/>
      <c r="BO1056" s="612"/>
      <c r="BY1056" s="669"/>
      <c r="CA1056" s="669"/>
    </row>
    <row r="1057" spans="3:79" s="610" customFormat="1">
      <c r="C1057" s="611"/>
      <c r="D1057" s="612"/>
      <c r="E1057" s="613"/>
      <c r="F1057" s="614"/>
      <c r="J1057" s="612"/>
      <c r="N1057" s="668"/>
      <c r="P1057" s="618"/>
      <c r="Q1057" s="618"/>
      <c r="R1057" s="618"/>
      <c r="S1057" s="618"/>
      <c r="T1057" s="618"/>
      <c r="U1057" s="618"/>
      <c r="V1057" s="618"/>
      <c r="W1057" s="618"/>
      <c r="X1057" s="618"/>
      <c r="Y1057" s="618"/>
      <c r="Z1057" s="618"/>
      <c r="AC1057" s="619"/>
      <c r="AD1057" s="620"/>
      <c r="AJ1057" s="668"/>
      <c r="AO1057" s="612"/>
      <c r="AP1057" s="612"/>
      <c r="AY1057" s="623"/>
      <c r="BD1057" s="611"/>
      <c r="BG1057" s="624"/>
      <c r="BH1057" s="625"/>
      <c r="BI1057" s="672"/>
      <c r="BO1057" s="612"/>
      <c r="BY1057" s="669"/>
      <c r="CA1057" s="669"/>
    </row>
    <row r="1058" spans="3:79" s="610" customFormat="1">
      <c r="C1058" s="611"/>
      <c r="D1058" s="612"/>
      <c r="E1058" s="613"/>
      <c r="F1058" s="614"/>
      <c r="J1058" s="612"/>
      <c r="N1058" s="668"/>
      <c r="P1058" s="618"/>
      <c r="Q1058" s="618"/>
      <c r="R1058" s="618"/>
      <c r="S1058" s="618"/>
      <c r="T1058" s="618"/>
      <c r="U1058" s="618"/>
      <c r="V1058" s="618"/>
      <c r="W1058" s="618"/>
      <c r="X1058" s="618"/>
      <c r="Y1058" s="618"/>
      <c r="Z1058" s="618"/>
      <c r="AC1058" s="619"/>
      <c r="AD1058" s="620"/>
      <c r="AJ1058" s="668"/>
      <c r="AO1058" s="612"/>
      <c r="AP1058" s="612"/>
      <c r="AY1058" s="623"/>
      <c r="BD1058" s="611"/>
      <c r="BG1058" s="624"/>
      <c r="BH1058" s="625"/>
      <c r="BI1058" s="672"/>
      <c r="BO1058" s="612"/>
      <c r="BY1058" s="669"/>
      <c r="CA1058" s="669"/>
    </row>
    <row r="1059" spans="3:79" s="610" customFormat="1">
      <c r="C1059" s="611"/>
      <c r="D1059" s="612"/>
      <c r="E1059" s="613"/>
      <c r="F1059" s="614"/>
      <c r="J1059" s="612"/>
      <c r="N1059" s="668"/>
      <c r="P1059" s="618"/>
      <c r="Q1059" s="618"/>
      <c r="R1059" s="618"/>
      <c r="S1059" s="618"/>
      <c r="T1059" s="618"/>
      <c r="U1059" s="618"/>
      <c r="V1059" s="618"/>
      <c r="W1059" s="618"/>
      <c r="X1059" s="618"/>
      <c r="Y1059" s="618"/>
      <c r="Z1059" s="618"/>
      <c r="AC1059" s="619"/>
      <c r="AD1059" s="620"/>
      <c r="AJ1059" s="668"/>
      <c r="AO1059" s="612"/>
      <c r="AP1059" s="612"/>
      <c r="AY1059" s="623"/>
      <c r="BD1059" s="611"/>
      <c r="BG1059" s="624"/>
      <c r="BH1059" s="625"/>
      <c r="BI1059" s="672"/>
      <c r="BO1059" s="612"/>
      <c r="BY1059" s="669"/>
      <c r="CA1059" s="669"/>
    </row>
    <row r="1060" spans="3:79" s="610" customFormat="1">
      <c r="C1060" s="611"/>
      <c r="D1060" s="612"/>
      <c r="E1060" s="613"/>
      <c r="F1060" s="614"/>
      <c r="J1060" s="612"/>
      <c r="N1060" s="668"/>
      <c r="P1060" s="618"/>
      <c r="Q1060" s="618"/>
      <c r="R1060" s="618"/>
      <c r="S1060" s="618"/>
      <c r="T1060" s="618"/>
      <c r="U1060" s="618"/>
      <c r="V1060" s="618"/>
      <c r="W1060" s="618"/>
      <c r="X1060" s="618"/>
      <c r="Y1060" s="618"/>
      <c r="Z1060" s="618"/>
      <c r="AC1060" s="619"/>
      <c r="AD1060" s="620"/>
      <c r="AJ1060" s="668"/>
      <c r="AO1060" s="612"/>
      <c r="AP1060" s="612"/>
      <c r="AY1060" s="623"/>
      <c r="BD1060" s="611"/>
      <c r="BG1060" s="624"/>
      <c r="BH1060" s="625"/>
      <c r="BI1060" s="672"/>
      <c r="BO1060" s="612"/>
      <c r="BY1060" s="669"/>
      <c r="CA1060" s="669"/>
    </row>
    <row r="1061" spans="3:79" s="610" customFormat="1">
      <c r="C1061" s="611"/>
      <c r="D1061" s="612"/>
      <c r="E1061" s="613"/>
      <c r="F1061" s="614"/>
      <c r="J1061" s="612"/>
      <c r="N1061" s="668"/>
      <c r="P1061" s="618"/>
      <c r="Q1061" s="618"/>
      <c r="R1061" s="618"/>
      <c r="S1061" s="618"/>
      <c r="T1061" s="618"/>
      <c r="U1061" s="618"/>
      <c r="V1061" s="618"/>
      <c r="W1061" s="618"/>
      <c r="X1061" s="618"/>
      <c r="Y1061" s="618"/>
      <c r="Z1061" s="618"/>
      <c r="AC1061" s="619"/>
      <c r="AD1061" s="620"/>
      <c r="AJ1061" s="668"/>
      <c r="AO1061" s="612"/>
      <c r="AP1061" s="612"/>
      <c r="AY1061" s="623"/>
      <c r="BD1061" s="611"/>
      <c r="BG1061" s="624"/>
      <c r="BH1061" s="625"/>
      <c r="BI1061" s="672"/>
      <c r="BO1061" s="612"/>
      <c r="BY1061" s="669"/>
      <c r="CA1061" s="669"/>
    </row>
    <row r="1062" spans="3:79" s="610" customFormat="1">
      <c r="C1062" s="611"/>
      <c r="D1062" s="612"/>
      <c r="E1062" s="613"/>
      <c r="F1062" s="614"/>
      <c r="J1062" s="612"/>
      <c r="N1062" s="668"/>
      <c r="P1062" s="618"/>
      <c r="Q1062" s="618"/>
      <c r="R1062" s="618"/>
      <c r="S1062" s="618"/>
      <c r="T1062" s="618"/>
      <c r="U1062" s="618"/>
      <c r="V1062" s="618"/>
      <c r="W1062" s="618"/>
      <c r="X1062" s="618"/>
      <c r="Y1062" s="618"/>
      <c r="Z1062" s="618"/>
      <c r="AC1062" s="619"/>
      <c r="AD1062" s="620"/>
      <c r="AJ1062" s="668"/>
      <c r="AO1062" s="612"/>
      <c r="AP1062" s="612"/>
      <c r="AY1062" s="623"/>
      <c r="BD1062" s="611"/>
      <c r="BG1062" s="624"/>
      <c r="BH1062" s="625"/>
      <c r="BI1062" s="672"/>
      <c r="BO1062" s="612"/>
      <c r="BY1062" s="669"/>
      <c r="CA1062" s="669"/>
    </row>
    <row r="1063" spans="3:79" s="610" customFormat="1">
      <c r="C1063" s="611"/>
      <c r="D1063" s="612"/>
      <c r="E1063" s="613"/>
      <c r="F1063" s="614"/>
      <c r="J1063" s="612"/>
      <c r="N1063" s="668"/>
      <c r="P1063" s="618"/>
      <c r="Q1063" s="618"/>
      <c r="R1063" s="618"/>
      <c r="S1063" s="618"/>
      <c r="T1063" s="618"/>
      <c r="U1063" s="618"/>
      <c r="V1063" s="618"/>
      <c r="W1063" s="618"/>
      <c r="X1063" s="618"/>
      <c r="Y1063" s="618"/>
      <c r="Z1063" s="618"/>
      <c r="AC1063" s="619"/>
      <c r="AD1063" s="620"/>
      <c r="AJ1063" s="668"/>
      <c r="AO1063" s="612"/>
      <c r="AP1063" s="612"/>
      <c r="AY1063" s="623"/>
      <c r="BD1063" s="611"/>
      <c r="BG1063" s="624"/>
      <c r="BH1063" s="625"/>
      <c r="BI1063" s="672"/>
      <c r="BO1063" s="612"/>
      <c r="BY1063" s="669"/>
      <c r="CA1063" s="669"/>
    </row>
    <row r="1064" spans="3:79" s="610" customFormat="1">
      <c r="C1064" s="611"/>
      <c r="D1064" s="612"/>
      <c r="E1064" s="613"/>
      <c r="F1064" s="614"/>
      <c r="J1064" s="612"/>
      <c r="N1064" s="668"/>
      <c r="P1064" s="618"/>
      <c r="Q1064" s="618"/>
      <c r="R1064" s="618"/>
      <c r="S1064" s="618"/>
      <c r="T1064" s="618"/>
      <c r="U1064" s="618"/>
      <c r="V1064" s="618"/>
      <c r="W1064" s="618"/>
      <c r="X1064" s="618"/>
      <c r="Y1064" s="618"/>
      <c r="Z1064" s="618"/>
      <c r="AC1064" s="619"/>
      <c r="AD1064" s="620"/>
      <c r="AJ1064" s="668"/>
      <c r="AO1064" s="612"/>
      <c r="AP1064" s="612"/>
      <c r="AY1064" s="623"/>
      <c r="BD1064" s="611"/>
      <c r="BG1064" s="624"/>
      <c r="BH1064" s="625"/>
      <c r="BI1064" s="672"/>
      <c r="BO1064" s="612"/>
      <c r="BY1064" s="669"/>
      <c r="CA1064" s="669"/>
    </row>
    <row r="1065" spans="3:79" s="610" customFormat="1">
      <c r="C1065" s="611"/>
      <c r="D1065" s="612"/>
      <c r="E1065" s="613"/>
      <c r="F1065" s="614"/>
      <c r="J1065" s="612"/>
      <c r="N1065" s="668"/>
      <c r="P1065" s="618"/>
      <c r="Q1065" s="618"/>
      <c r="R1065" s="618"/>
      <c r="S1065" s="618"/>
      <c r="T1065" s="618"/>
      <c r="U1065" s="618"/>
      <c r="V1065" s="618"/>
      <c r="W1065" s="618"/>
      <c r="X1065" s="618"/>
      <c r="Y1065" s="618"/>
      <c r="Z1065" s="618"/>
      <c r="AC1065" s="619"/>
      <c r="AD1065" s="620"/>
      <c r="AJ1065" s="668"/>
      <c r="AO1065" s="612"/>
      <c r="AP1065" s="612"/>
      <c r="AY1065" s="623"/>
      <c r="BD1065" s="611"/>
      <c r="BG1065" s="624"/>
      <c r="BH1065" s="625"/>
      <c r="BI1065" s="672"/>
      <c r="BO1065" s="612"/>
      <c r="BY1065" s="669"/>
      <c r="CA1065" s="669"/>
    </row>
    <row r="1066" spans="3:79" s="610" customFormat="1">
      <c r="C1066" s="611"/>
      <c r="D1066" s="612"/>
      <c r="E1066" s="613"/>
      <c r="F1066" s="614"/>
      <c r="J1066" s="612"/>
      <c r="N1066" s="668"/>
      <c r="P1066" s="618"/>
      <c r="Q1066" s="618"/>
      <c r="R1066" s="618"/>
      <c r="S1066" s="618"/>
      <c r="T1066" s="618"/>
      <c r="U1066" s="618"/>
      <c r="V1066" s="618"/>
      <c r="W1066" s="618"/>
      <c r="X1066" s="618"/>
      <c r="Y1066" s="618"/>
      <c r="Z1066" s="618"/>
      <c r="AC1066" s="619"/>
      <c r="AD1066" s="620"/>
      <c r="AJ1066" s="668"/>
      <c r="AO1066" s="612"/>
      <c r="AP1066" s="612"/>
      <c r="AY1066" s="623"/>
      <c r="BD1066" s="611"/>
      <c r="BG1066" s="624"/>
      <c r="BH1066" s="625"/>
      <c r="BI1066" s="672"/>
      <c r="BO1066" s="612"/>
      <c r="BY1066" s="669"/>
      <c r="CA1066" s="669"/>
    </row>
    <row r="1067" spans="3:79" s="610" customFormat="1">
      <c r="C1067" s="611"/>
      <c r="D1067" s="612"/>
      <c r="E1067" s="613"/>
      <c r="F1067" s="614"/>
      <c r="J1067" s="612"/>
      <c r="N1067" s="668"/>
      <c r="P1067" s="618"/>
      <c r="Q1067" s="618"/>
      <c r="R1067" s="618"/>
      <c r="S1067" s="618"/>
      <c r="T1067" s="618"/>
      <c r="U1067" s="618"/>
      <c r="V1067" s="618"/>
      <c r="W1067" s="618"/>
      <c r="X1067" s="618"/>
      <c r="Y1067" s="618"/>
      <c r="Z1067" s="618"/>
      <c r="AC1067" s="619"/>
      <c r="AD1067" s="620"/>
      <c r="AJ1067" s="668"/>
      <c r="AO1067" s="612"/>
      <c r="AP1067" s="612"/>
      <c r="AY1067" s="623"/>
      <c r="BD1067" s="611"/>
      <c r="BG1067" s="624"/>
      <c r="BH1067" s="625"/>
      <c r="BI1067" s="672"/>
      <c r="BO1067" s="612"/>
      <c r="BY1067" s="669"/>
      <c r="CA1067" s="669"/>
    </row>
    <row r="1068" spans="3:79" s="610" customFormat="1">
      <c r="C1068" s="611"/>
      <c r="D1068" s="612"/>
      <c r="E1068" s="613"/>
      <c r="F1068" s="614"/>
      <c r="J1068" s="612"/>
      <c r="N1068" s="668"/>
      <c r="P1068" s="618"/>
      <c r="Q1068" s="618"/>
      <c r="R1068" s="618"/>
      <c r="S1068" s="618"/>
      <c r="T1068" s="618"/>
      <c r="U1068" s="618"/>
      <c r="V1068" s="618"/>
      <c r="W1068" s="618"/>
      <c r="X1068" s="618"/>
      <c r="Y1068" s="618"/>
      <c r="Z1068" s="618"/>
      <c r="AC1068" s="619"/>
      <c r="AD1068" s="620"/>
      <c r="AJ1068" s="668"/>
      <c r="AO1068" s="612"/>
      <c r="AP1068" s="612"/>
      <c r="AY1068" s="623"/>
      <c r="BD1068" s="611"/>
      <c r="BG1068" s="624"/>
      <c r="BH1068" s="625"/>
      <c r="BI1068" s="672"/>
      <c r="BO1068" s="612"/>
      <c r="BY1068" s="669"/>
      <c r="CA1068" s="669"/>
    </row>
    <row r="1069" spans="3:79" s="610" customFormat="1">
      <c r="C1069" s="611"/>
      <c r="D1069" s="612"/>
      <c r="E1069" s="613"/>
      <c r="F1069" s="614"/>
      <c r="J1069" s="612"/>
      <c r="N1069" s="668"/>
      <c r="P1069" s="618"/>
      <c r="Q1069" s="618"/>
      <c r="R1069" s="618"/>
      <c r="S1069" s="618"/>
      <c r="T1069" s="618"/>
      <c r="U1069" s="618"/>
      <c r="V1069" s="618"/>
      <c r="W1069" s="618"/>
      <c r="X1069" s="618"/>
      <c r="Y1069" s="618"/>
      <c r="Z1069" s="618"/>
      <c r="AC1069" s="619"/>
      <c r="AD1069" s="620"/>
      <c r="AJ1069" s="668"/>
      <c r="AO1069" s="612"/>
      <c r="AP1069" s="612"/>
      <c r="AY1069" s="623"/>
      <c r="BD1069" s="611"/>
      <c r="BG1069" s="624"/>
      <c r="BH1069" s="625"/>
      <c r="BI1069" s="672"/>
      <c r="BO1069" s="612"/>
      <c r="BY1069" s="669"/>
      <c r="CA1069" s="669"/>
    </row>
    <row r="1070" spans="3:79" s="610" customFormat="1">
      <c r="C1070" s="611"/>
      <c r="D1070" s="612"/>
      <c r="E1070" s="613"/>
      <c r="F1070" s="614"/>
      <c r="J1070" s="612"/>
      <c r="N1070" s="668"/>
      <c r="P1070" s="618"/>
      <c r="Q1070" s="618"/>
      <c r="R1070" s="618"/>
      <c r="S1070" s="618"/>
      <c r="T1070" s="618"/>
      <c r="U1070" s="618"/>
      <c r="V1070" s="618"/>
      <c r="W1070" s="618"/>
      <c r="X1070" s="618"/>
      <c r="Y1070" s="618"/>
      <c r="Z1070" s="618"/>
      <c r="AC1070" s="619"/>
      <c r="AD1070" s="620"/>
      <c r="AJ1070" s="668"/>
      <c r="AO1070" s="612"/>
      <c r="AP1070" s="612"/>
      <c r="AY1070" s="623"/>
      <c r="BD1070" s="611"/>
      <c r="BG1070" s="624"/>
      <c r="BH1070" s="625"/>
      <c r="BI1070" s="672"/>
      <c r="BO1070" s="612"/>
      <c r="BY1070" s="669"/>
      <c r="CA1070" s="669"/>
    </row>
    <row r="1071" spans="3:79" s="610" customFormat="1">
      <c r="C1071" s="611"/>
      <c r="D1071" s="612"/>
      <c r="E1071" s="613"/>
      <c r="F1071" s="614"/>
      <c r="J1071" s="612"/>
      <c r="N1071" s="668"/>
      <c r="P1071" s="618"/>
      <c r="Q1071" s="618"/>
      <c r="R1071" s="618"/>
      <c r="S1071" s="618"/>
      <c r="T1071" s="618"/>
      <c r="U1071" s="618"/>
      <c r="V1071" s="618"/>
      <c r="W1071" s="618"/>
      <c r="X1071" s="618"/>
      <c r="Y1071" s="618"/>
      <c r="Z1071" s="618"/>
      <c r="AC1071" s="619"/>
      <c r="AD1071" s="620"/>
      <c r="AJ1071" s="668"/>
      <c r="AO1071" s="612"/>
      <c r="AP1071" s="612"/>
      <c r="AY1071" s="623"/>
      <c r="BD1071" s="611"/>
      <c r="BG1071" s="624"/>
      <c r="BH1071" s="625"/>
      <c r="BI1071" s="672"/>
      <c r="BO1071" s="612"/>
      <c r="BY1071" s="669"/>
      <c r="CA1071" s="669"/>
    </row>
    <row r="1072" spans="3:79" s="610" customFormat="1">
      <c r="C1072" s="611"/>
      <c r="D1072" s="612"/>
      <c r="E1072" s="613"/>
      <c r="F1072" s="614"/>
      <c r="J1072" s="612"/>
      <c r="N1072" s="668"/>
      <c r="P1072" s="618"/>
      <c r="Q1072" s="618"/>
      <c r="R1072" s="618"/>
      <c r="S1072" s="618"/>
      <c r="T1072" s="618"/>
      <c r="U1072" s="618"/>
      <c r="V1072" s="618"/>
      <c r="W1072" s="618"/>
      <c r="X1072" s="618"/>
      <c r="Y1072" s="618"/>
      <c r="Z1072" s="618"/>
      <c r="AC1072" s="619"/>
      <c r="AD1072" s="620"/>
      <c r="AJ1072" s="668"/>
      <c r="AO1072" s="612"/>
      <c r="AP1072" s="612"/>
      <c r="AY1072" s="623"/>
      <c r="BD1072" s="611"/>
      <c r="BG1072" s="624"/>
      <c r="BH1072" s="625"/>
      <c r="BI1072" s="672"/>
      <c r="BO1072" s="612"/>
      <c r="BY1072" s="669"/>
      <c r="CA1072" s="669"/>
    </row>
    <row r="1073" spans="3:79" s="610" customFormat="1">
      <c r="C1073" s="611"/>
      <c r="D1073" s="612"/>
      <c r="E1073" s="613"/>
      <c r="F1073" s="614"/>
      <c r="J1073" s="612"/>
      <c r="N1073" s="668"/>
      <c r="P1073" s="618"/>
      <c r="Q1073" s="618"/>
      <c r="R1073" s="618"/>
      <c r="S1073" s="618"/>
      <c r="T1073" s="618"/>
      <c r="U1073" s="618"/>
      <c r="V1073" s="618"/>
      <c r="W1073" s="618"/>
      <c r="X1073" s="618"/>
      <c r="Y1073" s="618"/>
      <c r="Z1073" s="618"/>
      <c r="AC1073" s="619"/>
      <c r="AD1073" s="620"/>
      <c r="AJ1073" s="668"/>
      <c r="AO1073" s="612"/>
      <c r="AP1073" s="612"/>
      <c r="AY1073" s="623"/>
      <c r="BD1073" s="611"/>
      <c r="BG1073" s="624"/>
      <c r="BH1073" s="625"/>
      <c r="BI1073" s="672"/>
      <c r="BO1073" s="612"/>
      <c r="BY1073" s="669"/>
      <c r="CA1073" s="669"/>
    </row>
    <row r="1074" spans="3:79" s="610" customFormat="1">
      <c r="C1074" s="611"/>
      <c r="D1074" s="612"/>
      <c r="E1074" s="613"/>
      <c r="F1074" s="614"/>
      <c r="J1074" s="612"/>
      <c r="N1074" s="668"/>
      <c r="P1074" s="618"/>
      <c r="Q1074" s="618"/>
      <c r="R1074" s="618"/>
      <c r="S1074" s="618"/>
      <c r="T1074" s="618"/>
      <c r="U1074" s="618"/>
      <c r="V1074" s="618"/>
      <c r="W1074" s="618"/>
      <c r="X1074" s="618"/>
      <c r="Y1074" s="618"/>
      <c r="Z1074" s="618"/>
      <c r="AC1074" s="619"/>
      <c r="AD1074" s="620"/>
      <c r="AJ1074" s="668"/>
      <c r="AO1074" s="612"/>
      <c r="AP1074" s="612"/>
      <c r="AY1074" s="623"/>
      <c r="BD1074" s="611"/>
      <c r="BG1074" s="624"/>
      <c r="BH1074" s="625"/>
      <c r="BI1074" s="672"/>
      <c r="BO1074" s="612"/>
      <c r="BY1074" s="669"/>
      <c r="CA1074" s="669"/>
    </row>
    <row r="1075" spans="3:79" s="610" customFormat="1">
      <c r="C1075" s="611"/>
      <c r="D1075" s="612"/>
      <c r="E1075" s="613"/>
      <c r="F1075" s="614"/>
      <c r="J1075" s="612"/>
      <c r="N1075" s="668"/>
      <c r="P1075" s="618"/>
      <c r="Q1075" s="618"/>
      <c r="R1075" s="618"/>
      <c r="S1075" s="618"/>
      <c r="T1075" s="618"/>
      <c r="U1075" s="618"/>
      <c r="V1075" s="618"/>
      <c r="W1075" s="618"/>
      <c r="X1075" s="618"/>
      <c r="Y1075" s="618"/>
      <c r="Z1075" s="618"/>
      <c r="AC1075" s="619"/>
      <c r="AD1075" s="620"/>
      <c r="AJ1075" s="668"/>
      <c r="AO1075" s="612"/>
      <c r="AP1075" s="612"/>
      <c r="AY1075" s="623"/>
      <c r="BD1075" s="611"/>
      <c r="BG1075" s="624"/>
      <c r="BH1075" s="625"/>
      <c r="BI1075" s="672"/>
      <c r="BO1075" s="612"/>
      <c r="BY1075" s="669"/>
      <c r="CA1075" s="669"/>
    </row>
    <row r="1076" spans="3:79" s="610" customFormat="1">
      <c r="C1076" s="611"/>
      <c r="D1076" s="612"/>
      <c r="E1076" s="613"/>
      <c r="F1076" s="614"/>
      <c r="J1076" s="612"/>
      <c r="N1076" s="668"/>
      <c r="P1076" s="618"/>
      <c r="Q1076" s="618"/>
      <c r="R1076" s="618"/>
      <c r="S1076" s="618"/>
      <c r="T1076" s="618"/>
      <c r="U1076" s="618"/>
      <c r="V1076" s="618"/>
      <c r="W1076" s="618"/>
      <c r="X1076" s="618"/>
      <c r="Y1076" s="618"/>
      <c r="Z1076" s="618"/>
      <c r="AC1076" s="619"/>
      <c r="AD1076" s="620"/>
      <c r="AJ1076" s="668"/>
      <c r="AO1076" s="612"/>
      <c r="AP1076" s="612"/>
      <c r="AY1076" s="623"/>
      <c r="BD1076" s="611"/>
      <c r="BG1076" s="624"/>
      <c r="BH1076" s="625"/>
      <c r="BI1076" s="672"/>
      <c r="BO1076" s="612"/>
      <c r="BY1076" s="669"/>
      <c r="CA1076" s="669"/>
    </row>
    <row r="1077" spans="3:79" s="610" customFormat="1">
      <c r="C1077" s="611"/>
      <c r="D1077" s="612"/>
      <c r="E1077" s="613"/>
      <c r="F1077" s="614"/>
      <c r="J1077" s="612"/>
      <c r="N1077" s="668"/>
      <c r="P1077" s="618"/>
      <c r="Q1077" s="618"/>
      <c r="R1077" s="618"/>
      <c r="S1077" s="618"/>
      <c r="T1077" s="618"/>
      <c r="U1077" s="618"/>
      <c r="V1077" s="618"/>
      <c r="W1077" s="618"/>
      <c r="X1077" s="618"/>
      <c r="Y1077" s="618"/>
      <c r="Z1077" s="618"/>
      <c r="AC1077" s="619"/>
      <c r="AD1077" s="620"/>
      <c r="AJ1077" s="668"/>
      <c r="AO1077" s="612"/>
      <c r="AP1077" s="612"/>
      <c r="AY1077" s="623"/>
      <c r="BD1077" s="611"/>
      <c r="BG1077" s="624"/>
      <c r="BH1077" s="625"/>
      <c r="BI1077" s="672"/>
      <c r="BO1077" s="612"/>
      <c r="BY1077" s="669"/>
      <c r="CA1077" s="669"/>
    </row>
    <row r="1078" spans="3:79" s="610" customFormat="1">
      <c r="C1078" s="611"/>
      <c r="D1078" s="612"/>
      <c r="E1078" s="613"/>
      <c r="F1078" s="614"/>
      <c r="J1078" s="612"/>
      <c r="N1078" s="668"/>
      <c r="P1078" s="618"/>
      <c r="Q1078" s="618"/>
      <c r="R1078" s="618"/>
      <c r="S1078" s="618"/>
      <c r="T1078" s="618"/>
      <c r="U1078" s="618"/>
      <c r="V1078" s="618"/>
      <c r="W1078" s="618"/>
      <c r="X1078" s="618"/>
      <c r="Y1078" s="618"/>
      <c r="Z1078" s="618"/>
      <c r="AC1078" s="619"/>
      <c r="AD1078" s="620"/>
      <c r="AJ1078" s="668"/>
      <c r="AO1078" s="612"/>
      <c r="AP1078" s="612"/>
      <c r="AY1078" s="623"/>
      <c r="BD1078" s="611"/>
      <c r="BG1078" s="624"/>
      <c r="BH1078" s="625"/>
      <c r="BI1078" s="672"/>
      <c r="BO1078" s="612"/>
      <c r="BY1078" s="669"/>
      <c r="CA1078" s="669"/>
    </row>
    <row r="1079" spans="3:79" s="610" customFormat="1">
      <c r="C1079" s="611"/>
      <c r="D1079" s="612"/>
      <c r="E1079" s="613"/>
      <c r="F1079" s="614"/>
      <c r="J1079" s="612"/>
      <c r="N1079" s="668"/>
      <c r="P1079" s="618"/>
      <c r="Q1079" s="618"/>
      <c r="R1079" s="618"/>
      <c r="S1079" s="618"/>
      <c r="T1079" s="618"/>
      <c r="U1079" s="618"/>
      <c r="V1079" s="618"/>
      <c r="W1079" s="618"/>
      <c r="X1079" s="618"/>
      <c r="Y1079" s="618"/>
      <c r="Z1079" s="618"/>
      <c r="AC1079" s="619"/>
      <c r="AD1079" s="620"/>
      <c r="AJ1079" s="668"/>
      <c r="AO1079" s="612"/>
      <c r="AP1079" s="612"/>
      <c r="AY1079" s="623"/>
      <c r="BD1079" s="611"/>
      <c r="BG1079" s="624"/>
      <c r="BH1079" s="625"/>
      <c r="BI1079" s="672"/>
      <c r="BO1079" s="612"/>
      <c r="BY1079" s="669"/>
      <c r="CA1079" s="669"/>
    </row>
    <row r="1080" spans="3:79" s="610" customFormat="1">
      <c r="C1080" s="611"/>
      <c r="D1080" s="612"/>
      <c r="E1080" s="613"/>
      <c r="F1080" s="614"/>
      <c r="J1080" s="612"/>
      <c r="N1080" s="668"/>
      <c r="P1080" s="618"/>
      <c r="Q1080" s="618"/>
      <c r="R1080" s="618"/>
      <c r="S1080" s="618"/>
      <c r="T1080" s="618"/>
      <c r="U1080" s="618"/>
      <c r="V1080" s="618"/>
      <c r="W1080" s="618"/>
      <c r="X1080" s="618"/>
      <c r="Y1080" s="618"/>
      <c r="Z1080" s="618"/>
      <c r="AC1080" s="619"/>
      <c r="AD1080" s="620"/>
      <c r="AJ1080" s="668"/>
      <c r="AO1080" s="612"/>
      <c r="AP1080" s="612"/>
      <c r="AY1080" s="623"/>
      <c r="BD1080" s="611"/>
      <c r="BG1080" s="624"/>
      <c r="BH1080" s="625"/>
      <c r="BI1080" s="672"/>
      <c r="BO1080" s="612"/>
      <c r="BY1080" s="669"/>
      <c r="CA1080" s="669"/>
    </row>
    <row r="1081" spans="3:79" s="610" customFormat="1">
      <c r="C1081" s="611"/>
      <c r="D1081" s="612"/>
      <c r="E1081" s="613"/>
      <c r="F1081" s="614"/>
      <c r="J1081" s="612"/>
      <c r="N1081" s="668"/>
      <c r="P1081" s="618"/>
      <c r="Q1081" s="618"/>
      <c r="R1081" s="618"/>
      <c r="S1081" s="618"/>
      <c r="T1081" s="618"/>
      <c r="U1081" s="618"/>
      <c r="V1081" s="618"/>
      <c r="W1081" s="618"/>
      <c r="X1081" s="618"/>
      <c r="Y1081" s="618"/>
      <c r="Z1081" s="618"/>
      <c r="AC1081" s="619"/>
      <c r="AD1081" s="620"/>
      <c r="AJ1081" s="668"/>
      <c r="AO1081" s="612"/>
      <c r="AP1081" s="612"/>
      <c r="AY1081" s="623"/>
      <c r="BD1081" s="611"/>
      <c r="BG1081" s="624"/>
      <c r="BH1081" s="625"/>
      <c r="BI1081" s="672"/>
      <c r="BO1081" s="612"/>
      <c r="BY1081" s="669"/>
      <c r="CA1081" s="669"/>
    </row>
    <row r="1082" spans="3:79" s="610" customFormat="1">
      <c r="C1082" s="611"/>
      <c r="D1082" s="612"/>
      <c r="E1082" s="613"/>
      <c r="F1082" s="614"/>
      <c r="J1082" s="612"/>
      <c r="N1082" s="668"/>
      <c r="P1082" s="618"/>
      <c r="Q1082" s="618"/>
      <c r="R1082" s="618"/>
      <c r="S1082" s="618"/>
      <c r="T1082" s="618"/>
      <c r="U1082" s="618"/>
      <c r="V1082" s="618"/>
      <c r="W1082" s="618"/>
      <c r="X1082" s="618"/>
      <c r="Y1082" s="618"/>
      <c r="Z1082" s="618"/>
      <c r="AC1082" s="619"/>
      <c r="AD1082" s="620"/>
      <c r="AJ1082" s="668"/>
      <c r="AO1082" s="612"/>
      <c r="AP1082" s="612"/>
      <c r="AY1082" s="623"/>
      <c r="BD1082" s="611"/>
      <c r="BG1082" s="624"/>
      <c r="BH1082" s="625"/>
      <c r="BI1082" s="672"/>
      <c r="BO1082" s="612"/>
      <c r="BY1082" s="669"/>
      <c r="CA1082" s="669"/>
    </row>
    <row r="1083" spans="3:79" s="610" customFormat="1">
      <c r="C1083" s="611"/>
      <c r="D1083" s="612"/>
      <c r="E1083" s="613"/>
      <c r="F1083" s="614"/>
      <c r="J1083" s="612"/>
      <c r="N1083" s="668"/>
      <c r="P1083" s="618"/>
      <c r="Q1083" s="618"/>
      <c r="R1083" s="618"/>
      <c r="S1083" s="618"/>
      <c r="T1083" s="618"/>
      <c r="U1083" s="618"/>
      <c r="V1083" s="618"/>
      <c r="W1083" s="618"/>
      <c r="X1083" s="618"/>
      <c r="Y1083" s="618"/>
      <c r="Z1083" s="618"/>
      <c r="AC1083" s="619"/>
      <c r="AD1083" s="620"/>
      <c r="AJ1083" s="668"/>
      <c r="AO1083" s="612"/>
      <c r="AP1083" s="612"/>
      <c r="AY1083" s="623"/>
      <c r="BD1083" s="611"/>
      <c r="BG1083" s="624"/>
      <c r="BH1083" s="625"/>
      <c r="BI1083" s="672"/>
      <c r="BO1083" s="612"/>
      <c r="BY1083" s="669"/>
      <c r="CA1083" s="669"/>
    </row>
    <row r="1084" spans="3:79" s="610" customFormat="1">
      <c r="C1084" s="611"/>
      <c r="D1084" s="612"/>
      <c r="E1084" s="613"/>
      <c r="F1084" s="614"/>
      <c r="J1084" s="612"/>
      <c r="N1084" s="668"/>
      <c r="P1084" s="618"/>
      <c r="Q1084" s="618"/>
      <c r="R1084" s="618"/>
      <c r="S1084" s="618"/>
      <c r="T1084" s="618"/>
      <c r="U1084" s="618"/>
      <c r="V1084" s="618"/>
      <c r="W1084" s="618"/>
      <c r="X1084" s="618"/>
      <c r="Y1084" s="618"/>
      <c r="Z1084" s="618"/>
      <c r="AC1084" s="619"/>
      <c r="AD1084" s="620"/>
      <c r="AJ1084" s="668"/>
      <c r="AO1084" s="612"/>
      <c r="AP1084" s="612"/>
      <c r="AY1084" s="623"/>
      <c r="BD1084" s="611"/>
      <c r="BG1084" s="624"/>
      <c r="BH1084" s="625"/>
      <c r="BI1084" s="672"/>
      <c r="BO1084" s="612"/>
      <c r="BY1084" s="669"/>
      <c r="CA1084" s="669"/>
    </row>
    <row r="1085" spans="3:79" s="610" customFormat="1">
      <c r="C1085" s="611"/>
      <c r="D1085" s="612"/>
      <c r="E1085" s="613"/>
      <c r="F1085" s="614"/>
      <c r="J1085" s="612"/>
      <c r="N1085" s="668"/>
      <c r="P1085" s="618"/>
      <c r="Q1085" s="618"/>
      <c r="R1085" s="618"/>
      <c r="S1085" s="618"/>
      <c r="T1085" s="618"/>
      <c r="U1085" s="618"/>
      <c r="V1085" s="618"/>
      <c r="W1085" s="618"/>
      <c r="X1085" s="618"/>
      <c r="Y1085" s="618"/>
      <c r="Z1085" s="618"/>
      <c r="AC1085" s="619"/>
      <c r="AD1085" s="620"/>
      <c r="AJ1085" s="668"/>
      <c r="AO1085" s="612"/>
      <c r="AP1085" s="612"/>
      <c r="AY1085" s="623"/>
      <c r="BD1085" s="611"/>
      <c r="BG1085" s="624"/>
      <c r="BH1085" s="625"/>
      <c r="BI1085" s="672"/>
      <c r="BO1085" s="612"/>
      <c r="BY1085" s="669"/>
      <c r="CA1085" s="669"/>
    </row>
    <row r="1086" spans="3:79" s="610" customFormat="1">
      <c r="C1086" s="611"/>
      <c r="D1086" s="612"/>
      <c r="E1086" s="613"/>
      <c r="F1086" s="614"/>
      <c r="J1086" s="612"/>
      <c r="N1086" s="668"/>
      <c r="P1086" s="618"/>
      <c r="Q1086" s="618"/>
      <c r="R1086" s="618"/>
      <c r="S1086" s="618"/>
      <c r="T1086" s="618"/>
      <c r="U1086" s="618"/>
      <c r="V1086" s="618"/>
      <c r="W1086" s="618"/>
      <c r="X1086" s="618"/>
      <c r="Y1086" s="618"/>
      <c r="Z1086" s="618"/>
      <c r="AC1086" s="619"/>
      <c r="AD1086" s="620"/>
      <c r="AJ1086" s="668"/>
      <c r="AO1086" s="612"/>
      <c r="AP1086" s="612"/>
      <c r="AY1086" s="623"/>
      <c r="BD1086" s="611"/>
      <c r="BG1086" s="624"/>
      <c r="BH1086" s="625"/>
      <c r="BI1086" s="672"/>
      <c r="BO1086" s="612"/>
      <c r="BY1086" s="669"/>
      <c r="CA1086" s="669"/>
    </row>
    <row r="1087" spans="3:79" s="610" customFormat="1">
      <c r="C1087" s="611"/>
      <c r="D1087" s="612"/>
      <c r="E1087" s="613"/>
      <c r="F1087" s="614"/>
      <c r="J1087" s="612"/>
      <c r="N1087" s="668"/>
      <c r="P1087" s="618"/>
      <c r="Q1087" s="618"/>
      <c r="R1087" s="618"/>
      <c r="S1087" s="618"/>
      <c r="T1087" s="618"/>
      <c r="U1087" s="618"/>
      <c r="V1087" s="618"/>
      <c r="W1087" s="618"/>
      <c r="X1087" s="618"/>
      <c r="Y1087" s="618"/>
      <c r="Z1087" s="618"/>
      <c r="AC1087" s="619"/>
      <c r="AD1087" s="620"/>
      <c r="AJ1087" s="668"/>
      <c r="AO1087" s="612"/>
      <c r="AP1087" s="612"/>
      <c r="AY1087" s="623"/>
      <c r="BD1087" s="611"/>
      <c r="BG1087" s="624"/>
      <c r="BH1087" s="625"/>
      <c r="BI1087" s="672"/>
      <c r="BO1087" s="612"/>
      <c r="BY1087" s="669"/>
      <c r="CA1087" s="669"/>
    </row>
    <row r="1088" spans="3:79" s="610" customFormat="1">
      <c r="C1088" s="611"/>
      <c r="D1088" s="612"/>
      <c r="E1088" s="613"/>
      <c r="F1088" s="614"/>
      <c r="J1088" s="612"/>
      <c r="N1088" s="668"/>
      <c r="P1088" s="618"/>
      <c r="Q1088" s="618"/>
      <c r="R1088" s="618"/>
      <c r="S1088" s="618"/>
      <c r="T1088" s="618"/>
      <c r="U1088" s="618"/>
      <c r="V1088" s="618"/>
      <c r="W1088" s="618"/>
      <c r="X1088" s="618"/>
      <c r="Y1088" s="618"/>
      <c r="Z1088" s="618"/>
      <c r="AC1088" s="619"/>
      <c r="AD1088" s="620"/>
      <c r="AJ1088" s="668"/>
      <c r="AO1088" s="612"/>
      <c r="AP1088" s="612"/>
      <c r="AY1088" s="623"/>
      <c r="BD1088" s="611"/>
      <c r="BG1088" s="624"/>
      <c r="BH1088" s="625"/>
      <c r="BI1088" s="672"/>
      <c r="BO1088" s="612"/>
      <c r="BY1088" s="669"/>
      <c r="CA1088" s="669"/>
    </row>
    <row r="1089" spans="3:79" s="610" customFormat="1">
      <c r="C1089" s="611"/>
      <c r="D1089" s="612"/>
      <c r="E1089" s="613"/>
      <c r="F1089" s="614"/>
      <c r="J1089" s="612"/>
      <c r="N1089" s="668"/>
      <c r="P1089" s="618"/>
      <c r="Q1089" s="618"/>
      <c r="R1089" s="618"/>
      <c r="S1089" s="618"/>
      <c r="T1089" s="618"/>
      <c r="U1089" s="618"/>
      <c r="V1089" s="618"/>
      <c r="W1089" s="618"/>
      <c r="X1089" s="618"/>
      <c r="Y1089" s="618"/>
      <c r="Z1089" s="618"/>
      <c r="AC1089" s="619"/>
      <c r="AD1089" s="620"/>
      <c r="AJ1089" s="668"/>
      <c r="AO1089" s="612"/>
      <c r="AP1089" s="612"/>
      <c r="AY1089" s="623"/>
      <c r="BD1089" s="611"/>
      <c r="BG1089" s="624"/>
      <c r="BH1089" s="625"/>
      <c r="BI1089" s="672"/>
      <c r="BO1089" s="612"/>
      <c r="BY1089" s="669"/>
      <c r="CA1089" s="669"/>
    </row>
    <row r="1090" spans="3:79" s="610" customFormat="1">
      <c r="C1090" s="611"/>
      <c r="D1090" s="612"/>
      <c r="E1090" s="613"/>
      <c r="F1090" s="614"/>
      <c r="J1090" s="612"/>
      <c r="N1090" s="668"/>
      <c r="P1090" s="618"/>
      <c r="Q1090" s="618"/>
      <c r="R1090" s="618"/>
      <c r="S1090" s="618"/>
      <c r="T1090" s="618"/>
      <c r="U1090" s="618"/>
      <c r="V1090" s="618"/>
      <c r="W1090" s="618"/>
      <c r="X1090" s="618"/>
      <c r="Y1090" s="618"/>
      <c r="Z1090" s="618"/>
      <c r="AC1090" s="619"/>
      <c r="AD1090" s="620"/>
      <c r="AJ1090" s="668"/>
      <c r="AO1090" s="612"/>
      <c r="AP1090" s="612"/>
      <c r="AY1090" s="623"/>
      <c r="BD1090" s="611"/>
      <c r="BG1090" s="624"/>
      <c r="BH1090" s="625"/>
      <c r="BI1090" s="672"/>
      <c r="BO1090" s="612"/>
      <c r="BY1090" s="669"/>
      <c r="CA1090" s="669"/>
    </row>
    <row r="1091" spans="3:79" s="610" customFormat="1">
      <c r="C1091" s="611"/>
      <c r="D1091" s="612"/>
      <c r="E1091" s="613"/>
      <c r="F1091" s="614"/>
      <c r="J1091" s="612"/>
      <c r="N1091" s="668"/>
      <c r="P1091" s="618"/>
      <c r="Q1091" s="618"/>
      <c r="R1091" s="618"/>
      <c r="S1091" s="618"/>
      <c r="T1091" s="618"/>
      <c r="U1091" s="618"/>
      <c r="V1091" s="618"/>
      <c r="W1091" s="618"/>
      <c r="X1091" s="618"/>
      <c r="Y1091" s="618"/>
      <c r="Z1091" s="618"/>
      <c r="AC1091" s="619"/>
      <c r="AD1091" s="620"/>
      <c r="AJ1091" s="668"/>
      <c r="AO1091" s="612"/>
      <c r="AP1091" s="612"/>
      <c r="AY1091" s="623"/>
      <c r="BD1091" s="611"/>
      <c r="BG1091" s="624"/>
      <c r="BH1091" s="625"/>
      <c r="BI1091" s="672"/>
      <c r="BO1091" s="612"/>
      <c r="BY1091" s="669"/>
      <c r="CA1091" s="669"/>
    </row>
    <row r="1092" spans="3:79" s="610" customFormat="1">
      <c r="C1092" s="611"/>
      <c r="D1092" s="612"/>
      <c r="E1092" s="613"/>
      <c r="F1092" s="614"/>
      <c r="J1092" s="612"/>
      <c r="N1092" s="668"/>
      <c r="P1092" s="618"/>
      <c r="Q1092" s="618"/>
      <c r="R1092" s="618"/>
      <c r="S1092" s="618"/>
      <c r="T1092" s="618"/>
      <c r="U1092" s="618"/>
      <c r="V1092" s="618"/>
      <c r="W1092" s="618"/>
      <c r="X1092" s="618"/>
      <c r="Y1092" s="618"/>
      <c r="Z1092" s="618"/>
      <c r="AC1092" s="619"/>
      <c r="AD1092" s="620"/>
      <c r="AJ1092" s="668"/>
      <c r="AO1092" s="612"/>
      <c r="AP1092" s="612"/>
      <c r="AY1092" s="623"/>
      <c r="BD1092" s="611"/>
      <c r="BG1092" s="624"/>
      <c r="BH1092" s="625"/>
      <c r="BI1092" s="672"/>
      <c r="BO1092" s="612"/>
      <c r="BY1092" s="669"/>
      <c r="CA1092" s="669"/>
    </row>
    <row r="1093" spans="3:79" s="610" customFormat="1">
      <c r="C1093" s="611"/>
      <c r="D1093" s="612"/>
      <c r="E1093" s="613"/>
      <c r="F1093" s="614"/>
      <c r="J1093" s="612"/>
      <c r="N1093" s="668"/>
      <c r="P1093" s="618"/>
      <c r="Q1093" s="618"/>
      <c r="R1093" s="618"/>
      <c r="S1093" s="618"/>
      <c r="T1093" s="618"/>
      <c r="U1093" s="618"/>
      <c r="V1093" s="618"/>
      <c r="W1093" s="618"/>
      <c r="X1093" s="618"/>
      <c r="Y1093" s="618"/>
      <c r="Z1093" s="618"/>
      <c r="AC1093" s="619"/>
      <c r="AD1093" s="620"/>
      <c r="AJ1093" s="668"/>
      <c r="AO1093" s="612"/>
      <c r="AP1093" s="612"/>
      <c r="AY1093" s="623"/>
      <c r="BD1093" s="611"/>
      <c r="BG1093" s="624"/>
      <c r="BH1093" s="625"/>
      <c r="BI1093" s="672"/>
      <c r="BO1093" s="612"/>
      <c r="BY1093" s="669"/>
      <c r="CA1093" s="669"/>
    </row>
    <row r="1094" spans="3:79" s="610" customFormat="1">
      <c r="C1094" s="611"/>
      <c r="D1094" s="612"/>
      <c r="E1094" s="613"/>
      <c r="F1094" s="614"/>
      <c r="J1094" s="612"/>
      <c r="N1094" s="668"/>
      <c r="P1094" s="618"/>
      <c r="Q1094" s="618"/>
      <c r="R1094" s="618"/>
      <c r="S1094" s="618"/>
      <c r="T1094" s="618"/>
      <c r="U1094" s="618"/>
      <c r="V1094" s="618"/>
      <c r="W1094" s="618"/>
      <c r="X1094" s="618"/>
      <c r="Y1094" s="618"/>
      <c r="Z1094" s="618"/>
      <c r="AC1094" s="619"/>
      <c r="AD1094" s="620"/>
      <c r="AJ1094" s="668"/>
      <c r="AO1094" s="612"/>
      <c r="AP1094" s="612"/>
      <c r="AY1094" s="623"/>
      <c r="BD1094" s="611"/>
      <c r="BG1094" s="624"/>
      <c r="BH1094" s="625"/>
      <c r="BI1094" s="672"/>
      <c r="BO1094" s="612"/>
      <c r="BY1094" s="669"/>
      <c r="CA1094" s="669"/>
    </row>
    <row r="1095" spans="3:79" s="610" customFormat="1">
      <c r="C1095" s="611"/>
      <c r="D1095" s="612"/>
      <c r="E1095" s="613"/>
      <c r="F1095" s="614"/>
      <c r="J1095" s="612"/>
      <c r="N1095" s="668"/>
      <c r="P1095" s="618"/>
      <c r="Q1095" s="618"/>
      <c r="R1095" s="618"/>
      <c r="S1095" s="618"/>
      <c r="T1095" s="618"/>
      <c r="U1095" s="618"/>
      <c r="V1095" s="618"/>
      <c r="W1095" s="618"/>
      <c r="X1095" s="618"/>
      <c r="Y1095" s="618"/>
      <c r="Z1095" s="618"/>
      <c r="AC1095" s="619"/>
      <c r="AD1095" s="620"/>
      <c r="AJ1095" s="668"/>
      <c r="AO1095" s="612"/>
      <c r="AP1095" s="612"/>
      <c r="AY1095" s="623"/>
      <c r="BD1095" s="611"/>
      <c r="BG1095" s="624"/>
      <c r="BH1095" s="625"/>
      <c r="BI1095" s="672"/>
      <c r="BO1095" s="612"/>
      <c r="BY1095" s="669"/>
      <c r="CA1095" s="669"/>
    </row>
    <row r="1096" spans="3:79" s="610" customFormat="1">
      <c r="C1096" s="611"/>
      <c r="D1096" s="612"/>
      <c r="E1096" s="613"/>
      <c r="F1096" s="614"/>
      <c r="J1096" s="612"/>
      <c r="N1096" s="668"/>
      <c r="P1096" s="618"/>
      <c r="Q1096" s="618"/>
      <c r="R1096" s="618"/>
      <c r="S1096" s="618"/>
      <c r="T1096" s="618"/>
      <c r="U1096" s="618"/>
      <c r="V1096" s="618"/>
      <c r="W1096" s="618"/>
      <c r="X1096" s="618"/>
      <c r="Y1096" s="618"/>
      <c r="Z1096" s="618"/>
      <c r="AC1096" s="619"/>
      <c r="AD1096" s="620"/>
      <c r="AJ1096" s="668"/>
      <c r="AO1096" s="612"/>
      <c r="AP1096" s="612"/>
      <c r="AY1096" s="623"/>
      <c r="BD1096" s="611"/>
      <c r="BG1096" s="624"/>
      <c r="BH1096" s="625"/>
      <c r="BI1096" s="672"/>
      <c r="BO1096" s="612"/>
      <c r="BY1096" s="669"/>
      <c r="CA1096" s="669"/>
    </row>
    <row r="1097" spans="3:79" s="610" customFormat="1">
      <c r="C1097" s="611"/>
      <c r="D1097" s="612"/>
      <c r="E1097" s="613"/>
      <c r="F1097" s="614"/>
      <c r="J1097" s="612"/>
      <c r="N1097" s="668"/>
      <c r="P1097" s="618"/>
      <c r="Q1097" s="618"/>
      <c r="R1097" s="618"/>
      <c r="S1097" s="618"/>
      <c r="T1097" s="618"/>
      <c r="U1097" s="618"/>
      <c r="V1097" s="618"/>
      <c r="W1097" s="618"/>
      <c r="X1097" s="618"/>
      <c r="Y1097" s="618"/>
      <c r="Z1097" s="618"/>
      <c r="AC1097" s="619"/>
      <c r="AD1097" s="620"/>
      <c r="AJ1097" s="668"/>
      <c r="AO1097" s="612"/>
      <c r="AP1097" s="612"/>
      <c r="AY1097" s="623"/>
      <c r="BD1097" s="611"/>
      <c r="BG1097" s="624"/>
      <c r="BH1097" s="625"/>
      <c r="BI1097" s="672"/>
      <c r="BO1097" s="612"/>
      <c r="BY1097" s="669"/>
      <c r="CA1097" s="669"/>
    </row>
    <row r="1098" spans="3:79" s="610" customFormat="1">
      <c r="C1098" s="611"/>
      <c r="D1098" s="612"/>
      <c r="E1098" s="613"/>
      <c r="F1098" s="614"/>
      <c r="J1098" s="612"/>
      <c r="N1098" s="668"/>
      <c r="P1098" s="618"/>
      <c r="Q1098" s="618"/>
      <c r="R1098" s="618"/>
      <c r="S1098" s="618"/>
      <c r="T1098" s="618"/>
      <c r="U1098" s="618"/>
      <c r="V1098" s="618"/>
      <c r="W1098" s="618"/>
      <c r="X1098" s="618"/>
      <c r="Y1098" s="618"/>
      <c r="Z1098" s="618"/>
      <c r="AC1098" s="619"/>
      <c r="AD1098" s="620"/>
      <c r="AJ1098" s="668"/>
      <c r="AO1098" s="612"/>
      <c r="AP1098" s="612"/>
      <c r="AY1098" s="623"/>
      <c r="BD1098" s="611"/>
      <c r="BG1098" s="624"/>
      <c r="BH1098" s="625"/>
      <c r="BI1098" s="672"/>
      <c r="BO1098" s="612"/>
      <c r="BY1098" s="669"/>
      <c r="CA1098" s="669"/>
    </row>
    <row r="1099" spans="3:79" s="610" customFormat="1">
      <c r="C1099" s="611"/>
      <c r="D1099" s="612"/>
      <c r="E1099" s="613"/>
      <c r="F1099" s="614"/>
      <c r="J1099" s="612"/>
      <c r="N1099" s="668"/>
      <c r="P1099" s="618"/>
      <c r="Q1099" s="618"/>
      <c r="R1099" s="618"/>
      <c r="S1099" s="618"/>
      <c r="T1099" s="618"/>
      <c r="U1099" s="618"/>
      <c r="V1099" s="618"/>
      <c r="W1099" s="618"/>
      <c r="X1099" s="618"/>
      <c r="Y1099" s="618"/>
      <c r="Z1099" s="618"/>
      <c r="AC1099" s="619"/>
      <c r="AD1099" s="620"/>
      <c r="AJ1099" s="668"/>
      <c r="AO1099" s="612"/>
      <c r="AP1099" s="612"/>
      <c r="AY1099" s="623"/>
      <c r="BD1099" s="611"/>
      <c r="BG1099" s="624"/>
      <c r="BH1099" s="625"/>
      <c r="BI1099" s="672"/>
      <c r="BO1099" s="612"/>
      <c r="BY1099" s="669"/>
      <c r="CA1099" s="669"/>
    </row>
    <row r="1100" spans="3:79" s="610" customFormat="1">
      <c r="C1100" s="611"/>
      <c r="D1100" s="612"/>
      <c r="E1100" s="613"/>
      <c r="F1100" s="614"/>
      <c r="J1100" s="612"/>
      <c r="N1100" s="668"/>
      <c r="P1100" s="618"/>
      <c r="Q1100" s="618"/>
      <c r="R1100" s="618"/>
      <c r="S1100" s="618"/>
      <c r="T1100" s="618"/>
      <c r="U1100" s="618"/>
      <c r="V1100" s="618"/>
      <c r="W1100" s="618"/>
      <c r="X1100" s="618"/>
      <c r="Y1100" s="618"/>
      <c r="Z1100" s="618"/>
      <c r="AC1100" s="619"/>
      <c r="AD1100" s="620"/>
      <c r="AJ1100" s="668"/>
      <c r="AO1100" s="612"/>
      <c r="AP1100" s="612"/>
      <c r="AY1100" s="623"/>
      <c r="BD1100" s="611"/>
      <c r="BG1100" s="624"/>
      <c r="BH1100" s="625"/>
      <c r="BI1100" s="672"/>
      <c r="BO1100" s="612"/>
      <c r="BY1100" s="669"/>
      <c r="CA1100" s="669"/>
    </row>
    <row r="1101" spans="3:79" s="610" customFormat="1">
      <c r="C1101" s="611"/>
      <c r="D1101" s="612"/>
      <c r="E1101" s="613"/>
      <c r="F1101" s="614"/>
      <c r="J1101" s="612"/>
      <c r="N1101" s="668"/>
      <c r="P1101" s="618"/>
      <c r="Q1101" s="618"/>
      <c r="R1101" s="618"/>
      <c r="S1101" s="618"/>
      <c r="T1101" s="618"/>
      <c r="U1101" s="618"/>
      <c r="V1101" s="618"/>
      <c r="W1101" s="618"/>
      <c r="X1101" s="618"/>
      <c r="Y1101" s="618"/>
      <c r="Z1101" s="618"/>
      <c r="AC1101" s="619"/>
      <c r="AD1101" s="620"/>
      <c r="AJ1101" s="668"/>
      <c r="AO1101" s="612"/>
      <c r="AP1101" s="612"/>
      <c r="AY1101" s="623"/>
      <c r="BD1101" s="611"/>
      <c r="BG1101" s="624"/>
      <c r="BH1101" s="625"/>
      <c r="BI1101" s="672"/>
      <c r="BO1101" s="612"/>
      <c r="BY1101" s="669"/>
      <c r="CA1101" s="669"/>
    </row>
    <row r="1102" spans="3:79" s="610" customFormat="1">
      <c r="C1102" s="611"/>
      <c r="D1102" s="612"/>
      <c r="E1102" s="613"/>
      <c r="F1102" s="614"/>
      <c r="J1102" s="612"/>
      <c r="N1102" s="668"/>
      <c r="P1102" s="618"/>
      <c r="Q1102" s="618"/>
      <c r="R1102" s="618"/>
      <c r="S1102" s="618"/>
      <c r="T1102" s="618"/>
      <c r="U1102" s="618"/>
      <c r="V1102" s="618"/>
      <c r="W1102" s="618"/>
      <c r="X1102" s="618"/>
      <c r="Y1102" s="618"/>
      <c r="Z1102" s="618"/>
      <c r="AC1102" s="619"/>
      <c r="AD1102" s="620"/>
      <c r="AJ1102" s="668"/>
      <c r="AO1102" s="612"/>
      <c r="AP1102" s="612"/>
      <c r="AY1102" s="623"/>
      <c r="BD1102" s="611"/>
      <c r="BG1102" s="624"/>
      <c r="BH1102" s="625"/>
      <c r="BI1102" s="672"/>
      <c r="BO1102" s="612"/>
      <c r="BY1102" s="669"/>
      <c r="CA1102" s="669"/>
    </row>
    <row r="1103" spans="3:79" s="610" customFormat="1">
      <c r="C1103" s="611"/>
      <c r="D1103" s="612"/>
      <c r="E1103" s="613"/>
      <c r="F1103" s="614"/>
      <c r="J1103" s="612"/>
      <c r="N1103" s="668"/>
      <c r="P1103" s="618"/>
      <c r="Q1103" s="618"/>
      <c r="R1103" s="618"/>
      <c r="S1103" s="618"/>
      <c r="T1103" s="618"/>
      <c r="U1103" s="618"/>
      <c r="V1103" s="618"/>
      <c r="W1103" s="618"/>
      <c r="X1103" s="618"/>
      <c r="Y1103" s="618"/>
      <c r="Z1103" s="618"/>
      <c r="AC1103" s="619"/>
      <c r="AD1103" s="620"/>
      <c r="AJ1103" s="668"/>
      <c r="AO1103" s="612"/>
      <c r="AP1103" s="612"/>
      <c r="AY1103" s="623"/>
      <c r="BD1103" s="611"/>
      <c r="BG1103" s="624"/>
      <c r="BH1103" s="625"/>
      <c r="BI1103" s="672"/>
      <c r="BO1103" s="612"/>
      <c r="BY1103" s="669"/>
      <c r="CA1103" s="669"/>
    </row>
    <row r="1104" spans="3:79" s="610" customFormat="1">
      <c r="C1104" s="611"/>
      <c r="D1104" s="612"/>
      <c r="E1104" s="613"/>
      <c r="F1104" s="614"/>
      <c r="J1104" s="612"/>
      <c r="N1104" s="668"/>
      <c r="P1104" s="618"/>
      <c r="Q1104" s="618"/>
      <c r="R1104" s="618"/>
      <c r="S1104" s="618"/>
      <c r="T1104" s="618"/>
      <c r="U1104" s="618"/>
      <c r="V1104" s="618"/>
      <c r="W1104" s="618"/>
      <c r="X1104" s="618"/>
      <c r="Y1104" s="618"/>
      <c r="Z1104" s="618"/>
      <c r="AC1104" s="619"/>
      <c r="AD1104" s="620"/>
      <c r="AJ1104" s="668"/>
      <c r="AO1104" s="612"/>
      <c r="AP1104" s="612"/>
      <c r="AY1104" s="623"/>
      <c r="BD1104" s="611"/>
      <c r="BG1104" s="624"/>
      <c r="BH1104" s="625"/>
      <c r="BI1104" s="672"/>
      <c r="BO1104" s="612"/>
      <c r="BY1104" s="669"/>
      <c r="CA1104" s="669"/>
    </row>
    <row r="1105" spans="3:79" s="610" customFormat="1">
      <c r="C1105" s="611"/>
      <c r="D1105" s="612"/>
      <c r="E1105" s="613"/>
      <c r="F1105" s="614"/>
      <c r="J1105" s="612"/>
      <c r="N1105" s="668"/>
      <c r="P1105" s="618"/>
      <c r="Q1105" s="618"/>
      <c r="R1105" s="618"/>
      <c r="S1105" s="618"/>
      <c r="T1105" s="618"/>
      <c r="U1105" s="618"/>
      <c r="V1105" s="618"/>
      <c r="W1105" s="618"/>
      <c r="X1105" s="618"/>
      <c r="Y1105" s="618"/>
      <c r="Z1105" s="618"/>
      <c r="AC1105" s="619"/>
      <c r="AD1105" s="620"/>
      <c r="AJ1105" s="668"/>
      <c r="AO1105" s="612"/>
      <c r="AP1105" s="612"/>
      <c r="AY1105" s="623"/>
      <c r="BD1105" s="611"/>
      <c r="BG1105" s="624"/>
      <c r="BH1105" s="625"/>
      <c r="BI1105" s="672"/>
      <c r="BO1105" s="612"/>
      <c r="BY1105" s="669"/>
      <c r="CA1105" s="669"/>
    </row>
    <row r="1106" spans="3:79" s="610" customFormat="1">
      <c r="C1106" s="611"/>
      <c r="D1106" s="612"/>
      <c r="E1106" s="613"/>
      <c r="F1106" s="614"/>
      <c r="J1106" s="612"/>
      <c r="N1106" s="668"/>
      <c r="P1106" s="618"/>
      <c r="Q1106" s="618"/>
      <c r="R1106" s="618"/>
      <c r="S1106" s="618"/>
      <c r="T1106" s="618"/>
      <c r="U1106" s="618"/>
      <c r="V1106" s="618"/>
      <c r="W1106" s="618"/>
      <c r="X1106" s="618"/>
      <c r="Y1106" s="618"/>
      <c r="Z1106" s="618"/>
      <c r="AC1106" s="619"/>
      <c r="AD1106" s="620"/>
      <c r="AJ1106" s="668"/>
      <c r="AO1106" s="612"/>
      <c r="AP1106" s="612"/>
      <c r="AY1106" s="623"/>
      <c r="BD1106" s="611"/>
      <c r="BG1106" s="624"/>
      <c r="BH1106" s="625"/>
      <c r="BI1106" s="672"/>
      <c r="BO1106" s="612"/>
      <c r="BY1106" s="669"/>
      <c r="CA1106" s="669"/>
    </row>
    <row r="1107" spans="3:79" s="610" customFormat="1">
      <c r="C1107" s="611"/>
      <c r="D1107" s="612"/>
      <c r="E1107" s="613"/>
      <c r="F1107" s="614"/>
      <c r="J1107" s="612"/>
      <c r="N1107" s="668"/>
      <c r="P1107" s="618"/>
      <c r="Q1107" s="618"/>
      <c r="R1107" s="618"/>
      <c r="S1107" s="618"/>
      <c r="T1107" s="618"/>
      <c r="U1107" s="618"/>
      <c r="V1107" s="618"/>
      <c r="W1107" s="618"/>
      <c r="X1107" s="618"/>
      <c r="Y1107" s="618"/>
      <c r="Z1107" s="618"/>
      <c r="AC1107" s="619"/>
      <c r="AD1107" s="620"/>
      <c r="AJ1107" s="668"/>
      <c r="AO1107" s="612"/>
      <c r="AP1107" s="612"/>
      <c r="AY1107" s="623"/>
      <c r="BD1107" s="611"/>
      <c r="BG1107" s="624"/>
      <c r="BH1107" s="625"/>
      <c r="BI1107" s="672"/>
      <c r="BO1107" s="612"/>
      <c r="BY1107" s="669"/>
      <c r="CA1107" s="669"/>
    </row>
    <row r="1108" spans="3:79" s="610" customFormat="1">
      <c r="C1108" s="611"/>
      <c r="D1108" s="612"/>
      <c r="E1108" s="613"/>
      <c r="F1108" s="614"/>
      <c r="J1108" s="612"/>
      <c r="N1108" s="668"/>
      <c r="P1108" s="618"/>
      <c r="Q1108" s="618"/>
      <c r="R1108" s="618"/>
      <c r="S1108" s="618"/>
      <c r="T1108" s="618"/>
      <c r="U1108" s="618"/>
      <c r="V1108" s="618"/>
      <c r="W1108" s="618"/>
      <c r="X1108" s="618"/>
      <c r="Y1108" s="618"/>
      <c r="Z1108" s="618"/>
      <c r="AC1108" s="619"/>
      <c r="AD1108" s="620"/>
      <c r="AJ1108" s="668"/>
      <c r="AO1108" s="612"/>
      <c r="AP1108" s="612"/>
      <c r="AY1108" s="623"/>
      <c r="BD1108" s="611"/>
      <c r="BG1108" s="624"/>
      <c r="BH1108" s="625"/>
      <c r="BI1108" s="672"/>
      <c r="BO1108" s="612"/>
      <c r="BY1108" s="669"/>
      <c r="CA1108" s="669"/>
    </row>
    <row r="1109" spans="3:79" s="610" customFormat="1">
      <c r="C1109" s="611"/>
      <c r="D1109" s="612"/>
      <c r="E1109" s="613"/>
      <c r="F1109" s="614"/>
      <c r="J1109" s="612"/>
      <c r="N1109" s="668"/>
      <c r="P1109" s="618"/>
      <c r="Q1109" s="618"/>
      <c r="R1109" s="618"/>
      <c r="S1109" s="618"/>
      <c r="T1109" s="618"/>
      <c r="U1109" s="618"/>
      <c r="V1109" s="618"/>
      <c r="W1109" s="618"/>
      <c r="X1109" s="618"/>
      <c r="Y1109" s="618"/>
      <c r="Z1109" s="618"/>
      <c r="AC1109" s="619"/>
      <c r="AD1109" s="620"/>
      <c r="AJ1109" s="668"/>
      <c r="AO1109" s="612"/>
      <c r="AP1109" s="612"/>
      <c r="AY1109" s="623"/>
      <c r="BD1109" s="611"/>
      <c r="BG1109" s="624"/>
      <c r="BH1109" s="625"/>
      <c r="BI1109" s="672"/>
      <c r="BO1109" s="612"/>
      <c r="BY1109" s="669"/>
      <c r="CA1109" s="669"/>
    </row>
    <row r="1110" spans="3:79" s="610" customFormat="1">
      <c r="C1110" s="611"/>
      <c r="D1110" s="612"/>
      <c r="E1110" s="613"/>
      <c r="F1110" s="614"/>
      <c r="J1110" s="612"/>
      <c r="N1110" s="668"/>
      <c r="P1110" s="618"/>
      <c r="Q1110" s="618"/>
      <c r="R1110" s="618"/>
      <c r="S1110" s="618"/>
      <c r="T1110" s="618"/>
      <c r="U1110" s="618"/>
      <c r="V1110" s="618"/>
      <c r="W1110" s="618"/>
      <c r="X1110" s="618"/>
      <c r="Y1110" s="618"/>
      <c r="Z1110" s="618"/>
      <c r="AC1110" s="619"/>
      <c r="AD1110" s="620"/>
      <c r="AJ1110" s="668"/>
      <c r="AO1110" s="612"/>
      <c r="AP1110" s="612"/>
      <c r="AY1110" s="623"/>
      <c r="BD1110" s="611"/>
      <c r="BG1110" s="624"/>
      <c r="BH1110" s="625"/>
      <c r="BI1110" s="672"/>
      <c r="BO1110" s="612"/>
      <c r="BY1110" s="669"/>
      <c r="CA1110" s="669"/>
    </row>
    <row r="1111" spans="3:79" s="610" customFormat="1">
      <c r="C1111" s="611"/>
      <c r="D1111" s="612"/>
      <c r="E1111" s="613"/>
      <c r="F1111" s="614"/>
      <c r="J1111" s="612"/>
      <c r="N1111" s="668"/>
      <c r="P1111" s="618"/>
      <c r="Q1111" s="618"/>
      <c r="R1111" s="618"/>
      <c r="S1111" s="618"/>
      <c r="T1111" s="618"/>
      <c r="U1111" s="618"/>
      <c r="V1111" s="618"/>
      <c r="W1111" s="618"/>
      <c r="X1111" s="618"/>
      <c r="Y1111" s="618"/>
      <c r="Z1111" s="618"/>
      <c r="AC1111" s="619"/>
      <c r="AD1111" s="620"/>
      <c r="AJ1111" s="668"/>
      <c r="AO1111" s="612"/>
      <c r="AP1111" s="612"/>
      <c r="AY1111" s="623"/>
      <c r="BD1111" s="611"/>
      <c r="BG1111" s="624"/>
      <c r="BH1111" s="625"/>
      <c r="BI1111" s="672"/>
      <c r="BO1111" s="612"/>
      <c r="BY1111" s="669"/>
      <c r="CA1111" s="669"/>
    </row>
    <row r="1112" spans="3:79" s="610" customFormat="1">
      <c r="C1112" s="611"/>
      <c r="D1112" s="612"/>
      <c r="E1112" s="613"/>
      <c r="F1112" s="614"/>
      <c r="J1112" s="612"/>
      <c r="N1112" s="668"/>
      <c r="P1112" s="618"/>
      <c r="Q1112" s="618"/>
      <c r="R1112" s="618"/>
      <c r="S1112" s="618"/>
      <c r="T1112" s="618"/>
      <c r="U1112" s="618"/>
      <c r="V1112" s="618"/>
      <c r="W1112" s="618"/>
      <c r="X1112" s="618"/>
      <c r="Y1112" s="618"/>
      <c r="Z1112" s="618"/>
      <c r="AC1112" s="619"/>
      <c r="AD1112" s="620"/>
      <c r="AJ1112" s="668"/>
      <c r="AO1112" s="612"/>
      <c r="AP1112" s="612"/>
      <c r="AY1112" s="623"/>
      <c r="BD1112" s="611"/>
      <c r="BG1112" s="624"/>
      <c r="BH1112" s="625"/>
      <c r="BI1112" s="672"/>
      <c r="BO1112" s="612"/>
      <c r="BY1112" s="669"/>
      <c r="CA1112" s="669"/>
    </row>
    <row r="1113" spans="3:79" s="610" customFormat="1">
      <c r="C1113" s="611"/>
      <c r="D1113" s="612"/>
      <c r="E1113" s="613"/>
      <c r="F1113" s="614"/>
      <c r="J1113" s="612"/>
      <c r="N1113" s="668"/>
      <c r="P1113" s="618"/>
      <c r="Q1113" s="618"/>
      <c r="R1113" s="618"/>
      <c r="S1113" s="618"/>
      <c r="T1113" s="618"/>
      <c r="U1113" s="618"/>
      <c r="V1113" s="618"/>
      <c r="W1113" s="618"/>
      <c r="X1113" s="618"/>
      <c r="Y1113" s="618"/>
      <c r="Z1113" s="618"/>
      <c r="AC1113" s="619"/>
      <c r="AD1113" s="620"/>
      <c r="AJ1113" s="668"/>
      <c r="AO1113" s="612"/>
      <c r="AP1113" s="612"/>
      <c r="AY1113" s="623"/>
      <c r="BD1113" s="611"/>
      <c r="BG1113" s="624"/>
      <c r="BH1113" s="625"/>
      <c r="BI1113" s="672"/>
      <c r="BO1113" s="612"/>
      <c r="BY1113" s="669"/>
      <c r="CA1113" s="669"/>
    </row>
    <row r="1114" spans="3:79" s="610" customFormat="1">
      <c r="C1114" s="611"/>
      <c r="D1114" s="612"/>
      <c r="E1114" s="613"/>
      <c r="F1114" s="614"/>
      <c r="J1114" s="612"/>
      <c r="N1114" s="668"/>
      <c r="P1114" s="618"/>
      <c r="Q1114" s="618"/>
      <c r="R1114" s="618"/>
      <c r="S1114" s="618"/>
      <c r="T1114" s="618"/>
      <c r="U1114" s="618"/>
      <c r="V1114" s="618"/>
      <c r="W1114" s="618"/>
      <c r="X1114" s="618"/>
      <c r="Y1114" s="618"/>
      <c r="Z1114" s="618"/>
      <c r="AC1114" s="619"/>
      <c r="AD1114" s="620"/>
      <c r="AJ1114" s="668"/>
      <c r="AO1114" s="612"/>
      <c r="AP1114" s="612"/>
      <c r="AY1114" s="623"/>
      <c r="BD1114" s="611"/>
      <c r="BG1114" s="624"/>
      <c r="BH1114" s="625"/>
      <c r="BI1114" s="672"/>
      <c r="BO1114" s="612"/>
      <c r="BY1114" s="669"/>
      <c r="CA1114" s="669"/>
    </row>
    <row r="1115" spans="3:79" s="610" customFormat="1">
      <c r="C1115" s="611"/>
      <c r="D1115" s="612"/>
      <c r="E1115" s="613"/>
      <c r="F1115" s="614"/>
      <c r="J1115" s="612"/>
      <c r="N1115" s="668"/>
      <c r="P1115" s="618"/>
      <c r="Q1115" s="618"/>
      <c r="R1115" s="618"/>
      <c r="S1115" s="618"/>
      <c r="T1115" s="618"/>
      <c r="U1115" s="618"/>
      <c r="V1115" s="618"/>
      <c r="W1115" s="618"/>
      <c r="X1115" s="618"/>
      <c r="Y1115" s="618"/>
      <c r="Z1115" s="618"/>
      <c r="AC1115" s="619"/>
      <c r="AD1115" s="620"/>
      <c r="AJ1115" s="668"/>
      <c r="AO1115" s="612"/>
      <c r="AP1115" s="612"/>
      <c r="AY1115" s="623"/>
      <c r="BD1115" s="611"/>
      <c r="BG1115" s="624"/>
      <c r="BH1115" s="625"/>
      <c r="BI1115" s="672"/>
      <c r="BO1115" s="612"/>
      <c r="BY1115" s="669"/>
      <c r="CA1115" s="669"/>
    </row>
    <row r="1116" spans="3:79" s="610" customFormat="1">
      <c r="C1116" s="611"/>
      <c r="D1116" s="612"/>
      <c r="E1116" s="613"/>
      <c r="F1116" s="614"/>
      <c r="J1116" s="612"/>
      <c r="N1116" s="668"/>
      <c r="P1116" s="618"/>
      <c r="Q1116" s="618"/>
      <c r="R1116" s="618"/>
      <c r="S1116" s="618"/>
      <c r="T1116" s="618"/>
      <c r="U1116" s="618"/>
      <c r="V1116" s="618"/>
      <c r="W1116" s="618"/>
      <c r="X1116" s="618"/>
      <c r="Y1116" s="618"/>
      <c r="Z1116" s="618"/>
      <c r="AC1116" s="619"/>
      <c r="AD1116" s="620"/>
      <c r="AJ1116" s="668"/>
      <c r="AO1116" s="612"/>
      <c r="AP1116" s="612"/>
      <c r="AY1116" s="623"/>
      <c r="BD1116" s="611"/>
      <c r="BG1116" s="624"/>
      <c r="BH1116" s="625"/>
      <c r="BI1116" s="672"/>
      <c r="BO1116" s="612"/>
      <c r="BY1116" s="669"/>
      <c r="CA1116" s="669"/>
    </row>
    <row r="1117" spans="3:79" s="610" customFormat="1">
      <c r="C1117" s="611"/>
      <c r="D1117" s="612"/>
      <c r="E1117" s="613"/>
      <c r="F1117" s="614"/>
      <c r="J1117" s="612"/>
      <c r="N1117" s="668"/>
      <c r="P1117" s="618"/>
      <c r="Q1117" s="618"/>
      <c r="R1117" s="618"/>
      <c r="S1117" s="618"/>
      <c r="T1117" s="618"/>
      <c r="U1117" s="618"/>
      <c r="V1117" s="618"/>
      <c r="W1117" s="618"/>
      <c r="X1117" s="618"/>
      <c r="Y1117" s="618"/>
      <c r="Z1117" s="618"/>
      <c r="AC1117" s="619"/>
      <c r="AD1117" s="620"/>
      <c r="AJ1117" s="668"/>
      <c r="AO1117" s="612"/>
      <c r="AP1117" s="612"/>
      <c r="AY1117" s="623"/>
      <c r="BD1117" s="611"/>
      <c r="BG1117" s="624"/>
      <c r="BH1117" s="625"/>
      <c r="BI1117" s="672"/>
      <c r="BO1117" s="612"/>
      <c r="BY1117" s="669"/>
      <c r="CA1117" s="669"/>
    </row>
    <row r="1118" spans="3:79" s="610" customFormat="1">
      <c r="C1118" s="611"/>
      <c r="D1118" s="612"/>
      <c r="E1118" s="613"/>
      <c r="F1118" s="614"/>
      <c r="J1118" s="612"/>
      <c r="N1118" s="668"/>
      <c r="P1118" s="618"/>
      <c r="Q1118" s="618"/>
      <c r="R1118" s="618"/>
      <c r="S1118" s="618"/>
      <c r="T1118" s="618"/>
      <c r="U1118" s="618"/>
      <c r="V1118" s="618"/>
      <c r="W1118" s="618"/>
      <c r="X1118" s="618"/>
      <c r="Y1118" s="618"/>
      <c r="Z1118" s="618"/>
      <c r="AC1118" s="619"/>
      <c r="AD1118" s="620"/>
      <c r="AJ1118" s="668"/>
      <c r="AO1118" s="612"/>
      <c r="AP1118" s="612"/>
      <c r="AY1118" s="623"/>
      <c r="BD1118" s="611"/>
      <c r="BG1118" s="624"/>
      <c r="BH1118" s="625"/>
      <c r="BI1118" s="672"/>
      <c r="BO1118" s="612"/>
      <c r="BY1118" s="669"/>
      <c r="CA1118" s="669"/>
    </row>
    <row r="1119" spans="3:79" s="610" customFormat="1">
      <c r="C1119" s="611"/>
      <c r="D1119" s="612"/>
      <c r="E1119" s="613"/>
      <c r="F1119" s="614"/>
      <c r="J1119" s="612"/>
      <c r="N1119" s="668"/>
      <c r="P1119" s="618"/>
      <c r="Q1119" s="618"/>
      <c r="R1119" s="618"/>
      <c r="S1119" s="618"/>
      <c r="T1119" s="618"/>
      <c r="U1119" s="618"/>
      <c r="V1119" s="618"/>
      <c r="W1119" s="618"/>
      <c r="X1119" s="618"/>
      <c r="Y1119" s="618"/>
      <c r="Z1119" s="618"/>
      <c r="AC1119" s="619"/>
      <c r="AD1119" s="620"/>
      <c r="AJ1119" s="668"/>
      <c r="AO1119" s="612"/>
      <c r="AP1119" s="612"/>
      <c r="AY1119" s="623"/>
      <c r="BD1119" s="611"/>
      <c r="BG1119" s="624"/>
      <c r="BH1119" s="625"/>
      <c r="BI1119" s="672"/>
      <c r="BO1119" s="612"/>
      <c r="BY1119" s="669"/>
      <c r="CA1119" s="669"/>
    </row>
    <row r="1120" spans="3:79" s="610" customFormat="1">
      <c r="C1120" s="611"/>
      <c r="D1120" s="612"/>
      <c r="E1120" s="613"/>
      <c r="F1120" s="614"/>
      <c r="J1120" s="612"/>
      <c r="N1120" s="668"/>
      <c r="P1120" s="618"/>
      <c r="Q1120" s="618"/>
      <c r="R1120" s="618"/>
      <c r="S1120" s="618"/>
      <c r="T1120" s="618"/>
      <c r="U1120" s="618"/>
      <c r="V1120" s="618"/>
      <c r="W1120" s="618"/>
      <c r="X1120" s="618"/>
      <c r="Y1120" s="618"/>
      <c r="Z1120" s="618"/>
      <c r="AC1120" s="619"/>
      <c r="AD1120" s="620"/>
      <c r="AJ1120" s="668"/>
      <c r="AO1120" s="612"/>
      <c r="AP1120" s="612"/>
      <c r="AY1120" s="623"/>
      <c r="BD1120" s="611"/>
      <c r="BG1120" s="624"/>
      <c r="BH1120" s="625"/>
      <c r="BI1120" s="672"/>
      <c r="BO1120" s="612"/>
      <c r="BY1120" s="669"/>
      <c r="CA1120" s="669"/>
    </row>
    <row r="1121" spans="3:79" s="610" customFormat="1">
      <c r="C1121" s="611"/>
      <c r="D1121" s="612"/>
      <c r="E1121" s="613"/>
      <c r="F1121" s="614"/>
      <c r="J1121" s="612"/>
      <c r="N1121" s="668"/>
      <c r="P1121" s="618"/>
      <c r="Q1121" s="618"/>
      <c r="R1121" s="618"/>
      <c r="S1121" s="618"/>
      <c r="T1121" s="618"/>
      <c r="U1121" s="618"/>
      <c r="V1121" s="618"/>
      <c r="W1121" s="618"/>
      <c r="X1121" s="618"/>
      <c r="Y1121" s="618"/>
      <c r="Z1121" s="618"/>
      <c r="AC1121" s="619"/>
      <c r="AD1121" s="620"/>
      <c r="AJ1121" s="668"/>
      <c r="AO1121" s="612"/>
      <c r="AP1121" s="612"/>
      <c r="AY1121" s="623"/>
      <c r="BD1121" s="611"/>
      <c r="BG1121" s="624"/>
      <c r="BH1121" s="625"/>
      <c r="BI1121" s="672"/>
      <c r="BO1121" s="612"/>
      <c r="BY1121" s="669"/>
      <c r="CA1121" s="669"/>
    </row>
    <row r="1122" spans="3:79" s="610" customFormat="1">
      <c r="C1122" s="611"/>
      <c r="D1122" s="612"/>
      <c r="E1122" s="613"/>
      <c r="F1122" s="614"/>
      <c r="J1122" s="612"/>
      <c r="N1122" s="668"/>
      <c r="P1122" s="618"/>
      <c r="Q1122" s="618"/>
      <c r="R1122" s="618"/>
      <c r="S1122" s="618"/>
      <c r="T1122" s="618"/>
      <c r="U1122" s="618"/>
      <c r="V1122" s="618"/>
      <c r="W1122" s="618"/>
      <c r="X1122" s="618"/>
      <c r="Y1122" s="618"/>
      <c r="Z1122" s="618"/>
      <c r="AC1122" s="619"/>
      <c r="AD1122" s="620"/>
      <c r="AJ1122" s="668"/>
      <c r="AO1122" s="612"/>
      <c r="AP1122" s="612"/>
      <c r="AY1122" s="623"/>
      <c r="BD1122" s="611"/>
      <c r="BG1122" s="624"/>
      <c r="BH1122" s="625"/>
      <c r="BI1122" s="672"/>
      <c r="BO1122" s="612"/>
      <c r="BY1122" s="669"/>
      <c r="CA1122" s="669"/>
    </row>
    <row r="1123" spans="3:79" s="610" customFormat="1">
      <c r="C1123" s="611"/>
      <c r="D1123" s="612"/>
      <c r="E1123" s="613"/>
      <c r="F1123" s="614"/>
      <c r="J1123" s="612"/>
      <c r="N1123" s="668"/>
      <c r="P1123" s="618"/>
      <c r="Q1123" s="618"/>
      <c r="R1123" s="618"/>
      <c r="S1123" s="618"/>
      <c r="T1123" s="618"/>
      <c r="U1123" s="618"/>
      <c r="V1123" s="618"/>
      <c r="W1123" s="618"/>
      <c r="X1123" s="618"/>
      <c r="Y1123" s="618"/>
      <c r="Z1123" s="618"/>
      <c r="AC1123" s="619"/>
      <c r="AD1123" s="620"/>
      <c r="AJ1123" s="668"/>
      <c r="AO1123" s="612"/>
      <c r="AP1123" s="612"/>
      <c r="AY1123" s="623"/>
      <c r="BD1123" s="611"/>
      <c r="BG1123" s="624"/>
      <c r="BH1123" s="625"/>
      <c r="BI1123" s="672"/>
      <c r="BO1123" s="612"/>
      <c r="BY1123" s="669"/>
      <c r="CA1123" s="669"/>
    </row>
    <row r="1124" spans="3:79" s="610" customFormat="1">
      <c r="C1124" s="611"/>
      <c r="D1124" s="612"/>
      <c r="E1124" s="613"/>
      <c r="F1124" s="614"/>
      <c r="J1124" s="612"/>
      <c r="N1124" s="668"/>
      <c r="P1124" s="618"/>
      <c r="Q1124" s="618"/>
      <c r="R1124" s="618"/>
      <c r="S1124" s="618"/>
      <c r="T1124" s="618"/>
      <c r="U1124" s="618"/>
      <c r="V1124" s="618"/>
      <c r="W1124" s="618"/>
      <c r="X1124" s="618"/>
      <c r="Y1124" s="618"/>
      <c r="Z1124" s="618"/>
      <c r="AC1124" s="619"/>
      <c r="AD1124" s="620"/>
      <c r="AJ1124" s="668"/>
      <c r="AO1124" s="612"/>
      <c r="AP1124" s="612"/>
      <c r="AY1124" s="623"/>
      <c r="BD1124" s="611"/>
      <c r="BG1124" s="624"/>
      <c r="BH1124" s="625"/>
      <c r="BI1124" s="672"/>
      <c r="BO1124" s="612"/>
      <c r="BY1124" s="669"/>
      <c r="CA1124" s="669"/>
    </row>
    <row r="1125" spans="3:79" s="610" customFormat="1">
      <c r="C1125" s="611"/>
      <c r="D1125" s="612"/>
      <c r="E1125" s="613"/>
      <c r="F1125" s="614"/>
      <c r="J1125" s="612"/>
      <c r="N1125" s="668"/>
      <c r="P1125" s="618"/>
      <c r="Q1125" s="618"/>
      <c r="R1125" s="618"/>
      <c r="S1125" s="618"/>
      <c r="T1125" s="618"/>
      <c r="U1125" s="618"/>
      <c r="V1125" s="618"/>
      <c r="W1125" s="618"/>
      <c r="X1125" s="618"/>
      <c r="Y1125" s="618"/>
      <c r="Z1125" s="618"/>
      <c r="AC1125" s="619"/>
      <c r="AD1125" s="620"/>
      <c r="AJ1125" s="668"/>
      <c r="AO1125" s="612"/>
      <c r="AP1125" s="612"/>
      <c r="AY1125" s="623"/>
      <c r="BD1125" s="611"/>
      <c r="BG1125" s="624"/>
      <c r="BH1125" s="625"/>
      <c r="BI1125" s="672"/>
      <c r="BO1125" s="612"/>
      <c r="BY1125" s="669"/>
      <c r="CA1125" s="669"/>
    </row>
    <row r="1126" spans="3:79" s="610" customFormat="1">
      <c r="C1126" s="611"/>
      <c r="D1126" s="612"/>
      <c r="E1126" s="613"/>
      <c r="F1126" s="614"/>
      <c r="J1126" s="612"/>
      <c r="N1126" s="668"/>
      <c r="P1126" s="618"/>
      <c r="Q1126" s="618"/>
      <c r="R1126" s="618"/>
      <c r="S1126" s="618"/>
      <c r="T1126" s="618"/>
      <c r="U1126" s="618"/>
      <c r="V1126" s="618"/>
      <c r="W1126" s="618"/>
      <c r="X1126" s="618"/>
      <c r="Y1126" s="618"/>
      <c r="Z1126" s="618"/>
      <c r="AC1126" s="619"/>
      <c r="AD1126" s="620"/>
      <c r="AJ1126" s="668"/>
      <c r="AO1126" s="612"/>
      <c r="AP1126" s="612"/>
      <c r="AY1126" s="623"/>
      <c r="BD1126" s="611"/>
      <c r="BG1126" s="624"/>
      <c r="BH1126" s="625"/>
      <c r="BI1126" s="672"/>
      <c r="BO1126" s="612"/>
      <c r="BY1126" s="669"/>
      <c r="CA1126" s="669"/>
    </row>
    <row r="1127" spans="3:79" s="610" customFormat="1">
      <c r="C1127" s="611"/>
      <c r="D1127" s="612"/>
      <c r="E1127" s="613"/>
      <c r="F1127" s="614"/>
      <c r="J1127" s="612"/>
      <c r="N1127" s="668"/>
      <c r="P1127" s="618"/>
      <c r="Q1127" s="618"/>
      <c r="R1127" s="618"/>
      <c r="S1127" s="618"/>
      <c r="T1127" s="618"/>
      <c r="U1127" s="618"/>
      <c r="V1127" s="618"/>
      <c r="W1127" s="618"/>
      <c r="X1127" s="618"/>
      <c r="Y1127" s="618"/>
      <c r="Z1127" s="618"/>
      <c r="AC1127" s="619"/>
      <c r="AD1127" s="620"/>
      <c r="AJ1127" s="668"/>
      <c r="AO1127" s="612"/>
      <c r="AP1127" s="612"/>
      <c r="AY1127" s="623"/>
      <c r="BD1127" s="611"/>
      <c r="BG1127" s="624"/>
      <c r="BH1127" s="625"/>
      <c r="BI1127" s="672"/>
      <c r="BO1127" s="612"/>
      <c r="BY1127" s="669"/>
      <c r="CA1127" s="669"/>
    </row>
    <row r="1128" spans="3:79" s="610" customFormat="1">
      <c r="C1128" s="611"/>
      <c r="D1128" s="612"/>
      <c r="E1128" s="613"/>
      <c r="F1128" s="614"/>
      <c r="J1128" s="612"/>
      <c r="N1128" s="668"/>
      <c r="P1128" s="618"/>
      <c r="Q1128" s="618"/>
      <c r="R1128" s="618"/>
      <c r="S1128" s="618"/>
      <c r="T1128" s="618"/>
      <c r="U1128" s="618"/>
      <c r="V1128" s="618"/>
      <c r="W1128" s="618"/>
      <c r="X1128" s="618"/>
      <c r="Y1128" s="618"/>
      <c r="Z1128" s="618"/>
      <c r="AC1128" s="619"/>
      <c r="AD1128" s="620"/>
      <c r="AJ1128" s="668"/>
      <c r="AO1128" s="612"/>
      <c r="AP1128" s="612"/>
      <c r="AY1128" s="623"/>
      <c r="BD1128" s="611"/>
      <c r="BG1128" s="624"/>
      <c r="BH1128" s="625"/>
      <c r="BI1128" s="672"/>
      <c r="BO1128" s="612"/>
      <c r="BY1128" s="669"/>
      <c r="CA1128" s="669"/>
    </row>
    <row r="1129" spans="3:79" s="610" customFormat="1">
      <c r="C1129" s="611"/>
      <c r="D1129" s="612"/>
      <c r="E1129" s="613"/>
      <c r="F1129" s="614"/>
      <c r="J1129" s="612"/>
      <c r="N1129" s="668"/>
      <c r="P1129" s="618"/>
      <c r="Q1129" s="618"/>
      <c r="R1129" s="618"/>
      <c r="S1129" s="618"/>
      <c r="T1129" s="618"/>
      <c r="U1129" s="618"/>
      <c r="V1129" s="618"/>
      <c r="W1129" s="618"/>
      <c r="X1129" s="618"/>
      <c r="Y1129" s="618"/>
      <c r="Z1129" s="618"/>
      <c r="AC1129" s="619"/>
      <c r="AD1129" s="620"/>
      <c r="AJ1129" s="668"/>
      <c r="AO1129" s="612"/>
      <c r="AP1129" s="612"/>
      <c r="AY1129" s="623"/>
      <c r="BD1129" s="611"/>
      <c r="BG1129" s="624"/>
      <c r="BH1129" s="625"/>
      <c r="BI1129" s="672"/>
      <c r="BO1129" s="612"/>
      <c r="BY1129" s="669"/>
      <c r="CA1129" s="669"/>
    </row>
    <row r="1130" spans="3:79" s="610" customFormat="1">
      <c r="C1130" s="611"/>
      <c r="D1130" s="612"/>
      <c r="E1130" s="613"/>
      <c r="F1130" s="614"/>
      <c r="J1130" s="612"/>
      <c r="N1130" s="668"/>
      <c r="P1130" s="618"/>
      <c r="Q1130" s="618"/>
      <c r="R1130" s="618"/>
      <c r="S1130" s="618"/>
      <c r="T1130" s="618"/>
      <c r="U1130" s="618"/>
      <c r="V1130" s="618"/>
      <c r="W1130" s="618"/>
      <c r="X1130" s="618"/>
      <c r="Y1130" s="618"/>
      <c r="Z1130" s="618"/>
      <c r="AC1130" s="619"/>
      <c r="AD1130" s="620"/>
      <c r="AJ1130" s="668"/>
      <c r="AO1130" s="612"/>
      <c r="AP1130" s="612"/>
      <c r="AY1130" s="623"/>
      <c r="BD1130" s="611"/>
      <c r="BG1130" s="624"/>
      <c r="BH1130" s="625"/>
      <c r="BI1130" s="672"/>
      <c r="BO1130" s="612"/>
      <c r="BY1130" s="669"/>
      <c r="CA1130" s="669"/>
    </row>
    <row r="1131" spans="3:79" s="610" customFormat="1">
      <c r="C1131" s="611"/>
      <c r="D1131" s="612"/>
      <c r="E1131" s="613"/>
      <c r="F1131" s="614"/>
      <c r="J1131" s="612"/>
      <c r="N1131" s="668"/>
      <c r="P1131" s="618"/>
      <c r="Q1131" s="618"/>
      <c r="R1131" s="618"/>
      <c r="S1131" s="618"/>
      <c r="T1131" s="618"/>
      <c r="U1131" s="618"/>
      <c r="V1131" s="618"/>
      <c r="W1131" s="618"/>
      <c r="X1131" s="618"/>
      <c r="Y1131" s="618"/>
      <c r="Z1131" s="618"/>
      <c r="AC1131" s="619"/>
      <c r="AD1131" s="620"/>
      <c r="AJ1131" s="668"/>
      <c r="AO1131" s="612"/>
      <c r="AP1131" s="612"/>
      <c r="AY1131" s="623"/>
      <c r="BD1131" s="611"/>
      <c r="BG1131" s="624"/>
      <c r="BH1131" s="625"/>
      <c r="BI1131" s="672"/>
      <c r="BO1131" s="612"/>
      <c r="BY1131" s="669"/>
      <c r="CA1131" s="669"/>
    </row>
    <row r="1132" spans="3:79" s="610" customFormat="1">
      <c r="C1132" s="611"/>
      <c r="D1132" s="612"/>
      <c r="E1132" s="613"/>
      <c r="F1132" s="614"/>
      <c r="J1132" s="612"/>
      <c r="N1132" s="668"/>
      <c r="P1132" s="618"/>
      <c r="Q1132" s="618"/>
      <c r="R1132" s="618"/>
      <c r="S1132" s="618"/>
      <c r="T1132" s="618"/>
      <c r="U1132" s="618"/>
      <c r="V1132" s="618"/>
      <c r="W1132" s="618"/>
      <c r="X1132" s="618"/>
      <c r="Y1132" s="618"/>
      <c r="Z1132" s="618"/>
      <c r="AC1132" s="619"/>
      <c r="AD1132" s="620"/>
      <c r="AJ1132" s="668"/>
      <c r="AO1132" s="612"/>
      <c r="AP1132" s="612"/>
      <c r="AY1132" s="623"/>
      <c r="BD1132" s="611"/>
      <c r="BG1132" s="624"/>
      <c r="BH1132" s="625"/>
      <c r="BI1132" s="672"/>
      <c r="BO1132" s="612"/>
      <c r="BY1132" s="669"/>
      <c r="CA1132" s="669"/>
    </row>
    <row r="1133" spans="3:79" s="610" customFormat="1">
      <c r="C1133" s="611"/>
      <c r="D1133" s="612"/>
      <c r="E1133" s="613"/>
      <c r="F1133" s="614"/>
      <c r="J1133" s="612"/>
      <c r="N1133" s="668"/>
      <c r="P1133" s="618"/>
      <c r="Q1133" s="618"/>
      <c r="R1133" s="618"/>
      <c r="S1133" s="618"/>
      <c r="T1133" s="618"/>
      <c r="U1133" s="618"/>
      <c r="V1133" s="618"/>
      <c r="W1133" s="618"/>
      <c r="X1133" s="618"/>
      <c r="Y1133" s="618"/>
      <c r="Z1133" s="618"/>
      <c r="AC1133" s="619"/>
      <c r="AD1133" s="620"/>
      <c r="AJ1133" s="668"/>
      <c r="AO1133" s="612"/>
      <c r="AP1133" s="612"/>
      <c r="AY1133" s="623"/>
      <c r="BD1133" s="611"/>
      <c r="BG1133" s="624"/>
      <c r="BH1133" s="625"/>
      <c r="BI1133" s="672"/>
      <c r="BO1133" s="612"/>
      <c r="BY1133" s="669"/>
      <c r="CA1133" s="669"/>
    </row>
    <row r="1134" spans="3:79" s="610" customFormat="1">
      <c r="C1134" s="611"/>
      <c r="D1134" s="612"/>
      <c r="E1134" s="613"/>
      <c r="F1134" s="614"/>
      <c r="J1134" s="612"/>
      <c r="N1134" s="668"/>
      <c r="P1134" s="618"/>
      <c r="Q1134" s="618"/>
      <c r="R1134" s="618"/>
      <c r="S1134" s="618"/>
      <c r="T1134" s="618"/>
      <c r="U1134" s="618"/>
      <c r="V1134" s="618"/>
      <c r="W1134" s="618"/>
      <c r="X1134" s="618"/>
      <c r="Y1134" s="618"/>
      <c r="Z1134" s="618"/>
      <c r="AC1134" s="619"/>
      <c r="AD1134" s="620"/>
      <c r="AJ1134" s="668"/>
      <c r="AO1134" s="612"/>
      <c r="AP1134" s="612"/>
      <c r="AY1134" s="623"/>
      <c r="BD1134" s="611"/>
      <c r="BG1134" s="624"/>
      <c r="BH1134" s="625"/>
      <c r="BI1134" s="672"/>
      <c r="BO1134" s="612"/>
      <c r="BY1134" s="669"/>
      <c r="CA1134" s="669"/>
    </row>
    <row r="1135" spans="3:79" s="610" customFormat="1">
      <c r="C1135" s="611"/>
      <c r="D1135" s="612"/>
      <c r="E1135" s="613"/>
      <c r="F1135" s="614"/>
      <c r="J1135" s="612"/>
      <c r="N1135" s="668"/>
      <c r="P1135" s="618"/>
      <c r="Q1135" s="618"/>
      <c r="R1135" s="618"/>
      <c r="S1135" s="618"/>
      <c r="T1135" s="618"/>
      <c r="U1135" s="618"/>
      <c r="V1135" s="618"/>
      <c r="W1135" s="618"/>
      <c r="X1135" s="618"/>
      <c r="Y1135" s="618"/>
      <c r="Z1135" s="618"/>
      <c r="AC1135" s="619"/>
      <c r="AD1135" s="620"/>
      <c r="AJ1135" s="668"/>
      <c r="AO1135" s="612"/>
      <c r="AP1135" s="612"/>
      <c r="AY1135" s="623"/>
      <c r="BD1135" s="611"/>
      <c r="BG1135" s="624"/>
      <c r="BH1135" s="625"/>
      <c r="BI1135" s="672"/>
      <c r="BO1135" s="612"/>
      <c r="BY1135" s="669"/>
      <c r="CA1135" s="669"/>
    </row>
    <row r="1136" spans="3:79" s="610" customFormat="1">
      <c r="C1136" s="611"/>
      <c r="D1136" s="612"/>
      <c r="E1136" s="613"/>
      <c r="F1136" s="614"/>
      <c r="J1136" s="612"/>
      <c r="N1136" s="668"/>
      <c r="P1136" s="618"/>
      <c r="Q1136" s="618"/>
      <c r="R1136" s="618"/>
      <c r="S1136" s="618"/>
      <c r="T1136" s="618"/>
      <c r="U1136" s="618"/>
      <c r="V1136" s="618"/>
      <c r="W1136" s="618"/>
      <c r="X1136" s="618"/>
      <c r="Y1136" s="618"/>
      <c r="Z1136" s="618"/>
      <c r="AC1136" s="619"/>
      <c r="AD1136" s="620"/>
      <c r="AJ1136" s="668"/>
      <c r="AO1136" s="612"/>
      <c r="AP1136" s="612"/>
      <c r="AY1136" s="623"/>
      <c r="BD1136" s="611"/>
      <c r="BG1136" s="624"/>
      <c r="BH1136" s="625"/>
      <c r="BI1136" s="672"/>
      <c r="BO1136" s="612"/>
      <c r="BY1136" s="669"/>
      <c r="CA1136" s="669"/>
    </row>
    <row r="1137" spans="3:79" s="610" customFormat="1">
      <c r="C1137" s="611"/>
      <c r="D1137" s="612"/>
      <c r="E1137" s="613"/>
      <c r="F1137" s="614"/>
      <c r="J1137" s="612"/>
      <c r="N1137" s="668"/>
      <c r="P1137" s="618"/>
      <c r="Q1137" s="618"/>
      <c r="R1137" s="618"/>
      <c r="S1137" s="618"/>
      <c r="T1137" s="618"/>
      <c r="U1137" s="618"/>
      <c r="V1137" s="618"/>
      <c r="W1137" s="618"/>
      <c r="X1137" s="618"/>
      <c r="Y1137" s="618"/>
      <c r="Z1137" s="618"/>
      <c r="AC1137" s="619"/>
      <c r="AD1137" s="620"/>
      <c r="AJ1137" s="668"/>
      <c r="AO1137" s="612"/>
      <c r="AP1137" s="612"/>
      <c r="AY1137" s="623"/>
      <c r="BD1137" s="611"/>
      <c r="BG1137" s="624"/>
      <c r="BH1137" s="625"/>
      <c r="BI1137" s="672"/>
      <c r="BO1137" s="612"/>
      <c r="BY1137" s="669"/>
      <c r="CA1137" s="669"/>
    </row>
    <row r="1138" spans="3:79" s="610" customFormat="1">
      <c r="C1138" s="611"/>
      <c r="D1138" s="612"/>
      <c r="E1138" s="613"/>
      <c r="F1138" s="614"/>
      <c r="J1138" s="612"/>
      <c r="N1138" s="668"/>
      <c r="P1138" s="618"/>
      <c r="Q1138" s="618"/>
      <c r="R1138" s="618"/>
      <c r="S1138" s="618"/>
      <c r="T1138" s="618"/>
      <c r="U1138" s="618"/>
      <c r="V1138" s="618"/>
      <c r="W1138" s="618"/>
      <c r="X1138" s="618"/>
      <c r="Y1138" s="618"/>
      <c r="Z1138" s="618"/>
      <c r="AC1138" s="619"/>
      <c r="AD1138" s="620"/>
      <c r="AJ1138" s="668"/>
      <c r="AO1138" s="612"/>
      <c r="AP1138" s="612"/>
      <c r="AY1138" s="623"/>
      <c r="BD1138" s="611"/>
      <c r="BG1138" s="624"/>
      <c r="BH1138" s="625"/>
      <c r="BI1138" s="672"/>
      <c r="BO1138" s="612"/>
      <c r="BY1138" s="669"/>
      <c r="CA1138" s="669"/>
    </row>
    <row r="1139" spans="3:79" s="610" customFormat="1">
      <c r="C1139" s="611"/>
      <c r="D1139" s="612"/>
      <c r="E1139" s="613"/>
      <c r="F1139" s="614"/>
      <c r="J1139" s="612"/>
      <c r="N1139" s="668"/>
      <c r="P1139" s="618"/>
      <c r="Q1139" s="618"/>
      <c r="R1139" s="618"/>
      <c r="S1139" s="618"/>
      <c r="T1139" s="618"/>
      <c r="U1139" s="618"/>
      <c r="V1139" s="618"/>
      <c r="W1139" s="618"/>
      <c r="X1139" s="618"/>
      <c r="Y1139" s="618"/>
      <c r="Z1139" s="618"/>
      <c r="AC1139" s="619"/>
      <c r="AD1139" s="620"/>
      <c r="AJ1139" s="668"/>
      <c r="AO1139" s="612"/>
      <c r="AP1139" s="612"/>
      <c r="AY1139" s="623"/>
      <c r="BD1139" s="611"/>
      <c r="BG1139" s="624"/>
      <c r="BH1139" s="625"/>
      <c r="BI1139" s="672"/>
      <c r="BO1139" s="612"/>
      <c r="BY1139" s="669"/>
      <c r="CA1139" s="669"/>
    </row>
    <row r="1140" spans="3:79" s="610" customFormat="1">
      <c r="C1140" s="611"/>
      <c r="D1140" s="612"/>
      <c r="E1140" s="613"/>
      <c r="F1140" s="614"/>
      <c r="J1140" s="612"/>
      <c r="N1140" s="668"/>
      <c r="P1140" s="618"/>
      <c r="Q1140" s="618"/>
      <c r="R1140" s="618"/>
      <c r="S1140" s="618"/>
      <c r="T1140" s="618"/>
      <c r="U1140" s="618"/>
      <c r="V1140" s="618"/>
      <c r="W1140" s="618"/>
      <c r="X1140" s="618"/>
      <c r="Y1140" s="618"/>
      <c r="Z1140" s="618"/>
      <c r="AC1140" s="619"/>
      <c r="AD1140" s="620"/>
      <c r="AJ1140" s="668"/>
      <c r="AO1140" s="612"/>
      <c r="AP1140" s="612"/>
      <c r="AY1140" s="623"/>
      <c r="BD1140" s="611"/>
      <c r="BG1140" s="624"/>
      <c r="BH1140" s="625"/>
      <c r="BI1140" s="672"/>
      <c r="BO1140" s="612"/>
      <c r="BY1140" s="669"/>
      <c r="CA1140" s="669"/>
    </row>
    <row r="1141" spans="3:79" s="610" customFormat="1">
      <c r="C1141" s="611"/>
      <c r="D1141" s="612"/>
      <c r="E1141" s="613"/>
      <c r="F1141" s="614"/>
      <c r="J1141" s="612"/>
      <c r="N1141" s="668"/>
      <c r="P1141" s="618"/>
      <c r="Q1141" s="618"/>
      <c r="R1141" s="618"/>
      <c r="S1141" s="618"/>
      <c r="T1141" s="618"/>
      <c r="U1141" s="618"/>
      <c r="V1141" s="618"/>
      <c r="W1141" s="618"/>
      <c r="X1141" s="618"/>
      <c r="Y1141" s="618"/>
      <c r="Z1141" s="618"/>
      <c r="AC1141" s="619"/>
      <c r="AD1141" s="620"/>
      <c r="AJ1141" s="668"/>
      <c r="AO1141" s="612"/>
      <c r="AP1141" s="612"/>
      <c r="AY1141" s="623"/>
      <c r="BD1141" s="611"/>
      <c r="BG1141" s="624"/>
      <c r="BH1141" s="625"/>
      <c r="BI1141" s="672"/>
      <c r="BO1141" s="612"/>
      <c r="BY1141" s="669"/>
      <c r="CA1141" s="669"/>
    </row>
    <row r="1142" spans="3:79" s="610" customFormat="1">
      <c r="C1142" s="611"/>
      <c r="D1142" s="612"/>
      <c r="E1142" s="613"/>
      <c r="F1142" s="614"/>
      <c r="J1142" s="612"/>
      <c r="N1142" s="668"/>
      <c r="P1142" s="618"/>
      <c r="Q1142" s="618"/>
      <c r="R1142" s="618"/>
      <c r="S1142" s="618"/>
      <c r="T1142" s="618"/>
      <c r="U1142" s="618"/>
      <c r="V1142" s="618"/>
      <c r="W1142" s="618"/>
      <c r="X1142" s="618"/>
      <c r="Y1142" s="618"/>
      <c r="Z1142" s="618"/>
      <c r="AC1142" s="619"/>
      <c r="AD1142" s="620"/>
      <c r="AJ1142" s="668"/>
      <c r="AO1142" s="612"/>
      <c r="AP1142" s="612"/>
      <c r="AY1142" s="623"/>
      <c r="BD1142" s="611"/>
      <c r="BG1142" s="624"/>
      <c r="BH1142" s="625"/>
      <c r="BI1142" s="672"/>
      <c r="BO1142" s="612"/>
      <c r="BY1142" s="669"/>
      <c r="CA1142" s="669"/>
    </row>
    <row r="1143" spans="3:79" s="610" customFormat="1">
      <c r="C1143" s="611"/>
      <c r="D1143" s="612"/>
      <c r="E1143" s="613"/>
      <c r="F1143" s="614"/>
      <c r="J1143" s="612"/>
      <c r="N1143" s="668"/>
      <c r="P1143" s="618"/>
      <c r="Q1143" s="618"/>
      <c r="R1143" s="618"/>
      <c r="S1143" s="618"/>
      <c r="T1143" s="618"/>
      <c r="U1143" s="618"/>
      <c r="V1143" s="618"/>
      <c r="W1143" s="618"/>
      <c r="X1143" s="618"/>
      <c r="Y1143" s="618"/>
      <c r="Z1143" s="618"/>
      <c r="AC1143" s="619"/>
      <c r="AD1143" s="620"/>
      <c r="AJ1143" s="668"/>
      <c r="AO1143" s="612"/>
      <c r="AP1143" s="612"/>
      <c r="AY1143" s="623"/>
      <c r="BD1143" s="611"/>
      <c r="BG1143" s="624"/>
      <c r="BH1143" s="625"/>
      <c r="BI1143" s="672"/>
      <c r="BO1143" s="612"/>
      <c r="BY1143" s="669"/>
      <c r="CA1143" s="669"/>
    </row>
    <row r="1144" spans="3:79" s="610" customFormat="1">
      <c r="C1144" s="611"/>
      <c r="D1144" s="612"/>
      <c r="E1144" s="613"/>
      <c r="F1144" s="614"/>
      <c r="J1144" s="612"/>
      <c r="N1144" s="668"/>
      <c r="P1144" s="618"/>
      <c r="Q1144" s="618"/>
      <c r="R1144" s="618"/>
      <c r="S1144" s="618"/>
      <c r="T1144" s="618"/>
      <c r="U1144" s="618"/>
      <c r="V1144" s="618"/>
      <c r="W1144" s="618"/>
      <c r="X1144" s="618"/>
      <c r="Y1144" s="618"/>
      <c r="Z1144" s="618"/>
      <c r="AC1144" s="619"/>
      <c r="AD1144" s="620"/>
      <c r="AJ1144" s="668"/>
      <c r="AO1144" s="612"/>
      <c r="AP1144" s="612"/>
      <c r="AY1144" s="623"/>
      <c r="BD1144" s="611"/>
      <c r="BG1144" s="624"/>
      <c r="BH1144" s="625"/>
      <c r="BI1144" s="672"/>
      <c r="BO1144" s="612"/>
      <c r="BY1144" s="669"/>
      <c r="CA1144" s="669"/>
    </row>
    <row r="1145" spans="3:79" s="610" customFormat="1">
      <c r="C1145" s="611"/>
      <c r="D1145" s="612"/>
      <c r="E1145" s="613"/>
      <c r="F1145" s="614"/>
      <c r="J1145" s="612"/>
      <c r="N1145" s="668"/>
      <c r="P1145" s="618"/>
      <c r="Q1145" s="618"/>
      <c r="R1145" s="618"/>
      <c r="S1145" s="618"/>
      <c r="T1145" s="618"/>
      <c r="U1145" s="618"/>
      <c r="V1145" s="618"/>
      <c r="W1145" s="618"/>
      <c r="X1145" s="618"/>
      <c r="Y1145" s="618"/>
      <c r="Z1145" s="618"/>
      <c r="AC1145" s="619"/>
      <c r="AD1145" s="620"/>
      <c r="AJ1145" s="668"/>
      <c r="AO1145" s="612"/>
      <c r="AP1145" s="612"/>
      <c r="AY1145" s="623"/>
      <c r="BD1145" s="611"/>
      <c r="BG1145" s="624"/>
      <c r="BH1145" s="625"/>
      <c r="BI1145" s="672"/>
      <c r="BO1145" s="612"/>
      <c r="BY1145" s="669"/>
      <c r="CA1145" s="669"/>
    </row>
    <row r="1146" spans="3:79" s="610" customFormat="1">
      <c r="C1146" s="611"/>
      <c r="D1146" s="612"/>
      <c r="E1146" s="613"/>
      <c r="F1146" s="614"/>
      <c r="J1146" s="612"/>
      <c r="N1146" s="668"/>
      <c r="P1146" s="618"/>
      <c r="Q1146" s="618"/>
      <c r="R1146" s="618"/>
      <c r="S1146" s="618"/>
      <c r="T1146" s="618"/>
      <c r="U1146" s="618"/>
      <c r="V1146" s="618"/>
      <c r="W1146" s="618"/>
      <c r="X1146" s="618"/>
      <c r="Y1146" s="618"/>
      <c r="Z1146" s="618"/>
      <c r="AC1146" s="619"/>
      <c r="AD1146" s="620"/>
      <c r="AJ1146" s="668"/>
      <c r="AO1146" s="612"/>
      <c r="AP1146" s="612"/>
      <c r="AY1146" s="623"/>
      <c r="BD1146" s="611"/>
      <c r="BG1146" s="624"/>
      <c r="BH1146" s="625"/>
      <c r="BI1146" s="672"/>
      <c r="BO1146" s="612"/>
      <c r="BY1146" s="669"/>
      <c r="CA1146" s="669"/>
    </row>
    <row r="1147" spans="3:79" s="610" customFormat="1">
      <c r="C1147" s="611"/>
      <c r="D1147" s="612"/>
      <c r="E1147" s="613"/>
      <c r="F1147" s="614"/>
      <c r="J1147" s="612"/>
      <c r="N1147" s="668"/>
      <c r="P1147" s="618"/>
      <c r="Q1147" s="618"/>
      <c r="R1147" s="618"/>
      <c r="S1147" s="618"/>
      <c r="T1147" s="618"/>
      <c r="U1147" s="618"/>
      <c r="V1147" s="618"/>
      <c r="W1147" s="618"/>
      <c r="X1147" s="618"/>
      <c r="Y1147" s="618"/>
      <c r="Z1147" s="618"/>
      <c r="AC1147" s="619"/>
      <c r="AD1147" s="620"/>
      <c r="AJ1147" s="668"/>
      <c r="AO1147" s="612"/>
      <c r="AP1147" s="612"/>
      <c r="AY1147" s="623"/>
      <c r="BD1147" s="611"/>
      <c r="BG1147" s="624"/>
      <c r="BH1147" s="625"/>
      <c r="BI1147" s="672"/>
      <c r="BO1147" s="612"/>
      <c r="BY1147" s="669"/>
      <c r="CA1147" s="669"/>
    </row>
    <row r="1148" spans="3:79" s="610" customFormat="1">
      <c r="C1148" s="611"/>
      <c r="D1148" s="612"/>
      <c r="E1148" s="613"/>
      <c r="F1148" s="614"/>
      <c r="J1148" s="612"/>
      <c r="N1148" s="668"/>
      <c r="P1148" s="618"/>
      <c r="Q1148" s="618"/>
      <c r="R1148" s="618"/>
      <c r="S1148" s="618"/>
      <c r="T1148" s="618"/>
      <c r="U1148" s="618"/>
      <c r="V1148" s="618"/>
      <c r="W1148" s="618"/>
      <c r="X1148" s="618"/>
      <c r="Y1148" s="618"/>
      <c r="Z1148" s="618"/>
      <c r="AC1148" s="619"/>
      <c r="AD1148" s="620"/>
      <c r="AJ1148" s="668"/>
      <c r="AO1148" s="612"/>
      <c r="AP1148" s="612"/>
      <c r="AY1148" s="623"/>
      <c r="BD1148" s="611"/>
      <c r="BG1148" s="624"/>
      <c r="BH1148" s="625"/>
      <c r="BI1148" s="672"/>
      <c r="BO1148" s="612"/>
      <c r="BY1148" s="669"/>
      <c r="CA1148" s="669"/>
    </row>
    <row r="1149" spans="3:79" s="610" customFormat="1">
      <c r="C1149" s="611"/>
      <c r="D1149" s="612"/>
      <c r="E1149" s="613"/>
      <c r="F1149" s="614"/>
      <c r="J1149" s="612"/>
      <c r="N1149" s="668"/>
      <c r="P1149" s="618"/>
      <c r="Q1149" s="618"/>
      <c r="R1149" s="618"/>
      <c r="S1149" s="618"/>
      <c r="T1149" s="618"/>
      <c r="U1149" s="618"/>
      <c r="V1149" s="618"/>
      <c r="W1149" s="618"/>
      <c r="X1149" s="618"/>
      <c r="Y1149" s="618"/>
      <c r="Z1149" s="618"/>
      <c r="AC1149" s="619"/>
      <c r="AD1149" s="620"/>
      <c r="AJ1149" s="668"/>
      <c r="AO1149" s="612"/>
      <c r="AP1149" s="612"/>
      <c r="AY1149" s="623"/>
      <c r="BD1149" s="611"/>
      <c r="BG1149" s="624"/>
      <c r="BH1149" s="625"/>
      <c r="BI1149" s="672"/>
      <c r="BO1149" s="612"/>
      <c r="BY1149" s="669"/>
      <c r="CA1149" s="669"/>
    </row>
    <row r="1150" spans="3:79" s="610" customFormat="1">
      <c r="C1150" s="611"/>
      <c r="D1150" s="612"/>
      <c r="E1150" s="613"/>
      <c r="F1150" s="614"/>
      <c r="J1150" s="612"/>
      <c r="N1150" s="668"/>
      <c r="P1150" s="618"/>
      <c r="Q1150" s="618"/>
      <c r="R1150" s="618"/>
      <c r="S1150" s="618"/>
      <c r="T1150" s="618"/>
      <c r="U1150" s="618"/>
      <c r="V1150" s="618"/>
      <c r="W1150" s="618"/>
      <c r="X1150" s="618"/>
      <c r="Y1150" s="618"/>
      <c r="Z1150" s="618"/>
      <c r="AC1150" s="619"/>
      <c r="AD1150" s="620"/>
      <c r="AJ1150" s="668"/>
      <c r="AO1150" s="612"/>
      <c r="AP1150" s="612"/>
      <c r="AY1150" s="623"/>
      <c r="BD1150" s="611"/>
      <c r="BG1150" s="624"/>
      <c r="BH1150" s="625"/>
      <c r="BI1150" s="672"/>
      <c r="BO1150" s="612"/>
      <c r="BY1150" s="669"/>
      <c r="CA1150" s="669"/>
    </row>
    <row r="1151" spans="3:79" s="610" customFormat="1">
      <c r="C1151" s="611"/>
      <c r="D1151" s="612"/>
      <c r="E1151" s="613"/>
      <c r="F1151" s="614"/>
      <c r="J1151" s="612"/>
      <c r="N1151" s="668"/>
      <c r="P1151" s="618"/>
      <c r="Q1151" s="618"/>
      <c r="R1151" s="618"/>
      <c r="S1151" s="618"/>
      <c r="T1151" s="618"/>
      <c r="U1151" s="618"/>
      <c r="V1151" s="618"/>
      <c r="W1151" s="618"/>
      <c r="X1151" s="618"/>
      <c r="Y1151" s="618"/>
      <c r="Z1151" s="618"/>
      <c r="AC1151" s="619"/>
      <c r="AD1151" s="620"/>
      <c r="AJ1151" s="668"/>
      <c r="AO1151" s="612"/>
      <c r="AP1151" s="612"/>
      <c r="AY1151" s="623"/>
      <c r="BD1151" s="611"/>
      <c r="BG1151" s="624"/>
      <c r="BH1151" s="625"/>
      <c r="BI1151" s="672"/>
      <c r="BO1151" s="612"/>
      <c r="BY1151" s="669"/>
      <c r="CA1151" s="669"/>
    </row>
    <row r="1152" spans="3:79" s="610" customFormat="1">
      <c r="C1152" s="611"/>
      <c r="D1152" s="612"/>
      <c r="E1152" s="613"/>
      <c r="F1152" s="614"/>
      <c r="J1152" s="612"/>
      <c r="N1152" s="668"/>
      <c r="P1152" s="618"/>
      <c r="Q1152" s="618"/>
      <c r="R1152" s="618"/>
      <c r="S1152" s="618"/>
      <c r="T1152" s="618"/>
      <c r="U1152" s="618"/>
      <c r="V1152" s="618"/>
      <c r="W1152" s="618"/>
      <c r="X1152" s="618"/>
      <c r="Y1152" s="618"/>
      <c r="Z1152" s="618"/>
      <c r="AC1152" s="619"/>
      <c r="AD1152" s="620"/>
      <c r="AJ1152" s="668"/>
      <c r="AO1152" s="612"/>
      <c r="AP1152" s="612"/>
      <c r="AY1152" s="623"/>
      <c r="BD1152" s="611"/>
      <c r="BG1152" s="624"/>
      <c r="BH1152" s="625"/>
      <c r="BI1152" s="672"/>
      <c r="BO1152" s="612"/>
      <c r="BY1152" s="669"/>
      <c r="CA1152" s="669"/>
    </row>
    <row r="1153" spans="3:79" s="610" customFormat="1">
      <c r="C1153" s="611"/>
      <c r="D1153" s="612"/>
      <c r="E1153" s="613"/>
      <c r="F1153" s="614"/>
      <c r="J1153" s="612"/>
      <c r="N1153" s="668"/>
      <c r="P1153" s="618"/>
      <c r="Q1153" s="618"/>
      <c r="R1153" s="618"/>
      <c r="S1153" s="618"/>
      <c r="T1153" s="618"/>
      <c r="U1153" s="618"/>
      <c r="V1153" s="618"/>
      <c r="W1153" s="618"/>
      <c r="X1153" s="618"/>
      <c r="Y1153" s="618"/>
      <c r="Z1153" s="618"/>
      <c r="AC1153" s="619"/>
      <c r="AD1153" s="620"/>
      <c r="AJ1153" s="668"/>
      <c r="AO1153" s="612"/>
      <c r="AP1153" s="612"/>
      <c r="AY1153" s="623"/>
      <c r="BD1153" s="611"/>
      <c r="BG1153" s="624"/>
      <c r="BH1153" s="625"/>
      <c r="BI1153" s="672"/>
      <c r="BO1153" s="612"/>
      <c r="BY1153" s="669"/>
      <c r="CA1153" s="669"/>
    </row>
    <row r="1154" spans="3:79" s="610" customFormat="1">
      <c r="C1154" s="611"/>
      <c r="D1154" s="612"/>
      <c r="E1154" s="613"/>
      <c r="F1154" s="614"/>
      <c r="J1154" s="612"/>
      <c r="N1154" s="668"/>
      <c r="P1154" s="618"/>
      <c r="Q1154" s="618"/>
      <c r="R1154" s="618"/>
      <c r="S1154" s="618"/>
      <c r="T1154" s="618"/>
      <c r="U1154" s="618"/>
      <c r="V1154" s="618"/>
      <c r="W1154" s="618"/>
      <c r="X1154" s="618"/>
      <c r="Y1154" s="618"/>
      <c r="Z1154" s="618"/>
      <c r="AC1154" s="619"/>
      <c r="AD1154" s="620"/>
      <c r="AJ1154" s="668"/>
      <c r="AO1154" s="612"/>
      <c r="AP1154" s="612"/>
      <c r="AY1154" s="623"/>
      <c r="BD1154" s="611"/>
      <c r="BG1154" s="624"/>
      <c r="BH1154" s="625"/>
      <c r="BI1154" s="672"/>
      <c r="BO1154" s="612"/>
      <c r="BY1154" s="669"/>
      <c r="CA1154" s="669"/>
    </row>
    <row r="1155" spans="3:79" s="610" customFormat="1">
      <c r="C1155" s="611"/>
      <c r="D1155" s="612"/>
      <c r="E1155" s="613"/>
      <c r="F1155" s="614"/>
      <c r="J1155" s="612"/>
      <c r="N1155" s="668"/>
      <c r="P1155" s="618"/>
      <c r="Q1155" s="618"/>
      <c r="R1155" s="618"/>
      <c r="S1155" s="618"/>
      <c r="T1155" s="618"/>
      <c r="U1155" s="618"/>
      <c r="V1155" s="618"/>
      <c r="W1155" s="618"/>
      <c r="X1155" s="618"/>
      <c r="Y1155" s="618"/>
      <c r="Z1155" s="618"/>
      <c r="AC1155" s="619"/>
      <c r="AD1155" s="620"/>
      <c r="AJ1155" s="668"/>
      <c r="AO1155" s="612"/>
      <c r="AP1155" s="612"/>
      <c r="AY1155" s="623"/>
      <c r="BD1155" s="611"/>
      <c r="BG1155" s="624"/>
      <c r="BH1155" s="625"/>
      <c r="BI1155" s="672"/>
      <c r="BO1155" s="612"/>
      <c r="BY1155" s="669"/>
      <c r="CA1155" s="669"/>
    </row>
    <row r="1156" spans="3:79" s="610" customFormat="1">
      <c r="C1156" s="611"/>
      <c r="D1156" s="612"/>
      <c r="E1156" s="613"/>
      <c r="F1156" s="614"/>
      <c r="J1156" s="612"/>
      <c r="N1156" s="668"/>
      <c r="P1156" s="618"/>
      <c r="Q1156" s="618"/>
      <c r="R1156" s="618"/>
      <c r="S1156" s="618"/>
      <c r="T1156" s="618"/>
      <c r="U1156" s="618"/>
      <c r="V1156" s="618"/>
      <c r="W1156" s="618"/>
      <c r="X1156" s="618"/>
      <c r="Y1156" s="618"/>
      <c r="Z1156" s="618"/>
      <c r="AC1156" s="619"/>
      <c r="AD1156" s="620"/>
      <c r="AJ1156" s="668"/>
      <c r="AO1156" s="612"/>
      <c r="AP1156" s="612"/>
      <c r="AY1156" s="623"/>
      <c r="BD1156" s="611"/>
      <c r="BG1156" s="624"/>
      <c r="BH1156" s="625"/>
      <c r="BI1156" s="672"/>
      <c r="BO1156" s="612"/>
      <c r="BY1156" s="669"/>
      <c r="CA1156" s="669"/>
    </row>
    <row r="1157" spans="3:79" s="610" customFormat="1">
      <c r="C1157" s="611"/>
      <c r="D1157" s="612"/>
      <c r="E1157" s="613"/>
      <c r="F1157" s="614"/>
      <c r="J1157" s="612"/>
      <c r="N1157" s="668"/>
      <c r="P1157" s="618"/>
      <c r="Q1157" s="618"/>
      <c r="R1157" s="618"/>
      <c r="S1157" s="618"/>
      <c r="T1157" s="618"/>
      <c r="U1157" s="618"/>
      <c r="V1157" s="618"/>
      <c r="W1157" s="618"/>
      <c r="X1157" s="618"/>
      <c r="Y1157" s="618"/>
      <c r="Z1157" s="618"/>
      <c r="AC1157" s="619"/>
      <c r="AD1157" s="620"/>
      <c r="AJ1157" s="668"/>
      <c r="AO1157" s="612"/>
      <c r="AP1157" s="612"/>
      <c r="AY1157" s="623"/>
      <c r="BD1157" s="611"/>
      <c r="BG1157" s="624"/>
      <c r="BH1157" s="625"/>
      <c r="BI1157" s="672"/>
      <c r="BO1157" s="612"/>
      <c r="BY1157" s="669"/>
      <c r="CA1157" s="669"/>
    </row>
    <row r="1158" spans="3:79" s="610" customFormat="1">
      <c r="C1158" s="611"/>
      <c r="D1158" s="612"/>
      <c r="E1158" s="613"/>
      <c r="F1158" s="614"/>
      <c r="J1158" s="612"/>
      <c r="N1158" s="668"/>
      <c r="P1158" s="618"/>
      <c r="Q1158" s="618"/>
      <c r="R1158" s="618"/>
      <c r="S1158" s="618"/>
      <c r="T1158" s="618"/>
      <c r="U1158" s="618"/>
      <c r="V1158" s="618"/>
      <c r="W1158" s="618"/>
      <c r="X1158" s="618"/>
      <c r="Y1158" s="618"/>
      <c r="Z1158" s="618"/>
      <c r="AC1158" s="619"/>
      <c r="AD1158" s="620"/>
      <c r="AJ1158" s="668"/>
      <c r="AO1158" s="612"/>
      <c r="AP1158" s="612"/>
      <c r="AY1158" s="623"/>
      <c r="BD1158" s="611"/>
      <c r="BG1158" s="624"/>
      <c r="BH1158" s="625"/>
      <c r="BI1158" s="672"/>
      <c r="BO1158" s="612"/>
      <c r="BY1158" s="669"/>
      <c r="CA1158" s="669"/>
    </row>
    <row r="1159" spans="3:79" s="610" customFormat="1">
      <c r="C1159" s="611"/>
      <c r="D1159" s="612"/>
      <c r="E1159" s="613"/>
      <c r="F1159" s="614"/>
      <c r="J1159" s="612"/>
      <c r="N1159" s="668"/>
      <c r="P1159" s="618"/>
      <c r="Q1159" s="618"/>
      <c r="R1159" s="618"/>
      <c r="S1159" s="618"/>
      <c r="T1159" s="618"/>
      <c r="U1159" s="618"/>
      <c r="V1159" s="618"/>
      <c r="W1159" s="618"/>
      <c r="X1159" s="618"/>
      <c r="Y1159" s="618"/>
      <c r="Z1159" s="618"/>
      <c r="AC1159" s="619"/>
      <c r="AD1159" s="620"/>
      <c r="AJ1159" s="668"/>
      <c r="AO1159" s="612"/>
      <c r="AP1159" s="612"/>
      <c r="AY1159" s="623"/>
      <c r="BD1159" s="611"/>
      <c r="BG1159" s="624"/>
      <c r="BH1159" s="625"/>
      <c r="BI1159" s="672"/>
      <c r="BO1159" s="612"/>
      <c r="BY1159" s="669"/>
      <c r="CA1159" s="669"/>
    </row>
    <row r="1160" spans="3:79" s="610" customFormat="1">
      <c r="C1160" s="611"/>
      <c r="D1160" s="612"/>
      <c r="E1160" s="613"/>
      <c r="F1160" s="614"/>
      <c r="J1160" s="612"/>
      <c r="N1160" s="668"/>
      <c r="P1160" s="618"/>
      <c r="Q1160" s="618"/>
      <c r="R1160" s="618"/>
      <c r="S1160" s="618"/>
      <c r="T1160" s="618"/>
      <c r="U1160" s="618"/>
      <c r="V1160" s="618"/>
      <c r="W1160" s="618"/>
      <c r="X1160" s="618"/>
      <c r="Y1160" s="618"/>
      <c r="Z1160" s="618"/>
      <c r="AC1160" s="619"/>
      <c r="AD1160" s="620"/>
      <c r="AJ1160" s="668"/>
      <c r="AO1160" s="612"/>
      <c r="AP1160" s="612"/>
      <c r="AY1160" s="623"/>
      <c r="BD1160" s="611"/>
      <c r="BG1160" s="624"/>
      <c r="BH1160" s="625"/>
      <c r="BI1160" s="672"/>
      <c r="BO1160" s="612"/>
      <c r="BY1160" s="669"/>
      <c r="CA1160" s="669"/>
    </row>
    <row r="1161" spans="3:79" s="610" customFormat="1">
      <c r="C1161" s="611"/>
      <c r="D1161" s="612"/>
      <c r="E1161" s="613"/>
      <c r="F1161" s="614"/>
      <c r="J1161" s="612"/>
      <c r="N1161" s="668"/>
      <c r="P1161" s="618"/>
      <c r="Q1161" s="618"/>
      <c r="R1161" s="618"/>
      <c r="S1161" s="618"/>
      <c r="T1161" s="618"/>
      <c r="U1161" s="618"/>
      <c r="V1161" s="618"/>
      <c r="W1161" s="618"/>
      <c r="X1161" s="618"/>
      <c r="Y1161" s="618"/>
      <c r="Z1161" s="618"/>
      <c r="AC1161" s="619"/>
      <c r="AD1161" s="620"/>
      <c r="AJ1161" s="668"/>
      <c r="AO1161" s="612"/>
      <c r="AP1161" s="612"/>
      <c r="AY1161" s="623"/>
      <c r="BD1161" s="611"/>
      <c r="BG1161" s="624"/>
      <c r="BH1161" s="625"/>
      <c r="BI1161" s="672"/>
      <c r="BO1161" s="612"/>
      <c r="BY1161" s="669"/>
      <c r="CA1161" s="669"/>
    </row>
    <row r="1162" spans="3:79" s="610" customFormat="1">
      <c r="C1162" s="611"/>
      <c r="D1162" s="612"/>
      <c r="E1162" s="613"/>
      <c r="F1162" s="614"/>
      <c r="J1162" s="612"/>
      <c r="N1162" s="668"/>
      <c r="P1162" s="618"/>
      <c r="Q1162" s="618"/>
      <c r="R1162" s="618"/>
      <c r="S1162" s="618"/>
      <c r="T1162" s="618"/>
      <c r="U1162" s="618"/>
      <c r="V1162" s="618"/>
      <c r="W1162" s="618"/>
      <c r="X1162" s="618"/>
      <c r="Y1162" s="618"/>
      <c r="Z1162" s="618"/>
      <c r="AC1162" s="619"/>
      <c r="AD1162" s="620"/>
      <c r="AJ1162" s="668"/>
      <c r="AO1162" s="612"/>
      <c r="AP1162" s="612"/>
      <c r="AY1162" s="623"/>
      <c r="BD1162" s="611"/>
      <c r="BG1162" s="624"/>
      <c r="BH1162" s="625"/>
      <c r="BI1162" s="672"/>
      <c r="BO1162" s="612"/>
      <c r="BY1162" s="669"/>
      <c r="CA1162" s="669"/>
    </row>
    <row r="1163" spans="3:79" s="610" customFormat="1">
      <c r="C1163" s="611"/>
      <c r="D1163" s="612"/>
      <c r="E1163" s="613"/>
      <c r="F1163" s="614"/>
      <c r="J1163" s="612"/>
      <c r="N1163" s="668"/>
      <c r="P1163" s="618"/>
      <c r="Q1163" s="618"/>
      <c r="R1163" s="618"/>
      <c r="S1163" s="618"/>
      <c r="T1163" s="618"/>
      <c r="U1163" s="618"/>
      <c r="V1163" s="618"/>
      <c r="W1163" s="618"/>
      <c r="X1163" s="618"/>
      <c r="Y1163" s="618"/>
      <c r="Z1163" s="618"/>
      <c r="AC1163" s="619"/>
      <c r="AD1163" s="620"/>
      <c r="AJ1163" s="668"/>
      <c r="AO1163" s="612"/>
      <c r="AP1163" s="612"/>
      <c r="AY1163" s="623"/>
      <c r="BD1163" s="611"/>
      <c r="BG1163" s="624"/>
      <c r="BH1163" s="625"/>
      <c r="BI1163" s="672"/>
      <c r="BO1163" s="612"/>
      <c r="BY1163" s="669"/>
      <c r="CA1163" s="669"/>
    </row>
    <row r="1164" spans="3:79" s="610" customFormat="1">
      <c r="C1164" s="611"/>
      <c r="D1164" s="612"/>
      <c r="E1164" s="613"/>
      <c r="F1164" s="614"/>
      <c r="J1164" s="612"/>
      <c r="N1164" s="668"/>
      <c r="P1164" s="618"/>
      <c r="Q1164" s="618"/>
      <c r="R1164" s="618"/>
      <c r="S1164" s="618"/>
      <c r="T1164" s="618"/>
      <c r="U1164" s="618"/>
      <c r="V1164" s="618"/>
      <c r="W1164" s="618"/>
      <c r="X1164" s="618"/>
      <c r="Y1164" s="618"/>
      <c r="Z1164" s="618"/>
      <c r="AC1164" s="619"/>
      <c r="AD1164" s="620"/>
      <c r="AJ1164" s="668"/>
      <c r="AO1164" s="612"/>
      <c r="AP1164" s="612"/>
      <c r="AY1164" s="623"/>
      <c r="BD1164" s="611"/>
      <c r="BG1164" s="624"/>
      <c r="BH1164" s="625"/>
      <c r="BI1164" s="672"/>
      <c r="BO1164" s="612"/>
      <c r="BY1164" s="669"/>
      <c r="CA1164" s="669"/>
    </row>
    <row r="1165" spans="3:79" s="610" customFormat="1">
      <c r="C1165" s="611"/>
      <c r="D1165" s="612"/>
      <c r="E1165" s="613"/>
      <c r="F1165" s="614"/>
      <c r="J1165" s="612"/>
      <c r="N1165" s="668"/>
      <c r="P1165" s="618"/>
      <c r="Q1165" s="618"/>
      <c r="R1165" s="618"/>
      <c r="S1165" s="618"/>
      <c r="T1165" s="618"/>
      <c r="U1165" s="618"/>
      <c r="V1165" s="618"/>
      <c r="W1165" s="618"/>
      <c r="X1165" s="618"/>
      <c r="Y1165" s="618"/>
      <c r="Z1165" s="618"/>
      <c r="AC1165" s="619"/>
      <c r="AD1165" s="620"/>
      <c r="AJ1165" s="668"/>
      <c r="AO1165" s="612"/>
      <c r="AP1165" s="612"/>
      <c r="AY1165" s="623"/>
      <c r="BD1165" s="611"/>
      <c r="BG1165" s="624"/>
      <c r="BH1165" s="625"/>
      <c r="BI1165" s="672"/>
      <c r="BO1165" s="612"/>
      <c r="BY1165" s="669"/>
      <c r="CA1165" s="669"/>
    </row>
    <row r="1166" spans="3:79" s="610" customFormat="1">
      <c r="C1166" s="611"/>
      <c r="D1166" s="612"/>
      <c r="E1166" s="613"/>
      <c r="F1166" s="614"/>
      <c r="J1166" s="612"/>
      <c r="N1166" s="668"/>
      <c r="P1166" s="618"/>
      <c r="Q1166" s="618"/>
      <c r="R1166" s="618"/>
      <c r="S1166" s="618"/>
      <c r="T1166" s="618"/>
      <c r="U1166" s="618"/>
      <c r="V1166" s="618"/>
      <c r="W1166" s="618"/>
      <c r="X1166" s="618"/>
      <c r="Y1166" s="618"/>
      <c r="Z1166" s="618"/>
      <c r="AC1166" s="619"/>
      <c r="AD1166" s="620"/>
      <c r="AJ1166" s="668"/>
      <c r="AO1166" s="612"/>
      <c r="AP1166" s="612"/>
      <c r="AY1166" s="623"/>
      <c r="BD1166" s="611"/>
      <c r="BG1166" s="624"/>
      <c r="BH1166" s="625"/>
      <c r="BI1166" s="672"/>
      <c r="BO1166" s="612"/>
      <c r="BY1166" s="669"/>
      <c r="CA1166" s="669"/>
    </row>
    <row r="1167" spans="3:79" s="610" customFormat="1">
      <c r="C1167" s="611"/>
      <c r="D1167" s="612"/>
      <c r="E1167" s="613"/>
      <c r="F1167" s="614"/>
      <c r="J1167" s="612"/>
      <c r="N1167" s="668"/>
      <c r="P1167" s="618"/>
      <c r="Q1167" s="618"/>
      <c r="R1167" s="618"/>
      <c r="S1167" s="618"/>
      <c r="T1167" s="618"/>
      <c r="U1167" s="618"/>
      <c r="V1167" s="618"/>
      <c r="W1167" s="618"/>
      <c r="X1167" s="618"/>
      <c r="Y1167" s="618"/>
      <c r="Z1167" s="618"/>
      <c r="AC1167" s="619"/>
      <c r="AD1167" s="620"/>
      <c r="AJ1167" s="668"/>
      <c r="AO1167" s="612"/>
      <c r="AP1167" s="612"/>
      <c r="AY1167" s="623"/>
      <c r="BD1167" s="611"/>
      <c r="BG1167" s="624"/>
      <c r="BH1167" s="625"/>
      <c r="BI1167" s="672"/>
      <c r="BO1167" s="612"/>
      <c r="BY1167" s="669"/>
      <c r="CA1167" s="669"/>
    </row>
    <row r="1168" spans="3:79" s="610" customFormat="1">
      <c r="C1168" s="611"/>
      <c r="D1168" s="612"/>
      <c r="E1168" s="613"/>
      <c r="F1168" s="614"/>
      <c r="J1168" s="612"/>
      <c r="N1168" s="668"/>
      <c r="P1168" s="618"/>
      <c r="Q1168" s="618"/>
      <c r="R1168" s="618"/>
      <c r="S1168" s="618"/>
      <c r="T1168" s="618"/>
      <c r="U1168" s="618"/>
      <c r="V1168" s="618"/>
      <c r="W1168" s="618"/>
      <c r="X1168" s="618"/>
      <c r="Y1168" s="618"/>
      <c r="Z1168" s="618"/>
      <c r="AC1168" s="619"/>
      <c r="AD1168" s="620"/>
      <c r="AJ1168" s="668"/>
      <c r="AO1168" s="612"/>
      <c r="AP1168" s="612"/>
      <c r="AY1168" s="623"/>
      <c r="BD1168" s="611"/>
      <c r="BG1168" s="624"/>
      <c r="BH1168" s="625"/>
      <c r="BI1168" s="672"/>
      <c r="BO1168" s="612"/>
      <c r="BY1168" s="669"/>
      <c r="CA1168" s="669"/>
    </row>
    <row r="1169" spans="3:79" s="610" customFormat="1">
      <c r="C1169" s="611"/>
      <c r="D1169" s="612"/>
      <c r="E1169" s="613"/>
      <c r="F1169" s="614"/>
      <c r="J1169" s="612"/>
      <c r="N1169" s="668"/>
      <c r="P1169" s="618"/>
      <c r="Q1169" s="618"/>
      <c r="R1169" s="618"/>
      <c r="S1169" s="618"/>
      <c r="T1169" s="618"/>
      <c r="U1169" s="618"/>
      <c r="V1169" s="618"/>
      <c r="W1169" s="618"/>
      <c r="X1169" s="618"/>
      <c r="Y1169" s="618"/>
      <c r="Z1169" s="618"/>
      <c r="AC1169" s="619"/>
      <c r="AD1169" s="620"/>
      <c r="AJ1169" s="668"/>
      <c r="AO1169" s="612"/>
      <c r="AP1169" s="612"/>
      <c r="AY1169" s="623"/>
      <c r="BD1169" s="611"/>
      <c r="BG1169" s="624"/>
      <c r="BH1169" s="625"/>
      <c r="BI1169" s="672"/>
      <c r="BO1169" s="612"/>
      <c r="BY1169" s="669"/>
      <c r="CA1169" s="669"/>
    </row>
    <row r="1170" spans="3:79" s="610" customFormat="1">
      <c r="C1170" s="611"/>
      <c r="D1170" s="612"/>
      <c r="E1170" s="613"/>
      <c r="F1170" s="614"/>
      <c r="J1170" s="612"/>
      <c r="N1170" s="668"/>
      <c r="P1170" s="618"/>
      <c r="Q1170" s="618"/>
      <c r="R1170" s="618"/>
      <c r="S1170" s="618"/>
      <c r="T1170" s="618"/>
      <c r="U1170" s="618"/>
      <c r="V1170" s="618"/>
      <c r="W1170" s="618"/>
      <c r="X1170" s="618"/>
      <c r="Y1170" s="618"/>
      <c r="Z1170" s="618"/>
      <c r="AC1170" s="619"/>
      <c r="AD1170" s="620"/>
      <c r="AJ1170" s="668"/>
      <c r="AO1170" s="612"/>
      <c r="AP1170" s="612"/>
      <c r="AY1170" s="623"/>
      <c r="BD1170" s="611"/>
      <c r="BG1170" s="624"/>
      <c r="BH1170" s="625"/>
      <c r="BI1170" s="672"/>
      <c r="BO1170" s="612"/>
      <c r="BY1170" s="669"/>
      <c r="CA1170" s="669"/>
    </row>
    <row r="1171" spans="3:79" s="610" customFormat="1">
      <c r="C1171" s="611"/>
      <c r="D1171" s="612"/>
      <c r="E1171" s="613"/>
      <c r="F1171" s="614"/>
      <c r="J1171" s="612"/>
      <c r="N1171" s="668"/>
      <c r="P1171" s="618"/>
      <c r="Q1171" s="618"/>
      <c r="R1171" s="618"/>
      <c r="S1171" s="618"/>
      <c r="T1171" s="618"/>
      <c r="U1171" s="618"/>
      <c r="V1171" s="618"/>
      <c r="W1171" s="618"/>
      <c r="X1171" s="618"/>
      <c r="Y1171" s="618"/>
      <c r="Z1171" s="618"/>
      <c r="AC1171" s="619"/>
      <c r="AD1171" s="620"/>
      <c r="AJ1171" s="668"/>
      <c r="AO1171" s="612"/>
      <c r="AP1171" s="612"/>
      <c r="AY1171" s="623"/>
      <c r="BD1171" s="611"/>
      <c r="BG1171" s="624"/>
      <c r="BH1171" s="625"/>
      <c r="BI1171" s="672"/>
      <c r="BO1171" s="612"/>
      <c r="BY1171" s="669"/>
      <c r="CA1171" s="669"/>
    </row>
    <row r="1172" spans="3:79" s="610" customFormat="1">
      <c r="C1172" s="611"/>
      <c r="D1172" s="612"/>
      <c r="E1172" s="613"/>
      <c r="F1172" s="614"/>
      <c r="J1172" s="612"/>
      <c r="N1172" s="668"/>
      <c r="P1172" s="618"/>
      <c r="Q1172" s="618"/>
      <c r="R1172" s="618"/>
      <c r="S1172" s="618"/>
      <c r="T1172" s="618"/>
      <c r="U1172" s="618"/>
      <c r="V1172" s="618"/>
      <c r="W1172" s="618"/>
      <c r="X1172" s="618"/>
      <c r="Y1172" s="618"/>
      <c r="Z1172" s="618"/>
      <c r="AC1172" s="619"/>
      <c r="AD1172" s="620"/>
      <c r="AJ1172" s="668"/>
      <c r="AO1172" s="612"/>
      <c r="AP1172" s="612"/>
      <c r="AY1172" s="623"/>
      <c r="BD1172" s="611"/>
      <c r="BG1172" s="624"/>
      <c r="BH1172" s="625"/>
      <c r="BI1172" s="672"/>
      <c r="BO1172" s="612"/>
      <c r="BY1172" s="669"/>
      <c r="CA1172" s="669"/>
    </row>
    <row r="1173" spans="3:79" s="610" customFormat="1">
      <c r="C1173" s="611"/>
      <c r="D1173" s="612"/>
      <c r="E1173" s="613"/>
      <c r="F1173" s="614"/>
      <c r="J1173" s="612"/>
      <c r="N1173" s="668"/>
      <c r="P1173" s="618"/>
      <c r="Q1173" s="618"/>
      <c r="R1173" s="618"/>
      <c r="S1173" s="618"/>
      <c r="T1173" s="618"/>
      <c r="U1173" s="618"/>
      <c r="V1173" s="618"/>
      <c r="W1173" s="618"/>
      <c r="X1173" s="618"/>
      <c r="Y1173" s="618"/>
      <c r="Z1173" s="618"/>
      <c r="AC1173" s="619"/>
      <c r="AD1173" s="620"/>
      <c r="AJ1173" s="668"/>
      <c r="AO1173" s="612"/>
      <c r="AP1173" s="612"/>
      <c r="AY1173" s="623"/>
      <c r="BD1173" s="611"/>
      <c r="BG1173" s="624"/>
      <c r="BH1173" s="625"/>
      <c r="BI1173" s="672"/>
      <c r="BO1173" s="612"/>
      <c r="BY1173" s="669"/>
      <c r="CA1173" s="669"/>
    </row>
    <row r="1174" spans="3:79" s="610" customFormat="1">
      <c r="C1174" s="611"/>
      <c r="D1174" s="612"/>
      <c r="E1174" s="613"/>
      <c r="F1174" s="614"/>
      <c r="J1174" s="612"/>
      <c r="N1174" s="668"/>
      <c r="P1174" s="618"/>
      <c r="Q1174" s="618"/>
      <c r="R1174" s="618"/>
      <c r="S1174" s="618"/>
      <c r="T1174" s="618"/>
      <c r="U1174" s="618"/>
      <c r="V1174" s="618"/>
      <c r="W1174" s="618"/>
      <c r="X1174" s="618"/>
      <c r="Y1174" s="618"/>
      <c r="Z1174" s="618"/>
      <c r="AC1174" s="619"/>
      <c r="AD1174" s="620"/>
      <c r="AJ1174" s="668"/>
      <c r="AO1174" s="612"/>
      <c r="AP1174" s="612"/>
      <c r="AY1174" s="623"/>
      <c r="BD1174" s="611"/>
      <c r="BG1174" s="624"/>
      <c r="BH1174" s="625"/>
      <c r="BI1174" s="672"/>
      <c r="BO1174" s="612"/>
      <c r="BY1174" s="669"/>
      <c r="CA1174" s="669"/>
    </row>
    <row r="1175" spans="3:79" s="610" customFormat="1">
      <c r="C1175" s="611"/>
      <c r="D1175" s="612"/>
      <c r="E1175" s="613"/>
      <c r="F1175" s="614"/>
      <c r="J1175" s="612"/>
      <c r="N1175" s="668"/>
      <c r="P1175" s="618"/>
      <c r="Q1175" s="618"/>
      <c r="R1175" s="618"/>
      <c r="S1175" s="618"/>
      <c r="T1175" s="618"/>
      <c r="U1175" s="618"/>
      <c r="V1175" s="618"/>
      <c r="W1175" s="618"/>
      <c r="X1175" s="618"/>
      <c r="Y1175" s="618"/>
      <c r="Z1175" s="618"/>
      <c r="AC1175" s="619"/>
      <c r="AD1175" s="620"/>
      <c r="AJ1175" s="668"/>
      <c r="AO1175" s="612"/>
      <c r="AP1175" s="612"/>
      <c r="AY1175" s="623"/>
      <c r="BD1175" s="611"/>
      <c r="BG1175" s="624"/>
      <c r="BH1175" s="625"/>
      <c r="BI1175" s="672"/>
      <c r="BO1175" s="612"/>
      <c r="BY1175" s="669"/>
      <c r="CA1175" s="669"/>
    </row>
    <row r="1176" spans="3:79" s="610" customFormat="1">
      <c r="C1176" s="611"/>
      <c r="D1176" s="612"/>
      <c r="E1176" s="613"/>
      <c r="F1176" s="614"/>
      <c r="J1176" s="612"/>
      <c r="N1176" s="668"/>
      <c r="P1176" s="618"/>
      <c r="Q1176" s="618"/>
      <c r="R1176" s="618"/>
      <c r="S1176" s="618"/>
      <c r="T1176" s="618"/>
      <c r="U1176" s="618"/>
      <c r="V1176" s="618"/>
      <c r="W1176" s="618"/>
      <c r="X1176" s="618"/>
      <c r="Y1176" s="618"/>
      <c r="Z1176" s="618"/>
      <c r="AC1176" s="619"/>
      <c r="AD1176" s="620"/>
      <c r="AJ1176" s="668"/>
      <c r="AO1176" s="612"/>
      <c r="AP1176" s="612"/>
      <c r="AY1176" s="623"/>
      <c r="BD1176" s="611"/>
      <c r="BG1176" s="624"/>
      <c r="BH1176" s="625"/>
      <c r="BI1176" s="672"/>
      <c r="BO1176" s="612"/>
      <c r="BY1176" s="669"/>
      <c r="CA1176" s="669"/>
    </row>
    <row r="1177" spans="3:79" s="610" customFormat="1">
      <c r="C1177" s="611"/>
      <c r="D1177" s="612"/>
      <c r="E1177" s="613"/>
      <c r="F1177" s="614"/>
      <c r="J1177" s="612"/>
      <c r="N1177" s="668"/>
      <c r="P1177" s="618"/>
      <c r="Q1177" s="618"/>
      <c r="R1177" s="618"/>
      <c r="S1177" s="618"/>
      <c r="T1177" s="618"/>
      <c r="U1177" s="618"/>
      <c r="V1177" s="618"/>
      <c r="W1177" s="618"/>
      <c r="X1177" s="618"/>
      <c r="Y1177" s="618"/>
      <c r="Z1177" s="618"/>
      <c r="AC1177" s="619"/>
      <c r="AD1177" s="620"/>
      <c r="AJ1177" s="668"/>
      <c r="AO1177" s="612"/>
      <c r="AP1177" s="612"/>
      <c r="AY1177" s="623"/>
      <c r="BD1177" s="611"/>
      <c r="BG1177" s="624"/>
      <c r="BH1177" s="625"/>
      <c r="BI1177" s="672"/>
      <c r="BO1177" s="612"/>
      <c r="BY1177" s="669"/>
      <c r="CA1177" s="669"/>
    </row>
    <row r="1178" spans="3:79" s="610" customFormat="1">
      <c r="C1178" s="611"/>
      <c r="D1178" s="612"/>
      <c r="E1178" s="613"/>
      <c r="F1178" s="614"/>
      <c r="J1178" s="612"/>
      <c r="N1178" s="668"/>
      <c r="P1178" s="618"/>
      <c r="Q1178" s="618"/>
      <c r="R1178" s="618"/>
      <c r="S1178" s="618"/>
      <c r="T1178" s="618"/>
      <c r="U1178" s="618"/>
      <c r="V1178" s="618"/>
      <c r="W1178" s="618"/>
      <c r="X1178" s="618"/>
      <c r="Y1178" s="618"/>
      <c r="Z1178" s="618"/>
      <c r="AC1178" s="619"/>
      <c r="AD1178" s="620"/>
      <c r="AJ1178" s="668"/>
      <c r="AO1178" s="612"/>
      <c r="AP1178" s="612"/>
      <c r="AY1178" s="623"/>
      <c r="BD1178" s="611"/>
      <c r="BG1178" s="624"/>
      <c r="BH1178" s="625"/>
      <c r="BI1178" s="672"/>
      <c r="BO1178" s="612"/>
      <c r="BY1178" s="669"/>
      <c r="CA1178" s="669"/>
    </row>
    <row r="1179" spans="3:79" s="610" customFormat="1">
      <c r="C1179" s="611"/>
      <c r="D1179" s="612"/>
      <c r="E1179" s="613"/>
      <c r="F1179" s="614"/>
      <c r="J1179" s="612"/>
      <c r="N1179" s="668"/>
      <c r="P1179" s="618"/>
      <c r="Q1179" s="618"/>
      <c r="R1179" s="618"/>
      <c r="S1179" s="618"/>
      <c r="T1179" s="618"/>
      <c r="U1179" s="618"/>
      <c r="V1179" s="618"/>
      <c r="W1179" s="618"/>
      <c r="X1179" s="618"/>
      <c r="Y1179" s="618"/>
      <c r="Z1179" s="618"/>
      <c r="AC1179" s="619"/>
      <c r="AD1179" s="620"/>
      <c r="AJ1179" s="668"/>
      <c r="AO1179" s="612"/>
      <c r="AP1179" s="612"/>
      <c r="AY1179" s="623"/>
      <c r="BD1179" s="611"/>
      <c r="BG1179" s="624"/>
      <c r="BH1179" s="625"/>
      <c r="BI1179" s="672"/>
      <c r="BO1179" s="612"/>
      <c r="BY1179" s="669"/>
      <c r="CA1179" s="669"/>
    </row>
    <row r="1180" spans="3:79" s="610" customFormat="1">
      <c r="C1180" s="611"/>
      <c r="D1180" s="612"/>
      <c r="E1180" s="613"/>
      <c r="F1180" s="614"/>
      <c r="J1180" s="612"/>
      <c r="N1180" s="668"/>
      <c r="P1180" s="618"/>
      <c r="Q1180" s="618"/>
      <c r="R1180" s="618"/>
      <c r="S1180" s="618"/>
      <c r="T1180" s="618"/>
      <c r="U1180" s="618"/>
      <c r="V1180" s="618"/>
      <c r="W1180" s="618"/>
      <c r="X1180" s="618"/>
      <c r="Y1180" s="618"/>
      <c r="Z1180" s="618"/>
      <c r="AC1180" s="619"/>
      <c r="AD1180" s="620"/>
      <c r="AJ1180" s="668"/>
      <c r="AO1180" s="612"/>
      <c r="AP1180" s="612"/>
      <c r="AY1180" s="623"/>
      <c r="BD1180" s="611"/>
      <c r="BG1180" s="624"/>
      <c r="BH1180" s="625"/>
      <c r="BI1180" s="672"/>
      <c r="BO1180" s="612"/>
      <c r="BY1180" s="669"/>
      <c r="CA1180" s="669"/>
    </row>
    <row r="1181" spans="3:79" s="610" customFormat="1">
      <c r="C1181" s="611"/>
      <c r="D1181" s="612"/>
      <c r="E1181" s="613"/>
      <c r="F1181" s="614"/>
      <c r="J1181" s="612"/>
      <c r="N1181" s="668"/>
      <c r="P1181" s="618"/>
      <c r="Q1181" s="618"/>
      <c r="R1181" s="618"/>
      <c r="S1181" s="618"/>
      <c r="T1181" s="618"/>
      <c r="U1181" s="618"/>
      <c r="V1181" s="618"/>
      <c r="W1181" s="618"/>
      <c r="X1181" s="618"/>
      <c r="Y1181" s="618"/>
      <c r="Z1181" s="618"/>
      <c r="AC1181" s="619"/>
      <c r="AD1181" s="620"/>
      <c r="AJ1181" s="668"/>
      <c r="AO1181" s="612"/>
      <c r="AP1181" s="612"/>
      <c r="AY1181" s="623"/>
      <c r="BD1181" s="611"/>
      <c r="BG1181" s="624"/>
      <c r="BH1181" s="625"/>
      <c r="BI1181" s="672"/>
      <c r="BO1181" s="612"/>
      <c r="BY1181" s="669"/>
      <c r="CA1181" s="669"/>
    </row>
    <row r="1182" spans="3:79" s="610" customFormat="1">
      <c r="C1182" s="611"/>
      <c r="D1182" s="612"/>
      <c r="E1182" s="613"/>
      <c r="F1182" s="614"/>
      <c r="J1182" s="612"/>
      <c r="N1182" s="668"/>
      <c r="P1182" s="618"/>
      <c r="Q1182" s="618"/>
      <c r="R1182" s="618"/>
      <c r="S1182" s="618"/>
      <c r="T1182" s="618"/>
      <c r="U1182" s="618"/>
      <c r="V1182" s="618"/>
      <c r="W1182" s="618"/>
      <c r="X1182" s="618"/>
      <c r="Y1182" s="618"/>
      <c r="Z1182" s="618"/>
      <c r="AC1182" s="619"/>
      <c r="AD1182" s="620"/>
      <c r="AJ1182" s="668"/>
      <c r="AO1182" s="612"/>
      <c r="AP1182" s="612"/>
      <c r="AY1182" s="623"/>
      <c r="BD1182" s="611"/>
      <c r="BG1182" s="624"/>
      <c r="BH1182" s="625"/>
      <c r="BI1182" s="672"/>
      <c r="BO1182" s="612"/>
      <c r="BY1182" s="669"/>
      <c r="CA1182" s="669"/>
    </row>
    <row r="1183" spans="3:79" s="610" customFormat="1">
      <c r="C1183" s="611"/>
      <c r="D1183" s="612"/>
      <c r="E1183" s="613"/>
      <c r="F1183" s="614"/>
      <c r="J1183" s="612"/>
      <c r="N1183" s="668"/>
      <c r="P1183" s="618"/>
      <c r="Q1183" s="618"/>
      <c r="R1183" s="618"/>
      <c r="S1183" s="618"/>
      <c r="T1183" s="618"/>
      <c r="U1183" s="618"/>
      <c r="V1183" s="618"/>
      <c r="W1183" s="618"/>
      <c r="X1183" s="618"/>
      <c r="Y1183" s="618"/>
      <c r="Z1183" s="618"/>
      <c r="AC1183" s="619"/>
      <c r="AD1183" s="620"/>
      <c r="AJ1183" s="668"/>
      <c r="AO1183" s="612"/>
      <c r="AP1183" s="612"/>
      <c r="AY1183" s="623"/>
      <c r="BD1183" s="611"/>
      <c r="BG1183" s="624"/>
      <c r="BH1183" s="625"/>
      <c r="BI1183" s="672"/>
      <c r="BO1183" s="612"/>
      <c r="BY1183" s="669"/>
      <c r="CA1183" s="669"/>
    </row>
    <row r="1184" spans="3:79" s="610" customFormat="1">
      <c r="C1184" s="611"/>
      <c r="D1184" s="612"/>
      <c r="E1184" s="613"/>
      <c r="F1184" s="614"/>
      <c r="J1184" s="612"/>
      <c r="N1184" s="668"/>
      <c r="P1184" s="618"/>
      <c r="Q1184" s="618"/>
      <c r="R1184" s="618"/>
      <c r="S1184" s="618"/>
      <c r="T1184" s="618"/>
      <c r="U1184" s="618"/>
      <c r="V1184" s="618"/>
      <c r="W1184" s="618"/>
      <c r="X1184" s="618"/>
      <c r="Y1184" s="618"/>
      <c r="Z1184" s="618"/>
      <c r="AC1184" s="619"/>
      <c r="AD1184" s="620"/>
      <c r="AJ1184" s="668"/>
      <c r="AO1184" s="612"/>
      <c r="AP1184" s="612"/>
      <c r="AY1184" s="623"/>
      <c r="BD1184" s="611"/>
      <c r="BG1184" s="624"/>
      <c r="BH1184" s="625"/>
      <c r="BI1184" s="672"/>
      <c r="BO1184" s="612"/>
      <c r="BY1184" s="669"/>
      <c r="CA1184" s="669"/>
    </row>
    <row r="1185" spans="3:79" s="610" customFormat="1">
      <c r="C1185" s="611"/>
      <c r="D1185" s="612"/>
      <c r="E1185" s="613"/>
      <c r="F1185" s="614"/>
      <c r="J1185" s="612"/>
      <c r="N1185" s="668"/>
      <c r="P1185" s="618"/>
      <c r="Q1185" s="618"/>
      <c r="R1185" s="618"/>
      <c r="S1185" s="618"/>
      <c r="T1185" s="618"/>
      <c r="U1185" s="618"/>
      <c r="V1185" s="618"/>
      <c r="W1185" s="618"/>
      <c r="X1185" s="618"/>
      <c r="Y1185" s="618"/>
      <c r="Z1185" s="618"/>
      <c r="AC1185" s="619"/>
      <c r="AD1185" s="620"/>
      <c r="AJ1185" s="668"/>
      <c r="AO1185" s="612"/>
      <c r="AP1185" s="612"/>
      <c r="AY1185" s="623"/>
      <c r="BD1185" s="611"/>
      <c r="BG1185" s="624"/>
      <c r="BH1185" s="625"/>
      <c r="BI1185" s="672"/>
      <c r="BO1185" s="612"/>
      <c r="BY1185" s="669"/>
      <c r="CA1185" s="669"/>
    </row>
    <row r="1186" spans="3:79" s="610" customFormat="1">
      <c r="C1186" s="611"/>
      <c r="D1186" s="612"/>
      <c r="E1186" s="613"/>
      <c r="F1186" s="614"/>
      <c r="J1186" s="612"/>
      <c r="N1186" s="668"/>
      <c r="P1186" s="618"/>
      <c r="Q1186" s="618"/>
      <c r="R1186" s="618"/>
      <c r="S1186" s="618"/>
      <c r="T1186" s="618"/>
      <c r="U1186" s="618"/>
      <c r="V1186" s="618"/>
      <c r="W1186" s="618"/>
      <c r="X1186" s="618"/>
      <c r="Y1186" s="618"/>
      <c r="Z1186" s="618"/>
      <c r="AC1186" s="619"/>
      <c r="AD1186" s="620"/>
      <c r="AJ1186" s="668"/>
      <c r="AO1186" s="612"/>
      <c r="AP1186" s="612"/>
      <c r="AY1186" s="623"/>
      <c r="BD1186" s="611"/>
      <c r="BG1186" s="624"/>
      <c r="BH1186" s="625"/>
      <c r="BI1186" s="672"/>
      <c r="BO1186" s="612"/>
      <c r="BY1186" s="669"/>
      <c r="CA1186" s="669"/>
    </row>
    <row r="1187" spans="3:79" s="610" customFormat="1">
      <c r="C1187" s="611"/>
      <c r="D1187" s="612"/>
      <c r="E1187" s="613"/>
      <c r="F1187" s="614"/>
      <c r="J1187" s="612"/>
      <c r="N1187" s="668"/>
      <c r="P1187" s="618"/>
      <c r="Q1187" s="618"/>
      <c r="R1187" s="618"/>
      <c r="S1187" s="618"/>
      <c r="T1187" s="618"/>
      <c r="U1187" s="618"/>
      <c r="V1187" s="618"/>
      <c r="W1187" s="618"/>
      <c r="X1187" s="618"/>
      <c r="Y1187" s="618"/>
      <c r="Z1187" s="618"/>
      <c r="AC1187" s="619"/>
      <c r="AD1187" s="620"/>
      <c r="AJ1187" s="668"/>
      <c r="AO1187" s="612"/>
      <c r="AP1187" s="612"/>
      <c r="AY1187" s="623"/>
      <c r="BD1187" s="611"/>
      <c r="BG1187" s="624"/>
      <c r="BH1187" s="625"/>
      <c r="BI1187" s="672"/>
      <c r="BO1187" s="612"/>
      <c r="BY1187" s="669"/>
      <c r="CA1187" s="669"/>
    </row>
    <row r="1188" spans="3:79" s="610" customFormat="1">
      <c r="C1188" s="611"/>
      <c r="D1188" s="612"/>
      <c r="E1188" s="613"/>
      <c r="F1188" s="614"/>
      <c r="J1188" s="612"/>
      <c r="N1188" s="668"/>
      <c r="P1188" s="618"/>
      <c r="Q1188" s="618"/>
      <c r="R1188" s="618"/>
      <c r="S1188" s="618"/>
      <c r="T1188" s="618"/>
      <c r="U1188" s="618"/>
      <c r="V1188" s="618"/>
      <c r="W1188" s="618"/>
      <c r="X1188" s="618"/>
      <c r="Y1188" s="618"/>
      <c r="Z1188" s="618"/>
      <c r="AC1188" s="619"/>
      <c r="AD1188" s="620"/>
      <c r="AJ1188" s="668"/>
      <c r="AO1188" s="612"/>
      <c r="AP1188" s="612"/>
      <c r="AY1188" s="623"/>
      <c r="BD1188" s="611"/>
      <c r="BG1188" s="624"/>
      <c r="BH1188" s="625"/>
      <c r="BI1188" s="672"/>
      <c r="BO1188" s="612"/>
      <c r="BY1188" s="669"/>
      <c r="CA1188" s="669"/>
    </row>
    <row r="1189" spans="3:79" s="610" customFormat="1">
      <c r="C1189" s="611"/>
      <c r="D1189" s="612"/>
      <c r="E1189" s="613"/>
      <c r="F1189" s="614"/>
      <c r="J1189" s="612"/>
      <c r="N1189" s="668"/>
      <c r="P1189" s="618"/>
      <c r="Q1189" s="618"/>
      <c r="R1189" s="618"/>
      <c r="S1189" s="618"/>
      <c r="T1189" s="618"/>
      <c r="U1189" s="618"/>
      <c r="V1189" s="618"/>
      <c r="W1189" s="618"/>
      <c r="X1189" s="618"/>
      <c r="Y1189" s="618"/>
      <c r="Z1189" s="618"/>
      <c r="AC1189" s="619"/>
      <c r="AD1189" s="620"/>
      <c r="AJ1189" s="668"/>
      <c r="AO1189" s="612"/>
      <c r="AP1189" s="612"/>
      <c r="AY1189" s="623"/>
      <c r="BD1189" s="611"/>
      <c r="BG1189" s="624"/>
      <c r="BH1189" s="625"/>
      <c r="BI1189" s="672"/>
      <c r="BO1189" s="612"/>
      <c r="BY1189" s="669"/>
      <c r="CA1189" s="669"/>
    </row>
    <row r="1190" spans="3:79" s="610" customFormat="1">
      <c r="C1190" s="611"/>
      <c r="D1190" s="612"/>
      <c r="E1190" s="613"/>
      <c r="F1190" s="614"/>
      <c r="J1190" s="612"/>
      <c r="N1190" s="668"/>
      <c r="P1190" s="618"/>
      <c r="Q1190" s="618"/>
      <c r="R1190" s="618"/>
      <c r="S1190" s="618"/>
      <c r="T1190" s="618"/>
      <c r="U1190" s="618"/>
      <c r="V1190" s="618"/>
      <c r="W1190" s="618"/>
      <c r="X1190" s="618"/>
      <c r="Y1190" s="618"/>
      <c r="Z1190" s="618"/>
      <c r="AC1190" s="619"/>
      <c r="AD1190" s="620"/>
      <c r="AJ1190" s="668"/>
      <c r="AO1190" s="612"/>
      <c r="AP1190" s="612"/>
      <c r="AY1190" s="623"/>
      <c r="BD1190" s="611"/>
      <c r="BG1190" s="624"/>
      <c r="BH1190" s="625"/>
      <c r="BI1190" s="672"/>
      <c r="BO1190" s="612"/>
      <c r="BY1190" s="669"/>
      <c r="CA1190" s="669"/>
    </row>
    <row r="1191" spans="3:79" s="610" customFormat="1">
      <c r="C1191" s="611"/>
      <c r="D1191" s="612"/>
      <c r="E1191" s="613"/>
      <c r="F1191" s="614"/>
      <c r="J1191" s="612"/>
      <c r="N1191" s="668"/>
      <c r="P1191" s="618"/>
      <c r="Q1191" s="618"/>
      <c r="R1191" s="618"/>
      <c r="S1191" s="618"/>
      <c r="T1191" s="618"/>
      <c r="U1191" s="618"/>
      <c r="V1191" s="618"/>
      <c r="W1191" s="618"/>
      <c r="X1191" s="618"/>
      <c r="Y1191" s="618"/>
      <c r="Z1191" s="618"/>
      <c r="AC1191" s="619"/>
      <c r="AD1191" s="620"/>
      <c r="AJ1191" s="668"/>
      <c r="AO1191" s="612"/>
      <c r="AP1191" s="612"/>
      <c r="AY1191" s="623"/>
      <c r="BD1191" s="611"/>
      <c r="BG1191" s="624"/>
      <c r="BH1191" s="625"/>
      <c r="BI1191" s="672"/>
      <c r="BO1191" s="612"/>
      <c r="BY1191" s="669"/>
      <c r="CA1191" s="669"/>
    </row>
    <row r="1192" spans="3:79" s="610" customFormat="1">
      <c r="C1192" s="611"/>
      <c r="D1192" s="612"/>
      <c r="E1192" s="613"/>
      <c r="F1192" s="614"/>
      <c r="J1192" s="612"/>
      <c r="N1192" s="668"/>
      <c r="P1192" s="618"/>
      <c r="Q1192" s="618"/>
      <c r="R1192" s="618"/>
      <c r="S1192" s="618"/>
      <c r="T1192" s="618"/>
      <c r="U1192" s="618"/>
      <c r="V1192" s="618"/>
      <c r="W1192" s="618"/>
      <c r="X1192" s="618"/>
      <c r="Y1192" s="618"/>
      <c r="Z1192" s="618"/>
      <c r="AC1192" s="619"/>
      <c r="AD1192" s="620"/>
      <c r="AJ1192" s="668"/>
      <c r="AO1192" s="612"/>
      <c r="AP1192" s="612"/>
      <c r="AY1192" s="623"/>
      <c r="BD1192" s="611"/>
      <c r="BG1192" s="624"/>
      <c r="BH1192" s="625"/>
      <c r="BI1192" s="672"/>
      <c r="BO1192" s="612"/>
      <c r="BY1192" s="669"/>
      <c r="CA1192" s="669"/>
    </row>
    <row r="1193" spans="3:79" s="610" customFormat="1">
      <c r="C1193" s="611"/>
      <c r="D1193" s="612"/>
      <c r="E1193" s="613"/>
      <c r="F1193" s="614"/>
      <c r="J1193" s="612"/>
      <c r="N1193" s="668"/>
      <c r="P1193" s="618"/>
      <c r="Q1193" s="618"/>
      <c r="R1193" s="618"/>
      <c r="S1193" s="618"/>
      <c r="T1193" s="618"/>
      <c r="U1193" s="618"/>
      <c r="V1193" s="618"/>
      <c r="W1193" s="618"/>
      <c r="X1193" s="618"/>
      <c r="Y1193" s="618"/>
      <c r="Z1193" s="618"/>
      <c r="AC1193" s="619"/>
      <c r="AD1193" s="620"/>
      <c r="AJ1193" s="668"/>
      <c r="AO1193" s="612"/>
      <c r="AP1193" s="612"/>
      <c r="AY1193" s="623"/>
      <c r="BD1193" s="611"/>
      <c r="BG1193" s="624"/>
      <c r="BH1193" s="625"/>
      <c r="BI1193" s="672"/>
      <c r="BO1193" s="612"/>
      <c r="BY1193" s="669"/>
      <c r="CA1193" s="669"/>
    </row>
    <row r="1194" spans="3:79" s="610" customFormat="1">
      <c r="C1194" s="611"/>
      <c r="D1194" s="612"/>
      <c r="E1194" s="613"/>
      <c r="F1194" s="614"/>
      <c r="J1194" s="612"/>
      <c r="N1194" s="668"/>
      <c r="P1194" s="618"/>
      <c r="Q1194" s="618"/>
      <c r="R1194" s="618"/>
      <c r="S1194" s="618"/>
      <c r="T1194" s="618"/>
      <c r="U1194" s="618"/>
      <c r="V1194" s="618"/>
      <c r="W1194" s="618"/>
      <c r="X1194" s="618"/>
      <c r="Y1194" s="618"/>
      <c r="Z1194" s="618"/>
      <c r="AC1194" s="619"/>
      <c r="AD1194" s="620"/>
      <c r="AJ1194" s="668"/>
      <c r="AO1194" s="612"/>
      <c r="AP1194" s="612"/>
      <c r="AY1194" s="623"/>
      <c r="BD1194" s="611"/>
      <c r="BG1194" s="624"/>
      <c r="BH1194" s="625"/>
      <c r="BI1194" s="672"/>
      <c r="BO1194" s="612"/>
      <c r="BY1194" s="669"/>
      <c r="CA1194" s="669"/>
    </row>
    <row r="1195" spans="3:79" s="610" customFormat="1">
      <c r="C1195" s="611"/>
      <c r="D1195" s="612"/>
      <c r="E1195" s="613"/>
      <c r="F1195" s="614"/>
      <c r="J1195" s="612"/>
      <c r="N1195" s="668"/>
      <c r="P1195" s="618"/>
      <c r="Q1195" s="618"/>
      <c r="R1195" s="618"/>
      <c r="S1195" s="618"/>
      <c r="T1195" s="618"/>
      <c r="U1195" s="618"/>
      <c r="V1195" s="618"/>
      <c r="W1195" s="618"/>
      <c r="X1195" s="618"/>
      <c r="Y1195" s="618"/>
      <c r="Z1195" s="618"/>
      <c r="AC1195" s="619"/>
      <c r="AD1195" s="620"/>
      <c r="AJ1195" s="668"/>
      <c r="AO1195" s="612"/>
      <c r="AP1195" s="612"/>
      <c r="AY1195" s="623"/>
      <c r="BD1195" s="611"/>
      <c r="BG1195" s="624"/>
      <c r="BH1195" s="625"/>
      <c r="BI1195" s="672"/>
      <c r="BO1195" s="612"/>
      <c r="BY1195" s="669"/>
      <c r="CA1195" s="669"/>
    </row>
    <row r="1196" spans="3:79" s="610" customFormat="1">
      <c r="C1196" s="611"/>
      <c r="D1196" s="612"/>
      <c r="E1196" s="613"/>
      <c r="F1196" s="614"/>
      <c r="J1196" s="612"/>
      <c r="N1196" s="668"/>
      <c r="P1196" s="618"/>
      <c r="Q1196" s="618"/>
      <c r="R1196" s="618"/>
      <c r="S1196" s="618"/>
      <c r="T1196" s="618"/>
      <c r="U1196" s="618"/>
      <c r="V1196" s="618"/>
      <c r="W1196" s="618"/>
      <c r="X1196" s="618"/>
      <c r="Y1196" s="618"/>
      <c r="Z1196" s="618"/>
      <c r="AC1196" s="619"/>
      <c r="AD1196" s="620"/>
      <c r="AJ1196" s="668"/>
      <c r="AO1196" s="612"/>
      <c r="AP1196" s="612"/>
      <c r="AY1196" s="623"/>
      <c r="BD1196" s="611"/>
      <c r="BG1196" s="624"/>
      <c r="BH1196" s="625"/>
      <c r="BI1196" s="672"/>
      <c r="BO1196" s="612"/>
      <c r="BY1196" s="669"/>
      <c r="CA1196" s="669"/>
    </row>
    <row r="1197" spans="3:79" s="610" customFormat="1">
      <c r="C1197" s="611"/>
      <c r="D1197" s="612"/>
      <c r="E1197" s="613"/>
      <c r="F1197" s="614"/>
      <c r="J1197" s="612"/>
      <c r="N1197" s="668"/>
      <c r="P1197" s="618"/>
      <c r="Q1197" s="618"/>
      <c r="R1197" s="618"/>
      <c r="S1197" s="618"/>
      <c r="T1197" s="618"/>
      <c r="U1197" s="618"/>
      <c r="V1197" s="618"/>
      <c r="W1197" s="618"/>
      <c r="X1197" s="618"/>
      <c r="Y1197" s="618"/>
      <c r="Z1197" s="618"/>
      <c r="AC1197" s="619"/>
      <c r="AD1197" s="620"/>
      <c r="AJ1197" s="668"/>
      <c r="AO1197" s="612"/>
      <c r="AP1197" s="612"/>
      <c r="AY1197" s="623"/>
      <c r="BD1197" s="611"/>
      <c r="BG1197" s="624"/>
      <c r="BH1197" s="625"/>
      <c r="BI1197" s="672"/>
      <c r="BO1197" s="612"/>
      <c r="BY1197" s="669"/>
      <c r="CA1197" s="669"/>
    </row>
    <row r="1198" spans="3:79" s="610" customFormat="1">
      <c r="C1198" s="611"/>
      <c r="D1198" s="612"/>
      <c r="E1198" s="613"/>
      <c r="F1198" s="614"/>
      <c r="J1198" s="612"/>
      <c r="N1198" s="668"/>
      <c r="P1198" s="618"/>
      <c r="Q1198" s="618"/>
      <c r="R1198" s="618"/>
      <c r="S1198" s="618"/>
      <c r="T1198" s="618"/>
      <c r="U1198" s="618"/>
      <c r="V1198" s="618"/>
      <c r="W1198" s="618"/>
      <c r="X1198" s="618"/>
      <c r="Y1198" s="618"/>
      <c r="Z1198" s="618"/>
      <c r="AC1198" s="619"/>
      <c r="AD1198" s="620"/>
      <c r="AJ1198" s="668"/>
      <c r="AO1198" s="612"/>
      <c r="AP1198" s="612"/>
      <c r="AY1198" s="623"/>
      <c r="BD1198" s="611"/>
      <c r="BG1198" s="624"/>
      <c r="BH1198" s="625"/>
      <c r="BI1198" s="672"/>
      <c r="BO1198" s="612"/>
      <c r="BY1198" s="669"/>
      <c r="CA1198" s="669"/>
    </row>
    <row r="1199" spans="3:79" s="610" customFormat="1">
      <c r="C1199" s="611"/>
      <c r="D1199" s="612"/>
      <c r="E1199" s="613"/>
      <c r="F1199" s="614"/>
      <c r="J1199" s="612"/>
      <c r="N1199" s="668"/>
      <c r="P1199" s="618"/>
      <c r="Q1199" s="618"/>
      <c r="R1199" s="618"/>
      <c r="S1199" s="618"/>
      <c r="T1199" s="618"/>
      <c r="U1199" s="618"/>
      <c r="V1199" s="618"/>
      <c r="W1199" s="618"/>
      <c r="X1199" s="618"/>
      <c r="Y1199" s="618"/>
      <c r="Z1199" s="618"/>
      <c r="AC1199" s="619"/>
      <c r="AD1199" s="620"/>
      <c r="AJ1199" s="668"/>
      <c r="AO1199" s="612"/>
      <c r="AP1199" s="612"/>
      <c r="AY1199" s="623"/>
      <c r="BD1199" s="611"/>
      <c r="BG1199" s="624"/>
      <c r="BH1199" s="625"/>
      <c r="BI1199" s="672"/>
      <c r="BO1199" s="612"/>
      <c r="BY1199" s="669"/>
      <c r="CA1199" s="669"/>
    </row>
    <row r="1200" spans="3:79" s="610" customFormat="1">
      <c r="C1200" s="611"/>
      <c r="D1200" s="612"/>
      <c r="E1200" s="613"/>
      <c r="F1200" s="614"/>
      <c r="J1200" s="612"/>
      <c r="N1200" s="668"/>
      <c r="P1200" s="618"/>
      <c r="Q1200" s="618"/>
      <c r="R1200" s="618"/>
      <c r="S1200" s="618"/>
      <c r="T1200" s="618"/>
      <c r="U1200" s="618"/>
      <c r="V1200" s="618"/>
      <c r="W1200" s="618"/>
      <c r="X1200" s="618"/>
      <c r="Y1200" s="618"/>
      <c r="Z1200" s="618"/>
      <c r="AC1200" s="619"/>
      <c r="AD1200" s="620"/>
      <c r="AJ1200" s="668"/>
      <c r="AO1200" s="612"/>
      <c r="AP1200" s="612"/>
      <c r="AY1200" s="623"/>
      <c r="BD1200" s="611"/>
      <c r="BG1200" s="624"/>
      <c r="BH1200" s="625"/>
      <c r="BI1200" s="672"/>
      <c r="BO1200" s="612"/>
      <c r="BY1200" s="669"/>
      <c r="CA1200" s="669"/>
    </row>
    <row r="1201" spans="3:79" s="610" customFormat="1">
      <c r="C1201" s="611"/>
      <c r="D1201" s="612"/>
      <c r="E1201" s="613"/>
      <c r="F1201" s="614"/>
      <c r="J1201" s="612"/>
      <c r="N1201" s="668"/>
      <c r="P1201" s="618"/>
      <c r="Q1201" s="618"/>
      <c r="R1201" s="618"/>
      <c r="S1201" s="618"/>
      <c r="T1201" s="618"/>
      <c r="U1201" s="618"/>
      <c r="V1201" s="618"/>
      <c r="W1201" s="618"/>
      <c r="X1201" s="618"/>
      <c r="Y1201" s="618"/>
      <c r="Z1201" s="618"/>
      <c r="AC1201" s="619"/>
      <c r="AD1201" s="620"/>
      <c r="AJ1201" s="668"/>
      <c r="AO1201" s="612"/>
      <c r="AP1201" s="612"/>
      <c r="AY1201" s="623"/>
      <c r="BD1201" s="611"/>
      <c r="BG1201" s="624"/>
      <c r="BH1201" s="625"/>
      <c r="BI1201" s="672"/>
      <c r="BO1201" s="612"/>
      <c r="BY1201" s="669"/>
      <c r="CA1201" s="669"/>
    </row>
    <row r="1202" spans="3:79" s="610" customFormat="1">
      <c r="C1202" s="611"/>
      <c r="D1202" s="612"/>
      <c r="E1202" s="613"/>
      <c r="F1202" s="614"/>
      <c r="J1202" s="612"/>
      <c r="N1202" s="668"/>
      <c r="P1202" s="618"/>
      <c r="Q1202" s="618"/>
      <c r="R1202" s="618"/>
      <c r="S1202" s="618"/>
      <c r="T1202" s="618"/>
      <c r="U1202" s="618"/>
      <c r="V1202" s="618"/>
      <c r="W1202" s="618"/>
      <c r="X1202" s="618"/>
      <c r="Y1202" s="618"/>
      <c r="Z1202" s="618"/>
      <c r="AC1202" s="619"/>
      <c r="AD1202" s="620"/>
      <c r="AJ1202" s="668"/>
      <c r="AO1202" s="612"/>
      <c r="AP1202" s="612"/>
      <c r="AY1202" s="623"/>
      <c r="BD1202" s="611"/>
      <c r="BG1202" s="624"/>
      <c r="BH1202" s="625"/>
      <c r="BI1202" s="672"/>
      <c r="BO1202" s="612"/>
      <c r="BY1202" s="669"/>
      <c r="CA1202" s="669"/>
    </row>
    <row r="1203" spans="3:79" s="610" customFormat="1">
      <c r="C1203" s="611"/>
      <c r="D1203" s="612"/>
      <c r="E1203" s="613"/>
      <c r="F1203" s="614"/>
      <c r="J1203" s="612"/>
      <c r="N1203" s="668"/>
      <c r="P1203" s="618"/>
      <c r="Q1203" s="618"/>
      <c r="R1203" s="618"/>
      <c r="S1203" s="618"/>
      <c r="T1203" s="618"/>
      <c r="U1203" s="618"/>
      <c r="V1203" s="618"/>
      <c r="W1203" s="618"/>
      <c r="X1203" s="618"/>
      <c r="Y1203" s="618"/>
      <c r="Z1203" s="618"/>
      <c r="AC1203" s="619"/>
      <c r="AD1203" s="620"/>
      <c r="AJ1203" s="668"/>
      <c r="AO1203" s="612"/>
      <c r="AP1203" s="612"/>
      <c r="AY1203" s="623"/>
      <c r="BD1203" s="611"/>
      <c r="BG1203" s="624"/>
      <c r="BH1203" s="625"/>
      <c r="BI1203" s="672"/>
      <c r="BO1203" s="612"/>
      <c r="BY1203" s="669"/>
      <c r="CA1203" s="669"/>
    </row>
    <row r="1204" spans="3:79" s="610" customFormat="1">
      <c r="C1204" s="611"/>
      <c r="D1204" s="612"/>
      <c r="E1204" s="613"/>
      <c r="F1204" s="614"/>
      <c r="J1204" s="612"/>
      <c r="N1204" s="668"/>
      <c r="P1204" s="618"/>
      <c r="Q1204" s="618"/>
      <c r="R1204" s="618"/>
      <c r="S1204" s="618"/>
      <c r="T1204" s="618"/>
      <c r="U1204" s="618"/>
      <c r="V1204" s="618"/>
      <c r="W1204" s="618"/>
      <c r="X1204" s="618"/>
      <c r="Y1204" s="618"/>
      <c r="Z1204" s="618"/>
      <c r="AC1204" s="619"/>
      <c r="AD1204" s="620"/>
      <c r="AJ1204" s="668"/>
      <c r="AO1204" s="612"/>
      <c r="AP1204" s="612"/>
      <c r="AY1204" s="623"/>
      <c r="BD1204" s="611"/>
      <c r="BG1204" s="624"/>
      <c r="BH1204" s="625"/>
      <c r="BI1204" s="672"/>
      <c r="BO1204" s="612"/>
      <c r="BY1204" s="669"/>
      <c r="CA1204" s="669"/>
    </row>
    <row r="1205" spans="3:79" s="610" customFormat="1">
      <c r="C1205" s="611"/>
      <c r="D1205" s="612"/>
      <c r="E1205" s="613"/>
      <c r="F1205" s="614"/>
      <c r="J1205" s="612"/>
      <c r="N1205" s="668"/>
      <c r="P1205" s="618"/>
      <c r="Q1205" s="618"/>
      <c r="R1205" s="618"/>
      <c r="S1205" s="618"/>
      <c r="T1205" s="618"/>
      <c r="U1205" s="618"/>
      <c r="V1205" s="618"/>
      <c r="W1205" s="618"/>
      <c r="X1205" s="618"/>
      <c r="Y1205" s="618"/>
      <c r="Z1205" s="618"/>
      <c r="AC1205" s="619"/>
      <c r="AD1205" s="620"/>
      <c r="AJ1205" s="668"/>
      <c r="AO1205" s="612"/>
      <c r="AP1205" s="612"/>
      <c r="AY1205" s="623"/>
      <c r="BD1205" s="611"/>
      <c r="BG1205" s="624"/>
      <c r="BH1205" s="625"/>
      <c r="BI1205" s="672"/>
      <c r="BO1205" s="612"/>
      <c r="BY1205" s="669"/>
      <c r="CA1205" s="669"/>
    </row>
    <row r="1206" spans="3:79" s="610" customFormat="1">
      <c r="C1206" s="611"/>
      <c r="D1206" s="612"/>
      <c r="E1206" s="613"/>
      <c r="F1206" s="614"/>
      <c r="J1206" s="612"/>
      <c r="N1206" s="668"/>
      <c r="P1206" s="618"/>
      <c r="Q1206" s="618"/>
      <c r="R1206" s="618"/>
      <c r="S1206" s="618"/>
      <c r="T1206" s="618"/>
      <c r="U1206" s="618"/>
      <c r="V1206" s="618"/>
      <c r="W1206" s="618"/>
      <c r="X1206" s="618"/>
      <c r="Y1206" s="618"/>
      <c r="Z1206" s="618"/>
      <c r="AC1206" s="619"/>
      <c r="AD1206" s="620"/>
      <c r="AJ1206" s="668"/>
      <c r="AO1206" s="612"/>
      <c r="AP1206" s="612"/>
      <c r="AY1206" s="623"/>
      <c r="BD1206" s="611"/>
      <c r="BG1206" s="624"/>
      <c r="BH1206" s="625"/>
      <c r="BI1206" s="672"/>
      <c r="BO1206" s="612"/>
      <c r="BY1206" s="669"/>
      <c r="CA1206" s="669"/>
    </row>
    <row r="1207" spans="3:79" s="610" customFormat="1">
      <c r="C1207" s="611"/>
      <c r="D1207" s="612"/>
      <c r="E1207" s="613"/>
      <c r="F1207" s="614"/>
      <c r="J1207" s="612"/>
      <c r="N1207" s="668"/>
      <c r="P1207" s="618"/>
      <c r="Q1207" s="618"/>
      <c r="R1207" s="618"/>
      <c r="S1207" s="618"/>
      <c r="T1207" s="618"/>
      <c r="U1207" s="618"/>
      <c r="V1207" s="618"/>
      <c r="W1207" s="618"/>
      <c r="X1207" s="618"/>
      <c r="Y1207" s="618"/>
      <c r="Z1207" s="618"/>
      <c r="AC1207" s="619"/>
      <c r="AD1207" s="620"/>
      <c r="AJ1207" s="668"/>
      <c r="AO1207" s="612"/>
      <c r="AP1207" s="612"/>
      <c r="AY1207" s="623"/>
      <c r="BD1207" s="611"/>
      <c r="BG1207" s="624"/>
      <c r="BH1207" s="625"/>
      <c r="BI1207" s="672"/>
      <c r="BO1207" s="612"/>
      <c r="BY1207" s="669"/>
      <c r="CA1207" s="669"/>
    </row>
    <row r="1208" spans="3:79" s="610" customFormat="1">
      <c r="C1208" s="611"/>
      <c r="D1208" s="612"/>
      <c r="E1208" s="613"/>
      <c r="F1208" s="614"/>
      <c r="J1208" s="612"/>
      <c r="N1208" s="668"/>
      <c r="P1208" s="618"/>
      <c r="Q1208" s="618"/>
      <c r="R1208" s="618"/>
      <c r="S1208" s="618"/>
      <c r="T1208" s="618"/>
      <c r="U1208" s="618"/>
      <c r="V1208" s="618"/>
      <c r="W1208" s="618"/>
      <c r="X1208" s="618"/>
      <c r="Y1208" s="618"/>
      <c r="Z1208" s="618"/>
      <c r="AC1208" s="619"/>
      <c r="AD1208" s="620"/>
      <c r="AJ1208" s="668"/>
      <c r="AO1208" s="612"/>
      <c r="AP1208" s="612"/>
      <c r="AY1208" s="623"/>
      <c r="BD1208" s="611"/>
      <c r="BG1208" s="624"/>
      <c r="BH1208" s="625"/>
      <c r="BI1208" s="672"/>
      <c r="BO1208" s="612"/>
      <c r="BY1208" s="669"/>
      <c r="CA1208" s="669"/>
    </row>
    <row r="1209" spans="3:79" s="610" customFormat="1">
      <c r="C1209" s="611"/>
      <c r="D1209" s="612"/>
      <c r="E1209" s="613"/>
      <c r="F1209" s="614"/>
      <c r="J1209" s="612"/>
      <c r="N1209" s="668"/>
      <c r="P1209" s="618"/>
      <c r="Q1209" s="618"/>
      <c r="R1209" s="618"/>
      <c r="S1209" s="618"/>
      <c r="T1209" s="618"/>
      <c r="U1209" s="618"/>
      <c r="V1209" s="618"/>
      <c r="W1209" s="618"/>
      <c r="X1209" s="618"/>
      <c r="Y1209" s="618"/>
      <c r="Z1209" s="618"/>
      <c r="AC1209" s="619"/>
      <c r="AD1209" s="620"/>
      <c r="AJ1209" s="668"/>
      <c r="AO1209" s="612"/>
      <c r="AP1209" s="612"/>
      <c r="AY1209" s="623"/>
      <c r="BD1209" s="611"/>
      <c r="BG1209" s="624"/>
      <c r="BH1209" s="625"/>
      <c r="BI1209" s="672"/>
      <c r="BO1209" s="612"/>
      <c r="BY1209" s="669"/>
      <c r="CA1209" s="669"/>
    </row>
    <row r="1210" spans="3:79" s="610" customFormat="1">
      <c r="C1210" s="611"/>
      <c r="D1210" s="612"/>
      <c r="E1210" s="613"/>
      <c r="F1210" s="614"/>
      <c r="J1210" s="612"/>
      <c r="N1210" s="668"/>
      <c r="P1210" s="618"/>
      <c r="Q1210" s="618"/>
      <c r="R1210" s="618"/>
      <c r="S1210" s="618"/>
      <c r="T1210" s="618"/>
      <c r="U1210" s="618"/>
      <c r="V1210" s="618"/>
      <c r="W1210" s="618"/>
      <c r="X1210" s="618"/>
      <c r="Y1210" s="618"/>
      <c r="Z1210" s="618"/>
      <c r="AC1210" s="619"/>
      <c r="AD1210" s="620"/>
      <c r="AJ1210" s="668"/>
      <c r="AO1210" s="612"/>
      <c r="AP1210" s="612"/>
      <c r="AY1210" s="623"/>
      <c r="BD1210" s="611"/>
      <c r="BG1210" s="624"/>
      <c r="BH1210" s="625"/>
      <c r="BI1210" s="672"/>
      <c r="BO1210" s="612"/>
      <c r="BY1210" s="669"/>
      <c r="CA1210" s="669"/>
    </row>
    <row r="1211" spans="3:79" s="610" customFormat="1">
      <c r="C1211" s="611"/>
      <c r="D1211" s="612"/>
      <c r="E1211" s="613"/>
      <c r="F1211" s="614"/>
      <c r="J1211" s="612"/>
      <c r="N1211" s="668"/>
      <c r="P1211" s="618"/>
      <c r="Q1211" s="618"/>
      <c r="R1211" s="618"/>
      <c r="S1211" s="618"/>
      <c r="T1211" s="618"/>
      <c r="U1211" s="618"/>
      <c r="V1211" s="618"/>
      <c r="W1211" s="618"/>
      <c r="X1211" s="618"/>
      <c r="Y1211" s="618"/>
      <c r="Z1211" s="618"/>
      <c r="AC1211" s="619"/>
      <c r="AD1211" s="620"/>
      <c r="AJ1211" s="668"/>
      <c r="AO1211" s="612"/>
      <c r="AP1211" s="612"/>
      <c r="AY1211" s="623"/>
      <c r="BD1211" s="611"/>
      <c r="BG1211" s="624"/>
      <c r="BH1211" s="625"/>
      <c r="BI1211" s="672"/>
      <c r="BO1211" s="612"/>
      <c r="BY1211" s="669"/>
      <c r="CA1211" s="669"/>
    </row>
    <row r="1212" spans="3:79" s="610" customFormat="1">
      <c r="C1212" s="611"/>
      <c r="D1212" s="612"/>
      <c r="E1212" s="613"/>
      <c r="F1212" s="614"/>
      <c r="J1212" s="612"/>
      <c r="N1212" s="668"/>
      <c r="P1212" s="618"/>
      <c r="Q1212" s="618"/>
      <c r="R1212" s="618"/>
      <c r="S1212" s="618"/>
      <c r="T1212" s="618"/>
      <c r="U1212" s="618"/>
      <c r="V1212" s="618"/>
      <c r="W1212" s="618"/>
      <c r="X1212" s="618"/>
      <c r="Y1212" s="618"/>
      <c r="Z1212" s="618"/>
      <c r="AC1212" s="619"/>
      <c r="AD1212" s="620"/>
      <c r="AJ1212" s="668"/>
      <c r="AO1212" s="612"/>
      <c r="AP1212" s="612"/>
      <c r="AY1212" s="623"/>
      <c r="BD1212" s="611"/>
      <c r="BG1212" s="624"/>
      <c r="BH1212" s="625"/>
      <c r="BI1212" s="672"/>
      <c r="BO1212" s="612"/>
      <c r="BY1212" s="669"/>
      <c r="CA1212" s="669"/>
    </row>
    <row r="1213" spans="3:79" s="610" customFormat="1">
      <c r="C1213" s="611"/>
      <c r="D1213" s="612"/>
      <c r="E1213" s="613"/>
      <c r="F1213" s="614"/>
      <c r="J1213" s="612"/>
      <c r="N1213" s="668"/>
      <c r="P1213" s="618"/>
      <c r="Q1213" s="618"/>
      <c r="R1213" s="618"/>
      <c r="S1213" s="618"/>
      <c r="T1213" s="618"/>
      <c r="U1213" s="618"/>
      <c r="V1213" s="618"/>
      <c r="W1213" s="618"/>
      <c r="X1213" s="618"/>
      <c r="Y1213" s="618"/>
      <c r="Z1213" s="618"/>
      <c r="AC1213" s="619"/>
      <c r="AD1213" s="620"/>
      <c r="AJ1213" s="668"/>
      <c r="AO1213" s="612"/>
      <c r="AP1213" s="612"/>
      <c r="AY1213" s="623"/>
      <c r="BD1213" s="611"/>
      <c r="BG1213" s="624"/>
      <c r="BH1213" s="625"/>
      <c r="BI1213" s="672"/>
      <c r="BO1213" s="612"/>
      <c r="BY1213" s="669"/>
      <c r="CA1213" s="669"/>
    </row>
    <row r="1214" spans="3:79" s="610" customFormat="1">
      <c r="C1214" s="611"/>
      <c r="D1214" s="612"/>
      <c r="E1214" s="613"/>
      <c r="F1214" s="614"/>
      <c r="J1214" s="612"/>
      <c r="N1214" s="668"/>
      <c r="P1214" s="618"/>
      <c r="Q1214" s="618"/>
      <c r="R1214" s="618"/>
      <c r="S1214" s="618"/>
      <c r="T1214" s="618"/>
      <c r="U1214" s="618"/>
      <c r="V1214" s="618"/>
      <c r="W1214" s="618"/>
      <c r="X1214" s="618"/>
      <c r="Y1214" s="618"/>
      <c r="Z1214" s="618"/>
      <c r="AC1214" s="619"/>
      <c r="AD1214" s="620"/>
      <c r="AJ1214" s="668"/>
      <c r="AO1214" s="612"/>
      <c r="AP1214" s="612"/>
      <c r="AY1214" s="623"/>
      <c r="BD1214" s="611"/>
      <c r="BG1214" s="624"/>
      <c r="BH1214" s="625"/>
      <c r="BI1214" s="672"/>
      <c r="BO1214" s="612"/>
      <c r="BY1214" s="669"/>
      <c r="CA1214" s="669"/>
    </row>
    <row r="1215" spans="3:79" s="610" customFormat="1">
      <c r="C1215" s="611"/>
      <c r="D1215" s="612"/>
      <c r="E1215" s="613"/>
      <c r="F1215" s="614"/>
      <c r="J1215" s="612"/>
      <c r="N1215" s="668"/>
      <c r="P1215" s="618"/>
      <c r="Q1215" s="618"/>
      <c r="R1215" s="618"/>
      <c r="S1215" s="618"/>
      <c r="T1215" s="618"/>
      <c r="U1215" s="618"/>
      <c r="V1215" s="618"/>
      <c r="W1215" s="618"/>
      <c r="X1215" s="618"/>
      <c r="Y1215" s="618"/>
      <c r="Z1215" s="618"/>
      <c r="AC1215" s="619"/>
      <c r="AD1215" s="620"/>
      <c r="AJ1215" s="668"/>
      <c r="AO1215" s="612"/>
      <c r="AP1215" s="612"/>
      <c r="AY1215" s="623"/>
      <c r="BD1215" s="611"/>
      <c r="BG1215" s="624"/>
      <c r="BH1215" s="625"/>
      <c r="BI1215" s="672"/>
      <c r="BO1215" s="612"/>
      <c r="BY1215" s="669"/>
      <c r="CA1215" s="669"/>
    </row>
    <row r="1216" spans="3:79" s="610" customFormat="1">
      <c r="C1216" s="611"/>
      <c r="D1216" s="612"/>
      <c r="E1216" s="613"/>
      <c r="F1216" s="614"/>
      <c r="J1216" s="612"/>
      <c r="N1216" s="668"/>
      <c r="P1216" s="618"/>
      <c r="Q1216" s="618"/>
      <c r="R1216" s="618"/>
      <c r="S1216" s="618"/>
      <c r="T1216" s="618"/>
      <c r="U1216" s="618"/>
      <c r="V1216" s="618"/>
      <c r="W1216" s="618"/>
      <c r="X1216" s="618"/>
      <c r="Y1216" s="618"/>
      <c r="Z1216" s="618"/>
      <c r="AC1216" s="619"/>
      <c r="AD1216" s="620"/>
      <c r="AJ1216" s="668"/>
      <c r="AO1216" s="612"/>
      <c r="AP1216" s="612"/>
      <c r="AY1216" s="623"/>
      <c r="BD1216" s="611"/>
      <c r="BG1216" s="624"/>
      <c r="BH1216" s="625"/>
      <c r="BI1216" s="672"/>
      <c r="BO1216" s="612"/>
      <c r="BY1216" s="669"/>
      <c r="CA1216" s="669"/>
    </row>
    <row r="1217" spans="3:79" s="610" customFormat="1">
      <c r="C1217" s="611"/>
      <c r="D1217" s="612"/>
      <c r="E1217" s="613"/>
      <c r="F1217" s="614"/>
      <c r="J1217" s="612"/>
      <c r="N1217" s="668"/>
      <c r="P1217" s="618"/>
      <c r="Q1217" s="618"/>
      <c r="R1217" s="618"/>
      <c r="S1217" s="618"/>
      <c r="T1217" s="618"/>
      <c r="U1217" s="618"/>
      <c r="V1217" s="618"/>
      <c r="W1217" s="618"/>
      <c r="X1217" s="618"/>
      <c r="Y1217" s="618"/>
      <c r="Z1217" s="618"/>
      <c r="AC1217" s="619"/>
      <c r="AD1217" s="620"/>
      <c r="AJ1217" s="668"/>
      <c r="AO1217" s="612"/>
      <c r="AP1217" s="612"/>
      <c r="AY1217" s="623"/>
      <c r="BD1217" s="611"/>
      <c r="BG1217" s="624"/>
      <c r="BH1217" s="625"/>
      <c r="BI1217" s="672"/>
      <c r="BO1217" s="612"/>
      <c r="BY1217" s="669"/>
      <c r="CA1217" s="669"/>
    </row>
    <row r="1218" spans="3:79" s="610" customFormat="1">
      <c r="C1218" s="611"/>
      <c r="D1218" s="612"/>
      <c r="E1218" s="613"/>
      <c r="F1218" s="614"/>
      <c r="J1218" s="612"/>
      <c r="N1218" s="668"/>
      <c r="P1218" s="618"/>
      <c r="Q1218" s="618"/>
      <c r="R1218" s="618"/>
      <c r="S1218" s="618"/>
      <c r="T1218" s="618"/>
      <c r="U1218" s="618"/>
      <c r="V1218" s="618"/>
      <c r="W1218" s="618"/>
      <c r="X1218" s="618"/>
      <c r="Y1218" s="618"/>
      <c r="Z1218" s="618"/>
      <c r="AC1218" s="619"/>
      <c r="AD1218" s="620"/>
      <c r="AJ1218" s="668"/>
      <c r="AO1218" s="612"/>
      <c r="AP1218" s="612"/>
      <c r="AY1218" s="623"/>
      <c r="BD1218" s="611"/>
      <c r="BG1218" s="624"/>
      <c r="BH1218" s="625"/>
      <c r="BI1218" s="672"/>
      <c r="BO1218" s="612"/>
      <c r="BY1218" s="669"/>
      <c r="CA1218" s="669"/>
    </row>
    <row r="1219" spans="3:79" s="610" customFormat="1">
      <c r="C1219" s="611"/>
      <c r="D1219" s="612"/>
      <c r="E1219" s="613"/>
      <c r="F1219" s="614"/>
      <c r="J1219" s="612"/>
      <c r="N1219" s="668"/>
      <c r="P1219" s="618"/>
      <c r="Q1219" s="618"/>
      <c r="R1219" s="618"/>
      <c r="S1219" s="618"/>
      <c r="T1219" s="618"/>
      <c r="U1219" s="618"/>
      <c r="V1219" s="618"/>
      <c r="W1219" s="618"/>
      <c r="X1219" s="618"/>
      <c r="Y1219" s="618"/>
      <c r="Z1219" s="618"/>
      <c r="AC1219" s="619"/>
      <c r="AD1219" s="620"/>
      <c r="AJ1219" s="668"/>
      <c r="AO1219" s="612"/>
      <c r="AP1219" s="612"/>
      <c r="AY1219" s="623"/>
      <c r="BD1219" s="611"/>
      <c r="BG1219" s="624"/>
      <c r="BH1219" s="625"/>
      <c r="BI1219" s="672"/>
      <c r="BO1219" s="612"/>
      <c r="BY1219" s="669"/>
      <c r="CA1219" s="669"/>
    </row>
    <row r="1220" spans="3:79" s="610" customFormat="1">
      <c r="C1220" s="611"/>
      <c r="D1220" s="612"/>
      <c r="E1220" s="613"/>
      <c r="F1220" s="614"/>
      <c r="J1220" s="612"/>
      <c r="N1220" s="668"/>
      <c r="P1220" s="618"/>
      <c r="Q1220" s="618"/>
      <c r="R1220" s="618"/>
      <c r="S1220" s="618"/>
      <c r="T1220" s="618"/>
      <c r="U1220" s="618"/>
      <c r="V1220" s="618"/>
      <c r="W1220" s="618"/>
      <c r="X1220" s="618"/>
      <c r="Y1220" s="618"/>
      <c r="Z1220" s="618"/>
      <c r="AC1220" s="619"/>
      <c r="AD1220" s="620"/>
      <c r="AJ1220" s="668"/>
      <c r="AO1220" s="612"/>
      <c r="AP1220" s="612"/>
      <c r="AY1220" s="623"/>
      <c r="BD1220" s="611"/>
      <c r="BG1220" s="624"/>
      <c r="BH1220" s="625"/>
      <c r="BI1220" s="672"/>
      <c r="BO1220" s="612"/>
      <c r="BY1220" s="669"/>
      <c r="CA1220" s="669"/>
    </row>
    <row r="1221" spans="3:79" s="610" customFormat="1">
      <c r="C1221" s="611"/>
      <c r="D1221" s="612"/>
      <c r="E1221" s="613"/>
      <c r="F1221" s="614"/>
      <c r="J1221" s="612"/>
      <c r="N1221" s="668"/>
      <c r="P1221" s="618"/>
      <c r="Q1221" s="618"/>
      <c r="R1221" s="618"/>
      <c r="S1221" s="618"/>
      <c r="T1221" s="618"/>
      <c r="U1221" s="618"/>
      <c r="V1221" s="618"/>
      <c r="W1221" s="618"/>
      <c r="X1221" s="618"/>
      <c r="Y1221" s="618"/>
      <c r="Z1221" s="618"/>
      <c r="AC1221" s="619"/>
      <c r="AD1221" s="620"/>
      <c r="AJ1221" s="668"/>
      <c r="AO1221" s="612"/>
      <c r="AP1221" s="612"/>
      <c r="AY1221" s="623"/>
      <c r="BD1221" s="611"/>
      <c r="BG1221" s="624"/>
      <c r="BH1221" s="625"/>
      <c r="BI1221" s="672"/>
      <c r="BO1221" s="612"/>
      <c r="BY1221" s="669"/>
      <c r="CA1221" s="669"/>
    </row>
    <row r="1222" spans="3:79" s="610" customFormat="1">
      <c r="C1222" s="611"/>
      <c r="D1222" s="612"/>
      <c r="E1222" s="613"/>
      <c r="F1222" s="614"/>
      <c r="J1222" s="612"/>
      <c r="N1222" s="668"/>
      <c r="P1222" s="618"/>
      <c r="Q1222" s="618"/>
      <c r="R1222" s="618"/>
      <c r="S1222" s="618"/>
      <c r="T1222" s="618"/>
      <c r="U1222" s="618"/>
      <c r="V1222" s="618"/>
      <c r="W1222" s="618"/>
      <c r="X1222" s="618"/>
      <c r="Y1222" s="618"/>
      <c r="Z1222" s="618"/>
      <c r="AC1222" s="619"/>
      <c r="AD1222" s="620"/>
      <c r="AJ1222" s="668"/>
      <c r="AO1222" s="612"/>
      <c r="AP1222" s="612"/>
      <c r="AY1222" s="623"/>
      <c r="BD1222" s="611"/>
      <c r="BG1222" s="624"/>
      <c r="BH1222" s="625"/>
      <c r="BI1222" s="672"/>
      <c r="BO1222" s="612"/>
      <c r="BY1222" s="669"/>
      <c r="CA1222" s="669"/>
    </row>
    <row r="1223" spans="3:79" s="610" customFormat="1">
      <c r="C1223" s="611"/>
      <c r="D1223" s="612"/>
      <c r="E1223" s="613"/>
      <c r="F1223" s="614"/>
      <c r="J1223" s="612"/>
      <c r="N1223" s="668"/>
      <c r="P1223" s="618"/>
      <c r="Q1223" s="618"/>
      <c r="R1223" s="618"/>
      <c r="S1223" s="618"/>
      <c r="T1223" s="618"/>
      <c r="U1223" s="618"/>
      <c r="V1223" s="618"/>
      <c r="W1223" s="618"/>
      <c r="X1223" s="618"/>
      <c r="Y1223" s="618"/>
      <c r="Z1223" s="618"/>
      <c r="AC1223" s="619"/>
      <c r="AD1223" s="620"/>
      <c r="AJ1223" s="668"/>
      <c r="AO1223" s="612"/>
      <c r="AP1223" s="612"/>
      <c r="AY1223" s="623"/>
      <c r="BD1223" s="611"/>
      <c r="BG1223" s="624"/>
      <c r="BH1223" s="625"/>
      <c r="BI1223" s="672"/>
      <c r="BO1223" s="612"/>
      <c r="BY1223" s="669"/>
      <c r="CA1223" s="669"/>
    </row>
    <row r="1224" spans="3:79" s="610" customFormat="1">
      <c r="C1224" s="611"/>
      <c r="D1224" s="612"/>
      <c r="E1224" s="613"/>
      <c r="F1224" s="614"/>
      <c r="J1224" s="612"/>
      <c r="N1224" s="668"/>
      <c r="P1224" s="618"/>
      <c r="Q1224" s="618"/>
      <c r="R1224" s="618"/>
      <c r="S1224" s="618"/>
      <c r="T1224" s="618"/>
      <c r="U1224" s="618"/>
      <c r="V1224" s="618"/>
      <c r="W1224" s="618"/>
      <c r="X1224" s="618"/>
      <c r="Y1224" s="618"/>
      <c r="Z1224" s="618"/>
      <c r="AC1224" s="619"/>
      <c r="AD1224" s="620"/>
      <c r="AJ1224" s="668"/>
      <c r="AO1224" s="612"/>
      <c r="AP1224" s="612"/>
      <c r="AY1224" s="623"/>
      <c r="BD1224" s="611"/>
      <c r="BG1224" s="624"/>
      <c r="BH1224" s="625"/>
      <c r="BI1224" s="672"/>
      <c r="BO1224" s="612"/>
      <c r="BY1224" s="669"/>
      <c r="CA1224" s="669"/>
    </row>
    <row r="1225" spans="3:79" s="610" customFormat="1">
      <c r="C1225" s="611"/>
      <c r="D1225" s="612"/>
      <c r="E1225" s="613"/>
      <c r="F1225" s="614"/>
      <c r="J1225" s="612"/>
      <c r="N1225" s="668"/>
      <c r="P1225" s="618"/>
      <c r="Q1225" s="618"/>
      <c r="R1225" s="618"/>
      <c r="S1225" s="618"/>
      <c r="T1225" s="618"/>
      <c r="U1225" s="618"/>
      <c r="V1225" s="618"/>
      <c r="W1225" s="618"/>
      <c r="X1225" s="618"/>
      <c r="Y1225" s="618"/>
      <c r="Z1225" s="618"/>
      <c r="AC1225" s="619"/>
      <c r="AD1225" s="620"/>
      <c r="AJ1225" s="668"/>
      <c r="AO1225" s="612"/>
      <c r="AP1225" s="612"/>
      <c r="AY1225" s="623"/>
      <c r="BD1225" s="611"/>
      <c r="BG1225" s="624"/>
      <c r="BH1225" s="625"/>
      <c r="BI1225" s="672"/>
      <c r="BO1225" s="612"/>
      <c r="BY1225" s="669"/>
      <c r="CA1225" s="669"/>
    </row>
    <row r="1226" spans="3:79" s="610" customFormat="1">
      <c r="C1226" s="611"/>
      <c r="D1226" s="612"/>
      <c r="E1226" s="613"/>
      <c r="F1226" s="614"/>
      <c r="J1226" s="612"/>
      <c r="N1226" s="668"/>
      <c r="P1226" s="618"/>
      <c r="Q1226" s="618"/>
      <c r="R1226" s="618"/>
      <c r="S1226" s="618"/>
      <c r="T1226" s="618"/>
      <c r="U1226" s="618"/>
      <c r="V1226" s="618"/>
      <c r="W1226" s="618"/>
      <c r="X1226" s="618"/>
      <c r="Y1226" s="618"/>
      <c r="Z1226" s="618"/>
      <c r="AC1226" s="619"/>
      <c r="AD1226" s="620"/>
      <c r="AJ1226" s="668"/>
      <c r="AO1226" s="612"/>
      <c r="AP1226" s="612"/>
      <c r="AY1226" s="623"/>
      <c r="BD1226" s="611"/>
      <c r="BG1226" s="624"/>
      <c r="BH1226" s="625"/>
      <c r="BI1226" s="672"/>
      <c r="BO1226" s="612"/>
      <c r="BY1226" s="669"/>
      <c r="CA1226" s="669"/>
    </row>
    <row r="1227" spans="3:79" s="610" customFormat="1">
      <c r="C1227" s="611"/>
      <c r="D1227" s="612"/>
      <c r="E1227" s="613"/>
      <c r="F1227" s="614"/>
      <c r="J1227" s="612"/>
      <c r="N1227" s="668"/>
      <c r="P1227" s="618"/>
      <c r="Q1227" s="618"/>
      <c r="R1227" s="618"/>
      <c r="S1227" s="618"/>
      <c r="T1227" s="618"/>
      <c r="U1227" s="618"/>
      <c r="V1227" s="618"/>
      <c r="W1227" s="618"/>
      <c r="X1227" s="618"/>
      <c r="Y1227" s="618"/>
      <c r="Z1227" s="618"/>
      <c r="AC1227" s="619"/>
      <c r="AD1227" s="620"/>
      <c r="AJ1227" s="668"/>
      <c r="AO1227" s="612"/>
      <c r="AP1227" s="612"/>
      <c r="AY1227" s="623"/>
      <c r="BD1227" s="611"/>
      <c r="BG1227" s="624"/>
      <c r="BH1227" s="625"/>
      <c r="BI1227" s="672"/>
      <c r="BO1227" s="612"/>
      <c r="BY1227" s="669"/>
      <c r="CA1227" s="669"/>
    </row>
    <row r="1228" spans="3:79" s="610" customFormat="1">
      <c r="C1228" s="611"/>
      <c r="D1228" s="612"/>
      <c r="E1228" s="613"/>
      <c r="F1228" s="614"/>
      <c r="J1228" s="612"/>
      <c r="N1228" s="668"/>
      <c r="P1228" s="618"/>
      <c r="Q1228" s="618"/>
      <c r="R1228" s="618"/>
      <c r="S1228" s="618"/>
      <c r="T1228" s="618"/>
      <c r="U1228" s="618"/>
      <c r="V1228" s="618"/>
      <c r="W1228" s="618"/>
      <c r="X1228" s="618"/>
      <c r="Y1228" s="618"/>
      <c r="Z1228" s="618"/>
      <c r="AC1228" s="619"/>
      <c r="AD1228" s="620"/>
      <c r="AJ1228" s="668"/>
      <c r="AO1228" s="612"/>
      <c r="AP1228" s="612"/>
      <c r="AY1228" s="623"/>
      <c r="BD1228" s="611"/>
      <c r="BG1228" s="624"/>
      <c r="BH1228" s="625"/>
      <c r="BI1228" s="672"/>
      <c r="BO1228" s="612"/>
      <c r="BY1228" s="669"/>
      <c r="CA1228" s="669"/>
    </row>
    <row r="1229" spans="3:79" s="610" customFormat="1">
      <c r="C1229" s="611"/>
      <c r="D1229" s="612"/>
      <c r="E1229" s="613"/>
      <c r="F1229" s="614"/>
      <c r="J1229" s="612"/>
      <c r="N1229" s="668"/>
      <c r="P1229" s="618"/>
      <c r="Q1229" s="618"/>
      <c r="R1229" s="618"/>
      <c r="S1229" s="618"/>
      <c r="T1229" s="618"/>
      <c r="U1229" s="618"/>
      <c r="V1229" s="618"/>
      <c r="W1229" s="618"/>
      <c r="X1229" s="618"/>
      <c r="Y1229" s="618"/>
      <c r="Z1229" s="618"/>
      <c r="AC1229" s="619"/>
      <c r="AD1229" s="620"/>
      <c r="AJ1229" s="668"/>
      <c r="AO1229" s="612"/>
      <c r="AP1229" s="612"/>
      <c r="AY1229" s="623"/>
      <c r="BD1229" s="611"/>
      <c r="BG1229" s="624"/>
      <c r="BH1229" s="625"/>
      <c r="BI1229" s="672"/>
      <c r="BO1229" s="612"/>
      <c r="BY1229" s="669"/>
      <c r="CA1229" s="669"/>
    </row>
    <row r="1230" spans="3:79" s="610" customFormat="1">
      <c r="C1230" s="611"/>
      <c r="D1230" s="612"/>
      <c r="E1230" s="613"/>
      <c r="F1230" s="614"/>
      <c r="J1230" s="612"/>
      <c r="N1230" s="668"/>
      <c r="P1230" s="618"/>
      <c r="Q1230" s="618"/>
      <c r="R1230" s="618"/>
      <c r="S1230" s="618"/>
      <c r="T1230" s="618"/>
      <c r="U1230" s="618"/>
      <c r="V1230" s="618"/>
      <c r="W1230" s="618"/>
      <c r="X1230" s="618"/>
      <c r="Y1230" s="618"/>
      <c r="Z1230" s="618"/>
      <c r="AC1230" s="619"/>
      <c r="AD1230" s="620"/>
      <c r="AJ1230" s="668"/>
      <c r="AO1230" s="612"/>
      <c r="AP1230" s="612"/>
      <c r="AY1230" s="623"/>
      <c r="BD1230" s="611"/>
      <c r="BG1230" s="624"/>
      <c r="BH1230" s="625"/>
      <c r="BI1230" s="672"/>
      <c r="BO1230" s="612"/>
      <c r="BY1230" s="669"/>
      <c r="CA1230" s="669"/>
    </row>
    <row r="1231" spans="3:79" s="610" customFormat="1">
      <c r="C1231" s="611"/>
      <c r="D1231" s="612"/>
      <c r="E1231" s="613"/>
      <c r="F1231" s="614"/>
      <c r="J1231" s="612"/>
      <c r="N1231" s="668"/>
      <c r="P1231" s="618"/>
      <c r="Q1231" s="618"/>
      <c r="R1231" s="618"/>
      <c r="S1231" s="618"/>
      <c r="T1231" s="618"/>
      <c r="U1231" s="618"/>
      <c r="V1231" s="618"/>
      <c r="W1231" s="618"/>
      <c r="X1231" s="618"/>
      <c r="Y1231" s="618"/>
      <c r="Z1231" s="618"/>
      <c r="AC1231" s="619"/>
      <c r="AD1231" s="620"/>
      <c r="AJ1231" s="668"/>
      <c r="AO1231" s="612"/>
      <c r="AP1231" s="612"/>
      <c r="AY1231" s="623"/>
      <c r="BD1231" s="611"/>
      <c r="BG1231" s="624"/>
      <c r="BH1231" s="625"/>
      <c r="BI1231" s="672"/>
      <c r="BO1231" s="612"/>
      <c r="BY1231" s="669"/>
      <c r="CA1231" s="669"/>
    </row>
    <row r="1232" spans="3:79" s="610" customFormat="1">
      <c r="C1232" s="611"/>
      <c r="D1232" s="612"/>
      <c r="E1232" s="613"/>
      <c r="F1232" s="614"/>
      <c r="J1232" s="612"/>
      <c r="N1232" s="668"/>
      <c r="P1232" s="618"/>
      <c r="Q1232" s="618"/>
      <c r="R1232" s="618"/>
      <c r="S1232" s="618"/>
      <c r="T1232" s="618"/>
      <c r="U1232" s="618"/>
      <c r="V1232" s="618"/>
      <c r="W1232" s="618"/>
      <c r="X1232" s="618"/>
      <c r="Y1232" s="618"/>
      <c r="Z1232" s="618"/>
      <c r="AC1232" s="619"/>
      <c r="AD1232" s="620"/>
      <c r="AJ1232" s="668"/>
      <c r="AO1232" s="612"/>
      <c r="AP1232" s="612"/>
      <c r="AY1232" s="623"/>
      <c r="BD1232" s="611"/>
      <c r="BG1232" s="624"/>
      <c r="BH1232" s="625"/>
      <c r="BI1232" s="672"/>
      <c r="BO1232" s="612"/>
      <c r="BY1232" s="669"/>
      <c r="CA1232" s="669"/>
    </row>
    <row r="1233" spans="3:79" s="610" customFormat="1">
      <c r="C1233" s="611"/>
      <c r="D1233" s="612"/>
      <c r="E1233" s="613"/>
      <c r="F1233" s="614"/>
      <c r="J1233" s="612"/>
      <c r="N1233" s="668"/>
      <c r="P1233" s="618"/>
      <c r="Q1233" s="618"/>
      <c r="R1233" s="618"/>
      <c r="S1233" s="618"/>
      <c r="T1233" s="618"/>
      <c r="U1233" s="618"/>
      <c r="V1233" s="618"/>
      <c r="W1233" s="618"/>
      <c r="X1233" s="618"/>
      <c r="Y1233" s="618"/>
      <c r="Z1233" s="618"/>
      <c r="AC1233" s="619"/>
      <c r="AD1233" s="620"/>
      <c r="AJ1233" s="668"/>
      <c r="AO1233" s="612"/>
      <c r="AP1233" s="612"/>
      <c r="AY1233" s="623"/>
      <c r="BD1233" s="611"/>
      <c r="BG1233" s="624"/>
      <c r="BH1233" s="625"/>
      <c r="BI1233" s="672"/>
      <c r="BO1233" s="612"/>
      <c r="BY1233" s="669"/>
      <c r="CA1233" s="669"/>
    </row>
    <row r="1234" spans="3:79" s="610" customFormat="1">
      <c r="C1234" s="611"/>
      <c r="D1234" s="612"/>
      <c r="E1234" s="613"/>
      <c r="F1234" s="614"/>
      <c r="J1234" s="612"/>
      <c r="N1234" s="668"/>
      <c r="P1234" s="618"/>
      <c r="Q1234" s="618"/>
      <c r="R1234" s="618"/>
      <c r="S1234" s="618"/>
      <c r="T1234" s="618"/>
      <c r="U1234" s="618"/>
      <c r="V1234" s="618"/>
      <c r="W1234" s="618"/>
      <c r="X1234" s="618"/>
      <c r="Y1234" s="618"/>
      <c r="Z1234" s="618"/>
      <c r="AC1234" s="619"/>
      <c r="AD1234" s="620"/>
      <c r="AJ1234" s="668"/>
      <c r="AO1234" s="612"/>
      <c r="AP1234" s="612"/>
      <c r="AY1234" s="623"/>
      <c r="BD1234" s="611"/>
      <c r="BG1234" s="624"/>
      <c r="BH1234" s="625"/>
      <c r="BI1234" s="672"/>
      <c r="BO1234" s="612"/>
      <c r="BY1234" s="669"/>
      <c r="CA1234" s="669"/>
    </row>
    <row r="1235" spans="3:79" s="610" customFormat="1">
      <c r="C1235" s="611"/>
      <c r="D1235" s="612"/>
      <c r="E1235" s="613"/>
      <c r="F1235" s="614"/>
      <c r="J1235" s="612"/>
      <c r="N1235" s="668"/>
      <c r="P1235" s="618"/>
      <c r="Q1235" s="618"/>
      <c r="R1235" s="618"/>
      <c r="S1235" s="618"/>
      <c r="T1235" s="618"/>
      <c r="U1235" s="618"/>
      <c r="V1235" s="618"/>
      <c r="W1235" s="618"/>
      <c r="X1235" s="618"/>
      <c r="Y1235" s="618"/>
      <c r="Z1235" s="618"/>
      <c r="AC1235" s="619"/>
      <c r="AD1235" s="620"/>
      <c r="AJ1235" s="668"/>
      <c r="AO1235" s="612"/>
      <c r="AP1235" s="612"/>
      <c r="AY1235" s="623"/>
      <c r="BD1235" s="611"/>
      <c r="BG1235" s="624"/>
      <c r="BH1235" s="625"/>
      <c r="BI1235" s="672"/>
      <c r="BO1235" s="612"/>
      <c r="BY1235" s="669"/>
      <c r="CA1235" s="669"/>
    </row>
    <row r="1236" spans="3:79" s="610" customFormat="1">
      <c r="C1236" s="611"/>
      <c r="D1236" s="612"/>
      <c r="E1236" s="613"/>
      <c r="F1236" s="614"/>
      <c r="J1236" s="612"/>
      <c r="N1236" s="668"/>
      <c r="P1236" s="618"/>
      <c r="Q1236" s="618"/>
      <c r="R1236" s="618"/>
      <c r="S1236" s="618"/>
      <c r="T1236" s="618"/>
      <c r="U1236" s="618"/>
      <c r="V1236" s="618"/>
      <c r="W1236" s="618"/>
      <c r="X1236" s="618"/>
      <c r="Y1236" s="618"/>
      <c r="Z1236" s="618"/>
      <c r="AC1236" s="619"/>
      <c r="AD1236" s="620"/>
      <c r="AJ1236" s="668"/>
      <c r="AO1236" s="612"/>
      <c r="AP1236" s="612"/>
      <c r="AY1236" s="623"/>
      <c r="BD1236" s="611"/>
      <c r="BG1236" s="624"/>
      <c r="BH1236" s="625"/>
      <c r="BI1236" s="672"/>
      <c r="BO1236" s="612"/>
      <c r="BY1236" s="669"/>
      <c r="CA1236" s="669"/>
    </row>
    <row r="1237" spans="3:79" s="610" customFormat="1">
      <c r="C1237" s="611"/>
      <c r="D1237" s="612"/>
      <c r="E1237" s="613"/>
      <c r="F1237" s="614"/>
      <c r="J1237" s="612"/>
      <c r="N1237" s="668"/>
      <c r="P1237" s="618"/>
      <c r="Q1237" s="618"/>
      <c r="R1237" s="618"/>
      <c r="S1237" s="618"/>
      <c r="T1237" s="618"/>
      <c r="U1237" s="618"/>
      <c r="V1237" s="618"/>
      <c r="W1237" s="618"/>
      <c r="X1237" s="618"/>
      <c r="Y1237" s="618"/>
      <c r="Z1237" s="618"/>
      <c r="AC1237" s="619"/>
      <c r="AD1237" s="620"/>
      <c r="AJ1237" s="668"/>
      <c r="AO1237" s="612"/>
      <c r="AP1237" s="612"/>
      <c r="AY1237" s="623"/>
      <c r="BD1237" s="611"/>
      <c r="BG1237" s="624"/>
      <c r="BH1237" s="625"/>
      <c r="BI1237" s="672"/>
      <c r="BO1237" s="612"/>
      <c r="BY1237" s="669"/>
      <c r="CA1237" s="669"/>
    </row>
    <row r="1238" spans="3:79" s="610" customFormat="1">
      <c r="C1238" s="611"/>
      <c r="D1238" s="612"/>
      <c r="E1238" s="613"/>
      <c r="F1238" s="614"/>
      <c r="J1238" s="612"/>
      <c r="N1238" s="668"/>
      <c r="P1238" s="618"/>
      <c r="Q1238" s="618"/>
      <c r="R1238" s="618"/>
      <c r="S1238" s="618"/>
      <c r="T1238" s="618"/>
      <c r="U1238" s="618"/>
      <c r="V1238" s="618"/>
      <c r="W1238" s="618"/>
      <c r="X1238" s="618"/>
      <c r="Y1238" s="618"/>
      <c r="Z1238" s="618"/>
      <c r="AC1238" s="619"/>
      <c r="AD1238" s="620"/>
      <c r="AJ1238" s="668"/>
      <c r="AO1238" s="612"/>
      <c r="AP1238" s="612"/>
      <c r="AY1238" s="623"/>
      <c r="BD1238" s="611"/>
      <c r="BG1238" s="624"/>
      <c r="BH1238" s="625"/>
      <c r="BI1238" s="672"/>
      <c r="BO1238" s="612"/>
      <c r="BY1238" s="669"/>
      <c r="CA1238" s="669"/>
    </row>
    <row r="1239" spans="3:79" s="610" customFormat="1">
      <c r="C1239" s="611"/>
      <c r="D1239" s="612"/>
      <c r="E1239" s="613"/>
      <c r="F1239" s="614"/>
      <c r="J1239" s="612"/>
      <c r="N1239" s="668"/>
      <c r="P1239" s="618"/>
      <c r="Q1239" s="618"/>
      <c r="R1239" s="618"/>
      <c r="S1239" s="618"/>
      <c r="T1239" s="618"/>
      <c r="U1239" s="618"/>
      <c r="V1239" s="618"/>
      <c r="W1239" s="618"/>
      <c r="X1239" s="618"/>
      <c r="Y1239" s="618"/>
      <c r="Z1239" s="618"/>
      <c r="AC1239" s="619"/>
      <c r="AD1239" s="620"/>
      <c r="AJ1239" s="668"/>
      <c r="AO1239" s="612"/>
      <c r="AP1239" s="612"/>
      <c r="AY1239" s="623"/>
      <c r="BD1239" s="611"/>
      <c r="BG1239" s="624"/>
      <c r="BH1239" s="625"/>
      <c r="BI1239" s="672"/>
      <c r="BO1239" s="612"/>
      <c r="BY1239" s="669"/>
      <c r="CA1239" s="669"/>
    </row>
    <row r="1240" spans="3:79" s="610" customFormat="1">
      <c r="C1240" s="611"/>
      <c r="D1240" s="612"/>
      <c r="E1240" s="613"/>
      <c r="F1240" s="614"/>
      <c r="J1240" s="612"/>
      <c r="N1240" s="668"/>
      <c r="P1240" s="618"/>
      <c r="Q1240" s="618"/>
      <c r="R1240" s="618"/>
      <c r="S1240" s="618"/>
      <c r="T1240" s="618"/>
      <c r="U1240" s="618"/>
      <c r="V1240" s="618"/>
      <c r="W1240" s="618"/>
      <c r="X1240" s="618"/>
      <c r="Y1240" s="618"/>
      <c r="Z1240" s="618"/>
      <c r="AC1240" s="619"/>
      <c r="AD1240" s="620"/>
      <c r="AJ1240" s="668"/>
      <c r="AO1240" s="612"/>
      <c r="AP1240" s="612"/>
      <c r="AY1240" s="623"/>
      <c r="BD1240" s="611"/>
      <c r="BG1240" s="624"/>
      <c r="BH1240" s="625"/>
      <c r="BI1240" s="672"/>
      <c r="BO1240" s="612"/>
      <c r="BY1240" s="669"/>
      <c r="CA1240" s="669"/>
    </row>
    <row r="1241" spans="3:79" s="610" customFormat="1">
      <c r="C1241" s="611"/>
      <c r="D1241" s="612"/>
      <c r="E1241" s="613"/>
      <c r="F1241" s="614"/>
      <c r="J1241" s="612"/>
      <c r="N1241" s="668"/>
      <c r="P1241" s="618"/>
      <c r="Q1241" s="618"/>
      <c r="R1241" s="618"/>
      <c r="S1241" s="618"/>
      <c r="T1241" s="618"/>
      <c r="U1241" s="618"/>
      <c r="V1241" s="618"/>
      <c r="W1241" s="618"/>
      <c r="X1241" s="618"/>
      <c r="Y1241" s="618"/>
      <c r="Z1241" s="618"/>
      <c r="AC1241" s="619"/>
      <c r="AD1241" s="620"/>
      <c r="AJ1241" s="668"/>
      <c r="AO1241" s="612"/>
      <c r="AP1241" s="612"/>
      <c r="AY1241" s="623"/>
      <c r="BD1241" s="611"/>
      <c r="BG1241" s="624"/>
      <c r="BH1241" s="625"/>
      <c r="BI1241" s="672"/>
      <c r="BO1241" s="612"/>
      <c r="BY1241" s="669"/>
      <c r="CA1241" s="669"/>
    </row>
    <row r="1242" spans="3:79" s="610" customFormat="1">
      <c r="C1242" s="611"/>
      <c r="D1242" s="612"/>
      <c r="E1242" s="613"/>
      <c r="F1242" s="614"/>
      <c r="J1242" s="612"/>
      <c r="N1242" s="668"/>
      <c r="P1242" s="618"/>
      <c r="Q1242" s="618"/>
      <c r="R1242" s="618"/>
      <c r="S1242" s="618"/>
      <c r="T1242" s="618"/>
      <c r="U1242" s="618"/>
      <c r="V1242" s="618"/>
      <c r="W1242" s="618"/>
      <c r="X1242" s="618"/>
      <c r="Y1242" s="618"/>
      <c r="Z1242" s="618"/>
      <c r="AC1242" s="619"/>
      <c r="AD1242" s="620"/>
      <c r="AJ1242" s="668"/>
      <c r="AO1242" s="612"/>
      <c r="AP1242" s="612"/>
      <c r="AY1242" s="623"/>
      <c r="BD1242" s="611"/>
      <c r="BG1242" s="624"/>
      <c r="BH1242" s="625"/>
      <c r="BI1242" s="672"/>
      <c r="BO1242" s="612"/>
      <c r="BY1242" s="669"/>
      <c r="CA1242" s="669"/>
    </row>
    <row r="1243" spans="3:79" s="610" customFormat="1">
      <c r="C1243" s="611"/>
      <c r="D1243" s="612"/>
      <c r="E1243" s="613"/>
      <c r="F1243" s="614"/>
      <c r="J1243" s="612"/>
      <c r="N1243" s="668"/>
      <c r="P1243" s="618"/>
      <c r="Q1243" s="618"/>
      <c r="R1243" s="618"/>
      <c r="S1243" s="618"/>
      <c r="T1243" s="618"/>
      <c r="U1243" s="618"/>
      <c r="V1243" s="618"/>
      <c r="W1243" s="618"/>
      <c r="X1243" s="618"/>
      <c r="Y1243" s="618"/>
      <c r="Z1243" s="618"/>
      <c r="AC1243" s="619"/>
      <c r="AD1243" s="620"/>
      <c r="AJ1243" s="668"/>
      <c r="AO1243" s="612"/>
      <c r="AP1243" s="612"/>
      <c r="AY1243" s="623"/>
      <c r="BD1243" s="611"/>
      <c r="BG1243" s="624"/>
      <c r="BH1243" s="625"/>
      <c r="BI1243" s="672"/>
      <c r="BO1243" s="612"/>
      <c r="BY1243" s="669"/>
      <c r="CA1243" s="669"/>
    </row>
    <row r="1244" spans="3:79" s="610" customFormat="1">
      <c r="C1244" s="611"/>
      <c r="D1244" s="612"/>
      <c r="E1244" s="613"/>
      <c r="F1244" s="614"/>
      <c r="J1244" s="612"/>
      <c r="N1244" s="668"/>
      <c r="P1244" s="618"/>
      <c r="Q1244" s="618"/>
      <c r="R1244" s="618"/>
      <c r="S1244" s="618"/>
      <c r="T1244" s="618"/>
      <c r="U1244" s="618"/>
      <c r="V1244" s="618"/>
      <c r="W1244" s="618"/>
      <c r="X1244" s="618"/>
      <c r="Y1244" s="618"/>
      <c r="Z1244" s="618"/>
      <c r="AC1244" s="619"/>
      <c r="AD1244" s="620"/>
      <c r="AJ1244" s="668"/>
      <c r="AO1244" s="612"/>
      <c r="AP1244" s="612"/>
      <c r="AY1244" s="623"/>
      <c r="BD1244" s="611"/>
      <c r="BG1244" s="624"/>
      <c r="BH1244" s="625"/>
      <c r="BI1244" s="672"/>
      <c r="BO1244" s="612"/>
      <c r="BY1244" s="669"/>
      <c r="CA1244" s="669"/>
    </row>
    <row r="1245" spans="3:79" s="610" customFormat="1">
      <c r="C1245" s="611"/>
      <c r="D1245" s="612"/>
      <c r="E1245" s="613"/>
      <c r="F1245" s="614"/>
      <c r="J1245" s="612"/>
      <c r="N1245" s="668"/>
      <c r="P1245" s="618"/>
      <c r="Q1245" s="618"/>
      <c r="R1245" s="618"/>
      <c r="S1245" s="618"/>
      <c r="T1245" s="618"/>
      <c r="U1245" s="618"/>
      <c r="V1245" s="618"/>
      <c r="W1245" s="618"/>
      <c r="X1245" s="618"/>
      <c r="Y1245" s="618"/>
      <c r="Z1245" s="618"/>
      <c r="AC1245" s="619"/>
      <c r="AD1245" s="620"/>
      <c r="AJ1245" s="668"/>
      <c r="AO1245" s="612"/>
      <c r="AP1245" s="612"/>
      <c r="AY1245" s="623"/>
      <c r="BD1245" s="611"/>
      <c r="BG1245" s="624"/>
      <c r="BH1245" s="625"/>
      <c r="BI1245" s="672"/>
      <c r="BO1245" s="612"/>
      <c r="BY1245" s="669"/>
      <c r="CA1245" s="669"/>
    </row>
    <row r="1246" spans="3:79" s="610" customFormat="1">
      <c r="C1246" s="611"/>
      <c r="D1246" s="612"/>
      <c r="E1246" s="613"/>
      <c r="F1246" s="614"/>
      <c r="J1246" s="612"/>
      <c r="N1246" s="668"/>
      <c r="P1246" s="618"/>
      <c r="Q1246" s="618"/>
      <c r="R1246" s="618"/>
      <c r="S1246" s="618"/>
      <c r="T1246" s="618"/>
      <c r="U1246" s="618"/>
      <c r="V1246" s="618"/>
      <c r="W1246" s="618"/>
      <c r="X1246" s="618"/>
      <c r="Y1246" s="618"/>
      <c r="Z1246" s="618"/>
      <c r="AC1246" s="619"/>
      <c r="AD1246" s="620"/>
      <c r="AJ1246" s="668"/>
      <c r="AO1246" s="612"/>
      <c r="AP1246" s="612"/>
      <c r="AY1246" s="623"/>
      <c r="BD1246" s="611"/>
      <c r="BG1246" s="624"/>
      <c r="BH1246" s="625"/>
      <c r="BI1246" s="672"/>
      <c r="BO1246" s="612"/>
      <c r="BY1246" s="669"/>
      <c r="CA1246" s="669"/>
    </row>
    <row r="1247" spans="3:79" s="610" customFormat="1">
      <c r="C1247" s="611"/>
      <c r="D1247" s="612"/>
      <c r="E1247" s="613"/>
      <c r="F1247" s="614"/>
      <c r="J1247" s="612"/>
      <c r="N1247" s="668"/>
      <c r="P1247" s="618"/>
      <c r="Q1247" s="618"/>
      <c r="R1247" s="618"/>
      <c r="S1247" s="618"/>
      <c r="T1247" s="618"/>
      <c r="U1247" s="618"/>
      <c r="V1247" s="618"/>
      <c r="W1247" s="618"/>
      <c r="X1247" s="618"/>
      <c r="Y1247" s="618"/>
      <c r="Z1247" s="618"/>
      <c r="AC1247" s="619"/>
      <c r="AD1247" s="620"/>
      <c r="AJ1247" s="668"/>
      <c r="AO1247" s="612"/>
      <c r="AP1247" s="612"/>
      <c r="AY1247" s="623"/>
      <c r="BD1247" s="611"/>
      <c r="BG1247" s="624"/>
      <c r="BH1247" s="625"/>
      <c r="BI1247" s="672"/>
      <c r="BO1247" s="612"/>
      <c r="BY1247" s="669"/>
      <c r="CA1247" s="669"/>
    </row>
    <row r="1248" spans="3:79" s="610" customFormat="1">
      <c r="C1248" s="611"/>
      <c r="D1248" s="612"/>
      <c r="E1248" s="613"/>
      <c r="F1248" s="614"/>
      <c r="J1248" s="612"/>
      <c r="N1248" s="668"/>
      <c r="P1248" s="618"/>
      <c r="Q1248" s="618"/>
      <c r="R1248" s="618"/>
      <c r="S1248" s="618"/>
      <c r="T1248" s="618"/>
      <c r="U1248" s="618"/>
      <c r="V1248" s="618"/>
      <c r="W1248" s="618"/>
      <c r="X1248" s="618"/>
      <c r="Y1248" s="618"/>
      <c r="Z1248" s="618"/>
      <c r="AC1248" s="619"/>
      <c r="AD1248" s="620"/>
      <c r="AJ1248" s="668"/>
      <c r="AO1248" s="612"/>
      <c r="AP1248" s="612"/>
      <c r="AY1248" s="623"/>
      <c r="BD1248" s="611"/>
      <c r="BG1248" s="624"/>
      <c r="BH1248" s="625"/>
      <c r="BI1248" s="672"/>
      <c r="BO1248" s="612"/>
      <c r="BY1248" s="669"/>
      <c r="CA1248" s="669"/>
    </row>
    <row r="1249" spans="3:79" s="610" customFormat="1">
      <c r="C1249" s="611"/>
      <c r="D1249" s="612"/>
      <c r="E1249" s="613"/>
      <c r="F1249" s="614"/>
      <c r="J1249" s="612"/>
      <c r="N1249" s="668"/>
      <c r="P1249" s="618"/>
      <c r="Q1249" s="618"/>
      <c r="R1249" s="618"/>
      <c r="S1249" s="618"/>
      <c r="T1249" s="618"/>
      <c r="U1249" s="618"/>
      <c r="V1249" s="618"/>
      <c r="W1249" s="618"/>
      <c r="X1249" s="618"/>
      <c r="Y1249" s="618"/>
      <c r="Z1249" s="618"/>
      <c r="AC1249" s="619"/>
      <c r="AD1249" s="620"/>
      <c r="AJ1249" s="668"/>
      <c r="AO1249" s="612"/>
      <c r="AP1249" s="612"/>
      <c r="AY1249" s="623"/>
      <c r="BD1249" s="611"/>
      <c r="BG1249" s="624"/>
      <c r="BH1249" s="625"/>
      <c r="BI1249" s="672"/>
      <c r="BO1249" s="612"/>
      <c r="BY1249" s="669"/>
      <c r="CA1249" s="669"/>
    </row>
    <row r="1250" spans="3:79" s="610" customFormat="1">
      <c r="C1250" s="611"/>
      <c r="D1250" s="612"/>
      <c r="E1250" s="613"/>
      <c r="F1250" s="614"/>
      <c r="J1250" s="612"/>
      <c r="N1250" s="668"/>
      <c r="P1250" s="618"/>
      <c r="Q1250" s="618"/>
      <c r="R1250" s="618"/>
      <c r="S1250" s="618"/>
      <c r="T1250" s="618"/>
      <c r="U1250" s="618"/>
      <c r="V1250" s="618"/>
      <c r="W1250" s="618"/>
      <c r="X1250" s="618"/>
      <c r="Y1250" s="618"/>
      <c r="Z1250" s="618"/>
      <c r="AC1250" s="619"/>
      <c r="AD1250" s="620"/>
      <c r="AJ1250" s="668"/>
      <c r="AO1250" s="612"/>
      <c r="AP1250" s="612"/>
      <c r="AY1250" s="623"/>
      <c r="BD1250" s="611"/>
      <c r="BG1250" s="624"/>
      <c r="BH1250" s="625"/>
      <c r="BI1250" s="672"/>
      <c r="BO1250" s="612"/>
      <c r="BY1250" s="669"/>
      <c r="CA1250" s="669"/>
    </row>
    <row r="1251" spans="3:79" s="610" customFormat="1">
      <c r="C1251" s="611"/>
      <c r="D1251" s="612"/>
      <c r="E1251" s="613"/>
      <c r="F1251" s="614"/>
      <c r="J1251" s="612"/>
      <c r="N1251" s="668"/>
      <c r="P1251" s="618"/>
      <c r="Q1251" s="618"/>
      <c r="R1251" s="618"/>
      <c r="S1251" s="618"/>
      <c r="T1251" s="618"/>
      <c r="U1251" s="618"/>
      <c r="V1251" s="618"/>
      <c r="W1251" s="618"/>
      <c r="X1251" s="618"/>
      <c r="Y1251" s="618"/>
      <c r="Z1251" s="618"/>
      <c r="AC1251" s="619"/>
      <c r="AD1251" s="620"/>
      <c r="AJ1251" s="668"/>
      <c r="AO1251" s="612"/>
      <c r="AP1251" s="612"/>
      <c r="AY1251" s="623"/>
      <c r="BD1251" s="611"/>
      <c r="BG1251" s="624"/>
      <c r="BH1251" s="625"/>
      <c r="BI1251" s="672"/>
      <c r="BO1251" s="612"/>
      <c r="BY1251" s="669"/>
      <c r="CA1251" s="669"/>
    </row>
    <row r="1252" spans="3:79" s="610" customFormat="1">
      <c r="C1252" s="611"/>
      <c r="D1252" s="612"/>
      <c r="E1252" s="613"/>
      <c r="F1252" s="614"/>
      <c r="J1252" s="612"/>
      <c r="N1252" s="668"/>
      <c r="P1252" s="618"/>
      <c r="Q1252" s="618"/>
      <c r="R1252" s="618"/>
      <c r="S1252" s="618"/>
      <c r="T1252" s="618"/>
      <c r="U1252" s="618"/>
      <c r="V1252" s="618"/>
      <c r="W1252" s="618"/>
      <c r="X1252" s="618"/>
      <c r="Y1252" s="618"/>
      <c r="Z1252" s="618"/>
      <c r="AC1252" s="619"/>
      <c r="AD1252" s="620"/>
      <c r="AJ1252" s="668"/>
      <c r="AO1252" s="612"/>
      <c r="AP1252" s="612"/>
      <c r="AY1252" s="623"/>
      <c r="BD1252" s="611"/>
      <c r="BG1252" s="624"/>
      <c r="BH1252" s="625"/>
      <c r="BI1252" s="672"/>
      <c r="BO1252" s="612"/>
      <c r="BY1252" s="669"/>
      <c r="CA1252" s="669"/>
    </row>
    <row r="1253" spans="3:79" s="610" customFormat="1">
      <c r="C1253" s="611"/>
      <c r="D1253" s="612"/>
      <c r="E1253" s="613"/>
      <c r="F1253" s="614"/>
      <c r="J1253" s="612"/>
      <c r="N1253" s="668"/>
      <c r="P1253" s="618"/>
      <c r="Q1253" s="618"/>
      <c r="R1253" s="618"/>
      <c r="S1253" s="618"/>
      <c r="T1253" s="618"/>
      <c r="U1253" s="618"/>
      <c r="V1253" s="618"/>
      <c r="W1253" s="618"/>
      <c r="X1253" s="618"/>
      <c r="Y1253" s="618"/>
      <c r="Z1253" s="618"/>
      <c r="AC1253" s="619"/>
      <c r="AD1253" s="620"/>
      <c r="AJ1253" s="668"/>
      <c r="AO1253" s="612"/>
      <c r="AP1253" s="612"/>
      <c r="AY1253" s="623"/>
      <c r="BD1253" s="611"/>
      <c r="BG1253" s="624"/>
      <c r="BH1253" s="625"/>
      <c r="BI1253" s="672"/>
      <c r="BO1253" s="612"/>
      <c r="BY1253" s="669"/>
      <c r="CA1253" s="669"/>
    </row>
    <row r="1254" spans="3:79" s="610" customFormat="1">
      <c r="C1254" s="611"/>
      <c r="D1254" s="612"/>
      <c r="E1254" s="613"/>
      <c r="F1254" s="614"/>
      <c r="J1254" s="612"/>
      <c r="N1254" s="668"/>
      <c r="P1254" s="618"/>
      <c r="Q1254" s="618"/>
      <c r="R1254" s="618"/>
      <c r="S1254" s="618"/>
      <c r="T1254" s="618"/>
      <c r="U1254" s="618"/>
      <c r="V1254" s="618"/>
      <c r="W1254" s="618"/>
      <c r="X1254" s="618"/>
      <c r="Y1254" s="618"/>
      <c r="Z1254" s="618"/>
      <c r="AC1254" s="619"/>
      <c r="AD1254" s="620"/>
      <c r="AJ1254" s="668"/>
      <c r="AO1254" s="612"/>
      <c r="AP1254" s="612"/>
      <c r="AY1254" s="623"/>
      <c r="BD1254" s="611"/>
      <c r="BG1254" s="624"/>
      <c r="BH1254" s="625"/>
      <c r="BI1254" s="672"/>
      <c r="BO1254" s="612"/>
      <c r="BY1254" s="669"/>
      <c r="CA1254" s="669"/>
    </row>
    <row r="1255" spans="3:79" s="610" customFormat="1">
      <c r="C1255" s="611"/>
      <c r="D1255" s="612"/>
      <c r="E1255" s="613"/>
      <c r="F1255" s="614"/>
      <c r="J1255" s="612"/>
      <c r="N1255" s="668"/>
      <c r="P1255" s="618"/>
      <c r="Q1255" s="618"/>
      <c r="R1255" s="618"/>
      <c r="S1255" s="618"/>
      <c r="T1255" s="618"/>
      <c r="U1255" s="618"/>
      <c r="V1255" s="618"/>
      <c r="W1255" s="618"/>
      <c r="X1255" s="618"/>
      <c r="Y1255" s="618"/>
      <c r="Z1255" s="618"/>
      <c r="AC1255" s="619"/>
      <c r="AD1255" s="620"/>
      <c r="AJ1255" s="668"/>
      <c r="AO1255" s="612"/>
      <c r="AP1255" s="612"/>
      <c r="AY1255" s="623"/>
      <c r="BD1255" s="611"/>
      <c r="BG1255" s="624"/>
      <c r="BH1255" s="625"/>
      <c r="BI1255" s="672"/>
      <c r="BO1255" s="612"/>
      <c r="BY1255" s="669"/>
      <c r="CA1255" s="669"/>
    </row>
    <row r="1256" spans="3:79" s="610" customFormat="1">
      <c r="C1256" s="611"/>
      <c r="D1256" s="612"/>
      <c r="E1256" s="613"/>
      <c r="F1256" s="614"/>
      <c r="J1256" s="612"/>
      <c r="N1256" s="668"/>
      <c r="P1256" s="618"/>
      <c r="Q1256" s="618"/>
      <c r="R1256" s="618"/>
      <c r="S1256" s="618"/>
      <c r="T1256" s="618"/>
      <c r="U1256" s="618"/>
      <c r="V1256" s="618"/>
      <c r="W1256" s="618"/>
      <c r="X1256" s="618"/>
      <c r="Y1256" s="618"/>
      <c r="Z1256" s="618"/>
      <c r="AC1256" s="619"/>
      <c r="AD1256" s="620"/>
      <c r="AJ1256" s="668"/>
      <c r="AO1256" s="612"/>
      <c r="AP1256" s="612"/>
      <c r="AY1256" s="623"/>
      <c r="BD1256" s="611"/>
      <c r="BG1256" s="624"/>
      <c r="BH1256" s="625"/>
      <c r="BI1256" s="672"/>
      <c r="BO1256" s="612"/>
      <c r="BY1256" s="669"/>
      <c r="CA1256" s="669"/>
    </row>
    <row r="1257" spans="3:79" s="610" customFormat="1">
      <c r="C1257" s="611"/>
      <c r="D1257" s="612"/>
      <c r="E1257" s="613"/>
      <c r="F1257" s="614"/>
      <c r="J1257" s="612"/>
      <c r="N1257" s="668"/>
      <c r="P1257" s="618"/>
      <c r="Q1257" s="618"/>
      <c r="R1257" s="618"/>
      <c r="S1257" s="618"/>
      <c r="T1257" s="618"/>
      <c r="U1257" s="618"/>
      <c r="V1257" s="618"/>
      <c r="W1257" s="618"/>
      <c r="X1257" s="618"/>
      <c r="Y1257" s="618"/>
      <c r="Z1257" s="618"/>
      <c r="AC1257" s="619"/>
      <c r="AD1257" s="620"/>
      <c r="AJ1257" s="668"/>
      <c r="AO1257" s="612"/>
      <c r="AP1257" s="612"/>
      <c r="AY1257" s="623"/>
      <c r="BD1257" s="611"/>
      <c r="BG1257" s="624"/>
      <c r="BH1257" s="625"/>
      <c r="BI1257" s="672"/>
      <c r="BO1257" s="612"/>
      <c r="BY1257" s="669"/>
      <c r="CA1257" s="669"/>
    </row>
    <row r="1258" spans="3:79" s="610" customFormat="1">
      <c r="C1258" s="611"/>
      <c r="D1258" s="612"/>
      <c r="E1258" s="613"/>
      <c r="F1258" s="614"/>
      <c r="J1258" s="612"/>
      <c r="N1258" s="668"/>
      <c r="P1258" s="618"/>
      <c r="Q1258" s="618"/>
      <c r="R1258" s="618"/>
      <c r="S1258" s="618"/>
      <c r="T1258" s="618"/>
      <c r="U1258" s="618"/>
      <c r="V1258" s="618"/>
      <c r="W1258" s="618"/>
      <c r="X1258" s="618"/>
      <c r="Y1258" s="618"/>
      <c r="Z1258" s="618"/>
      <c r="AC1258" s="619"/>
      <c r="AD1258" s="620"/>
      <c r="AJ1258" s="668"/>
      <c r="AO1258" s="612"/>
      <c r="AP1258" s="612"/>
      <c r="AY1258" s="623"/>
      <c r="BD1258" s="611"/>
      <c r="BG1258" s="624"/>
      <c r="BH1258" s="625"/>
      <c r="BI1258" s="672"/>
      <c r="BO1258" s="612"/>
      <c r="BY1258" s="669"/>
      <c r="CA1258" s="669"/>
    </row>
    <row r="1259" spans="3:79" s="610" customFormat="1">
      <c r="C1259" s="611"/>
      <c r="D1259" s="612"/>
      <c r="E1259" s="613"/>
      <c r="F1259" s="614"/>
      <c r="J1259" s="612"/>
      <c r="N1259" s="668"/>
      <c r="P1259" s="618"/>
      <c r="Q1259" s="618"/>
      <c r="R1259" s="618"/>
      <c r="S1259" s="618"/>
      <c r="T1259" s="618"/>
      <c r="U1259" s="618"/>
      <c r="V1259" s="618"/>
      <c r="W1259" s="618"/>
      <c r="X1259" s="618"/>
      <c r="Y1259" s="618"/>
      <c r="Z1259" s="618"/>
      <c r="AC1259" s="619"/>
      <c r="AD1259" s="620"/>
      <c r="AJ1259" s="668"/>
      <c r="AO1259" s="612"/>
      <c r="AP1259" s="612"/>
      <c r="AY1259" s="623"/>
      <c r="BD1259" s="611"/>
      <c r="BG1259" s="624"/>
      <c r="BH1259" s="625"/>
      <c r="BI1259" s="672"/>
      <c r="BO1259" s="612"/>
      <c r="BY1259" s="669"/>
      <c r="CA1259" s="669"/>
    </row>
    <row r="1260" spans="3:79" s="610" customFormat="1">
      <c r="C1260" s="611"/>
      <c r="D1260" s="612"/>
      <c r="E1260" s="613"/>
      <c r="F1260" s="614"/>
      <c r="J1260" s="612"/>
      <c r="N1260" s="668"/>
      <c r="P1260" s="618"/>
      <c r="Q1260" s="618"/>
      <c r="R1260" s="618"/>
      <c r="S1260" s="618"/>
      <c r="T1260" s="618"/>
      <c r="U1260" s="618"/>
      <c r="V1260" s="618"/>
      <c r="W1260" s="618"/>
      <c r="X1260" s="618"/>
      <c r="Y1260" s="618"/>
      <c r="Z1260" s="618"/>
      <c r="AC1260" s="619"/>
      <c r="AD1260" s="620"/>
      <c r="AJ1260" s="668"/>
      <c r="AO1260" s="612"/>
      <c r="AP1260" s="612"/>
      <c r="AY1260" s="623"/>
      <c r="BD1260" s="611"/>
      <c r="BG1260" s="624"/>
      <c r="BH1260" s="625"/>
      <c r="BI1260" s="672"/>
      <c r="BO1260" s="612"/>
      <c r="BY1260" s="669"/>
      <c r="CA1260" s="669"/>
    </row>
    <row r="1261" spans="3:79" s="610" customFormat="1">
      <c r="C1261" s="611"/>
      <c r="D1261" s="612"/>
      <c r="E1261" s="613"/>
      <c r="F1261" s="614"/>
      <c r="J1261" s="612"/>
      <c r="N1261" s="668"/>
      <c r="P1261" s="618"/>
      <c r="Q1261" s="618"/>
      <c r="R1261" s="618"/>
      <c r="S1261" s="618"/>
      <c r="T1261" s="618"/>
      <c r="U1261" s="618"/>
      <c r="V1261" s="618"/>
      <c r="W1261" s="618"/>
      <c r="X1261" s="618"/>
      <c r="Y1261" s="618"/>
      <c r="Z1261" s="618"/>
      <c r="AC1261" s="619"/>
      <c r="AD1261" s="620"/>
      <c r="AJ1261" s="668"/>
      <c r="AO1261" s="612"/>
      <c r="AP1261" s="612"/>
      <c r="AY1261" s="623"/>
      <c r="BD1261" s="611"/>
      <c r="BG1261" s="624"/>
      <c r="BH1261" s="625"/>
      <c r="BI1261" s="672"/>
      <c r="BO1261" s="612"/>
      <c r="BY1261" s="669"/>
      <c r="CA1261" s="669"/>
    </row>
    <row r="1262" spans="3:79" s="610" customFormat="1">
      <c r="C1262" s="611"/>
      <c r="D1262" s="612"/>
      <c r="E1262" s="613"/>
      <c r="F1262" s="614"/>
      <c r="J1262" s="612"/>
      <c r="N1262" s="668"/>
      <c r="P1262" s="618"/>
      <c r="Q1262" s="618"/>
      <c r="R1262" s="618"/>
      <c r="S1262" s="618"/>
      <c r="T1262" s="618"/>
      <c r="U1262" s="618"/>
      <c r="V1262" s="618"/>
      <c r="W1262" s="618"/>
      <c r="X1262" s="618"/>
      <c r="Y1262" s="618"/>
      <c r="Z1262" s="618"/>
      <c r="AC1262" s="619"/>
      <c r="AD1262" s="620"/>
      <c r="AJ1262" s="668"/>
      <c r="AO1262" s="612"/>
      <c r="AP1262" s="612"/>
      <c r="AY1262" s="623"/>
      <c r="BD1262" s="611"/>
      <c r="BG1262" s="624"/>
      <c r="BH1262" s="625"/>
      <c r="BI1262" s="672"/>
      <c r="BO1262" s="612"/>
      <c r="BY1262" s="669"/>
      <c r="CA1262" s="669"/>
    </row>
    <row r="1263" spans="3:79" s="610" customFormat="1">
      <c r="C1263" s="611"/>
      <c r="D1263" s="612"/>
      <c r="E1263" s="613"/>
      <c r="F1263" s="614"/>
      <c r="J1263" s="612"/>
      <c r="N1263" s="668"/>
      <c r="P1263" s="618"/>
      <c r="Q1263" s="618"/>
      <c r="R1263" s="618"/>
      <c r="S1263" s="618"/>
      <c r="T1263" s="618"/>
      <c r="U1263" s="618"/>
      <c r="V1263" s="618"/>
      <c r="W1263" s="618"/>
      <c r="X1263" s="618"/>
      <c r="Y1263" s="618"/>
      <c r="Z1263" s="618"/>
      <c r="AC1263" s="619"/>
      <c r="AD1263" s="620"/>
      <c r="AJ1263" s="668"/>
      <c r="AO1263" s="612"/>
      <c r="AP1263" s="612"/>
      <c r="AY1263" s="623"/>
      <c r="BD1263" s="611"/>
      <c r="BG1263" s="624"/>
      <c r="BH1263" s="625"/>
      <c r="BI1263" s="672"/>
      <c r="BO1263" s="612"/>
      <c r="BY1263" s="669"/>
      <c r="CA1263" s="669"/>
    </row>
    <row r="1264" spans="3:79" s="610" customFormat="1">
      <c r="C1264" s="611"/>
      <c r="D1264" s="612"/>
      <c r="E1264" s="613"/>
      <c r="F1264" s="614"/>
      <c r="J1264" s="612"/>
      <c r="N1264" s="668"/>
      <c r="P1264" s="618"/>
      <c r="Q1264" s="618"/>
      <c r="R1264" s="618"/>
      <c r="S1264" s="618"/>
      <c r="T1264" s="618"/>
      <c r="U1264" s="618"/>
      <c r="V1264" s="618"/>
      <c r="W1264" s="618"/>
      <c r="X1264" s="618"/>
      <c r="Y1264" s="618"/>
      <c r="Z1264" s="618"/>
      <c r="AC1264" s="619"/>
      <c r="AD1264" s="620"/>
      <c r="AJ1264" s="668"/>
      <c r="AO1264" s="612"/>
      <c r="AP1264" s="612"/>
      <c r="AY1264" s="623"/>
      <c r="BD1264" s="611"/>
      <c r="BG1264" s="624"/>
      <c r="BH1264" s="625"/>
      <c r="BI1264" s="672"/>
      <c r="BO1264" s="612"/>
      <c r="BY1264" s="669"/>
      <c r="CA1264" s="669"/>
    </row>
    <row r="1265" spans="3:79" s="610" customFormat="1">
      <c r="C1265" s="611"/>
      <c r="D1265" s="612"/>
      <c r="E1265" s="613"/>
      <c r="F1265" s="614"/>
      <c r="J1265" s="612"/>
      <c r="N1265" s="668"/>
      <c r="P1265" s="618"/>
      <c r="Q1265" s="618"/>
      <c r="R1265" s="618"/>
      <c r="S1265" s="618"/>
      <c r="T1265" s="618"/>
      <c r="U1265" s="618"/>
      <c r="V1265" s="618"/>
      <c r="W1265" s="618"/>
      <c r="X1265" s="618"/>
      <c r="Y1265" s="618"/>
      <c r="Z1265" s="618"/>
      <c r="AC1265" s="619"/>
      <c r="AD1265" s="620"/>
      <c r="AJ1265" s="668"/>
      <c r="AO1265" s="612"/>
      <c r="AP1265" s="612"/>
      <c r="AY1265" s="623"/>
      <c r="BD1265" s="611"/>
      <c r="BG1265" s="624"/>
      <c r="BH1265" s="625"/>
      <c r="BI1265" s="672"/>
      <c r="BO1265" s="612"/>
      <c r="BY1265" s="669"/>
      <c r="CA1265" s="669"/>
    </row>
    <row r="1266" spans="3:79" s="610" customFormat="1">
      <c r="C1266" s="611"/>
      <c r="D1266" s="612"/>
      <c r="E1266" s="613"/>
      <c r="F1266" s="614"/>
      <c r="J1266" s="612"/>
      <c r="N1266" s="668"/>
      <c r="P1266" s="618"/>
      <c r="Q1266" s="618"/>
      <c r="R1266" s="618"/>
      <c r="S1266" s="618"/>
      <c r="T1266" s="618"/>
      <c r="U1266" s="618"/>
      <c r="V1266" s="618"/>
      <c r="W1266" s="618"/>
      <c r="X1266" s="618"/>
      <c r="Y1266" s="618"/>
      <c r="Z1266" s="618"/>
      <c r="AC1266" s="619"/>
      <c r="AD1266" s="620"/>
      <c r="AJ1266" s="668"/>
      <c r="AO1266" s="612"/>
      <c r="AP1266" s="612"/>
      <c r="AY1266" s="623"/>
      <c r="BD1266" s="611"/>
      <c r="BG1266" s="624"/>
      <c r="BH1266" s="625"/>
      <c r="BI1266" s="672"/>
      <c r="BO1266" s="612"/>
      <c r="BY1266" s="669"/>
      <c r="CA1266" s="669"/>
    </row>
    <row r="1267" spans="3:79" s="610" customFormat="1">
      <c r="C1267" s="611"/>
      <c r="D1267" s="612"/>
      <c r="E1267" s="613"/>
      <c r="F1267" s="614"/>
      <c r="J1267" s="612"/>
      <c r="N1267" s="668"/>
      <c r="P1267" s="618"/>
      <c r="Q1267" s="618"/>
      <c r="R1267" s="618"/>
      <c r="S1267" s="618"/>
      <c r="T1267" s="618"/>
      <c r="U1267" s="618"/>
      <c r="V1267" s="618"/>
      <c r="W1267" s="618"/>
      <c r="X1267" s="618"/>
      <c r="Y1267" s="618"/>
      <c r="Z1267" s="618"/>
      <c r="AC1267" s="619"/>
      <c r="AD1267" s="620"/>
      <c r="AJ1267" s="668"/>
      <c r="AO1267" s="612"/>
      <c r="AP1267" s="612"/>
      <c r="AY1267" s="623"/>
      <c r="BD1267" s="611"/>
      <c r="BG1267" s="624"/>
      <c r="BH1267" s="625"/>
      <c r="BI1267" s="672"/>
      <c r="BO1267" s="612"/>
      <c r="BY1267" s="669"/>
      <c r="CA1267" s="669"/>
    </row>
    <row r="1268" spans="3:79" s="610" customFormat="1">
      <c r="C1268" s="611"/>
      <c r="D1268" s="612"/>
      <c r="E1268" s="613"/>
      <c r="F1268" s="614"/>
      <c r="J1268" s="612"/>
      <c r="N1268" s="668"/>
      <c r="P1268" s="618"/>
      <c r="Q1268" s="618"/>
      <c r="R1268" s="618"/>
      <c r="S1268" s="618"/>
      <c r="T1268" s="618"/>
      <c r="U1268" s="618"/>
      <c r="V1268" s="618"/>
      <c r="W1268" s="618"/>
      <c r="X1268" s="618"/>
      <c r="Y1268" s="618"/>
      <c r="Z1268" s="618"/>
      <c r="AC1268" s="619"/>
      <c r="AD1268" s="620"/>
      <c r="AJ1268" s="668"/>
      <c r="AO1268" s="612"/>
      <c r="AP1268" s="612"/>
      <c r="AY1268" s="623"/>
      <c r="BD1268" s="611"/>
      <c r="BG1268" s="624"/>
      <c r="BH1268" s="625"/>
      <c r="BI1268" s="672"/>
      <c r="BO1268" s="612"/>
      <c r="BY1268" s="669"/>
      <c r="CA1268" s="669"/>
    </row>
    <row r="1269" spans="3:79" s="610" customFormat="1">
      <c r="C1269" s="611"/>
      <c r="D1269" s="612"/>
      <c r="E1269" s="613"/>
      <c r="F1269" s="614"/>
      <c r="J1269" s="612"/>
      <c r="N1269" s="668"/>
      <c r="P1269" s="618"/>
      <c r="Q1269" s="618"/>
      <c r="R1269" s="618"/>
      <c r="S1269" s="618"/>
      <c r="T1269" s="618"/>
      <c r="U1269" s="618"/>
      <c r="V1269" s="618"/>
      <c r="W1269" s="618"/>
      <c r="X1269" s="618"/>
      <c r="Y1269" s="618"/>
      <c r="Z1269" s="618"/>
      <c r="AC1269" s="619"/>
      <c r="AD1269" s="620"/>
      <c r="AJ1269" s="668"/>
      <c r="AO1269" s="612"/>
      <c r="AP1269" s="612"/>
      <c r="AY1269" s="623"/>
      <c r="BD1269" s="611"/>
      <c r="BG1269" s="624"/>
      <c r="BH1269" s="625"/>
      <c r="BI1269" s="672"/>
      <c r="BO1269" s="612"/>
      <c r="BY1269" s="669"/>
      <c r="CA1269" s="669"/>
    </row>
    <row r="1270" spans="3:79" s="610" customFormat="1">
      <c r="C1270" s="611"/>
      <c r="D1270" s="612"/>
      <c r="E1270" s="613"/>
      <c r="F1270" s="614"/>
      <c r="J1270" s="612"/>
      <c r="N1270" s="668"/>
      <c r="P1270" s="618"/>
      <c r="Q1270" s="618"/>
      <c r="R1270" s="618"/>
      <c r="S1270" s="618"/>
      <c r="T1270" s="618"/>
      <c r="U1270" s="618"/>
      <c r="V1270" s="618"/>
      <c r="W1270" s="618"/>
      <c r="X1270" s="618"/>
      <c r="Y1270" s="618"/>
      <c r="Z1270" s="618"/>
      <c r="AC1270" s="619"/>
      <c r="AD1270" s="620"/>
      <c r="AJ1270" s="668"/>
      <c r="AO1270" s="612"/>
      <c r="AP1270" s="612"/>
      <c r="AY1270" s="623"/>
      <c r="BD1270" s="611"/>
      <c r="BG1270" s="624"/>
      <c r="BH1270" s="625"/>
      <c r="BI1270" s="672"/>
      <c r="BO1270" s="612"/>
      <c r="BY1270" s="669"/>
      <c r="CA1270" s="669"/>
    </row>
    <row r="1271" spans="3:79" s="610" customFormat="1">
      <c r="C1271" s="611"/>
      <c r="D1271" s="612"/>
      <c r="E1271" s="613"/>
      <c r="F1271" s="614"/>
      <c r="J1271" s="612"/>
      <c r="N1271" s="668"/>
      <c r="P1271" s="618"/>
      <c r="Q1271" s="618"/>
      <c r="R1271" s="618"/>
      <c r="S1271" s="618"/>
      <c r="T1271" s="618"/>
      <c r="U1271" s="618"/>
      <c r="V1271" s="618"/>
      <c r="W1271" s="618"/>
      <c r="X1271" s="618"/>
      <c r="Y1271" s="618"/>
      <c r="Z1271" s="618"/>
      <c r="AC1271" s="619"/>
      <c r="AD1271" s="620"/>
      <c r="AJ1271" s="668"/>
      <c r="AO1271" s="612"/>
      <c r="AP1271" s="612"/>
      <c r="AY1271" s="623"/>
      <c r="BD1271" s="611"/>
      <c r="BG1271" s="624"/>
      <c r="BH1271" s="625"/>
      <c r="BI1271" s="672"/>
      <c r="BO1271" s="612"/>
      <c r="BY1271" s="669"/>
      <c r="CA1271" s="669"/>
    </row>
    <row r="1272" spans="3:79" s="610" customFormat="1">
      <c r="C1272" s="611"/>
      <c r="D1272" s="612"/>
      <c r="E1272" s="613"/>
      <c r="F1272" s="614"/>
      <c r="J1272" s="612"/>
      <c r="N1272" s="668"/>
      <c r="P1272" s="618"/>
      <c r="Q1272" s="618"/>
      <c r="R1272" s="618"/>
      <c r="S1272" s="618"/>
      <c r="T1272" s="618"/>
      <c r="U1272" s="618"/>
      <c r="V1272" s="618"/>
      <c r="W1272" s="618"/>
      <c r="X1272" s="618"/>
      <c r="Y1272" s="618"/>
      <c r="Z1272" s="618"/>
      <c r="AC1272" s="619"/>
      <c r="AD1272" s="620"/>
      <c r="AJ1272" s="668"/>
      <c r="AO1272" s="612"/>
      <c r="AP1272" s="612"/>
      <c r="AY1272" s="623"/>
      <c r="BD1272" s="611"/>
      <c r="BG1272" s="624"/>
      <c r="BH1272" s="625"/>
      <c r="BI1272" s="672"/>
      <c r="BO1272" s="612"/>
      <c r="BY1272" s="669"/>
      <c r="CA1272" s="669"/>
    </row>
    <row r="1273" spans="3:79" s="610" customFormat="1">
      <c r="C1273" s="611"/>
      <c r="D1273" s="612"/>
      <c r="E1273" s="613"/>
      <c r="F1273" s="614"/>
      <c r="J1273" s="612"/>
      <c r="N1273" s="668"/>
      <c r="P1273" s="618"/>
      <c r="Q1273" s="618"/>
      <c r="R1273" s="618"/>
      <c r="S1273" s="618"/>
      <c r="T1273" s="618"/>
      <c r="U1273" s="618"/>
      <c r="V1273" s="618"/>
      <c r="W1273" s="618"/>
      <c r="X1273" s="618"/>
      <c r="Y1273" s="618"/>
      <c r="Z1273" s="618"/>
      <c r="AC1273" s="619"/>
      <c r="AD1273" s="620"/>
      <c r="AJ1273" s="668"/>
      <c r="AO1273" s="612"/>
      <c r="AP1273" s="612"/>
      <c r="AY1273" s="623"/>
      <c r="BD1273" s="611"/>
      <c r="BG1273" s="624"/>
      <c r="BH1273" s="625"/>
      <c r="BI1273" s="672"/>
      <c r="BO1273" s="612"/>
      <c r="BY1273" s="669"/>
      <c r="CA1273" s="669"/>
    </row>
    <row r="1274" spans="3:79" s="610" customFormat="1">
      <c r="C1274" s="611"/>
      <c r="D1274" s="612"/>
      <c r="E1274" s="613"/>
      <c r="F1274" s="614"/>
      <c r="J1274" s="612"/>
      <c r="N1274" s="668"/>
      <c r="P1274" s="618"/>
      <c r="Q1274" s="618"/>
      <c r="R1274" s="618"/>
      <c r="S1274" s="618"/>
      <c r="T1274" s="618"/>
      <c r="U1274" s="618"/>
      <c r="V1274" s="618"/>
      <c r="W1274" s="618"/>
      <c r="X1274" s="618"/>
      <c r="Y1274" s="618"/>
      <c r="Z1274" s="618"/>
      <c r="AC1274" s="619"/>
      <c r="AD1274" s="620"/>
      <c r="AJ1274" s="668"/>
      <c r="AO1274" s="612"/>
      <c r="AP1274" s="612"/>
      <c r="AY1274" s="623"/>
      <c r="BD1274" s="611"/>
      <c r="BG1274" s="624"/>
      <c r="BH1274" s="625"/>
      <c r="BI1274" s="672"/>
      <c r="BO1274" s="612"/>
      <c r="BY1274" s="669"/>
      <c r="CA1274" s="669"/>
    </row>
    <row r="1275" spans="3:79" s="610" customFormat="1">
      <c r="C1275" s="611"/>
      <c r="D1275" s="612"/>
      <c r="E1275" s="613"/>
      <c r="F1275" s="614"/>
      <c r="J1275" s="612"/>
      <c r="N1275" s="668"/>
      <c r="P1275" s="618"/>
      <c r="Q1275" s="618"/>
      <c r="R1275" s="618"/>
      <c r="S1275" s="618"/>
      <c r="T1275" s="618"/>
      <c r="U1275" s="618"/>
      <c r="V1275" s="618"/>
      <c r="W1275" s="618"/>
      <c r="X1275" s="618"/>
      <c r="Y1275" s="618"/>
      <c r="Z1275" s="618"/>
      <c r="AC1275" s="619"/>
      <c r="AD1275" s="620"/>
      <c r="AJ1275" s="668"/>
      <c r="AO1275" s="612"/>
      <c r="AP1275" s="612"/>
      <c r="AY1275" s="623"/>
      <c r="BD1275" s="611"/>
      <c r="BG1275" s="624"/>
      <c r="BH1275" s="625"/>
      <c r="BI1275" s="672"/>
      <c r="BO1275" s="612"/>
      <c r="BY1275" s="669"/>
      <c r="CA1275" s="669"/>
    </row>
    <row r="1276" spans="3:79" s="610" customFormat="1">
      <c r="C1276" s="611"/>
      <c r="D1276" s="612"/>
      <c r="E1276" s="613"/>
      <c r="F1276" s="614"/>
      <c r="J1276" s="612"/>
      <c r="N1276" s="668"/>
      <c r="P1276" s="618"/>
      <c r="Q1276" s="618"/>
      <c r="R1276" s="618"/>
      <c r="S1276" s="618"/>
      <c r="T1276" s="618"/>
      <c r="U1276" s="618"/>
      <c r="V1276" s="618"/>
      <c r="W1276" s="618"/>
      <c r="X1276" s="618"/>
      <c r="Y1276" s="618"/>
      <c r="Z1276" s="618"/>
      <c r="AC1276" s="619"/>
      <c r="AD1276" s="620"/>
      <c r="AJ1276" s="668"/>
      <c r="AO1276" s="612"/>
      <c r="AP1276" s="612"/>
      <c r="AY1276" s="623"/>
      <c r="BD1276" s="611"/>
      <c r="BG1276" s="624"/>
      <c r="BH1276" s="625"/>
      <c r="BI1276" s="672"/>
      <c r="BO1276" s="612"/>
      <c r="BY1276" s="669"/>
      <c r="CA1276" s="669"/>
    </row>
    <row r="1277" spans="3:79" s="610" customFormat="1">
      <c r="C1277" s="611"/>
      <c r="D1277" s="612"/>
      <c r="E1277" s="613"/>
      <c r="F1277" s="614"/>
      <c r="J1277" s="612"/>
      <c r="N1277" s="668"/>
      <c r="P1277" s="618"/>
      <c r="Q1277" s="618"/>
      <c r="R1277" s="618"/>
      <c r="S1277" s="618"/>
      <c r="T1277" s="618"/>
      <c r="U1277" s="618"/>
      <c r="V1277" s="618"/>
      <c r="W1277" s="618"/>
      <c r="X1277" s="618"/>
      <c r="Y1277" s="618"/>
      <c r="Z1277" s="618"/>
      <c r="AC1277" s="619"/>
      <c r="AD1277" s="620"/>
      <c r="AJ1277" s="668"/>
      <c r="AO1277" s="612"/>
      <c r="AP1277" s="612"/>
      <c r="AY1277" s="623"/>
      <c r="BD1277" s="611"/>
      <c r="BG1277" s="624"/>
      <c r="BH1277" s="625"/>
      <c r="BI1277" s="672"/>
      <c r="BO1277" s="612"/>
      <c r="BY1277" s="669"/>
      <c r="CA1277" s="669"/>
    </row>
    <row r="1278" spans="3:79" s="610" customFormat="1">
      <c r="C1278" s="611"/>
      <c r="D1278" s="612"/>
      <c r="E1278" s="613"/>
      <c r="F1278" s="614"/>
      <c r="J1278" s="612"/>
      <c r="N1278" s="668"/>
      <c r="P1278" s="618"/>
      <c r="Q1278" s="618"/>
      <c r="R1278" s="618"/>
      <c r="S1278" s="618"/>
      <c r="T1278" s="618"/>
      <c r="U1278" s="618"/>
      <c r="V1278" s="618"/>
      <c r="W1278" s="618"/>
      <c r="X1278" s="618"/>
      <c r="Y1278" s="618"/>
      <c r="Z1278" s="618"/>
      <c r="AC1278" s="619"/>
      <c r="AD1278" s="620"/>
      <c r="AJ1278" s="668"/>
      <c r="AO1278" s="612"/>
      <c r="AP1278" s="612"/>
      <c r="AY1278" s="623"/>
      <c r="BD1278" s="611"/>
      <c r="BG1278" s="624"/>
      <c r="BH1278" s="625"/>
      <c r="BI1278" s="672"/>
      <c r="BO1278" s="612"/>
      <c r="BY1278" s="669"/>
      <c r="CA1278" s="669"/>
    </row>
    <row r="1279" spans="3:79" s="610" customFormat="1">
      <c r="C1279" s="611"/>
      <c r="D1279" s="612"/>
      <c r="E1279" s="613"/>
      <c r="F1279" s="614"/>
      <c r="J1279" s="612"/>
      <c r="N1279" s="668"/>
      <c r="P1279" s="618"/>
      <c r="Q1279" s="618"/>
      <c r="R1279" s="618"/>
      <c r="S1279" s="618"/>
      <c r="T1279" s="618"/>
      <c r="U1279" s="618"/>
      <c r="V1279" s="618"/>
      <c r="W1279" s="618"/>
      <c r="X1279" s="618"/>
      <c r="Y1279" s="618"/>
      <c r="Z1279" s="618"/>
      <c r="AC1279" s="619"/>
      <c r="AD1279" s="620"/>
      <c r="AJ1279" s="668"/>
      <c r="AO1279" s="612"/>
      <c r="AP1279" s="612"/>
      <c r="AY1279" s="623"/>
      <c r="BD1279" s="611"/>
      <c r="BG1279" s="624"/>
      <c r="BH1279" s="625"/>
      <c r="BI1279" s="672"/>
      <c r="BO1279" s="612"/>
      <c r="BY1279" s="669"/>
      <c r="CA1279" s="669"/>
    </row>
    <row r="1280" spans="3:79" s="610" customFormat="1">
      <c r="C1280" s="611"/>
      <c r="D1280" s="612"/>
      <c r="E1280" s="613"/>
      <c r="F1280" s="614"/>
      <c r="J1280" s="612"/>
      <c r="N1280" s="668"/>
      <c r="P1280" s="618"/>
      <c r="Q1280" s="618"/>
      <c r="R1280" s="618"/>
      <c r="S1280" s="618"/>
      <c r="T1280" s="618"/>
      <c r="U1280" s="618"/>
      <c r="V1280" s="618"/>
      <c r="W1280" s="618"/>
      <c r="X1280" s="618"/>
      <c r="Y1280" s="618"/>
      <c r="Z1280" s="618"/>
      <c r="AC1280" s="619"/>
      <c r="AD1280" s="620"/>
      <c r="AJ1280" s="668"/>
      <c r="AO1280" s="612"/>
      <c r="AP1280" s="612"/>
      <c r="AY1280" s="623"/>
      <c r="BD1280" s="611"/>
      <c r="BG1280" s="624"/>
      <c r="BH1280" s="625"/>
      <c r="BI1280" s="672"/>
      <c r="BO1280" s="612"/>
      <c r="BY1280" s="669"/>
      <c r="CA1280" s="669"/>
    </row>
    <row r="1281" spans="3:79" s="610" customFormat="1">
      <c r="C1281" s="611"/>
      <c r="D1281" s="612"/>
      <c r="E1281" s="613"/>
      <c r="F1281" s="614"/>
      <c r="J1281" s="612"/>
      <c r="N1281" s="668"/>
      <c r="P1281" s="618"/>
      <c r="Q1281" s="618"/>
      <c r="R1281" s="618"/>
      <c r="S1281" s="618"/>
      <c r="T1281" s="618"/>
      <c r="U1281" s="618"/>
      <c r="V1281" s="618"/>
      <c r="W1281" s="618"/>
      <c r="X1281" s="618"/>
      <c r="Y1281" s="618"/>
      <c r="Z1281" s="618"/>
      <c r="AC1281" s="619"/>
      <c r="AD1281" s="620"/>
      <c r="AJ1281" s="668"/>
      <c r="AO1281" s="612"/>
      <c r="AP1281" s="612"/>
      <c r="AY1281" s="623"/>
      <c r="BD1281" s="611"/>
      <c r="BG1281" s="624"/>
      <c r="BH1281" s="625"/>
      <c r="BI1281" s="672"/>
      <c r="BO1281" s="612"/>
      <c r="BY1281" s="669"/>
      <c r="CA1281" s="669"/>
    </row>
    <row r="1282" spans="3:79" s="610" customFormat="1">
      <c r="C1282" s="611"/>
      <c r="D1282" s="612"/>
      <c r="E1282" s="613"/>
      <c r="F1282" s="614"/>
      <c r="J1282" s="612"/>
      <c r="N1282" s="668"/>
      <c r="P1282" s="618"/>
      <c r="Q1282" s="618"/>
      <c r="R1282" s="618"/>
      <c r="S1282" s="618"/>
      <c r="T1282" s="618"/>
      <c r="U1282" s="618"/>
      <c r="V1282" s="618"/>
      <c r="W1282" s="618"/>
      <c r="X1282" s="618"/>
      <c r="Y1282" s="618"/>
      <c r="Z1282" s="618"/>
      <c r="AC1282" s="619"/>
      <c r="AD1282" s="620"/>
      <c r="AJ1282" s="668"/>
      <c r="AO1282" s="612"/>
      <c r="AP1282" s="612"/>
      <c r="AY1282" s="623"/>
      <c r="BD1282" s="611"/>
      <c r="BG1282" s="624"/>
      <c r="BH1282" s="625"/>
      <c r="BI1282" s="672"/>
      <c r="BO1282" s="612"/>
      <c r="BY1282" s="669"/>
      <c r="CA1282" s="669"/>
    </row>
    <row r="1283" spans="3:79" s="610" customFormat="1">
      <c r="C1283" s="611"/>
      <c r="D1283" s="612"/>
      <c r="E1283" s="613"/>
      <c r="F1283" s="614"/>
      <c r="J1283" s="612"/>
      <c r="N1283" s="668"/>
      <c r="P1283" s="618"/>
      <c r="Q1283" s="618"/>
      <c r="R1283" s="618"/>
      <c r="S1283" s="618"/>
      <c r="T1283" s="618"/>
      <c r="U1283" s="618"/>
      <c r="V1283" s="618"/>
      <c r="W1283" s="618"/>
      <c r="X1283" s="618"/>
      <c r="Y1283" s="618"/>
      <c r="Z1283" s="618"/>
      <c r="AC1283" s="619"/>
      <c r="AD1283" s="620"/>
      <c r="AJ1283" s="668"/>
      <c r="AO1283" s="612"/>
      <c r="AP1283" s="612"/>
      <c r="AY1283" s="623"/>
      <c r="BD1283" s="611"/>
      <c r="BG1283" s="624"/>
      <c r="BH1283" s="625"/>
      <c r="BI1283" s="672"/>
      <c r="BO1283" s="612"/>
      <c r="BY1283" s="669"/>
      <c r="CA1283" s="669"/>
    </row>
    <row r="1284" spans="3:79" s="610" customFormat="1">
      <c r="C1284" s="611"/>
      <c r="D1284" s="612"/>
      <c r="E1284" s="613"/>
      <c r="F1284" s="614"/>
      <c r="J1284" s="612"/>
      <c r="N1284" s="668"/>
      <c r="P1284" s="618"/>
      <c r="Q1284" s="618"/>
      <c r="R1284" s="618"/>
      <c r="S1284" s="618"/>
      <c r="T1284" s="618"/>
      <c r="U1284" s="618"/>
      <c r="V1284" s="618"/>
      <c r="W1284" s="618"/>
      <c r="X1284" s="618"/>
      <c r="Y1284" s="618"/>
      <c r="Z1284" s="618"/>
      <c r="AC1284" s="619"/>
      <c r="AD1284" s="620"/>
      <c r="AJ1284" s="668"/>
      <c r="AO1284" s="612"/>
      <c r="AP1284" s="612"/>
      <c r="AY1284" s="623"/>
      <c r="BD1284" s="611"/>
      <c r="BG1284" s="624"/>
      <c r="BH1284" s="625"/>
      <c r="BI1284" s="672"/>
      <c r="BO1284" s="612"/>
      <c r="BY1284" s="669"/>
      <c r="CA1284" s="669"/>
    </row>
    <row r="1285" spans="3:79" s="610" customFormat="1">
      <c r="C1285" s="611"/>
      <c r="D1285" s="612"/>
      <c r="E1285" s="613"/>
      <c r="F1285" s="614"/>
      <c r="J1285" s="612"/>
      <c r="N1285" s="668"/>
      <c r="P1285" s="618"/>
      <c r="Q1285" s="618"/>
      <c r="R1285" s="618"/>
      <c r="S1285" s="618"/>
      <c r="T1285" s="618"/>
      <c r="U1285" s="618"/>
      <c r="V1285" s="618"/>
      <c r="W1285" s="618"/>
      <c r="X1285" s="618"/>
      <c r="Y1285" s="618"/>
      <c r="Z1285" s="618"/>
      <c r="AC1285" s="619"/>
      <c r="AD1285" s="620"/>
      <c r="AJ1285" s="668"/>
      <c r="AO1285" s="612"/>
      <c r="AP1285" s="612"/>
      <c r="AY1285" s="623"/>
      <c r="BD1285" s="611"/>
      <c r="BG1285" s="624"/>
      <c r="BH1285" s="625"/>
      <c r="BI1285" s="672"/>
      <c r="BO1285" s="612"/>
      <c r="BY1285" s="669"/>
      <c r="CA1285" s="669"/>
    </row>
    <row r="1286" spans="3:79" s="610" customFormat="1">
      <c r="C1286" s="611"/>
      <c r="D1286" s="612"/>
      <c r="E1286" s="613"/>
      <c r="F1286" s="614"/>
      <c r="J1286" s="612"/>
      <c r="N1286" s="668"/>
      <c r="P1286" s="618"/>
      <c r="Q1286" s="618"/>
      <c r="R1286" s="618"/>
      <c r="S1286" s="618"/>
      <c r="T1286" s="618"/>
      <c r="U1286" s="618"/>
      <c r="V1286" s="618"/>
      <c r="W1286" s="618"/>
      <c r="X1286" s="618"/>
      <c r="Y1286" s="618"/>
      <c r="Z1286" s="618"/>
      <c r="AC1286" s="619"/>
      <c r="AD1286" s="620"/>
      <c r="AJ1286" s="668"/>
      <c r="AO1286" s="612"/>
      <c r="AP1286" s="612"/>
      <c r="AY1286" s="623"/>
      <c r="BD1286" s="611"/>
      <c r="BG1286" s="624"/>
      <c r="BH1286" s="625"/>
      <c r="BI1286" s="672"/>
      <c r="BO1286" s="612"/>
      <c r="BY1286" s="669"/>
      <c r="CA1286" s="669"/>
    </row>
    <row r="1287" spans="3:79" s="610" customFormat="1">
      <c r="C1287" s="611"/>
      <c r="D1287" s="612"/>
      <c r="E1287" s="613"/>
      <c r="F1287" s="614"/>
      <c r="J1287" s="612"/>
      <c r="N1287" s="668"/>
      <c r="P1287" s="618"/>
      <c r="Q1287" s="618"/>
      <c r="R1287" s="618"/>
      <c r="S1287" s="618"/>
      <c r="T1287" s="618"/>
      <c r="U1287" s="618"/>
      <c r="V1287" s="618"/>
      <c r="W1287" s="618"/>
      <c r="X1287" s="618"/>
      <c r="Y1287" s="618"/>
      <c r="Z1287" s="618"/>
      <c r="AC1287" s="619"/>
      <c r="AD1287" s="620"/>
      <c r="AJ1287" s="668"/>
      <c r="AO1287" s="612"/>
      <c r="AP1287" s="612"/>
      <c r="AY1287" s="623"/>
      <c r="BD1287" s="611"/>
      <c r="BG1287" s="624"/>
      <c r="BH1287" s="625"/>
      <c r="BI1287" s="672"/>
      <c r="BO1287" s="612"/>
      <c r="BY1287" s="669"/>
      <c r="CA1287" s="669"/>
    </row>
    <row r="1288" spans="3:79" s="610" customFormat="1">
      <c r="C1288" s="611"/>
      <c r="D1288" s="612"/>
      <c r="E1288" s="613"/>
      <c r="F1288" s="614"/>
      <c r="J1288" s="612"/>
      <c r="N1288" s="668"/>
      <c r="P1288" s="618"/>
      <c r="Q1288" s="618"/>
      <c r="R1288" s="618"/>
      <c r="S1288" s="618"/>
      <c r="T1288" s="618"/>
      <c r="U1288" s="618"/>
      <c r="V1288" s="618"/>
      <c r="W1288" s="618"/>
      <c r="X1288" s="618"/>
      <c r="Y1288" s="618"/>
      <c r="Z1288" s="618"/>
      <c r="AC1288" s="619"/>
      <c r="AD1288" s="620"/>
      <c r="AJ1288" s="668"/>
      <c r="AO1288" s="612"/>
      <c r="AP1288" s="612"/>
      <c r="AY1288" s="623"/>
      <c r="BD1288" s="611"/>
      <c r="BG1288" s="624"/>
      <c r="BH1288" s="625"/>
      <c r="BI1288" s="672"/>
      <c r="BO1288" s="612"/>
      <c r="BY1288" s="669"/>
      <c r="CA1288" s="669"/>
    </row>
    <row r="1289" spans="3:79" s="610" customFormat="1">
      <c r="C1289" s="611"/>
      <c r="D1289" s="612"/>
      <c r="E1289" s="613"/>
      <c r="F1289" s="614"/>
      <c r="J1289" s="612"/>
      <c r="N1289" s="668"/>
      <c r="P1289" s="618"/>
      <c r="Q1289" s="618"/>
      <c r="R1289" s="618"/>
      <c r="S1289" s="618"/>
      <c r="T1289" s="618"/>
      <c r="U1289" s="618"/>
      <c r="V1289" s="618"/>
      <c r="W1289" s="618"/>
      <c r="X1289" s="618"/>
      <c r="Y1289" s="618"/>
      <c r="Z1289" s="618"/>
      <c r="AC1289" s="619"/>
      <c r="AD1289" s="620"/>
      <c r="AJ1289" s="668"/>
      <c r="AO1289" s="612"/>
      <c r="AP1289" s="612"/>
      <c r="AY1289" s="623"/>
      <c r="BD1289" s="611"/>
      <c r="BG1289" s="624"/>
      <c r="BH1289" s="625"/>
      <c r="BI1289" s="672"/>
      <c r="BO1289" s="612"/>
      <c r="BY1289" s="669"/>
      <c r="CA1289" s="669"/>
    </row>
    <row r="1290" spans="3:79" s="610" customFormat="1">
      <c r="C1290" s="611"/>
      <c r="D1290" s="612"/>
      <c r="E1290" s="613"/>
      <c r="F1290" s="614"/>
      <c r="J1290" s="612"/>
      <c r="N1290" s="668"/>
      <c r="P1290" s="618"/>
      <c r="Q1290" s="618"/>
      <c r="R1290" s="618"/>
      <c r="S1290" s="618"/>
      <c r="T1290" s="618"/>
      <c r="U1290" s="618"/>
      <c r="V1290" s="618"/>
      <c r="W1290" s="618"/>
      <c r="X1290" s="618"/>
      <c r="Y1290" s="618"/>
      <c r="Z1290" s="618"/>
      <c r="AC1290" s="619"/>
      <c r="AD1290" s="620"/>
      <c r="AJ1290" s="668"/>
      <c r="AO1290" s="612"/>
      <c r="AP1290" s="612"/>
      <c r="AY1290" s="623"/>
      <c r="BD1290" s="611"/>
      <c r="BG1290" s="624"/>
      <c r="BH1290" s="625"/>
      <c r="BI1290" s="672"/>
      <c r="BO1290" s="612"/>
      <c r="BY1290" s="669"/>
      <c r="CA1290" s="669"/>
    </row>
    <row r="1291" spans="3:79" s="610" customFormat="1">
      <c r="C1291" s="611"/>
      <c r="D1291" s="612"/>
      <c r="E1291" s="613"/>
      <c r="F1291" s="614"/>
      <c r="J1291" s="612"/>
      <c r="N1291" s="668"/>
      <c r="P1291" s="618"/>
      <c r="Q1291" s="618"/>
      <c r="R1291" s="618"/>
      <c r="S1291" s="618"/>
      <c r="T1291" s="618"/>
      <c r="U1291" s="618"/>
      <c r="V1291" s="618"/>
      <c r="W1291" s="618"/>
      <c r="X1291" s="618"/>
      <c r="Y1291" s="618"/>
      <c r="Z1291" s="618"/>
      <c r="AC1291" s="619"/>
      <c r="AD1291" s="620"/>
      <c r="AJ1291" s="668"/>
      <c r="AO1291" s="612"/>
      <c r="AP1291" s="612"/>
      <c r="AY1291" s="623"/>
      <c r="BD1291" s="611"/>
      <c r="BG1291" s="624"/>
      <c r="BH1291" s="625"/>
      <c r="BI1291" s="672"/>
      <c r="BO1291" s="612"/>
      <c r="BY1291" s="669"/>
      <c r="CA1291" s="669"/>
    </row>
    <row r="1292" spans="3:79" s="610" customFormat="1">
      <c r="C1292" s="611"/>
      <c r="D1292" s="612"/>
      <c r="E1292" s="613"/>
      <c r="F1292" s="614"/>
      <c r="J1292" s="612"/>
      <c r="N1292" s="668"/>
      <c r="P1292" s="618"/>
      <c r="Q1292" s="618"/>
      <c r="R1292" s="618"/>
      <c r="S1292" s="618"/>
      <c r="T1292" s="618"/>
      <c r="U1292" s="618"/>
      <c r="V1292" s="618"/>
      <c r="W1292" s="618"/>
      <c r="X1292" s="618"/>
      <c r="Y1292" s="618"/>
      <c r="Z1292" s="618"/>
      <c r="AC1292" s="619"/>
      <c r="AD1292" s="620"/>
      <c r="AJ1292" s="668"/>
      <c r="AO1292" s="612"/>
      <c r="AP1292" s="612"/>
      <c r="AY1292" s="623"/>
      <c r="BD1292" s="611"/>
      <c r="BG1292" s="624"/>
      <c r="BH1292" s="625"/>
      <c r="BI1292" s="672"/>
      <c r="BO1292" s="612"/>
      <c r="BY1292" s="669"/>
      <c r="CA1292" s="669"/>
    </row>
    <row r="1293" spans="3:79" s="610" customFormat="1">
      <c r="C1293" s="611"/>
      <c r="D1293" s="612"/>
      <c r="E1293" s="613"/>
      <c r="F1293" s="614"/>
      <c r="J1293" s="612"/>
      <c r="N1293" s="668"/>
      <c r="P1293" s="618"/>
      <c r="Q1293" s="618"/>
      <c r="R1293" s="618"/>
      <c r="S1293" s="618"/>
      <c r="T1293" s="618"/>
      <c r="U1293" s="618"/>
      <c r="V1293" s="618"/>
      <c r="W1293" s="618"/>
      <c r="X1293" s="618"/>
      <c r="Y1293" s="618"/>
      <c r="Z1293" s="618"/>
      <c r="AC1293" s="619"/>
      <c r="AD1293" s="620"/>
      <c r="AJ1293" s="668"/>
      <c r="AO1293" s="612"/>
      <c r="AP1293" s="612"/>
      <c r="AY1293" s="623"/>
      <c r="BD1293" s="611"/>
      <c r="BG1293" s="624"/>
      <c r="BH1293" s="625"/>
      <c r="BI1293" s="672"/>
      <c r="BO1293" s="612"/>
      <c r="BY1293" s="669"/>
      <c r="CA1293" s="669"/>
    </row>
    <row r="1294" spans="3:79" s="610" customFormat="1">
      <c r="C1294" s="611"/>
      <c r="D1294" s="612"/>
      <c r="E1294" s="613"/>
      <c r="F1294" s="614"/>
      <c r="J1294" s="612"/>
      <c r="N1294" s="668"/>
      <c r="P1294" s="618"/>
      <c r="Q1294" s="618"/>
      <c r="R1294" s="618"/>
      <c r="S1294" s="618"/>
      <c r="T1294" s="618"/>
      <c r="U1294" s="618"/>
      <c r="V1294" s="618"/>
      <c r="W1294" s="618"/>
      <c r="X1294" s="618"/>
      <c r="Y1294" s="618"/>
      <c r="Z1294" s="618"/>
      <c r="AC1294" s="619"/>
      <c r="AD1294" s="620"/>
      <c r="AJ1294" s="668"/>
      <c r="AO1294" s="612"/>
      <c r="AP1294" s="612"/>
      <c r="AY1294" s="623"/>
      <c r="BD1294" s="611"/>
      <c r="BG1294" s="624"/>
      <c r="BH1294" s="625"/>
      <c r="BI1294" s="672"/>
      <c r="BO1294" s="612"/>
      <c r="BY1294" s="669"/>
      <c r="CA1294" s="669"/>
    </row>
    <row r="1295" spans="3:79" s="610" customFormat="1">
      <c r="C1295" s="611"/>
      <c r="D1295" s="612"/>
      <c r="E1295" s="613"/>
      <c r="F1295" s="614"/>
      <c r="J1295" s="612"/>
      <c r="N1295" s="668"/>
      <c r="P1295" s="618"/>
      <c r="Q1295" s="618"/>
      <c r="R1295" s="618"/>
      <c r="S1295" s="618"/>
      <c r="T1295" s="618"/>
      <c r="U1295" s="618"/>
      <c r="V1295" s="618"/>
      <c r="W1295" s="618"/>
      <c r="X1295" s="618"/>
      <c r="Y1295" s="618"/>
      <c r="Z1295" s="618"/>
      <c r="AC1295" s="619"/>
      <c r="AD1295" s="620"/>
      <c r="AJ1295" s="668"/>
      <c r="AO1295" s="612"/>
      <c r="AP1295" s="612"/>
      <c r="AY1295" s="623"/>
      <c r="BD1295" s="611"/>
      <c r="BG1295" s="624"/>
      <c r="BH1295" s="625"/>
      <c r="BI1295" s="672"/>
      <c r="BO1295" s="612"/>
      <c r="BY1295" s="669"/>
      <c r="CA1295" s="669"/>
    </row>
    <row r="1296" spans="3:79" s="610" customFormat="1">
      <c r="C1296" s="611"/>
      <c r="D1296" s="612"/>
      <c r="E1296" s="613"/>
      <c r="F1296" s="614"/>
      <c r="J1296" s="612"/>
      <c r="N1296" s="668"/>
      <c r="P1296" s="618"/>
      <c r="Q1296" s="618"/>
      <c r="R1296" s="618"/>
      <c r="S1296" s="618"/>
      <c r="T1296" s="618"/>
      <c r="U1296" s="618"/>
      <c r="V1296" s="618"/>
      <c r="W1296" s="618"/>
      <c r="X1296" s="618"/>
      <c r="Y1296" s="618"/>
      <c r="Z1296" s="618"/>
      <c r="AC1296" s="619"/>
      <c r="AD1296" s="620"/>
      <c r="AJ1296" s="668"/>
      <c r="AO1296" s="612"/>
      <c r="AP1296" s="612"/>
      <c r="AY1296" s="623"/>
      <c r="BD1296" s="611"/>
      <c r="BG1296" s="624"/>
      <c r="BH1296" s="625"/>
      <c r="BI1296" s="672"/>
      <c r="BO1296" s="612"/>
      <c r="BY1296" s="669"/>
      <c r="CA1296" s="669"/>
    </row>
    <row r="1297" spans="3:79" s="610" customFormat="1">
      <c r="C1297" s="611"/>
      <c r="D1297" s="612"/>
      <c r="E1297" s="613"/>
      <c r="F1297" s="614"/>
      <c r="J1297" s="612"/>
      <c r="N1297" s="668"/>
      <c r="P1297" s="618"/>
      <c r="Q1297" s="618"/>
      <c r="R1297" s="618"/>
      <c r="S1297" s="618"/>
      <c r="T1297" s="618"/>
      <c r="U1297" s="618"/>
      <c r="V1297" s="618"/>
      <c r="W1297" s="618"/>
      <c r="X1297" s="618"/>
      <c r="Y1297" s="618"/>
      <c r="Z1297" s="618"/>
      <c r="AC1297" s="619"/>
      <c r="AD1297" s="620"/>
      <c r="AJ1297" s="668"/>
      <c r="AO1297" s="612"/>
      <c r="AP1297" s="612"/>
      <c r="AY1297" s="623"/>
      <c r="BD1297" s="611"/>
      <c r="BG1297" s="624"/>
      <c r="BH1297" s="625"/>
      <c r="BI1297" s="672"/>
      <c r="BO1297" s="612"/>
      <c r="BY1297" s="669"/>
      <c r="CA1297" s="669"/>
    </row>
    <row r="1298" spans="3:79" s="610" customFormat="1">
      <c r="C1298" s="611"/>
      <c r="D1298" s="612"/>
      <c r="E1298" s="613"/>
      <c r="F1298" s="614"/>
      <c r="J1298" s="612"/>
      <c r="N1298" s="668"/>
      <c r="P1298" s="618"/>
      <c r="Q1298" s="618"/>
      <c r="R1298" s="618"/>
      <c r="S1298" s="618"/>
      <c r="T1298" s="618"/>
      <c r="U1298" s="618"/>
      <c r="V1298" s="618"/>
      <c r="W1298" s="618"/>
      <c r="X1298" s="618"/>
      <c r="Y1298" s="618"/>
      <c r="Z1298" s="618"/>
      <c r="AC1298" s="619"/>
      <c r="AD1298" s="620"/>
      <c r="AJ1298" s="668"/>
      <c r="AO1298" s="612"/>
      <c r="AP1298" s="612"/>
      <c r="AY1298" s="623"/>
      <c r="BD1298" s="611"/>
      <c r="BG1298" s="624"/>
      <c r="BH1298" s="625"/>
      <c r="BI1298" s="672"/>
      <c r="BO1298" s="612"/>
      <c r="BY1298" s="669"/>
      <c r="CA1298" s="669"/>
    </row>
    <row r="1299" spans="3:79" s="610" customFormat="1">
      <c r="C1299" s="611"/>
      <c r="D1299" s="612"/>
      <c r="E1299" s="613"/>
      <c r="F1299" s="614"/>
      <c r="J1299" s="612"/>
      <c r="N1299" s="668"/>
      <c r="P1299" s="618"/>
      <c r="Q1299" s="618"/>
      <c r="R1299" s="618"/>
      <c r="S1299" s="618"/>
      <c r="T1299" s="618"/>
      <c r="U1299" s="618"/>
      <c r="V1299" s="618"/>
      <c r="W1299" s="618"/>
      <c r="X1299" s="618"/>
      <c r="Y1299" s="618"/>
      <c r="Z1299" s="618"/>
      <c r="AC1299" s="619"/>
      <c r="AD1299" s="620"/>
      <c r="AJ1299" s="668"/>
      <c r="AO1299" s="612"/>
      <c r="AP1299" s="612"/>
      <c r="AY1299" s="623"/>
      <c r="BD1299" s="611"/>
      <c r="BG1299" s="624"/>
      <c r="BH1299" s="625"/>
      <c r="BI1299" s="672"/>
      <c r="BO1299" s="612"/>
      <c r="BY1299" s="669"/>
      <c r="CA1299" s="669"/>
    </row>
    <row r="1300" spans="3:79" s="610" customFormat="1">
      <c r="C1300" s="611"/>
      <c r="D1300" s="612"/>
      <c r="E1300" s="613"/>
      <c r="F1300" s="614"/>
      <c r="J1300" s="612"/>
      <c r="N1300" s="668"/>
      <c r="P1300" s="618"/>
      <c r="Q1300" s="618"/>
      <c r="R1300" s="618"/>
      <c r="S1300" s="618"/>
      <c r="T1300" s="618"/>
      <c r="U1300" s="618"/>
      <c r="V1300" s="618"/>
      <c r="W1300" s="618"/>
      <c r="X1300" s="618"/>
      <c r="Y1300" s="618"/>
      <c r="Z1300" s="618"/>
      <c r="AC1300" s="619"/>
      <c r="AD1300" s="620"/>
      <c r="AJ1300" s="668"/>
      <c r="AO1300" s="612"/>
      <c r="AP1300" s="612"/>
      <c r="AY1300" s="623"/>
      <c r="BD1300" s="611"/>
      <c r="BG1300" s="624"/>
      <c r="BH1300" s="625"/>
      <c r="BI1300" s="672"/>
      <c r="BO1300" s="612"/>
      <c r="BY1300" s="669"/>
      <c r="CA1300" s="669"/>
    </row>
    <row r="1301" spans="3:79" s="610" customFormat="1">
      <c r="C1301" s="611"/>
      <c r="D1301" s="612"/>
      <c r="E1301" s="613"/>
      <c r="F1301" s="614"/>
      <c r="J1301" s="612"/>
      <c r="N1301" s="668"/>
      <c r="P1301" s="618"/>
      <c r="Q1301" s="618"/>
      <c r="R1301" s="618"/>
      <c r="S1301" s="618"/>
      <c r="T1301" s="618"/>
      <c r="U1301" s="618"/>
      <c r="V1301" s="618"/>
      <c r="W1301" s="618"/>
      <c r="X1301" s="618"/>
      <c r="Y1301" s="618"/>
      <c r="Z1301" s="618"/>
      <c r="AC1301" s="619"/>
      <c r="AD1301" s="620"/>
      <c r="AJ1301" s="668"/>
      <c r="AO1301" s="612"/>
      <c r="AP1301" s="612"/>
      <c r="AY1301" s="623"/>
      <c r="BD1301" s="611"/>
      <c r="BG1301" s="624"/>
      <c r="BH1301" s="625"/>
      <c r="BI1301" s="672"/>
      <c r="BO1301" s="612"/>
      <c r="BY1301" s="669"/>
      <c r="CA1301" s="669"/>
    </row>
    <row r="1302" spans="3:79" s="610" customFormat="1">
      <c r="C1302" s="611"/>
      <c r="D1302" s="612"/>
      <c r="E1302" s="613"/>
      <c r="F1302" s="614"/>
      <c r="J1302" s="612"/>
      <c r="N1302" s="668"/>
      <c r="P1302" s="618"/>
      <c r="Q1302" s="618"/>
      <c r="R1302" s="618"/>
      <c r="S1302" s="618"/>
      <c r="T1302" s="618"/>
      <c r="U1302" s="618"/>
      <c r="V1302" s="618"/>
      <c r="W1302" s="618"/>
      <c r="X1302" s="618"/>
      <c r="Y1302" s="618"/>
      <c r="Z1302" s="618"/>
      <c r="AC1302" s="619"/>
      <c r="AD1302" s="620"/>
      <c r="AJ1302" s="668"/>
      <c r="AO1302" s="612"/>
      <c r="AP1302" s="612"/>
      <c r="AY1302" s="623"/>
      <c r="BD1302" s="611"/>
      <c r="BG1302" s="624"/>
      <c r="BH1302" s="625"/>
      <c r="BI1302" s="672"/>
      <c r="BO1302" s="612"/>
      <c r="BY1302" s="669"/>
      <c r="CA1302" s="669"/>
    </row>
    <row r="1303" spans="3:79" s="610" customFormat="1">
      <c r="C1303" s="611"/>
      <c r="D1303" s="612"/>
      <c r="E1303" s="613"/>
      <c r="F1303" s="614"/>
      <c r="J1303" s="612"/>
      <c r="N1303" s="668"/>
      <c r="P1303" s="618"/>
      <c r="Q1303" s="618"/>
      <c r="R1303" s="618"/>
      <c r="S1303" s="618"/>
      <c r="T1303" s="618"/>
      <c r="U1303" s="618"/>
      <c r="V1303" s="618"/>
      <c r="W1303" s="618"/>
      <c r="X1303" s="618"/>
      <c r="Y1303" s="618"/>
      <c r="Z1303" s="618"/>
      <c r="AC1303" s="619"/>
      <c r="AD1303" s="620"/>
      <c r="AJ1303" s="668"/>
      <c r="AO1303" s="612"/>
      <c r="AP1303" s="612"/>
      <c r="AY1303" s="623"/>
      <c r="BD1303" s="611"/>
      <c r="BG1303" s="624"/>
      <c r="BH1303" s="625"/>
      <c r="BI1303" s="672"/>
      <c r="BO1303" s="612"/>
      <c r="BY1303" s="669"/>
      <c r="CA1303" s="669"/>
    </row>
    <row r="1304" spans="3:79" s="610" customFormat="1">
      <c r="C1304" s="611"/>
      <c r="D1304" s="612"/>
      <c r="E1304" s="613"/>
      <c r="F1304" s="614"/>
      <c r="J1304" s="612"/>
      <c r="N1304" s="668"/>
      <c r="P1304" s="618"/>
      <c r="Q1304" s="618"/>
      <c r="R1304" s="618"/>
      <c r="S1304" s="618"/>
      <c r="T1304" s="618"/>
      <c r="U1304" s="618"/>
      <c r="V1304" s="618"/>
      <c r="W1304" s="618"/>
      <c r="X1304" s="618"/>
      <c r="Y1304" s="618"/>
      <c r="Z1304" s="618"/>
      <c r="AC1304" s="619"/>
      <c r="AD1304" s="620"/>
      <c r="AJ1304" s="668"/>
      <c r="AO1304" s="612"/>
      <c r="AP1304" s="612"/>
      <c r="AY1304" s="623"/>
      <c r="BD1304" s="611"/>
      <c r="BG1304" s="624"/>
      <c r="BH1304" s="625"/>
      <c r="BI1304" s="672"/>
      <c r="BO1304" s="612"/>
      <c r="BY1304" s="669"/>
      <c r="CA1304" s="669"/>
    </row>
    <row r="1305" spans="3:79" s="610" customFormat="1">
      <c r="C1305" s="611"/>
      <c r="D1305" s="612"/>
      <c r="E1305" s="613"/>
      <c r="F1305" s="614"/>
      <c r="J1305" s="612"/>
      <c r="N1305" s="668"/>
      <c r="P1305" s="618"/>
      <c r="Q1305" s="618"/>
      <c r="R1305" s="618"/>
      <c r="S1305" s="618"/>
      <c r="T1305" s="618"/>
      <c r="U1305" s="618"/>
      <c r="V1305" s="618"/>
      <c r="W1305" s="618"/>
      <c r="X1305" s="618"/>
      <c r="Y1305" s="618"/>
      <c r="Z1305" s="618"/>
      <c r="AC1305" s="619"/>
      <c r="AD1305" s="620"/>
      <c r="AJ1305" s="668"/>
      <c r="AO1305" s="612"/>
      <c r="AP1305" s="612"/>
      <c r="AY1305" s="623"/>
      <c r="BD1305" s="611"/>
      <c r="BG1305" s="624"/>
      <c r="BH1305" s="625"/>
      <c r="BI1305" s="672"/>
      <c r="BO1305" s="612"/>
      <c r="BY1305" s="669"/>
      <c r="CA1305" s="669"/>
    </row>
    <row r="1306" spans="3:79" s="610" customFormat="1">
      <c r="C1306" s="611"/>
      <c r="D1306" s="612"/>
      <c r="E1306" s="613"/>
      <c r="F1306" s="614"/>
      <c r="J1306" s="612"/>
      <c r="N1306" s="668"/>
      <c r="P1306" s="618"/>
      <c r="Q1306" s="618"/>
      <c r="R1306" s="618"/>
      <c r="S1306" s="618"/>
      <c r="T1306" s="618"/>
      <c r="U1306" s="618"/>
      <c r="V1306" s="618"/>
      <c r="W1306" s="618"/>
      <c r="X1306" s="618"/>
      <c r="Y1306" s="618"/>
      <c r="Z1306" s="618"/>
      <c r="AC1306" s="619"/>
      <c r="AD1306" s="620"/>
      <c r="AJ1306" s="668"/>
      <c r="AO1306" s="612"/>
      <c r="AP1306" s="612"/>
      <c r="AY1306" s="623"/>
      <c r="BD1306" s="611"/>
      <c r="BG1306" s="624"/>
      <c r="BH1306" s="625"/>
      <c r="BI1306" s="672"/>
      <c r="BO1306" s="612"/>
      <c r="BY1306" s="669"/>
      <c r="CA1306" s="669"/>
    </row>
    <row r="1307" spans="3:79" s="610" customFormat="1">
      <c r="C1307" s="611"/>
      <c r="D1307" s="612"/>
      <c r="E1307" s="613"/>
      <c r="F1307" s="614"/>
      <c r="J1307" s="612"/>
      <c r="N1307" s="668"/>
      <c r="P1307" s="618"/>
      <c r="Q1307" s="618"/>
      <c r="R1307" s="618"/>
      <c r="S1307" s="618"/>
      <c r="T1307" s="618"/>
      <c r="U1307" s="618"/>
      <c r="V1307" s="618"/>
      <c r="W1307" s="618"/>
      <c r="X1307" s="618"/>
      <c r="Y1307" s="618"/>
      <c r="Z1307" s="618"/>
      <c r="AC1307" s="619"/>
      <c r="AD1307" s="620"/>
      <c r="AJ1307" s="668"/>
      <c r="AO1307" s="612"/>
      <c r="AP1307" s="612"/>
      <c r="AY1307" s="623"/>
      <c r="BD1307" s="611"/>
      <c r="BG1307" s="624"/>
      <c r="BH1307" s="625"/>
      <c r="BI1307" s="672"/>
      <c r="BO1307" s="612"/>
      <c r="BY1307" s="669"/>
      <c r="CA1307" s="669"/>
    </row>
    <row r="1308" spans="3:79" s="610" customFormat="1">
      <c r="C1308" s="611"/>
      <c r="D1308" s="612"/>
      <c r="E1308" s="613"/>
      <c r="F1308" s="614"/>
      <c r="J1308" s="612"/>
      <c r="N1308" s="668"/>
      <c r="P1308" s="618"/>
      <c r="Q1308" s="618"/>
      <c r="R1308" s="618"/>
      <c r="S1308" s="618"/>
      <c r="T1308" s="618"/>
      <c r="U1308" s="618"/>
      <c r="V1308" s="618"/>
      <c r="W1308" s="618"/>
      <c r="X1308" s="618"/>
      <c r="Y1308" s="618"/>
      <c r="Z1308" s="618"/>
      <c r="AC1308" s="619"/>
      <c r="AD1308" s="620"/>
      <c r="AJ1308" s="668"/>
      <c r="AO1308" s="612"/>
      <c r="AP1308" s="612"/>
      <c r="AY1308" s="623"/>
      <c r="BD1308" s="611"/>
      <c r="BG1308" s="624"/>
      <c r="BH1308" s="625"/>
      <c r="BI1308" s="672"/>
      <c r="BO1308" s="612"/>
      <c r="BY1308" s="669"/>
      <c r="CA1308" s="669"/>
    </row>
    <row r="1309" spans="3:79" s="610" customFormat="1">
      <c r="C1309" s="611"/>
      <c r="D1309" s="612"/>
      <c r="E1309" s="613"/>
      <c r="F1309" s="614"/>
      <c r="J1309" s="612"/>
      <c r="N1309" s="668"/>
      <c r="P1309" s="618"/>
      <c r="Q1309" s="618"/>
      <c r="R1309" s="618"/>
      <c r="S1309" s="618"/>
      <c r="T1309" s="618"/>
      <c r="U1309" s="618"/>
      <c r="V1309" s="618"/>
      <c r="W1309" s="618"/>
      <c r="X1309" s="618"/>
      <c r="Y1309" s="618"/>
      <c r="Z1309" s="618"/>
      <c r="AC1309" s="619"/>
      <c r="AD1309" s="620"/>
      <c r="AJ1309" s="668"/>
      <c r="AO1309" s="612"/>
      <c r="AP1309" s="612"/>
      <c r="AY1309" s="623"/>
      <c r="BD1309" s="611"/>
      <c r="BG1309" s="624"/>
      <c r="BH1309" s="625"/>
      <c r="BI1309" s="672"/>
      <c r="BO1309" s="612"/>
      <c r="BY1309" s="669"/>
      <c r="CA1309" s="669"/>
    </row>
    <row r="1310" spans="3:79" s="610" customFormat="1">
      <c r="C1310" s="611"/>
      <c r="D1310" s="612"/>
      <c r="E1310" s="613"/>
      <c r="F1310" s="614"/>
      <c r="J1310" s="612"/>
      <c r="N1310" s="668"/>
      <c r="P1310" s="618"/>
      <c r="Q1310" s="618"/>
      <c r="R1310" s="618"/>
      <c r="S1310" s="618"/>
      <c r="T1310" s="618"/>
      <c r="U1310" s="618"/>
      <c r="V1310" s="618"/>
      <c r="W1310" s="618"/>
      <c r="X1310" s="618"/>
      <c r="Y1310" s="618"/>
      <c r="Z1310" s="618"/>
      <c r="AC1310" s="619"/>
      <c r="AD1310" s="620"/>
      <c r="AJ1310" s="668"/>
      <c r="AO1310" s="612"/>
      <c r="AP1310" s="612"/>
      <c r="AY1310" s="623"/>
      <c r="BD1310" s="611"/>
      <c r="BG1310" s="624"/>
      <c r="BH1310" s="625"/>
      <c r="BI1310" s="672"/>
      <c r="BO1310" s="612"/>
      <c r="BY1310" s="669"/>
      <c r="CA1310" s="669"/>
    </row>
    <row r="1311" spans="3:79" s="610" customFormat="1">
      <c r="C1311" s="611"/>
      <c r="D1311" s="612"/>
      <c r="E1311" s="613"/>
      <c r="F1311" s="614"/>
      <c r="J1311" s="612"/>
      <c r="N1311" s="668"/>
      <c r="P1311" s="618"/>
      <c r="Q1311" s="618"/>
      <c r="R1311" s="618"/>
      <c r="S1311" s="618"/>
      <c r="T1311" s="618"/>
      <c r="U1311" s="618"/>
      <c r="V1311" s="618"/>
      <c r="W1311" s="618"/>
      <c r="X1311" s="618"/>
      <c r="Y1311" s="618"/>
      <c r="Z1311" s="618"/>
      <c r="AC1311" s="619"/>
      <c r="AD1311" s="620"/>
      <c r="AJ1311" s="668"/>
      <c r="AO1311" s="612"/>
      <c r="AP1311" s="612"/>
      <c r="AY1311" s="623"/>
      <c r="BD1311" s="611"/>
      <c r="BG1311" s="624"/>
      <c r="BH1311" s="625"/>
      <c r="BI1311" s="672"/>
      <c r="BO1311" s="612"/>
      <c r="BY1311" s="669"/>
      <c r="CA1311" s="669"/>
    </row>
    <row r="1312" spans="3:79" s="610" customFormat="1">
      <c r="C1312" s="611"/>
      <c r="D1312" s="612"/>
      <c r="E1312" s="613"/>
      <c r="F1312" s="614"/>
      <c r="J1312" s="612"/>
      <c r="N1312" s="668"/>
      <c r="P1312" s="618"/>
      <c r="Q1312" s="618"/>
      <c r="R1312" s="618"/>
      <c r="S1312" s="618"/>
      <c r="T1312" s="618"/>
      <c r="U1312" s="618"/>
      <c r="V1312" s="618"/>
      <c r="W1312" s="618"/>
      <c r="X1312" s="618"/>
      <c r="Y1312" s="618"/>
      <c r="Z1312" s="618"/>
      <c r="AC1312" s="619"/>
      <c r="AD1312" s="620"/>
      <c r="AJ1312" s="668"/>
      <c r="AO1312" s="612"/>
      <c r="AP1312" s="612"/>
      <c r="AY1312" s="623"/>
      <c r="BD1312" s="611"/>
      <c r="BG1312" s="624"/>
      <c r="BH1312" s="625"/>
      <c r="BI1312" s="672"/>
      <c r="BO1312" s="612"/>
      <c r="BY1312" s="669"/>
      <c r="CA1312" s="669"/>
    </row>
    <row r="1313" spans="3:79" s="610" customFormat="1">
      <c r="C1313" s="611"/>
      <c r="D1313" s="612"/>
      <c r="E1313" s="613"/>
      <c r="F1313" s="614"/>
      <c r="J1313" s="612"/>
      <c r="N1313" s="668"/>
      <c r="P1313" s="618"/>
      <c r="Q1313" s="618"/>
      <c r="R1313" s="618"/>
      <c r="S1313" s="618"/>
      <c r="T1313" s="618"/>
      <c r="U1313" s="618"/>
      <c r="V1313" s="618"/>
      <c r="W1313" s="618"/>
      <c r="X1313" s="618"/>
      <c r="Y1313" s="618"/>
      <c r="Z1313" s="618"/>
      <c r="AC1313" s="619"/>
      <c r="AD1313" s="620"/>
      <c r="AJ1313" s="668"/>
      <c r="AO1313" s="612"/>
      <c r="AP1313" s="612"/>
      <c r="AY1313" s="623"/>
      <c r="BD1313" s="611"/>
      <c r="BG1313" s="624"/>
      <c r="BH1313" s="625"/>
      <c r="BI1313" s="672"/>
      <c r="BO1313" s="612"/>
      <c r="BY1313" s="669"/>
      <c r="CA1313" s="669"/>
    </row>
    <row r="1314" spans="3:79" s="610" customFormat="1">
      <c r="C1314" s="611"/>
      <c r="D1314" s="612"/>
      <c r="E1314" s="613"/>
      <c r="F1314" s="614"/>
      <c r="J1314" s="612"/>
      <c r="N1314" s="668"/>
      <c r="P1314" s="618"/>
      <c r="Q1314" s="618"/>
      <c r="R1314" s="618"/>
      <c r="S1314" s="618"/>
      <c r="T1314" s="618"/>
      <c r="U1314" s="618"/>
      <c r="V1314" s="618"/>
      <c r="W1314" s="618"/>
      <c r="X1314" s="618"/>
      <c r="Y1314" s="618"/>
      <c r="Z1314" s="618"/>
      <c r="AC1314" s="619"/>
      <c r="AD1314" s="620"/>
      <c r="AJ1314" s="668"/>
      <c r="AO1314" s="612"/>
      <c r="AP1314" s="612"/>
      <c r="AY1314" s="623"/>
      <c r="BD1314" s="611"/>
      <c r="BG1314" s="624"/>
      <c r="BH1314" s="625"/>
      <c r="BI1314" s="672"/>
      <c r="BO1314" s="612"/>
      <c r="BY1314" s="669"/>
      <c r="CA1314" s="669"/>
    </row>
    <row r="1315" spans="3:79" s="610" customFormat="1">
      <c r="C1315" s="611"/>
      <c r="D1315" s="612"/>
      <c r="E1315" s="613"/>
      <c r="F1315" s="614"/>
      <c r="J1315" s="612"/>
      <c r="N1315" s="668"/>
      <c r="P1315" s="618"/>
      <c r="Q1315" s="618"/>
      <c r="R1315" s="618"/>
      <c r="S1315" s="618"/>
      <c r="T1315" s="618"/>
      <c r="U1315" s="618"/>
      <c r="V1315" s="618"/>
      <c r="W1315" s="618"/>
      <c r="X1315" s="618"/>
      <c r="Y1315" s="618"/>
      <c r="Z1315" s="618"/>
      <c r="AC1315" s="619"/>
      <c r="AD1315" s="620"/>
      <c r="AJ1315" s="668"/>
      <c r="AO1315" s="612"/>
      <c r="AP1315" s="612"/>
      <c r="AY1315" s="623"/>
      <c r="BD1315" s="611"/>
      <c r="BG1315" s="624"/>
      <c r="BH1315" s="625"/>
      <c r="BI1315" s="672"/>
      <c r="BO1315" s="612"/>
      <c r="BY1315" s="669"/>
      <c r="CA1315" s="669"/>
    </row>
    <row r="1316" spans="3:79" s="610" customFormat="1">
      <c r="C1316" s="611"/>
      <c r="D1316" s="612"/>
      <c r="E1316" s="613"/>
      <c r="F1316" s="614"/>
      <c r="J1316" s="612"/>
      <c r="N1316" s="668"/>
      <c r="P1316" s="618"/>
      <c r="Q1316" s="618"/>
      <c r="R1316" s="618"/>
      <c r="S1316" s="618"/>
      <c r="T1316" s="618"/>
      <c r="U1316" s="618"/>
      <c r="V1316" s="618"/>
      <c r="W1316" s="618"/>
      <c r="X1316" s="618"/>
      <c r="Y1316" s="618"/>
      <c r="Z1316" s="618"/>
      <c r="AC1316" s="619"/>
      <c r="AD1316" s="620"/>
      <c r="AJ1316" s="668"/>
      <c r="AO1316" s="612"/>
      <c r="AP1316" s="612"/>
      <c r="AY1316" s="623"/>
      <c r="BD1316" s="611"/>
      <c r="BG1316" s="624"/>
      <c r="BH1316" s="625"/>
      <c r="BI1316" s="672"/>
      <c r="BO1316" s="612"/>
      <c r="BY1316" s="669"/>
      <c r="CA1316" s="669"/>
    </row>
    <row r="1317" spans="3:79" s="610" customFormat="1">
      <c r="C1317" s="611"/>
      <c r="D1317" s="612"/>
      <c r="E1317" s="613"/>
      <c r="F1317" s="614"/>
      <c r="J1317" s="612"/>
      <c r="N1317" s="668"/>
      <c r="P1317" s="618"/>
      <c r="Q1317" s="618"/>
      <c r="R1317" s="618"/>
      <c r="S1317" s="618"/>
      <c r="T1317" s="618"/>
      <c r="U1317" s="618"/>
      <c r="V1317" s="618"/>
      <c r="W1317" s="618"/>
      <c r="X1317" s="618"/>
      <c r="Y1317" s="618"/>
      <c r="Z1317" s="618"/>
      <c r="AC1317" s="619"/>
      <c r="AD1317" s="620"/>
      <c r="AJ1317" s="668"/>
      <c r="AO1317" s="612"/>
      <c r="AP1317" s="612"/>
      <c r="AY1317" s="623"/>
      <c r="BD1317" s="611"/>
      <c r="BG1317" s="624"/>
      <c r="BH1317" s="625"/>
      <c r="BI1317" s="672"/>
      <c r="BO1317" s="612"/>
      <c r="BY1317" s="669"/>
      <c r="CA1317" s="669"/>
    </row>
    <row r="1318" spans="3:79" s="610" customFormat="1">
      <c r="C1318" s="611"/>
      <c r="D1318" s="612"/>
      <c r="E1318" s="613"/>
      <c r="F1318" s="614"/>
      <c r="J1318" s="612"/>
      <c r="N1318" s="668"/>
      <c r="P1318" s="618"/>
      <c r="Q1318" s="618"/>
      <c r="R1318" s="618"/>
      <c r="S1318" s="618"/>
      <c r="T1318" s="618"/>
      <c r="U1318" s="618"/>
      <c r="V1318" s="618"/>
      <c r="W1318" s="618"/>
      <c r="X1318" s="618"/>
      <c r="Y1318" s="618"/>
      <c r="Z1318" s="618"/>
      <c r="AC1318" s="619"/>
      <c r="AD1318" s="620"/>
      <c r="AJ1318" s="668"/>
      <c r="AO1318" s="612"/>
      <c r="AP1318" s="612"/>
      <c r="AY1318" s="623"/>
      <c r="BD1318" s="611"/>
      <c r="BG1318" s="624"/>
      <c r="BH1318" s="625"/>
      <c r="BI1318" s="672"/>
      <c r="BO1318" s="612"/>
      <c r="BY1318" s="669"/>
      <c r="CA1318" s="669"/>
    </row>
    <row r="1319" spans="3:79" s="610" customFormat="1">
      <c r="C1319" s="611"/>
      <c r="D1319" s="612"/>
      <c r="E1319" s="613"/>
      <c r="F1319" s="614"/>
      <c r="J1319" s="612"/>
      <c r="N1319" s="668"/>
      <c r="P1319" s="618"/>
      <c r="Q1319" s="618"/>
      <c r="R1319" s="618"/>
      <c r="S1319" s="618"/>
      <c r="T1319" s="618"/>
      <c r="U1319" s="618"/>
      <c r="V1319" s="618"/>
      <c r="W1319" s="618"/>
      <c r="X1319" s="618"/>
      <c r="Y1319" s="618"/>
      <c r="Z1319" s="618"/>
      <c r="AC1319" s="619"/>
      <c r="AD1319" s="620"/>
      <c r="AJ1319" s="668"/>
      <c r="AO1319" s="612"/>
      <c r="AP1319" s="612"/>
      <c r="AY1319" s="623"/>
      <c r="BD1319" s="611"/>
      <c r="BG1319" s="624"/>
      <c r="BH1319" s="625"/>
      <c r="BI1319" s="672"/>
      <c r="BO1319" s="612"/>
      <c r="BY1319" s="669"/>
      <c r="CA1319" s="669"/>
    </row>
    <row r="1320" spans="3:79" s="610" customFormat="1">
      <c r="C1320" s="611"/>
      <c r="D1320" s="612"/>
      <c r="E1320" s="613"/>
      <c r="F1320" s="614"/>
      <c r="J1320" s="612"/>
      <c r="N1320" s="668"/>
      <c r="P1320" s="618"/>
      <c r="Q1320" s="618"/>
      <c r="R1320" s="618"/>
      <c r="S1320" s="618"/>
      <c r="T1320" s="618"/>
      <c r="U1320" s="618"/>
      <c r="V1320" s="618"/>
      <c r="W1320" s="618"/>
      <c r="X1320" s="618"/>
      <c r="Y1320" s="618"/>
      <c r="Z1320" s="618"/>
      <c r="AC1320" s="619"/>
      <c r="AD1320" s="620"/>
      <c r="AJ1320" s="668"/>
      <c r="AO1320" s="612"/>
      <c r="AP1320" s="612"/>
      <c r="AY1320" s="623"/>
      <c r="BD1320" s="611"/>
      <c r="BG1320" s="624"/>
      <c r="BH1320" s="625"/>
      <c r="BI1320" s="672"/>
      <c r="BO1320" s="612"/>
      <c r="BY1320" s="669"/>
      <c r="CA1320" s="669"/>
    </row>
    <row r="1321" spans="3:79" s="610" customFormat="1">
      <c r="C1321" s="611"/>
      <c r="D1321" s="612"/>
      <c r="E1321" s="613"/>
      <c r="F1321" s="614"/>
      <c r="J1321" s="612"/>
      <c r="N1321" s="668"/>
      <c r="P1321" s="618"/>
      <c r="Q1321" s="618"/>
      <c r="R1321" s="618"/>
      <c r="S1321" s="618"/>
      <c r="T1321" s="618"/>
      <c r="U1321" s="618"/>
      <c r="V1321" s="618"/>
      <c r="W1321" s="618"/>
      <c r="X1321" s="618"/>
      <c r="Y1321" s="618"/>
      <c r="Z1321" s="618"/>
      <c r="AC1321" s="619"/>
      <c r="AD1321" s="620"/>
      <c r="AJ1321" s="668"/>
      <c r="AO1321" s="612"/>
      <c r="AP1321" s="612"/>
      <c r="AY1321" s="623"/>
      <c r="BD1321" s="611"/>
      <c r="BG1321" s="624"/>
      <c r="BH1321" s="625"/>
      <c r="BI1321" s="672"/>
      <c r="BO1321" s="612"/>
      <c r="BY1321" s="669"/>
      <c r="CA1321" s="669"/>
    </row>
    <row r="1322" spans="3:79" s="610" customFormat="1">
      <c r="C1322" s="611"/>
      <c r="D1322" s="612"/>
      <c r="E1322" s="613"/>
      <c r="F1322" s="614"/>
      <c r="J1322" s="612"/>
      <c r="N1322" s="668"/>
      <c r="P1322" s="618"/>
      <c r="Q1322" s="618"/>
      <c r="R1322" s="618"/>
      <c r="S1322" s="618"/>
      <c r="T1322" s="618"/>
      <c r="U1322" s="618"/>
      <c r="V1322" s="618"/>
      <c r="W1322" s="618"/>
      <c r="X1322" s="618"/>
      <c r="Y1322" s="618"/>
      <c r="Z1322" s="618"/>
      <c r="AC1322" s="619"/>
      <c r="AD1322" s="620"/>
      <c r="AJ1322" s="668"/>
      <c r="AO1322" s="612"/>
      <c r="AP1322" s="612"/>
      <c r="AY1322" s="623"/>
      <c r="BD1322" s="611"/>
      <c r="BG1322" s="624"/>
      <c r="BH1322" s="625"/>
      <c r="BI1322" s="672"/>
      <c r="BO1322" s="612"/>
      <c r="BY1322" s="669"/>
      <c r="CA1322" s="669"/>
    </row>
    <row r="1323" spans="3:79" s="610" customFormat="1">
      <c r="C1323" s="611"/>
      <c r="D1323" s="612"/>
      <c r="E1323" s="613"/>
      <c r="F1323" s="614"/>
      <c r="J1323" s="612"/>
      <c r="N1323" s="668"/>
      <c r="P1323" s="618"/>
      <c r="Q1323" s="618"/>
      <c r="R1323" s="618"/>
      <c r="S1323" s="618"/>
      <c r="T1323" s="618"/>
      <c r="U1323" s="618"/>
      <c r="V1323" s="618"/>
      <c r="W1323" s="618"/>
      <c r="X1323" s="618"/>
      <c r="Y1323" s="618"/>
      <c r="Z1323" s="618"/>
      <c r="AC1323" s="619"/>
      <c r="AD1323" s="620"/>
      <c r="AJ1323" s="668"/>
      <c r="AO1323" s="612"/>
      <c r="AP1323" s="612"/>
      <c r="AY1323" s="623"/>
      <c r="BD1323" s="611"/>
      <c r="BG1323" s="624"/>
      <c r="BH1323" s="625"/>
      <c r="BI1323" s="672"/>
      <c r="BO1323" s="612"/>
      <c r="BY1323" s="669"/>
      <c r="CA1323" s="669"/>
    </row>
    <row r="1324" spans="3:79" s="610" customFormat="1">
      <c r="C1324" s="611"/>
      <c r="D1324" s="612"/>
      <c r="E1324" s="613"/>
      <c r="F1324" s="614"/>
      <c r="J1324" s="612"/>
      <c r="N1324" s="668"/>
      <c r="P1324" s="618"/>
      <c r="Q1324" s="618"/>
      <c r="R1324" s="618"/>
      <c r="S1324" s="618"/>
      <c r="T1324" s="618"/>
      <c r="U1324" s="618"/>
      <c r="V1324" s="618"/>
      <c r="W1324" s="618"/>
      <c r="X1324" s="618"/>
      <c r="Y1324" s="618"/>
      <c r="Z1324" s="618"/>
      <c r="AC1324" s="619"/>
      <c r="AD1324" s="620"/>
      <c r="AJ1324" s="668"/>
      <c r="AO1324" s="612"/>
      <c r="AP1324" s="612"/>
      <c r="AY1324" s="623"/>
      <c r="BD1324" s="611"/>
      <c r="BG1324" s="624"/>
      <c r="BH1324" s="625"/>
      <c r="BI1324" s="672"/>
      <c r="BO1324" s="612"/>
      <c r="BY1324" s="669"/>
      <c r="CA1324" s="669"/>
    </row>
    <row r="1325" spans="3:79" s="610" customFormat="1">
      <c r="C1325" s="611"/>
      <c r="D1325" s="612"/>
      <c r="E1325" s="613"/>
      <c r="F1325" s="614"/>
      <c r="J1325" s="612"/>
      <c r="N1325" s="668"/>
      <c r="P1325" s="618"/>
      <c r="Q1325" s="618"/>
      <c r="R1325" s="618"/>
      <c r="S1325" s="618"/>
      <c r="T1325" s="618"/>
      <c r="U1325" s="618"/>
      <c r="V1325" s="618"/>
      <c r="W1325" s="618"/>
      <c r="X1325" s="618"/>
      <c r="Y1325" s="618"/>
      <c r="Z1325" s="618"/>
      <c r="AC1325" s="619"/>
      <c r="AD1325" s="620"/>
      <c r="AJ1325" s="668"/>
      <c r="AO1325" s="612"/>
      <c r="AP1325" s="612"/>
      <c r="AY1325" s="623"/>
      <c r="BD1325" s="611"/>
      <c r="BG1325" s="624"/>
      <c r="BH1325" s="625"/>
      <c r="BI1325" s="672"/>
      <c r="BO1325" s="612"/>
      <c r="BY1325" s="669"/>
      <c r="CA1325" s="669"/>
    </row>
    <row r="1326" spans="3:79" s="610" customFormat="1">
      <c r="C1326" s="611"/>
      <c r="D1326" s="612"/>
      <c r="E1326" s="613"/>
      <c r="F1326" s="614"/>
      <c r="J1326" s="612"/>
      <c r="N1326" s="668"/>
      <c r="P1326" s="618"/>
      <c r="Q1326" s="618"/>
      <c r="R1326" s="618"/>
      <c r="S1326" s="618"/>
      <c r="T1326" s="618"/>
      <c r="U1326" s="618"/>
      <c r="V1326" s="618"/>
      <c r="W1326" s="618"/>
      <c r="X1326" s="618"/>
      <c r="Y1326" s="618"/>
      <c r="Z1326" s="618"/>
      <c r="AC1326" s="619"/>
      <c r="AD1326" s="620"/>
      <c r="AJ1326" s="668"/>
      <c r="AO1326" s="612"/>
      <c r="AP1326" s="612"/>
      <c r="AY1326" s="623"/>
      <c r="BD1326" s="611"/>
      <c r="BG1326" s="624"/>
      <c r="BH1326" s="625"/>
      <c r="BI1326" s="672"/>
      <c r="BO1326" s="612"/>
      <c r="BY1326" s="669"/>
      <c r="CA1326" s="669"/>
    </row>
    <row r="1327" spans="3:79" s="610" customFormat="1">
      <c r="C1327" s="611"/>
      <c r="D1327" s="612"/>
      <c r="E1327" s="613"/>
      <c r="F1327" s="614"/>
      <c r="J1327" s="612"/>
      <c r="N1327" s="668"/>
      <c r="P1327" s="618"/>
      <c r="Q1327" s="618"/>
      <c r="R1327" s="618"/>
      <c r="S1327" s="618"/>
      <c r="T1327" s="618"/>
      <c r="U1327" s="618"/>
      <c r="V1327" s="618"/>
      <c r="W1327" s="618"/>
      <c r="X1327" s="618"/>
      <c r="Y1327" s="618"/>
      <c r="Z1327" s="618"/>
      <c r="AC1327" s="619"/>
      <c r="AD1327" s="620"/>
      <c r="AJ1327" s="668"/>
      <c r="AO1327" s="612"/>
      <c r="AP1327" s="612"/>
      <c r="AY1327" s="623"/>
      <c r="BD1327" s="611"/>
      <c r="BG1327" s="624"/>
      <c r="BH1327" s="625"/>
      <c r="BI1327" s="672"/>
      <c r="BO1327" s="612"/>
      <c r="BY1327" s="669"/>
      <c r="CA1327" s="669"/>
    </row>
    <row r="1328" spans="3:79" s="610" customFormat="1">
      <c r="C1328" s="611"/>
      <c r="D1328" s="612"/>
      <c r="E1328" s="613"/>
      <c r="F1328" s="614"/>
      <c r="J1328" s="612"/>
      <c r="N1328" s="668"/>
      <c r="P1328" s="618"/>
      <c r="Q1328" s="618"/>
      <c r="R1328" s="618"/>
      <c r="S1328" s="618"/>
      <c r="T1328" s="618"/>
      <c r="U1328" s="618"/>
      <c r="V1328" s="618"/>
      <c r="W1328" s="618"/>
      <c r="X1328" s="618"/>
      <c r="Y1328" s="618"/>
      <c r="Z1328" s="618"/>
      <c r="AC1328" s="619"/>
      <c r="AD1328" s="620"/>
      <c r="AJ1328" s="668"/>
      <c r="AO1328" s="612"/>
      <c r="AP1328" s="612"/>
      <c r="AY1328" s="623"/>
      <c r="BD1328" s="611"/>
      <c r="BG1328" s="624"/>
      <c r="BH1328" s="625"/>
      <c r="BI1328" s="672"/>
      <c r="BO1328" s="612"/>
      <c r="BY1328" s="669"/>
      <c r="CA1328" s="669"/>
    </row>
    <row r="1329" spans="3:79" s="610" customFormat="1">
      <c r="C1329" s="611"/>
      <c r="D1329" s="612"/>
      <c r="E1329" s="613"/>
      <c r="F1329" s="614"/>
      <c r="J1329" s="612"/>
      <c r="N1329" s="668"/>
      <c r="P1329" s="618"/>
      <c r="Q1329" s="618"/>
      <c r="R1329" s="618"/>
      <c r="S1329" s="618"/>
      <c r="T1329" s="618"/>
      <c r="U1329" s="618"/>
      <c r="V1329" s="618"/>
      <c r="W1329" s="618"/>
      <c r="X1329" s="618"/>
      <c r="Y1329" s="618"/>
      <c r="Z1329" s="618"/>
      <c r="AC1329" s="619"/>
      <c r="AD1329" s="620"/>
      <c r="AJ1329" s="668"/>
      <c r="AO1329" s="612"/>
      <c r="AP1329" s="612"/>
      <c r="AY1329" s="623"/>
      <c r="BD1329" s="611"/>
      <c r="BG1329" s="624"/>
      <c r="BH1329" s="625"/>
      <c r="BI1329" s="672"/>
      <c r="BO1329" s="612"/>
      <c r="BY1329" s="669"/>
      <c r="CA1329" s="669"/>
    </row>
    <row r="1330" spans="3:79" s="610" customFormat="1">
      <c r="C1330" s="611"/>
      <c r="D1330" s="612"/>
      <c r="E1330" s="613"/>
      <c r="F1330" s="614"/>
      <c r="J1330" s="612"/>
      <c r="N1330" s="668"/>
      <c r="P1330" s="618"/>
      <c r="Q1330" s="618"/>
      <c r="R1330" s="618"/>
      <c r="S1330" s="618"/>
      <c r="T1330" s="618"/>
      <c r="U1330" s="618"/>
      <c r="V1330" s="618"/>
      <c r="W1330" s="618"/>
      <c r="X1330" s="618"/>
      <c r="Y1330" s="618"/>
      <c r="Z1330" s="618"/>
      <c r="AC1330" s="619"/>
      <c r="AD1330" s="620"/>
      <c r="AJ1330" s="668"/>
      <c r="AO1330" s="612"/>
      <c r="AP1330" s="612"/>
      <c r="AY1330" s="623"/>
      <c r="BD1330" s="611"/>
      <c r="BG1330" s="624"/>
      <c r="BH1330" s="625"/>
      <c r="BI1330" s="672"/>
      <c r="BO1330" s="612"/>
      <c r="BY1330" s="669"/>
      <c r="CA1330" s="669"/>
    </row>
    <row r="1331" spans="3:79" s="610" customFormat="1">
      <c r="C1331" s="611"/>
      <c r="D1331" s="612"/>
      <c r="E1331" s="613"/>
      <c r="F1331" s="614"/>
      <c r="J1331" s="612"/>
      <c r="N1331" s="668"/>
      <c r="P1331" s="618"/>
      <c r="Q1331" s="618"/>
      <c r="R1331" s="618"/>
      <c r="S1331" s="618"/>
      <c r="T1331" s="618"/>
      <c r="U1331" s="618"/>
      <c r="V1331" s="618"/>
      <c r="W1331" s="618"/>
      <c r="X1331" s="618"/>
      <c r="Y1331" s="618"/>
      <c r="Z1331" s="618"/>
      <c r="AC1331" s="619"/>
      <c r="AD1331" s="620"/>
      <c r="AJ1331" s="668"/>
      <c r="AO1331" s="612"/>
      <c r="AP1331" s="612"/>
      <c r="AY1331" s="623"/>
      <c r="BD1331" s="611"/>
      <c r="BG1331" s="624"/>
      <c r="BH1331" s="625"/>
      <c r="BI1331" s="672"/>
      <c r="BO1331" s="612"/>
      <c r="BY1331" s="669"/>
      <c r="CA1331" s="669"/>
    </row>
    <row r="1332" spans="3:79" s="610" customFormat="1">
      <c r="C1332" s="611"/>
      <c r="D1332" s="612"/>
      <c r="E1332" s="613"/>
      <c r="F1332" s="614"/>
      <c r="J1332" s="612"/>
      <c r="N1332" s="668"/>
      <c r="P1332" s="618"/>
      <c r="Q1332" s="618"/>
      <c r="R1332" s="618"/>
      <c r="S1332" s="618"/>
      <c r="T1332" s="618"/>
      <c r="U1332" s="618"/>
      <c r="V1332" s="618"/>
      <c r="W1332" s="618"/>
      <c r="X1332" s="618"/>
      <c r="Y1332" s="618"/>
      <c r="Z1332" s="618"/>
      <c r="AC1332" s="619"/>
      <c r="AD1332" s="620"/>
      <c r="AJ1332" s="668"/>
      <c r="AO1332" s="612"/>
      <c r="AP1332" s="612"/>
      <c r="AY1332" s="623"/>
      <c r="BD1332" s="611"/>
      <c r="BG1332" s="624"/>
      <c r="BH1332" s="625"/>
      <c r="BI1332" s="672"/>
      <c r="BO1332" s="612"/>
      <c r="BY1332" s="669"/>
      <c r="CA1332" s="669"/>
    </row>
    <row r="1333" spans="3:79" s="610" customFormat="1">
      <c r="C1333" s="611"/>
      <c r="D1333" s="612"/>
      <c r="E1333" s="613"/>
      <c r="F1333" s="614"/>
      <c r="J1333" s="612"/>
      <c r="N1333" s="668"/>
      <c r="P1333" s="618"/>
      <c r="Q1333" s="618"/>
      <c r="R1333" s="618"/>
      <c r="S1333" s="618"/>
      <c r="T1333" s="618"/>
      <c r="U1333" s="618"/>
      <c r="V1333" s="618"/>
      <c r="W1333" s="618"/>
      <c r="X1333" s="618"/>
      <c r="Y1333" s="618"/>
      <c r="Z1333" s="618"/>
      <c r="AC1333" s="619"/>
      <c r="AD1333" s="620"/>
      <c r="AJ1333" s="668"/>
      <c r="AO1333" s="612"/>
      <c r="AP1333" s="612"/>
      <c r="AY1333" s="623"/>
      <c r="BD1333" s="611"/>
      <c r="BG1333" s="624"/>
      <c r="BH1333" s="625"/>
      <c r="BI1333" s="672"/>
      <c r="BO1333" s="612"/>
      <c r="BY1333" s="669"/>
      <c r="CA1333" s="669"/>
    </row>
    <row r="1334" spans="3:79" s="610" customFormat="1">
      <c r="C1334" s="611"/>
      <c r="D1334" s="612"/>
      <c r="E1334" s="613"/>
      <c r="F1334" s="614"/>
      <c r="J1334" s="612"/>
      <c r="N1334" s="668"/>
      <c r="P1334" s="618"/>
      <c r="Q1334" s="618"/>
      <c r="R1334" s="618"/>
      <c r="S1334" s="618"/>
      <c r="T1334" s="618"/>
      <c r="U1334" s="618"/>
      <c r="V1334" s="618"/>
      <c r="W1334" s="618"/>
      <c r="X1334" s="618"/>
      <c r="Y1334" s="618"/>
      <c r="Z1334" s="618"/>
      <c r="AC1334" s="619"/>
      <c r="AD1334" s="620"/>
      <c r="AJ1334" s="668"/>
      <c r="AO1334" s="612"/>
      <c r="AP1334" s="612"/>
      <c r="AY1334" s="623"/>
      <c r="BD1334" s="611"/>
      <c r="BG1334" s="624"/>
      <c r="BH1334" s="625"/>
      <c r="BI1334" s="672"/>
      <c r="BO1334" s="612"/>
      <c r="BY1334" s="669"/>
      <c r="CA1334" s="669"/>
    </row>
    <row r="1335" spans="3:79" s="610" customFormat="1">
      <c r="C1335" s="611"/>
      <c r="D1335" s="612"/>
      <c r="E1335" s="613"/>
      <c r="F1335" s="614"/>
      <c r="J1335" s="612"/>
      <c r="N1335" s="668"/>
      <c r="P1335" s="618"/>
      <c r="Q1335" s="618"/>
      <c r="R1335" s="618"/>
      <c r="S1335" s="618"/>
      <c r="T1335" s="618"/>
      <c r="U1335" s="618"/>
      <c r="V1335" s="618"/>
      <c r="W1335" s="618"/>
      <c r="X1335" s="618"/>
      <c r="Y1335" s="618"/>
      <c r="Z1335" s="618"/>
      <c r="AC1335" s="619"/>
      <c r="AD1335" s="620"/>
      <c r="AJ1335" s="668"/>
      <c r="AO1335" s="612"/>
      <c r="AP1335" s="612"/>
      <c r="AY1335" s="623"/>
      <c r="BD1335" s="611"/>
      <c r="BG1335" s="624"/>
      <c r="BH1335" s="625"/>
      <c r="BI1335" s="672"/>
      <c r="BO1335" s="612"/>
      <c r="BY1335" s="669"/>
      <c r="CA1335" s="669"/>
    </row>
    <row r="1336" spans="3:79" s="610" customFormat="1">
      <c r="C1336" s="611"/>
      <c r="D1336" s="612"/>
      <c r="E1336" s="613"/>
      <c r="F1336" s="614"/>
      <c r="J1336" s="612"/>
      <c r="N1336" s="668"/>
      <c r="P1336" s="618"/>
      <c r="Q1336" s="618"/>
      <c r="R1336" s="618"/>
      <c r="S1336" s="618"/>
      <c r="T1336" s="618"/>
      <c r="U1336" s="618"/>
      <c r="V1336" s="618"/>
      <c r="W1336" s="618"/>
      <c r="X1336" s="618"/>
      <c r="Y1336" s="618"/>
      <c r="Z1336" s="618"/>
      <c r="AC1336" s="619"/>
      <c r="AD1336" s="620"/>
      <c r="AJ1336" s="668"/>
      <c r="AO1336" s="612"/>
      <c r="AP1336" s="612"/>
      <c r="AY1336" s="623"/>
      <c r="BD1336" s="611"/>
      <c r="BG1336" s="624"/>
      <c r="BH1336" s="625"/>
      <c r="BI1336" s="672"/>
      <c r="BO1336" s="612"/>
      <c r="BY1336" s="669"/>
      <c r="CA1336" s="669"/>
    </row>
    <row r="1337" spans="3:79" s="610" customFormat="1">
      <c r="C1337" s="611"/>
      <c r="D1337" s="612"/>
      <c r="E1337" s="613"/>
      <c r="F1337" s="614"/>
      <c r="J1337" s="612"/>
      <c r="N1337" s="668"/>
      <c r="P1337" s="618"/>
      <c r="Q1337" s="618"/>
      <c r="R1337" s="618"/>
      <c r="S1337" s="618"/>
      <c r="T1337" s="618"/>
      <c r="U1337" s="618"/>
      <c r="V1337" s="618"/>
      <c r="W1337" s="618"/>
      <c r="X1337" s="618"/>
      <c r="Y1337" s="618"/>
      <c r="Z1337" s="618"/>
      <c r="AC1337" s="619"/>
      <c r="AD1337" s="620"/>
      <c r="AJ1337" s="668"/>
      <c r="AO1337" s="612"/>
      <c r="AP1337" s="612"/>
      <c r="AY1337" s="623"/>
      <c r="BD1337" s="611"/>
      <c r="BG1337" s="624"/>
      <c r="BH1337" s="625"/>
      <c r="BI1337" s="672"/>
      <c r="BO1337" s="612"/>
      <c r="BY1337" s="669"/>
      <c r="CA1337" s="669"/>
    </row>
    <row r="1338" spans="3:79" s="610" customFormat="1">
      <c r="C1338" s="611"/>
      <c r="D1338" s="612"/>
      <c r="E1338" s="613"/>
      <c r="F1338" s="614"/>
      <c r="J1338" s="612"/>
      <c r="N1338" s="668"/>
      <c r="P1338" s="618"/>
      <c r="Q1338" s="618"/>
      <c r="R1338" s="618"/>
      <c r="S1338" s="618"/>
      <c r="T1338" s="618"/>
      <c r="U1338" s="618"/>
      <c r="V1338" s="618"/>
      <c r="W1338" s="618"/>
      <c r="X1338" s="618"/>
      <c r="Y1338" s="618"/>
      <c r="Z1338" s="618"/>
      <c r="AC1338" s="619"/>
      <c r="AD1338" s="620"/>
      <c r="AJ1338" s="668"/>
      <c r="AO1338" s="612"/>
      <c r="AP1338" s="612"/>
      <c r="AY1338" s="623"/>
      <c r="BD1338" s="611"/>
      <c r="BG1338" s="624"/>
      <c r="BH1338" s="625"/>
      <c r="BI1338" s="672"/>
      <c r="BO1338" s="612"/>
      <c r="BY1338" s="669"/>
      <c r="CA1338" s="669"/>
    </row>
    <row r="1339" spans="3:79" s="610" customFormat="1">
      <c r="C1339" s="611"/>
      <c r="D1339" s="612"/>
      <c r="E1339" s="613"/>
      <c r="F1339" s="614"/>
      <c r="J1339" s="612"/>
      <c r="N1339" s="668"/>
      <c r="P1339" s="618"/>
      <c r="Q1339" s="618"/>
      <c r="R1339" s="618"/>
      <c r="S1339" s="618"/>
      <c r="T1339" s="618"/>
      <c r="U1339" s="618"/>
      <c r="V1339" s="618"/>
      <c r="W1339" s="618"/>
      <c r="X1339" s="618"/>
      <c r="Y1339" s="618"/>
      <c r="Z1339" s="618"/>
      <c r="AC1339" s="619"/>
      <c r="AD1339" s="620"/>
      <c r="AJ1339" s="668"/>
      <c r="AO1339" s="612"/>
      <c r="AP1339" s="612"/>
      <c r="AY1339" s="623"/>
      <c r="BD1339" s="611"/>
      <c r="BG1339" s="624"/>
      <c r="BH1339" s="625"/>
      <c r="BI1339" s="672"/>
      <c r="BO1339" s="612"/>
      <c r="BY1339" s="669"/>
      <c r="CA1339" s="669"/>
    </row>
    <row r="1340" spans="3:79" s="610" customFormat="1">
      <c r="C1340" s="611"/>
      <c r="D1340" s="612"/>
      <c r="E1340" s="613"/>
      <c r="F1340" s="614"/>
      <c r="J1340" s="612"/>
      <c r="N1340" s="668"/>
      <c r="P1340" s="618"/>
      <c r="Q1340" s="618"/>
      <c r="R1340" s="618"/>
      <c r="S1340" s="618"/>
      <c r="T1340" s="618"/>
      <c r="U1340" s="618"/>
      <c r="V1340" s="618"/>
      <c r="W1340" s="618"/>
      <c r="X1340" s="618"/>
      <c r="Y1340" s="618"/>
      <c r="Z1340" s="618"/>
      <c r="AC1340" s="619"/>
      <c r="AD1340" s="620"/>
      <c r="AJ1340" s="668"/>
      <c r="AO1340" s="612"/>
      <c r="AP1340" s="612"/>
      <c r="AY1340" s="623"/>
      <c r="BD1340" s="611"/>
      <c r="BG1340" s="624"/>
      <c r="BH1340" s="625"/>
      <c r="BI1340" s="672"/>
      <c r="BO1340" s="612"/>
      <c r="BY1340" s="669"/>
      <c r="CA1340" s="669"/>
    </row>
    <row r="1341" spans="3:79" s="610" customFormat="1">
      <c r="C1341" s="611"/>
      <c r="D1341" s="612"/>
      <c r="E1341" s="613"/>
      <c r="F1341" s="614"/>
      <c r="J1341" s="612"/>
      <c r="N1341" s="668"/>
      <c r="P1341" s="618"/>
      <c r="Q1341" s="618"/>
      <c r="R1341" s="618"/>
      <c r="S1341" s="618"/>
      <c r="T1341" s="618"/>
      <c r="U1341" s="618"/>
      <c r="V1341" s="618"/>
      <c r="W1341" s="618"/>
      <c r="X1341" s="618"/>
      <c r="Y1341" s="618"/>
      <c r="Z1341" s="618"/>
      <c r="AC1341" s="619"/>
      <c r="AD1341" s="620"/>
      <c r="AJ1341" s="668"/>
      <c r="AO1341" s="612"/>
      <c r="AP1341" s="612"/>
      <c r="AY1341" s="623"/>
      <c r="BD1341" s="611"/>
      <c r="BG1341" s="624"/>
      <c r="BH1341" s="625"/>
      <c r="BI1341" s="672"/>
      <c r="BO1341" s="612"/>
      <c r="BY1341" s="669"/>
      <c r="CA1341" s="669"/>
    </row>
    <row r="1342" spans="3:79" s="610" customFormat="1">
      <c r="C1342" s="611"/>
      <c r="D1342" s="612"/>
      <c r="E1342" s="613"/>
      <c r="F1342" s="614"/>
      <c r="J1342" s="612"/>
      <c r="N1342" s="668"/>
      <c r="P1342" s="618"/>
      <c r="Q1342" s="618"/>
      <c r="R1342" s="618"/>
      <c r="S1342" s="618"/>
      <c r="T1342" s="618"/>
      <c r="U1342" s="618"/>
      <c r="V1342" s="618"/>
      <c r="W1342" s="618"/>
      <c r="X1342" s="618"/>
      <c r="Y1342" s="618"/>
      <c r="Z1342" s="618"/>
      <c r="AC1342" s="619"/>
      <c r="AD1342" s="620"/>
      <c r="AJ1342" s="668"/>
      <c r="AO1342" s="612"/>
      <c r="AP1342" s="612"/>
      <c r="AY1342" s="623"/>
      <c r="BD1342" s="611"/>
      <c r="BG1342" s="624"/>
      <c r="BH1342" s="625"/>
      <c r="BI1342" s="672"/>
      <c r="BO1342" s="612"/>
      <c r="BY1342" s="669"/>
      <c r="CA1342" s="669"/>
    </row>
    <row r="1343" spans="3:79" s="610" customFormat="1">
      <c r="C1343" s="611"/>
      <c r="D1343" s="612"/>
      <c r="E1343" s="613"/>
      <c r="F1343" s="614"/>
      <c r="J1343" s="612"/>
      <c r="N1343" s="668"/>
      <c r="P1343" s="618"/>
      <c r="Q1343" s="618"/>
      <c r="R1343" s="618"/>
      <c r="S1343" s="618"/>
      <c r="T1343" s="618"/>
      <c r="U1343" s="618"/>
      <c r="V1343" s="618"/>
      <c r="W1343" s="618"/>
      <c r="X1343" s="618"/>
      <c r="Y1343" s="618"/>
      <c r="Z1343" s="618"/>
      <c r="AC1343" s="619"/>
      <c r="AD1343" s="620"/>
      <c r="AJ1343" s="668"/>
      <c r="AO1343" s="612"/>
      <c r="AP1343" s="612"/>
      <c r="AY1343" s="623"/>
      <c r="BD1343" s="611"/>
      <c r="BG1343" s="624"/>
      <c r="BH1343" s="625"/>
      <c r="BI1343" s="672"/>
      <c r="BO1343" s="612"/>
      <c r="BY1343" s="669"/>
      <c r="CA1343" s="669"/>
    </row>
    <row r="1344" spans="3:79" s="610" customFormat="1">
      <c r="C1344" s="611"/>
      <c r="D1344" s="612"/>
      <c r="E1344" s="613"/>
      <c r="F1344" s="614"/>
      <c r="J1344" s="612"/>
      <c r="N1344" s="668"/>
      <c r="P1344" s="618"/>
      <c r="Q1344" s="618"/>
      <c r="R1344" s="618"/>
      <c r="S1344" s="618"/>
      <c r="T1344" s="618"/>
      <c r="U1344" s="618"/>
      <c r="V1344" s="618"/>
      <c r="W1344" s="618"/>
      <c r="X1344" s="618"/>
      <c r="Y1344" s="618"/>
      <c r="Z1344" s="618"/>
      <c r="AC1344" s="619"/>
      <c r="AD1344" s="620"/>
      <c r="AJ1344" s="668"/>
      <c r="AO1344" s="612"/>
      <c r="AP1344" s="612"/>
      <c r="AY1344" s="623"/>
      <c r="BD1344" s="611"/>
      <c r="BG1344" s="624"/>
      <c r="BH1344" s="625"/>
      <c r="BI1344" s="672"/>
      <c r="BO1344" s="612"/>
      <c r="BY1344" s="669"/>
      <c r="CA1344" s="669"/>
    </row>
    <row r="1345" spans="3:79" s="610" customFormat="1">
      <c r="C1345" s="611"/>
      <c r="D1345" s="612"/>
      <c r="E1345" s="613"/>
      <c r="F1345" s="614"/>
      <c r="J1345" s="612"/>
      <c r="N1345" s="668"/>
      <c r="P1345" s="618"/>
      <c r="Q1345" s="618"/>
      <c r="R1345" s="618"/>
      <c r="S1345" s="618"/>
      <c r="T1345" s="618"/>
      <c r="U1345" s="618"/>
      <c r="V1345" s="618"/>
      <c r="W1345" s="618"/>
      <c r="X1345" s="618"/>
      <c r="Y1345" s="618"/>
      <c r="Z1345" s="618"/>
      <c r="AC1345" s="619"/>
      <c r="AD1345" s="620"/>
      <c r="AJ1345" s="668"/>
      <c r="AO1345" s="612"/>
      <c r="AP1345" s="612"/>
      <c r="AY1345" s="623"/>
      <c r="BD1345" s="611"/>
      <c r="BG1345" s="624"/>
      <c r="BH1345" s="625"/>
      <c r="BI1345" s="672"/>
      <c r="BO1345" s="612"/>
      <c r="BY1345" s="669"/>
      <c r="CA1345" s="669"/>
    </row>
    <row r="1346" spans="3:79" s="610" customFormat="1">
      <c r="C1346" s="611"/>
      <c r="D1346" s="612"/>
      <c r="E1346" s="613"/>
      <c r="F1346" s="614"/>
      <c r="J1346" s="612"/>
      <c r="N1346" s="668"/>
      <c r="P1346" s="618"/>
      <c r="Q1346" s="618"/>
      <c r="R1346" s="618"/>
      <c r="S1346" s="618"/>
      <c r="T1346" s="618"/>
      <c r="U1346" s="618"/>
      <c r="V1346" s="618"/>
      <c r="W1346" s="618"/>
      <c r="X1346" s="618"/>
      <c r="Y1346" s="618"/>
      <c r="Z1346" s="618"/>
      <c r="AC1346" s="619"/>
      <c r="AD1346" s="620"/>
      <c r="AJ1346" s="668"/>
      <c r="AO1346" s="612"/>
      <c r="AP1346" s="612"/>
      <c r="AY1346" s="623"/>
      <c r="BD1346" s="611"/>
      <c r="BG1346" s="624"/>
      <c r="BH1346" s="625"/>
      <c r="BI1346" s="672"/>
      <c r="BO1346" s="612"/>
      <c r="BY1346" s="669"/>
      <c r="CA1346" s="669"/>
    </row>
    <row r="1347" spans="3:79" s="610" customFormat="1">
      <c r="C1347" s="611"/>
      <c r="D1347" s="612"/>
      <c r="E1347" s="613"/>
      <c r="F1347" s="614"/>
      <c r="J1347" s="612"/>
      <c r="N1347" s="668"/>
      <c r="P1347" s="618"/>
      <c r="Q1347" s="618"/>
      <c r="R1347" s="618"/>
      <c r="S1347" s="618"/>
      <c r="T1347" s="618"/>
      <c r="U1347" s="618"/>
      <c r="V1347" s="618"/>
      <c r="W1347" s="618"/>
      <c r="X1347" s="618"/>
      <c r="Y1347" s="618"/>
      <c r="Z1347" s="618"/>
      <c r="AC1347" s="619"/>
      <c r="AD1347" s="620"/>
      <c r="AJ1347" s="668"/>
      <c r="AO1347" s="612"/>
      <c r="AP1347" s="612"/>
      <c r="AY1347" s="623"/>
      <c r="BD1347" s="611"/>
      <c r="BG1347" s="624"/>
      <c r="BH1347" s="625"/>
      <c r="BI1347" s="672"/>
      <c r="BO1347" s="612"/>
      <c r="BY1347" s="669"/>
      <c r="CA1347" s="669"/>
    </row>
    <row r="1348" spans="3:79" s="610" customFormat="1">
      <c r="C1348" s="611"/>
      <c r="D1348" s="612"/>
      <c r="E1348" s="613"/>
      <c r="F1348" s="614"/>
      <c r="J1348" s="612"/>
      <c r="N1348" s="668"/>
      <c r="P1348" s="618"/>
      <c r="Q1348" s="618"/>
      <c r="R1348" s="618"/>
      <c r="S1348" s="618"/>
      <c r="T1348" s="618"/>
      <c r="U1348" s="618"/>
      <c r="V1348" s="618"/>
      <c r="W1348" s="618"/>
      <c r="X1348" s="618"/>
      <c r="Y1348" s="618"/>
      <c r="Z1348" s="618"/>
      <c r="AC1348" s="619"/>
      <c r="AD1348" s="620"/>
      <c r="AJ1348" s="668"/>
      <c r="AO1348" s="612"/>
      <c r="AP1348" s="612"/>
      <c r="AY1348" s="623"/>
      <c r="BD1348" s="611"/>
      <c r="BG1348" s="624"/>
      <c r="BH1348" s="625"/>
      <c r="BI1348" s="672"/>
      <c r="BO1348" s="612"/>
      <c r="BY1348" s="669"/>
      <c r="CA1348" s="669"/>
    </row>
    <row r="1349" spans="3:79" s="610" customFormat="1">
      <c r="C1349" s="611"/>
      <c r="D1349" s="612"/>
      <c r="E1349" s="613"/>
      <c r="F1349" s="614"/>
      <c r="J1349" s="612"/>
      <c r="N1349" s="668"/>
      <c r="P1349" s="618"/>
      <c r="Q1349" s="618"/>
      <c r="R1349" s="618"/>
      <c r="S1349" s="618"/>
      <c r="T1349" s="618"/>
      <c r="U1349" s="618"/>
      <c r="V1349" s="618"/>
      <c r="W1349" s="618"/>
      <c r="X1349" s="618"/>
      <c r="Y1349" s="618"/>
      <c r="Z1349" s="618"/>
      <c r="AC1349" s="619"/>
      <c r="AD1349" s="620"/>
      <c r="AJ1349" s="668"/>
      <c r="AO1349" s="612"/>
      <c r="AP1349" s="612"/>
      <c r="AY1349" s="623"/>
      <c r="BD1349" s="611"/>
      <c r="BG1349" s="624"/>
      <c r="BH1349" s="625"/>
      <c r="BI1349" s="672"/>
      <c r="BO1349" s="612"/>
      <c r="BY1349" s="669"/>
      <c r="CA1349" s="669"/>
    </row>
    <row r="1350" spans="3:79" s="610" customFormat="1">
      <c r="C1350" s="611"/>
      <c r="D1350" s="612"/>
      <c r="E1350" s="613"/>
      <c r="F1350" s="614"/>
      <c r="J1350" s="612"/>
      <c r="N1350" s="668"/>
      <c r="P1350" s="618"/>
      <c r="Q1350" s="618"/>
      <c r="R1350" s="618"/>
      <c r="S1350" s="618"/>
      <c r="T1350" s="618"/>
      <c r="U1350" s="618"/>
      <c r="V1350" s="618"/>
      <c r="W1350" s="618"/>
      <c r="X1350" s="618"/>
      <c r="Y1350" s="618"/>
      <c r="Z1350" s="618"/>
      <c r="AC1350" s="619"/>
      <c r="AD1350" s="620"/>
      <c r="AJ1350" s="668"/>
      <c r="AO1350" s="612"/>
      <c r="AP1350" s="612"/>
      <c r="AY1350" s="623"/>
      <c r="BD1350" s="611"/>
      <c r="BG1350" s="624"/>
      <c r="BH1350" s="625"/>
      <c r="BI1350" s="672"/>
      <c r="BO1350" s="612"/>
      <c r="BY1350" s="669"/>
      <c r="CA1350" s="669"/>
    </row>
    <row r="1351" spans="3:79" s="610" customFormat="1">
      <c r="C1351" s="611"/>
      <c r="D1351" s="612"/>
      <c r="E1351" s="613"/>
      <c r="F1351" s="614"/>
      <c r="J1351" s="612"/>
      <c r="N1351" s="668"/>
      <c r="P1351" s="618"/>
      <c r="Q1351" s="618"/>
      <c r="R1351" s="618"/>
      <c r="S1351" s="618"/>
      <c r="T1351" s="618"/>
      <c r="U1351" s="618"/>
      <c r="V1351" s="618"/>
      <c r="W1351" s="618"/>
      <c r="X1351" s="618"/>
      <c r="Y1351" s="618"/>
      <c r="Z1351" s="618"/>
      <c r="AC1351" s="619"/>
      <c r="AD1351" s="620"/>
      <c r="AJ1351" s="668"/>
      <c r="AO1351" s="612"/>
      <c r="AP1351" s="612"/>
      <c r="AY1351" s="623"/>
      <c r="BD1351" s="611"/>
      <c r="BG1351" s="624"/>
      <c r="BH1351" s="625"/>
      <c r="BI1351" s="672"/>
      <c r="BO1351" s="612"/>
      <c r="BY1351" s="669"/>
      <c r="CA1351" s="669"/>
    </row>
    <row r="1352" spans="3:79" s="610" customFormat="1">
      <c r="C1352" s="611"/>
      <c r="D1352" s="612"/>
      <c r="E1352" s="613"/>
      <c r="F1352" s="614"/>
      <c r="J1352" s="612"/>
      <c r="N1352" s="668"/>
      <c r="P1352" s="618"/>
      <c r="Q1352" s="618"/>
      <c r="R1352" s="618"/>
      <c r="S1352" s="618"/>
      <c r="T1352" s="618"/>
      <c r="U1352" s="618"/>
      <c r="V1352" s="618"/>
      <c r="W1352" s="618"/>
      <c r="X1352" s="618"/>
      <c r="Y1352" s="618"/>
      <c r="Z1352" s="618"/>
      <c r="AC1352" s="619"/>
      <c r="AD1352" s="620"/>
      <c r="AJ1352" s="668"/>
      <c r="AO1352" s="612"/>
      <c r="AP1352" s="612"/>
      <c r="AY1352" s="623"/>
      <c r="BD1352" s="611"/>
      <c r="BG1352" s="624"/>
      <c r="BH1352" s="625"/>
      <c r="BI1352" s="672"/>
      <c r="BO1352" s="612"/>
      <c r="BY1352" s="669"/>
      <c r="CA1352" s="669"/>
    </row>
    <row r="1353" spans="3:79" s="610" customFormat="1">
      <c r="C1353" s="611"/>
      <c r="D1353" s="612"/>
      <c r="E1353" s="613"/>
      <c r="F1353" s="614"/>
      <c r="J1353" s="612"/>
      <c r="N1353" s="668"/>
      <c r="P1353" s="618"/>
      <c r="Q1353" s="618"/>
      <c r="R1353" s="618"/>
      <c r="S1353" s="618"/>
      <c r="T1353" s="618"/>
      <c r="U1353" s="618"/>
      <c r="V1353" s="618"/>
      <c r="W1353" s="618"/>
      <c r="X1353" s="618"/>
      <c r="Y1353" s="618"/>
      <c r="Z1353" s="618"/>
      <c r="AC1353" s="619"/>
      <c r="AD1353" s="620"/>
      <c r="AJ1353" s="668"/>
      <c r="AO1353" s="612"/>
      <c r="AP1353" s="612"/>
      <c r="AY1353" s="623"/>
      <c r="BD1353" s="611"/>
      <c r="BG1353" s="624"/>
      <c r="BH1353" s="625"/>
      <c r="BI1353" s="672"/>
      <c r="BO1353" s="612"/>
      <c r="BY1353" s="669"/>
      <c r="CA1353" s="669"/>
    </row>
    <row r="1354" spans="3:79" s="610" customFormat="1">
      <c r="C1354" s="611"/>
      <c r="D1354" s="612"/>
      <c r="E1354" s="613"/>
      <c r="F1354" s="614"/>
      <c r="J1354" s="612"/>
      <c r="N1354" s="668"/>
      <c r="P1354" s="618"/>
      <c r="Q1354" s="618"/>
      <c r="R1354" s="618"/>
      <c r="S1354" s="618"/>
      <c r="T1354" s="618"/>
      <c r="U1354" s="618"/>
      <c r="V1354" s="618"/>
      <c r="W1354" s="618"/>
      <c r="X1354" s="618"/>
      <c r="Y1354" s="618"/>
      <c r="Z1354" s="618"/>
      <c r="AC1354" s="619"/>
      <c r="AD1354" s="620"/>
      <c r="AJ1354" s="668"/>
      <c r="AO1354" s="612"/>
      <c r="AP1354" s="612"/>
      <c r="AY1354" s="623"/>
      <c r="BD1354" s="611"/>
      <c r="BG1354" s="624"/>
      <c r="BH1354" s="625"/>
      <c r="BI1354" s="672"/>
      <c r="BO1354" s="612"/>
      <c r="BY1354" s="669"/>
      <c r="CA1354" s="669"/>
    </row>
    <row r="1355" spans="3:79" s="610" customFormat="1">
      <c r="C1355" s="611"/>
      <c r="D1355" s="612"/>
      <c r="E1355" s="613"/>
      <c r="F1355" s="614"/>
      <c r="J1355" s="612"/>
      <c r="N1355" s="668"/>
      <c r="P1355" s="618"/>
      <c r="Q1355" s="618"/>
      <c r="R1355" s="618"/>
      <c r="S1355" s="618"/>
      <c r="T1355" s="618"/>
      <c r="U1355" s="618"/>
      <c r="V1355" s="618"/>
      <c r="W1355" s="618"/>
      <c r="X1355" s="618"/>
      <c r="Y1355" s="618"/>
      <c r="Z1355" s="618"/>
      <c r="AC1355" s="619"/>
      <c r="AD1355" s="620"/>
      <c r="AJ1355" s="668"/>
      <c r="AO1355" s="612"/>
      <c r="AP1355" s="612"/>
      <c r="AY1355" s="623"/>
      <c r="BD1355" s="611"/>
      <c r="BG1355" s="624"/>
      <c r="BH1355" s="625"/>
      <c r="BI1355" s="672"/>
      <c r="BO1355" s="612"/>
      <c r="BY1355" s="669"/>
      <c r="CA1355" s="669"/>
    </row>
    <row r="1356" spans="3:79" s="610" customFormat="1">
      <c r="C1356" s="611"/>
      <c r="D1356" s="612"/>
      <c r="E1356" s="613"/>
      <c r="F1356" s="614"/>
      <c r="J1356" s="612"/>
      <c r="N1356" s="668"/>
      <c r="P1356" s="618"/>
      <c r="Q1356" s="618"/>
      <c r="R1356" s="618"/>
      <c r="S1356" s="618"/>
      <c r="T1356" s="618"/>
      <c r="U1356" s="618"/>
      <c r="V1356" s="618"/>
      <c r="W1356" s="618"/>
      <c r="X1356" s="618"/>
      <c r="Y1356" s="618"/>
      <c r="Z1356" s="618"/>
      <c r="AC1356" s="619"/>
      <c r="AD1356" s="620"/>
      <c r="AJ1356" s="668"/>
      <c r="AO1356" s="612"/>
      <c r="AP1356" s="612"/>
      <c r="AY1356" s="623"/>
      <c r="BD1356" s="611"/>
      <c r="BG1356" s="624"/>
      <c r="BH1356" s="625"/>
      <c r="BI1356" s="672"/>
      <c r="BO1356" s="612"/>
      <c r="BY1356" s="669"/>
      <c r="CA1356" s="669"/>
    </row>
    <row r="1357" spans="3:79" s="610" customFormat="1">
      <c r="C1357" s="611"/>
      <c r="D1357" s="612"/>
      <c r="E1357" s="613"/>
      <c r="F1357" s="614"/>
      <c r="J1357" s="612"/>
      <c r="N1357" s="668"/>
      <c r="P1357" s="618"/>
      <c r="Q1357" s="618"/>
      <c r="R1357" s="618"/>
      <c r="S1357" s="618"/>
      <c r="T1357" s="618"/>
      <c r="U1357" s="618"/>
      <c r="V1357" s="618"/>
      <c r="W1357" s="618"/>
      <c r="X1357" s="618"/>
      <c r="Y1357" s="618"/>
      <c r="Z1357" s="618"/>
      <c r="AC1357" s="619"/>
      <c r="AD1357" s="620"/>
      <c r="AJ1357" s="668"/>
      <c r="AO1357" s="612"/>
      <c r="AP1357" s="612"/>
      <c r="AY1357" s="623"/>
      <c r="BD1357" s="611"/>
      <c r="BG1357" s="624"/>
      <c r="BH1357" s="625"/>
      <c r="BI1357" s="672"/>
      <c r="BO1357" s="612"/>
      <c r="BY1357" s="669"/>
      <c r="CA1357" s="669"/>
    </row>
    <row r="1358" spans="3:79" s="610" customFormat="1">
      <c r="C1358" s="611"/>
      <c r="D1358" s="612"/>
      <c r="E1358" s="613"/>
      <c r="F1358" s="614"/>
      <c r="J1358" s="612"/>
      <c r="N1358" s="668"/>
      <c r="P1358" s="618"/>
      <c r="Q1358" s="618"/>
      <c r="R1358" s="618"/>
      <c r="S1358" s="618"/>
      <c r="T1358" s="618"/>
      <c r="U1358" s="618"/>
      <c r="V1358" s="618"/>
      <c r="W1358" s="618"/>
      <c r="X1358" s="618"/>
      <c r="Y1358" s="618"/>
      <c r="Z1358" s="618"/>
      <c r="AC1358" s="619"/>
      <c r="AD1358" s="620"/>
      <c r="AJ1358" s="668"/>
      <c r="AO1358" s="612"/>
      <c r="AP1358" s="612"/>
      <c r="AY1358" s="623"/>
      <c r="BD1358" s="611"/>
      <c r="BG1358" s="624"/>
      <c r="BH1358" s="625"/>
      <c r="BI1358" s="672"/>
      <c r="BO1358" s="612"/>
      <c r="BY1358" s="669"/>
      <c r="CA1358" s="669"/>
    </row>
    <row r="1359" spans="3:79" s="610" customFormat="1">
      <c r="C1359" s="611"/>
      <c r="D1359" s="612"/>
      <c r="E1359" s="613"/>
      <c r="F1359" s="614"/>
      <c r="J1359" s="612"/>
      <c r="N1359" s="668"/>
      <c r="P1359" s="618"/>
      <c r="Q1359" s="618"/>
      <c r="R1359" s="618"/>
      <c r="S1359" s="618"/>
      <c r="T1359" s="618"/>
      <c r="U1359" s="618"/>
      <c r="V1359" s="618"/>
      <c r="W1359" s="618"/>
      <c r="X1359" s="618"/>
      <c r="Y1359" s="618"/>
      <c r="Z1359" s="618"/>
      <c r="AC1359" s="619"/>
      <c r="AD1359" s="620"/>
      <c r="AJ1359" s="668"/>
      <c r="AO1359" s="612"/>
      <c r="AP1359" s="612"/>
      <c r="AY1359" s="623"/>
      <c r="BD1359" s="611"/>
      <c r="BG1359" s="624"/>
      <c r="BH1359" s="625"/>
      <c r="BI1359" s="672"/>
      <c r="BO1359" s="612"/>
      <c r="BY1359" s="669"/>
      <c r="CA1359" s="669"/>
    </row>
    <row r="1360" spans="3:79" s="610" customFormat="1">
      <c r="C1360" s="611"/>
      <c r="D1360" s="612"/>
      <c r="E1360" s="613"/>
      <c r="F1360" s="614"/>
      <c r="J1360" s="612"/>
      <c r="N1360" s="668"/>
      <c r="P1360" s="618"/>
      <c r="Q1360" s="618"/>
      <c r="R1360" s="618"/>
      <c r="S1360" s="618"/>
      <c r="T1360" s="618"/>
      <c r="U1360" s="618"/>
      <c r="V1360" s="618"/>
      <c r="W1360" s="618"/>
      <c r="X1360" s="618"/>
      <c r="Y1360" s="618"/>
      <c r="Z1360" s="618"/>
      <c r="AC1360" s="619"/>
      <c r="AD1360" s="620"/>
      <c r="AJ1360" s="668"/>
      <c r="AO1360" s="612"/>
      <c r="AP1360" s="612"/>
      <c r="AY1360" s="623"/>
      <c r="BD1360" s="611"/>
      <c r="BG1360" s="624"/>
      <c r="BH1360" s="625"/>
      <c r="BI1360" s="672"/>
      <c r="BO1360" s="612"/>
      <c r="BY1360" s="669"/>
      <c r="CA1360" s="669"/>
    </row>
    <row r="1361" spans="3:79" s="610" customFormat="1">
      <c r="C1361" s="611"/>
      <c r="D1361" s="612"/>
      <c r="E1361" s="613"/>
      <c r="F1361" s="614"/>
      <c r="J1361" s="612"/>
      <c r="N1361" s="668"/>
      <c r="P1361" s="618"/>
      <c r="Q1361" s="618"/>
      <c r="R1361" s="618"/>
      <c r="S1361" s="618"/>
      <c r="T1361" s="618"/>
      <c r="U1361" s="618"/>
      <c r="V1361" s="618"/>
      <c r="W1361" s="618"/>
      <c r="X1361" s="618"/>
      <c r="Y1361" s="618"/>
      <c r="Z1361" s="618"/>
      <c r="AC1361" s="619"/>
      <c r="AD1361" s="620"/>
      <c r="AJ1361" s="668"/>
      <c r="AO1361" s="612"/>
      <c r="AP1361" s="612"/>
      <c r="AY1361" s="623"/>
      <c r="BD1361" s="611"/>
      <c r="BG1361" s="624"/>
      <c r="BH1361" s="625"/>
      <c r="BI1361" s="672"/>
      <c r="BO1361" s="612"/>
      <c r="BY1361" s="669"/>
      <c r="CA1361" s="669"/>
    </row>
    <row r="1362" spans="3:79" s="610" customFormat="1">
      <c r="C1362" s="611"/>
      <c r="D1362" s="612"/>
      <c r="E1362" s="613"/>
      <c r="F1362" s="614"/>
      <c r="J1362" s="612"/>
      <c r="N1362" s="668"/>
      <c r="P1362" s="618"/>
      <c r="Q1362" s="618"/>
      <c r="R1362" s="618"/>
      <c r="S1362" s="618"/>
      <c r="T1362" s="618"/>
      <c r="U1362" s="618"/>
      <c r="V1362" s="618"/>
      <c r="W1362" s="618"/>
      <c r="X1362" s="618"/>
      <c r="Y1362" s="618"/>
      <c r="Z1362" s="618"/>
      <c r="AC1362" s="619"/>
      <c r="AD1362" s="620"/>
      <c r="AJ1362" s="668"/>
      <c r="AO1362" s="612"/>
      <c r="AP1362" s="612"/>
      <c r="AY1362" s="623"/>
      <c r="BD1362" s="611"/>
      <c r="BG1362" s="624"/>
      <c r="BH1362" s="625"/>
      <c r="BI1362" s="672"/>
      <c r="BO1362" s="612"/>
      <c r="BY1362" s="669"/>
      <c r="CA1362" s="669"/>
    </row>
    <row r="1363" spans="3:79" s="610" customFormat="1">
      <c r="C1363" s="611"/>
      <c r="D1363" s="612"/>
      <c r="E1363" s="613"/>
      <c r="F1363" s="614"/>
      <c r="J1363" s="612"/>
      <c r="N1363" s="668"/>
      <c r="P1363" s="618"/>
      <c r="Q1363" s="618"/>
      <c r="R1363" s="618"/>
      <c r="S1363" s="618"/>
      <c r="T1363" s="618"/>
      <c r="U1363" s="618"/>
      <c r="V1363" s="618"/>
      <c r="W1363" s="618"/>
      <c r="X1363" s="618"/>
      <c r="Y1363" s="618"/>
      <c r="Z1363" s="618"/>
      <c r="AC1363" s="619"/>
      <c r="AD1363" s="620"/>
      <c r="AJ1363" s="668"/>
      <c r="AO1363" s="612"/>
      <c r="AP1363" s="612"/>
      <c r="AY1363" s="623"/>
      <c r="BD1363" s="611"/>
      <c r="BG1363" s="624"/>
      <c r="BH1363" s="625"/>
      <c r="BI1363" s="672"/>
      <c r="BO1363" s="612"/>
      <c r="BY1363" s="669"/>
      <c r="CA1363" s="669"/>
    </row>
    <row r="1364" spans="3:79" s="610" customFormat="1">
      <c r="C1364" s="611"/>
      <c r="D1364" s="612"/>
      <c r="E1364" s="613"/>
      <c r="F1364" s="614"/>
      <c r="J1364" s="612"/>
      <c r="N1364" s="668"/>
      <c r="P1364" s="618"/>
      <c r="Q1364" s="618"/>
      <c r="R1364" s="618"/>
      <c r="S1364" s="618"/>
      <c r="T1364" s="618"/>
      <c r="U1364" s="618"/>
      <c r="V1364" s="618"/>
      <c r="W1364" s="618"/>
      <c r="X1364" s="618"/>
      <c r="Y1364" s="618"/>
      <c r="Z1364" s="618"/>
      <c r="AC1364" s="619"/>
      <c r="AD1364" s="620"/>
      <c r="AJ1364" s="668"/>
      <c r="AO1364" s="612"/>
      <c r="AP1364" s="612"/>
      <c r="AY1364" s="623"/>
      <c r="BD1364" s="611"/>
      <c r="BG1364" s="624"/>
      <c r="BH1364" s="625"/>
      <c r="BI1364" s="672"/>
      <c r="BO1364" s="612"/>
      <c r="BY1364" s="669"/>
      <c r="CA1364" s="669"/>
    </row>
    <row r="1365" spans="3:79" s="610" customFormat="1">
      <c r="C1365" s="611"/>
      <c r="D1365" s="612"/>
      <c r="E1365" s="613"/>
      <c r="F1365" s="614"/>
      <c r="J1365" s="612"/>
      <c r="N1365" s="668"/>
      <c r="P1365" s="618"/>
      <c r="Q1365" s="618"/>
      <c r="R1365" s="618"/>
      <c r="S1365" s="618"/>
      <c r="T1365" s="618"/>
      <c r="U1365" s="618"/>
      <c r="V1365" s="618"/>
      <c r="W1365" s="618"/>
      <c r="X1365" s="618"/>
      <c r="Y1365" s="618"/>
      <c r="Z1365" s="618"/>
      <c r="AC1365" s="619"/>
      <c r="AD1365" s="620"/>
      <c r="AJ1365" s="668"/>
      <c r="AO1365" s="612"/>
      <c r="AP1365" s="612"/>
      <c r="AY1365" s="623"/>
      <c r="BD1365" s="611"/>
      <c r="BG1365" s="624"/>
      <c r="BH1365" s="625"/>
      <c r="BI1365" s="672"/>
      <c r="BO1365" s="612"/>
      <c r="BY1365" s="669"/>
      <c r="CA1365" s="669"/>
    </row>
    <row r="1366" spans="3:79" s="610" customFormat="1">
      <c r="C1366" s="611"/>
      <c r="D1366" s="612"/>
      <c r="E1366" s="613"/>
      <c r="F1366" s="614"/>
      <c r="J1366" s="612"/>
      <c r="N1366" s="668"/>
      <c r="P1366" s="618"/>
      <c r="Q1366" s="618"/>
      <c r="R1366" s="618"/>
      <c r="S1366" s="618"/>
      <c r="T1366" s="618"/>
      <c r="U1366" s="618"/>
      <c r="V1366" s="618"/>
      <c r="W1366" s="618"/>
      <c r="X1366" s="618"/>
      <c r="Y1366" s="618"/>
      <c r="Z1366" s="618"/>
      <c r="AC1366" s="619"/>
      <c r="AD1366" s="620"/>
      <c r="AJ1366" s="668"/>
      <c r="AO1366" s="612"/>
      <c r="AP1366" s="612"/>
      <c r="AY1366" s="623"/>
      <c r="BD1366" s="611"/>
      <c r="BG1366" s="624"/>
      <c r="BH1366" s="625"/>
      <c r="BI1366" s="672"/>
      <c r="BO1366" s="612"/>
      <c r="BY1366" s="669"/>
      <c r="CA1366" s="669"/>
    </row>
    <row r="1367" spans="3:79" s="610" customFormat="1">
      <c r="C1367" s="611"/>
      <c r="D1367" s="612"/>
      <c r="E1367" s="613"/>
      <c r="F1367" s="614"/>
      <c r="J1367" s="612"/>
      <c r="N1367" s="668"/>
      <c r="P1367" s="618"/>
      <c r="Q1367" s="618"/>
      <c r="R1367" s="618"/>
      <c r="S1367" s="618"/>
      <c r="T1367" s="618"/>
      <c r="U1367" s="618"/>
      <c r="V1367" s="618"/>
      <c r="W1367" s="618"/>
      <c r="X1367" s="618"/>
      <c r="Y1367" s="618"/>
      <c r="Z1367" s="618"/>
      <c r="AC1367" s="619"/>
      <c r="AD1367" s="620"/>
      <c r="AJ1367" s="668"/>
      <c r="AO1367" s="612"/>
      <c r="AP1367" s="612"/>
      <c r="AY1367" s="623"/>
      <c r="BD1367" s="611"/>
      <c r="BG1367" s="624"/>
      <c r="BH1367" s="625"/>
      <c r="BI1367" s="672"/>
      <c r="BO1367" s="612"/>
      <c r="BY1367" s="669"/>
      <c r="CA1367" s="669"/>
    </row>
    <row r="1368" spans="3:79" s="610" customFormat="1">
      <c r="C1368" s="611"/>
      <c r="D1368" s="612"/>
      <c r="E1368" s="613"/>
      <c r="F1368" s="614"/>
      <c r="J1368" s="612"/>
      <c r="N1368" s="668"/>
      <c r="P1368" s="618"/>
      <c r="Q1368" s="618"/>
      <c r="R1368" s="618"/>
      <c r="S1368" s="618"/>
      <c r="T1368" s="618"/>
      <c r="U1368" s="618"/>
      <c r="V1368" s="618"/>
      <c r="W1368" s="618"/>
      <c r="X1368" s="618"/>
      <c r="Y1368" s="618"/>
      <c r="Z1368" s="618"/>
      <c r="AC1368" s="619"/>
      <c r="AD1368" s="620"/>
      <c r="AJ1368" s="668"/>
      <c r="AO1368" s="612"/>
      <c r="AP1368" s="612"/>
      <c r="AY1368" s="623"/>
      <c r="BD1368" s="611"/>
      <c r="BG1368" s="624"/>
      <c r="BH1368" s="625"/>
      <c r="BI1368" s="672"/>
      <c r="BO1368" s="612"/>
      <c r="BY1368" s="669"/>
      <c r="CA1368" s="669"/>
    </row>
    <row r="1369" spans="3:79" s="610" customFormat="1">
      <c r="C1369" s="611"/>
      <c r="D1369" s="612"/>
      <c r="E1369" s="613"/>
      <c r="F1369" s="614"/>
      <c r="J1369" s="612"/>
      <c r="N1369" s="668"/>
      <c r="P1369" s="618"/>
      <c r="Q1369" s="618"/>
      <c r="R1369" s="618"/>
      <c r="S1369" s="618"/>
      <c r="T1369" s="618"/>
      <c r="U1369" s="618"/>
      <c r="V1369" s="618"/>
      <c r="W1369" s="618"/>
      <c r="X1369" s="618"/>
      <c r="Y1369" s="618"/>
      <c r="Z1369" s="618"/>
      <c r="AC1369" s="619"/>
      <c r="AD1369" s="620"/>
      <c r="AJ1369" s="668"/>
      <c r="AO1369" s="612"/>
      <c r="AP1369" s="612"/>
      <c r="AY1369" s="623"/>
      <c r="BD1369" s="611"/>
      <c r="BG1369" s="624"/>
      <c r="BH1369" s="625"/>
      <c r="BI1369" s="672"/>
      <c r="BO1369" s="612"/>
      <c r="BY1369" s="669"/>
      <c r="CA1369" s="669"/>
    </row>
    <row r="1370" spans="3:79" s="610" customFormat="1">
      <c r="C1370" s="611"/>
      <c r="D1370" s="612"/>
      <c r="E1370" s="613"/>
      <c r="F1370" s="614"/>
      <c r="J1370" s="612"/>
      <c r="N1370" s="668"/>
      <c r="P1370" s="618"/>
      <c r="Q1370" s="618"/>
      <c r="R1370" s="618"/>
      <c r="S1370" s="618"/>
      <c r="T1370" s="618"/>
      <c r="U1370" s="618"/>
      <c r="V1370" s="618"/>
      <c r="W1370" s="618"/>
      <c r="X1370" s="618"/>
      <c r="Y1370" s="618"/>
      <c r="Z1370" s="618"/>
      <c r="AC1370" s="619"/>
      <c r="AD1370" s="620"/>
      <c r="AJ1370" s="668"/>
      <c r="AO1370" s="612"/>
      <c r="AP1370" s="612"/>
      <c r="AY1370" s="623"/>
      <c r="BD1370" s="611"/>
      <c r="BG1370" s="624"/>
      <c r="BH1370" s="625"/>
      <c r="BI1370" s="672"/>
      <c r="BO1370" s="612"/>
      <c r="BY1370" s="669"/>
      <c r="CA1370" s="669"/>
    </row>
    <row r="1371" spans="3:79" s="610" customFormat="1">
      <c r="C1371" s="611"/>
      <c r="D1371" s="612"/>
      <c r="E1371" s="613"/>
      <c r="F1371" s="614"/>
      <c r="J1371" s="612"/>
      <c r="N1371" s="668"/>
      <c r="P1371" s="618"/>
      <c r="Q1371" s="618"/>
      <c r="R1371" s="618"/>
      <c r="S1371" s="618"/>
      <c r="T1371" s="618"/>
      <c r="U1371" s="618"/>
      <c r="V1371" s="618"/>
      <c r="W1371" s="618"/>
      <c r="X1371" s="618"/>
      <c r="Y1371" s="618"/>
      <c r="Z1371" s="618"/>
      <c r="AC1371" s="619"/>
      <c r="AD1371" s="620"/>
      <c r="AJ1371" s="668"/>
      <c r="AO1371" s="612"/>
      <c r="AP1371" s="612"/>
      <c r="AY1371" s="623"/>
      <c r="BD1371" s="611"/>
      <c r="BG1371" s="624"/>
      <c r="BH1371" s="625"/>
      <c r="BI1371" s="672"/>
      <c r="BO1371" s="612"/>
      <c r="BY1371" s="669"/>
      <c r="CA1371" s="669"/>
    </row>
    <row r="1372" spans="3:79" s="610" customFormat="1">
      <c r="C1372" s="611"/>
      <c r="D1372" s="612"/>
      <c r="E1372" s="613"/>
      <c r="F1372" s="614"/>
      <c r="J1372" s="612"/>
      <c r="N1372" s="668"/>
      <c r="P1372" s="618"/>
      <c r="Q1372" s="618"/>
      <c r="R1372" s="618"/>
      <c r="S1372" s="618"/>
      <c r="T1372" s="618"/>
      <c r="U1372" s="618"/>
      <c r="V1372" s="618"/>
      <c r="W1372" s="618"/>
      <c r="X1372" s="618"/>
      <c r="Y1372" s="618"/>
      <c r="Z1372" s="618"/>
      <c r="AC1372" s="619"/>
      <c r="AD1372" s="620"/>
      <c r="AJ1372" s="668"/>
      <c r="AO1372" s="612"/>
      <c r="AP1372" s="612"/>
      <c r="AY1372" s="623"/>
      <c r="BD1372" s="611"/>
      <c r="BG1372" s="624"/>
      <c r="BH1372" s="625"/>
      <c r="BI1372" s="672"/>
      <c r="BO1372" s="612"/>
      <c r="BY1372" s="669"/>
      <c r="CA1372" s="669"/>
    </row>
    <row r="1373" spans="3:79" s="610" customFormat="1">
      <c r="C1373" s="611"/>
      <c r="D1373" s="612"/>
      <c r="E1373" s="613"/>
      <c r="F1373" s="614"/>
      <c r="J1373" s="612"/>
      <c r="N1373" s="668"/>
      <c r="P1373" s="618"/>
      <c r="Q1373" s="618"/>
      <c r="R1373" s="618"/>
      <c r="S1373" s="618"/>
      <c r="T1373" s="618"/>
      <c r="U1373" s="618"/>
      <c r="V1373" s="618"/>
      <c r="W1373" s="618"/>
      <c r="X1373" s="618"/>
      <c r="Y1373" s="618"/>
      <c r="Z1373" s="618"/>
      <c r="AC1373" s="619"/>
      <c r="AD1373" s="620"/>
      <c r="AJ1373" s="668"/>
      <c r="AO1373" s="612"/>
      <c r="AP1373" s="612"/>
      <c r="AY1373" s="623"/>
      <c r="BD1373" s="611"/>
      <c r="BG1373" s="624"/>
      <c r="BH1373" s="625"/>
      <c r="BI1373" s="672"/>
      <c r="BO1373" s="612"/>
      <c r="BY1373" s="669"/>
      <c r="CA1373" s="669"/>
    </row>
    <row r="1374" spans="3:79" s="610" customFormat="1">
      <c r="C1374" s="611"/>
      <c r="D1374" s="612"/>
      <c r="E1374" s="613"/>
      <c r="F1374" s="614"/>
      <c r="J1374" s="612"/>
      <c r="N1374" s="668"/>
      <c r="P1374" s="618"/>
      <c r="Q1374" s="618"/>
      <c r="R1374" s="618"/>
      <c r="S1374" s="618"/>
      <c r="T1374" s="618"/>
      <c r="U1374" s="618"/>
      <c r="V1374" s="618"/>
      <c r="W1374" s="618"/>
      <c r="X1374" s="618"/>
      <c r="Y1374" s="618"/>
      <c r="Z1374" s="618"/>
      <c r="AC1374" s="619"/>
      <c r="AD1374" s="620"/>
      <c r="AJ1374" s="668"/>
      <c r="AO1374" s="612"/>
      <c r="AP1374" s="612"/>
      <c r="AY1374" s="623"/>
      <c r="BD1374" s="611"/>
      <c r="BG1374" s="624"/>
      <c r="BH1374" s="625"/>
      <c r="BI1374" s="672"/>
      <c r="BO1374" s="612"/>
      <c r="BY1374" s="669"/>
      <c r="CA1374" s="669"/>
    </row>
    <row r="1375" spans="3:79" s="610" customFormat="1">
      <c r="C1375" s="611"/>
      <c r="D1375" s="612"/>
      <c r="E1375" s="613"/>
      <c r="F1375" s="614"/>
      <c r="J1375" s="612"/>
      <c r="N1375" s="668"/>
      <c r="P1375" s="618"/>
      <c r="Q1375" s="618"/>
      <c r="R1375" s="618"/>
      <c r="S1375" s="618"/>
      <c r="T1375" s="618"/>
      <c r="U1375" s="618"/>
      <c r="V1375" s="618"/>
      <c r="W1375" s="618"/>
      <c r="X1375" s="618"/>
      <c r="Y1375" s="618"/>
      <c r="Z1375" s="618"/>
      <c r="AC1375" s="619"/>
      <c r="AD1375" s="620"/>
      <c r="AJ1375" s="668"/>
      <c r="AO1375" s="612"/>
      <c r="AP1375" s="612"/>
      <c r="AY1375" s="623"/>
      <c r="BD1375" s="611"/>
      <c r="BG1375" s="624"/>
      <c r="BH1375" s="625"/>
      <c r="BI1375" s="672"/>
      <c r="BO1375" s="612"/>
      <c r="BY1375" s="669"/>
      <c r="CA1375" s="669"/>
    </row>
    <row r="1376" spans="3:79" s="610" customFormat="1">
      <c r="C1376" s="611"/>
      <c r="D1376" s="612"/>
      <c r="E1376" s="613"/>
      <c r="F1376" s="614"/>
      <c r="J1376" s="612"/>
      <c r="N1376" s="668"/>
      <c r="P1376" s="618"/>
      <c r="Q1376" s="618"/>
      <c r="R1376" s="618"/>
      <c r="S1376" s="618"/>
      <c r="T1376" s="618"/>
      <c r="U1376" s="618"/>
      <c r="V1376" s="618"/>
      <c r="W1376" s="618"/>
      <c r="X1376" s="618"/>
      <c r="Y1376" s="618"/>
      <c r="Z1376" s="618"/>
      <c r="AC1376" s="619"/>
      <c r="AD1376" s="620"/>
      <c r="AJ1376" s="668"/>
      <c r="AO1376" s="612"/>
      <c r="AP1376" s="612"/>
      <c r="AY1376" s="623"/>
      <c r="BD1376" s="611"/>
      <c r="BG1376" s="624"/>
      <c r="BH1376" s="625"/>
      <c r="BI1376" s="672"/>
      <c r="BO1376" s="612"/>
      <c r="BY1376" s="669"/>
      <c r="CA1376" s="669"/>
    </row>
    <row r="1377" spans="3:79" s="610" customFormat="1">
      <c r="C1377" s="611"/>
      <c r="D1377" s="612"/>
      <c r="E1377" s="613"/>
      <c r="F1377" s="614"/>
      <c r="J1377" s="612"/>
      <c r="N1377" s="668"/>
      <c r="P1377" s="618"/>
      <c r="Q1377" s="618"/>
      <c r="R1377" s="618"/>
      <c r="S1377" s="618"/>
      <c r="T1377" s="618"/>
      <c r="U1377" s="618"/>
      <c r="V1377" s="618"/>
      <c r="W1377" s="618"/>
      <c r="X1377" s="618"/>
      <c r="Y1377" s="618"/>
      <c r="Z1377" s="618"/>
      <c r="AC1377" s="619"/>
      <c r="AD1377" s="620"/>
      <c r="AJ1377" s="668"/>
      <c r="AO1377" s="612"/>
      <c r="AP1377" s="612"/>
      <c r="AY1377" s="623"/>
      <c r="BD1377" s="611"/>
      <c r="BG1377" s="624"/>
      <c r="BH1377" s="625"/>
      <c r="BI1377" s="672"/>
      <c r="BO1377" s="612"/>
      <c r="BY1377" s="669"/>
      <c r="CA1377" s="669"/>
    </row>
    <row r="1378" spans="3:79" s="610" customFormat="1">
      <c r="C1378" s="611"/>
      <c r="D1378" s="612"/>
      <c r="E1378" s="613"/>
      <c r="F1378" s="614"/>
      <c r="J1378" s="612"/>
      <c r="N1378" s="668"/>
      <c r="P1378" s="618"/>
      <c r="Q1378" s="618"/>
      <c r="R1378" s="618"/>
      <c r="S1378" s="618"/>
      <c r="T1378" s="618"/>
      <c r="U1378" s="618"/>
      <c r="V1378" s="618"/>
      <c r="W1378" s="618"/>
      <c r="X1378" s="618"/>
      <c r="Y1378" s="618"/>
      <c r="Z1378" s="618"/>
      <c r="AC1378" s="619"/>
      <c r="AD1378" s="620"/>
      <c r="AJ1378" s="668"/>
      <c r="AO1378" s="612"/>
      <c r="AP1378" s="612"/>
      <c r="AY1378" s="623"/>
      <c r="BD1378" s="611"/>
      <c r="BG1378" s="624"/>
      <c r="BH1378" s="625"/>
      <c r="BI1378" s="672"/>
      <c r="BO1378" s="612"/>
      <c r="BY1378" s="669"/>
      <c r="CA1378" s="669"/>
    </row>
    <row r="1379" spans="3:79" s="610" customFormat="1">
      <c r="C1379" s="611"/>
      <c r="D1379" s="612"/>
      <c r="E1379" s="613"/>
      <c r="F1379" s="614"/>
      <c r="J1379" s="612"/>
      <c r="N1379" s="668"/>
      <c r="P1379" s="618"/>
      <c r="Q1379" s="618"/>
      <c r="R1379" s="618"/>
      <c r="S1379" s="618"/>
      <c r="T1379" s="618"/>
      <c r="U1379" s="618"/>
      <c r="V1379" s="618"/>
      <c r="W1379" s="618"/>
      <c r="X1379" s="618"/>
      <c r="Y1379" s="618"/>
      <c r="Z1379" s="618"/>
      <c r="AC1379" s="619"/>
      <c r="AD1379" s="620"/>
      <c r="AJ1379" s="668"/>
      <c r="AO1379" s="612"/>
      <c r="AP1379" s="612"/>
      <c r="AY1379" s="623"/>
      <c r="BD1379" s="611"/>
      <c r="BG1379" s="624"/>
      <c r="BH1379" s="625"/>
      <c r="BI1379" s="672"/>
      <c r="BO1379" s="612"/>
      <c r="BY1379" s="669"/>
      <c r="CA1379" s="669"/>
    </row>
    <row r="1380" spans="3:79" s="610" customFormat="1">
      <c r="C1380" s="611"/>
      <c r="D1380" s="612"/>
      <c r="E1380" s="613"/>
      <c r="F1380" s="614"/>
      <c r="J1380" s="612"/>
      <c r="N1380" s="668"/>
      <c r="P1380" s="618"/>
      <c r="Q1380" s="618"/>
      <c r="R1380" s="618"/>
      <c r="S1380" s="618"/>
      <c r="T1380" s="618"/>
      <c r="U1380" s="618"/>
      <c r="V1380" s="618"/>
      <c r="W1380" s="618"/>
      <c r="X1380" s="618"/>
      <c r="Y1380" s="618"/>
      <c r="Z1380" s="618"/>
      <c r="AC1380" s="619"/>
      <c r="AD1380" s="620"/>
      <c r="AJ1380" s="668"/>
      <c r="AO1380" s="612"/>
      <c r="AP1380" s="612"/>
      <c r="AY1380" s="623"/>
      <c r="BD1380" s="611"/>
      <c r="BG1380" s="624"/>
      <c r="BH1380" s="625"/>
      <c r="BI1380" s="672"/>
      <c r="BO1380" s="612"/>
      <c r="BY1380" s="669"/>
      <c r="CA1380" s="669"/>
    </row>
    <row r="1381" spans="3:79" s="610" customFormat="1">
      <c r="C1381" s="611"/>
      <c r="D1381" s="612"/>
      <c r="E1381" s="613"/>
      <c r="F1381" s="614"/>
      <c r="J1381" s="612"/>
      <c r="N1381" s="668"/>
      <c r="P1381" s="618"/>
      <c r="Q1381" s="618"/>
      <c r="R1381" s="618"/>
      <c r="S1381" s="618"/>
      <c r="T1381" s="618"/>
      <c r="U1381" s="618"/>
      <c r="V1381" s="618"/>
      <c r="W1381" s="618"/>
      <c r="X1381" s="618"/>
      <c r="Y1381" s="618"/>
      <c r="Z1381" s="618"/>
      <c r="AC1381" s="619"/>
      <c r="AD1381" s="620"/>
      <c r="AJ1381" s="668"/>
      <c r="AO1381" s="612"/>
      <c r="AP1381" s="612"/>
      <c r="AY1381" s="623"/>
      <c r="BD1381" s="611"/>
      <c r="BG1381" s="624"/>
      <c r="BH1381" s="625"/>
      <c r="BI1381" s="672"/>
      <c r="BO1381" s="612"/>
      <c r="BY1381" s="669"/>
      <c r="CA1381" s="669"/>
    </row>
    <row r="1382" spans="3:79" s="610" customFormat="1">
      <c r="C1382" s="611"/>
      <c r="D1382" s="612"/>
      <c r="E1382" s="613"/>
      <c r="F1382" s="614"/>
      <c r="J1382" s="612"/>
      <c r="N1382" s="668"/>
      <c r="P1382" s="618"/>
      <c r="Q1382" s="618"/>
      <c r="R1382" s="618"/>
      <c r="S1382" s="618"/>
      <c r="T1382" s="618"/>
      <c r="U1382" s="618"/>
      <c r="V1382" s="618"/>
      <c r="W1382" s="618"/>
      <c r="X1382" s="618"/>
      <c r="Y1382" s="618"/>
      <c r="Z1382" s="618"/>
      <c r="AC1382" s="619"/>
      <c r="AD1382" s="620"/>
      <c r="AJ1382" s="668"/>
      <c r="AO1382" s="612"/>
      <c r="AP1382" s="612"/>
      <c r="AY1382" s="623"/>
      <c r="BD1382" s="611"/>
      <c r="BG1382" s="624"/>
      <c r="BH1382" s="625"/>
      <c r="BI1382" s="672"/>
      <c r="BO1382" s="612"/>
      <c r="BY1382" s="669"/>
      <c r="CA1382" s="669"/>
    </row>
    <row r="1383" spans="3:79" s="610" customFormat="1">
      <c r="C1383" s="611"/>
      <c r="D1383" s="612"/>
      <c r="E1383" s="613"/>
      <c r="F1383" s="614"/>
      <c r="J1383" s="612"/>
      <c r="N1383" s="668"/>
      <c r="P1383" s="618"/>
      <c r="Q1383" s="618"/>
      <c r="R1383" s="618"/>
      <c r="S1383" s="618"/>
      <c r="T1383" s="618"/>
      <c r="U1383" s="618"/>
      <c r="V1383" s="618"/>
      <c r="W1383" s="618"/>
      <c r="X1383" s="618"/>
      <c r="Y1383" s="618"/>
      <c r="Z1383" s="618"/>
      <c r="AC1383" s="619"/>
      <c r="AD1383" s="620"/>
      <c r="AJ1383" s="668"/>
      <c r="AO1383" s="612"/>
      <c r="AP1383" s="612"/>
      <c r="AY1383" s="623"/>
      <c r="BD1383" s="611"/>
      <c r="BG1383" s="624"/>
      <c r="BH1383" s="625"/>
      <c r="BI1383" s="672"/>
      <c r="BO1383" s="612"/>
      <c r="BY1383" s="669"/>
      <c r="CA1383" s="669"/>
    </row>
    <row r="1384" spans="3:79" s="610" customFormat="1">
      <c r="C1384" s="611"/>
      <c r="D1384" s="612"/>
      <c r="E1384" s="613"/>
      <c r="F1384" s="614"/>
      <c r="J1384" s="612"/>
      <c r="N1384" s="668"/>
      <c r="P1384" s="618"/>
      <c r="Q1384" s="618"/>
      <c r="R1384" s="618"/>
      <c r="S1384" s="618"/>
      <c r="T1384" s="618"/>
      <c r="U1384" s="618"/>
      <c r="V1384" s="618"/>
      <c r="W1384" s="618"/>
      <c r="X1384" s="618"/>
      <c r="Y1384" s="618"/>
      <c r="Z1384" s="618"/>
      <c r="AC1384" s="619"/>
      <c r="AD1384" s="620"/>
      <c r="AJ1384" s="668"/>
      <c r="AO1384" s="612"/>
      <c r="AP1384" s="612"/>
      <c r="AY1384" s="623"/>
      <c r="BD1384" s="611"/>
      <c r="BG1384" s="624"/>
      <c r="BH1384" s="625"/>
      <c r="BI1384" s="672"/>
      <c r="BO1384" s="612"/>
      <c r="BY1384" s="669"/>
      <c r="CA1384" s="669"/>
    </row>
    <row r="1385" spans="3:79" s="610" customFormat="1">
      <c r="C1385" s="611"/>
      <c r="D1385" s="612"/>
      <c r="E1385" s="613"/>
      <c r="F1385" s="614"/>
      <c r="J1385" s="612"/>
      <c r="N1385" s="668"/>
      <c r="P1385" s="618"/>
      <c r="Q1385" s="618"/>
      <c r="R1385" s="618"/>
      <c r="S1385" s="618"/>
      <c r="T1385" s="618"/>
      <c r="U1385" s="618"/>
      <c r="V1385" s="618"/>
      <c r="W1385" s="618"/>
      <c r="X1385" s="618"/>
      <c r="Y1385" s="618"/>
      <c r="Z1385" s="618"/>
      <c r="AC1385" s="619"/>
      <c r="AD1385" s="620"/>
      <c r="AJ1385" s="668"/>
      <c r="AO1385" s="612"/>
      <c r="AP1385" s="612"/>
      <c r="AY1385" s="623"/>
      <c r="BD1385" s="611"/>
      <c r="BG1385" s="624"/>
      <c r="BH1385" s="625"/>
      <c r="BI1385" s="672"/>
      <c r="BO1385" s="612"/>
      <c r="BY1385" s="669"/>
      <c r="CA1385" s="669"/>
    </row>
    <row r="1386" spans="3:79" s="610" customFormat="1">
      <c r="C1386" s="611"/>
      <c r="D1386" s="612"/>
      <c r="E1386" s="613"/>
      <c r="F1386" s="614"/>
      <c r="J1386" s="612"/>
      <c r="N1386" s="668"/>
      <c r="P1386" s="618"/>
      <c r="Q1386" s="618"/>
      <c r="R1386" s="618"/>
      <c r="S1386" s="618"/>
      <c r="T1386" s="618"/>
      <c r="U1386" s="618"/>
      <c r="V1386" s="618"/>
      <c r="W1386" s="618"/>
      <c r="X1386" s="618"/>
      <c r="Y1386" s="618"/>
      <c r="Z1386" s="618"/>
      <c r="AC1386" s="619"/>
      <c r="AD1386" s="620"/>
      <c r="AJ1386" s="668"/>
      <c r="AO1386" s="612"/>
      <c r="AP1386" s="612"/>
      <c r="AY1386" s="623"/>
      <c r="BD1386" s="611"/>
      <c r="BG1386" s="624"/>
      <c r="BH1386" s="625"/>
      <c r="BI1386" s="672"/>
      <c r="BO1386" s="612"/>
      <c r="BY1386" s="669"/>
      <c r="CA1386" s="669"/>
    </row>
    <row r="1387" spans="3:79" s="610" customFormat="1">
      <c r="C1387" s="611"/>
      <c r="D1387" s="612"/>
      <c r="E1387" s="613"/>
      <c r="F1387" s="614"/>
      <c r="J1387" s="612"/>
      <c r="N1387" s="668"/>
      <c r="P1387" s="618"/>
      <c r="Q1387" s="618"/>
      <c r="R1387" s="618"/>
      <c r="S1387" s="618"/>
      <c r="T1387" s="618"/>
      <c r="U1387" s="618"/>
      <c r="V1387" s="618"/>
      <c r="W1387" s="618"/>
      <c r="X1387" s="618"/>
      <c r="Y1387" s="618"/>
      <c r="Z1387" s="618"/>
      <c r="AC1387" s="619"/>
      <c r="AD1387" s="620"/>
      <c r="AJ1387" s="668"/>
      <c r="AO1387" s="612"/>
      <c r="AP1387" s="612"/>
      <c r="AY1387" s="623"/>
      <c r="BD1387" s="611"/>
      <c r="BG1387" s="624"/>
      <c r="BH1387" s="625"/>
      <c r="BI1387" s="672"/>
      <c r="BO1387" s="612"/>
      <c r="BY1387" s="669"/>
      <c r="CA1387" s="669"/>
    </row>
    <row r="1388" spans="3:79" s="610" customFormat="1">
      <c r="C1388" s="611"/>
      <c r="D1388" s="612"/>
      <c r="E1388" s="613"/>
      <c r="F1388" s="614"/>
      <c r="J1388" s="612"/>
      <c r="N1388" s="668"/>
      <c r="P1388" s="618"/>
      <c r="Q1388" s="618"/>
      <c r="R1388" s="618"/>
      <c r="S1388" s="618"/>
      <c r="T1388" s="618"/>
      <c r="U1388" s="618"/>
      <c r="V1388" s="618"/>
      <c r="W1388" s="618"/>
      <c r="X1388" s="618"/>
      <c r="Y1388" s="618"/>
      <c r="Z1388" s="618"/>
      <c r="AC1388" s="619"/>
      <c r="AD1388" s="620"/>
      <c r="AJ1388" s="668"/>
      <c r="AO1388" s="612"/>
      <c r="AP1388" s="612"/>
      <c r="AY1388" s="623"/>
      <c r="BD1388" s="611"/>
      <c r="BG1388" s="624"/>
      <c r="BH1388" s="625"/>
      <c r="BI1388" s="672"/>
      <c r="BO1388" s="612"/>
      <c r="BY1388" s="669"/>
      <c r="CA1388" s="669"/>
    </row>
    <row r="1389" spans="3:79" s="610" customFormat="1">
      <c r="C1389" s="611"/>
      <c r="D1389" s="612"/>
      <c r="E1389" s="613"/>
      <c r="F1389" s="614"/>
      <c r="J1389" s="612"/>
      <c r="N1389" s="668"/>
      <c r="P1389" s="618"/>
      <c r="Q1389" s="618"/>
      <c r="R1389" s="618"/>
      <c r="S1389" s="618"/>
      <c r="T1389" s="618"/>
      <c r="U1389" s="618"/>
      <c r="V1389" s="618"/>
      <c r="W1389" s="618"/>
      <c r="X1389" s="618"/>
      <c r="Y1389" s="618"/>
      <c r="Z1389" s="618"/>
      <c r="AC1389" s="619"/>
      <c r="AD1389" s="620"/>
      <c r="AJ1389" s="668"/>
      <c r="AO1389" s="612"/>
      <c r="AP1389" s="612"/>
      <c r="AY1389" s="623"/>
      <c r="BD1389" s="611"/>
      <c r="BG1389" s="624"/>
      <c r="BH1389" s="625"/>
      <c r="BI1389" s="672"/>
      <c r="BO1389" s="612"/>
      <c r="BY1389" s="669"/>
      <c r="CA1389" s="669"/>
    </row>
    <row r="1390" spans="3:79" s="610" customFormat="1">
      <c r="C1390" s="611"/>
      <c r="D1390" s="612"/>
      <c r="E1390" s="613"/>
      <c r="F1390" s="614"/>
      <c r="J1390" s="612"/>
      <c r="N1390" s="668"/>
      <c r="P1390" s="618"/>
      <c r="Q1390" s="618"/>
      <c r="R1390" s="618"/>
      <c r="S1390" s="618"/>
      <c r="T1390" s="618"/>
      <c r="U1390" s="618"/>
      <c r="V1390" s="618"/>
      <c r="W1390" s="618"/>
      <c r="X1390" s="618"/>
      <c r="Y1390" s="618"/>
      <c r="Z1390" s="618"/>
      <c r="AC1390" s="619"/>
      <c r="AD1390" s="620"/>
      <c r="AJ1390" s="668"/>
      <c r="AO1390" s="612"/>
      <c r="AP1390" s="612"/>
      <c r="AY1390" s="623"/>
      <c r="BD1390" s="611"/>
      <c r="BG1390" s="624"/>
      <c r="BH1390" s="625"/>
      <c r="BI1390" s="672"/>
      <c r="BO1390" s="612"/>
      <c r="BY1390" s="669"/>
      <c r="CA1390" s="669"/>
    </row>
    <row r="1391" spans="3:79" s="610" customFormat="1">
      <c r="C1391" s="611"/>
      <c r="D1391" s="612"/>
      <c r="E1391" s="613"/>
      <c r="F1391" s="614"/>
      <c r="J1391" s="612"/>
      <c r="N1391" s="668"/>
      <c r="P1391" s="618"/>
      <c r="Q1391" s="618"/>
      <c r="R1391" s="618"/>
      <c r="S1391" s="618"/>
      <c r="T1391" s="618"/>
      <c r="U1391" s="618"/>
      <c r="V1391" s="618"/>
      <c r="W1391" s="618"/>
      <c r="X1391" s="618"/>
      <c r="Y1391" s="618"/>
      <c r="Z1391" s="618"/>
      <c r="AC1391" s="619"/>
      <c r="AD1391" s="620"/>
      <c r="AJ1391" s="668"/>
      <c r="AO1391" s="612"/>
      <c r="AP1391" s="612"/>
      <c r="AY1391" s="623"/>
      <c r="BD1391" s="611"/>
      <c r="BG1391" s="624"/>
      <c r="BH1391" s="625"/>
      <c r="BI1391" s="672"/>
      <c r="BO1391" s="612"/>
      <c r="BY1391" s="669"/>
      <c r="CA1391" s="669"/>
    </row>
    <row r="1392" spans="3:79" s="610" customFormat="1">
      <c r="C1392" s="611"/>
      <c r="D1392" s="612"/>
      <c r="E1392" s="613"/>
      <c r="F1392" s="614"/>
      <c r="J1392" s="612"/>
      <c r="N1392" s="668"/>
      <c r="P1392" s="618"/>
      <c r="Q1392" s="618"/>
      <c r="R1392" s="618"/>
      <c r="S1392" s="618"/>
      <c r="T1392" s="618"/>
      <c r="U1392" s="618"/>
      <c r="V1392" s="618"/>
      <c r="W1392" s="618"/>
      <c r="X1392" s="618"/>
      <c r="Y1392" s="618"/>
      <c r="Z1392" s="618"/>
      <c r="AC1392" s="619"/>
      <c r="AD1392" s="620"/>
      <c r="AJ1392" s="668"/>
      <c r="AO1392" s="612"/>
      <c r="AP1392" s="612"/>
      <c r="AY1392" s="623"/>
      <c r="BD1392" s="611"/>
      <c r="BG1392" s="624"/>
      <c r="BH1392" s="625"/>
      <c r="BI1392" s="672"/>
      <c r="BO1392" s="612"/>
      <c r="BY1392" s="669"/>
      <c r="CA1392" s="669"/>
    </row>
    <row r="1393" spans="3:79" s="610" customFormat="1">
      <c r="C1393" s="611"/>
      <c r="D1393" s="612"/>
      <c r="E1393" s="613"/>
      <c r="F1393" s="614"/>
      <c r="J1393" s="612"/>
      <c r="N1393" s="668"/>
      <c r="P1393" s="618"/>
      <c r="Q1393" s="618"/>
      <c r="R1393" s="618"/>
      <c r="S1393" s="618"/>
      <c r="T1393" s="618"/>
      <c r="U1393" s="618"/>
      <c r="V1393" s="618"/>
      <c r="W1393" s="618"/>
      <c r="X1393" s="618"/>
      <c r="Y1393" s="618"/>
      <c r="Z1393" s="618"/>
      <c r="AC1393" s="619"/>
      <c r="AD1393" s="620"/>
      <c r="AJ1393" s="668"/>
      <c r="AO1393" s="612"/>
      <c r="AP1393" s="612"/>
      <c r="AY1393" s="623"/>
      <c r="BD1393" s="611"/>
      <c r="BG1393" s="624"/>
      <c r="BH1393" s="625"/>
      <c r="BI1393" s="672"/>
      <c r="BO1393" s="612"/>
      <c r="BY1393" s="669"/>
      <c r="CA1393" s="669"/>
    </row>
    <row r="1394" spans="3:79" s="610" customFormat="1">
      <c r="C1394" s="611"/>
      <c r="D1394" s="612"/>
      <c r="E1394" s="613"/>
      <c r="F1394" s="614"/>
      <c r="J1394" s="612"/>
      <c r="N1394" s="668"/>
      <c r="P1394" s="618"/>
      <c r="Q1394" s="618"/>
      <c r="R1394" s="618"/>
      <c r="S1394" s="618"/>
      <c r="T1394" s="618"/>
      <c r="U1394" s="618"/>
      <c r="V1394" s="618"/>
      <c r="W1394" s="618"/>
      <c r="X1394" s="618"/>
      <c r="Y1394" s="618"/>
      <c r="Z1394" s="618"/>
      <c r="AC1394" s="619"/>
      <c r="AD1394" s="620"/>
      <c r="AJ1394" s="668"/>
      <c r="AO1394" s="612"/>
      <c r="AP1394" s="612"/>
      <c r="AY1394" s="623"/>
      <c r="BD1394" s="611"/>
      <c r="BG1394" s="624"/>
      <c r="BH1394" s="625"/>
      <c r="BI1394" s="672"/>
      <c r="BO1394" s="612"/>
      <c r="BY1394" s="669"/>
      <c r="CA1394" s="669"/>
    </row>
    <row r="1395" spans="3:79" s="610" customFormat="1">
      <c r="C1395" s="611"/>
      <c r="D1395" s="612"/>
      <c r="E1395" s="613"/>
      <c r="F1395" s="614"/>
      <c r="J1395" s="612"/>
      <c r="N1395" s="668"/>
      <c r="P1395" s="618"/>
      <c r="Q1395" s="618"/>
      <c r="R1395" s="618"/>
      <c r="S1395" s="618"/>
      <c r="T1395" s="618"/>
      <c r="U1395" s="618"/>
      <c r="V1395" s="618"/>
      <c r="W1395" s="618"/>
      <c r="X1395" s="618"/>
      <c r="Y1395" s="618"/>
      <c r="Z1395" s="618"/>
      <c r="AC1395" s="619"/>
      <c r="AD1395" s="620"/>
      <c r="AJ1395" s="668"/>
      <c r="AO1395" s="612"/>
      <c r="AP1395" s="612"/>
      <c r="AY1395" s="623"/>
      <c r="BD1395" s="611"/>
      <c r="BG1395" s="624"/>
      <c r="BH1395" s="625"/>
      <c r="BI1395" s="672"/>
      <c r="BO1395" s="612"/>
      <c r="BY1395" s="669"/>
      <c r="CA1395" s="669"/>
    </row>
    <row r="1396" spans="3:79" s="610" customFormat="1">
      <c r="C1396" s="611"/>
      <c r="D1396" s="612"/>
      <c r="E1396" s="613"/>
      <c r="F1396" s="614"/>
      <c r="J1396" s="612"/>
      <c r="N1396" s="668"/>
      <c r="P1396" s="618"/>
      <c r="Q1396" s="618"/>
      <c r="R1396" s="618"/>
      <c r="S1396" s="618"/>
      <c r="T1396" s="618"/>
      <c r="U1396" s="618"/>
      <c r="V1396" s="618"/>
      <c r="W1396" s="618"/>
      <c r="X1396" s="618"/>
      <c r="Y1396" s="618"/>
      <c r="Z1396" s="618"/>
      <c r="AC1396" s="619"/>
      <c r="AD1396" s="620"/>
      <c r="AJ1396" s="668"/>
      <c r="AO1396" s="612"/>
      <c r="AP1396" s="612"/>
      <c r="AY1396" s="623"/>
      <c r="BD1396" s="611"/>
      <c r="BG1396" s="624"/>
      <c r="BH1396" s="625"/>
      <c r="BI1396" s="672"/>
      <c r="BO1396" s="612"/>
      <c r="BY1396" s="669"/>
      <c r="CA1396" s="669"/>
    </row>
    <row r="1397" spans="3:79" s="610" customFormat="1">
      <c r="C1397" s="611"/>
      <c r="D1397" s="612"/>
      <c r="E1397" s="613"/>
      <c r="F1397" s="614"/>
      <c r="J1397" s="612"/>
      <c r="N1397" s="668"/>
      <c r="P1397" s="618"/>
      <c r="Q1397" s="618"/>
      <c r="R1397" s="618"/>
      <c r="S1397" s="618"/>
      <c r="T1397" s="618"/>
      <c r="U1397" s="618"/>
      <c r="V1397" s="618"/>
      <c r="W1397" s="618"/>
      <c r="X1397" s="618"/>
      <c r="Y1397" s="618"/>
      <c r="Z1397" s="618"/>
      <c r="AC1397" s="619"/>
      <c r="AD1397" s="620"/>
      <c r="AJ1397" s="668"/>
      <c r="AO1397" s="612"/>
      <c r="AP1397" s="612"/>
      <c r="AY1397" s="623"/>
      <c r="BD1397" s="611"/>
      <c r="BG1397" s="624"/>
      <c r="BH1397" s="625"/>
      <c r="BI1397" s="672"/>
      <c r="BO1397" s="612"/>
      <c r="BY1397" s="669"/>
      <c r="CA1397" s="669"/>
    </row>
    <row r="1398" spans="3:79" s="610" customFormat="1">
      <c r="C1398" s="611"/>
      <c r="D1398" s="612"/>
      <c r="E1398" s="613"/>
      <c r="F1398" s="614"/>
      <c r="J1398" s="612"/>
      <c r="N1398" s="668"/>
      <c r="P1398" s="618"/>
      <c r="Q1398" s="618"/>
      <c r="R1398" s="618"/>
      <c r="S1398" s="618"/>
      <c r="T1398" s="618"/>
      <c r="U1398" s="618"/>
      <c r="V1398" s="618"/>
      <c r="W1398" s="618"/>
      <c r="X1398" s="618"/>
      <c r="Y1398" s="618"/>
      <c r="Z1398" s="618"/>
      <c r="AC1398" s="619"/>
      <c r="AD1398" s="620"/>
      <c r="AJ1398" s="668"/>
      <c r="AO1398" s="612"/>
      <c r="AP1398" s="612"/>
      <c r="AY1398" s="623"/>
      <c r="BD1398" s="611"/>
      <c r="BG1398" s="624"/>
      <c r="BH1398" s="625"/>
      <c r="BI1398" s="672"/>
      <c r="BO1398" s="612"/>
      <c r="BY1398" s="669"/>
      <c r="CA1398" s="669"/>
    </row>
    <row r="1399" spans="3:79" s="610" customFormat="1">
      <c r="C1399" s="611"/>
      <c r="D1399" s="612"/>
      <c r="E1399" s="613"/>
      <c r="F1399" s="614"/>
      <c r="J1399" s="612"/>
      <c r="N1399" s="668"/>
      <c r="P1399" s="618"/>
      <c r="Q1399" s="618"/>
      <c r="R1399" s="618"/>
      <c r="S1399" s="618"/>
      <c r="T1399" s="618"/>
      <c r="U1399" s="618"/>
      <c r="V1399" s="618"/>
      <c r="W1399" s="618"/>
      <c r="X1399" s="618"/>
      <c r="Y1399" s="618"/>
      <c r="Z1399" s="618"/>
      <c r="AC1399" s="619"/>
      <c r="AD1399" s="620"/>
      <c r="AJ1399" s="668"/>
      <c r="AO1399" s="612"/>
      <c r="AP1399" s="612"/>
      <c r="AY1399" s="623"/>
      <c r="BD1399" s="611"/>
      <c r="BG1399" s="624"/>
      <c r="BH1399" s="625"/>
      <c r="BI1399" s="672"/>
      <c r="BO1399" s="612"/>
      <c r="BY1399" s="669"/>
      <c r="CA1399" s="669"/>
    </row>
    <row r="1400" spans="3:79" s="610" customFormat="1">
      <c r="C1400" s="611"/>
      <c r="D1400" s="612"/>
      <c r="E1400" s="613"/>
      <c r="F1400" s="614"/>
      <c r="J1400" s="612"/>
      <c r="N1400" s="668"/>
      <c r="P1400" s="618"/>
      <c r="Q1400" s="618"/>
      <c r="R1400" s="618"/>
      <c r="S1400" s="618"/>
      <c r="T1400" s="618"/>
      <c r="U1400" s="618"/>
      <c r="V1400" s="618"/>
      <c r="W1400" s="618"/>
      <c r="X1400" s="618"/>
      <c r="Y1400" s="618"/>
      <c r="Z1400" s="618"/>
      <c r="AC1400" s="619"/>
      <c r="AD1400" s="620"/>
      <c r="AJ1400" s="668"/>
      <c r="AO1400" s="612"/>
      <c r="AP1400" s="612"/>
      <c r="AY1400" s="623"/>
      <c r="BD1400" s="611"/>
      <c r="BG1400" s="624"/>
      <c r="BH1400" s="625"/>
      <c r="BI1400" s="672"/>
      <c r="BO1400" s="612"/>
      <c r="BY1400" s="669"/>
      <c r="CA1400" s="669"/>
    </row>
    <row r="1401" spans="3:79" s="610" customFormat="1">
      <c r="C1401" s="611"/>
      <c r="D1401" s="612"/>
      <c r="E1401" s="613"/>
      <c r="F1401" s="614"/>
      <c r="J1401" s="612"/>
      <c r="N1401" s="668"/>
      <c r="P1401" s="618"/>
      <c r="Q1401" s="618"/>
      <c r="R1401" s="618"/>
      <c r="S1401" s="618"/>
      <c r="T1401" s="618"/>
      <c r="U1401" s="618"/>
      <c r="V1401" s="618"/>
      <c r="W1401" s="618"/>
      <c r="X1401" s="618"/>
      <c r="Y1401" s="618"/>
      <c r="Z1401" s="618"/>
      <c r="AC1401" s="619"/>
      <c r="AD1401" s="620"/>
      <c r="AJ1401" s="668"/>
      <c r="AO1401" s="612"/>
      <c r="AP1401" s="612"/>
      <c r="AY1401" s="623"/>
      <c r="BD1401" s="611"/>
      <c r="BG1401" s="624"/>
      <c r="BH1401" s="625"/>
      <c r="BI1401" s="672"/>
      <c r="BO1401" s="612"/>
      <c r="BY1401" s="669"/>
      <c r="CA1401" s="669"/>
    </row>
    <row r="1402" spans="3:79" s="610" customFormat="1">
      <c r="C1402" s="611"/>
      <c r="D1402" s="612"/>
      <c r="E1402" s="613"/>
      <c r="F1402" s="614"/>
      <c r="J1402" s="612"/>
      <c r="N1402" s="668"/>
      <c r="P1402" s="618"/>
      <c r="Q1402" s="618"/>
      <c r="R1402" s="618"/>
      <c r="S1402" s="618"/>
      <c r="T1402" s="618"/>
      <c r="U1402" s="618"/>
      <c r="V1402" s="618"/>
      <c r="W1402" s="618"/>
      <c r="X1402" s="618"/>
      <c r="Y1402" s="618"/>
      <c r="Z1402" s="618"/>
      <c r="AC1402" s="619"/>
      <c r="AD1402" s="620"/>
      <c r="AJ1402" s="668"/>
      <c r="AO1402" s="612"/>
      <c r="AP1402" s="612"/>
      <c r="AY1402" s="623"/>
      <c r="BD1402" s="611"/>
      <c r="BG1402" s="624"/>
      <c r="BH1402" s="625"/>
      <c r="BI1402" s="672"/>
      <c r="BO1402" s="612"/>
      <c r="BY1402" s="669"/>
      <c r="CA1402" s="669"/>
    </row>
    <row r="1403" spans="3:79" s="610" customFormat="1">
      <c r="C1403" s="611"/>
      <c r="D1403" s="612"/>
      <c r="E1403" s="613"/>
      <c r="F1403" s="614"/>
      <c r="J1403" s="612"/>
      <c r="N1403" s="668"/>
      <c r="P1403" s="618"/>
      <c r="Q1403" s="618"/>
      <c r="R1403" s="618"/>
      <c r="S1403" s="618"/>
      <c r="T1403" s="618"/>
      <c r="U1403" s="618"/>
      <c r="V1403" s="618"/>
      <c r="W1403" s="618"/>
      <c r="X1403" s="618"/>
      <c r="Y1403" s="618"/>
      <c r="Z1403" s="618"/>
      <c r="AC1403" s="619"/>
      <c r="AD1403" s="620"/>
      <c r="AJ1403" s="668"/>
      <c r="AO1403" s="612"/>
      <c r="AP1403" s="612"/>
      <c r="AY1403" s="623"/>
      <c r="BD1403" s="611"/>
      <c r="BG1403" s="624"/>
      <c r="BH1403" s="625"/>
      <c r="BI1403" s="672"/>
      <c r="BO1403" s="612"/>
      <c r="BY1403" s="669"/>
      <c r="CA1403" s="669"/>
    </row>
    <row r="1404" spans="3:79" s="610" customFormat="1">
      <c r="C1404" s="611"/>
      <c r="D1404" s="612"/>
      <c r="E1404" s="613"/>
      <c r="F1404" s="614"/>
      <c r="J1404" s="612"/>
      <c r="N1404" s="668"/>
      <c r="P1404" s="618"/>
      <c r="Q1404" s="618"/>
      <c r="R1404" s="618"/>
      <c r="S1404" s="618"/>
      <c r="T1404" s="618"/>
      <c r="U1404" s="618"/>
      <c r="V1404" s="618"/>
      <c r="W1404" s="618"/>
      <c r="X1404" s="618"/>
      <c r="Y1404" s="618"/>
      <c r="Z1404" s="618"/>
      <c r="AC1404" s="619"/>
      <c r="AD1404" s="620"/>
      <c r="AJ1404" s="668"/>
      <c r="AO1404" s="612"/>
      <c r="AP1404" s="612"/>
      <c r="AY1404" s="623"/>
      <c r="BD1404" s="611"/>
      <c r="BG1404" s="624"/>
      <c r="BH1404" s="625"/>
      <c r="BI1404" s="672"/>
      <c r="BO1404" s="612"/>
      <c r="BY1404" s="669"/>
      <c r="CA1404" s="669"/>
    </row>
    <row r="1405" spans="3:79" s="610" customFormat="1">
      <c r="C1405" s="611"/>
      <c r="D1405" s="612"/>
      <c r="E1405" s="613"/>
      <c r="F1405" s="614"/>
      <c r="J1405" s="612"/>
      <c r="N1405" s="668"/>
      <c r="P1405" s="618"/>
      <c r="Q1405" s="618"/>
      <c r="R1405" s="618"/>
      <c r="S1405" s="618"/>
      <c r="T1405" s="618"/>
      <c r="U1405" s="618"/>
      <c r="V1405" s="618"/>
      <c r="W1405" s="618"/>
      <c r="X1405" s="618"/>
      <c r="Y1405" s="618"/>
      <c r="Z1405" s="618"/>
      <c r="AC1405" s="619"/>
      <c r="AD1405" s="620"/>
      <c r="AJ1405" s="668"/>
      <c r="AO1405" s="612"/>
      <c r="AP1405" s="612"/>
      <c r="AY1405" s="623"/>
      <c r="BD1405" s="611"/>
      <c r="BG1405" s="624"/>
      <c r="BH1405" s="625"/>
      <c r="BI1405" s="672"/>
      <c r="BO1405" s="612"/>
      <c r="BY1405" s="669"/>
      <c r="CA1405" s="669"/>
    </row>
    <row r="1406" spans="3:79" s="610" customFormat="1">
      <c r="C1406" s="611"/>
      <c r="D1406" s="612"/>
      <c r="E1406" s="613"/>
      <c r="F1406" s="614"/>
      <c r="J1406" s="612"/>
      <c r="N1406" s="668"/>
      <c r="P1406" s="618"/>
      <c r="Q1406" s="618"/>
      <c r="R1406" s="618"/>
      <c r="S1406" s="618"/>
      <c r="T1406" s="618"/>
      <c r="U1406" s="618"/>
      <c r="V1406" s="618"/>
      <c r="W1406" s="618"/>
      <c r="X1406" s="618"/>
      <c r="Y1406" s="618"/>
      <c r="Z1406" s="618"/>
      <c r="AC1406" s="619"/>
      <c r="AD1406" s="620"/>
      <c r="AJ1406" s="668"/>
      <c r="AO1406" s="612"/>
      <c r="AP1406" s="612"/>
      <c r="AY1406" s="623"/>
      <c r="BD1406" s="611"/>
      <c r="BG1406" s="624"/>
      <c r="BH1406" s="625"/>
      <c r="BI1406" s="672"/>
      <c r="BO1406" s="612"/>
      <c r="BY1406" s="669"/>
      <c r="CA1406" s="669"/>
    </row>
    <row r="1407" spans="3:79" s="610" customFormat="1">
      <c r="C1407" s="611"/>
      <c r="D1407" s="612"/>
      <c r="E1407" s="613"/>
      <c r="F1407" s="614"/>
      <c r="J1407" s="612"/>
      <c r="N1407" s="668"/>
      <c r="P1407" s="618"/>
      <c r="Q1407" s="618"/>
      <c r="R1407" s="618"/>
      <c r="S1407" s="618"/>
      <c r="T1407" s="618"/>
      <c r="U1407" s="618"/>
      <c r="V1407" s="618"/>
      <c r="W1407" s="618"/>
      <c r="X1407" s="618"/>
      <c r="Y1407" s="618"/>
      <c r="Z1407" s="618"/>
      <c r="AC1407" s="619"/>
      <c r="AD1407" s="620"/>
      <c r="AJ1407" s="668"/>
      <c r="AO1407" s="612"/>
      <c r="AP1407" s="612"/>
      <c r="AY1407" s="623"/>
      <c r="BD1407" s="611"/>
      <c r="BG1407" s="624"/>
      <c r="BH1407" s="625"/>
      <c r="BI1407" s="672"/>
      <c r="BO1407" s="612"/>
      <c r="BY1407" s="669"/>
      <c r="CA1407" s="669"/>
    </row>
    <row r="1408" spans="3:79" s="610" customFormat="1">
      <c r="C1408" s="611"/>
      <c r="D1408" s="612"/>
      <c r="E1408" s="613"/>
      <c r="F1408" s="614"/>
      <c r="J1408" s="612"/>
      <c r="N1408" s="668"/>
      <c r="P1408" s="618"/>
      <c r="Q1408" s="618"/>
      <c r="R1408" s="618"/>
      <c r="S1408" s="618"/>
      <c r="T1408" s="618"/>
      <c r="U1408" s="618"/>
      <c r="V1408" s="618"/>
      <c r="W1408" s="618"/>
      <c r="X1408" s="618"/>
      <c r="Y1408" s="618"/>
      <c r="Z1408" s="618"/>
      <c r="AC1408" s="619"/>
      <c r="AD1408" s="620"/>
      <c r="AJ1408" s="668"/>
      <c r="AO1408" s="612"/>
      <c r="AP1408" s="612"/>
      <c r="AY1408" s="623"/>
      <c r="BD1408" s="611"/>
      <c r="BG1408" s="624"/>
      <c r="BH1408" s="625"/>
      <c r="BI1408" s="672"/>
      <c r="BO1408" s="612"/>
      <c r="BY1408" s="669"/>
      <c r="CA1408" s="669"/>
    </row>
    <row r="1409" spans="3:79" s="610" customFormat="1">
      <c r="C1409" s="611"/>
      <c r="D1409" s="612"/>
      <c r="E1409" s="613"/>
      <c r="F1409" s="614"/>
      <c r="J1409" s="612"/>
      <c r="N1409" s="668"/>
      <c r="P1409" s="618"/>
      <c r="Q1409" s="618"/>
      <c r="R1409" s="618"/>
      <c r="S1409" s="618"/>
      <c r="T1409" s="618"/>
      <c r="U1409" s="618"/>
      <c r="V1409" s="618"/>
      <c r="W1409" s="618"/>
      <c r="X1409" s="618"/>
      <c r="Y1409" s="618"/>
      <c r="Z1409" s="618"/>
      <c r="AC1409" s="619"/>
      <c r="AD1409" s="620"/>
      <c r="AJ1409" s="668"/>
      <c r="AO1409" s="612"/>
      <c r="AP1409" s="612"/>
      <c r="AY1409" s="623"/>
      <c r="BD1409" s="611"/>
      <c r="BG1409" s="624"/>
      <c r="BH1409" s="625"/>
      <c r="BI1409" s="672"/>
      <c r="BO1409" s="612"/>
      <c r="BY1409" s="669"/>
      <c r="CA1409" s="669"/>
    </row>
    <row r="1410" spans="3:79" s="610" customFormat="1">
      <c r="C1410" s="611"/>
      <c r="D1410" s="612"/>
      <c r="E1410" s="613"/>
      <c r="F1410" s="614"/>
      <c r="J1410" s="612"/>
      <c r="N1410" s="668"/>
      <c r="P1410" s="618"/>
      <c r="Q1410" s="618"/>
      <c r="R1410" s="618"/>
      <c r="S1410" s="618"/>
      <c r="T1410" s="618"/>
      <c r="U1410" s="618"/>
      <c r="V1410" s="618"/>
      <c r="W1410" s="618"/>
      <c r="X1410" s="618"/>
      <c r="Y1410" s="618"/>
      <c r="Z1410" s="618"/>
      <c r="AC1410" s="619"/>
      <c r="AD1410" s="620"/>
      <c r="AJ1410" s="668"/>
      <c r="AO1410" s="612"/>
      <c r="AP1410" s="612"/>
      <c r="AY1410" s="623"/>
      <c r="BD1410" s="611"/>
      <c r="BG1410" s="624"/>
      <c r="BH1410" s="625"/>
      <c r="BI1410" s="672"/>
      <c r="BO1410" s="612"/>
      <c r="BY1410" s="669"/>
      <c r="CA1410" s="669"/>
    </row>
    <row r="1411" spans="3:79" s="610" customFormat="1">
      <c r="C1411" s="611"/>
      <c r="D1411" s="612"/>
      <c r="E1411" s="613"/>
      <c r="F1411" s="614"/>
      <c r="J1411" s="612"/>
      <c r="N1411" s="668"/>
      <c r="P1411" s="618"/>
      <c r="Q1411" s="618"/>
      <c r="R1411" s="618"/>
      <c r="S1411" s="618"/>
      <c r="T1411" s="618"/>
      <c r="U1411" s="618"/>
      <c r="V1411" s="618"/>
      <c r="W1411" s="618"/>
      <c r="X1411" s="618"/>
      <c r="Y1411" s="618"/>
      <c r="Z1411" s="618"/>
      <c r="AC1411" s="619"/>
      <c r="AD1411" s="620"/>
      <c r="AJ1411" s="668"/>
      <c r="AO1411" s="612"/>
      <c r="AP1411" s="612"/>
      <c r="AY1411" s="623"/>
      <c r="BD1411" s="611"/>
      <c r="BG1411" s="624"/>
      <c r="BH1411" s="625"/>
      <c r="BI1411" s="672"/>
      <c r="BO1411" s="612"/>
      <c r="BY1411" s="669"/>
      <c r="CA1411" s="669"/>
    </row>
    <row r="1412" spans="3:79" s="610" customFormat="1">
      <c r="C1412" s="611"/>
      <c r="D1412" s="612"/>
      <c r="E1412" s="613"/>
      <c r="F1412" s="614"/>
      <c r="J1412" s="612"/>
      <c r="N1412" s="668"/>
      <c r="P1412" s="618"/>
      <c r="Q1412" s="618"/>
      <c r="R1412" s="618"/>
      <c r="S1412" s="618"/>
      <c r="T1412" s="618"/>
      <c r="U1412" s="618"/>
      <c r="V1412" s="618"/>
      <c r="W1412" s="618"/>
      <c r="X1412" s="618"/>
      <c r="Y1412" s="618"/>
      <c r="Z1412" s="618"/>
      <c r="AC1412" s="619"/>
      <c r="AD1412" s="620"/>
      <c r="AJ1412" s="668"/>
      <c r="AO1412" s="612"/>
      <c r="AP1412" s="612"/>
      <c r="AY1412" s="623"/>
      <c r="BD1412" s="611"/>
      <c r="BG1412" s="624"/>
      <c r="BH1412" s="625"/>
      <c r="BI1412" s="672"/>
      <c r="BO1412" s="612"/>
      <c r="BY1412" s="669"/>
      <c r="CA1412" s="669"/>
    </row>
    <row r="1413" spans="3:79" s="610" customFormat="1">
      <c r="C1413" s="611"/>
      <c r="D1413" s="612"/>
      <c r="E1413" s="613"/>
      <c r="F1413" s="614"/>
      <c r="J1413" s="612"/>
      <c r="N1413" s="668"/>
      <c r="P1413" s="618"/>
      <c r="Q1413" s="618"/>
      <c r="R1413" s="618"/>
      <c r="S1413" s="618"/>
      <c r="T1413" s="618"/>
      <c r="U1413" s="618"/>
      <c r="V1413" s="618"/>
      <c r="W1413" s="618"/>
      <c r="X1413" s="618"/>
      <c r="Y1413" s="618"/>
      <c r="Z1413" s="618"/>
      <c r="AC1413" s="619"/>
      <c r="AD1413" s="620"/>
      <c r="AJ1413" s="668"/>
      <c r="AO1413" s="612"/>
      <c r="AP1413" s="612"/>
      <c r="AY1413" s="623"/>
      <c r="BD1413" s="611"/>
      <c r="BG1413" s="624"/>
      <c r="BH1413" s="625"/>
      <c r="BI1413" s="672"/>
      <c r="BO1413" s="612"/>
      <c r="BY1413" s="669"/>
      <c r="CA1413" s="669"/>
    </row>
    <row r="1414" spans="3:79" s="610" customFormat="1">
      <c r="C1414" s="611"/>
      <c r="D1414" s="612"/>
      <c r="E1414" s="613"/>
      <c r="F1414" s="614"/>
      <c r="J1414" s="612"/>
      <c r="N1414" s="668"/>
      <c r="P1414" s="618"/>
      <c r="Q1414" s="618"/>
      <c r="R1414" s="618"/>
      <c r="S1414" s="618"/>
      <c r="T1414" s="618"/>
      <c r="U1414" s="618"/>
      <c r="V1414" s="618"/>
      <c r="W1414" s="618"/>
      <c r="X1414" s="618"/>
      <c r="Y1414" s="618"/>
      <c r="Z1414" s="618"/>
      <c r="AC1414" s="619"/>
      <c r="AD1414" s="620"/>
      <c r="AJ1414" s="668"/>
      <c r="AO1414" s="612"/>
      <c r="AP1414" s="612"/>
      <c r="AY1414" s="623"/>
      <c r="BD1414" s="611"/>
      <c r="BG1414" s="624"/>
      <c r="BH1414" s="625"/>
      <c r="BI1414" s="672"/>
      <c r="BO1414" s="612"/>
      <c r="BY1414" s="669"/>
      <c r="CA1414" s="669"/>
    </row>
    <row r="1415" spans="3:79" s="610" customFormat="1">
      <c r="C1415" s="611"/>
      <c r="D1415" s="612"/>
      <c r="E1415" s="613"/>
      <c r="F1415" s="614"/>
      <c r="J1415" s="612"/>
      <c r="N1415" s="668"/>
      <c r="P1415" s="618"/>
      <c r="Q1415" s="618"/>
      <c r="R1415" s="618"/>
      <c r="S1415" s="618"/>
      <c r="T1415" s="618"/>
      <c r="U1415" s="618"/>
      <c r="V1415" s="618"/>
      <c r="W1415" s="618"/>
      <c r="X1415" s="618"/>
      <c r="Y1415" s="618"/>
      <c r="Z1415" s="618"/>
      <c r="AC1415" s="619"/>
      <c r="AD1415" s="620"/>
      <c r="AJ1415" s="668"/>
      <c r="AO1415" s="612"/>
      <c r="AP1415" s="612"/>
      <c r="AY1415" s="623"/>
      <c r="BD1415" s="611"/>
      <c r="BG1415" s="624"/>
      <c r="BH1415" s="625"/>
      <c r="BI1415" s="672"/>
      <c r="BO1415" s="612"/>
      <c r="BY1415" s="669"/>
      <c r="CA1415" s="669"/>
    </row>
    <row r="1416" spans="3:79" s="610" customFormat="1">
      <c r="C1416" s="611"/>
      <c r="D1416" s="612"/>
      <c r="E1416" s="613"/>
      <c r="F1416" s="614"/>
      <c r="J1416" s="612"/>
      <c r="N1416" s="668"/>
      <c r="P1416" s="618"/>
      <c r="Q1416" s="618"/>
      <c r="R1416" s="618"/>
      <c r="S1416" s="618"/>
      <c r="T1416" s="618"/>
      <c r="U1416" s="618"/>
      <c r="V1416" s="618"/>
      <c r="W1416" s="618"/>
      <c r="X1416" s="618"/>
      <c r="Y1416" s="618"/>
      <c r="Z1416" s="618"/>
      <c r="AC1416" s="619"/>
      <c r="AD1416" s="620"/>
      <c r="AJ1416" s="668"/>
      <c r="AO1416" s="612"/>
      <c r="AP1416" s="612"/>
      <c r="AY1416" s="623"/>
      <c r="BD1416" s="611"/>
      <c r="BG1416" s="624"/>
      <c r="BH1416" s="625"/>
      <c r="BI1416" s="672"/>
      <c r="BO1416" s="612"/>
      <c r="BY1416" s="669"/>
      <c r="CA1416" s="669"/>
    </row>
    <row r="1417" spans="3:79" s="610" customFormat="1">
      <c r="C1417" s="611"/>
      <c r="D1417" s="612"/>
      <c r="E1417" s="613"/>
      <c r="F1417" s="614"/>
      <c r="J1417" s="612"/>
      <c r="N1417" s="668"/>
      <c r="P1417" s="618"/>
      <c r="Q1417" s="618"/>
      <c r="R1417" s="618"/>
      <c r="S1417" s="618"/>
      <c r="T1417" s="618"/>
      <c r="U1417" s="618"/>
      <c r="V1417" s="618"/>
      <c r="W1417" s="618"/>
      <c r="X1417" s="618"/>
      <c r="Y1417" s="618"/>
      <c r="Z1417" s="618"/>
      <c r="AC1417" s="619"/>
      <c r="AD1417" s="620"/>
      <c r="AJ1417" s="668"/>
      <c r="AO1417" s="612"/>
      <c r="AP1417" s="612"/>
      <c r="AY1417" s="623"/>
      <c r="BD1417" s="611"/>
      <c r="BG1417" s="624"/>
      <c r="BH1417" s="625"/>
      <c r="BI1417" s="672"/>
      <c r="BO1417" s="612"/>
      <c r="BY1417" s="669"/>
      <c r="CA1417" s="669"/>
    </row>
    <row r="1418" spans="3:79" s="610" customFormat="1">
      <c r="C1418" s="611"/>
      <c r="D1418" s="612"/>
      <c r="E1418" s="613"/>
      <c r="F1418" s="614"/>
      <c r="J1418" s="612"/>
      <c r="N1418" s="668"/>
      <c r="P1418" s="618"/>
      <c r="Q1418" s="618"/>
      <c r="R1418" s="618"/>
      <c r="S1418" s="618"/>
      <c r="T1418" s="618"/>
      <c r="U1418" s="618"/>
      <c r="V1418" s="618"/>
      <c r="W1418" s="618"/>
      <c r="X1418" s="618"/>
      <c r="Y1418" s="618"/>
      <c r="Z1418" s="618"/>
      <c r="AC1418" s="619"/>
      <c r="AD1418" s="620"/>
      <c r="AJ1418" s="668"/>
      <c r="AO1418" s="612"/>
      <c r="AP1418" s="612"/>
      <c r="AY1418" s="623"/>
      <c r="BD1418" s="611"/>
      <c r="BG1418" s="624"/>
      <c r="BH1418" s="625"/>
      <c r="BI1418" s="672"/>
      <c r="BO1418" s="612"/>
      <c r="BY1418" s="669"/>
      <c r="CA1418" s="669"/>
    </row>
    <row r="1419" spans="3:79" s="610" customFormat="1">
      <c r="C1419" s="611"/>
      <c r="D1419" s="612"/>
      <c r="E1419" s="613"/>
      <c r="F1419" s="614"/>
      <c r="J1419" s="612"/>
      <c r="N1419" s="668"/>
      <c r="P1419" s="618"/>
      <c r="Q1419" s="618"/>
      <c r="R1419" s="618"/>
      <c r="S1419" s="618"/>
      <c r="T1419" s="618"/>
      <c r="U1419" s="618"/>
      <c r="V1419" s="618"/>
      <c r="W1419" s="618"/>
      <c r="X1419" s="618"/>
      <c r="Y1419" s="618"/>
      <c r="Z1419" s="618"/>
      <c r="AC1419" s="619"/>
      <c r="AD1419" s="620"/>
      <c r="AJ1419" s="668"/>
      <c r="AO1419" s="612"/>
      <c r="AP1419" s="612"/>
      <c r="AY1419" s="623"/>
      <c r="BD1419" s="611"/>
      <c r="BG1419" s="624"/>
      <c r="BH1419" s="625"/>
      <c r="BI1419" s="672"/>
      <c r="BO1419" s="612"/>
      <c r="BY1419" s="669"/>
      <c r="CA1419" s="669"/>
    </row>
    <row r="1420" spans="3:79" s="610" customFormat="1">
      <c r="C1420" s="611"/>
      <c r="D1420" s="612"/>
      <c r="E1420" s="613"/>
      <c r="F1420" s="614"/>
      <c r="J1420" s="612"/>
      <c r="N1420" s="668"/>
      <c r="P1420" s="618"/>
      <c r="Q1420" s="618"/>
      <c r="R1420" s="618"/>
      <c r="S1420" s="618"/>
      <c r="T1420" s="618"/>
      <c r="U1420" s="618"/>
      <c r="V1420" s="618"/>
      <c r="W1420" s="618"/>
      <c r="X1420" s="618"/>
      <c r="Y1420" s="618"/>
      <c r="Z1420" s="618"/>
      <c r="AC1420" s="619"/>
      <c r="AD1420" s="620"/>
      <c r="AJ1420" s="668"/>
      <c r="AO1420" s="612"/>
      <c r="AP1420" s="612"/>
      <c r="AY1420" s="623"/>
      <c r="BD1420" s="611"/>
      <c r="BG1420" s="624"/>
      <c r="BH1420" s="625"/>
      <c r="BI1420" s="672"/>
      <c r="BO1420" s="612"/>
      <c r="BY1420" s="669"/>
      <c r="CA1420" s="669"/>
    </row>
    <row r="1421" spans="3:79" s="610" customFormat="1">
      <c r="C1421" s="611"/>
      <c r="D1421" s="612"/>
      <c r="E1421" s="613"/>
      <c r="F1421" s="614"/>
      <c r="J1421" s="612"/>
      <c r="N1421" s="668"/>
      <c r="P1421" s="618"/>
      <c r="Q1421" s="618"/>
      <c r="R1421" s="618"/>
      <c r="S1421" s="618"/>
      <c r="T1421" s="618"/>
      <c r="U1421" s="618"/>
      <c r="V1421" s="618"/>
      <c r="W1421" s="618"/>
      <c r="X1421" s="618"/>
      <c r="Y1421" s="618"/>
      <c r="Z1421" s="618"/>
      <c r="AC1421" s="619"/>
      <c r="AD1421" s="620"/>
      <c r="AJ1421" s="668"/>
      <c r="AO1421" s="612"/>
      <c r="AP1421" s="612"/>
      <c r="AY1421" s="623"/>
      <c r="BD1421" s="611"/>
      <c r="BG1421" s="624"/>
      <c r="BH1421" s="625"/>
      <c r="BI1421" s="672"/>
      <c r="BO1421" s="612"/>
      <c r="BY1421" s="669"/>
      <c r="CA1421" s="669"/>
    </row>
    <row r="1422" spans="3:79" s="610" customFormat="1">
      <c r="C1422" s="611"/>
      <c r="D1422" s="612"/>
      <c r="E1422" s="613"/>
      <c r="F1422" s="614"/>
      <c r="J1422" s="612"/>
      <c r="N1422" s="668"/>
      <c r="P1422" s="618"/>
      <c r="Q1422" s="618"/>
      <c r="R1422" s="618"/>
      <c r="S1422" s="618"/>
      <c r="T1422" s="618"/>
      <c r="U1422" s="618"/>
      <c r="V1422" s="618"/>
      <c r="W1422" s="618"/>
      <c r="X1422" s="618"/>
      <c r="Y1422" s="618"/>
      <c r="Z1422" s="618"/>
      <c r="AC1422" s="619"/>
      <c r="AD1422" s="620"/>
      <c r="AJ1422" s="668"/>
      <c r="AO1422" s="612"/>
      <c r="AP1422" s="612"/>
      <c r="AY1422" s="623"/>
      <c r="BD1422" s="611"/>
      <c r="BG1422" s="624"/>
      <c r="BH1422" s="625"/>
      <c r="BI1422" s="672"/>
      <c r="BO1422" s="612"/>
      <c r="BY1422" s="669"/>
      <c r="CA1422" s="669"/>
    </row>
    <row r="1423" spans="3:79" s="610" customFormat="1">
      <c r="C1423" s="611"/>
      <c r="D1423" s="612"/>
      <c r="E1423" s="613"/>
      <c r="F1423" s="614"/>
      <c r="J1423" s="612"/>
      <c r="N1423" s="668"/>
      <c r="P1423" s="618"/>
      <c r="Q1423" s="618"/>
      <c r="R1423" s="618"/>
      <c r="S1423" s="618"/>
      <c r="T1423" s="618"/>
      <c r="U1423" s="618"/>
      <c r="V1423" s="618"/>
      <c r="W1423" s="618"/>
      <c r="X1423" s="618"/>
      <c r="Y1423" s="618"/>
      <c r="Z1423" s="618"/>
      <c r="AC1423" s="619"/>
      <c r="AD1423" s="620"/>
      <c r="AJ1423" s="668"/>
      <c r="AO1423" s="612"/>
      <c r="AP1423" s="612"/>
      <c r="AY1423" s="623"/>
      <c r="BD1423" s="611"/>
      <c r="BG1423" s="624"/>
      <c r="BH1423" s="625"/>
      <c r="BI1423" s="672"/>
      <c r="BO1423" s="612"/>
      <c r="BY1423" s="669"/>
      <c r="CA1423" s="669"/>
    </row>
    <row r="1424" spans="3:79" s="610" customFormat="1">
      <c r="C1424" s="611"/>
      <c r="D1424" s="612"/>
      <c r="E1424" s="613"/>
      <c r="F1424" s="614"/>
      <c r="J1424" s="612"/>
      <c r="N1424" s="668"/>
      <c r="P1424" s="618"/>
      <c r="Q1424" s="618"/>
      <c r="R1424" s="618"/>
      <c r="S1424" s="618"/>
      <c r="T1424" s="618"/>
      <c r="U1424" s="618"/>
      <c r="V1424" s="618"/>
      <c r="W1424" s="618"/>
      <c r="X1424" s="618"/>
      <c r="Y1424" s="618"/>
      <c r="Z1424" s="618"/>
      <c r="AC1424" s="619"/>
      <c r="AD1424" s="620"/>
      <c r="AJ1424" s="668"/>
      <c r="AO1424" s="612"/>
      <c r="AP1424" s="612"/>
      <c r="AY1424" s="623"/>
      <c r="BD1424" s="611"/>
      <c r="BG1424" s="624"/>
      <c r="BH1424" s="625"/>
      <c r="BI1424" s="672"/>
      <c r="BO1424" s="612"/>
      <c r="BY1424" s="669"/>
      <c r="CA1424" s="669"/>
    </row>
    <row r="1425" spans="3:79" s="610" customFormat="1">
      <c r="C1425" s="611"/>
      <c r="D1425" s="612"/>
      <c r="E1425" s="613"/>
      <c r="F1425" s="614"/>
      <c r="J1425" s="612"/>
      <c r="N1425" s="668"/>
      <c r="P1425" s="618"/>
      <c r="Q1425" s="618"/>
      <c r="R1425" s="618"/>
      <c r="S1425" s="618"/>
      <c r="T1425" s="618"/>
      <c r="U1425" s="618"/>
      <c r="V1425" s="618"/>
      <c r="W1425" s="618"/>
      <c r="X1425" s="618"/>
      <c r="Y1425" s="618"/>
      <c r="Z1425" s="618"/>
      <c r="AC1425" s="619"/>
      <c r="AD1425" s="620"/>
      <c r="AJ1425" s="668"/>
      <c r="AO1425" s="612"/>
      <c r="AP1425" s="612"/>
      <c r="AY1425" s="623"/>
      <c r="BD1425" s="611"/>
      <c r="BG1425" s="624"/>
      <c r="BH1425" s="625"/>
      <c r="BI1425" s="672"/>
      <c r="BO1425" s="612"/>
      <c r="BY1425" s="669"/>
      <c r="CA1425" s="669"/>
    </row>
    <row r="1426" spans="3:79" s="610" customFormat="1">
      <c r="C1426" s="611"/>
      <c r="D1426" s="612"/>
      <c r="E1426" s="613"/>
      <c r="F1426" s="614"/>
      <c r="J1426" s="612"/>
      <c r="N1426" s="668"/>
      <c r="P1426" s="618"/>
      <c r="Q1426" s="618"/>
      <c r="R1426" s="618"/>
      <c r="S1426" s="618"/>
      <c r="T1426" s="618"/>
      <c r="U1426" s="618"/>
      <c r="V1426" s="618"/>
      <c r="W1426" s="618"/>
      <c r="X1426" s="618"/>
      <c r="Y1426" s="618"/>
      <c r="Z1426" s="618"/>
      <c r="AC1426" s="619"/>
      <c r="AD1426" s="620"/>
      <c r="AJ1426" s="668"/>
      <c r="AO1426" s="612"/>
      <c r="AP1426" s="612"/>
      <c r="AY1426" s="623"/>
      <c r="BD1426" s="611"/>
      <c r="BG1426" s="624"/>
      <c r="BH1426" s="625"/>
      <c r="BI1426" s="672"/>
      <c r="BO1426" s="612"/>
      <c r="BY1426" s="669"/>
      <c r="CA1426" s="669"/>
    </row>
    <row r="1427" spans="3:79" s="610" customFormat="1">
      <c r="C1427" s="611"/>
      <c r="D1427" s="612"/>
      <c r="E1427" s="613"/>
      <c r="F1427" s="614"/>
      <c r="J1427" s="612"/>
      <c r="N1427" s="668"/>
      <c r="P1427" s="618"/>
      <c r="Q1427" s="618"/>
      <c r="R1427" s="618"/>
      <c r="S1427" s="618"/>
      <c r="T1427" s="618"/>
      <c r="U1427" s="618"/>
      <c r="V1427" s="618"/>
      <c r="W1427" s="618"/>
      <c r="X1427" s="618"/>
      <c r="Y1427" s="618"/>
      <c r="Z1427" s="618"/>
      <c r="AC1427" s="619"/>
      <c r="AD1427" s="620"/>
      <c r="AJ1427" s="668"/>
      <c r="AO1427" s="612"/>
      <c r="AP1427" s="612"/>
      <c r="AY1427" s="623"/>
      <c r="BD1427" s="611"/>
      <c r="BG1427" s="624"/>
      <c r="BH1427" s="625"/>
      <c r="BI1427" s="672"/>
      <c r="BO1427" s="612"/>
      <c r="BY1427" s="669"/>
      <c r="CA1427" s="669"/>
    </row>
    <row r="1428" spans="3:79" s="610" customFormat="1">
      <c r="C1428" s="611"/>
      <c r="D1428" s="612"/>
      <c r="E1428" s="613"/>
      <c r="F1428" s="614"/>
      <c r="J1428" s="612"/>
      <c r="N1428" s="668"/>
      <c r="P1428" s="618"/>
      <c r="Q1428" s="618"/>
      <c r="R1428" s="618"/>
      <c r="S1428" s="618"/>
      <c r="T1428" s="618"/>
      <c r="U1428" s="618"/>
      <c r="V1428" s="618"/>
      <c r="W1428" s="618"/>
      <c r="X1428" s="618"/>
      <c r="Y1428" s="618"/>
      <c r="Z1428" s="618"/>
      <c r="AC1428" s="619"/>
      <c r="AD1428" s="620"/>
      <c r="AJ1428" s="668"/>
      <c r="AO1428" s="612"/>
      <c r="AP1428" s="612"/>
      <c r="AY1428" s="623"/>
      <c r="BD1428" s="611"/>
      <c r="BG1428" s="624"/>
      <c r="BH1428" s="625"/>
      <c r="BI1428" s="672"/>
      <c r="BO1428" s="612"/>
      <c r="BY1428" s="669"/>
      <c r="CA1428" s="669"/>
    </row>
    <row r="1429" spans="3:79" s="610" customFormat="1">
      <c r="C1429" s="611"/>
      <c r="D1429" s="612"/>
      <c r="E1429" s="613"/>
      <c r="F1429" s="614"/>
      <c r="J1429" s="612"/>
      <c r="N1429" s="668"/>
      <c r="P1429" s="618"/>
      <c r="Q1429" s="618"/>
      <c r="R1429" s="618"/>
      <c r="S1429" s="618"/>
      <c r="T1429" s="618"/>
      <c r="U1429" s="618"/>
      <c r="V1429" s="618"/>
      <c r="W1429" s="618"/>
      <c r="X1429" s="618"/>
      <c r="Y1429" s="618"/>
      <c r="Z1429" s="618"/>
      <c r="AC1429" s="619"/>
      <c r="AD1429" s="620"/>
      <c r="AJ1429" s="668"/>
      <c r="AO1429" s="612"/>
      <c r="AP1429" s="612"/>
      <c r="AY1429" s="623"/>
      <c r="BD1429" s="611"/>
      <c r="BG1429" s="624"/>
      <c r="BH1429" s="625"/>
      <c r="BI1429" s="672"/>
      <c r="BO1429" s="612"/>
      <c r="BY1429" s="669"/>
      <c r="CA1429" s="669"/>
    </row>
    <row r="1430" spans="3:79" s="610" customFormat="1">
      <c r="C1430" s="611"/>
      <c r="D1430" s="612"/>
      <c r="E1430" s="613"/>
      <c r="F1430" s="614"/>
      <c r="J1430" s="612"/>
      <c r="N1430" s="668"/>
      <c r="P1430" s="618"/>
      <c r="Q1430" s="618"/>
      <c r="R1430" s="618"/>
      <c r="S1430" s="618"/>
      <c r="T1430" s="618"/>
      <c r="U1430" s="618"/>
      <c r="V1430" s="618"/>
      <c r="W1430" s="618"/>
      <c r="X1430" s="618"/>
      <c r="Y1430" s="618"/>
      <c r="Z1430" s="618"/>
      <c r="AC1430" s="619"/>
      <c r="AD1430" s="620"/>
      <c r="AJ1430" s="668"/>
      <c r="AO1430" s="612"/>
      <c r="AP1430" s="612"/>
      <c r="AY1430" s="623"/>
      <c r="BD1430" s="611"/>
      <c r="BG1430" s="624"/>
      <c r="BH1430" s="625"/>
      <c r="BI1430" s="672"/>
      <c r="BO1430" s="612"/>
      <c r="BY1430" s="669"/>
      <c r="CA1430" s="669"/>
    </row>
    <row r="1431" spans="3:79" s="610" customFormat="1">
      <c r="C1431" s="611"/>
      <c r="D1431" s="612"/>
      <c r="E1431" s="613"/>
      <c r="F1431" s="614"/>
      <c r="J1431" s="612"/>
      <c r="N1431" s="668"/>
      <c r="P1431" s="618"/>
      <c r="Q1431" s="618"/>
      <c r="R1431" s="618"/>
      <c r="S1431" s="618"/>
      <c r="T1431" s="618"/>
      <c r="U1431" s="618"/>
      <c r="V1431" s="618"/>
      <c r="W1431" s="618"/>
      <c r="X1431" s="618"/>
      <c r="Y1431" s="618"/>
      <c r="Z1431" s="618"/>
      <c r="AC1431" s="619"/>
      <c r="AD1431" s="620"/>
      <c r="AJ1431" s="668"/>
      <c r="AO1431" s="612"/>
      <c r="AP1431" s="612"/>
      <c r="AY1431" s="623"/>
      <c r="BD1431" s="611"/>
      <c r="BG1431" s="624"/>
      <c r="BH1431" s="625"/>
      <c r="BI1431" s="672"/>
      <c r="BO1431" s="612"/>
      <c r="BY1431" s="669"/>
      <c r="CA1431" s="669"/>
    </row>
    <row r="1432" spans="3:79" s="610" customFormat="1">
      <c r="C1432" s="611"/>
      <c r="D1432" s="612"/>
      <c r="E1432" s="613"/>
      <c r="F1432" s="614"/>
      <c r="J1432" s="612"/>
      <c r="N1432" s="668"/>
      <c r="P1432" s="618"/>
      <c r="Q1432" s="618"/>
      <c r="R1432" s="618"/>
      <c r="S1432" s="618"/>
      <c r="T1432" s="618"/>
      <c r="U1432" s="618"/>
      <c r="V1432" s="618"/>
      <c r="W1432" s="618"/>
      <c r="X1432" s="618"/>
      <c r="Y1432" s="618"/>
      <c r="Z1432" s="618"/>
      <c r="AC1432" s="619"/>
      <c r="AD1432" s="620"/>
      <c r="AJ1432" s="668"/>
      <c r="AO1432" s="612"/>
      <c r="AP1432" s="612"/>
      <c r="AY1432" s="623"/>
      <c r="BD1432" s="611"/>
      <c r="BG1432" s="624"/>
      <c r="BH1432" s="625"/>
      <c r="BI1432" s="672"/>
      <c r="BO1432" s="612"/>
      <c r="BY1432" s="669"/>
      <c r="CA1432" s="669"/>
    </row>
    <row r="1433" spans="3:79" s="610" customFormat="1">
      <c r="C1433" s="611"/>
      <c r="D1433" s="612"/>
      <c r="E1433" s="613"/>
      <c r="F1433" s="614"/>
      <c r="J1433" s="612"/>
      <c r="N1433" s="668"/>
      <c r="P1433" s="618"/>
      <c r="Q1433" s="618"/>
      <c r="R1433" s="618"/>
      <c r="S1433" s="618"/>
      <c r="T1433" s="618"/>
      <c r="U1433" s="618"/>
      <c r="V1433" s="618"/>
      <c r="W1433" s="618"/>
      <c r="X1433" s="618"/>
      <c r="Y1433" s="618"/>
      <c r="Z1433" s="618"/>
      <c r="AC1433" s="619"/>
      <c r="AD1433" s="620"/>
      <c r="AJ1433" s="668"/>
      <c r="AO1433" s="612"/>
      <c r="AP1433" s="612"/>
      <c r="AY1433" s="623"/>
      <c r="BD1433" s="611"/>
      <c r="BG1433" s="624"/>
      <c r="BH1433" s="625"/>
      <c r="BI1433" s="672"/>
      <c r="BO1433" s="612"/>
      <c r="BY1433" s="669"/>
      <c r="CA1433" s="669"/>
    </row>
    <row r="1434" spans="3:79" s="610" customFormat="1">
      <c r="C1434" s="611"/>
      <c r="D1434" s="612"/>
      <c r="E1434" s="613"/>
      <c r="F1434" s="614"/>
      <c r="J1434" s="612"/>
      <c r="N1434" s="668"/>
      <c r="P1434" s="618"/>
      <c r="Q1434" s="618"/>
      <c r="R1434" s="618"/>
      <c r="S1434" s="618"/>
      <c r="T1434" s="618"/>
      <c r="U1434" s="618"/>
      <c r="V1434" s="618"/>
      <c r="W1434" s="618"/>
      <c r="X1434" s="618"/>
      <c r="Y1434" s="618"/>
      <c r="Z1434" s="618"/>
      <c r="AC1434" s="619"/>
      <c r="AD1434" s="620"/>
      <c r="AJ1434" s="668"/>
      <c r="AO1434" s="612"/>
      <c r="AP1434" s="612"/>
      <c r="AY1434" s="623"/>
      <c r="BD1434" s="611"/>
      <c r="BG1434" s="624"/>
      <c r="BH1434" s="625"/>
      <c r="BI1434" s="672"/>
      <c r="BO1434" s="612"/>
      <c r="BY1434" s="669"/>
      <c r="CA1434" s="669"/>
    </row>
    <row r="1435" spans="3:79" s="610" customFormat="1">
      <c r="C1435" s="611"/>
      <c r="D1435" s="612"/>
      <c r="E1435" s="613"/>
      <c r="F1435" s="614"/>
      <c r="J1435" s="612"/>
      <c r="N1435" s="668"/>
      <c r="P1435" s="618"/>
      <c r="Q1435" s="618"/>
      <c r="R1435" s="618"/>
      <c r="S1435" s="618"/>
      <c r="T1435" s="618"/>
      <c r="U1435" s="618"/>
      <c r="V1435" s="618"/>
      <c r="W1435" s="618"/>
      <c r="X1435" s="618"/>
      <c r="Y1435" s="618"/>
      <c r="Z1435" s="618"/>
      <c r="AC1435" s="619"/>
      <c r="AD1435" s="620"/>
      <c r="AJ1435" s="668"/>
      <c r="AO1435" s="612"/>
      <c r="AP1435" s="612"/>
      <c r="AY1435" s="623"/>
      <c r="BD1435" s="611"/>
      <c r="BG1435" s="624"/>
      <c r="BH1435" s="625"/>
      <c r="BI1435" s="672"/>
      <c r="BO1435" s="612"/>
      <c r="BY1435" s="669"/>
      <c r="CA1435" s="669"/>
    </row>
    <row r="1436" spans="3:79" s="610" customFormat="1">
      <c r="C1436" s="611"/>
      <c r="D1436" s="612"/>
      <c r="E1436" s="613"/>
      <c r="F1436" s="614"/>
      <c r="J1436" s="612"/>
      <c r="N1436" s="668"/>
      <c r="P1436" s="618"/>
      <c r="Q1436" s="618"/>
      <c r="R1436" s="618"/>
      <c r="S1436" s="618"/>
      <c r="T1436" s="618"/>
      <c r="U1436" s="618"/>
      <c r="V1436" s="618"/>
      <c r="W1436" s="618"/>
      <c r="X1436" s="618"/>
      <c r="Y1436" s="618"/>
      <c r="Z1436" s="618"/>
      <c r="AC1436" s="619"/>
      <c r="AD1436" s="620"/>
      <c r="AJ1436" s="668"/>
      <c r="AO1436" s="612"/>
      <c r="AP1436" s="612"/>
      <c r="AY1436" s="623"/>
      <c r="BD1436" s="611"/>
      <c r="BG1436" s="624"/>
      <c r="BH1436" s="625"/>
      <c r="BI1436" s="672"/>
      <c r="BO1436" s="612"/>
      <c r="BY1436" s="669"/>
      <c r="CA1436" s="669"/>
    </row>
    <row r="1437" spans="3:79" s="610" customFormat="1">
      <c r="C1437" s="611"/>
      <c r="D1437" s="612"/>
      <c r="E1437" s="613"/>
      <c r="F1437" s="614"/>
      <c r="J1437" s="612"/>
      <c r="N1437" s="668"/>
      <c r="P1437" s="618"/>
      <c r="Q1437" s="618"/>
      <c r="R1437" s="618"/>
      <c r="S1437" s="618"/>
      <c r="T1437" s="618"/>
      <c r="U1437" s="618"/>
      <c r="V1437" s="618"/>
      <c r="W1437" s="618"/>
      <c r="X1437" s="618"/>
      <c r="Y1437" s="618"/>
      <c r="Z1437" s="618"/>
      <c r="AC1437" s="619"/>
      <c r="AD1437" s="620"/>
      <c r="AJ1437" s="668"/>
      <c r="AO1437" s="612"/>
      <c r="AP1437" s="612"/>
      <c r="AY1437" s="623"/>
      <c r="BD1437" s="611"/>
      <c r="BG1437" s="624"/>
      <c r="BH1437" s="625"/>
      <c r="BI1437" s="672"/>
      <c r="BO1437" s="612"/>
      <c r="BY1437" s="669"/>
      <c r="CA1437" s="669"/>
    </row>
    <row r="1438" spans="3:79" s="610" customFormat="1">
      <c r="C1438" s="611"/>
      <c r="D1438" s="612"/>
      <c r="E1438" s="613"/>
      <c r="F1438" s="614"/>
      <c r="J1438" s="612"/>
      <c r="N1438" s="668"/>
      <c r="P1438" s="618"/>
      <c r="Q1438" s="618"/>
      <c r="R1438" s="618"/>
      <c r="S1438" s="618"/>
      <c r="T1438" s="618"/>
      <c r="U1438" s="618"/>
      <c r="V1438" s="618"/>
      <c r="W1438" s="618"/>
      <c r="X1438" s="618"/>
      <c r="Y1438" s="618"/>
      <c r="Z1438" s="618"/>
      <c r="AC1438" s="619"/>
      <c r="AD1438" s="620"/>
      <c r="AJ1438" s="668"/>
      <c r="AO1438" s="612"/>
      <c r="AP1438" s="612"/>
      <c r="AY1438" s="623"/>
      <c r="BD1438" s="611"/>
      <c r="BG1438" s="624"/>
      <c r="BH1438" s="625"/>
      <c r="BI1438" s="672"/>
      <c r="BO1438" s="612"/>
      <c r="BY1438" s="669"/>
      <c r="CA1438" s="669"/>
    </row>
    <row r="1439" spans="3:79" s="610" customFormat="1">
      <c r="C1439" s="611"/>
      <c r="D1439" s="612"/>
      <c r="E1439" s="613"/>
      <c r="F1439" s="614"/>
      <c r="J1439" s="612"/>
      <c r="N1439" s="668"/>
      <c r="P1439" s="618"/>
      <c r="Q1439" s="618"/>
      <c r="R1439" s="618"/>
      <c r="S1439" s="618"/>
      <c r="T1439" s="618"/>
      <c r="U1439" s="618"/>
      <c r="V1439" s="618"/>
      <c r="W1439" s="618"/>
      <c r="X1439" s="618"/>
      <c r="Y1439" s="618"/>
      <c r="Z1439" s="618"/>
      <c r="AC1439" s="619"/>
      <c r="AD1439" s="620"/>
      <c r="AJ1439" s="668"/>
      <c r="AO1439" s="612"/>
      <c r="AP1439" s="612"/>
      <c r="AY1439" s="623"/>
      <c r="BD1439" s="611"/>
      <c r="BG1439" s="624"/>
      <c r="BH1439" s="625"/>
      <c r="BI1439" s="672"/>
      <c r="BO1439" s="612"/>
      <c r="BY1439" s="669"/>
      <c r="CA1439" s="669"/>
    </row>
    <row r="1440" spans="3:79" s="610" customFormat="1">
      <c r="C1440" s="611"/>
      <c r="D1440" s="612"/>
      <c r="E1440" s="613"/>
      <c r="F1440" s="614"/>
      <c r="J1440" s="612"/>
      <c r="N1440" s="668"/>
      <c r="P1440" s="618"/>
      <c r="Q1440" s="618"/>
      <c r="R1440" s="618"/>
      <c r="S1440" s="618"/>
      <c r="T1440" s="618"/>
      <c r="U1440" s="618"/>
      <c r="V1440" s="618"/>
      <c r="W1440" s="618"/>
      <c r="X1440" s="618"/>
      <c r="Y1440" s="618"/>
      <c r="Z1440" s="618"/>
      <c r="AC1440" s="619"/>
      <c r="AD1440" s="620"/>
      <c r="AJ1440" s="668"/>
      <c r="AO1440" s="612"/>
      <c r="AP1440" s="612"/>
      <c r="AY1440" s="623"/>
      <c r="BD1440" s="611"/>
      <c r="BG1440" s="624"/>
      <c r="BH1440" s="625"/>
      <c r="BI1440" s="672"/>
      <c r="BO1440" s="612"/>
      <c r="BY1440" s="669"/>
      <c r="CA1440" s="669"/>
    </row>
    <row r="1441" spans="3:79" s="610" customFormat="1">
      <c r="C1441" s="611"/>
      <c r="D1441" s="612"/>
      <c r="E1441" s="613"/>
      <c r="F1441" s="614"/>
      <c r="J1441" s="612"/>
      <c r="N1441" s="668"/>
      <c r="P1441" s="618"/>
      <c r="Q1441" s="618"/>
      <c r="R1441" s="618"/>
      <c r="S1441" s="618"/>
      <c r="T1441" s="618"/>
      <c r="U1441" s="618"/>
      <c r="V1441" s="618"/>
      <c r="W1441" s="618"/>
      <c r="X1441" s="618"/>
      <c r="Y1441" s="618"/>
      <c r="Z1441" s="618"/>
      <c r="AC1441" s="619"/>
      <c r="AD1441" s="620"/>
      <c r="AJ1441" s="668"/>
      <c r="AO1441" s="612"/>
      <c r="AP1441" s="612"/>
      <c r="AY1441" s="623"/>
      <c r="BD1441" s="611"/>
      <c r="BG1441" s="624"/>
      <c r="BH1441" s="625"/>
      <c r="BI1441" s="672"/>
      <c r="BO1441" s="612"/>
      <c r="BY1441" s="669"/>
      <c r="CA1441" s="669"/>
    </row>
    <row r="1442" spans="3:79" s="610" customFormat="1">
      <c r="C1442" s="611"/>
      <c r="D1442" s="612"/>
      <c r="E1442" s="613"/>
      <c r="F1442" s="614"/>
      <c r="J1442" s="612"/>
      <c r="N1442" s="668"/>
      <c r="P1442" s="618"/>
      <c r="Q1442" s="618"/>
      <c r="R1442" s="618"/>
      <c r="S1442" s="618"/>
      <c r="T1442" s="618"/>
      <c r="U1442" s="618"/>
      <c r="V1442" s="618"/>
      <c r="W1442" s="618"/>
      <c r="X1442" s="618"/>
      <c r="Y1442" s="618"/>
      <c r="Z1442" s="618"/>
      <c r="AC1442" s="619"/>
      <c r="AD1442" s="620"/>
      <c r="AJ1442" s="668"/>
      <c r="AO1442" s="612"/>
      <c r="AP1442" s="612"/>
      <c r="AY1442" s="623"/>
      <c r="BD1442" s="611"/>
      <c r="BG1442" s="624"/>
      <c r="BH1442" s="625"/>
      <c r="BI1442" s="672"/>
      <c r="BO1442" s="612"/>
      <c r="BY1442" s="669"/>
      <c r="CA1442" s="669"/>
    </row>
    <row r="1443" spans="3:79" s="610" customFormat="1">
      <c r="C1443" s="611"/>
      <c r="D1443" s="612"/>
      <c r="E1443" s="613"/>
      <c r="F1443" s="614"/>
      <c r="J1443" s="612"/>
      <c r="N1443" s="668"/>
      <c r="P1443" s="618"/>
      <c r="Q1443" s="618"/>
      <c r="R1443" s="618"/>
      <c r="S1443" s="618"/>
      <c r="T1443" s="618"/>
      <c r="U1443" s="618"/>
      <c r="V1443" s="618"/>
      <c r="W1443" s="618"/>
      <c r="X1443" s="618"/>
      <c r="Y1443" s="618"/>
      <c r="Z1443" s="618"/>
      <c r="AC1443" s="619"/>
      <c r="AD1443" s="620"/>
      <c r="AJ1443" s="668"/>
      <c r="AO1443" s="612"/>
      <c r="AP1443" s="612"/>
      <c r="AY1443" s="623"/>
      <c r="BD1443" s="611"/>
      <c r="BG1443" s="624"/>
      <c r="BH1443" s="625"/>
      <c r="BI1443" s="672"/>
      <c r="BO1443" s="612"/>
      <c r="BY1443" s="669"/>
      <c r="CA1443" s="669"/>
    </row>
    <row r="1444" spans="3:79" s="610" customFormat="1">
      <c r="C1444" s="611"/>
      <c r="D1444" s="612"/>
      <c r="E1444" s="613"/>
      <c r="F1444" s="614"/>
      <c r="J1444" s="612"/>
      <c r="N1444" s="668"/>
      <c r="P1444" s="618"/>
      <c r="Q1444" s="618"/>
      <c r="R1444" s="618"/>
      <c r="S1444" s="618"/>
      <c r="T1444" s="618"/>
      <c r="U1444" s="618"/>
      <c r="V1444" s="618"/>
      <c r="W1444" s="618"/>
      <c r="X1444" s="618"/>
      <c r="Y1444" s="618"/>
      <c r="Z1444" s="618"/>
      <c r="AC1444" s="619"/>
      <c r="AD1444" s="620"/>
      <c r="AJ1444" s="668"/>
      <c r="AO1444" s="612"/>
      <c r="AP1444" s="612"/>
      <c r="AY1444" s="623"/>
      <c r="BD1444" s="611"/>
      <c r="BG1444" s="624"/>
      <c r="BH1444" s="625"/>
      <c r="BI1444" s="672"/>
      <c r="BO1444" s="612"/>
      <c r="BY1444" s="669"/>
      <c r="CA1444" s="669"/>
    </row>
    <row r="1445" spans="3:79" s="610" customFormat="1">
      <c r="C1445" s="611"/>
      <c r="D1445" s="612"/>
      <c r="E1445" s="613"/>
      <c r="F1445" s="614"/>
      <c r="J1445" s="612"/>
      <c r="N1445" s="668"/>
      <c r="P1445" s="618"/>
      <c r="Q1445" s="618"/>
      <c r="R1445" s="618"/>
      <c r="S1445" s="618"/>
      <c r="T1445" s="618"/>
      <c r="U1445" s="618"/>
      <c r="V1445" s="618"/>
      <c r="W1445" s="618"/>
      <c r="X1445" s="618"/>
      <c r="Y1445" s="618"/>
      <c r="Z1445" s="618"/>
      <c r="AC1445" s="619"/>
      <c r="AD1445" s="620"/>
      <c r="AJ1445" s="668"/>
      <c r="AO1445" s="612"/>
      <c r="AP1445" s="612"/>
      <c r="AY1445" s="623"/>
      <c r="BD1445" s="611"/>
      <c r="BG1445" s="624"/>
      <c r="BH1445" s="625"/>
      <c r="BI1445" s="672"/>
      <c r="BO1445" s="612"/>
      <c r="BY1445" s="669"/>
      <c r="CA1445" s="669"/>
    </row>
    <row r="1446" spans="3:79" s="610" customFormat="1">
      <c r="C1446" s="611"/>
      <c r="D1446" s="612"/>
      <c r="E1446" s="613"/>
      <c r="F1446" s="614"/>
      <c r="J1446" s="612"/>
      <c r="N1446" s="668"/>
      <c r="P1446" s="618"/>
      <c r="Q1446" s="618"/>
      <c r="R1446" s="618"/>
      <c r="S1446" s="618"/>
      <c r="T1446" s="618"/>
      <c r="U1446" s="618"/>
      <c r="V1446" s="618"/>
      <c r="W1446" s="618"/>
      <c r="X1446" s="618"/>
      <c r="Y1446" s="618"/>
      <c r="Z1446" s="618"/>
      <c r="AC1446" s="619"/>
      <c r="AD1446" s="620"/>
      <c r="AJ1446" s="668"/>
      <c r="AO1446" s="612"/>
      <c r="AP1446" s="612"/>
      <c r="AY1446" s="623"/>
      <c r="BD1446" s="611"/>
      <c r="BG1446" s="624"/>
      <c r="BH1446" s="625"/>
      <c r="BI1446" s="672"/>
      <c r="BO1446" s="612"/>
      <c r="BY1446" s="669"/>
      <c r="CA1446" s="669"/>
    </row>
    <row r="1447" spans="3:79" s="610" customFormat="1">
      <c r="C1447" s="611"/>
      <c r="D1447" s="612"/>
      <c r="E1447" s="613"/>
      <c r="F1447" s="614"/>
      <c r="J1447" s="612"/>
      <c r="N1447" s="668"/>
      <c r="P1447" s="618"/>
      <c r="Q1447" s="618"/>
      <c r="R1447" s="618"/>
      <c r="S1447" s="618"/>
      <c r="T1447" s="618"/>
      <c r="U1447" s="618"/>
      <c r="V1447" s="618"/>
      <c r="W1447" s="618"/>
      <c r="X1447" s="618"/>
      <c r="Y1447" s="618"/>
      <c r="Z1447" s="618"/>
      <c r="AC1447" s="619"/>
      <c r="AD1447" s="620"/>
      <c r="AJ1447" s="668"/>
      <c r="AO1447" s="612"/>
      <c r="AP1447" s="612"/>
      <c r="AY1447" s="623"/>
      <c r="BD1447" s="611"/>
      <c r="BG1447" s="624"/>
      <c r="BH1447" s="625"/>
      <c r="BI1447" s="672"/>
      <c r="BO1447" s="612"/>
      <c r="BY1447" s="669"/>
      <c r="CA1447" s="669"/>
    </row>
    <row r="1448" spans="3:79" s="610" customFormat="1">
      <c r="C1448" s="611"/>
      <c r="D1448" s="612"/>
      <c r="E1448" s="613"/>
      <c r="F1448" s="614"/>
      <c r="J1448" s="612"/>
      <c r="N1448" s="668"/>
      <c r="P1448" s="618"/>
      <c r="Q1448" s="618"/>
      <c r="R1448" s="618"/>
      <c r="S1448" s="618"/>
      <c r="T1448" s="618"/>
      <c r="U1448" s="618"/>
      <c r="V1448" s="618"/>
      <c r="W1448" s="618"/>
      <c r="X1448" s="618"/>
      <c r="Y1448" s="618"/>
      <c r="Z1448" s="618"/>
      <c r="AC1448" s="619"/>
      <c r="AD1448" s="620"/>
      <c r="AJ1448" s="668"/>
      <c r="AO1448" s="612"/>
      <c r="AP1448" s="612"/>
      <c r="AY1448" s="623"/>
      <c r="BD1448" s="611"/>
      <c r="BG1448" s="624"/>
      <c r="BH1448" s="625"/>
      <c r="BI1448" s="672"/>
      <c r="BO1448" s="612"/>
      <c r="BY1448" s="669"/>
      <c r="CA1448" s="669"/>
    </row>
    <row r="1449" spans="3:79" s="610" customFormat="1">
      <c r="C1449" s="611"/>
      <c r="D1449" s="612"/>
      <c r="E1449" s="613"/>
      <c r="F1449" s="614"/>
      <c r="J1449" s="612"/>
      <c r="N1449" s="668"/>
      <c r="P1449" s="618"/>
      <c r="Q1449" s="618"/>
      <c r="R1449" s="618"/>
      <c r="S1449" s="618"/>
      <c r="T1449" s="618"/>
      <c r="U1449" s="618"/>
      <c r="V1449" s="618"/>
      <c r="W1449" s="618"/>
      <c r="X1449" s="618"/>
      <c r="Y1449" s="618"/>
      <c r="Z1449" s="618"/>
      <c r="AC1449" s="619"/>
      <c r="AD1449" s="620"/>
      <c r="AJ1449" s="668"/>
      <c r="AO1449" s="612"/>
      <c r="AP1449" s="612"/>
      <c r="AY1449" s="623"/>
      <c r="BD1449" s="611"/>
      <c r="BG1449" s="624"/>
      <c r="BH1449" s="625"/>
      <c r="BI1449" s="672"/>
      <c r="BO1449" s="612"/>
      <c r="BY1449" s="669"/>
      <c r="CA1449" s="669"/>
    </row>
    <row r="1450" spans="3:79" s="610" customFormat="1">
      <c r="C1450" s="611"/>
      <c r="D1450" s="612"/>
      <c r="E1450" s="613"/>
      <c r="F1450" s="614"/>
      <c r="J1450" s="612"/>
      <c r="N1450" s="668"/>
      <c r="P1450" s="618"/>
      <c r="Q1450" s="618"/>
      <c r="R1450" s="618"/>
      <c r="S1450" s="618"/>
      <c r="T1450" s="618"/>
      <c r="U1450" s="618"/>
      <c r="V1450" s="618"/>
      <c r="W1450" s="618"/>
      <c r="X1450" s="618"/>
      <c r="Y1450" s="618"/>
      <c r="Z1450" s="618"/>
      <c r="AC1450" s="619"/>
      <c r="AD1450" s="620"/>
      <c r="AJ1450" s="668"/>
      <c r="AO1450" s="612"/>
      <c r="AP1450" s="612"/>
      <c r="AY1450" s="623"/>
      <c r="BD1450" s="611"/>
      <c r="BG1450" s="624"/>
      <c r="BH1450" s="625"/>
      <c r="BI1450" s="672"/>
      <c r="BO1450" s="612"/>
      <c r="BY1450" s="669"/>
      <c r="CA1450" s="669"/>
    </row>
    <row r="1451" spans="3:79" s="610" customFormat="1">
      <c r="C1451" s="611"/>
      <c r="D1451" s="612"/>
      <c r="E1451" s="613"/>
      <c r="F1451" s="614"/>
      <c r="J1451" s="612"/>
      <c r="N1451" s="668"/>
      <c r="P1451" s="618"/>
      <c r="Q1451" s="618"/>
      <c r="R1451" s="618"/>
      <c r="S1451" s="618"/>
      <c r="T1451" s="618"/>
      <c r="U1451" s="618"/>
      <c r="V1451" s="618"/>
      <c r="W1451" s="618"/>
      <c r="X1451" s="618"/>
      <c r="Y1451" s="618"/>
      <c r="Z1451" s="618"/>
      <c r="AC1451" s="619"/>
      <c r="AD1451" s="620"/>
      <c r="AJ1451" s="668"/>
      <c r="AO1451" s="612"/>
      <c r="AP1451" s="612"/>
      <c r="AY1451" s="623"/>
      <c r="BD1451" s="611"/>
      <c r="BG1451" s="624"/>
      <c r="BH1451" s="625"/>
      <c r="BI1451" s="672"/>
      <c r="BO1451" s="612"/>
      <c r="BY1451" s="669"/>
      <c r="CA1451" s="669"/>
    </row>
    <row r="1452" spans="3:79" s="610" customFormat="1">
      <c r="C1452" s="611"/>
      <c r="D1452" s="612"/>
      <c r="E1452" s="613"/>
      <c r="F1452" s="614"/>
      <c r="J1452" s="612"/>
      <c r="N1452" s="668"/>
      <c r="P1452" s="618"/>
      <c r="Q1452" s="618"/>
      <c r="R1452" s="618"/>
      <c r="S1452" s="618"/>
      <c r="T1452" s="618"/>
      <c r="U1452" s="618"/>
      <c r="V1452" s="618"/>
      <c r="W1452" s="618"/>
      <c r="X1452" s="618"/>
      <c r="Y1452" s="618"/>
      <c r="Z1452" s="618"/>
      <c r="AC1452" s="619"/>
      <c r="AD1452" s="620"/>
      <c r="AJ1452" s="668"/>
      <c r="AO1452" s="612"/>
      <c r="AP1452" s="612"/>
      <c r="AY1452" s="623"/>
      <c r="BD1452" s="611"/>
      <c r="BG1452" s="624"/>
      <c r="BH1452" s="625"/>
      <c r="BI1452" s="672"/>
      <c r="BO1452" s="612"/>
      <c r="BY1452" s="669"/>
      <c r="CA1452" s="669"/>
    </row>
    <row r="1453" spans="3:79" s="610" customFormat="1">
      <c r="C1453" s="611"/>
      <c r="D1453" s="612"/>
      <c r="E1453" s="613"/>
      <c r="F1453" s="614"/>
      <c r="J1453" s="612"/>
      <c r="N1453" s="668"/>
      <c r="P1453" s="618"/>
      <c r="Q1453" s="618"/>
      <c r="R1453" s="618"/>
      <c r="S1453" s="618"/>
      <c r="T1453" s="618"/>
      <c r="U1453" s="618"/>
      <c r="V1453" s="618"/>
      <c r="W1453" s="618"/>
      <c r="X1453" s="618"/>
      <c r="Y1453" s="618"/>
      <c r="Z1453" s="618"/>
      <c r="AC1453" s="619"/>
      <c r="AD1453" s="620"/>
      <c r="AJ1453" s="668"/>
      <c r="AO1453" s="612"/>
      <c r="AP1453" s="612"/>
      <c r="AY1453" s="623"/>
      <c r="BD1453" s="611"/>
      <c r="BG1453" s="624"/>
      <c r="BH1453" s="625"/>
      <c r="BI1453" s="672"/>
      <c r="BO1453" s="612"/>
      <c r="BY1453" s="669"/>
      <c r="CA1453" s="669"/>
    </row>
    <row r="1454" spans="3:79" s="610" customFormat="1">
      <c r="C1454" s="611"/>
      <c r="D1454" s="612"/>
      <c r="E1454" s="613"/>
      <c r="F1454" s="614"/>
      <c r="J1454" s="612"/>
      <c r="N1454" s="668"/>
      <c r="P1454" s="618"/>
      <c r="Q1454" s="618"/>
      <c r="R1454" s="618"/>
      <c r="S1454" s="618"/>
      <c r="T1454" s="618"/>
      <c r="U1454" s="618"/>
      <c r="V1454" s="618"/>
      <c r="W1454" s="618"/>
      <c r="X1454" s="618"/>
      <c r="Y1454" s="618"/>
      <c r="Z1454" s="618"/>
      <c r="AC1454" s="619"/>
      <c r="AD1454" s="620"/>
      <c r="AJ1454" s="668"/>
      <c r="AO1454" s="612"/>
      <c r="AP1454" s="612"/>
      <c r="AY1454" s="623"/>
      <c r="BD1454" s="611"/>
      <c r="BG1454" s="624"/>
      <c r="BH1454" s="625"/>
      <c r="BI1454" s="672"/>
      <c r="BO1454" s="612"/>
      <c r="BY1454" s="669"/>
      <c r="CA1454" s="669"/>
    </row>
    <row r="1455" spans="3:79" s="610" customFormat="1">
      <c r="C1455" s="611"/>
      <c r="D1455" s="612"/>
      <c r="E1455" s="613"/>
      <c r="F1455" s="614"/>
      <c r="J1455" s="612"/>
      <c r="N1455" s="668"/>
      <c r="P1455" s="618"/>
      <c r="Q1455" s="618"/>
      <c r="R1455" s="618"/>
      <c r="S1455" s="618"/>
      <c r="T1455" s="618"/>
      <c r="U1455" s="618"/>
      <c r="V1455" s="618"/>
      <c r="W1455" s="618"/>
      <c r="X1455" s="618"/>
      <c r="Y1455" s="618"/>
      <c r="Z1455" s="618"/>
      <c r="AC1455" s="619"/>
      <c r="AD1455" s="620"/>
      <c r="AJ1455" s="668"/>
      <c r="AO1455" s="612"/>
      <c r="AP1455" s="612"/>
      <c r="AY1455" s="623"/>
      <c r="BD1455" s="611"/>
      <c r="BG1455" s="624"/>
      <c r="BH1455" s="625"/>
      <c r="BI1455" s="672"/>
      <c r="BO1455" s="612"/>
      <c r="BY1455" s="669"/>
      <c r="CA1455" s="669"/>
    </row>
    <row r="1456" spans="3:79" s="610" customFormat="1">
      <c r="C1456" s="611"/>
      <c r="D1456" s="612"/>
      <c r="E1456" s="613"/>
      <c r="F1456" s="614"/>
      <c r="J1456" s="612"/>
      <c r="N1456" s="668"/>
      <c r="P1456" s="618"/>
      <c r="Q1456" s="618"/>
      <c r="R1456" s="618"/>
      <c r="S1456" s="618"/>
      <c r="T1456" s="618"/>
      <c r="U1456" s="618"/>
      <c r="V1456" s="618"/>
      <c r="W1456" s="618"/>
      <c r="X1456" s="618"/>
      <c r="Y1456" s="618"/>
      <c r="Z1456" s="618"/>
      <c r="AC1456" s="619"/>
      <c r="AD1456" s="620"/>
      <c r="AJ1456" s="668"/>
      <c r="AO1456" s="612"/>
      <c r="AP1456" s="612"/>
      <c r="AY1456" s="623"/>
      <c r="BD1456" s="611"/>
      <c r="BG1456" s="624"/>
      <c r="BH1456" s="625"/>
      <c r="BI1456" s="672"/>
      <c r="BO1456" s="612"/>
      <c r="BY1456" s="669"/>
      <c r="CA1456" s="669"/>
    </row>
    <row r="1457" spans="3:79" s="610" customFormat="1">
      <c r="C1457" s="611"/>
      <c r="D1457" s="612"/>
      <c r="E1457" s="613"/>
      <c r="F1457" s="614"/>
      <c r="J1457" s="612"/>
      <c r="N1457" s="668"/>
      <c r="P1457" s="618"/>
      <c r="Q1457" s="618"/>
      <c r="R1457" s="618"/>
      <c r="S1457" s="618"/>
      <c r="T1457" s="618"/>
      <c r="U1457" s="618"/>
      <c r="V1457" s="618"/>
      <c r="W1457" s="618"/>
      <c r="X1457" s="618"/>
      <c r="Y1457" s="618"/>
      <c r="Z1457" s="618"/>
      <c r="AC1457" s="619"/>
      <c r="AD1457" s="620"/>
      <c r="AJ1457" s="668"/>
      <c r="AO1457" s="612"/>
      <c r="AP1457" s="612"/>
      <c r="AY1457" s="623"/>
      <c r="BD1457" s="611"/>
      <c r="BG1457" s="624"/>
      <c r="BH1457" s="625"/>
      <c r="BI1457" s="672"/>
      <c r="BO1457" s="612"/>
      <c r="BY1457" s="669"/>
      <c r="CA1457" s="669"/>
    </row>
    <row r="1458" spans="3:79" s="610" customFormat="1">
      <c r="C1458" s="611"/>
      <c r="D1458" s="612"/>
      <c r="E1458" s="613"/>
      <c r="F1458" s="614"/>
      <c r="J1458" s="612"/>
      <c r="N1458" s="668"/>
      <c r="P1458" s="618"/>
      <c r="Q1458" s="618"/>
      <c r="R1458" s="618"/>
      <c r="S1458" s="618"/>
      <c r="T1458" s="618"/>
      <c r="U1458" s="618"/>
      <c r="V1458" s="618"/>
      <c r="W1458" s="618"/>
      <c r="X1458" s="618"/>
      <c r="Y1458" s="618"/>
      <c r="Z1458" s="618"/>
      <c r="AC1458" s="619"/>
      <c r="AD1458" s="620"/>
      <c r="AJ1458" s="668"/>
      <c r="AO1458" s="612"/>
      <c r="AP1458" s="612"/>
      <c r="AY1458" s="623"/>
      <c r="BD1458" s="611"/>
      <c r="BG1458" s="624"/>
      <c r="BH1458" s="625"/>
      <c r="BI1458" s="672"/>
      <c r="BO1458" s="612"/>
      <c r="BY1458" s="669"/>
      <c r="CA1458" s="669"/>
    </row>
    <row r="1459" spans="3:79" s="610" customFormat="1">
      <c r="C1459" s="611"/>
      <c r="D1459" s="612"/>
      <c r="E1459" s="613"/>
      <c r="F1459" s="614"/>
      <c r="J1459" s="612"/>
      <c r="N1459" s="668"/>
      <c r="P1459" s="618"/>
      <c r="Q1459" s="618"/>
      <c r="R1459" s="618"/>
      <c r="S1459" s="618"/>
      <c r="T1459" s="618"/>
      <c r="U1459" s="618"/>
      <c r="V1459" s="618"/>
      <c r="W1459" s="618"/>
      <c r="X1459" s="618"/>
      <c r="Y1459" s="618"/>
      <c r="Z1459" s="618"/>
      <c r="AC1459" s="619"/>
      <c r="AD1459" s="620"/>
      <c r="AJ1459" s="668"/>
      <c r="AO1459" s="612"/>
      <c r="AP1459" s="612"/>
      <c r="AY1459" s="623"/>
      <c r="BD1459" s="611"/>
      <c r="BG1459" s="624"/>
      <c r="BH1459" s="625"/>
      <c r="BI1459" s="672"/>
      <c r="BO1459" s="612"/>
      <c r="BY1459" s="669"/>
      <c r="CA1459" s="669"/>
    </row>
    <row r="1460" spans="3:79" s="610" customFormat="1">
      <c r="C1460" s="611"/>
      <c r="D1460" s="612"/>
      <c r="E1460" s="613"/>
      <c r="F1460" s="614"/>
      <c r="J1460" s="612"/>
      <c r="N1460" s="668"/>
      <c r="P1460" s="618"/>
      <c r="Q1460" s="618"/>
      <c r="R1460" s="618"/>
      <c r="S1460" s="618"/>
      <c r="T1460" s="618"/>
      <c r="U1460" s="618"/>
      <c r="V1460" s="618"/>
      <c r="W1460" s="618"/>
      <c r="X1460" s="618"/>
      <c r="Y1460" s="618"/>
      <c r="Z1460" s="618"/>
      <c r="AC1460" s="619"/>
      <c r="AD1460" s="620"/>
      <c r="AJ1460" s="668"/>
      <c r="AO1460" s="612"/>
      <c r="AP1460" s="612"/>
      <c r="AY1460" s="623"/>
      <c r="BD1460" s="611"/>
      <c r="BG1460" s="624"/>
      <c r="BH1460" s="625"/>
      <c r="BI1460" s="672"/>
      <c r="BO1460" s="612"/>
      <c r="BY1460" s="669"/>
      <c r="CA1460" s="669"/>
    </row>
    <row r="1461" spans="3:79" s="610" customFormat="1">
      <c r="C1461" s="611"/>
      <c r="D1461" s="612"/>
      <c r="E1461" s="613"/>
      <c r="F1461" s="614"/>
      <c r="J1461" s="612"/>
      <c r="N1461" s="668"/>
      <c r="P1461" s="618"/>
      <c r="Q1461" s="618"/>
      <c r="R1461" s="618"/>
      <c r="S1461" s="618"/>
      <c r="T1461" s="618"/>
      <c r="U1461" s="618"/>
      <c r="V1461" s="618"/>
      <c r="W1461" s="618"/>
      <c r="X1461" s="618"/>
      <c r="Y1461" s="618"/>
      <c r="Z1461" s="618"/>
      <c r="AC1461" s="619"/>
      <c r="AD1461" s="620"/>
      <c r="AJ1461" s="668"/>
      <c r="AO1461" s="612"/>
      <c r="AP1461" s="612"/>
      <c r="AY1461" s="623"/>
      <c r="BD1461" s="611"/>
      <c r="BG1461" s="624"/>
      <c r="BH1461" s="625"/>
      <c r="BI1461" s="672"/>
      <c r="BO1461" s="612"/>
      <c r="BY1461" s="669"/>
      <c r="CA1461" s="669"/>
    </row>
    <row r="1462" spans="3:79" s="610" customFormat="1">
      <c r="C1462" s="611"/>
      <c r="D1462" s="612"/>
      <c r="E1462" s="613"/>
      <c r="F1462" s="614"/>
      <c r="J1462" s="612"/>
      <c r="N1462" s="668"/>
      <c r="P1462" s="618"/>
      <c r="Q1462" s="618"/>
      <c r="R1462" s="618"/>
      <c r="S1462" s="618"/>
      <c r="T1462" s="618"/>
      <c r="U1462" s="618"/>
      <c r="V1462" s="618"/>
      <c r="W1462" s="618"/>
      <c r="X1462" s="618"/>
      <c r="Y1462" s="618"/>
      <c r="Z1462" s="618"/>
      <c r="AC1462" s="619"/>
      <c r="AD1462" s="620"/>
      <c r="AJ1462" s="668"/>
      <c r="AO1462" s="612"/>
      <c r="AP1462" s="612"/>
      <c r="AY1462" s="623"/>
      <c r="BD1462" s="611"/>
      <c r="BG1462" s="624"/>
      <c r="BH1462" s="625"/>
      <c r="BI1462" s="672"/>
      <c r="BO1462" s="612"/>
      <c r="BY1462" s="669"/>
      <c r="CA1462" s="669"/>
    </row>
    <row r="1463" spans="3:79" s="610" customFormat="1">
      <c r="C1463" s="611"/>
      <c r="D1463" s="612"/>
      <c r="E1463" s="613"/>
      <c r="F1463" s="614"/>
      <c r="J1463" s="612"/>
      <c r="N1463" s="668"/>
      <c r="P1463" s="618"/>
      <c r="Q1463" s="618"/>
      <c r="R1463" s="618"/>
      <c r="S1463" s="618"/>
      <c r="T1463" s="618"/>
      <c r="U1463" s="618"/>
      <c r="V1463" s="618"/>
      <c r="W1463" s="618"/>
      <c r="X1463" s="618"/>
      <c r="Y1463" s="618"/>
      <c r="Z1463" s="618"/>
      <c r="AC1463" s="619"/>
      <c r="AD1463" s="620"/>
      <c r="AJ1463" s="668"/>
      <c r="AO1463" s="612"/>
      <c r="AP1463" s="612"/>
      <c r="AY1463" s="623"/>
      <c r="BD1463" s="611"/>
      <c r="BG1463" s="624"/>
      <c r="BH1463" s="625"/>
      <c r="BI1463" s="672"/>
      <c r="BO1463" s="612"/>
      <c r="BY1463" s="669"/>
      <c r="CA1463" s="669"/>
    </row>
    <row r="1464" spans="3:79" s="610" customFormat="1">
      <c r="C1464" s="611"/>
      <c r="D1464" s="612"/>
      <c r="E1464" s="613"/>
      <c r="F1464" s="614"/>
      <c r="J1464" s="612"/>
      <c r="N1464" s="668"/>
      <c r="P1464" s="618"/>
      <c r="Q1464" s="618"/>
      <c r="R1464" s="618"/>
      <c r="S1464" s="618"/>
      <c r="T1464" s="618"/>
      <c r="U1464" s="618"/>
      <c r="V1464" s="618"/>
      <c r="W1464" s="618"/>
      <c r="X1464" s="618"/>
      <c r="Y1464" s="618"/>
      <c r="Z1464" s="618"/>
      <c r="AC1464" s="619"/>
      <c r="AD1464" s="620"/>
      <c r="AJ1464" s="668"/>
      <c r="AO1464" s="612"/>
      <c r="AP1464" s="612"/>
      <c r="AY1464" s="623"/>
      <c r="BD1464" s="611"/>
      <c r="BG1464" s="624"/>
      <c r="BH1464" s="625"/>
      <c r="BI1464" s="672"/>
      <c r="BO1464" s="612"/>
      <c r="BY1464" s="669"/>
      <c r="CA1464" s="669"/>
    </row>
    <row r="1465" spans="3:79" s="610" customFormat="1">
      <c r="C1465" s="611"/>
      <c r="D1465" s="612"/>
      <c r="E1465" s="613"/>
      <c r="F1465" s="614"/>
      <c r="J1465" s="612"/>
      <c r="N1465" s="668"/>
      <c r="P1465" s="618"/>
      <c r="Q1465" s="618"/>
      <c r="R1465" s="618"/>
      <c r="S1465" s="618"/>
      <c r="T1465" s="618"/>
      <c r="U1465" s="618"/>
      <c r="V1465" s="618"/>
      <c r="W1465" s="618"/>
      <c r="X1465" s="618"/>
      <c r="Y1465" s="618"/>
      <c r="Z1465" s="618"/>
      <c r="AC1465" s="619"/>
      <c r="AD1465" s="620"/>
      <c r="AJ1465" s="668"/>
      <c r="AO1465" s="612"/>
      <c r="AP1465" s="612"/>
      <c r="AY1465" s="623"/>
      <c r="BD1465" s="611"/>
      <c r="BG1465" s="624"/>
      <c r="BH1465" s="625"/>
      <c r="BI1465" s="672"/>
      <c r="BO1465" s="612"/>
      <c r="BY1465" s="669"/>
      <c r="CA1465" s="669"/>
    </row>
    <row r="1466" spans="3:79" s="610" customFormat="1">
      <c r="C1466" s="611"/>
      <c r="D1466" s="612"/>
      <c r="E1466" s="613"/>
      <c r="F1466" s="614"/>
      <c r="J1466" s="612"/>
      <c r="N1466" s="668"/>
      <c r="P1466" s="618"/>
      <c r="Q1466" s="618"/>
      <c r="R1466" s="618"/>
      <c r="S1466" s="618"/>
      <c r="T1466" s="618"/>
      <c r="U1466" s="618"/>
      <c r="V1466" s="618"/>
      <c r="W1466" s="618"/>
      <c r="X1466" s="618"/>
      <c r="Y1466" s="618"/>
      <c r="Z1466" s="618"/>
      <c r="AC1466" s="619"/>
      <c r="AD1466" s="620"/>
      <c r="AJ1466" s="668"/>
      <c r="AO1466" s="612"/>
      <c r="AP1466" s="612"/>
      <c r="AY1466" s="623"/>
      <c r="BD1466" s="611"/>
      <c r="BG1466" s="624"/>
      <c r="BH1466" s="625"/>
      <c r="BI1466" s="672"/>
      <c r="BO1466" s="612"/>
      <c r="BY1466" s="669"/>
      <c r="CA1466" s="669"/>
    </row>
    <row r="1467" spans="3:79" s="610" customFormat="1">
      <c r="C1467" s="611"/>
      <c r="D1467" s="612"/>
      <c r="E1467" s="613"/>
      <c r="F1467" s="614"/>
      <c r="J1467" s="612"/>
      <c r="N1467" s="668"/>
      <c r="P1467" s="618"/>
      <c r="Q1467" s="618"/>
      <c r="R1467" s="618"/>
      <c r="S1467" s="618"/>
      <c r="T1467" s="618"/>
      <c r="U1467" s="618"/>
      <c r="V1467" s="618"/>
      <c r="W1467" s="618"/>
      <c r="X1467" s="618"/>
      <c r="Y1467" s="618"/>
      <c r="Z1467" s="618"/>
      <c r="AC1467" s="619"/>
      <c r="AD1467" s="620"/>
      <c r="AJ1467" s="668"/>
      <c r="AO1467" s="612"/>
      <c r="AP1467" s="612"/>
      <c r="AY1467" s="623"/>
      <c r="BD1467" s="611"/>
      <c r="BG1467" s="624"/>
      <c r="BH1467" s="625"/>
      <c r="BI1467" s="672"/>
      <c r="BO1467" s="612"/>
      <c r="BY1467" s="669"/>
      <c r="CA1467" s="669"/>
    </row>
    <row r="1468" spans="3:79" s="610" customFormat="1">
      <c r="C1468" s="611"/>
      <c r="D1468" s="612"/>
      <c r="E1468" s="613"/>
      <c r="F1468" s="614"/>
      <c r="J1468" s="612"/>
      <c r="N1468" s="668"/>
      <c r="P1468" s="618"/>
      <c r="Q1468" s="618"/>
      <c r="R1468" s="618"/>
      <c r="S1468" s="618"/>
      <c r="T1468" s="618"/>
      <c r="U1468" s="618"/>
      <c r="V1468" s="618"/>
      <c r="W1468" s="618"/>
      <c r="X1468" s="618"/>
      <c r="Y1468" s="618"/>
      <c r="Z1468" s="618"/>
      <c r="AC1468" s="619"/>
      <c r="AD1468" s="620"/>
      <c r="AJ1468" s="668"/>
      <c r="AO1468" s="612"/>
      <c r="AP1468" s="612"/>
      <c r="AY1468" s="623"/>
      <c r="BD1468" s="611"/>
      <c r="BG1468" s="624"/>
      <c r="BH1468" s="625"/>
      <c r="BI1468" s="672"/>
      <c r="BO1468" s="612"/>
      <c r="BY1468" s="669"/>
      <c r="CA1468" s="669"/>
    </row>
    <row r="1469" spans="3:79" s="610" customFormat="1">
      <c r="C1469" s="611"/>
      <c r="D1469" s="612"/>
      <c r="E1469" s="613"/>
      <c r="F1469" s="614"/>
      <c r="J1469" s="612"/>
      <c r="N1469" s="668"/>
      <c r="P1469" s="618"/>
      <c r="Q1469" s="618"/>
      <c r="R1469" s="618"/>
      <c r="S1469" s="618"/>
      <c r="T1469" s="618"/>
      <c r="U1469" s="618"/>
      <c r="V1469" s="618"/>
      <c r="W1469" s="618"/>
      <c r="X1469" s="618"/>
      <c r="Y1469" s="618"/>
      <c r="Z1469" s="618"/>
      <c r="AC1469" s="619"/>
      <c r="AD1469" s="620"/>
      <c r="AJ1469" s="668"/>
      <c r="AO1469" s="612"/>
      <c r="AP1469" s="612"/>
      <c r="AY1469" s="623"/>
      <c r="BD1469" s="611"/>
      <c r="BG1469" s="624"/>
      <c r="BH1469" s="625"/>
      <c r="BI1469" s="672"/>
      <c r="BO1469" s="612"/>
      <c r="BY1469" s="669"/>
      <c r="CA1469" s="669"/>
    </row>
    <row r="1470" spans="3:79" s="610" customFormat="1">
      <c r="C1470" s="611"/>
      <c r="D1470" s="612"/>
      <c r="E1470" s="613"/>
      <c r="F1470" s="614"/>
      <c r="J1470" s="612"/>
      <c r="N1470" s="668"/>
      <c r="P1470" s="618"/>
      <c r="Q1470" s="618"/>
      <c r="R1470" s="618"/>
      <c r="S1470" s="618"/>
      <c r="T1470" s="618"/>
      <c r="U1470" s="618"/>
      <c r="V1470" s="618"/>
      <c r="W1470" s="618"/>
      <c r="X1470" s="618"/>
      <c r="Y1470" s="618"/>
      <c r="Z1470" s="618"/>
      <c r="AC1470" s="619"/>
      <c r="AD1470" s="620"/>
      <c r="AJ1470" s="668"/>
      <c r="AO1470" s="612"/>
      <c r="AP1470" s="612"/>
      <c r="AY1470" s="623"/>
      <c r="BD1470" s="611"/>
      <c r="BG1470" s="624"/>
      <c r="BH1470" s="625"/>
      <c r="BI1470" s="672"/>
      <c r="BO1470" s="612"/>
      <c r="BY1470" s="669"/>
      <c r="CA1470" s="669"/>
    </row>
    <row r="1471" spans="3:79" s="610" customFormat="1">
      <c r="C1471" s="611"/>
      <c r="D1471" s="612"/>
      <c r="E1471" s="613"/>
      <c r="F1471" s="614"/>
      <c r="J1471" s="612"/>
      <c r="N1471" s="668"/>
      <c r="P1471" s="618"/>
      <c r="Q1471" s="618"/>
      <c r="R1471" s="618"/>
      <c r="S1471" s="618"/>
      <c r="T1471" s="618"/>
      <c r="U1471" s="618"/>
      <c r="V1471" s="618"/>
      <c r="W1471" s="618"/>
      <c r="X1471" s="618"/>
      <c r="Y1471" s="618"/>
      <c r="Z1471" s="618"/>
      <c r="AC1471" s="619"/>
      <c r="AD1471" s="620"/>
      <c r="AJ1471" s="668"/>
      <c r="AO1471" s="612"/>
      <c r="AP1471" s="612"/>
      <c r="AY1471" s="623"/>
      <c r="BD1471" s="611"/>
      <c r="BG1471" s="624"/>
      <c r="BH1471" s="625"/>
      <c r="BI1471" s="672"/>
      <c r="BO1471" s="612"/>
      <c r="BY1471" s="669"/>
      <c r="CA1471" s="669"/>
    </row>
    <row r="1472" spans="3:79" s="610" customFormat="1">
      <c r="C1472" s="611"/>
      <c r="D1472" s="612"/>
      <c r="E1472" s="613"/>
      <c r="F1472" s="614"/>
      <c r="J1472" s="612"/>
      <c r="N1472" s="668"/>
      <c r="P1472" s="618"/>
      <c r="Q1472" s="618"/>
      <c r="R1472" s="618"/>
      <c r="S1472" s="618"/>
      <c r="T1472" s="618"/>
      <c r="U1472" s="618"/>
      <c r="V1472" s="618"/>
      <c r="W1472" s="618"/>
      <c r="X1472" s="618"/>
      <c r="Y1472" s="618"/>
      <c r="Z1472" s="618"/>
      <c r="AC1472" s="619"/>
      <c r="AD1472" s="620"/>
      <c r="AJ1472" s="668"/>
      <c r="AO1472" s="612"/>
      <c r="AP1472" s="612"/>
      <c r="AY1472" s="623"/>
      <c r="BD1472" s="611"/>
      <c r="BG1472" s="624"/>
      <c r="BH1472" s="625"/>
      <c r="BI1472" s="672"/>
      <c r="BO1472" s="612"/>
      <c r="BY1472" s="669"/>
      <c r="CA1472" s="669"/>
    </row>
    <row r="1473" spans="3:79" s="610" customFormat="1">
      <c r="C1473" s="611"/>
      <c r="D1473" s="612"/>
      <c r="E1473" s="613"/>
      <c r="F1473" s="614"/>
      <c r="J1473" s="612"/>
      <c r="N1473" s="668"/>
      <c r="P1473" s="618"/>
      <c r="Q1473" s="618"/>
      <c r="R1473" s="618"/>
      <c r="S1473" s="618"/>
      <c r="T1473" s="618"/>
      <c r="U1473" s="618"/>
      <c r="V1473" s="618"/>
      <c r="W1473" s="618"/>
      <c r="X1473" s="618"/>
      <c r="Y1473" s="618"/>
      <c r="Z1473" s="618"/>
      <c r="AC1473" s="619"/>
      <c r="AD1473" s="620"/>
      <c r="AJ1473" s="668"/>
      <c r="AO1473" s="612"/>
      <c r="AP1473" s="612"/>
      <c r="AY1473" s="623"/>
      <c r="BD1473" s="611"/>
      <c r="BG1473" s="624"/>
      <c r="BH1473" s="625"/>
      <c r="BI1473" s="672"/>
      <c r="BO1473" s="612"/>
      <c r="BY1473" s="669"/>
      <c r="CA1473" s="669"/>
    </row>
    <row r="1474" spans="3:79" s="610" customFormat="1">
      <c r="C1474" s="611"/>
      <c r="D1474" s="612"/>
      <c r="E1474" s="613"/>
      <c r="F1474" s="614"/>
      <c r="J1474" s="612"/>
      <c r="N1474" s="668"/>
      <c r="P1474" s="618"/>
      <c r="Q1474" s="618"/>
      <c r="R1474" s="618"/>
      <c r="S1474" s="618"/>
      <c r="T1474" s="618"/>
      <c r="U1474" s="618"/>
      <c r="V1474" s="618"/>
      <c r="W1474" s="618"/>
      <c r="X1474" s="618"/>
      <c r="Y1474" s="618"/>
      <c r="Z1474" s="618"/>
      <c r="AC1474" s="619"/>
      <c r="AD1474" s="620"/>
      <c r="AJ1474" s="668"/>
      <c r="AO1474" s="612"/>
      <c r="AP1474" s="612"/>
      <c r="AY1474" s="623"/>
      <c r="BD1474" s="611"/>
      <c r="BG1474" s="624"/>
      <c r="BH1474" s="625"/>
      <c r="BI1474" s="672"/>
      <c r="BO1474" s="612"/>
      <c r="BY1474" s="669"/>
      <c r="CA1474" s="669"/>
    </row>
    <row r="1475" spans="3:79" s="610" customFormat="1">
      <c r="C1475" s="611"/>
      <c r="D1475" s="612"/>
      <c r="E1475" s="613"/>
      <c r="F1475" s="614"/>
      <c r="J1475" s="612"/>
      <c r="N1475" s="668"/>
      <c r="P1475" s="618"/>
      <c r="Q1475" s="618"/>
      <c r="R1475" s="618"/>
      <c r="S1475" s="618"/>
      <c r="T1475" s="618"/>
      <c r="U1475" s="618"/>
      <c r="V1475" s="618"/>
      <c r="W1475" s="618"/>
      <c r="X1475" s="618"/>
      <c r="Y1475" s="618"/>
      <c r="Z1475" s="618"/>
      <c r="AC1475" s="619"/>
      <c r="AD1475" s="620"/>
      <c r="AJ1475" s="668"/>
      <c r="AO1475" s="612"/>
      <c r="AP1475" s="612"/>
      <c r="AY1475" s="623"/>
      <c r="BD1475" s="611"/>
      <c r="BG1475" s="624"/>
      <c r="BH1475" s="625"/>
      <c r="BI1475" s="672"/>
      <c r="BO1475" s="612"/>
      <c r="BY1475" s="669"/>
      <c r="CA1475" s="669"/>
    </row>
    <row r="1476" spans="3:79" s="610" customFormat="1">
      <c r="C1476" s="611"/>
      <c r="D1476" s="612"/>
      <c r="E1476" s="613"/>
      <c r="F1476" s="614"/>
      <c r="J1476" s="612"/>
      <c r="N1476" s="668"/>
      <c r="P1476" s="618"/>
      <c r="Q1476" s="618"/>
      <c r="R1476" s="618"/>
      <c r="S1476" s="618"/>
      <c r="T1476" s="618"/>
      <c r="U1476" s="618"/>
      <c r="V1476" s="618"/>
      <c r="W1476" s="618"/>
      <c r="X1476" s="618"/>
      <c r="Y1476" s="618"/>
      <c r="Z1476" s="618"/>
      <c r="AC1476" s="619"/>
      <c r="AD1476" s="620"/>
      <c r="AJ1476" s="668"/>
      <c r="AO1476" s="612"/>
      <c r="AP1476" s="612"/>
      <c r="AY1476" s="623"/>
      <c r="BD1476" s="611"/>
      <c r="BG1476" s="624"/>
      <c r="BH1476" s="625"/>
      <c r="BI1476" s="672"/>
      <c r="BO1476" s="612"/>
      <c r="BY1476" s="669"/>
      <c r="CA1476" s="669"/>
    </row>
    <row r="1477" spans="3:79" s="610" customFormat="1">
      <c r="C1477" s="611"/>
      <c r="D1477" s="612"/>
      <c r="E1477" s="613"/>
      <c r="F1477" s="614"/>
      <c r="J1477" s="612"/>
      <c r="N1477" s="668"/>
      <c r="P1477" s="618"/>
      <c r="Q1477" s="618"/>
      <c r="R1477" s="618"/>
      <c r="S1477" s="618"/>
      <c r="T1477" s="618"/>
      <c r="U1477" s="618"/>
      <c r="V1477" s="618"/>
      <c r="W1477" s="618"/>
      <c r="X1477" s="618"/>
      <c r="Y1477" s="618"/>
      <c r="Z1477" s="618"/>
      <c r="AC1477" s="619"/>
      <c r="AD1477" s="620"/>
      <c r="AJ1477" s="668"/>
      <c r="AO1477" s="612"/>
      <c r="AP1477" s="612"/>
      <c r="AY1477" s="623"/>
      <c r="BD1477" s="611"/>
      <c r="BG1477" s="624"/>
      <c r="BH1477" s="625"/>
      <c r="BI1477" s="672"/>
      <c r="BO1477" s="612"/>
      <c r="BY1477" s="669"/>
      <c r="CA1477" s="669"/>
    </row>
    <row r="1478" spans="3:79" s="610" customFormat="1">
      <c r="C1478" s="611"/>
      <c r="D1478" s="612"/>
      <c r="E1478" s="613"/>
      <c r="F1478" s="614"/>
      <c r="J1478" s="612"/>
      <c r="N1478" s="668"/>
      <c r="P1478" s="618"/>
      <c r="Q1478" s="618"/>
      <c r="R1478" s="618"/>
      <c r="S1478" s="618"/>
      <c r="T1478" s="618"/>
      <c r="U1478" s="618"/>
      <c r="V1478" s="618"/>
      <c r="W1478" s="618"/>
      <c r="X1478" s="618"/>
      <c r="Y1478" s="618"/>
      <c r="Z1478" s="618"/>
      <c r="AC1478" s="619"/>
      <c r="AD1478" s="620"/>
      <c r="AJ1478" s="668"/>
      <c r="AO1478" s="612"/>
      <c r="AP1478" s="612"/>
      <c r="AY1478" s="623"/>
      <c r="BD1478" s="611"/>
      <c r="BG1478" s="624"/>
      <c r="BH1478" s="625"/>
      <c r="BI1478" s="672"/>
      <c r="BO1478" s="612"/>
      <c r="BY1478" s="669"/>
      <c r="CA1478" s="669"/>
    </row>
    <row r="1479" spans="3:79" s="610" customFormat="1">
      <c r="C1479" s="611"/>
      <c r="D1479" s="612"/>
      <c r="E1479" s="613"/>
      <c r="F1479" s="614"/>
      <c r="J1479" s="612"/>
      <c r="N1479" s="668"/>
      <c r="P1479" s="618"/>
      <c r="Q1479" s="618"/>
      <c r="R1479" s="618"/>
      <c r="S1479" s="618"/>
      <c r="T1479" s="618"/>
      <c r="U1479" s="618"/>
      <c r="V1479" s="618"/>
      <c r="W1479" s="618"/>
      <c r="X1479" s="618"/>
      <c r="Y1479" s="618"/>
      <c r="Z1479" s="618"/>
      <c r="AC1479" s="619"/>
      <c r="AD1479" s="620"/>
      <c r="AJ1479" s="668"/>
      <c r="AO1479" s="612"/>
      <c r="AP1479" s="612"/>
      <c r="AY1479" s="623"/>
      <c r="BD1479" s="611"/>
      <c r="BG1479" s="624"/>
      <c r="BH1479" s="625"/>
      <c r="BI1479" s="672"/>
      <c r="BO1479" s="612"/>
      <c r="BY1479" s="669"/>
      <c r="CA1479" s="669"/>
    </row>
    <row r="1480" spans="3:79" s="610" customFormat="1">
      <c r="C1480" s="611"/>
      <c r="D1480" s="612"/>
      <c r="E1480" s="613"/>
      <c r="F1480" s="614"/>
      <c r="J1480" s="612"/>
      <c r="N1480" s="668"/>
      <c r="P1480" s="618"/>
      <c r="Q1480" s="618"/>
      <c r="R1480" s="618"/>
      <c r="S1480" s="618"/>
      <c r="T1480" s="618"/>
      <c r="U1480" s="618"/>
      <c r="V1480" s="618"/>
      <c r="W1480" s="618"/>
      <c r="X1480" s="618"/>
      <c r="Y1480" s="618"/>
      <c r="Z1480" s="618"/>
      <c r="AC1480" s="619"/>
      <c r="AD1480" s="620"/>
      <c r="AJ1480" s="668"/>
      <c r="AO1480" s="612"/>
      <c r="AP1480" s="612"/>
      <c r="AY1480" s="623"/>
      <c r="BD1480" s="611"/>
      <c r="BG1480" s="624"/>
      <c r="BH1480" s="625"/>
      <c r="BI1480" s="672"/>
      <c r="BO1480" s="612"/>
      <c r="BY1480" s="669"/>
      <c r="CA1480" s="669"/>
    </row>
    <row r="1481" spans="3:79" s="610" customFormat="1">
      <c r="C1481" s="611"/>
      <c r="D1481" s="612"/>
      <c r="E1481" s="613"/>
      <c r="F1481" s="614"/>
      <c r="J1481" s="612"/>
      <c r="N1481" s="668"/>
      <c r="P1481" s="618"/>
      <c r="Q1481" s="618"/>
      <c r="R1481" s="618"/>
      <c r="S1481" s="618"/>
      <c r="T1481" s="618"/>
      <c r="U1481" s="618"/>
      <c r="V1481" s="618"/>
      <c r="W1481" s="618"/>
      <c r="X1481" s="618"/>
      <c r="Y1481" s="618"/>
      <c r="Z1481" s="618"/>
      <c r="AC1481" s="619"/>
      <c r="AD1481" s="620"/>
      <c r="AJ1481" s="668"/>
      <c r="AO1481" s="612"/>
      <c r="AP1481" s="612"/>
      <c r="AY1481" s="623"/>
      <c r="BD1481" s="611"/>
      <c r="BG1481" s="624"/>
      <c r="BH1481" s="625"/>
      <c r="BI1481" s="672"/>
      <c r="BO1481" s="612"/>
      <c r="BY1481" s="669"/>
      <c r="CA1481" s="669"/>
    </row>
    <row r="1482" spans="3:79" s="610" customFormat="1">
      <c r="C1482" s="611"/>
      <c r="D1482" s="612"/>
      <c r="E1482" s="613"/>
      <c r="F1482" s="614"/>
      <c r="J1482" s="612"/>
      <c r="N1482" s="668"/>
      <c r="P1482" s="618"/>
      <c r="Q1482" s="618"/>
      <c r="R1482" s="618"/>
      <c r="S1482" s="618"/>
      <c r="T1482" s="618"/>
      <c r="U1482" s="618"/>
      <c r="V1482" s="618"/>
      <c r="W1482" s="618"/>
      <c r="X1482" s="618"/>
      <c r="Y1482" s="618"/>
      <c r="Z1482" s="618"/>
      <c r="AC1482" s="619"/>
      <c r="AD1482" s="620"/>
      <c r="AJ1482" s="668"/>
      <c r="AO1482" s="612"/>
      <c r="AP1482" s="612"/>
      <c r="AY1482" s="623"/>
      <c r="BD1482" s="611"/>
      <c r="BG1482" s="624"/>
      <c r="BH1482" s="625"/>
      <c r="BI1482" s="672"/>
      <c r="BO1482" s="612"/>
      <c r="BY1482" s="669"/>
      <c r="CA1482" s="669"/>
    </row>
    <row r="1483" spans="3:79" s="610" customFormat="1">
      <c r="C1483" s="611"/>
      <c r="D1483" s="612"/>
      <c r="E1483" s="613"/>
      <c r="F1483" s="614"/>
      <c r="J1483" s="612"/>
      <c r="N1483" s="668"/>
      <c r="P1483" s="618"/>
      <c r="Q1483" s="618"/>
      <c r="R1483" s="618"/>
      <c r="S1483" s="618"/>
      <c r="T1483" s="618"/>
      <c r="U1483" s="618"/>
      <c r="V1483" s="618"/>
      <c r="W1483" s="618"/>
      <c r="X1483" s="618"/>
      <c r="Y1483" s="618"/>
      <c r="Z1483" s="618"/>
      <c r="AC1483" s="619"/>
      <c r="AD1483" s="620"/>
      <c r="AJ1483" s="668"/>
      <c r="AO1483" s="612"/>
      <c r="AP1483" s="612"/>
      <c r="AY1483" s="623"/>
      <c r="BD1483" s="611"/>
      <c r="BG1483" s="624"/>
      <c r="BH1483" s="625"/>
      <c r="BI1483" s="672"/>
      <c r="BO1483" s="612"/>
      <c r="BY1483" s="669"/>
      <c r="CA1483" s="669"/>
    </row>
    <row r="1484" spans="3:79" s="610" customFormat="1">
      <c r="C1484" s="611"/>
      <c r="D1484" s="612"/>
      <c r="E1484" s="613"/>
      <c r="F1484" s="614"/>
      <c r="J1484" s="612"/>
      <c r="N1484" s="668"/>
      <c r="P1484" s="618"/>
      <c r="Q1484" s="618"/>
      <c r="R1484" s="618"/>
      <c r="S1484" s="618"/>
      <c r="T1484" s="618"/>
      <c r="U1484" s="618"/>
      <c r="V1484" s="618"/>
      <c r="W1484" s="618"/>
      <c r="X1484" s="618"/>
      <c r="Y1484" s="618"/>
      <c r="Z1484" s="618"/>
      <c r="AC1484" s="619"/>
      <c r="AD1484" s="620"/>
      <c r="AJ1484" s="668"/>
      <c r="AO1484" s="612"/>
      <c r="AP1484" s="612"/>
      <c r="AY1484" s="623"/>
      <c r="BD1484" s="611"/>
      <c r="BG1484" s="624"/>
      <c r="BH1484" s="625"/>
      <c r="BI1484" s="672"/>
      <c r="BO1484" s="612"/>
      <c r="BY1484" s="669"/>
      <c r="CA1484" s="669"/>
    </row>
    <row r="1485" spans="3:79" s="610" customFormat="1">
      <c r="C1485" s="611"/>
      <c r="D1485" s="612"/>
      <c r="E1485" s="613"/>
      <c r="F1485" s="614"/>
      <c r="J1485" s="612"/>
      <c r="N1485" s="668"/>
      <c r="P1485" s="618"/>
      <c r="Q1485" s="618"/>
      <c r="R1485" s="618"/>
      <c r="S1485" s="618"/>
      <c r="T1485" s="618"/>
      <c r="U1485" s="618"/>
      <c r="V1485" s="618"/>
      <c r="W1485" s="618"/>
      <c r="X1485" s="618"/>
      <c r="Y1485" s="618"/>
      <c r="Z1485" s="618"/>
      <c r="AC1485" s="619"/>
      <c r="AD1485" s="620"/>
      <c r="AJ1485" s="668"/>
      <c r="AO1485" s="612"/>
      <c r="AP1485" s="612"/>
      <c r="AY1485" s="623"/>
      <c r="BD1485" s="611"/>
      <c r="BG1485" s="624"/>
      <c r="BH1485" s="625"/>
      <c r="BI1485" s="672"/>
      <c r="BO1485" s="612"/>
      <c r="BY1485" s="669"/>
      <c r="CA1485" s="669"/>
    </row>
    <row r="1486" spans="3:79" s="610" customFormat="1">
      <c r="C1486" s="611"/>
      <c r="D1486" s="612"/>
      <c r="E1486" s="613"/>
      <c r="F1486" s="614"/>
      <c r="J1486" s="612"/>
      <c r="N1486" s="668"/>
      <c r="P1486" s="618"/>
      <c r="Q1486" s="618"/>
      <c r="R1486" s="618"/>
      <c r="S1486" s="618"/>
      <c r="T1486" s="618"/>
      <c r="U1486" s="618"/>
      <c r="V1486" s="618"/>
      <c r="W1486" s="618"/>
      <c r="X1486" s="618"/>
      <c r="Y1486" s="618"/>
      <c r="Z1486" s="618"/>
      <c r="AC1486" s="619"/>
      <c r="AD1486" s="620"/>
      <c r="AJ1486" s="668"/>
      <c r="AO1486" s="612"/>
      <c r="AP1486" s="612"/>
      <c r="AY1486" s="623"/>
      <c r="BD1486" s="611"/>
      <c r="BG1486" s="624"/>
      <c r="BH1486" s="625"/>
      <c r="BI1486" s="672"/>
      <c r="BO1486" s="612"/>
      <c r="BY1486" s="669"/>
      <c r="CA1486" s="669"/>
    </row>
    <row r="1487" spans="3:79" s="610" customFormat="1">
      <c r="C1487" s="611"/>
      <c r="D1487" s="612"/>
      <c r="E1487" s="613"/>
      <c r="F1487" s="614"/>
      <c r="J1487" s="612"/>
      <c r="N1487" s="668"/>
      <c r="P1487" s="618"/>
      <c r="Q1487" s="618"/>
      <c r="R1487" s="618"/>
      <c r="S1487" s="618"/>
      <c r="T1487" s="618"/>
      <c r="U1487" s="618"/>
      <c r="V1487" s="618"/>
      <c r="W1487" s="618"/>
      <c r="X1487" s="618"/>
      <c r="Y1487" s="618"/>
      <c r="Z1487" s="618"/>
      <c r="AC1487" s="619"/>
      <c r="AD1487" s="620"/>
      <c r="AJ1487" s="668"/>
      <c r="AO1487" s="612"/>
      <c r="AP1487" s="612"/>
      <c r="AY1487" s="623"/>
      <c r="BD1487" s="611"/>
      <c r="BG1487" s="624"/>
      <c r="BH1487" s="625"/>
      <c r="BI1487" s="672"/>
      <c r="BO1487" s="612"/>
      <c r="BY1487" s="669"/>
      <c r="CA1487" s="669"/>
    </row>
    <row r="1488" spans="3:79" s="610" customFormat="1">
      <c r="C1488" s="611"/>
      <c r="D1488" s="612"/>
      <c r="E1488" s="613"/>
      <c r="F1488" s="614"/>
      <c r="J1488" s="612"/>
      <c r="N1488" s="668"/>
      <c r="P1488" s="618"/>
      <c r="Q1488" s="618"/>
      <c r="R1488" s="618"/>
      <c r="S1488" s="618"/>
      <c r="T1488" s="618"/>
      <c r="U1488" s="618"/>
      <c r="V1488" s="618"/>
      <c r="W1488" s="618"/>
      <c r="X1488" s="618"/>
      <c r="Y1488" s="618"/>
      <c r="Z1488" s="618"/>
      <c r="AC1488" s="619"/>
      <c r="AD1488" s="620"/>
      <c r="AJ1488" s="668"/>
      <c r="AO1488" s="612"/>
      <c r="AP1488" s="612"/>
      <c r="AY1488" s="623"/>
      <c r="BD1488" s="611"/>
      <c r="BG1488" s="624"/>
      <c r="BH1488" s="625"/>
      <c r="BI1488" s="672"/>
      <c r="BO1488" s="612"/>
      <c r="BY1488" s="669"/>
      <c r="CA1488" s="669"/>
    </row>
    <row r="1489" spans="3:79" s="610" customFormat="1">
      <c r="C1489" s="611"/>
      <c r="D1489" s="612"/>
      <c r="E1489" s="613"/>
      <c r="F1489" s="614"/>
      <c r="J1489" s="612"/>
      <c r="N1489" s="668"/>
      <c r="P1489" s="618"/>
      <c r="Q1489" s="618"/>
      <c r="R1489" s="618"/>
      <c r="S1489" s="618"/>
      <c r="T1489" s="618"/>
      <c r="U1489" s="618"/>
      <c r="V1489" s="618"/>
      <c r="W1489" s="618"/>
      <c r="X1489" s="618"/>
      <c r="Y1489" s="618"/>
      <c r="Z1489" s="618"/>
      <c r="AC1489" s="619"/>
      <c r="AD1489" s="620"/>
      <c r="AJ1489" s="668"/>
      <c r="AO1489" s="612"/>
      <c r="AP1489" s="612"/>
      <c r="AY1489" s="623"/>
      <c r="BD1489" s="611"/>
      <c r="BG1489" s="624"/>
      <c r="BH1489" s="625"/>
      <c r="BI1489" s="672"/>
      <c r="BO1489" s="612"/>
      <c r="BY1489" s="669"/>
      <c r="CA1489" s="669"/>
    </row>
    <row r="1490" spans="3:79" s="610" customFormat="1">
      <c r="C1490" s="611"/>
      <c r="D1490" s="612"/>
      <c r="E1490" s="613"/>
      <c r="F1490" s="614"/>
      <c r="J1490" s="612"/>
      <c r="N1490" s="668"/>
      <c r="P1490" s="618"/>
      <c r="Q1490" s="618"/>
      <c r="R1490" s="618"/>
      <c r="S1490" s="618"/>
      <c r="T1490" s="618"/>
      <c r="U1490" s="618"/>
      <c r="V1490" s="618"/>
      <c r="W1490" s="618"/>
      <c r="X1490" s="618"/>
      <c r="Y1490" s="618"/>
      <c r="Z1490" s="618"/>
      <c r="AC1490" s="619"/>
      <c r="AD1490" s="620"/>
      <c r="AJ1490" s="668"/>
      <c r="AO1490" s="612"/>
      <c r="AP1490" s="612"/>
      <c r="AY1490" s="623"/>
      <c r="BD1490" s="611"/>
      <c r="BG1490" s="624"/>
      <c r="BH1490" s="625"/>
      <c r="BI1490" s="672"/>
      <c r="BO1490" s="612"/>
      <c r="BY1490" s="669"/>
      <c r="CA1490" s="669"/>
    </row>
    <row r="1491" spans="3:79" s="610" customFormat="1">
      <c r="C1491" s="611"/>
      <c r="D1491" s="612"/>
      <c r="E1491" s="613"/>
      <c r="F1491" s="614"/>
      <c r="J1491" s="612"/>
      <c r="N1491" s="668"/>
      <c r="P1491" s="618"/>
      <c r="Q1491" s="618"/>
      <c r="R1491" s="618"/>
      <c r="S1491" s="618"/>
      <c r="T1491" s="618"/>
      <c r="U1491" s="618"/>
      <c r="V1491" s="618"/>
      <c r="W1491" s="618"/>
      <c r="X1491" s="618"/>
      <c r="Y1491" s="618"/>
      <c r="Z1491" s="618"/>
      <c r="AC1491" s="619"/>
      <c r="AD1491" s="620"/>
      <c r="AJ1491" s="668"/>
      <c r="AO1491" s="612"/>
      <c r="AP1491" s="612"/>
      <c r="AY1491" s="623"/>
      <c r="BD1491" s="611"/>
      <c r="BG1491" s="624"/>
      <c r="BH1491" s="625"/>
      <c r="BI1491" s="672"/>
      <c r="BO1491" s="612"/>
      <c r="BY1491" s="669"/>
      <c r="CA1491" s="669"/>
    </row>
    <row r="1492" spans="3:79" s="610" customFormat="1">
      <c r="C1492" s="611"/>
      <c r="D1492" s="612"/>
      <c r="E1492" s="613"/>
      <c r="F1492" s="614"/>
      <c r="J1492" s="612"/>
      <c r="N1492" s="668"/>
      <c r="P1492" s="618"/>
      <c r="Q1492" s="618"/>
      <c r="R1492" s="618"/>
      <c r="S1492" s="618"/>
      <c r="T1492" s="618"/>
      <c r="U1492" s="618"/>
      <c r="V1492" s="618"/>
      <c r="W1492" s="618"/>
      <c r="X1492" s="618"/>
      <c r="Y1492" s="618"/>
      <c r="Z1492" s="618"/>
      <c r="AC1492" s="619"/>
      <c r="AD1492" s="620"/>
      <c r="AJ1492" s="668"/>
      <c r="AO1492" s="612"/>
      <c r="AP1492" s="612"/>
      <c r="AY1492" s="623"/>
      <c r="BD1492" s="611"/>
      <c r="BG1492" s="624"/>
      <c r="BH1492" s="625"/>
      <c r="BI1492" s="672"/>
      <c r="BO1492" s="612"/>
      <c r="BY1492" s="669"/>
      <c r="CA1492" s="669"/>
    </row>
    <row r="1493" spans="3:79" s="610" customFormat="1">
      <c r="C1493" s="611"/>
      <c r="D1493" s="612"/>
      <c r="E1493" s="613"/>
      <c r="F1493" s="614"/>
      <c r="J1493" s="612"/>
      <c r="N1493" s="668"/>
      <c r="P1493" s="618"/>
      <c r="Q1493" s="618"/>
      <c r="R1493" s="618"/>
      <c r="S1493" s="618"/>
      <c r="T1493" s="618"/>
      <c r="U1493" s="618"/>
      <c r="V1493" s="618"/>
      <c r="W1493" s="618"/>
      <c r="X1493" s="618"/>
      <c r="Y1493" s="618"/>
      <c r="Z1493" s="618"/>
      <c r="AC1493" s="619"/>
      <c r="AD1493" s="620"/>
      <c r="AJ1493" s="668"/>
      <c r="AO1493" s="612"/>
      <c r="AP1493" s="612"/>
      <c r="AY1493" s="623"/>
      <c r="BD1493" s="611"/>
      <c r="BG1493" s="624"/>
      <c r="BH1493" s="625"/>
      <c r="BI1493" s="672"/>
      <c r="BO1493" s="612"/>
      <c r="BY1493" s="669"/>
      <c r="CA1493" s="669"/>
    </row>
    <row r="1494" spans="3:79" s="610" customFormat="1">
      <c r="C1494" s="611"/>
      <c r="D1494" s="612"/>
      <c r="E1494" s="613"/>
      <c r="F1494" s="614"/>
      <c r="J1494" s="612"/>
      <c r="N1494" s="668"/>
      <c r="P1494" s="618"/>
      <c r="Q1494" s="618"/>
      <c r="R1494" s="618"/>
      <c r="S1494" s="618"/>
      <c r="T1494" s="618"/>
      <c r="U1494" s="618"/>
      <c r="V1494" s="618"/>
      <c r="W1494" s="618"/>
      <c r="X1494" s="618"/>
      <c r="Y1494" s="618"/>
      <c r="Z1494" s="618"/>
      <c r="AC1494" s="619"/>
      <c r="AD1494" s="620"/>
      <c r="AJ1494" s="668"/>
      <c r="AO1494" s="612"/>
      <c r="AP1494" s="612"/>
      <c r="AY1494" s="623"/>
      <c r="BD1494" s="611"/>
      <c r="BG1494" s="624"/>
      <c r="BH1494" s="625"/>
      <c r="BI1494" s="672"/>
      <c r="BO1494" s="612"/>
      <c r="BY1494" s="669"/>
      <c r="CA1494" s="669"/>
    </row>
    <row r="1495" spans="3:79" s="610" customFormat="1">
      <c r="C1495" s="611"/>
      <c r="D1495" s="612"/>
      <c r="E1495" s="613"/>
      <c r="F1495" s="614"/>
      <c r="J1495" s="612"/>
      <c r="N1495" s="668"/>
      <c r="P1495" s="618"/>
      <c r="Q1495" s="618"/>
      <c r="R1495" s="618"/>
      <c r="S1495" s="618"/>
      <c r="T1495" s="618"/>
      <c r="U1495" s="618"/>
      <c r="V1495" s="618"/>
      <c r="W1495" s="618"/>
      <c r="X1495" s="618"/>
      <c r="Y1495" s="618"/>
      <c r="Z1495" s="618"/>
      <c r="AC1495" s="619"/>
      <c r="AD1495" s="620"/>
      <c r="AJ1495" s="668"/>
      <c r="AO1495" s="612"/>
      <c r="AP1495" s="612"/>
      <c r="AY1495" s="623"/>
      <c r="BD1495" s="611"/>
      <c r="BG1495" s="624"/>
      <c r="BH1495" s="625"/>
      <c r="BI1495" s="672"/>
      <c r="BO1495" s="612"/>
      <c r="BY1495" s="669"/>
      <c r="CA1495" s="669"/>
    </row>
    <row r="1496" spans="3:79" s="610" customFormat="1">
      <c r="C1496" s="611"/>
      <c r="D1496" s="612"/>
      <c r="E1496" s="613"/>
      <c r="F1496" s="614"/>
      <c r="J1496" s="612"/>
      <c r="N1496" s="668"/>
      <c r="P1496" s="618"/>
      <c r="Q1496" s="618"/>
      <c r="R1496" s="618"/>
      <c r="S1496" s="618"/>
      <c r="T1496" s="618"/>
      <c r="U1496" s="618"/>
      <c r="V1496" s="618"/>
      <c r="W1496" s="618"/>
      <c r="X1496" s="618"/>
      <c r="Y1496" s="618"/>
      <c r="Z1496" s="618"/>
      <c r="AC1496" s="619"/>
      <c r="AD1496" s="620"/>
      <c r="AJ1496" s="668"/>
      <c r="AO1496" s="612"/>
      <c r="AP1496" s="612"/>
      <c r="AY1496" s="623"/>
      <c r="BD1496" s="611"/>
      <c r="BG1496" s="624"/>
      <c r="BH1496" s="625"/>
      <c r="BI1496" s="672"/>
      <c r="BO1496" s="612"/>
      <c r="BY1496" s="669"/>
      <c r="CA1496" s="669"/>
    </row>
    <row r="1497" spans="3:79" s="610" customFormat="1">
      <c r="C1497" s="611"/>
      <c r="D1497" s="612"/>
      <c r="E1497" s="613"/>
      <c r="F1497" s="614"/>
      <c r="J1497" s="612"/>
      <c r="N1497" s="668"/>
      <c r="P1497" s="618"/>
      <c r="Q1497" s="618"/>
      <c r="R1497" s="618"/>
      <c r="S1497" s="618"/>
      <c r="T1497" s="618"/>
      <c r="U1497" s="618"/>
      <c r="V1497" s="618"/>
      <c r="W1497" s="618"/>
      <c r="X1497" s="618"/>
      <c r="Y1497" s="618"/>
      <c r="Z1497" s="618"/>
      <c r="AC1497" s="619"/>
      <c r="AD1497" s="620"/>
      <c r="AJ1497" s="668"/>
      <c r="AO1497" s="612"/>
      <c r="AP1497" s="612"/>
      <c r="AY1497" s="623"/>
      <c r="BD1497" s="611"/>
      <c r="BG1497" s="624"/>
      <c r="BH1497" s="625"/>
      <c r="BI1497" s="672"/>
      <c r="BO1497" s="612"/>
      <c r="BY1497" s="669"/>
      <c r="CA1497" s="669"/>
    </row>
    <row r="1498" spans="3:79" s="610" customFormat="1">
      <c r="C1498" s="611"/>
      <c r="D1498" s="612"/>
      <c r="E1498" s="613"/>
      <c r="F1498" s="614"/>
      <c r="J1498" s="612"/>
      <c r="N1498" s="668"/>
      <c r="P1498" s="618"/>
      <c r="Q1498" s="618"/>
      <c r="R1498" s="618"/>
      <c r="S1498" s="618"/>
      <c r="T1498" s="618"/>
      <c r="U1498" s="618"/>
      <c r="V1498" s="618"/>
      <c r="W1498" s="618"/>
      <c r="X1498" s="618"/>
      <c r="Y1498" s="618"/>
      <c r="Z1498" s="618"/>
      <c r="AC1498" s="619"/>
      <c r="AD1498" s="620"/>
      <c r="AJ1498" s="668"/>
      <c r="AO1498" s="612"/>
      <c r="AP1498" s="612"/>
      <c r="AY1498" s="623"/>
      <c r="BD1498" s="611"/>
      <c r="BG1498" s="624"/>
      <c r="BH1498" s="625"/>
      <c r="BI1498" s="672"/>
      <c r="BO1498" s="612"/>
      <c r="BY1498" s="669"/>
      <c r="CA1498" s="669"/>
    </row>
    <row r="1499" spans="3:79" s="610" customFormat="1">
      <c r="C1499" s="611"/>
      <c r="D1499" s="612"/>
      <c r="E1499" s="613"/>
      <c r="F1499" s="614"/>
      <c r="J1499" s="612"/>
      <c r="N1499" s="668"/>
      <c r="P1499" s="618"/>
      <c r="Q1499" s="618"/>
      <c r="R1499" s="618"/>
      <c r="S1499" s="618"/>
      <c r="T1499" s="618"/>
      <c r="U1499" s="618"/>
      <c r="V1499" s="618"/>
      <c r="W1499" s="618"/>
      <c r="X1499" s="618"/>
      <c r="Y1499" s="618"/>
      <c r="Z1499" s="618"/>
      <c r="AC1499" s="619"/>
      <c r="AD1499" s="620"/>
      <c r="AJ1499" s="668"/>
      <c r="AO1499" s="612"/>
      <c r="AP1499" s="612"/>
      <c r="AY1499" s="623"/>
      <c r="BD1499" s="611"/>
      <c r="BG1499" s="624"/>
      <c r="BH1499" s="625"/>
      <c r="BI1499" s="672"/>
      <c r="BO1499" s="612"/>
      <c r="BY1499" s="669"/>
      <c r="CA1499" s="669"/>
    </row>
    <row r="1500" spans="3:79" s="610" customFormat="1">
      <c r="C1500" s="611"/>
      <c r="D1500" s="612"/>
      <c r="E1500" s="613"/>
      <c r="F1500" s="614"/>
      <c r="J1500" s="612"/>
      <c r="N1500" s="668"/>
      <c r="P1500" s="618"/>
      <c r="Q1500" s="618"/>
      <c r="R1500" s="618"/>
      <c r="S1500" s="618"/>
      <c r="T1500" s="618"/>
      <c r="U1500" s="618"/>
      <c r="V1500" s="618"/>
      <c r="W1500" s="618"/>
      <c r="X1500" s="618"/>
      <c r="Y1500" s="618"/>
      <c r="Z1500" s="618"/>
      <c r="AC1500" s="619"/>
      <c r="AD1500" s="620"/>
      <c r="AJ1500" s="668"/>
      <c r="AO1500" s="612"/>
      <c r="AP1500" s="612"/>
      <c r="AY1500" s="623"/>
      <c r="BD1500" s="611"/>
      <c r="BG1500" s="624"/>
      <c r="BH1500" s="625"/>
      <c r="BI1500" s="672"/>
      <c r="BO1500" s="612"/>
      <c r="BY1500" s="669"/>
      <c r="CA1500" s="669"/>
    </row>
    <row r="1501" spans="3:79" s="610" customFormat="1">
      <c r="C1501" s="611"/>
      <c r="D1501" s="612"/>
      <c r="E1501" s="613"/>
      <c r="F1501" s="614"/>
      <c r="J1501" s="612"/>
      <c r="N1501" s="668"/>
      <c r="P1501" s="618"/>
      <c r="Q1501" s="618"/>
      <c r="R1501" s="618"/>
      <c r="S1501" s="618"/>
      <c r="T1501" s="618"/>
      <c r="U1501" s="618"/>
      <c r="V1501" s="618"/>
      <c r="W1501" s="618"/>
      <c r="X1501" s="618"/>
      <c r="Y1501" s="618"/>
      <c r="Z1501" s="618"/>
      <c r="AC1501" s="619"/>
      <c r="AD1501" s="620"/>
      <c r="AJ1501" s="668"/>
      <c r="AO1501" s="612"/>
      <c r="AP1501" s="612"/>
      <c r="AY1501" s="623"/>
      <c r="BD1501" s="611"/>
      <c r="BG1501" s="624"/>
      <c r="BH1501" s="625"/>
      <c r="BI1501" s="672"/>
      <c r="BO1501" s="612"/>
      <c r="BY1501" s="669"/>
      <c r="CA1501" s="669"/>
    </row>
    <row r="1502" spans="3:79" s="610" customFormat="1">
      <c r="C1502" s="611"/>
      <c r="D1502" s="612"/>
      <c r="E1502" s="613"/>
      <c r="F1502" s="614"/>
      <c r="J1502" s="612"/>
      <c r="N1502" s="668"/>
      <c r="P1502" s="618"/>
      <c r="Q1502" s="618"/>
      <c r="R1502" s="618"/>
      <c r="S1502" s="618"/>
      <c r="T1502" s="618"/>
      <c r="U1502" s="618"/>
      <c r="V1502" s="618"/>
      <c r="W1502" s="618"/>
      <c r="X1502" s="618"/>
      <c r="Y1502" s="618"/>
      <c r="Z1502" s="618"/>
      <c r="AC1502" s="619"/>
      <c r="AD1502" s="620"/>
      <c r="AJ1502" s="668"/>
      <c r="AO1502" s="612"/>
      <c r="AP1502" s="612"/>
      <c r="AY1502" s="623"/>
      <c r="BD1502" s="611"/>
      <c r="BG1502" s="624"/>
      <c r="BH1502" s="625"/>
      <c r="BI1502" s="672"/>
      <c r="BO1502" s="612"/>
      <c r="BY1502" s="669"/>
      <c r="CA1502" s="669"/>
    </row>
    <row r="1503" spans="3:79" s="610" customFormat="1">
      <c r="C1503" s="611"/>
      <c r="D1503" s="612"/>
      <c r="E1503" s="613"/>
      <c r="F1503" s="614"/>
      <c r="J1503" s="612"/>
      <c r="N1503" s="668"/>
      <c r="P1503" s="618"/>
      <c r="Q1503" s="618"/>
      <c r="R1503" s="618"/>
      <c r="S1503" s="618"/>
      <c r="T1503" s="618"/>
      <c r="U1503" s="618"/>
      <c r="V1503" s="618"/>
      <c r="W1503" s="618"/>
      <c r="X1503" s="618"/>
      <c r="Y1503" s="618"/>
      <c r="Z1503" s="618"/>
      <c r="AC1503" s="619"/>
      <c r="AD1503" s="620"/>
      <c r="AJ1503" s="668"/>
      <c r="AO1503" s="612"/>
      <c r="AP1503" s="612"/>
      <c r="AY1503" s="623"/>
      <c r="BD1503" s="611"/>
      <c r="BG1503" s="624"/>
      <c r="BH1503" s="625"/>
      <c r="BI1503" s="672"/>
      <c r="BO1503" s="612"/>
      <c r="BY1503" s="669"/>
      <c r="CA1503" s="669"/>
    </row>
    <row r="1504" spans="3:79" s="610" customFormat="1">
      <c r="C1504" s="611"/>
      <c r="D1504" s="612"/>
      <c r="E1504" s="613"/>
      <c r="F1504" s="614"/>
      <c r="J1504" s="612"/>
      <c r="N1504" s="668"/>
      <c r="P1504" s="618"/>
      <c r="Q1504" s="618"/>
      <c r="R1504" s="618"/>
      <c r="S1504" s="618"/>
      <c r="T1504" s="618"/>
      <c r="U1504" s="618"/>
      <c r="V1504" s="618"/>
      <c r="W1504" s="618"/>
      <c r="X1504" s="618"/>
      <c r="Y1504" s="618"/>
      <c r="Z1504" s="618"/>
      <c r="AC1504" s="619"/>
      <c r="AD1504" s="620"/>
      <c r="AJ1504" s="668"/>
      <c r="AO1504" s="612"/>
      <c r="AP1504" s="612"/>
      <c r="AY1504" s="623"/>
      <c r="BD1504" s="611"/>
      <c r="BG1504" s="624"/>
      <c r="BH1504" s="625"/>
      <c r="BI1504" s="672"/>
      <c r="BO1504" s="612"/>
      <c r="BY1504" s="669"/>
      <c r="CA1504" s="669"/>
    </row>
    <row r="1505" spans="3:79" s="610" customFormat="1">
      <c r="C1505" s="611"/>
      <c r="D1505" s="612"/>
      <c r="E1505" s="613"/>
      <c r="F1505" s="614"/>
      <c r="J1505" s="612"/>
      <c r="N1505" s="668"/>
      <c r="P1505" s="618"/>
      <c r="Q1505" s="618"/>
      <c r="R1505" s="618"/>
      <c r="S1505" s="618"/>
      <c r="T1505" s="618"/>
      <c r="U1505" s="618"/>
      <c r="V1505" s="618"/>
      <c r="W1505" s="618"/>
      <c r="X1505" s="618"/>
      <c r="Y1505" s="618"/>
      <c r="Z1505" s="618"/>
      <c r="AC1505" s="619"/>
      <c r="AD1505" s="620"/>
      <c r="AJ1505" s="668"/>
      <c r="AO1505" s="612"/>
      <c r="AP1505" s="612"/>
      <c r="AY1505" s="623"/>
      <c r="BD1505" s="611"/>
      <c r="BG1505" s="624"/>
      <c r="BH1505" s="625"/>
      <c r="BI1505" s="672"/>
      <c r="BO1505" s="612"/>
      <c r="BY1505" s="669"/>
      <c r="CA1505" s="669"/>
    </row>
    <row r="1506" spans="3:79" s="610" customFormat="1">
      <c r="C1506" s="611"/>
      <c r="D1506" s="612"/>
      <c r="E1506" s="613"/>
      <c r="F1506" s="614"/>
      <c r="J1506" s="612"/>
      <c r="N1506" s="668"/>
      <c r="P1506" s="618"/>
      <c r="Q1506" s="618"/>
      <c r="R1506" s="618"/>
      <c r="S1506" s="618"/>
      <c r="T1506" s="618"/>
      <c r="U1506" s="618"/>
      <c r="V1506" s="618"/>
      <c r="W1506" s="618"/>
      <c r="X1506" s="618"/>
      <c r="Y1506" s="618"/>
      <c r="Z1506" s="618"/>
      <c r="AC1506" s="619"/>
      <c r="AD1506" s="620"/>
      <c r="AJ1506" s="668"/>
      <c r="AO1506" s="612"/>
      <c r="AP1506" s="612"/>
      <c r="AY1506" s="623"/>
      <c r="BD1506" s="611"/>
      <c r="BG1506" s="624"/>
      <c r="BH1506" s="625"/>
      <c r="BI1506" s="672"/>
      <c r="BO1506" s="612"/>
      <c r="BY1506" s="669"/>
      <c r="CA1506" s="669"/>
    </row>
    <row r="1507" spans="3:79" s="610" customFormat="1">
      <c r="C1507" s="611"/>
      <c r="D1507" s="612"/>
      <c r="E1507" s="613"/>
      <c r="F1507" s="614"/>
      <c r="J1507" s="612"/>
      <c r="N1507" s="668"/>
      <c r="P1507" s="618"/>
      <c r="Q1507" s="618"/>
      <c r="R1507" s="618"/>
      <c r="S1507" s="618"/>
      <c r="T1507" s="618"/>
      <c r="U1507" s="618"/>
      <c r="V1507" s="618"/>
      <c r="W1507" s="618"/>
      <c r="X1507" s="618"/>
      <c r="Y1507" s="618"/>
      <c r="Z1507" s="618"/>
      <c r="AC1507" s="619"/>
      <c r="AD1507" s="620"/>
      <c r="AJ1507" s="668"/>
      <c r="AO1507" s="612"/>
      <c r="AP1507" s="612"/>
      <c r="AY1507" s="623"/>
      <c r="BD1507" s="611"/>
      <c r="BG1507" s="624"/>
      <c r="BH1507" s="625"/>
      <c r="BI1507" s="672"/>
      <c r="BO1507" s="612"/>
      <c r="BY1507" s="669"/>
      <c r="CA1507" s="669"/>
    </row>
    <row r="1508" spans="3:79" s="610" customFormat="1">
      <c r="C1508" s="611"/>
      <c r="D1508" s="612"/>
      <c r="E1508" s="613"/>
      <c r="F1508" s="614"/>
      <c r="J1508" s="612"/>
      <c r="N1508" s="668"/>
      <c r="P1508" s="618"/>
      <c r="Q1508" s="618"/>
      <c r="R1508" s="618"/>
      <c r="S1508" s="618"/>
      <c r="T1508" s="618"/>
      <c r="U1508" s="618"/>
      <c r="V1508" s="618"/>
      <c r="W1508" s="618"/>
      <c r="X1508" s="618"/>
      <c r="Y1508" s="618"/>
      <c r="Z1508" s="618"/>
      <c r="AC1508" s="619"/>
      <c r="AD1508" s="620"/>
      <c r="AJ1508" s="668"/>
      <c r="AO1508" s="612"/>
      <c r="AP1508" s="612"/>
      <c r="AY1508" s="623"/>
      <c r="BD1508" s="611"/>
      <c r="BG1508" s="624"/>
      <c r="BH1508" s="625"/>
      <c r="BI1508" s="672"/>
      <c r="BO1508" s="612"/>
      <c r="BY1508" s="669"/>
      <c r="CA1508" s="669"/>
    </row>
    <row r="1509" spans="3:79" s="610" customFormat="1">
      <c r="C1509" s="611"/>
      <c r="D1509" s="612"/>
      <c r="E1509" s="613"/>
      <c r="F1509" s="614"/>
      <c r="J1509" s="612"/>
      <c r="N1509" s="668"/>
      <c r="P1509" s="618"/>
      <c r="Q1509" s="618"/>
      <c r="R1509" s="618"/>
      <c r="S1509" s="618"/>
      <c r="T1509" s="618"/>
      <c r="U1509" s="618"/>
      <c r="V1509" s="618"/>
      <c r="W1509" s="618"/>
      <c r="X1509" s="618"/>
      <c r="Y1509" s="618"/>
      <c r="Z1509" s="618"/>
      <c r="AC1509" s="619"/>
      <c r="AD1509" s="620"/>
      <c r="AJ1509" s="668"/>
      <c r="AO1509" s="612"/>
      <c r="AP1509" s="612"/>
      <c r="AY1509" s="623"/>
      <c r="BD1509" s="611"/>
      <c r="BG1509" s="624"/>
      <c r="BH1509" s="625"/>
      <c r="BI1509" s="672"/>
      <c r="BO1509" s="612"/>
      <c r="BY1509" s="669"/>
      <c r="CA1509" s="669"/>
    </row>
    <row r="1510" spans="3:79" s="610" customFormat="1">
      <c r="C1510" s="611"/>
      <c r="D1510" s="612"/>
      <c r="E1510" s="613"/>
      <c r="F1510" s="614"/>
      <c r="J1510" s="612"/>
      <c r="N1510" s="668"/>
      <c r="P1510" s="618"/>
      <c r="Q1510" s="618"/>
      <c r="R1510" s="618"/>
      <c r="S1510" s="618"/>
      <c r="T1510" s="618"/>
      <c r="U1510" s="618"/>
      <c r="V1510" s="618"/>
      <c r="W1510" s="618"/>
      <c r="X1510" s="618"/>
      <c r="Y1510" s="618"/>
      <c r="Z1510" s="618"/>
      <c r="AC1510" s="619"/>
      <c r="AD1510" s="620"/>
      <c r="AJ1510" s="668"/>
      <c r="AO1510" s="612"/>
      <c r="AP1510" s="612"/>
      <c r="AY1510" s="623"/>
      <c r="BD1510" s="611"/>
      <c r="BG1510" s="624"/>
      <c r="BH1510" s="625"/>
      <c r="BI1510" s="672"/>
      <c r="BO1510" s="612"/>
      <c r="BY1510" s="669"/>
      <c r="CA1510" s="669"/>
    </row>
    <row r="1511" spans="3:79" s="610" customFormat="1">
      <c r="C1511" s="611"/>
      <c r="D1511" s="612"/>
      <c r="E1511" s="613"/>
      <c r="F1511" s="614"/>
      <c r="J1511" s="612"/>
      <c r="N1511" s="668"/>
      <c r="P1511" s="618"/>
      <c r="Q1511" s="618"/>
      <c r="R1511" s="618"/>
      <c r="S1511" s="618"/>
      <c r="T1511" s="618"/>
      <c r="U1511" s="618"/>
      <c r="V1511" s="618"/>
      <c r="W1511" s="618"/>
      <c r="X1511" s="618"/>
      <c r="Y1511" s="618"/>
      <c r="Z1511" s="618"/>
      <c r="AC1511" s="619"/>
      <c r="AD1511" s="620"/>
      <c r="AJ1511" s="668"/>
      <c r="AO1511" s="612"/>
      <c r="AP1511" s="612"/>
      <c r="AY1511" s="623"/>
      <c r="BD1511" s="611"/>
      <c r="BG1511" s="624"/>
      <c r="BH1511" s="625"/>
      <c r="BI1511" s="672"/>
      <c r="BO1511" s="612"/>
      <c r="BY1511" s="669"/>
      <c r="CA1511" s="669"/>
    </row>
    <row r="1512" spans="3:79" s="610" customFormat="1">
      <c r="C1512" s="611"/>
      <c r="D1512" s="612"/>
      <c r="E1512" s="613"/>
      <c r="F1512" s="614"/>
      <c r="J1512" s="612"/>
      <c r="N1512" s="668"/>
      <c r="P1512" s="618"/>
      <c r="Q1512" s="618"/>
      <c r="R1512" s="618"/>
      <c r="S1512" s="618"/>
      <c r="T1512" s="618"/>
      <c r="U1512" s="618"/>
      <c r="V1512" s="618"/>
      <c r="W1512" s="618"/>
      <c r="X1512" s="618"/>
      <c r="Y1512" s="618"/>
      <c r="Z1512" s="618"/>
      <c r="AC1512" s="619"/>
      <c r="AD1512" s="620"/>
      <c r="AJ1512" s="668"/>
      <c r="AO1512" s="612"/>
      <c r="AP1512" s="612"/>
      <c r="AY1512" s="623"/>
      <c r="BD1512" s="611"/>
      <c r="BG1512" s="624"/>
      <c r="BH1512" s="625"/>
      <c r="BI1512" s="672"/>
      <c r="BO1512" s="612"/>
      <c r="BY1512" s="669"/>
      <c r="CA1512" s="669"/>
    </row>
    <row r="1513" spans="3:79" s="610" customFormat="1">
      <c r="C1513" s="611"/>
      <c r="D1513" s="612"/>
      <c r="E1513" s="613"/>
      <c r="F1513" s="614"/>
      <c r="J1513" s="612"/>
      <c r="N1513" s="668"/>
      <c r="P1513" s="618"/>
      <c r="Q1513" s="618"/>
      <c r="R1513" s="618"/>
      <c r="S1513" s="618"/>
      <c r="T1513" s="618"/>
      <c r="U1513" s="618"/>
      <c r="V1513" s="618"/>
      <c r="W1513" s="618"/>
      <c r="X1513" s="618"/>
      <c r="Y1513" s="618"/>
      <c r="Z1513" s="618"/>
      <c r="AC1513" s="619"/>
      <c r="AD1513" s="620"/>
      <c r="AJ1513" s="668"/>
      <c r="AO1513" s="612"/>
      <c r="AP1513" s="612"/>
      <c r="AY1513" s="623"/>
      <c r="BD1513" s="611"/>
      <c r="BG1513" s="624"/>
      <c r="BH1513" s="625"/>
      <c r="BI1513" s="672"/>
      <c r="BO1513" s="612"/>
      <c r="BY1513" s="669"/>
      <c r="CA1513" s="669"/>
    </row>
    <row r="1514" spans="3:79" s="610" customFormat="1">
      <c r="C1514" s="611"/>
      <c r="D1514" s="612"/>
      <c r="E1514" s="613"/>
      <c r="F1514" s="614"/>
      <c r="J1514" s="612"/>
      <c r="N1514" s="668"/>
      <c r="P1514" s="618"/>
      <c r="Q1514" s="618"/>
      <c r="R1514" s="618"/>
      <c r="S1514" s="618"/>
      <c r="T1514" s="618"/>
      <c r="U1514" s="618"/>
      <c r="V1514" s="618"/>
      <c r="W1514" s="618"/>
      <c r="X1514" s="618"/>
      <c r="Y1514" s="618"/>
      <c r="Z1514" s="618"/>
      <c r="AC1514" s="619"/>
      <c r="AD1514" s="620"/>
      <c r="AJ1514" s="668"/>
      <c r="AO1514" s="612"/>
      <c r="AP1514" s="612"/>
      <c r="AY1514" s="623"/>
      <c r="BD1514" s="611"/>
      <c r="BG1514" s="624"/>
      <c r="BH1514" s="625"/>
      <c r="BI1514" s="672"/>
      <c r="BO1514" s="612"/>
      <c r="BY1514" s="669"/>
      <c r="CA1514" s="669"/>
    </row>
    <row r="1515" spans="3:79" s="610" customFormat="1">
      <c r="C1515" s="611"/>
      <c r="D1515" s="612"/>
      <c r="E1515" s="613"/>
      <c r="F1515" s="614"/>
      <c r="J1515" s="612"/>
      <c r="N1515" s="668"/>
      <c r="P1515" s="618"/>
      <c r="Q1515" s="618"/>
      <c r="R1515" s="618"/>
      <c r="S1515" s="618"/>
      <c r="T1515" s="618"/>
      <c r="U1515" s="618"/>
      <c r="V1515" s="618"/>
      <c r="W1515" s="618"/>
      <c r="X1515" s="618"/>
      <c r="Y1515" s="618"/>
      <c r="Z1515" s="618"/>
      <c r="AC1515" s="619"/>
      <c r="AD1515" s="620"/>
      <c r="AJ1515" s="668"/>
      <c r="AO1515" s="612"/>
      <c r="AP1515" s="612"/>
      <c r="AY1515" s="623"/>
      <c r="BD1515" s="611"/>
      <c r="BG1515" s="624"/>
      <c r="BH1515" s="625"/>
      <c r="BI1515" s="672"/>
      <c r="BO1515" s="612"/>
      <c r="BY1515" s="669"/>
      <c r="CA1515" s="669"/>
    </row>
    <row r="1516" spans="3:79" s="610" customFormat="1">
      <c r="C1516" s="611"/>
      <c r="D1516" s="612"/>
      <c r="E1516" s="613"/>
      <c r="F1516" s="614"/>
      <c r="J1516" s="612"/>
      <c r="N1516" s="668"/>
      <c r="P1516" s="618"/>
      <c r="Q1516" s="618"/>
      <c r="R1516" s="618"/>
      <c r="S1516" s="618"/>
      <c r="T1516" s="618"/>
      <c r="U1516" s="618"/>
      <c r="V1516" s="618"/>
      <c r="W1516" s="618"/>
      <c r="X1516" s="618"/>
      <c r="Y1516" s="618"/>
      <c r="Z1516" s="618"/>
      <c r="AC1516" s="619"/>
      <c r="AD1516" s="620"/>
      <c r="AJ1516" s="668"/>
      <c r="AO1516" s="612"/>
      <c r="AP1516" s="612"/>
      <c r="AY1516" s="623"/>
      <c r="BD1516" s="611"/>
      <c r="BG1516" s="624"/>
      <c r="BH1516" s="625"/>
      <c r="BI1516" s="672"/>
      <c r="BO1516" s="612"/>
      <c r="BY1516" s="669"/>
      <c r="CA1516" s="669"/>
    </row>
    <row r="1517" spans="3:79" s="610" customFormat="1">
      <c r="C1517" s="611"/>
      <c r="D1517" s="612"/>
      <c r="E1517" s="613"/>
      <c r="F1517" s="614"/>
      <c r="J1517" s="612"/>
      <c r="N1517" s="668"/>
      <c r="P1517" s="618"/>
      <c r="Q1517" s="618"/>
      <c r="R1517" s="618"/>
      <c r="S1517" s="618"/>
      <c r="T1517" s="618"/>
      <c r="U1517" s="618"/>
      <c r="V1517" s="618"/>
      <c r="W1517" s="618"/>
      <c r="X1517" s="618"/>
      <c r="Y1517" s="618"/>
      <c r="Z1517" s="618"/>
      <c r="AC1517" s="619"/>
      <c r="AD1517" s="620"/>
      <c r="AJ1517" s="668"/>
      <c r="AO1517" s="612"/>
      <c r="AP1517" s="612"/>
      <c r="AY1517" s="623"/>
      <c r="BD1517" s="611"/>
      <c r="BG1517" s="624"/>
      <c r="BH1517" s="625"/>
      <c r="BI1517" s="672"/>
      <c r="BO1517" s="612"/>
      <c r="BY1517" s="669"/>
      <c r="CA1517" s="669"/>
    </row>
    <row r="1518" spans="3:79" s="610" customFormat="1">
      <c r="C1518" s="611"/>
      <c r="D1518" s="612"/>
      <c r="E1518" s="613"/>
      <c r="F1518" s="614"/>
      <c r="J1518" s="612"/>
      <c r="N1518" s="668"/>
      <c r="P1518" s="618"/>
      <c r="Q1518" s="618"/>
      <c r="R1518" s="618"/>
      <c r="S1518" s="618"/>
      <c r="T1518" s="618"/>
      <c r="U1518" s="618"/>
      <c r="V1518" s="618"/>
      <c r="W1518" s="618"/>
      <c r="X1518" s="618"/>
      <c r="Y1518" s="618"/>
      <c r="Z1518" s="618"/>
      <c r="AC1518" s="619"/>
      <c r="AD1518" s="620"/>
      <c r="AJ1518" s="668"/>
      <c r="AO1518" s="612"/>
      <c r="AP1518" s="612"/>
      <c r="AY1518" s="623"/>
      <c r="BD1518" s="611"/>
      <c r="BG1518" s="624"/>
      <c r="BH1518" s="625"/>
      <c r="BI1518" s="672"/>
      <c r="BO1518" s="612"/>
      <c r="BY1518" s="669"/>
      <c r="CA1518" s="669"/>
    </row>
    <row r="1519" spans="3:79" s="610" customFormat="1">
      <c r="C1519" s="611"/>
      <c r="D1519" s="612"/>
      <c r="E1519" s="613"/>
      <c r="F1519" s="614"/>
      <c r="J1519" s="612"/>
      <c r="N1519" s="668"/>
      <c r="P1519" s="618"/>
      <c r="Q1519" s="618"/>
      <c r="R1519" s="618"/>
      <c r="S1519" s="618"/>
      <c r="T1519" s="618"/>
      <c r="U1519" s="618"/>
      <c r="V1519" s="618"/>
      <c r="W1519" s="618"/>
      <c r="X1519" s="618"/>
      <c r="Y1519" s="618"/>
      <c r="Z1519" s="618"/>
      <c r="AC1519" s="619"/>
      <c r="AD1519" s="620"/>
      <c r="AJ1519" s="668"/>
      <c r="AO1519" s="612"/>
      <c r="AP1519" s="612"/>
      <c r="AY1519" s="623"/>
      <c r="BD1519" s="611"/>
      <c r="BG1519" s="624"/>
      <c r="BH1519" s="625"/>
      <c r="BI1519" s="672"/>
      <c r="BO1519" s="612"/>
      <c r="BY1519" s="669"/>
      <c r="CA1519" s="669"/>
    </row>
    <row r="1520" spans="3:79" s="610" customFormat="1">
      <c r="C1520" s="611"/>
      <c r="D1520" s="612"/>
      <c r="E1520" s="613"/>
      <c r="F1520" s="614"/>
      <c r="J1520" s="612"/>
      <c r="N1520" s="668"/>
      <c r="P1520" s="618"/>
      <c r="Q1520" s="618"/>
      <c r="R1520" s="618"/>
      <c r="S1520" s="618"/>
      <c r="T1520" s="618"/>
      <c r="U1520" s="618"/>
      <c r="V1520" s="618"/>
      <c r="W1520" s="618"/>
      <c r="X1520" s="618"/>
      <c r="Y1520" s="618"/>
      <c r="Z1520" s="618"/>
      <c r="AC1520" s="619"/>
      <c r="AD1520" s="620"/>
      <c r="AJ1520" s="668"/>
      <c r="AO1520" s="612"/>
      <c r="AP1520" s="612"/>
      <c r="AY1520" s="623"/>
      <c r="BD1520" s="611"/>
      <c r="BG1520" s="624"/>
      <c r="BH1520" s="625"/>
      <c r="BI1520" s="672"/>
      <c r="BO1520" s="612"/>
      <c r="BY1520" s="669"/>
      <c r="CA1520" s="669"/>
    </row>
    <row r="1521" spans="3:79" s="610" customFormat="1">
      <c r="C1521" s="611"/>
      <c r="D1521" s="612"/>
      <c r="E1521" s="613"/>
      <c r="F1521" s="614"/>
      <c r="J1521" s="612"/>
      <c r="N1521" s="668"/>
      <c r="P1521" s="618"/>
      <c r="Q1521" s="618"/>
      <c r="R1521" s="618"/>
      <c r="S1521" s="618"/>
      <c r="T1521" s="618"/>
      <c r="U1521" s="618"/>
      <c r="V1521" s="618"/>
      <c r="W1521" s="618"/>
      <c r="X1521" s="618"/>
      <c r="Y1521" s="618"/>
      <c r="Z1521" s="618"/>
      <c r="AC1521" s="619"/>
      <c r="AD1521" s="620"/>
      <c r="AJ1521" s="668"/>
      <c r="AO1521" s="612"/>
      <c r="AP1521" s="612"/>
      <c r="AY1521" s="623"/>
      <c r="BD1521" s="611"/>
      <c r="BG1521" s="624"/>
      <c r="BH1521" s="625"/>
      <c r="BI1521" s="672"/>
      <c r="BO1521" s="612"/>
      <c r="BY1521" s="669"/>
      <c r="CA1521" s="669"/>
    </row>
    <row r="1522" spans="3:79" s="610" customFormat="1">
      <c r="C1522" s="611"/>
      <c r="D1522" s="612"/>
      <c r="E1522" s="613"/>
      <c r="F1522" s="614"/>
      <c r="J1522" s="612"/>
      <c r="N1522" s="668"/>
      <c r="P1522" s="618"/>
      <c r="Q1522" s="618"/>
      <c r="R1522" s="618"/>
      <c r="S1522" s="618"/>
      <c r="T1522" s="618"/>
      <c r="U1522" s="618"/>
      <c r="V1522" s="618"/>
      <c r="W1522" s="618"/>
      <c r="X1522" s="618"/>
      <c r="Y1522" s="618"/>
      <c r="Z1522" s="618"/>
      <c r="AC1522" s="619"/>
      <c r="AD1522" s="620"/>
      <c r="AJ1522" s="668"/>
      <c r="AO1522" s="612"/>
      <c r="AP1522" s="612"/>
      <c r="AY1522" s="623"/>
      <c r="BD1522" s="611"/>
      <c r="BG1522" s="624"/>
      <c r="BH1522" s="625"/>
      <c r="BI1522" s="672"/>
      <c r="BO1522" s="612"/>
      <c r="BY1522" s="669"/>
      <c r="CA1522" s="669"/>
    </row>
    <row r="1523" spans="3:79" s="610" customFormat="1">
      <c r="C1523" s="611"/>
      <c r="D1523" s="612"/>
      <c r="E1523" s="613"/>
      <c r="F1523" s="614"/>
      <c r="J1523" s="612"/>
      <c r="N1523" s="668"/>
      <c r="P1523" s="618"/>
      <c r="Q1523" s="618"/>
      <c r="R1523" s="618"/>
      <c r="S1523" s="618"/>
      <c r="T1523" s="618"/>
      <c r="U1523" s="618"/>
      <c r="V1523" s="618"/>
      <c r="W1523" s="618"/>
      <c r="X1523" s="618"/>
      <c r="Y1523" s="618"/>
      <c r="Z1523" s="618"/>
      <c r="AC1523" s="619"/>
      <c r="AD1523" s="620"/>
      <c r="AJ1523" s="668"/>
      <c r="AO1523" s="612"/>
      <c r="AP1523" s="612"/>
      <c r="AY1523" s="623"/>
      <c r="BD1523" s="611"/>
      <c r="BG1523" s="624"/>
      <c r="BH1523" s="625"/>
      <c r="BI1523" s="672"/>
      <c r="BO1523" s="612"/>
      <c r="BY1523" s="669"/>
      <c r="CA1523" s="669"/>
    </row>
    <row r="1524" spans="3:79" s="610" customFormat="1">
      <c r="C1524" s="611"/>
      <c r="D1524" s="612"/>
      <c r="E1524" s="613"/>
      <c r="F1524" s="614"/>
      <c r="J1524" s="612"/>
      <c r="N1524" s="668"/>
      <c r="P1524" s="618"/>
      <c r="Q1524" s="618"/>
      <c r="R1524" s="618"/>
      <c r="S1524" s="618"/>
      <c r="T1524" s="618"/>
      <c r="U1524" s="618"/>
      <c r="V1524" s="618"/>
      <c r="W1524" s="618"/>
      <c r="X1524" s="618"/>
      <c r="Y1524" s="618"/>
      <c r="Z1524" s="618"/>
      <c r="AC1524" s="619"/>
      <c r="AD1524" s="620"/>
      <c r="AJ1524" s="668"/>
      <c r="AO1524" s="612"/>
      <c r="AP1524" s="612"/>
      <c r="AY1524" s="623"/>
      <c r="BD1524" s="611"/>
      <c r="BG1524" s="624"/>
      <c r="BH1524" s="625"/>
      <c r="BI1524" s="672"/>
      <c r="BO1524" s="612"/>
      <c r="BY1524" s="669"/>
      <c r="CA1524" s="669"/>
    </row>
    <row r="1525" spans="3:79" s="610" customFormat="1">
      <c r="C1525" s="611"/>
      <c r="D1525" s="612"/>
      <c r="E1525" s="613"/>
      <c r="F1525" s="614"/>
      <c r="J1525" s="612"/>
      <c r="N1525" s="668"/>
      <c r="P1525" s="618"/>
      <c r="Q1525" s="618"/>
      <c r="R1525" s="618"/>
      <c r="S1525" s="618"/>
      <c r="T1525" s="618"/>
      <c r="U1525" s="618"/>
      <c r="V1525" s="618"/>
      <c r="W1525" s="618"/>
      <c r="X1525" s="618"/>
      <c r="Y1525" s="618"/>
      <c r="Z1525" s="618"/>
      <c r="AC1525" s="619"/>
      <c r="AD1525" s="620"/>
      <c r="AJ1525" s="668"/>
      <c r="AO1525" s="612"/>
      <c r="AP1525" s="612"/>
      <c r="AY1525" s="623"/>
      <c r="BD1525" s="611"/>
      <c r="BG1525" s="624"/>
      <c r="BH1525" s="625"/>
      <c r="BI1525" s="672"/>
      <c r="BO1525" s="612"/>
      <c r="BY1525" s="669"/>
      <c r="CA1525" s="669"/>
    </row>
    <row r="1526" spans="3:79" s="610" customFormat="1">
      <c r="C1526" s="611"/>
      <c r="D1526" s="612"/>
      <c r="E1526" s="613"/>
      <c r="F1526" s="614"/>
      <c r="J1526" s="612"/>
      <c r="N1526" s="668"/>
      <c r="P1526" s="618"/>
      <c r="Q1526" s="618"/>
      <c r="R1526" s="618"/>
      <c r="S1526" s="618"/>
      <c r="T1526" s="618"/>
      <c r="U1526" s="618"/>
      <c r="V1526" s="618"/>
      <c r="W1526" s="618"/>
      <c r="X1526" s="618"/>
      <c r="Y1526" s="618"/>
      <c r="Z1526" s="618"/>
      <c r="AC1526" s="619"/>
      <c r="AD1526" s="620"/>
      <c r="AJ1526" s="668"/>
      <c r="AO1526" s="612"/>
      <c r="AP1526" s="612"/>
      <c r="AY1526" s="623"/>
      <c r="BD1526" s="611"/>
      <c r="BG1526" s="624"/>
      <c r="BH1526" s="625"/>
      <c r="BI1526" s="672"/>
      <c r="BO1526" s="612"/>
      <c r="BY1526" s="669"/>
      <c r="CA1526" s="669"/>
    </row>
    <row r="1527" spans="3:79" s="610" customFormat="1">
      <c r="C1527" s="611"/>
      <c r="D1527" s="612"/>
      <c r="E1527" s="613"/>
      <c r="F1527" s="614"/>
      <c r="J1527" s="612"/>
      <c r="N1527" s="668"/>
      <c r="P1527" s="618"/>
      <c r="Q1527" s="618"/>
      <c r="R1527" s="618"/>
      <c r="S1527" s="618"/>
      <c r="T1527" s="618"/>
      <c r="U1527" s="618"/>
      <c r="V1527" s="618"/>
      <c r="W1527" s="618"/>
      <c r="X1527" s="618"/>
      <c r="Y1527" s="618"/>
      <c r="Z1527" s="618"/>
      <c r="AC1527" s="619"/>
      <c r="AD1527" s="620"/>
      <c r="AJ1527" s="668"/>
      <c r="AO1527" s="612"/>
      <c r="AP1527" s="612"/>
      <c r="AY1527" s="623"/>
      <c r="BD1527" s="611"/>
      <c r="BG1527" s="624"/>
      <c r="BH1527" s="625"/>
      <c r="BI1527" s="672"/>
      <c r="BO1527" s="612"/>
      <c r="BY1527" s="669"/>
      <c r="CA1527" s="669"/>
    </row>
    <row r="1528" spans="3:79" s="610" customFormat="1">
      <c r="C1528" s="611"/>
      <c r="D1528" s="612"/>
      <c r="E1528" s="613"/>
      <c r="F1528" s="614"/>
      <c r="J1528" s="612"/>
      <c r="N1528" s="668"/>
      <c r="P1528" s="618"/>
      <c r="Q1528" s="618"/>
      <c r="R1528" s="618"/>
      <c r="S1528" s="618"/>
      <c r="T1528" s="618"/>
      <c r="U1528" s="618"/>
      <c r="V1528" s="618"/>
      <c r="W1528" s="618"/>
      <c r="X1528" s="618"/>
      <c r="Y1528" s="618"/>
      <c r="Z1528" s="618"/>
      <c r="AC1528" s="619"/>
      <c r="AD1528" s="620"/>
      <c r="AJ1528" s="668"/>
      <c r="AO1528" s="612"/>
      <c r="AP1528" s="612"/>
      <c r="AY1528" s="623"/>
      <c r="BD1528" s="611"/>
      <c r="BG1528" s="624"/>
      <c r="BH1528" s="625"/>
      <c r="BI1528" s="672"/>
      <c r="BO1528" s="612"/>
      <c r="BY1528" s="669"/>
      <c r="CA1528" s="669"/>
    </row>
    <row r="1529" spans="3:79" s="610" customFormat="1">
      <c r="C1529" s="611"/>
      <c r="D1529" s="612"/>
      <c r="E1529" s="613"/>
      <c r="F1529" s="614"/>
      <c r="J1529" s="612"/>
      <c r="N1529" s="668"/>
      <c r="P1529" s="618"/>
      <c r="Q1529" s="618"/>
      <c r="R1529" s="618"/>
      <c r="S1529" s="618"/>
      <c r="T1529" s="618"/>
      <c r="U1529" s="618"/>
      <c r="V1529" s="618"/>
      <c r="W1529" s="618"/>
      <c r="X1529" s="618"/>
      <c r="Y1529" s="618"/>
      <c r="Z1529" s="618"/>
      <c r="AC1529" s="619"/>
      <c r="AD1529" s="620"/>
      <c r="AJ1529" s="668"/>
      <c r="AO1529" s="612"/>
      <c r="AP1529" s="612"/>
      <c r="AY1529" s="623"/>
      <c r="BD1529" s="611"/>
      <c r="BG1529" s="624"/>
      <c r="BH1529" s="625"/>
      <c r="BI1529" s="672"/>
      <c r="BO1529" s="612"/>
      <c r="BY1529" s="669"/>
      <c r="CA1529" s="669"/>
    </row>
    <row r="1530" spans="3:79" s="610" customFormat="1">
      <c r="C1530" s="611"/>
      <c r="D1530" s="612"/>
      <c r="E1530" s="613"/>
      <c r="F1530" s="614"/>
      <c r="J1530" s="612"/>
      <c r="N1530" s="668"/>
      <c r="P1530" s="618"/>
      <c r="Q1530" s="618"/>
      <c r="R1530" s="618"/>
      <c r="S1530" s="618"/>
      <c r="T1530" s="618"/>
      <c r="U1530" s="618"/>
      <c r="V1530" s="618"/>
      <c r="W1530" s="618"/>
      <c r="X1530" s="618"/>
      <c r="Y1530" s="618"/>
      <c r="Z1530" s="618"/>
      <c r="AC1530" s="619"/>
      <c r="AD1530" s="620"/>
      <c r="AJ1530" s="668"/>
      <c r="AO1530" s="612"/>
      <c r="AP1530" s="612"/>
      <c r="AY1530" s="623"/>
      <c r="BD1530" s="611"/>
      <c r="BG1530" s="624"/>
      <c r="BH1530" s="625"/>
      <c r="BI1530" s="672"/>
      <c r="BO1530" s="612"/>
      <c r="BY1530" s="669"/>
      <c r="CA1530" s="669"/>
    </row>
    <row r="1531" spans="3:79" s="610" customFormat="1">
      <c r="C1531" s="611"/>
      <c r="D1531" s="612"/>
      <c r="E1531" s="613"/>
      <c r="F1531" s="614"/>
      <c r="J1531" s="612"/>
      <c r="N1531" s="668"/>
      <c r="P1531" s="618"/>
      <c r="Q1531" s="618"/>
      <c r="R1531" s="618"/>
      <c r="S1531" s="618"/>
      <c r="T1531" s="618"/>
      <c r="U1531" s="618"/>
      <c r="V1531" s="618"/>
      <c r="W1531" s="618"/>
      <c r="X1531" s="618"/>
      <c r="Y1531" s="618"/>
      <c r="Z1531" s="618"/>
      <c r="AC1531" s="619"/>
      <c r="AD1531" s="620"/>
      <c r="AJ1531" s="668"/>
      <c r="AO1531" s="612"/>
      <c r="AP1531" s="612"/>
      <c r="AY1531" s="623"/>
      <c r="BD1531" s="611"/>
      <c r="BG1531" s="624"/>
      <c r="BH1531" s="625"/>
      <c r="BI1531" s="672"/>
      <c r="BO1531" s="612"/>
      <c r="BY1531" s="669"/>
      <c r="CA1531" s="669"/>
    </row>
    <row r="1532" spans="3:79" s="610" customFormat="1">
      <c r="C1532" s="611"/>
      <c r="D1532" s="612"/>
      <c r="E1532" s="613"/>
      <c r="F1532" s="614"/>
      <c r="J1532" s="612"/>
      <c r="N1532" s="668"/>
      <c r="P1532" s="618"/>
      <c r="Q1532" s="618"/>
      <c r="R1532" s="618"/>
      <c r="S1532" s="618"/>
      <c r="T1532" s="618"/>
      <c r="U1532" s="618"/>
      <c r="V1532" s="618"/>
      <c r="W1532" s="618"/>
      <c r="X1532" s="618"/>
      <c r="Y1532" s="618"/>
      <c r="Z1532" s="618"/>
      <c r="AC1532" s="619"/>
      <c r="AD1532" s="620"/>
      <c r="AJ1532" s="668"/>
      <c r="AO1532" s="612"/>
      <c r="AP1532" s="612"/>
      <c r="AY1532" s="623"/>
      <c r="BD1532" s="611"/>
      <c r="BG1532" s="624"/>
      <c r="BH1532" s="625"/>
      <c r="BI1532" s="672"/>
      <c r="BO1532" s="612"/>
      <c r="BY1532" s="669"/>
      <c r="CA1532" s="669"/>
    </row>
    <row r="1533" spans="3:79" s="610" customFormat="1">
      <c r="C1533" s="611"/>
      <c r="D1533" s="612"/>
      <c r="E1533" s="613"/>
      <c r="F1533" s="614"/>
      <c r="J1533" s="612"/>
      <c r="N1533" s="668"/>
      <c r="P1533" s="618"/>
      <c r="Q1533" s="618"/>
      <c r="R1533" s="618"/>
      <c r="S1533" s="618"/>
      <c r="T1533" s="618"/>
      <c r="U1533" s="618"/>
      <c r="V1533" s="618"/>
      <c r="W1533" s="618"/>
      <c r="X1533" s="618"/>
      <c r="Y1533" s="618"/>
      <c r="Z1533" s="618"/>
      <c r="AC1533" s="619"/>
      <c r="AD1533" s="620"/>
      <c r="AJ1533" s="668"/>
      <c r="AO1533" s="612"/>
      <c r="AP1533" s="612"/>
      <c r="AY1533" s="623"/>
      <c r="BD1533" s="611"/>
      <c r="BG1533" s="624"/>
      <c r="BH1533" s="625"/>
      <c r="BI1533" s="672"/>
      <c r="BO1533" s="612"/>
      <c r="BY1533" s="669"/>
      <c r="CA1533" s="669"/>
    </row>
    <row r="1534" spans="3:79" s="610" customFormat="1">
      <c r="C1534" s="611"/>
      <c r="D1534" s="612"/>
      <c r="E1534" s="613"/>
      <c r="F1534" s="614"/>
      <c r="J1534" s="612"/>
      <c r="N1534" s="668"/>
      <c r="P1534" s="618"/>
      <c r="Q1534" s="618"/>
      <c r="R1534" s="618"/>
      <c r="S1534" s="618"/>
      <c r="T1534" s="618"/>
      <c r="U1534" s="618"/>
      <c r="V1534" s="618"/>
      <c r="W1534" s="618"/>
      <c r="X1534" s="618"/>
      <c r="Y1534" s="618"/>
      <c r="Z1534" s="618"/>
      <c r="AC1534" s="619"/>
      <c r="AD1534" s="620"/>
      <c r="AJ1534" s="668"/>
      <c r="AO1534" s="612"/>
      <c r="AP1534" s="612"/>
      <c r="AY1534" s="623"/>
      <c r="BD1534" s="611"/>
      <c r="BG1534" s="624"/>
      <c r="BH1534" s="625"/>
      <c r="BI1534" s="672"/>
      <c r="BO1534" s="612"/>
      <c r="BY1534" s="669"/>
      <c r="CA1534" s="669"/>
    </row>
    <row r="1535" spans="3:79" s="610" customFormat="1">
      <c r="C1535" s="611"/>
      <c r="D1535" s="612"/>
      <c r="E1535" s="613"/>
      <c r="F1535" s="614"/>
      <c r="J1535" s="612"/>
      <c r="N1535" s="668"/>
      <c r="P1535" s="618"/>
      <c r="Q1535" s="618"/>
      <c r="R1535" s="618"/>
      <c r="S1535" s="618"/>
      <c r="T1535" s="618"/>
      <c r="U1535" s="618"/>
      <c r="V1535" s="618"/>
      <c r="W1535" s="618"/>
      <c r="X1535" s="618"/>
      <c r="Y1535" s="618"/>
      <c r="Z1535" s="618"/>
      <c r="AC1535" s="619"/>
      <c r="AD1535" s="620"/>
      <c r="AJ1535" s="668"/>
      <c r="AO1535" s="612"/>
      <c r="AP1535" s="612"/>
      <c r="AY1535" s="623"/>
      <c r="BD1535" s="611"/>
      <c r="BG1535" s="624"/>
      <c r="BH1535" s="625"/>
      <c r="BI1535" s="672"/>
      <c r="BO1535" s="612"/>
      <c r="BY1535" s="669"/>
      <c r="CA1535" s="669"/>
    </row>
    <row r="1536" spans="3:79" s="610" customFormat="1">
      <c r="C1536" s="611"/>
      <c r="D1536" s="612"/>
      <c r="E1536" s="613"/>
      <c r="F1536" s="614"/>
      <c r="J1536" s="612"/>
      <c r="N1536" s="668"/>
      <c r="P1536" s="618"/>
      <c r="Q1536" s="618"/>
      <c r="R1536" s="618"/>
      <c r="S1536" s="618"/>
      <c r="T1536" s="618"/>
      <c r="U1536" s="618"/>
      <c r="V1536" s="618"/>
      <c r="W1536" s="618"/>
      <c r="X1536" s="618"/>
      <c r="Y1536" s="618"/>
      <c r="Z1536" s="618"/>
      <c r="AC1536" s="619"/>
      <c r="AD1536" s="620"/>
      <c r="AJ1536" s="668"/>
      <c r="AO1536" s="612"/>
      <c r="AP1536" s="612"/>
      <c r="AY1536" s="623"/>
      <c r="BD1536" s="611"/>
      <c r="BG1536" s="624"/>
      <c r="BH1536" s="625"/>
      <c r="BI1536" s="672"/>
      <c r="BO1536" s="612"/>
      <c r="BY1536" s="669"/>
      <c r="CA1536" s="669"/>
    </row>
    <row r="1537" spans="3:79" s="610" customFormat="1">
      <c r="C1537" s="611"/>
      <c r="D1537" s="612"/>
      <c r="E1537" s="613"/>
      <c r="F1537" s="614"/>
      <c r="J1537" s="612"/>
      <c r="N1537" s="668"/>
      <c r="P1537" s="618"/>
      <c r="Q1537" s="618"/>
      <c r="R1537" s="618"/>
      <c r="S1537" s="618"/>
      <c r="T1537" s="618"/>
      <c r="U1537" s="618"/>
      <c r="V1537" s="618"/>
      <c r="W1537" s="618"/>
      <c r="X1537" s="618"/>
      <c r="Y1537" s="618"/>
      <c r="Z1537" s="618"/>
      <c r="AC1537" s="619"/>
      <c r="AD1537" s="620"/>
      <c r="AJ1537" s="668"/>
      <c r="AO1537" s="612"/>
      <c r="AP1537" s="612"/>
      <c r="AY1537" s="623"/>
      <c r="BD1537" s="611"/>
      <c r="BG1537" s="624"/>
      <c r="BH1537" s="625"/>
      <c r="BI1537" s="672"/>
      <c r="BO1537" s="612"/>
      <c r="BY1537" s="669"/>
      <c r="CA1537" s="669"/>
    </row>
    <row r="1538" spans="3:79" s="610" customFormat="1">
      <c r="C1538" s="611"/>
      <c r="D1538" s="612"/>
      <c r="E1538" s="613"/>
      <c r="F1538" s="614"/>
      <c r="J1538" s="612"/>
      <c r="N1538" s="668"/>
      <c r="P1538" s="618"/>
      <c r="Q1538" s="618"/>
      <c r="R1538" s="618"/>
      <c r="S1538" s="618"/>
      <c r="T1538" s="618"/>
      <c r="U1538" s="618"/>
      <c r="V1538" s="618"/>
      <c r="W1538" s="618"/>
      <c r="X1538" s="618"/>
      <c r="Y1538" s="618"/>
      <c r="Z1538" s="618"/>
      <c r="AC1538" s="619"/>
      <c r="AD1538" s="620"/>
      <c r="AJ1538" s="668"/>
      <c r="AO1538" s="612"/>
      <c r="AP1538" s="612"/>
      <c r="AY1538" s="623"/>
      <c r="BD1538" s="611"/>
      <c r="BG1538" s="624"/>
      <c r="BH1538" s="625"/>
      <c r="BI1538" s="672"/>
      <c r="BO1538" s="612"/>
      <c r="BY1538" s="669"/>
      <c r="CA1538" s="669"/>
    </row>
    <row r="1539" spans="3:79" s="610" customFormat="1">
      <c r="C1539" s="611"/>
      <c r="D1539" s="612"/>
      <c r="E1539" s="613"/>
      <c r="F1539" s="614"/>
      <c r="J1539" s="612"/>
      <c r="N1539" s="668"/>
      <c r="P1539" s="618"/>
      <c r="Q1539" s="618"/>
      <c r="R1539" s="618"/>
      <c r="S1539" s="618"/>
      <c r="T1539" s="618"/>
      <c r="U1539" s="618"/>
      <c r="V1539" s="618"/>
      <c r="W1539" s="618"/>
      <c r="X1539" s="618"/>
      <c r="Y1539" s="618"/>
      <c r="Z1539" s="618"/>
      <c r="AC1539" s="619"/>
      <c r="AD1539" s="620"/>
      <c r="AJ1539" s="668"/>
      <c r="AO1539" s="612"/>
      <c r="AP1539" s="612"/>
      <c r="AY1539" s="623"/>
      <c r="BD1539" s="611"/>
      <c r="BG1539" s="624"/>
      <c r="BH1539" s="625"/>
      <c r="BI1539" s="672"/>
      <c r="BO1539" s="612"/>
      <c r="BY1539" s="669"/>
      <c r="CA1539" s="669"/>
    </row>
    <row r="1540" spans="3:79" s="610" customFormat="1">
      <c r="C1540" s="611"/>
      <c r="D1540" s="612"/>
      <c r="E1540" s="613"/>
      <c r="F1540" s="614"/>
      <c r="J1540" s="612"/>
      <c r="N1540" s="668"/>
      <c r="P1540" s="618"/>
      <c r="Q1540" s="618"/>
      <c r="R1540" s="618"/>
      <c r="S1540" s="618"/>
      <c r="T1540" s="618"/>
      <c r="U1540" s="618"/>
      <c r="V1540" s="618"/>
      <c r="W1540" s="618"/>
      <c r="X1540" s="618"/>
      <c r="Y1540" s="618"/>
      <c r="Z1540" s="618"/>
      <c r="AC1540" s="619"/>
      <c r="AD1540" s="620"/>
      <c r="AJ1540" s="668"/>
      <c r="AO1540" s="612"/>
      <c r="AP1540" s="612"/>
      <c r="AY1540" s="623"/>
      <c r="BD1540" s="611"/>
      <c r="BG1540" s="624"/>
      <c r="BH1540" s="625"/>
      <c r="BI1540" s="672"/>
      <c r="BO1540" s="612"/>
      <c r="BY1540" s="669"/>
      <c r="CA1540" s="669"/>
    </row>
    <row r="1541" spans="3:79" s="610" customFormat="1">
      <c r="C1541" s="611"/>
      <c r="D1541" s="612"/>
      <c r="E1541" s="613"/>
      <c r="F1541" s="614"/>
      <c r="J1541" s="612"/>
      <c r="N1541" s="668"/>
      <c r="P1541" s="618"/>
      <c r="Q1541" s="618"/>
      <c r="R1541" s="618"/>
      <c r="S1541" s="618"/>
      <c r="T1541" s="618"/>
      <c r="U1541" s="618"/>
      <c r="V1541" s="618"/>
      <c r="W1541" s="618"/>
      <c r="X1541" s="618"/>
      <c r="Y1541" s="618"/>
      <c r="Z1541" s="618"/>
      <c r="AC1541" s="619"/>
      <c r="AD1541" s="620"/>
      <c r="AJ1541" s="668"/>
      <c r="AO1541" s="612"/>
      <c r="AP1541" s="612"/>
      <c r="AY1541" s="623"/>
      <c r="BD1541" s="611"/>
      <c r="BG1541" s="624"/>
      <c r="BH1541" s="625"/>
      <c r="BI1541" s="672"/>
      <c r="BO1541" s="612"/>
      <c r="BY1541" s="669"/>
      <c r="CA1541" s="669"/>
    </row>
    <row r="1542" spans="3:79" s="610" customFormat="1">
      <c r="C1542" s="611"/>
      <c r="D1542" s="612"/>
      <c r="E1542" s="613"/>
      <c r="F1542" s="614"/>
      <c r="J1542" s="612"/>
      <c r="N1542" s="668"/>
      <c r="P1542" s="618"/>
      <c r="Q1542" s="618"/>
      <c r="R1542" s="618"/>
      <c r="S1542" s="618"/>
      <c r="T1542" s="618"/>
      <c r="U1542" s="618"/>
      <c r="V1542" s="618"/>
      <c r="W1542" s="618"/>
      <c r="X1542" s="618"/>
      <c r="Y1542" s="618"/>
      <c r="Z1542" s="618"/>
      <c r="AC1542" s="619"/>
      <c r="AD1542" s="620"/>
      <c r="AJ1542" s="668"/>
      <c r="AO1542" s="612"/>
      <c r="AP1542" s="612"/>
      <c r="AY1542" s="623"/>
      <c r="BD1542" s="611"/>
      <c r="BG1542" s="624"/>
      <c r="BH1542" s="625"/>
      <c r="BI1542" s="672"/>
      <c r="BO1542" s="612"/>
      <c r="BY1542" s="669"/>
      <c r="CA1542" s="669"/>
    </row>
    <row r="1543" spans="3:79" s="610" customFormat="1">
      <c r="C1543" s="611"/>
      <c r="D1543" s="612"/>
      <c r="E1543" s="613"/>
      <c r="F1543" s="614"/>
      <c r="J1543" s="612"/>
      <c r="N1543" s="668"/>
      <c r="P1543" s="618"/>
      <c r="Q1543" s="618"/>
      <c r="R1543" s="618"/>
      <c r="S1543" s="618"/>
      <c r="T1543" s="618"/>
      <c r="U1543" s="618"/>
      <c r="V1543" s="618"/>
      <c r="W1543" s="618"/>
      <c r="X1543" s="618"/>
      <c r="Y1543" s="618"/>
      <c r="Z1543" s="618"/>
      <c r="AC1543" s="619"/>
      <c r="AD1543" s="620"/>
      <c r="AJ1543" s="668"/>
      <c r="AO1543" s="612"/>
      <c r="AP1543" s="612"/>
      <c r="AY1543" s="623"/>
      <c r="BD1543" s="611"/>
      <c r="BG1543" s="624"/>
      <c r="BH1543" s="625"/>
      <c r="BI1543" s="672"/>
      <c r="BO1543" s="612"/>
      <c r="BY1543" s="669"/>
      <c r="CA1543" s="669"/>
    </row>
    <row r="1544" spans="3:79" s="610" customFormat="1">
      <c r="C1544" s="611"/>
      <c r="D1544" s="612"/>
      <c r="E1544" s="613"/>
      <c r="F1544" s="614"/>
      <c r="J1544" s="612"/>
      <c r="N1544" s="668"/>
      <c r="P1544" s="618"/>
      <c r="Q1544" s="618"/>
      <c r="R1544" s="618"/>
      <c r="S1544" s="618"/>
      <c r="T1544" s="618"/>
      <c r="U1544" s="618"/>
      <c r="V1544" s="618"/>
      <c r="W1544" s="618"/>
      <c r="X1544" s="618"/>
      <c r="Y1544" s="618"/>
      <c r="Z1544" s="618"/>
      <c r="AC1544" s="619"/>
      <c r="AD1544" s="620"/>
      <c r="AJ1544" s="668"/>
      <c r="AO1544" s="612"/>
      <c r="AP1544" s="612"/>
      <c r="AY1544" s="623"/>
      <c r="BD1544" s="611"/>
      <c r="BG1544" s="624"/>
      <c r="BH1544" s="625"/>
      <c r="BI1544" s="672"/>
      <c r="BO1544" s="612"/>
      <c r="BY1544" s="669"/>
      <c r="CA1544" s="669"/>
    </row>
    <row r="1545" spans="3:79" s="610" customFormat="1">
      <c r="C1545" s="611"/>
      <c r="D1545" s="612"/>
      <c r="E1545" s="613"/>
      <c r="F1545" s="614"/>
      <c r="J1545" s="612"/>
      <c r="N1545" s="668"/>
      <c r="P1545" s="618"/>
      <c r="Q1545" s="618"/>
      <c r="R1545" s="618"/>
      <c r="S1545" s="618"/>
      <c r="T1545" s="618"/>
      <c r="U1545" s="618"/>
      <c r="V1545" s="618"/>
      <c r="W1545" s="618"/>
      <c r="X1545" s="618"/>
      <c r="Y1545" s="618"/>
      <c r="Z1545" s="618"/>
      <c r="AC1545" s="619"/>
      <c r="AD1545" s="620"/>
      <c r="AJ1545" s="668"/>
      <c r="AO1545" s="612"/>
      <c r="AP1545" s="612"/>
      <c r="AY1545" s="623"/>
      <c r="BD1545" s="611"/>
      <c r="BG1545" s="624"/>
      <c r="BH1545" s="625"/>
      <c r="BI1545" s="672"/>
      <c r="BO1545" s="612"/>
      <c r="BY1545" s="669"/>
      <c r="CA1545" s="669"/>
    </row>
    <row r="1546" spans="3:79" s="610" customFormat="1">
      <c r="C1546" s="611"/>
      <c r="D1546" s="612"/>
      <c r="E1546" s="613"/>
      <c r="F1546" s="614"/>
      <c r="J1546" s="612"/>
      <c r="N1546" s="668"/>
      <c r="P1546" s="618"/>
      <c r="Q1546" s="618"/>
      <c r="R1546" s="618"/>
      <c r="S1546" s="618"/>
      <c r="T1546" s="618"/>
      <c r="U1546" s="618"/>
      <c r="V1546" s="618"/>
      <c r="W1546" s="618"/>
      <c r="X1546" s="618"/>
      <c r="Y1546" s="618"/>
      <c r="Z1546" s="618"/>
      <c r="AC1546" s="619"/>
      <c r="AD1546" s="620"/>
      <c r="AJ1546" s="668"/>
      <c r="AO1546" s="612"/>
      <c r="AP1546" s="612"/>
      <c r="AY1546" s="623"/>
      <c r="BD1546" s="611"/>
      <c r="BG1546" s="624"/>
      <c r="BH1546" s="625"/>
      <c r="BI1546" s="672"/>
      <c r="BO1546" s="612"/>
      <c r="BY1546" s="669"/>
      <c r="CA1546" s="669"/>
    </row>
    <row r="1547" spans="3:79" s="610" customFormat="1">
      <c r="C1547" s="611"/>
      <c r="D1547" s="612"/>
      <c r="E1547" s="613"/>
      <c r="F1547" s="614"/>
      <c r="J1547" s="612"/>
      <c r="N1547" s="668"/>
      <c r="P1547" s="618"/>
      <c r="Q1547" s="618"/>
      <c r="R1547" s="618"/>
      <c r="S1547" s="618"/>
      <c r="T1547" s="618"/>
      <c r="U1547" s="618"/>
      <c r="V1547" s="618"/>
      <c r="W1547" s="618"/>
      <c r="X1547" s="618"/>
      <c r="Y1547" s="618"/>
      <c r="Z1547" s="618"/>
      <c r="AC1547" s="619"/>
      <c r="AD1547" s="620"/>
      <c r="AJ1547" s="668"/>
      <c r="AO1547" s="612"/>
      <c r="AP1547" s="612"/>
      <c r="AY1547" s="623"/>
      <c r="BD1547" s="611"/>
      <c r="BG1547" s="624"/>
      <c r="BH1547" s="625"/>
      <c r="BI1547" s="672"/>
      <c r="BO1547" s="612"/>
      <c r="BY1547" s="669"/>
      <c r="CA1547" s="669"/>
    </row>
    <row r="1548" spans="3:79" s="610" customFormat="1">
      <c r="C1548" s="611"/>
      <c r="D1548" s="612"/>
      <c r="E1548" s="613"/>
      <c r="F1548" s="614"/>
      <c r="J1548" s="612"/>
      <c r="N1548" s="668"/>
      <c r="P1548" s="618"/>
      <c r="Q1548" s="618"/>
      <c r="R1548" s="618"/>
      <c r="S1548" s="618"/>
      <c r="T1548" s="618"/>
      <c r="U1548" s="618"/>
      <c r="V1548" s="618"/>
      <c r="W1548" s="618"/>
      <c r="X1548" s="618"/>
      <c r="Y1548" s="618"/>
      <c r="Z1548" s="618"/>
      <c r="AC1548" s="619"/>
      <c r="AD1548" s="620"/>
      <c r="AJ1548" s="668"/>
      <c r="AO1548" s="612"/>
      <c r="AP1548" s="612"/>
      <c r="AY1548" s="623"/>
      <c r="BD1548" s="611"/>
      <c r="BG1548" s="624"/>
      <c r="BH1548" s="625"/>
      <c r="BI1548" s="672"/>
      <c r="BO1548" s="612"/>
      <c r="BY1548" s="669"/>
      <c r="CA1548" s="669"/>
    </row>
    <row r="1549" spans="3:79" s="610" customFormat="1">
      <c r="C1549" s="611"/>
      <c r="D1549" s="612"/>
      <c r="E1549" s="613"/>
      <c r="F1549" s="614"/>
      <c r="J1549" s="612"/>
      <c r="N1549" s="668"/>
      <c r="P1549" s="618"/>
      <c r="Q1549" s="618"/>
      <c r="R1549" s="618"/>
      <c r="S1549" s="618"/>
      <c r="T1549" s="618"/>
      <c r="U1549" s="618"/>
      <c r="V1549" s="618"/>
      <c r="W1549" s="618"/>
      <c r="X1549" s="618"/>
      <c r="Y1549" s="618"/>
      <c r="Z1549" s="618"/>
      <c r="AC1549" s="619"/>
      <c r="AD1549" s="620"/>
      <c r="AJ1549" s="668"/>
      <c r="AO1549" s="612"/>
      <c r="AP1549" s="612"/>
      <c r="AY1549" s="623"/>
      <c r="BD1549" s="611"/>
      <c r="BG1549" s="624"/>
      <c r="BH1549" s="625"/>
      <c r="BI1549" s="672"/>
      <c r="BO1549" s="612"/>
      <c r="BY1549" s="669"/>
      <c r="CA1549" s="669"/>
    </row>
    <row r="1550" spans="3:79" s="610" customFormat="1">
      <c r="C1550" s="611"/>
      <c r="D1550" s="612"/>
      <c r="E1550" s="613"/>
      <c r="F1550" s="614"/>
      <c r="J1550" s="612"/>
      <c r="N1550" s="668"/>
      <c r="P1550" s="618"/>
      <c r="Q1550" s="618"/>
      <c r="R1550" s="618"/>
      <c r="S1550" s="618"/>
      <c r="T1550" s="618"/>
      <c r="U1550" s="618"/>
      <c r="V1550" s="618"/>
      <c r="W1550" s="618"/>
      <c r="X1550" s="618"/>
      <c r="Y1550" s="618"/>
      <c r="Z1550" s="618"/>
      <c r="AC1550" s="619"/>
      <c r="AD1550" s="620"/>
      <c r="AJ1550" s="668"/>
      <c r="AO1550" s="612"/>
      <c r="AP1550" s="612"/>
      <c r="AY1550" s="623"/>
      <c r="BD1550" s="611"/>
      <c r="BG1550" s="624"/>
      <c r="BH1550" s="625"/>
      <c r="BI1550" s="672"/>
      <c r="BO1550" s="612"/>
      <c r="BY1550" s="669"/>
      <c r="CA1550" s="669"/>
    </row>
    <row r="1551" spans="3:79" s="610" customFormat="1">
      <c r="C1551" s="611"/>
      <c r="D1551" s="612"/>
      <c r="E1551" s="613"/>
      <c r="F1551" s="614"/>
      <c r="J1551" s="612"/>
      <c r="N1551" s="668"/>
      <c r="P1551" s="618"/>
      <c r="Q1551" s="618"/>
      <c r="R1551" s="618"/>
      <c r="S1551" s="618"/>
      <c r="T1551" s="618"/>
      <c r="U1551" s="618"/>
      <c r="V1551" s="618"/>
      <c r="W1551" s="618"/>
      <c r="X1551" s="618"/>
      <c r="Y1551" s="618"/>
      <c r="Z1551" s="618"/>
      <c r="AC1551" s="619"/>
      <c r="AD1551" s="620"/>
      <c r="AJ1551" s="668"/>
      <c r="AO1551" s="612"/>
      <c r="AP1551" s="612"/>
      <c r="AY1551" s="623"/>
      <c r="BD1551" s="611"/>
      <c r="BG1551" s="624"/>
      <c r="BH1551" s="625"/>
      <c r="BI1551" s="672"/>
      <c r="BO1551" s="612"/>
      <c r="BY1551" s="669"/>
      <c r="CA1551" s="669"/>
    </row>
    <row r="1552" spans="3:79" s="610" customFormat="1">
      <c r="C1552" s="611"/>
      <c r="D1552" s="612"/>
      <c r="E1552" s="613"/>
      <c r="F1552" s="614"/>
      <c r="J1552" s="612"/>
      <c r="N1552" s="668"/>
      <c r="P1552" s="618"/>
      <c r="Q1552" s="618"/>
      <c r="R1552" s="618"/>
      <c r="S1552" s="618"/>
      <c r="T1552" s="618"/>
      <c r="U1552" s="618"/>
      <c r="V1552" s="618"/>
      <c r="W1552" s="618"/>
      <c r="X1552" s="618"/>
      <c r="Y1552" s="618"/>
      <c r="Z1552" s="618"/>
      <c r="AC1552" s="619"/>
      <c r="AD1552" s="620"/>
      <c r="AJ1552" s="668"/>
      <c r="AO1552" s="612"/>
      <c r="AP1552" s="612"/>
      <c r="AY1552" s="623"/>
      <c r="BD1552" s="611"/>
      <c r="BG1552" s="624"/>
      <c r="BH1552" s="625"/>
      <c r="BI1552" s="672"/>
      <c r="BO1552" s="612"/>
      <c r="BY1552" s="669"/>
      <c r="CA1552" s="669"/>
    </row>
    <row r="1553" spans="3:79" s="610" customFormat="1">
      <c r="C1553" s="611"/>
      <c r="D1553" s="612"/>
      <c r="E1553" s="613"/>
      <c r="F1553" s="614"/>
      <c r="J1553" s="612"/>
      <c r="N1553" s="668"/>
      <c r="P1553" s="618"/>
      <c r="Q1553" s="618"/>
      <c r="R1553" s="618"/>
      <c r="S1553" s="618"/>
      <c r="T1553" s="618"/>
      <c r="U1553" s="618"/>
      <c r="V1553" s="618"/>
      <c r="W1553" s="618"/>
      <c r="X1553" s="618"/>
      <c r="Y1553" s="618"/>
      <c r="Z1553" s="618"/>
      <c r="AC1553" s="619"/>
      <c r="AD1553" s="620"/>
      <c r="AJ1553" s="668"/>
      <c r="AO1553" s="612"/>
      <c r="AP1553" s="612"/>
      <c r="AY1553" s="623"/>
      <c r="BD1553" s="611"/>
      <c r="BG1553" s="624"/>
      <c r="BH1553" s="625"/>
      <c r="BI1553" s="672"/>
      <c r="BO1553" s="612"/>
      <c r="BY1553" s="669"/>
      <c r="CA1553" s="669"/>
    </row>
    <row r="1554" spans="3:79" s="610" customFormat="1">
      <c r="C1554" s="611"/>
      <c r="D1554" s="612"/>
      <c r="E1554" s="613"/>
      <c r="F1554" s="614"/>
      <c r="J1554" s="612"/>
      <c r="N1554" s="668"/>
      <c r="P1554" s="618"/>
      <c r="Q1554" s="618"/>
      <c r="R1554" s="618"/>
      <c r="S1554" s="618"/>
      <c r="T1554" s="618"/>
      <c r="U1554" s="618"/>
      <c r="V1554" s="618"/>
      <c r="W1554" s="618"/>
      <c r="X1554" s="618"/>
      <c r="Y1554" s="618"/>
      <c r="Z1554" s="618"/>
      <c r="AC1554" s="619"/>
      <c r="AD1554" s="620"/>
      <c r="AJ1554" s="668"/>
      <c r="AO1554" s="612"/>
      <c r="AP1554" s="612"/>
      <c r="AY1554" s="623"/>
      <c r="BD1554" s="611"/>
      <c r="BG1554" s="624"/>
      <c r="BH1554" s="625"/>
      <c r="BI1554" s="672"/>
      <c r="BO1554" s="612"/>
      <c r="BY1554" s="669"/>
      <c r="CA1554" s="669"/>
    </row>
    <row r="1555" spans="3:79" s="610" customFormat="1">
      <c r="C1555" s="611"/>
      <c r="D1555" s="612"/>
      <c r="E1555" s="613"/>
      <c r="F1555" s="614"/>
      <c r="J1555" s="612"/>
      <c r="N1555" s="668"/>
      <c r="P1555" s="618"/>
      <c r="Q1555" s="618"/>
      <c r="R1555" s="618"/>
      <c r="S1555" s="618"/>
      <c r="T1555" s="618"/>
      <c r="U1555" s="618"/>
      <c r="V1555" s="618"/>
      <c r="W1555" s="618"/>
      <c r="X1555" s="618"/>
      <c r="Y1555" s="618"/>
      <c r="Z1555" s="618"/>
      <c r="AC1555" s="619"/>
      <c r="AD1555" s="620"/>
      <c r="AJ1555" s="668"/>
      <c r="AO1555" s="612"/>
      <c r="AP1555" s="612"/>
      <c r="AY1555" s="623"/>
      <c r="BD1555" s="611"/>
      <c r="BG1555" s="624"/>
      <c r="BH1555" s="625"/>
      <c r="BI1555" s="672"/>
      <c r="BO1555" s="612"/>
      <c r="BY1555" s="669"/>
      <c r="CA1555" s="669"/>
    </row>
    <row r="1556" spans="3:79" s="610" customFormat="1">
      <c r="C1556" s="611"/>
      <c r="D1556" s="612"/>
      <c r="E1556" s="613"/>
      <c r="F1556" s="614"/>
      <c r="J1556" s="612"/>
      <c r="N1556" s="668"/>
      <c r="P1556" s="618"/>
      <c r="Q1556" s="618"/>
      <c r="R1556" s="618"/>
      <c r="S1556" s="618"/>
      <c r="T1556" s="618"/>
      <c r="U1556" s="618"/>
      <c r="V1556" s="618"/>
      <c r="W1556" s="618"/>
      <c r="X1556" s="618"/>
      <c r="Y1556" s="618"/>
      <c r="Z1556" s="618"/>
      <c r="AC1556" s="619"/>
      <c r="AD1556" s="620"/>
      <c r="AJ1556" s="668"/>
      <c r="AO1556" s="612"/>
      <c r="AP1556" s="612"/>
      <c r="AY1556" s="623"/>
      <c r="BD1556" s="611"/>
      <c r="BG1556" s="624"/>
      <c r="BH1556" s="625"/>
      <c r="BI1556" s="672"/>
      <c r="BO1556" s="612"/>
      <c r="BY1556" s="669"/>
      <c r="CA1556" s="669"/>
    </row>
    <row r="1557" spans="3:79" s="610" customFormat="1">
      <c r="C1557" s="611"/>
      <c r="D1557" s="612"/>
      <c r="E1557" s="613"/>
      <c r="F1557" s="614"/>
      <c r="J1557" s="612"/>
      <c r="N1557" s="668"/>
      <c r="P1557" s="618"/>
      <c r="Q1557" s="618"/>
      <c r="R1557" s="618"/>
      <c r="S1557" s="618"/>
      <c r="T1557" s="618"/>
      <c r="U1557" s="618"/>
      <c r="V1557" s="618"/>
      <c r="W1557" s="618"/>
      <c r="X1557" s="618"/>
      <c r="Y1557" s="618"/>
      <c r="Z1557" s="618"/>
      <c r="AC1557" s="619"/>
      <c r="AD1557" s="620"/>
      <c r="AJ1557" s="668"/>
      <c r="AO1557" s="612"/>
      <c r="AP1557" s="612"/>
      <c r="AY1557" s="623"/>
      <c r="BD1557" s="611"/>
      <c r="BG1557" s="624"/>
      <c r="BH1557" s="625"/>
      <c r="BI1557" s="672"/>
      <c r="BO1557" s="612"/>
      <c r="BY1557" s="669"/>
      <c r="CA1557" s="669"/>
    </row>
    <row r="1558" spans="3:79" s="610" customFormat="1">
      <c r="C1558" s="611"/>
      <c r="D1558" s="612"/>
      <c r="E1558" s="613"/>
      <c r="F1558" s="614"/>
      <c r="J1558" s="612"/>
      <c r="N1558" s="668"/>
      <c r="P1558" s="618"/>
      <c r="Q1558" s="618"/>
      <c r="R1558" s="618"/>
      <c r="S1558" s="618"/>
      <c r="T1558" s="618"/>
      <c r="U1558" s="618"/>
      <c r="V1558" s="618"/>
      <c r="W1558" s="618"/>
      <c r="X1558" s="618"/>
      <c r="Y1558" s="618"/>
      <c r="Z1558" s="618"/>
      <c r="AC1558" s="619"/>
      <c r="AD1558" s="620"/>
      <c r="AJ1558" s="668"/>
      <c r="AO1558" s="612"/>
      <c r="AP1558" s="612"/>
      <c r="AY1558" s="623"/>
      <c r="BD1558" s="611"/>
      <c r="BG1558" s="624"/>
      <c r="BH1558" s="625"/>
      <c r="BI1558" s="672"/>
      <c r="BO1558" s="612"/>
      <c r="BY1558" s="669"/>
      <c r="CA1558" s="669"/>
    </row>
    <row r="1559" spans="3:79" s="610" customFormat="1">
      <c r="C1559" s="611"/>
      <c r="D1559" s="612"/>
      <c r="E1559" s="613"/>
      <c r="F1559" s="614"/>
      <c r="J1559" s="612"/>
      <c r="N1559" s="668"/>
      <c r="P1559" s="618"/>
      <c r="Q1559" s="618"/>
      <c r="R1559" s="618"/>
      <c r="S1559" s="618"/>
      <c r="T1559" s="618"/>
      <c r="U1559" s="618"/>
      <c r="V1559" s="618"/>
      <c r="W1559" s="618"/>
      <c r="X1559" s="618"/>
      <c r="Y1559" s="618"/>
      <c r="Z1559" s="618"/>
      <c r="AC1559" s="619"/>
      <c r="AD1559" s="620"/>
      <c r="AJ1559" s="668"/>
      <c r="AO1559" s="612"/>
      <c r="AP1559" s="612"/>
      <c r="AY1559" s="623"/>
      <c r="BD1559" s="611"/>
      <c r="BG1559" s="624"/>
      <c r="BH1559" s="625"/>
      <c r="BI1559" s="672"/>
      <c r="BO1559" s="612"/>
      <c r="BY1559" s="669"/>
      <c r="CA1559" s="669"/>
    </row>
    <row r="1560" spans="3:79" s="610" customFormat="1">
      <c r="C1560" s="611"/>
      <c r="D1560" s="612"/>
      <c r="E1560" s="613"/>
      <c r="F1560" s="614"/>
      <c r="J1560" s="612"/>
      <c r="N1560" s="668"/>
      <c r="P1560" s="618"/>
      <c r="Q1560" s="618"/>
      <c r="R1560" s="618"/>
      <c r="S1560" s="618"/>
      <c r="T1560" s="618"/>
      <c r="U1560" s="618"/>
      <c r="V1560" s="618"/>
      <c r="W1560" s="618"/>
      <c r="X1560" s="618"/>
      <c r="Y1560" s="618"/>
      <c r="Z1560" s="618"/>
      <c r="AC1560" s="619"/>
      <c r="AD1560" s="620"/>
      <c r="AJ1560" s="668"/>
      <c r="AO1560" s="612"/>
      <c r="AP1560" s="612"/>
      <c r="AY1560" s="623"/>
      <c r="BD1560" s="611"/>
      <c r="BG1560" s="624"/>
      <c r="BH1560" s="625"/>
      <c r="BI1560" s="672"/>
      <c r="BO1560" s="612"/>
      <c r="BY1560" s="669"/>
      <c r="CA1560" s="669"/>
    </row>
    <row r="1561" spans="3:79" s="610" customFormat="1">
      <c r="C1561" s="611"/>
      <c r="D1561" s="612"/>
      <c r="E1561" s="613"/>
      <c r="F1561" s="614"/>
      <c r="J1561" s="612"/>
      <c r="N1561" s="668"/>
      <c r="P1561" s="618"/>
      <c r="Q1561" s="618"/>
      <c r="R1561" s="618"/>
      <c r="S1561" s="618"/>
      <c r="T1561" s="618"/>
      <c r="U1561" s="618"/>
      <c r="V1561" s="618"/>
      <c r="W1561" s="618"/>
      <c r="X1561" s="618"/>
      <c r="Y1561" s="618"/>
      <c r="Z1561" s="618"/>
      <c r="AC1561" s="619"/>
      <c r="AD1561" s="620"/>
      <c r="AJ1561" s="668"/>
      <c r="AO1561" s="612"/>
      <c r="AP1561" s="612"/>
      <c r="AY1561" s="623"/>
      <c r="BD1561" s="611"/>
      <c r="BG1561" s="624"/>
      <c r="BH1561" s="625"/>
      <c r="BI1561" s="672"/>
      <c r="BO1561" s="612"/>
      <c r="BY1561" s="669"/>
      <c r="CA1561" s="669"/>
    </row>
    <row r="1562" spans="3:79" s="610" customFormat="1">
      <c r="C1562" s="611"/>
      <c r="D1562" s="612"/>
      <c r="E1562" s="613"/>
      <c r="F1562" s="614"/>
      <c r="J1562" s="612"/>
      <c r="N1562" s="668"/>
      <c r="P1562" s="618"/>
      <c r="Q1562" s="618"/>
      <c r="R1562" s="618"/>
      <c r="S1562" s="618"/>
      <c r="T1562" s="618"/>
      <c r="U1562" s="618"/>
      <c r="V1562" s="618"/>
      <c r="W1562" s="618"/>
      <c r="X1562" s="618"/>
      <c r="Y1562" s="618"/>
      <c r="Z1562" s="618"/>
      <c r="AC1562" s="619"/>
      <c r="AD1562" s="620"/>
      <c r="AJ1562" s="668"/>
      <c r="AO1562" s="612"/>
      <c r="AP1562" s="612"/>
      <c r="AY1562" s="623"/>
      <c r="BD1562" s="611"/>
      <c r="BG1562" s="624"/>
      <c r="BH1562" s="625"/>
      <c r="BI1562" s="672"/>
      <c r="BO1562" s="612"/>
      <c r="BY1562" s="669"/>
      <c r="CA1562" s="669"/>
    </row>
    <row r="1563" spans="3:79" s="610" customFormat="1">
      <c r="C1563" s="611"/>
      <c r="D1563" s="612"/>
      <c r="E1563" s="613"/>
      <c r="F1563" s="614"/>
      <c r="J1563" s="612"/>
      <c r="N1563" s="668"/>
      <c r="P1563" s="618"/>
      <c r="Q1563" s="618"/>
      <c r="R1563" s="618"/>
      <c r="S1563" s="618"/>
      <c r="T1563" s="618"/>
      <c r="U1563" s="618"/>
      <c r="V1563" s="618"/>
      <c r="W1563" s="618"/>
      <c r="X1563" s="618"/>
      <c r="Y1563" s="618"/>
      <c r="Z1563" s="618"/>
      <c r="AC1563" s="619"/>
      <c r="AD1563" s="620"/>
      <c r="AJ1563" s="668"/>
      <c r="AO1563" s="612"/>
      <c r="AP1563" s="612"/>
      <c r="AY1563" s="623"/>
      <c r="BD1563" s="611"/>
      <c r="BG1563" s="624"/>
      <c r="BH1563" s="625"/>
      <c r="BI1563" s="672"/>
      <c r="BO1563" s="612"/>
      <c r="BY1563" s="669"/>
      <c r="CA1563" s="669"/>
    </row>
    <row r="1564" spans="3:79" s="610" customFormat="1">
      <c r="C1564" s="611"/>
      <c r="D1564" s="612"/>
      <c r="E1564" s="613"/>
      <c r="F1564" s="614"/>
      <c r="J1564" s="612"/>
      <c r="N1564" s="668"/>
      <c r="P1564" s="618"/>
      <c r="Q1564" s="618"/>
      <c r="R1564" s="618"/>
      <c r="S1564" s="618"/>
      <c r="T1564" s="618"/>
      <c r="U1564" s="618"/>
      <c r="V1564" s="618"/>
      <c r="W1564" s="618"/>
      <c r="X1564" s="618"/>
      <c r="Y1564" s="618"/>
      <c r="Z1564" s="618"/>
      <c r="AC1564" s="619"/>
      <c r="AD1564" s="620"/>
      <c r="AJ1564" s="668"/>
      <c r="AO1564" s="612"/>
      <c r="AP1564" s="612"/>
      <c r="AY1564" s="623"/>
      <c r="BD1564" s="611"/>
      <c r="BG1564" s="624"/>
      <c r="BH1564" s="625"/>
      <c r="BI1564" s="672"/>
      <c r="BO1564" s="612"/>
      <c r="BY1564" s="669"/>
      <c r="CA1564" s="669"/>
    </row>
    <row r="1565" spans="3:79" s="610" customFormat="1">
      <c r="C1565" s="611"/>
      <c r="D1565" s="612"/>
      <c r="E1565" s="613"/>
      <c r="F1565" s="614"/>
      <c r="J1565" s="612"/>
      <c r="N1565" s="668"/>
      <c r="P1565" s="618"/>
      <c r="Q1565" s="618"/>
      <c r="R1565" s="618"/>
      <c r="S1565" s="618"/>
      <c r="T1565" s="618"/>
      <c r="U1565" s="618"/>
      <c r="V1565" s="618"/>
      <c r="W1565" s="618"/>
      <c r="X1565" s="618"/>
      <c r="Y1565" s="618"/>
      <c r="Z1565" s="618"/>
      <c r="AC1565" s="619"/>
      <c r="AD1565" s="620"/>
      <c r="AJ1565" s="668"/>
      <c r="AO1565" s="612"/>
      <c r="AP1565" s="612"/>
      <c r="AY1565" s="623"/>
      <c r="BD1565" s="611"/>
      <c r="BG1565" s="624"/>
      <c r="BH1565" s="625"/>
      <c r="BI1565" s="672"/>
      <c r="BO1565" s="612"/>
      <c r="BY1565" s="669"/>
      <c r="CA1565" s="669"/>
    </row>
    <row r="1566" spans="3:79" s="610" customFormat="1">
      <c r="C1566" s="611"/>
      <c r="D1566" s="612"/>
      <c r="E1566" s="613"/>
      <c r="F1566" s="614"/>
      <c r="J1566" s="612"/>
      <c r="N1566" s="668"/>
      <c r="P1566" s="618"/>
      <c r="Q1566" s="618"/>
      <c r="R1566" s="618"/>
      <c r="S1566" s="618"/>
      <c r="T1566" s="618"/>
      <c r="U1566" s="618"/>
      <c r="V1566" s="618"/>
      <c r="W1566" s="618"/>
      <c r="X1566" s="618"/>
      <c r="Y1566" s="618"/>
      <c r="Z1566" s="618"/>
      <c r="AC1566" s="619"/>
      <c r="AD1566" s="620"/>
      <c r="AJ1566" s="668"/>
      <c r="AO1566" s="612"/>
      <c r="AP1566" s="612"/>
      <c r="AY1566" s="623"/>
      <c r="BD1566" s="611"/>
      <c r="BG1566" s="624"/>
      <c r="BH1566" s="625"/>
      <c r="BI1566" s="672"/>
      <c r="BO1566" s="612"/>
      <c r="BY1566" s="669"/>
      <c r="CA1566" s="669"/>
    </row>
    <row r="1567" spans="3:79" s="610" customFormat="1">
      <c r="C1567" s="611"/>
      <c r="D1567" s="612"/>
      <c r="E1567" s="613"/>
      <c r="F1567" s="614"/>
      <c r="J1567" s="612"/>
      <c r="N1567" s="668"/>
      <c r="P1567" s="618"/>
      <c r="Q1567" s="618"/>
      <c r="R1567" s="618"/>
      <c r="S1567" s="618"/>
      <c r="T1567" s="618"/>
      <c r="U1567" s="618"/>
      <c r="V1567" s="618"/>
      <c r="W1567" s="618"/>
      <c r="X1567" s="618"/>
      <c r="Y1567" s="618"/>
      <c r="Z1567" s="618"/>
      <c r="AC1567" s="619"/>
      <c r="AD1567" s="620"/>
      <c r="AJ1567" s="668"/>
      <c r="AO1567" s="612"/>
      <c r="AP1567" s="612"/>
      <c r="AY1567" s="623"/>
      <c r="BD1567" s="611"/>
      <c r="BG1567" s="624"/>
      <c r="BH1567" s="625"/>
      <c r="BI1567" s="672"/>
      <c r="BO1567" s="612"/>
      <c r="BY1567" s="669"/>
      <c r="CA1567" s="669"/>
    </row>
    <row r="1568" spans="3:79" s="610" customFormat="1">
      <c r="C1568" s="611"/>
      <c r="D1568" s="612"/>
      <c r="E1568" s="613"/>
      <c r="F1568" s="614"/>
      <c r="J1568" s="612"/>
      <c r="N1568" s="668"/>
      <c r="P1568" s="618"/>
      <c r="Q1568" s="618"/>
      <c r="R1568" s="618"/>
      <c r="S1568" s="618"/>
      <c r="T1568" s="618"/>
      <c r="U1568" s="618"/>
      <c r="V1568" s="618"/>
      <c r="W1568" s="618"/>
      <c r="X1568" s="618"/>
      <c r="Y1568" s="618"/>
      <c r="Z1568" s="618"/>
      <c r="AC1568" s="619"/>
      <c r="AD1568" s="620"/>
      <c r="AJ1568" s="668"/>
      <c r="AO1568" s="612"/>
      <c r="AP1568" s="612"/>
      <c r="AY1568" s="623"/>
      <c r="BD1568" s="611"/>
      <c r="BG1568" s="624"/>
      <c r="BH1568" s="625"/>
      <c r="BI1568" s="672"/>
      <c r="BO1568" s="612"/>
      <c r="BY1568" s="669"/>
      <c r="CA1568" s="669"/>
    </row>
    <row r="1569" spans="3:79" s="610" customFormat="1">
      <c r="C1569" s="611"/>
      <c r="D1569" s="612"/>
      <c r="E1569" s="613"/>
      <c r="F1569" s="614"/>
      <c r="J1569" s="612"/>
      <c r="N1569" s="668"/>
      <c r="P1569" s="618"/>
      <c r="Q1569" s="618"/>
      <c r="R1569" s="618"/>
      <c r="S1569" s="618"/>
      <c r="T1569" s="618"/>
      <c r="U1569" s="618"/>
      <c r="V1569" s="618"/>
      <c r="W1569" s="618"/>
      <c r="X1569" s="618"/>
      <c r="Y1569" s="618"/>
      <c r="Z1569" s="618"/>
      <c r="AC1569" s="619"/>
      <c r="AD1569" s="620"/>
      <c r="AJ1569" s="668"/>
      <c r="AO1569" s="612"/>
      <c r="AP1569" s="612"/>
      <c r="AY1569" s="623"/>
      <c r="BD1569" s="611"/>
      <c r="BG1569" s="624"/>
      <c r="BH1569" s="625"/>
      <c r="BI1569" s="672"/>
      <c r="BO1569" s="612"/>
      <c r="BY1569" s="669"/>
      <c r="CA1569" s="669"/>
    </row>
    <row r="1570" spans="3:79" s="610" customFormat="1">
      <c r="C1570" s="611"/>
      <c r="D1570" s="612"/>
      <c r="E1570" s="613"/>
      <c r="F1570" s="614"/>
      <c r="J1570" s="612"/>
      <c r="N1570" s="668"/>
      <c r="P1570" s="618"/>
      <c r="Q1570" s="618"/>
      <c r="R1570" s="618"/>
      <c r="S1570" s="618"/>
      <c r="T1570" s="618"/>
      <c r="U1570" s="618"/>
      <c r="V1570" s="618"/>
      <c r="W1570" s="618"/>
      <c r="X1570" s="618"/>
      <c r="Y1570" s="618"/>
      <c r="Z1570" s="618"/>
      <c r="AC1570" s="619"/>
      <c r="AD1570" s="620"/>
      <c r="AJ1570" s="668"/>
      <c r="AO1570" s="612"/>
      <c r="AP1570" s="612"/>
      <c r="AY1570" s="623"/>
      <c r="BD1570" s="611"/>
      <c r="BG1570" s="624"/>
      <c r="BH1570" s="625"/>
      <c r="BI1570" s="672"/>
      <c r="BO1570" s="612"/>
      <c r="BY1570" s="669"/>
      <c r="CA1570" s="669"/>
    </row>
    <row r="1571" spans="3:79" s="610" customFormat="1">
      <c r="C1571" s="611"/>
      <c r="D1571" s="612"/>
      <c r="E1571" s="613"/>
      <c r="F1571" s="614"/>
      <c r="J1571" s="612"/>
      <c r="N1571" s="668"/>
      <c r="P1571" s="618"/>
      <c r="Q1571" s="618"/>
      <c r="R1571" s="618"/>
      <c r="S1571" s="618"/>
      <c r="T1571" s="618"/>
      <c r="U1571" s="618"/>
      <c r="V1571" s="618"/>
      <c r="W1571" s="618"/>
      <c r="X1571" s="618"/>
      <c r="Y1571" s="618"/>
      <c r="Z1571" s="618"/>
      <c r="AC1571" s="619"/>
      <c r="AD1571" s="620"/>
      <c r="AJ1571" s="668"/>
      <c r="AO1571" s="612"/>
      <c r="AP1571" s="612"/>
      <c r="AY1571" s="623"/>
      <c r="BD1571" s="611"/>
      <c r="BG1571" s="624"/>
      <c r="BH1571" s="625"/>
      <c r="BI1571" s="672"/>
      <c r="BO1571" s="612"/>
      <c r="BY1571" s="669"/>
      <c r="CA1571" s="669"/>
    </row>
    <row r="1572" spans="3:79" s="610" customFormat="1">
      <c r="C1572" s="611"/>
      <c r="D1572" s="612"/>
      <c r="E1572" s="613"/>
      <c r="F1572" s="614"/>
      <c r="J1572" s="612"/>
      <c r="N1572" s="668"/>
      <c r="P1572" s="618"/>
      <c r="Q1572" s="618"/>
      <c r="R1572" s="618"/>
      <c r="S1572" s="618"/>
      <c r="T1572" s="618"/>
      <c r="U1572" s="618"/>
      <c r="V1572" s="618"/>
      <c r="W1572" s="618"/>
      <c r="X1572" s="618"/>
      <c r="Y1572" s="618"/>
      <c r="Z1572" s="618"/>
      <c r="AC1572" s="619"/>
      <c r="AD1572" s="620"/>
      <c r="AJ1572" s="668"/>
      <c r="AO1572" s="612"/>
      <c r="AP1572" s="612"/>
      <c r="AY1572" s="623"/>
      <c r="BD1572" s="611"/>
      <c r="BG1572" s="624"/>
      <c r="BH1572" s="625"/>
      <c r="BI1572" s="672"/>
      <c r="BO1572" s="612"/>
      <c r="BY1572" s="669"/>
      <c r="CA1572" s="669"/>
    </row>
    <row r="1573" spans="3:79" s="610" customFormat="1">
      <c r="C1573" s="611"/>
      <c r="D1573" s="612"/>
      <c r="E1573" s="613"/>
      <c r="F1573" s="614"/>
      <c r="J1573" s="612"/>
      <c r="N1573" s="668"/>
      <c r="P1573" s="618"/>
      <c r="Q1573" s="618"/>
      <c r="R1573" s="618"/>
      <c r="S1573" s="618"/>
      <c r="T1573" s="618"/>
      <c r="U1573" s="618"/>
      <c r="V1573" s="618"/>
      <c r="W1573" s="618"/>
      <c r="X1573" s="618"/>
      <c r="Y1573" s="618"/>
      <c r="Z1573" s="618"/>
      <c r="AC1573" s="619"/>
      <c r="AD1573" s="620"/>
      <c r="AJ1573" s="668"/>
      <c r="AO1573" s="612"/>
      <c r="AP1573" s="612"/>
      <c r="AY1573" s="623"/>
      <c r="BD1573" s="611"/>
      <c r="BG1573" s="624"/>
      <c r="BH1573" s="625"/>
      <c r="BI1573" s="672"/>
      <c r="BO1573" s="612"/>
      <c r="BY1573" s="669"/>
      <c r="CA1573" s="669"/>
    </row>
    <row r="1574" spans="3:79" s="610" customFormat="1">
      <c r="C1574" s="611"/>
      <c r="D1574" s="612"/>
      <c r="E1574" s="613"/>
      <c r="F1574" s="614"/>
      <c r="J1574" s="612"/>
      <c r="N1574" s="668"/>
      <c r="P1574" s="618"/>
      <c r="Q1574" s="618"/>
      <c r="R1574" s="618"/>
      <c r="S1574" s="618"/>
      <c r="T1574" s="618"/>
      <c r="U1574" s="618"/>
      <c r="V1574" s="618"/>
      <c r="W1574" s="618"/>
      <c r="X1574" s="618"/>
      <c r="Y1574" s="618"/>
      <c r="Z1574" s="618"/>
      <c r="AC1574" s="619"/>
      <c r="AD1574" s="620"/>
      <c r="AJ1574" s="668"/>
      <c r="AO1574" s="612"/>
      <c r="AP1574" s="612"/>
      <c r="AY1574" s="623"/>
      <c r="BD1574" s="611"/>
      <c r="BG1574" s="624"/>
      <c r="BH1574" s="625"/>
      <c r="BI1574" s="672"/>
      <c r="BO1574" s="612"/>
      <c r="BY1574" s="669"/>
      <c r="CA1574" s="669"/>
    </row>
    <row r="1575" spans="3:79" s="610" customFormat="1">
      <c r="C1575" s="611"/>
      <c r="D1575" s="612"/>
      <c r="E1575" s="613"/>
      <c r="F1575" s="614"/>
      <c r="J1575" s="612"/>
      <c r="N1575" s="668"/>
      <c r="P1575" s="618"/>
      <c r="Q1575" s="618"/>
      <c r="R1575" s="618"/>
      <c r="S1575" s="618"/>
      <c r="T1575" s="618"/>
      <c r="U1575" s="618"/>
      <c r="V1575" s="618"/>
      <c r="W1575" s="618"/>
      <c r="X1575" s="618"/>
      <c r="Y1575" s="618"/>
      <c r="Z1575" s="618"/>
      <c r="AC1575" s="619"/>
      <c r="AD1575" s="620"/>
      <c r="AJ1575" s="668"/>
      <c r="AO1575" s="612"/>
      <c r="AP1575" s="612"/>
      <c r="AY1575" s="623"/>
      <c r="BD1575" s="611"/>
      <c r="BG1575" s="624"/>
      <c r="BH1575" s="625"/>
      <c r="BI1575" s="672"/>
      <c r="BO1575" s="612"/>
      <c r="BY1575" s="669"/>
      <c r="CA1575" s="669"/>
    </row>
    <row r="1576" spans="3:79" s="610" customFormat="1">
      <c r="C1576" s="611"/>
      <c r="D1576" s="612"/>
      <c r="E1576" s="613"/>
      <c r="F1576" s="614"/>
      <c r="J1576" s="612"/>
      <c r="N1576" s="668"/>
      <c r="P1576" s="618"/>
      <c r="Q1576" s="618"/>
      <c r="R1576" s="618"/>
      <c r="S1576" s="618"/>
      <c r="T1576" s="618"/>
      <c r="U1576" s="618"/>
      <c r="V1576" s="618"/>
      <c r="W1576" s="618"/>
      <c r="X1576" s="618"/>
      <c r="Y1576" s="618"/>
      <c r="Z1576" s="618"/>
      <c r="AC1576" s="619"/>
      <c r="AD1576" s="620"/>
      <c r="AJ1576" s="668"/>
      <c r="AO1576" s="612"/>
      <c r="AP1576" s="612"/>
      <c r="AY1576" s="623"/>
      <c r="BD1576" s="611"/>
      <c r="BG1576" s="624"/>
      <c r="BH1576" s="625"/>
      <c r="BI1576" s="672"/>
      <c r="BO1576" s="612"/>
      <c r="BY1576" s="669"/>
      <c r="CA1576" s="669"/>
    </row>
    <row r="1577" spans="3:79" s="610" customFormat="1">
      <c r="C1577" s="611"/>
      <c r="D1577" s="612"/>
      <c r="E1577" s="613"/>
      <c r="F1577" s="614"/>
      <c r="J1577" s="612"/>
      <c r="N1577" s="668"/>
      <c r="P1577" s="618"/>
      <c r="Q1577" s="618"/>
      <c r="R1577" s="618"/>
      <c r="S1577" s="618"/>
      <c r="T1577" s="618"/>
      <c r="U1577" s="618"/>
      <c r="V1577" s="618"/>
      <c r="W1577" s="618"/>
      <c r="X1577" s="618"/>
      <c r="Y1577" s="618"/>
      <c r="Z1577" s="618"/>
      <c r="AC1577" s="619"/>
      <c r="AD1577" s="620"/>
      <c r="AJ1577" s="668"/>
      <c r="AO1577" s="612"/>
      <c r="AP1577" s="612"/>
      <c r="AY1577" s="623"/>
      <c r="BD1577" s="611"/>
      <c r="BG1577" s="624"/>
      <c r="BH1577" s="625"/>
      <c r="BI1577" s="672"/>
      <c r="BO1577" s="612"/>
      <c r="BY1577" s="669"/>
      <c r="CA1577" s="669"/>
    </row>
    <row r="1578" spans="3:79" s="610" customFormat="1">
      <c r="C1578" s="611"/>
      <c r="D1578" s="612"/>
      <c r="E1578" s="613"/>
      <c r="F1578" s="614"/>
      <c r="J1578" s="612"/>
      <c r="N1578" s="668"/>
      <c r="P1578" s="618"/>
      <c r="Q1578" s="618"/>
      <c r="R1578" s="618"/>
      <c r="S1578" s="618"/>
      <c r="T1578" s="618"/>
      <c r="U1578" s="618"/>
      <c r="V1578" s="618"/>
      <c r="W1578" s="618"/>
      <c r="X1578" s="618"/>
      <c r="Y1578" s="618"/>
      <c r="Z1578" s="618"/>
      <c r="AC1578" s="619"/>
      <c r="AD1578" s="620"/>
      <c r="AJ1578" s="668"/>
      <c r="AO1578" s="612"/>
      <c r="AP1578" s="612"/>
      <c r="AY1578" s="623"/>
      <c r="BD1578" s="611"/>
      <c r="BG1578" s="624"/>
      <c r="BH1578" s="625"/>
      <c r="BI1578" s="672"/>
      <c r="BO1578" s="612"/>
      <c r="BY1578" s="669"/>
      <c r="CA1578" s="669"/>
    </row>
    <row r="1579" spans="3:79" s="610" customFormat="1">
      <c r="C1579" s="611"/>
      <c r="D1579" s="612"/>
      <c r="E1579" s="613"/>
      <c r="F1579" s="614"/>
      <c r="J1579" s="612"/>
      <c r="N1579" s="668"/>
      <c r="P1579" s="618"/>
      <c r="Q1579" s="618"/>
      <c r="R1579" s="618"/>
      <c r="S1579" s="618"/>
      <c r="T1579" s="618"/>
      <c r="U1579" s="618"/>
      <c r="V1579" s="618"/>
      <c r="W1579" s="618"/>
      <c r="X1579" s="618"/>
      <c r="Y1579" s="618"/>
      <c r="Z1579" s="618"/>
      <c r="AC1579" s="619"/>
      <c r="AD1579" s="620"/>
      <c r="AJ1579" s="668"/>
      <c r="AO1579" s="612"/>
      <c r="AP1579" s="612"/>
      <c r="AY1579" s="623"/>
      <c r="BD1579" s="611"/>
      <c r="BG1579" s="624"/>
      <c r="BH1579" s="625"/>
      <c r="BI1579" s="672"/>
      <c r="BO1579" s="612"/>
      <c r="BY1579" s="669"/>
      <c r="CA1579" s="669"/>
    </row>
    <row r="1580" spans="3:79" s="610" customFormat="1">
      <c r="C1580" s="611"/>
      <c r="D1580" s="612"/>
      <c r="E1580" s="613"/>
      <c r="F1580" s="614"/>
      <c r="J1580" s="612"/>
      <c r="N1580" s="668"/>
      <c r="P1580" s="618"/>
      <c r="Q1580" s="618"/>
      <c r="R1580" s="618"/>
      <c r="S1580" s="618"/>
      <c r="T1580" s="618"/>
      <c r="U1580" s="618"/>
      <c r="V1580" s="618"/>
      <c r="W1580" s="618"/>
      <c r="X1580" s="618"/>
      <c r="Y1580" s="618"/>
      <c r="Z1580" s="618"/>
      <c r="AC1580" s="619"/>
      <c r="AD1580" s="620"/>
      <c r="AJ1580" s="668"/>
      <c r="AO1580" s="612"/>
      <c r="AP1580" s="612"/>
      <c r="AY1580" s="623"/>
      <c r="BD1580" s="611"/>
      <c r="BG1580" s="624"/>
      <c r="BH1580" s="625"/>
      <c r="BI1580" s="672"/>
      <c r="BO1580" s="612"/>
      <c r="BY1580" s="669"/>
      <c r="CA1580" s="669"/>
    </row>
    <row r="1581" spans="3:79" s="610" customFormat="1">
      <c r="C1581" s="611"/>
      <c r="D1581" s="612"/>
      <c r="E1581" s="613"/>
      <c r="F1581" s="614"/>
      <c r="J1581" s="612"/>
      <c r="N1581" s="668"/>
      <c r="P1581" s="618"/>
      <c r="Q1581" s="618"/>
      <c r="R1581" s="618"/>
      <c r="S1581" s="618"/>
      <c r="T1581" s="618"/>
      <c r="U1581" s="618"/>
      <c r="V1581" s="618"/>
      <c r="W1581" s="618"/>
      <c r="X1581" s="618"/>
      <c r="Y1581" s="618"/>
      <c r="Z1581" s="618"/>
      <c r="AC1581" s="619"/>
      <c r="AD1581" s="620"/>
      <c r="AJ1581" s="668"/>
      <c r="AO1581" s="612"/>
      <c r="AP1581" s="612"/>
      <c r="AY1581" s="623"/>
      <c r="BD1581" s="611"/>
      <c r="BG1581" s="624"/>
      <c r="BH1581" s="625"/>
      <c r="BI1581" s="672"/>
      <c r="BO1581" s="612"/>
      <c r="BY1581" s="669"/>
      <c r="CA1581" s="669"/>
    </row>
    <row r="1582" spans="3:79" s="610" customFormat="1">
      <c r="C1582" s="611"/>
      <c r="D1582" s="612"/>
      <c r="E1582" s="613"/>
      <c r="F1582" s="614"/>
      <c r="J1582" s="612"/>
      <c r="N1582" s="668"/>
      <c r="P1582" s="618"/>
      <c r="Q1582" s="618"/>
      <c r="R1582" s="618"/>
      <c r="S1582" s="618"/>
      <c r="T1582" s="618"/>
      <c r="U1582" s="618"/>
      <c r="V1582" s="618"/>
      <c r="W1582" s="618"/>
      <c r="X1582" s="618"/>
      <c r="Y1582" s="618"/>
      <c r="Z1582" s="618"/>
      <c r="AC1582" s="619"/>
      <c r="AD1582" s="620"/>
      <c r="AJ1582" s="668"/>
      <c r="AO1582" s="612"/>
      <c r="AP1582" s="612"/>
      <c r="AY1582" s="623"/>
      <c r="BD1582" s="611"/>
      <c r="BG1582" s="624"/>
      <c r="BH1582" s="625"/>
      <c r="BI1582" s="672"/>
      <c r="BO1582" s="612"/>
      <c r="BY1582" s="669"/>
      <c r="CA1582" s="669"/>
    </row>
    <row r="1583" spans="3:79" s="610" customFormat="1">
      <c r="C1583" s="611"/>
      <c r="D1583" s="612"/>
      <c r="E1583" s="613"/>
      <c r="F1583" s="614"/>
      <c r="J1583" s="612"/>
      <c r="N1583" s="668"/>
      <c r="P1583" s="618"/>
      <c r="Q1583" s="618"/>
      <c r="R1583" s="618"/>
      <c r="S1583" s="618"/>
      <c r="T1583" s="618"/>
      <c r="U1583" s="618"/>
      <c r="V1583" s="618"/>
      <c r="W1583" s="618"/>
      <c r="X1583" s="618"/>
      <c r="Y1583" s="618"/>
      <c r="Z1583" s="618"/>
      <c r="AC1583" s="619"/>
      <c r="AD1583" s="620"/>
      <c r="AJ1583" s="668"/>
      <c r="AO1583" s="612"/>
      <c r="AP1583" s="612"/>
      <c r="AY1583" s="623"/>
      <c r="BD1583" s="611"/>
      <c r="BG1583" s="624"/>
      <c r="BH1583" s="625"/>
      <c r="BI1583" s="672"/>
      <c r="BO1583" s="612"/>
      <c r="BY1583" s="669"/>
      <c r="CA1583" s="669"/>
    </row>
    <row r="1584" spans="3:79" s="610" customFormat="1">
      <c r="C1584" s="611"/>
      <c r="D1584" s="612"/>
      <c r="E1584" s="613"/>
      <c r="F1584" s="614"/>
      <c r="J1584" s="612"/>
      <c r="N1584" s="668"/>
      <c r="P1584" s="618"/>
      <c r="Q1584" s="618"/>
      <c r="R1584" s="618"/>
      <c r="S1584" s="618"/>
      <c r="T1584" s="618"/>
      <c r="U1584" s="618"/>
      <c r="V1584" s="618"/>
      <c r="W1584" s="618"/>
      <c r="X1584" s="618"/>
      <c r="Y1584" s="618"/>
      <c r="Z1584" s="618"/>
      <c r="AC1584" s="619"/>
      <c r="AD1584" s="620"/>
      <c r="AJ1584" s="668"/>
      <c r="AO1584" s="612"/>
      <c r="AP1584" s="612"/>
      <c r="AY1584" s="623"/>
      <c r="BD1584" s="611"/>
      <c r="BG1584" s="624"/>
      <c r="BH1584" s="625"/>
      <c r="BI1584" s="672"/>
      <c r="BO1584" s="612"/>
      <c r="BY1584" s="669"/>
      <c r="CA1584" s="669"/>
    </row>
    <row r="1585" spans="3:79" s="610" customFormat="1">
      <c r="C1585" s="611"/>
      <c r="D1585" s="612"/>
      <c r="E1585" s="613"/>
      <c r="F1585" s="614"/>
      <c r="J1585" s="612"/>
      <c r="N1585" s="668"/>
      <c r="P1585" s="618"/>
      <c r="Q1585" s="618"/>
      <c r="R1585" s="618"/>
      <c r="S1585" s="618"/>
      <c r="T1585" s="618"/>
      <c r="U1585" s="618"/>
      <c r="V1585" s="618"/>
      <c r="W1585" s="618"/>
      <c r="X1585" s="618"/>
      <c r="Y1585" s="618"/>
      <c r="Z1585" s="618"/>
      <c r="AC1585" s="619"/>
      <c r="AD1585" s="620"/>
      <c r="AJ1585" s="668"/>
      <c r="AO1585" s="612"/>
      <c r="AP1585" s="612"/>
      <c r="AY1585" s="623"/>
      <c r="BD1585" s="611"/>
      <c r="BG1585" s="624"/>
      <c r="BH1585" s="625"/>
      <c r="BI1585" s="672"/>
      <c r="BO1585" s="612"/>
      <c r="BY1585" s="669"/>
      <c r="CA1585" s="669"/>
    </row>
    <row r="1586" spans="3:79" s="610" customFormat="1">
      <c r="C1586" s="611"/>
      <c r="D1586" s="612"/>
      <c r="E1586" s="613"/>
      <c r="F1586" s="614"/>
      <c r="J1586" s="612"/>
      <c r="N1586" s="668"/>
      <c r="P1586" s="618"/>
      <c r="Q1586" s="618"/>
      <c r="R1586" s="618"/>
      <c r="S1586" s="618"/>
      <c r="T1586" s="618"/>
      <c r="U1586" s="618"/>
      <c r="V1586" s="618"/>
      <c r="W1586" s="618"/>
      <c r="X1586" s="618"/>
      <c r="Y1586" s="618"/>
      <c r="Z1586" s="618"/>
      <c r="AC1586" s="619"/>
      <c r="AD1586" s="620"/>
      <c r="AJ1586" s="668"/>
      <c r="AO1586" s="612"/>
      <c r="AP1586" s="612"/>
      <c r="AY1586" s="623"/>
      <c r="BD1586" s="611"/>
      <c r="BG1586" s="624"/>
      <c r="BH1586" s="625"/>
      <c r="BI1586" s="672"/>
      <c r="BO1586" s="612"/>
      <c r="BY1586" s="669"/>
      <c r="CA1586" s="669"/>
    </row>
    <row r="1587" spans="3:79" s="610" customFormat="1">
      <c r="C1587" s="611"/>
      <c r="D1587" s="612"/>
      <c r="E1587" s="613"/>
      <c r="F1587" s="614"/>
      <c r="J1587" s="612"/>
      <c r="N1587" s="668"/>
      <c r="P1587" s="618"/>
      <c r="Q1587" s="618"/>
      <c r="R1587" s="618"/>
      <c r="S1587" s="618"/>
      <c r="T1587" s="618"/>
      <c r="U1587" s="618"/>
      <c r="V1587" s="618"/>
      <c r="W1587" s="618"/>
      <c r="X1587" s="618"/>
      <c r="Y1587" s="618"/>
      <c r="Z1587" s="618"/>
      <c r="AC1587" s="619"/>
      <c r="AD1587" s="620"/>
      <c r="AJ1587" s="668"/>
      <c r="AO1587" s="612"/>
      <c r="AP1587" s="612"/>
      <c r="AY1587" s="623"/>
      <c r="BD1587" s="611"/>
      <c r="BG1587" s="624"/>
      <c r="BH1587" s="625"/>
      <c r="BI1587" s="672"/>
      <c r="BO1587" s="612"/>
      <c r="BY1587" s="669"/>
      <c r="CA1587" s="669"/>
    </row>
    <row r="1588" spans="3:79" s="610" customFormat="1">
      <c r="C1588" s="611"/>
      <c r="D1588" s="612"/>
      <c r="E1588" s="613"/>
      <c r="F1588" s="614"/>
      <c r="J1588" s="612"/>
      <c r="N1588" s="668"/>
      <c r="P1588" s="618"/>
      <c r="Q1588" s="618"/>
      <c r="R1588" s="618"/>
      <c r="S1588" s="618"/>
      <c r="T1588" s="618"/>
      <c r="U1588" s="618"/>
      <c r="V1588" s="618"/>
      <c r="W1588" s="618"/>
      <c r="X1588" s="618"/>
      <c r="Y1588" s="618"/>
      <c r="Z1588" s="618"/>
      <c r="AC1588" s="619"/>
      <c r="AD1588" s="620"/>
      <c r="AJ1588" s="668"/>
      <c r="AO1588" s="612"/>
      <c r="AP1588" s="612"/>
      <c r="AY1588" s="623"/>
      <c r="BD1588" s="611"/>
      <c r="BG1588" s="624"/>
      <c r="BH1588" s="625"/>
      <c r="BI1588" s="672"/>
      <c r="BO1588" s="612"/>
      <c r="BY1588" s="669"/>
      <c r="CA1588" s="669"/>
    </row>
    <row r="1589" spans="3:79" s="610" customFormat="1">
      <c r="C1589" s="611"/>
      <c r="D1589" s="612"/>
      <c r="E1589" s="613"/>
      <c r="F1589" s="614"/>
      <c r="J1589" s="612"/>
      <c r="N1589" s="668"/>
      <c r="P1589" s="618"/>
      <c r="Q1589" s="618"/>
      <c r="R1589" s="618"/>
      <c r="S1589" s="618"/>
      <c r="T1589" s="618"/>
      <c r="U1589" s="618"/>
      <c r="V1589" s="618"/>
      <c r="W1589" s="618"/>
      <c r="X1589" s="618"/>
      <c r="Y1589" s="618"/>
      <c r="Z1589" s="618"/>
      <c r="AC1589" s="619"/>
      <c r="AD1589" s="620"/>
      <c r="AJ1589" s="668"/>
      <c r="AO1589" s="612"/>
      <c r="AP1589" s="612"/>
      <c r="AY1589" s="623"/>
      <c r="BD1589" s="611"/>
      <c r="BG1589" s="624"/>
      <c r="BH1589" s="625"/>
      <c r="BI1589" s="672"/>
      <c r="BO1589" s="612"/>
      <c r="BY1589" s="669"/>
      <c r="CA1589" s="669"/>
    </row>
    <row r="1590" spans="3:79" s="610" customFormat="1">
      <c r="C1590" s="611"/>
      <c r="D1590" s="612"/>
      <c r="E1590" s="613"/>
      <c r="F1590" s="614"/>
      <c r="J1590" s="612"/>
      <c r="N1590" s="668"/>
      <c r="P1590" s="618"/>
      <c r="Q1590" s="618"/>
      <c r="R1590" s="618"/>
      <c r="S1590" s="618"/>
      <c r="T1590" s="618"/>
      <c r="U1590" s="618"/>
      <c r="V1590" s="618"/>
      <c r="W1590" s="618"/>
      <c r="X1590" s="618"/>
      <c r="Y1590" s="618"/>
      <c r="Z1590" s="618"/>
      <c r="AC1590" s="619"/>
      <c r="AD1590" s="620"/>
      <c r="AJ1590" s="668"/>
      <c r="AO1590" s="612"/>
      <c r="AP1590" s="612"/>
      <c r="AY1590" s="623"/>
      <c r="BD1590" s="611"/>
      <c r="BG1590" s="624"/>
      <c r="BH1590" s="625"/>
      <c r="BI1590" s="672"/>
      <c r="BO1590" s="612"/>
      <c r="BY1590" s="669"/>
      <c r="CA1590" s="669"/>
    </row>
    <row r="1591" spans="3:79" s="610" customFormat="1">
      <c r="C1591" s="611"/>
      <c r="D1591" s="612"/>
      <c r="E1591" s="613"/>
      <c r="F1591" s="614"/>
      <c r="J1591" s="612"/>
      <c r="N1591" s="668"/>
      <c r="P1591" s="618"/>
      <c r="Q1591" s="618"/>
      <c r="R1591" s="618"/>
      <c r="S1591" s="618"/>
      <c r="T1591" s="618"/>
      <c r="U1591" s="618"/>
      <c r="V1591" s="618"/>
      <c r="W1591" s="618"/>
      <c r="X1591" s="618"/>
      <c r="Y1591" s="618"/>
      <c r="Z1591" s="618"/>
      <c r="AC1591" s="619"/>
      <c r="AD1591" s="620"/>
      <c r="AJ1591" s="668"/>
      <c r="AO1591" s="612"/>
      <c r="AP1591" s="612"/>
      <c r="AY1591" s="623"/>
      <c r="BD1591" s="611"/>
      <c r="BG1591" s="624"/>
      <c r="BH1591" s="625"/>
      <c r="BI1591" s="672"/>
      <c r="BO1591" s="612"/>
      <c r="BY1591" s="669"/>
      <c r="CA1591" s="669"/>
    </row>
    <row r="1592" spans="3:79" s="610" customFormat="1">
      <c r="C1592" s="611"/>
      <c r="D1592" s="612"/>
      <c r="E1592" s="613"/>
      <c r="F1592" s="614"/>
      <c r="J1592" s="612"/>
      <c r="N1592" s="668"/>
      <c r="P1592" s="618"/>
      <c r="Q1592" s="618"/>
      <c r="R1592" s="618"/>
      <c r="S1592" s="618"/>
      <c r="T1592" s="618"/>
      <c r="U1592" s="618"/>
      <c r="V1592" s="618"/>
      <c r="W1592" s="618"/>
      <c r="X1592" s="618"/>
      <c r="Y1592" s="618"/>
      <c r="Z1592" s="618"/>
      <c r="AC1592" s="619"/>
      <c r="AD1592" s="620"/>
      <c r="AJ1592" s="668"/>
      <c r="AO1592" s="612"/>
      <c r="AP1592" s="612"/>
      <c r="AY1592" s="623"/>
      <c r="BD1592" s="611"/>
      <c r="BG1592" s="624"/>
      <c r="BH1592" s="625"/>
      <c r="BI1592" s="672"/>
      <c r="BO1592" s="612"/>
      <c r="BY1592" s="669"/>
      <c r="CA1592" s="669"/>
    </row>
    <row r="1593" spans="3:79" s="610" customFormat="1">
      <c r="C1593" s="611"/>
      <c r="D1593" s="612"/>
      <c r="E1593" s="613"/>
      <c r="F1593" s="614"/>
      <c r="J1593" s="612"/>
      <c r="N1593" s="668"/>
      <c r="P1593" s="618"/>
      <c r="Q1593" s="618"/>
      <c r="R1593" s="618"/>
      <c r="S1593" s="618"/>
      <c r="T1593" s="618"/>
      <c r="U1593" s="618"/>
      <c r="V1593" s="618"/>
      <c r="W1593" s="618"/>
      <c r="X1593" s="618"/>
      <c r="Y1593" s="618"/>
      <c r="Z1593" s="618"/>
      <c r="AC1593" s="619"/>
      <c r="AD1593" s="620"/>
      <c r="AJ1593" s="668"/>
      <c r="AO1593" s="612"/>
      <c r="AP1593" s="612"/>
      <c r="AY1593" s="623"/>
      <c r="BD1593" s="611"/>
      <c r="BG1593" s="624"/>
      <c r="BH1593" s="625"/>
      <c r="BI1593" s="672"/>
      <c r="BO1593" s="612"/>
      <c r="BY1593" s="669"/>
      <c r="CA1593" s="669"/>
    </row>
    <row r="1594" spans="3:79" s="610" customFormat="1">
      <c r="C1594" s="611"/>
      <c r="D1594" s="612"/>
      <c r="E1594" s="613"/>
      <c r="F1594" s="614"/>
      <c r="J1594" s="612"/>
      <c r="N1594" s="668"/>
      <c r="P1594" s="618"/>
      <c r="Q1594" s="618"/>
      <c r="R1594" s="618"/>
      <c r="S1594" s="618"/>
      <c r="T1594" s="618"/>
      <c r="U1594" s="618"/>
      <c r="V1594" s="618"/>
      <c r="W1594" s="618"/>
      <c r="X1594" s="618"/>
      <c r="Y1594" s="618"/>
      <c r="Z1594" s="618"/>
      <c r="AC1594" s="619"/>
      <c r="AD1594" s="620"/>
      <c r="AJ1594" s="668"/>
      <c r="AO1594" s="612"/>
      <c r="AP1594" s="612"/>
      <c r="AY1594" s="623"/>
      <c r="BD1594" s="611"/>
      <c r="BG1594" s="624"/>
      <c r="BH1594" s="625"/>
      <c r="BI1594" s="672"/>
      <c r="BO1594" s="612"/>
      <c r="BY1594" s="669"/>
      <c r="CA1594" s="669"/>
    </row>
    <row r="1595" spans="3:79" s="610" customFormat="1">
      <c r="C1595" s="611"/>
      <c r="D1595" s="612"/>
      <c r="E1595" s="613"/>
      <c r="F1595" s="614"/>
      <c r="J1595" s="612"/>
      <c r="N1595" s="668"/>
      <c r="P1595" s="618"/>
      <c r="Q1595" s="618"/>
      <c r="R1595" s="618"/>
      <c r="S1595" s="618"/>
      <c r="T1595" s="618"/>
      <c r="U1595" s="618"/>
      <c r="V1595" s="618"/>
      <c r="W1595" s="618"/>
      <c r="X1595" s="618"/>
      <c r="Y1595" s="618"/>
      <c r="Z1595" s="618"/>
      <c r="AC1595" s="619"/>
      <c r="AD1595" s="620"/>
      <c r="AJ1595" s="668"/>
      <c r="AO1595" s="612"/>
      <c r="AP1595" s="612"/>
      <c r="AY1595" s="623"/>
      <c r="BD1595" s="611"/>
      <c r="BG1595" s="624"/>
      <c r="BH1595" s="625"/>
      <c r="BI1595" s="672"/>
      <c r="BO1595" s="612"/>
      <c r="BY1595" s="669"/>
      <c r="CA1595" s="669"/>
    </row>
    <row r="1596" spans="3:79" s="610" customFormat="1">
      <c r="C1596" s="611"/>
      <c r="D1596" s="612"/>
      <c r="E1596" s="613"/>
      <c r="F1596" s="614"/>
      <c r="J1596" s="612"/>
      <c r="N1596" s="668"/>
      <c r="P1596" s="618"/>
      <c r="Q1596" s="618"/>
      <c r="R1596" s="618"/>
      <c r="S1596" s="618"/>
      <c r="T1596" s="618"/>
      <c r="U1596" s="618"/>
      <c r="V1596" s="618"/>
      <c r="W1596" s="618"/>
      <c r="X1596" s="618"/>
      <c r="Y1596" s="618"/>
      <c r="Z1596" s="618"/>
      <c r="AC1596" s="619"/>
      <c r="AD1596" s="620"/>
      <c r="AJ1596" s="668"/>
      <c r="AO1596" s="612"/>
      <c r="AP1596" s="612"/>
      <c r="AY1596" s="623"/>
      <c r="BD1596" s="611"/>
      <c r="BG1596" s="624"/>
      <c r="BH1596" s="625"/>
      <c r="BI1596" s="672"/>
      <c r="BO1596" s="612"/>
      <c r="BY1596" s="669"/>
      <c r="CA1596" s="669"/>
    </row>
    <row r="1597" spans="3:79" s="610" customFormat="1">
      <c r="C1597" s="611"/>
      <c r="D1597" s="612"/>
      <c r="E1597" s="613"/>
      <c r="F1597" s="614"/>
      <c r="J1597" s="612"/>
      <c r="N1597" s="668"/>
      <c r="P1597" s="618"/>
      <c r="Q1597" s="618"/>
      <c r="R1597" s="618"/>
      <c r="S1597" s="618"/>
      <c r="T1597" s="618"/>
      <c r="U1597" s="618"/>
      <c r="V1597" s="618"/>
      <c r="W1597" s="618"/>
      <c r="X1597" s="618"/>
      <c r="Y1597" s="618"/>
      <c r="Z1597" s="618"/>
      <c r="AC1597" s="619"/>
      <c r="AD1597" s="620"/>
      <c r="AJ1597" s="668"/>
      <c r="AO1597" s="612"/>
      <c r="AP1597" s="612"/>
      <c r="AY1597" s="623"/>
      <c r="BD1597" s="611"/>
      <c r="BG1597" s="624"/>
      <c r="BH1597" s="625"/>
      <c r="BI1597" s="672"/>
      <c r="BO1597" s="612"/>
      <c r="BY1597" s="669"/>
      <c r="CA1597" s="669"/>
    </row>
    <row r="1598" spans="3:79" s="610" customFormat="1">
      <c r="C1598" s="611"/>
      <c r="D1598" s="612"/>
      <c r="E1598" s="613"/>
      <c r="F1598" s="614"/>
      <c r="J1598" s="612"/>
      <c r="N1598" s="668"/>
      <c r="P1598" s="618"/>
      <c r="Q1598" s="618"/>
      <c r="R1598" s="618"/>
      <c r="S1598" s="618"/>
      <c r="T1598" s="618"/>
      <c r="U1598" s="618"/>
      <c r="V1598" s="618"/>
      <c r="W1598" s="618"/>
      <c r="X1598" s="618"/>
      <c r="Y1598" s="618"/>
      <c r="Z1598" s="618"/>
      <c r="AC1598" s="619"/>
      <c r="AD1598" s="620"/>
      <c r="AJ1598" s="668"/>
      <c r="AO1598" s="612"/>
      <c r="AP1598" s="612"/>
      <c r="AY1598" s="623"/>
      <c r="BD1598" s="611"/>
      <c r="BG1598" s="624"/>
      <c r="BH1598" s="625"/>
      <c r="BI1598" s="672"/>
      <c r="BO1598" s="612"/>
      <c r="BY1598" s="669"/>
      <c r="CA1598" s="669"/>
    </row>
    <row r="1599" spans="3:79" s="610" customFormat="1">
      <c r="C1599" s="611"/>
      <c r="D1599" s="612"/>
      <c r="E1599" s="613"/>
      <c r="F1599" s="614"/>
      <c r="J1599" s="612"/>
      <c r="N1599" s="668"/>
      <c r="P1599" s="618"/>
      <c r="Q1599" s="618"/>
      <c r="R1599" s="618"/>
      <c r="S1599" s="618"/>
      <c r="T1599" s="618"/>
      <c r="U1599" s="618"/>
      <c r="V1599" s="618"/>
      <c r="W1599" s="618"/>
      <c r="X1599" s="618"/>
      <c r="Y1599" s="618"/>
      <c r="Z1599" s="618"/>
      <c r="AC1599" s="619"/>
      <c r="AD1599" s="620"/>
      <c r="AJ1599" s="668"/>
      <c r="AO1599" s="612"/>
      <c r="AP1599" s="612"/>
      <c r="AY1599" s="623"/>
      <c r="BD1599" s="611"/>
      <c r="BG1599" s="624"/>
      <c r="BH1599" s="625"/>
      <c r="BI1599" s="672"/>
      <c r="BO1599" s="612"/>
      <c r="BY1599" s="669"/>
      <c r="CA1599" s="669"/>
    </row>
    <row r="1600" spans="3:79" s="610" customFormat="1">
      <c r="C1600" s="611"/>
      <c r="D1600" s="612"/>
      <c r="E1600" s="613"/>
      <c r="F1600" s="614"/>
      <c r="J1600" s="612"/>
      <c r="N1600" s="668"/>
      <c r="P1600" s="618"/>
      <c r="Q1600" s="618"/>
      <c r="R1600" s="618"/>
      <c r="S1600" s="618"/>
      <c r="T1600" s="618"/>
      <c r="U1600" s="618"/>
      <c r="V1600" s="618"/>
      <c r="W1600" s="618"/>
      <c r="X1600" s="618"/>
      <c r="Y1600" s="618"/>
      <c r="Z1600" s="618"/>
      <c r="AC1600" s="619"/>
      <c r="AD1600" s="620"/>
      <c r="AJ1600" s="668"/>
      <c r="AO1600" s="612"/>
      <c r="AP1600" s="612"/>
      <c r="AY1600" s="623"/>
      <c r="BD1600" s="611"/>
      <c r="BG1600" s="624"/>
      <c r="BH1600" s="625"/>
      <c r="BI1600" s="672"/>
      <c r="BO1600" s="612"/>
      <c r="BY1600" s="669"/>
      <c r="CA1600" s="669"/>
    </row>
    <row r="1601" spans="3:79" s="610" customFormat="1">
      <c r="C1601" s="611"/>
      <c r="D1601" s="612"/>
      <c r="E1601" s="613"/>
      <c r="F1601" s="614"/>
      <c r="J1601" s="612"/>
      <c r="N1601" s="668"/>
      <c r="P1601" s="618"/>
      <c r="Q1601" s="618"/>
      <c r="R1601" s="618"/>
      <c r="S1601" s="618"/>
      <c r="T1601" s="618"/>
      <c r="U1601" s="618"/>
      <c r="V1601" s="618"/>
      <c r="W1601" s="618"/>
      <c r="X1601" s="618"/>
      <c r="Y1601" s="618"/>
      <c r="Z1601" s="618"/>
      <c r="AC1601" s="619"/>
      <c r="AD1601" s="620"/>
      <c r="AJ1601" s="668"/>
      <c r="AO1601" s="612"/>
      <c r="AP1601" s="612"/>
      <c r="AY1601" s="623"/>
      <c r="BD1601" s="611"/>
      <c r="BG1601" s="624"/>
      <c r="BH1601" s="625"/>
      <c r="BI1601" s="672"/>
      <c r="BO1601" s="612"/>
      <c r="BY1601" s="669"/>
      <c r="CA1601" s="669"/>
    </row>
    <row r="1602" spans="3:79" s="610" customFormat="1">
      <c r="C1602" s="611"/>
      <c r="D1602" s="612"/>
      <c r="E1602" s="613"/>
      <c r="F1602" s="614"/>
      <c r="J1602" s="612"/>
      <c r="N1602" s="668"/>
      <c r="P1602" s="618"/>
      <c r="Q1602" s="618"/>
      <c r="R1602" s="618"/>
      <c r="S1602" s="618"/>
      <c r="T1602" s="618"/>
      <c r="U1602" s="618"/>
      <c r="V1602" s="618"/>
      <c r="W1602" s="618"/>
      <c r="X1602" s="618"/>
      <c r="Y1602" s="618"/>
      <c r="Z1602" s="618"/>
      <c r="AC1602" s="619"/>
      <c r="AD1602" s="620"/>
      <c r="AJ1602" s="668"/>
      <c r="AO1602" s="612"/>
      <c r="AP1602" s="612"/>
      <c r="AY1602" s="623"/>
      <c r="BD1602" s="611"/>
      <c r="BG1602" s="624"/>
      <c r="BH1602" s="625"/>
      <c r="BI1602" s="672"/>
      <c r="BO1602" s="612"/>
      <c r="BY1602" s="669"/>
      <c r="CA1602" s="669"/>
    </row>
    <row r="1603" spans="3:79" s="610" customFormat="1">
      <c r="C1603" s="611"/>
      <c r="D1603" s="612"/>
      <c r="E1603" s="613"/>
      <c r="F1603" s="614"/>
      <c r="J1603" s="612"/>
      <c r="N1603" s="668"/>
      <c r="P1603" s="618"/>
      <c r="Q1603" s="618"/>
      <c r="R1603" s="618"/>
      <c r="S1603" s="618"/>
      <c r="T1603" s="618"/>
      <c r="U1603" s="618"/>
      <c r="V1603" s="618"/>
      <c r="W1603" s="618"/>
      <c r="X1603" s="618"/>
      <c r="Y1603" s="618"/>
      <c r="Z1603" s="618"/>
      <c r="AC1603" s="619"/>
      <c r="AD1603" s="620"/>
      <c r="AJ1603" s="668"/>
      <c r="AO1603" s="612"/>
      <c r="AP1603" s="612"/>
      <c r="AY1603" s="623"/>
      <c r="BD1603" s="611"/>
      <c r="BG1603" s="624"/>
      <c r="BH1603" s="625"/>
      <c r="BI1603" s="672"/>
      <c r="BO1603" s="612"/>
      <c r="BY1603" s="669"/>
      <c r="CA1603" s="669"/>
    </row>
    <row r="1604" spans="3:79" s="610" customFormat="1">
      <c r="C1604" s="611"/>
      <c r="D1604" s="612"/>
      <c r="E1604" s="613"/>
      <c r="F1604" s="614"/>
      <c r="J1604" s="612"/>
      <c r="N1604" s="668"/>
      <c r="P1604" s="618"/>
      <c r="Q1604" s="618"/>
      <c r="R1604" s="618"/>
      <c r="S1604" s="618"/>
      <c r="T1604" s="618"/>
      <c r="U1604" s="618"/>
      <c r="V1604" s="618"/>
      <c r="W1604" s="618"/>
      <c r="X1604" s="618"/>
      <c r="Y1604" s="618"/>
      <c r="Z1604" s="618"/>
      <c r="AC1604" s="619"/>
      <c r="AD1604" s="620"/>
      <c r="AJ1604" s="668"/>
      <c r="AO1604" s="612"/>
      <c r="AP1604" s="612"/>
      <c r="AY1604" s="623"/>
      <c r="BD1604" s="611"/>
      <c r="BG1604" s="624"/>
      <c r="BH1604" s="625"/>
      <c r="BI1604" s="672"/>
      <c r="BO1604" s="612"/>
      <c r="BY1604" s="669"/>
      <c r="CA1604" s="669"/>
    </row>
    <row r="1605" spans="3:79" s="610" customFormat="1">
      <c r="C1605" s="611"/>
      <c r="D1605" s="612"/>
      <c r="E1605" s="613"/>
      <c r="F1605" s="614"/>
      <c r="J1605" s="612"/>
      <c r="N1605" s="668"/>
      <c r="P1605" s="618"/>
      <c r="Q1605" s="618"/>
      <c r="R1605" s="618"/>
      <c r="S1605" s="618"/>
      <c r="T1605" s="618"/>
      <c r="U1605" s="618"/>
      <c r="V1605" s="618"/>
      <c r="W1605" s="618"/>
      <c r="X1605" s="618"/>
      <c r="Y1605" s="618"/>
      <c r="Z1605" s="618"/>
      <c r="AC1605" s="619"/>
      <c r="AD1605" s="620"/>
      <c r="AJ1605" s="668"/>
      <c r="AO1605" s="612"/>
      <c r="AP1605" s="612"/>
      <c r="AY1605" s="623"/>
      <c r="BD1605" s="611"/>
      <c r="BG1605" s="624"/>
      <c r="BH1605" s="625"/>
      <c r="BI1605" s="672"/>
      <c r="BO1605" s="612"/>
      <c r="BY1605" s="669"/>
      <c r="CA1605" s="669"/>
    </row>
    <row r="1606" spans="3:79" s="610" customFormat="1">
      <c r="C1606" s="611"/>
      <c r="D1606" s="612"/>
      <c r="E1606" s="613"/>
      <c r="F1606" s="614"/>
      <c r="J1606" s="612"/>
      <c r="N1606" s="668"/>
      <c r="P1606" s="618"/>
      <c r="Q1606" s="618"/>
      <c r="R1606" s="618"/>
      <c r="S1606" s="618"/>
      <c r="T1606" s="618"/>
      <c r="U1606" s="618"/>
      <c r="V1606" s="618"/>
      <c r="W1606" s="618"/>
      <c r="X1606" s="618"/>
      <c r="Y1606" s="618"/>
      <c r="Z1606" s="618"/>
      <c r="AC1606" s="619"/>
      <c r="AD1606" s="620"/>
      <c r="AJ1606" s="668"/>
      <c r="AO1606" s="612"/>
      <c r="AP1606" s="612"/>
      <c r="AY1606" s="623"/>
      <c r="BD1606" s="611"/>
      <c r="BG1606" s="624"/>
      <c r="BH1606" s="625"/>
      <c r="BI1606" s="672"/>
      <c r="BO1606" s="612"/>
      <c r="BY1606" s="669"/>
      <c r="CA1606" s="669"/>
    </row>
    <row r="1607" spans="3:79" s="610" customFormat="1">
      <c r="C1607" s="611"/>
      <c r="D1607" s="612"/>
      <c r="E1607" s="613"/>
      <c r="F1607" s="614"/>
      <c r="J1607" s="612"/>
      <c r="N1607" s="668"/>
      <c r="P1607" s="618"/>
      <c r="Q1607" s="618"/>
      <c r="R1607" s="618"/>
      <c r="S1607" s="618"/>
      <c r="T1607" s="618"/>
      <c r="U1607" s="618"/>
      <c r="V1607" s="618"/>
      <c r="W1607" s="618"/>
      <c r="X1607" s="618"/>
      <c r="Y1607" s="618"/>
      <c r="Z1607" s="618"/>
      <c r="AC1607" s="619"/>
      <c r="AD1607" s="620"/>
      <c r="AJ1607" s="668"/>
      <c r="AO1607" s="612"/>
      <c r="AP1607" s="612"/>
      <c r="AY1607" s="623"/>
      <c r="BD1607" s="611"/>
      <c r="BG1607" s="624"/>
      <c r="BH1607" s="625"/>
      <c r="BI1607" s="672"/>
      <c r="BO1607" s="612"/>
      <c r="BY1607" s="669"/>
      <c r="CA1607" s="669"/>
    </row>
    <row r="1608" spans="3:79" s="610" customFormat="1">
      <c r="C1608" s="611"/>
      <c r="D1608" s="612"/>
      <c r="E1608" s="613"/>
      <c r="F1608" s="614"/>
      <c r="J1608" s="612"/>
      <c r="N1608" s="668"/>
      <c r="P1608" s="618"/>
      <c r="Q1608" s="618"/>
      <c r="R1608" s="618"/>
      <c r="S1608" s="618"/>
      <c r="T1608" s="618"/>
      <c r="U1608" s="618"/>
      <c r="V1608" s="618"/>
      <c r="W1608" s="618"/>
      <c r="X1608" s="618"/>
      <c r="Y1608" s="618"/>
      <c r="Z1608" s="618"/>
      <c r="AC1608" s="619"/>
      <c r="AD1608" s="620"/>
      <c r="AJ1608" s="668"/>
      <c r="AO1608" s="612"/>
      <c r="AP1608" s="612"/>
      <c r="AY1608" s="623"/>
      <c r="BD1608" s="611"/>
      <c r="BG1608" s="624"/>
      <c r="BH1608" s="625"/>
      <c r="BI1608" s="672"/>
      <c r="BO1608" s="612"/>
      <c r="BY1608" s="669"/>
      <c r="CA1608" s="669"/>
    </row>
    <row r="1609" spans="3:79" s="610" customFormat="1">
      <c r="C1609" s="611"/>
      <c r="D1609" s="612"/>
      <c r="E1609" s="613"/>
      <c r="F1609" s="614"/>
      <c r="J1609" s="612"/>
      <c r="N1609" s="668"/>
      <c r="P1609" s="618"/>
      <c r="Q1609" s="618"/>
      <c r="R1609" s="618"/>
      <c r="S1609" s="618"/>
      <c r="T1609" s="618"/>
      <c r="U1609" s="618"/>
      <c r="V1609" s="618"/>
      <c r="W1609" s="618"/>
      <c r="X1609" s="618"/>
      <c r="Y1609" s="618"/>
      <c r="Z1609" s="618"/>
      <c r="AC1609" s="619"/>
      <c r="AD1609" s="620"/>
      <c r="AJ1609" s="668"/>
      <c r="AO1609" s="612"/>
      <c r="AP1609" s="612"/>
      <c r="AY1609" s="623"/>
      <c r="BD1609" s="611"/>
      <c r="BG1609" s="624"/>
      <c r="BH1609" s="625"/>
      <c r="BI1609" s="672"/>
      <c r="BO1609" s="612"/>
      <c r="BY1609" s="669"/>
      <c r="CA1609" s="669"/>
    </row>
    <row r="1610" spans="3:79" s="610" customFormat="1">
      <c r="C1610" s="611"/>
      <c r="D1610" s="612"/>
      <c r="E1610" s="613"/>
      <c r="F1610" s="614"/>
      <c r="J1610" s="612"/>
      <c r="N1610" s="668"/>
      <c r="P1610" s="618"/>
      <c r="Q1610" s="618"/>
      <c r="R1610" s="618"/>
      <c r="S1610" s="618"/>
      <c r="T1610" s="618"/>
      <c r="U1610" s="618"/>
      <c r="V1610" s="618"/>
      <c r="W1610" s="618"/>
      <c r="X1610" s="618"/>
      <c r="Y1610" s="618"/>
      <c r="Z1610" s="618"/>
      <c r="AC1610" s="619"/>
      <c r="AD1610" s="620"/>
      <c r="AJ1610" s="668"/>
      <c r="AO1610" s="612"/>
      <c r="AP1610" s="612"/>
      <c r="AY1610" s="623"/>
      <c r="BD1610" s="611"/>
      <c r="BG1610" s="624"/>
      <c r="BH1610" s="625"/>
      <c r="BI1610" s="672"/>
      <c r="BO1610" s="612"/>
      <c r="BY1610" s="669"/>
      <c r="CA1610" s="669"/>
    </row>
    <row r="1611" spans="3:79" s="610" customFormat="1">
      <c r="C1611" s="611"/>
      <c r="D1611" s="612"/>
      <c r="E1611" s="613"/>
      <c r="F1611" s="614"/>
      <c r="J1611" s="612"/>
      <c r="N1611" s="668"/>
      <c r="P1611" s="618"/>
      <c r="Q1611" s="618"/>
      <c r="R1611" s="618"/>
      <c r="S1611" s="618"/>
      <c r="T1611" s="618"/>
      <c r="U1611" s="618"/>
      <c r="V1611" s="618"/>
      <c r="W1611" s="618"/>
      <c r="X1611" s="618"/>
      <c r="Y1611" s="618"/>
      <c r="Z1611" s="618"/>
      <c r="AC1611" s="619"/>
      <c r="AD1611" s="620"/>
      <c r="AJ1611" s="668"/>
      <c r="AO1611" s="612"/>
      <c r="AP1611" s="612"/>
      <c r="AY1611" s="623"/>
      <c r="BD1611" s="611"/>
      <c r="BG1611" s="624"/>
      <c r="BH1611" s="625"/>
      <c r="BI1611" s="672"/>
      <c r="BO1611" s="612"/>
      <c r="BY1611" s="669"/>
      <c r="CA1611" s="669"/>
    </row>
    <row r="1612" spans="3:79" s="610" customFormat="1">
      <c r="C1612" s="611"/>
      <c r="D1612" s="612"/>
      <c r="E1612" s="613"/>
      <c r="F1612" s="614"/>
      <c r="J1612" s="612"/>
      <c r="N1612" s="668"/>
      <c r="P1612" s="618"/>
      <c r="Q1612" s="618"/>
      <c r="R1612" s="618"/>
      <c r="S1612" s="618"/>
      <c r="T1612" s="618"/>
      <c r="U1612" s="618"/>
      <c r="V1612" s="618"/>
      <c r="W1612" s="618"/>
      <c r="X1612" s="618"/>
      <c r="Y1612" s="618"/>
      <c r="Z1612" s="618"/>
      <c r="AC1612" s="619"/>
      <c r="AD1612" s="620"/>
      <c r="AJ1612" s="668"/>
      <c r="AO1612" s="612"/>
      <c r="AP1612" s="612"/>
      <c r="AY1612" s="623"/>
      <c r="BD1612" s="611"/>
      <c r="BG1612" s="624"/>
      <c r="BH1612" s="625"/>
      <c r="BI1612" s="672"/>
      <c r="BO1612" s="612"/>
      <c r="BY1612" s="669"/>
      <c r="CA1612" s="669"/>
    </row>
    <row r="1613" spans="3:79" s="610" customFormat="1">
      <c r="C1613" s="611"/>
      <c r="D1613" s="612"/>
      <c r="E1613" s="613"/>
      <c r="F1613" s="614"/>
      <c r="J1613" s="612"/>
      <c r="N1613" s="668"/>
      <c r="P1613" s="618"/>
      <c r="Q1613" s="618"/>
      <c r="R1613" s="618"/>
      <c r="S1613" s="618"/>
      <c r="T1613" s="618"/>
      <c r="U1613" s="618"/>
      <c r="V1613" s="618"/>
      <c r="W1613" s="618"/>
      <c r="X1613" s="618"/>
      <c r="Y1613" s="618"/>
      <c r="Z1613" s="618"/>
      <c r="AC1613" s="619"/>
      <c r="AD1613" s="620"/>
      <c r="AJ1613" s="668"/>
      <c r="AO1613" s="612"/>
      <c r="AP1613" s="612"/>
      <c r="AY1613" s="623"/>
      <c r="BD1613" s="611"/>
      <c r="BG1613" s="624"/>
      <c r="BH1613" s="625"/>
      <c r="BI1613" s="672"/>
      <c r="BO1613" s="612"/>
      <c r="BY1613" s="669"/>
      <c r="CA1613" s="669"/>
    </row>
    <row r="1614" spans="3:79" s="610" customFormat="1">
      <c r="C1614" s="611"/>
      <c r="D1614" s="612"/>
      <c r="E1614" s="613"/>
      <c r="F1614" s="614"/>
      <c r="J1614" s="612"/>
      <c r="N1614" s="668"/>
      <c r="P1614" s="618"/>
      <c r="Q1614" s="618"/>
      <c r="R1614" s="618"/>
      <c r="S1614" s="618"/>
      <c r="T1614" s="618"/>
      <c r="U1614" s="618"/>
      <c r="V1614" s="618"/>
      <c r="W1614" s="618"/>
      <c r="X1614" s="618"/>
      <c r="Y1614" s="618"/>
      <c r="Z1614" s="618"/>
      <c r="AC1614" s="619"/>
      <c r="AD1614" s="620"/>
      <c r="AJ1614" s="668"/>
      <c r="AO1614" s="612"/>
      <c r="AP1614" s="612"/>
      <c r="AY1614" s="623"/>
      <c r="BD1614" s="611"/>
      <c r="BG1614" s="624"/>
      <c r="BH1614" s="625"/>
      <c r="BI1614" s="672"/>
      <c r="BO1614" s="612"/>
      <c r="BY1614" s="669"/>
      <c r="CA1614" s="669"/>
    </row>
    <row r="1615" spans="3:79" s="610" customFormat="1">
      <c r="C1615" s="611"/>
      <c r="D1615" s="612"/>
      <c r="E1615" s="613"/>
      <c r="F1615" s="614"/>
      <c r="J1615" s="612"/>
      <c r="N1615" s="668"/>
      <c r="P1615" s="618"/>
      <c r="Q1615" s="618"/>
      <c r="R1615" s="618"/>
      <c r="S1615" s="618"/>
      <c r="T1615" s="618"/>
      <c r="U1615" s="618"/>
      <c r="V1615" s="618"/>
      <c r="W1615" s="618"/>
      <c r="X1615" s="618"/>
      <c r="Y1615" s="618"/>
      <c r="Z1615" s="618"/>
      <c r="AC1615" s="619"/>
      <c r="AD1615" s="620"/>
      <c r="AJ1615" s="668"/>
      <c r="AO1615" s="612"/>
      <c r="AP1615" s="612"/>
      <c r="AY1615" s="623"/>
      <c r="BD1615" s="611"/>
      <c r="BG1615" s="624"/>
      <c r="BH1615" s="625"/>
      <c r="BI1615" s="672"/>
      <c r="BO1615" s="612"/>
      <c r="BY1615" s="669"/>
      <c r="CA1615" s="669"/>
    </row>
    <row r="1616" spans="3:79" s="610" customFormat="1">
      <c r="C1616" s="611"/>
      <c r="D1616" s="612"/>
      <c r="E1616" s="613"/>
      <c r="F1616" s="614"/>
      <c r="J1616" s="612"/>
      <c r="N1616" s="668"/>
      <c r="P1616" s="618"/>
      <c r="Q1616" s="618"/>
      <c r="R1616" s="618"/>
      <c r="S1616" s="618"/>
      <c r="T1616" s="618"/>
      <c r="U1616" s="618"/>
      <c r="V1616" s="618"/>
      <c r="W1616" s="618"/>
      <c r="X1616" s="618"/>
      <c r="Y1616" s="618"/>
      <c r="Z1616" s="618"/>
      <c r="AC1616" s="619"/>
      <c r="AD1616" s="620"/>
      <c r="AJ1616" s="668"/>
      <c r="AO1616" s="612"/>
      <c r="AP1616" s="612"/>
      <c r="AY1616" s="623"/>
      <c r="BD1616" s="611"/>
      <c r="BG1616" s="624"/>
      <c r="BH1616" s="625"/>
      <c r="BI1616" s="672"/>
      <c r="BO1616" s="612"/>
      <c r="BY1616" s="669"/>
      <c r="CA1616" s="669"/>
    </row>
    <row r="1617" spans="3:79" s="610" customFormat="1">
      <c r="C1617" s="611"/>
      <c r="D1617" s="612"/>
      <c r="E1617" s="613"/>
      <c r="F1617" s="614"/>
      <c r="J1617" s="612"/>
      <c r="N1617" s="668"/>
      <c r="P1617" s="618"/>
      <c r="Q1617" s="618"/>
      <c r="R1617" s="618"/>
      <c r="S1617" s="618"/>
      <c r="T1617" s="618"/>
      <c r="U1617" s="618"/>
      <c r="V1617" s="618"/>
      <c r="W1617" s="618"/>
      <c r="X1617" s="618"/>
      <c r="Y1617" s="618"/>
      <c r="Z1617" s="618"/>
      <c r="AC1617" s="619"/>
      <c r="AD1617" s="620"/>
      <c r="AJ1617" s="668"/>
      <c r="AO1617" s="612"/>
      <c r="AP1617" s="612"/>
      <c r="AY1617" s="623"/>
      <c r="BD1617" s="611"/>
      <c r="BG1617" s="624"/>
      <c r="BH1617" s="625"/>
      <c r="BI1617" s="672"/>
      <c r="BO1617" s="612"/>
      <c r="BY1617" s="669"/>
      <c r="CA1617" s="669"/>
    </row>
    <row r="1618" spans="3:79" s="610" customFormat="1">
      <c r="C1618" s="611"/>
      <c r="D1618" s="612"/>
      <c r="E1618" s="613"/>
      <c r="F1618" s="614"/>
      <c r="J1618" s="612"/>
      <c r="N1618" s="668"/>
      <c r="P1618" s="618"/>
      <c r="Q1618" s="618"/>
      <c r="R1618" s="618"/>
      <c r="S1618" s="618"/>
      <c r="T1618" s="618"/>
      <c r="U1618" s="618"/>
      <c r="V1618" s="618"/>
      <c r="W1618" s="618"/>
      <c r="X1618" s="618"/>
      <c r="Y1618" s="618"/>
      <c r="Z1618" s="618"/>
      <c r="AC1618" s="619"/>
      <c r="AD1618" s="620"/>
      <c r="AJ1618" s="668"/>
      <c r="AO1618" s="612"/>
      <c r="AP1618" s="612"/>
      <c r="AY1618" s="623"/>
      <c r="BD1618" s="611"/>
      <c r="BG1618" s="624"/>
      <c r="BH1618" s="625"/>
      <c r="BI1618" s="672"/>
      <c r="BO1618" s="612"/>
      <c r="BY1618" s="669"/>
      <c r="CA1618" s="669"/>
    </row>
    <row r="1619" spans="3:79" s="610" customFormat="1">
      <c r="C1619" s="611"/>
      <c r="D1619" s="612"/>
      <c r="E1619" s="613"/>
      <c r="F1619" s="614"/>
      <c r="J1619" s="612"/>
      <c r="N1619" s="668"/>
      <c r="P1619" s="618"/>
      <c r="Q1619" s="618"/>
      <c r="R1619" s="618"/>
      <c r="S1619" s="618"/>
      <c r="T1619" s="618"/>
      <c r="U1619" s="618"/>
      <c r="V1619" s="618"/>
      <c r="W1619" s="618"/>
      <c r="X1619" s="618"/>
      <c r="Y1619" s="618"/>
      <c r="Z1619" s="618"/>
      <c r="AC1619" s="619"/>
      <c r="AD1619" s="620"/>
      <c r="AJ1619" s="668"/>
      <c r="AO1619" s="612"/>
      <c r="AP1619" s="612"/>
      <c r="AY1619" s="623"/>
      <c r="BD1619" s="611"/>
      <c r="BG1619" s="624"/>
      <c r="BH1619" s="625"/>
      <c r="BI1619" s="672"/>
      <c r="BO1619" s="612"/>
      <c r="BY1619" s="669"/>
      <c r="CA1619" s="669"/>
    </row>
    <row r="1620" spans="3:79" s="610" customFormat="1">
      <c r="C1620" s="611"/>
      <c r="D1620" s="612"/>
      <c r="E1620" s="613"/>
      <c r="F1620" s="614"/>
      <c r="J1620" s="612"/>
      <c r="N1620" s="668"/>
      <c r="P1620" s="618"/>
      <c r="Q1620" s="618"/>
      <c r="R1620" s="618"/>
      <c r="S1620" s="618"/>
      <c r="T1620" s="618"/>
      <c r="U1620" s="618"/>
      <c r="V1620" s="618"/>
      <c r="W1620" s="618"/>
      <c r="X1620" s="618"/>
      <c r="Y1620" s="618"/>
      <c r="Z1620" s="618"/>
      <c r="AC1620" s="619"/>
      <c r="AD1620" s="620"/>
      <c r="AJ1620" s="668"/>
      <c r="AO1620" s="612"/>
      <c r="AP1620" s="612"/>
      <c r="AY1620" s="623"/>
      <c r="BD1620" s="611"/>
      <c r="BG1620" s="624"/>
      <c r="BH1620" s="625"/>
      <c r="BI1620" s="672"/>
      <c r="BO1620" s="612"/>
      <c r="BY1620" s="669"/>
      <c r="CA1620" s="669"/>
    </row>
    <row r="1621" spans="3:79" s="610" customFormat="1">
      <c r="C1621" s="611"/>
      <c r="D1621" s="612"/>
      <c r="E1621" s="613"/>
      <c r="F1621" s="614"/>
      <c r="J1621" s="612"/>
      <c r="N1621" s="668"/>
      <c r="P1621" s="618"/>
      <c r="Q1621" s="618"/>
      <c r="R1621" s="618"/>
      <c r="S1621" s="618"/>
      <c r="T1621" s="618"/>
      <c r="U1621" s="618"/>
      <c r="V1621" s="618"/>
      <c r="W1621" s="618"/>
      <c r="X1621" s="618"/>
      <c r="Y1621" s="618"/>
      <c r="Z1621" s="618"/>
      <c r="AC1621" s="619"/>
      <c r="AD1621" s="620"/>
      <c r="AJ1621" s="668"/>
      <c r="AO1621" s="612"/>
      <c r="AP1621" s="612"/>
      <c r="AY1621" s="623"/>
      <c r="BD1621" s="611"/>
      <c r="BG1621" s="624"/>
      <c r="BH1621" s="625"/>
      <c r="BI1621" s="672"/>
      <c r="BO1621" s="612"/>
      <c r="BY1621" s="669"/>
      <c r="CA1621" s="669"/>
    </row>
    <row r="1622" spans="3:79" s="610" customFormat="1">
      <c r="C1622" s="611"/>
      <c r="D1622" s="612"/>
      <c r="E1622" s="613"/>
      <c r="F1622" s="614"/>
      <c r="J1622" s="612"/>
      <c r="N1622" s="668"/>
      <c r="P1622" s="618"/>
      <c r="Q1622" s="618"/>
      <c r="R1622" s="618"/>
      <c r="S1622" s="618"/>
      <c r="T1622" s="618"/>
      <c r="U1622" s="618"/>
      <c r="V1622" s="618"/>
      <c r="W1622" s="618"/>
      <c r="X1622" s="618"/>
      <c r="Y1622" s="618"/>
      <c r="Z1622" s="618"/>
      <c r="AC1622" s="619"/>
      <c r="AD1622" s="620"/>
      <c r="AJ1622" s="668"/>
      <c r="AO1622" s="612"/>
      <c r="AP1622" s="612"/>
      <c r="AY1622" s="623"/>
      <c r="BD1622" s="611"/>
      <c r="BG1622" s="624"/>
      <c r="BH1622" s="625"/>
      <c r="BI1622" s="672"/>
      <c r="BO1622" s="612"/>
      <c r="BY1622" s="669"/>
      <c r="CA1622" s="669"/>
    </row>
    <row r="1623" spans="3:79" s="610" customFormat="1">
      <c r="C1623" s="611"/>
      <c r="D1623" s="612"/>
      <c r="E1623" s="613"/>
      <c r="F1623" s="614"/>
      <c r="J1623" s="612"/>
      <c r="N1623" s="668"/>
      <c r="P1623" s="618"/>
      <c r="Q1623" s="618"/>
      <c r="R1623" s="618"/>
      <c r="S1623" s="618"/>
      <c r="T1623" s="618"/>
      <c r="U1623" s="618"/>
      <c r="V1623" s="618"/>
      <c r="W1623" s="618"/>
      <c r="X1623" s="618"/>
      <c r="Y1623" s="618"/>
      <c r="Z1623" s="618"/>
      <c r="AC1623" s="619"/>
      <c r="AD1623" s="620"/>
      <c r="AJ1623" s="668"/>
      <c r="AO1623" s="612"/>
      <c r="AP1623" s="612"/>
      <c r="AY1623" s="623"/>
      <c r="BD1623" s="611"/>
      <c r="BG1623" s="624"/>
      <c r="BH1623" s="625"/>
      <c r="BI1623" s="672"/>
      <c r="BO1623" s="612"/>
      <c r="BY1623" s="669"/>
      <c r="CA1623" s="669"/>
    </row>
    <row r="1624" spans="3:79" s="610" customFormat="1">
      <c r="C1624" s="611"/>
      <c r="D1624" s="612"/>
      <c r="E1624" s="613"/>
      <c r="F1624" s="614"/>
      <c r="J1624" s="612"/>
      <c r="N1624" s="668"/>
      <c r="P1624" s="618"/>
      <c r="Q1624" s="618"/>
      <c r="R1624" s="618"/>
      <c r="S1624" s="618"/>
      <c r="T1624" s="618"/>
      <c r="U1624" s="618"/>
      <c r="V1624" s="618"/>
      <c r="W1624" s="618"/>
      <c r="X1624" s="618"/>
      <c r="Y1624" s="618"/>
      <c r="Z1624" s="618"/>
      <c r="AC1624" s="619"/>
      <c r="AD1624" s="620"/>
      <c r="AJ1624" s="668"/>
      <c r="AO1624" s="612"/>
      <c r="AP1624" s="612"/>
      <c r="AY1624" s="623"/>
      <c r="BD1624" s="611"/>
      <c r="BG1624" s="624"/>
      <c r="BH1624" s="625"/>
      <c r="BI1624" s="672"/>
      <c r="BO1624" s="612"/>
      <c r="BY1624" s="669"/>
      <c r="CA1624" s="669"/>
    </row>
    <row r="1625" spans="3:79" s="610" customFormat="1">
      <c r="C1625" s="611"/>
      <c r="D1625" s="612"/>
      <c r="E1625" s="613"/>
      <c r="F1625" s="614"/>
      <c r="J1625" s="612"/>
      <c r="N1625" s="668"/>
      <c r="P1625" s="618"/>
      <c r="Q1625" s="618"/>
      <c r="R1625" s="618"/>
      <c r="S1625" s="618"/>
      <c r="T1625" s="618"/>
      <c r="U1625" s="618"/>
      <c r="V1625" s="618"/>
      <c r="W1625" s="618"/>
      <c r="X1625" s="618"/>
      <c r="Y1625" s="618"/>
      <c r="Z1625" s="618"/>
      <c r="AC1625" s="619"/>
      <c r="AD1625" s="620"/>
      <c r="AJ1625" s="668"/>
      <c r="AO1625" s="612"/>
      <c r="AP1625" s="612"/>
      <c r="AY1625" s="623"/>
      <c r="BD1625" s="611"/>
      <c r="BG1625" s="624"/>
      <c r="BH1625" s="625"/>
      <c r="BI1625" s="672"/>
      <c r="BO1625" s="612"/>
      <c r="BY1625" s="669"/>
      <c r="CA1625" s="669"/>
    </row>
    <row r="1626" spans="3:79" s="610" customFormat="1">
      <c r="C1626" s="611"/>
      <c r="D1626" s="612"/>
      <c r="E1626" s="613"/>
      <c r="F1626" s="614"/>
      <c r="J1626" s="612"/>
      <c r="N1626" s="668"/>
      <c r="P1626" s="618"/>
      <c r="Q1626" s="618"/>
      <c r="R1626" s="618"/>
      <c r="S1626" s="618"/>
      <c r="T1626" s="618"/>
      <c r="U1626" s="618"/>
      <c r="V1626" s="618"/>
      <c r="W1626" s="618"/>
      <c r="X1626" s="618"/>
      <c r="Y1626" s="618"/>
      <c r="Z1626" s="618"/>
      <c r="AC1626" s="619"/>
      <c r="AD1626" s="620"/>
      <c r="AJ1626" s="668"/>
      <c r="AO1626" s="612"/>
      <c r="AP1626" s="612"/>
      <c r="AY1626" s="623"/>
      <c r="BD1626" s="611"/>
      <c r="BG1626" s="624"/>
      <c r="BH1626" s="625"/>
      <c r="BI1626" s="672"/>
      <c r="BO1626" s="612"/>
      <c r="BY1626" s="669"/>
      <c r="CA1626" s="669"/>
    </row>
    <row r="1627" spans="3:79" s="610" customFormat="1">
      <c r="C1627" s="611"/>
      <c r="D1627" s="612"/>
      <c r="E1627" s="613"/>
      <c r="F1627" s="614"/>
      <c r="J1627" s="612"/>
      <c r="N1627" s="668"/>
      <c r="P1627" s="618"/>
      <c r="Q1627" s="618"/>
      <c r="R1627" s="618"/>
      <c r="S1627" s="618"/>
      <c r="T1627" s="618"/>
      <c r="U1627" s="618"/>
      <c r="V1627" s="618"/>
      <c r="W1627" s="618"/>
      <c r="X1627" s="618"/>
      <c r="Y1627" s="618"/>
      <c r="Z1627" s="618"/>
      <c r="AC1627" s="619"/>
      <c r="AD1627" s="620"/>
      <c r="AJ1627" s="668"/>
      <c r="AO1627" s="612"/>
      <c r="AP1627" s="612"/>
      <c r="AY1627" s="623"/>
      <c r="BD1627" s="611"/>
      <c r="BG1627" s="624"/>
      <c r="BH1627" s="625"/>
      <c r="BI1627" s="672"/>
      <c r="BO1627" s="612"/>
      <c r="BY1627" s="669"/>
      <c r="CA1627" s="669"/>
    </row>
    <row r="1628" spans="3:79" s="610" customFormat="1">
      <c r="C1628" s="611"/>
      <c r="D1628" s="612"/>
      <c r="E1628" s="613"/>
      <c r="F1628" s="614"/>
      <c r="J1628" s="612"/>
      <c r="N1628" s="668"/>
      <c r="P1628" s="618"/>
      <c r="Q1628" s="618"/>
      <c r="R1628" s="618"/>
      <c r="S1628" s="618"/>
      <c r="T1628" s="618"/>
      <c r="U1628" s="618"/>
      <c r="V1628" s="618"/>
      <c r="W1628" s="618"/>
      <c r="X1628" s="618"/>
      <c r="Y1628" s="618"/>
      <c r="Z1628" s="618"/>
      <c r="AC1628" s="619"/>
      <c r="AD1628" s="620"/>
      <c r="AJ1628" s="668"/>
      <c r="AO1628" s="612"/>
      <c r="AP1628" s="612"/>
      <c r="AY1628" s="623"/>
      <c r="BD1628" s="611"/>
      <c r="BG1628" s="624"/>
      <c r="BH1628" s="625"/>
      <c r="BI1628" s="672"/>
      <c r="BO1628" s="612"/>
      <c r="BY1628" s="669"/>
      <c r="CA1628" s="669"/>
    </row>
    <row r="1629" spans="3:79" s="610" customFormat="1">
      <c r="C1629" s="611"/>
      <c r="D1629" s="612"/>
      <c r="E1629" s="613"/>
      <c r="F1629" s="614"/>
      <c r="J1629" s="612"/>
      <c r="N1629" s="668"/>
      <c r="P1629" s="618"/>
      <c r="Q1629" s="618"/>
      <c r="R1629" s="618"/>
      <c r="S1629" s="618"/>
      <c r="T1629" s="618"/>
      <c r="U1629" s="618"/>
      <c r="V1629" s="618"/>
      <c r="W1629" s="618"/>
      <c r="X1629" s="618"/>
      <c r="Y1629" s="618"/>
      <c r="Z1629" s="618"/>
      <c r="AC1629" s="619"/>
      <c r="AD1629" s="620"/>
      <c r="AJ1629" s="668"/>
      <c r="AO1629" s="612"/>
      <c r="AP1629" s="612"/>
      <c r="AY1629" s="623"/>
      <c r="BD1629" s="611"/>
      <c r="BG1629" s="624"/>
      <c r="BH1629" s="625"/>
      <c r="BI1629" s="672"/>
      <c r="BO1629" s="612"/>
      <c r="BY1629" s="669"/>
      <c r="CA1629" s="669"/>
    </row>
    <row r="1630" spans="3:79" s="610" customFormat="1">
      <c r="C1630" s="611"/>
      <c r="D1630" s="612"/>
      <c r="E1630" s="613"/>
      <c r="F1630" s="614"/>
      <c r="J1630" s="612"/>
      <c r="N1630" s="668"/>
      <c r="P1630" s="618"/>
      <c r="Q1630" s="618"/>
      <c r="R1630" s="618"/>
      <c r="S1630" s="618"/>
      <c r="T1630" s="618"/>
      <c r="U1630" s="618"/>
      <c r="V1630" s="618"/>
      <c r="W1630" s="618"/>
      <c r="X1630" s="618"/>
      <c r="Y1630" s="618"/>
      <c r="Z1630" s="618"/>
      <c r="AC1630" s="619"/>
      <c r="AD1630" s="620"/>
      <c r="AJ1630" s="668"/>
      <c r="AO1630" s="612"/>
      <c r="AP1630" s="612"/>
      <c r="AY1630" s="623"/>
      <c r="BD1630" s="611"/>
      <c r="BG1630" s="624"/>
      <c r="BH1630" s="625"/>
      <c r="BI1630" s="672"/>
      <c r="BO1630" s="612"/>
      <c r="BY1630" s="669"/>
      <c r="CA1630" s="669"/>
    </row>
    <row r="1631" spans="3:79" s="610" customFormat="1">
      <c r="C1631" s="611"/>
      <c r="D1631" s="612"/>
      <c r="E1631" s="613"/>
      <c r="F1631" s="614"/>
      <c r="J1631" s="612"/>
      <c r="N1631" s="668"/>
      <c r="P1631" s="618"/>
      <c r="Q1631" s="618"/>
      <c r="R1631" s="618"/>
      <c r="S1631" s="618"/>
      <c r="T1631" s="618"/>
      <c r="U1631" s="618"/>
      <c r="V1631" s="618"/>
      <c r="W1631" s="618"/>
      <c r="X1631" s="618"/>
      <c r="Y1631" s="618"/>
      <c r="Z1631" s="618"/>
      <c r="AC1631" s="619"/>
      <c r="AD1631" s="620"/>
      <c r="AJ1631" s="668"/>
      <c r="AO1631" s="612"/>
      <c r="AP1631" s="612"/>
      <c r="AY1631" s="623"/>
      <c r="BD1631" s="611"/>
      <c r="BG1631" s="624"/>
      <c r="BH1631" s="625"/>
      <c r="BI1631" s="672"/>
      <c r="BO1631" s="612"/>
      <c r="BY1631" s="669"/>
      <c r="CA1631" s="669"/>
    </row>
    <row r="1632" spans="3:79" s="610" customFormat="1">
      <c r="C1632" s="611"/>
      <c r="D1632" s="612"/>
      <c r="E1632" s="613"/>
      <c r="F1632" s="614"/>
      <c r="J1632" s="612"/>
      <c r="N1632" s="668"/>
      <c r="P1632" s="618"/>
      <c r="Q1632" s="618"/>
      <c r="R1632" s="618"/>
      <c r="S1632" s="618"/>
      <c r="T1632" s="618"/>
      <c r="U1632" s="618"/>
      <c r="V1632" s="618"/>
      <c r="W1632" s="618"/>
      <c r="X1632" s="618"/>
      <c r="Y1632" s="618"/>
      <c r="Z1632" s="618"/>
      <c r="AC1632" s="619"/>
      <c r="AD1632" s="620"/>
      <c r="AJ1632" s="668"/>
      <c r="AO1632" s="612"/>
      <c r="AP1632" s="612"/>
      <c r="AY1632" s="623"/>
      <c r="BD1632" s="611"/>
      <c r="BG1632" s="624"/>
      <c r="BH1632" s="625"/>
      <c r="BI1632" s="672"/>
      <c r="BO1632" s="612"/>
      <c r="BY1632" s="669"/>
      <c r="CA1632" s="669"/>
    </row>
    <row r="1633" spans="3:79" s="610" customFormat="1">
      <c r="C1633" s="611"/>
      <c r="D1633" s="612"/>
      <c r="E1633" s="613"/>
      <c r="F1633" s="614"/>
      <c r="J1633" s="612"/>
      <c r="N1633" s="668"/>
      <c r="P1633" s="618"/>
      <c r="Q1633" s="618"/>
      <c r="R1633" s="618"/>
      <c r="S1633" s="618"/>
      <c r="T1633" s="618"/>
      <c r="U1633" s="618"/>
      <c r="V1633" s="618"/>
      <c r="W1633" s="618"/>
      <c r="X1633" s="618"/>
      <c r="Y1633" s="618"/>
      <c r="Z1633" s="618"/>
      <c r="AC1633" s="619"/>
      <c r="AD1633" s="620"/>
      <c r="AJ1633" s="668"/>
      <c r="AO1633" s="612"/>
      <c r="AP1633" s="612"/>
      <c r="AY1633" s="623"/>
      <c r="BD1633" s="611"/>
      <c r="BG1633" s="624"/>
      <c r="BH1633" s="625"/>
      <c r="BI1633" s="672"/>
      <c r="BO1633" s="612"/>
      <c r="BY1633" s="669"/>
      <c r="CA1633" s="669"/>
    </row>
    <row r="1634" spans="3:79" s="610" customFormat="1">
      <c r="C1634" s="611"/>
      <c r="D1634" s="612"/>
      <c r="E1634" s="613"/>
      <c r="F1634" s="614"/>
      <c r="J1634" s="612"/>
      <c r="N1634" s="668"/>
      <c r="P1634" s="618"/>
      <c r="Q1634" s="618"/>
      <c r="R1634" s="618"/>
      <c r="S1634" s="618"/>
      <c r="T1634" s="618"/>
      <c r="U1634" s="618"/>
      <c r="V1634" s="618"/>
      <c r="W1634" s="618"/>
      <c r="X1634" s="618"/>
      <c r="Y1634" s="618"/>
      <c r="Z1634" s="618"/>
      <c r="AC1634" s="619"/>
      <c r="AD1634" s="620"/>
      <c r="AJ1634" s="668"/>
      <c r="AO1634" s="612"/>
      <c r="AP1634" s="612"/>
      <c r="AY1634" s="623"/>
      <c r="BD1634" s="611"/>
      <c r="BG1634" s="624"/>
      <c r="BH1634" s="625"/>
      <c r="BI1634" s="672"/>
      <c r="BO1634" s="612"/>
      <c r="BY1634" s="669"/>
      <c r="CA1634" s="669"/>
    </row>
    <row r="1635" spans="3:79" s="610" customFormat="1">
      <c r="C1635" s="611"/>
      <c r="D1635" s="612"/>
      <c r="E1635" s="613"/>
      <c r="F1635" s="614"/>
      <c r="J1635" s="612"/>
      <c r="N1635" s="668"/>
      <c r="P1635" s="618"/>
      <c r="Q1635" s="618"/>
      <c r="R1635" s="618"/>
      <c r="S1635" s="618"/>
      <c r="T1635" s="618"/>
      <c r="U1635" s="618"/>
      <c r="V1635" s="618"/>
      <c r="W1635" s="618"/>
      <c r="X1635" s="618"/>
      <c r="Y1635" s="618"/>
      <c r="Z1635" s="618"/>
      <c r="AC1635" s="619"/>
      <c r="AD1635" s="620"/>
      <c r="AJ1635" s="668"/>
      <c r="AO1635" s="612"/>
      <c r="AP1635" s="612"/>
      <c r="AY1635" s="623"/>
      <c r="BD1635" s="611"/>
      <c r="BG1635" s="624"/>
      <c r="BH1635" s="625"/>
      <c r="BI1635" s="672"/>
      <c r="BO1635" s="612"/>
      <c r="BY1635" s="669"/>
      <c r="CA1635" s="669"/>
    </row>
    <row r="1636" spans="3:79" s="610" customFormat="1">
      <c r="C1636" s="611"/>
      <c r="D1636" s="612"/>
      <c r="E1636" s="613"/>
      <c r="F1636" s="614"/>
      <c r="J1636" s="612"/>
      <c r="N1636" s="668"/>
      <c r="P1636" s="618"/>
      <c r="Q1636" s="618"/>
      <c r="R1636" s="618"/>
      <c r="S1636" s="618"/>
      <c r="T1636" s="618"/>
      <c r="U1636" s="618"/>
      <c r="V1636" s="618"/>
      <c r="W1636" s="618"/>
      <c r="X1636" s="618"/>
      <c r="Y1636" s="618"/>
      <c r="Z1636" s="618"/>
      <c r="AC1636" s="619"/>
      <c r="AD1636" s="620"/>
      <c r="AJ1636" s="668"/>
      <c r="AO1636" s="612"/>
      <c r="AP1636" s="612"/>
      <c r="AY1636" s="623"/>
      <c r="BD1636" s="611"/>
      <c r="BG1636" s="624"/>
      <c r="BH1636" s="625"/>
      <c r="BI1636" s="672"/>
      <c r="BO1636" s="612"/>
      <c r="BY1636" s="669"/>
      <c r="CA1636" s="669"/>
    </row>
    <row r="1637" spans="3:79" s="610" customFormat="1">
      <c r="C1637" s="611"/>
      <c r="D1637" s="612"/>
      <c r="E1637" s="613"/>
      <c r="F1637" s="614"/>
      <c r="J1637" s="612"/>
      <c r="N1637" s="668"/>
      <c r="P1637" s="618"/>
      <c r="Q1637" s="618"/>
      <c r="R1637" s="618"/>
      <c r="S1637" s="618"/>
      <c r="T1637" s="618"/>
      <c r="U1637" s="618"/>
      <c r="V1637" s="618"/>
      <c r="W1637" s="618"/>
      <c r="X1637" s="618"/>
      <c r="Y1637" s="618"/>
      <c r="Z1637" s="618"/>
      <c r="AC1637" s="619"/>
      <c r="AD1637" s="620"/>
      <c r="AJ1637" s="668"/>
      <c r="AO1637" s="612"/>
      <c r="AP1637" s="612"/>
      <c r="AY1637" s="623"/>
      <c r="BD1637" s="611"/>
      <c r="BG1637" s="624"/>
      <c r="BH1637" s="625"/>
      <c r="BI1637" s="672"/>
      <c r="BO1637" s="612"/>
      <c r="BY1637" s="669"/>
      <c r="CA1637" s="669"/>
    </row>
    <row r="1638" spans="3:79" s="610" customFormat="1">
      <c r="C1638" s="611"/>
      <c r="D1638" s="612"/>
      <c r="E1638" s="613"/>
      <c r="F1638" s="614"/>
      <c r="J1638" s="612"/>
      <c r="N1638" s="668"/>
      <c r="P1638" s="618"/>
      <c r="Q1638" s="618"/>
      <c r="R1638" s="618"/>
      <c r="S1638" s="618"/>
      <c r="T1638" s="618"/>
      <c r="U1638" s="618"/>
      <c r="V1638" s="618"/>
      <c r="W1638" s="618"/>
      <c r="X1638" s="618"/>
      <c r="Y1638" s="618"/>
      <c r="Z1638" s="618"/>
      <c r="AC1638" s="619"/>
      <c r="AD1638" s="620"/>
      <c r="AJ1638" s="668"/>
      <c r="AO1638" s="612"/>
      <c r="AP1638" s="612"/>
      <c r="AY1638" s="623"/>
      <c r="BD1638" s="611"/>
      <c r="BG1638" s="624"/>
      <c r="BH1638" s="625"/>
      <c r="BI1638" s="672"/>
      <c r="BO1638" s="612"/>
      <c r="BY1638" s="669"/>
      <c r="CA1638" s="669"/>
    </row>
    <row r="1639" spans="3:79" s="610" customFormat="1">
      <c r="C1639" s="611"/>
      <c r="D1639" s="612"/>
      <c r="E1639" s="613"/>
      <c r="F1639" s="614"/>
      <c r="J1639" s="612"/>
      <c r="N1639" s="668"/>
      <c r="P1639" s="618"/>
      <c r="Q1639" s="618"/>
      <c r="R1639" s="618"/>
      <c r="S1639" s="618"/>
      <c r="T1639" s="618"/>
      <c r="U1639" s="618"/>
      <c r="V1639" s="618"/>
      <c r="W1639" s="618"/>
      <c r="X1639" s="618"/>
      <c r="Y1639" s="618"/>
      <c r="Z1639" s="618"/>
      <c r="AC1639" s="619"/>
      <c r="AD1639" s="620"/>
      <c r="AJ1639" s="668"/>
      <c r="AO1639" s="612"/>
      <c r="AP1639" s="612"/>
      <c r="AY1639" s="623"/>
      <c r="BD1639" s="611"/>
      <c r="BG1639" s="624"/>
      <c r="BH1639" s="625"/>
      <c r="BI1639" s="672"/>
      <c r="BO1639" s="612"/>
      <c r="BY1639" s="669"/>
      <c r="CA1639" s="669"/>
    </row>
    <row r="1640" spans="3:79" s="610" customFormat="1">
      <c r="C1640" s="611"/>
      <c r="D1640" s="612"/>
      <c r="E1640" s="613"/>
      <c r="F1640" s="614"/>
      <c r="J1640" s="612"/>
      <c r="N1640" s="668"/>
      <c r="P1640" s="618"/>
      <c r="Q1640" s="618"/>
      <c r="R1640" s="618"/>
      <c r="S1640" s="618"/>
      <c r="T1640" s="618"/>
      <c r="U1640" s="618"/>
      <c r="V1640" s="618"/>
      <c r="W1640" s="618"/>
      <c r="X1640" s="618"/>
      <c r="Y1640" s="618"/>
      <c r="Z1640" s="618"/>
      <c r="AC1640" s="619"/>
      <c r="AD1640" s="620"/>
      <c r="AJ1640" s="668"/>
      <c r="AO1640" s="612"/>
      <c r="AP1640" s="612"/>
      <c r="AY1640" s="623"/>
      <c r="BD1640" s="611"/>
      <c r="BG1640" s="624"/>
      <c r="BH1640" s="625"/>
      <c r="BI1640" s="672"/>
      <c r="BO1640" s="612"/>
      <c r="BY1640" s="669"/>
      <c r="CA1640" s="669"/>
    </row>
    <row r="1641" spans="3:79" s="610" customFormat="1">
      <c r="C1641" s="611"/>
      <c r="D1641" s="612"/>
      <c r="E1641" s="613"/>
      <c r="F1641" s="614"/>
      <c r="J1641" s="612"/>
      <c r="N1641" s="668"/>
      <c r="P1641" s="618"/>
      <c r="Q1641" s="618"/>
      <c r="R1641" s="618"/>
      <c r="S1641" s="618"/>
      <c r="T1641" s="618"/>
      <c r="U1641" s="618"/>
      <c r="V1641" s="618"/>
      <c r="W1641" s="618"/>
      <c r="X1641" s="618"/>
      <c r="Y1641" s="618"/>
      <c r="Z1641" s="618"/>
      <c r="AC1641" s="619"/>
      <c r="AD1641" s="620"/>
      <c r="AJ1641" s="668"/>
      <c r="AO1641" s="612"/>
      <c r="AP1641" s="612"/>
      <c r="AY1641" s="623"/>
      <c r="BD1641" s="611"/>
      <c r="BG1641" s="624"/>
      <c r="BH1641" s="625"/>
      <c r="BI1641" s="672"/>
      <c r="BO1641" s="612"/>
      <c r="BY1641" s="669"/>
      <c r="CA1641" s="669"/>
    </row>
    <row r="1642" spans="3:79" s="610" customFormat="1">
      <c r="C1642" s="611"/>
      <c r="D1642" s="612"/>
      <c r="E1642" s="613"/>
      <c r="F1642" s="614"/>
      <c r="J1642" s="612"/>
      <c r="N1642" s="668"/>
      <c r="P1642" s="618"/>
      <c r="Q1642" s="618"/>
      <c r="R1642" s="618"/>
      <c r="S1642" s="618"/>
      <c r="T1642" s="618"/>
      <c r="U1642" s="618"/>
      <c r="V1642" s="618"/>
      <c r="W1642" s="618"/>
      <c r="X1642" s="618"/>
      <c r="Y1642" s="618"/>
      <c r="Z1642" s="618"/>
      <c r="AC1642" s="619"/>
      <c r="AD1642" s="620"/>
      <c r="AJ1642" s="668"/>
      <c r="AO1642" s="612"/>
      <c r="AP1642" s="612"/>
      <c r="AY1642" s="623"/>
      <c r="BD1642" s="611"/>
      <c r="BG1642" s="624"/>
      <c r="BH1642" s="625"/>
      <c r="BI1642" s="672"/>
      <c r="BO1642" s="612"/>
      <c r="BY1642" s="669"/>
      <c r="CA1642" s="669"/>
    </row>
    <row r="1643" spans="3:79" s="610" customFormat="1">
      <c r="C1643" s="611"/>
      <c r="D1643" s="612"/>
      <c r="E1643" s="613"/>
      <c r="F1643" s="614"/>
      <c r="J1643" s="612"/>
      <c r="N1643" s="668"/>
      <c r="P1643" s="618"/>
      <c r="Q1643" s="618"/>
      <c r="R1643" s="618"/>
      <c r="S1643" s="618"/>
      <c r="T1643" s="618"/>
      <c r="U1643" s="618"/>
      <c r="V1643" s="618"/>
      <c r="W1643" s="618"/>
      <c r="X1643" s="618"/>
      <c r="Y1643" s="618"/>
      <c r="Z1643" s="618"/>
      <c r="AC1643" s="619"/>
      <c r="AD1643" s="620"/>
      <c r="AJ1643" s="668"/>
      <c r="AO1643" s="612"/>
      <c r="AP1643" s="612"/>
      <c r="AY1643" s="623"/>
      <c r="BD1643" s="611"/>
      <c r="BG1643" s="624"/>
      <c r="BH1643" s="625"/>
      <c r="BI1643" s="672"/>
      <c r="BO1643" s="612"/>
      <c r="BY1643" s="669"/>
      <c r="CA1643" s="669"/>
    </row>
    <row r="1644" spans="3:79" s="610" customFormat="1">
      <c r="C1644" s="611"/>
      <c r="D1644" s="612"/>
      <c r="E1644" s="613"/>
      <c r="F1644" s="614"/>
      <c r="J1644" s="612"/>
      <c r="N1644" s="668"/>
      <c r="P1644" s="618"/>
      <c r="Q1644" s="618"/>
      <c r="R1644" s="618"/>
      <c r="S1644" s="618"/>
      <c r="T1644" s="618"/>
      <c r="U1644" s="618"/>
      <c r="V1644" s="618"/>
      <c r="W1644" s="618"/>
      <c r="X1644" s="618"/>
      <c r="Y1644" s="618"/>
      <c r="Z1644" s="618"/>
      <c r="AC1644" s="619"/>
      <c r="AD1644" s="620"/>
      <c r="AJ1644" s="668"/>
      <c r="AO1644" s="612"/>
      <c r="AP1644" s="612"/>
      <c r="AY1644" s="623"/>
      <c r="BD1644" s="611"/>
      <c r="BG1644" s="624"/>
      <c r="BH1644" s="625"/>
      <c r="BI1644" s="672"/>
      <c r="BO1644" s="612"/>
      <c r="BY1644" s="669"/>
      <c r="CA1644" s="669"/>
    </row>
    <row r="1645" spans="3:79" s="610" customFormat="1">
      <c r="C1645" s="611"/>
      <c r="D1645" s="612"/>
      <c r="E1645" s="613"/>
      <c r="F1645" s="614"/>
      <c r="J1645" s="612"/>
      <c r="N1645" s="668"/>
      <c r="P1645" s="618"/>
      <c r="Q1645" s="618"/>
      <c r="R1645" s="618"/>
      <c r="S1645" s="618"/>
      <c r="T1645" s="618"/>
      <c r="U1645" s="618"/>
      <c r="V1645" s="618"/>
      <c r="W1645" s="618"/>
      <c r="X1645" s="618"/>
      <c r="Y1645" s="618"/>
      <c r="Z1645" s="618"/>
      <c r="AC1645" s="619"/>
      <c r="AD1645" s="620"/>
      <c r="AJ1645" s="668"/>
      <c r="AO1645" s="612"/>
      <c r="AP1645" s="612"/>
      <c r="AY1645" s="623"/>
      <c r="BD1645" s="611"/>
      <c r="BG1645" s="624"/>
      <c r="BH1645" s="625"/>
      <c r="BI1645" s="672"/>
      <c r="BO1645" s="612"/>
      <c r="BY1645" s="669"/>
      <c r="CA1645" s="669"/>
    </row>
    <row r="1646" spans="3:79" s="610" customFormat="1">
      <c r="C1646" s="611"/>
      <c r="D1646" s="612"/>
      <c r="E1646" s="613"/>
      <c r="F1646" s="614"/>
      <c r="J1646" s="612"/>
      <c r="N1646" s="668"/>
      <c r="P1646" s="618"/>
      <c r="Q1646" s="618"/>
      <c r="R1646" s="618"/>
      <c r="S1646" s="618"/>
      <c r="T1646" s="618"/>
      <c r="U1646" s="618"/>
      <c r="V1646" s="618"/>
      <c r="W1646" s="618"/>
      <c r="X1646" s="618"/>
      <c r="Y1646" s="618"/>
      <c r="Z1646" s="618"/>
      <c r="AC1646" s="619"/>
      <c r="AD1646" s="620"/>
      <c r="AJ1646" s="668"/>
      <c r="AO1646" s="612"/>
      <c r="AP1646" s="612"/>
      <c r="AY1646" s="623"/>
      <c r="BD1646" s="611"/>
      <c r="BG1646" s="624"/>
      <c r="BH1646" s="625"/>
      <c r="BI1646" s="672"/>
      <c r="BO1646" s="612"/>
      <c r="BY1646" s="669"/>
      <c r="CA1646" s="669"/>
    </row>
    <row r="1647" spans="3:79" s="610" customFormat="1">
      <c r="C1647" s="611"/>
      <c r="D1647" s="612"/>
      <c r="E1647" s="613"/>
      <c r="F1647" s="614"/>
      <c r="J1647" s="612"/>
      <c r="N1647" s="668"/>
      <c r="P1647" s="618"/>
      <c r="Q1647" s="618"/>
      <c r="R1647" s="618"/>
      <c r="S1647" s="618"/>
      <c r="T1647" s="618"/>
      <c r="U1647" s="618"/>
      <c r="V1647" s="618"/>
      <c r="W1647" s="618"/>
      <c r="X1647" s="618"/>
      <c r="Y1647" s="618"/>
      <c r="Z1647" s="618"/>
      <c r="AC1647" s="619"/>
      <c r="AD1647" s="620"/>
      <c r="AJ1647" s="668"/>
      <c r="AO1647" s="612"/>
      <c r="AP1647" s="612"/>
      <c r="AY1647" s="623"/>
      <c r="BD1647" s="611"/>
      <c r="BG1647" s="624"/>
      <c r="BH1647" s="625"/>
      <c r="BI1647" s="672"/>
      <c r="BO1647" s="612"/>
      <c r="BY1647" s="669"/>
      <c r="CA1647" s="669"/>
    </row>
    <row r="1648" spans="3:79" s="610" customFormat="1">
      <c r="C1648" s="611"/>
      <c r="D1648" s="612"/>
      <c r="E1648" s="613"/>
      <c r="F1648" s="614"/>
      <c r="J1648" s="612"/>
      <c r="N1648" s="668"/>
      <c r="P1648" s="618"/>
      <c r="Q1648" s="618"/>
      <c r="R1648" s="618"/>
      <c r="S1648" s="618"/>
      <c r="T1648" s="618"/>
      <c r="U1648" s="618"/>
      <c r="V1648" s="618"/>
      <c r="W1648" s="618"/>
      <c r="X1648" s="618"/>
      <c r="Y1648" s="618"/>
      <c r="Z1648" s="618"/>
      <c r="AC1648" s="619"/>
      <c r="AD1648" s="620"/>
      <c r="AJ1648" s="668"/>
      <c r="AO1648" s="612"/>
      <c r="AP1648" s="612"/>
      <c r="AY1648" s="623"/>
      <c r="BD1648" s="611"/>
      <c r="BG1648" s="624"/>
      <c r="BH1648" s="625"/>
      <c r="BI1648" s="672"/>
      <c r="BO1648" s="612"/>
      <c r="BY1648" s="669"/>
      <c r="CA1648" s="669"/>
    </row>
    <row r="1649" spans="3:79" s="610" customFormat="1">
      <c r="C1649" s="611"/>
      <c r="D1649" s="612"/>
      <c r="E1649" s="613"/>
      <c r="F1649" s="614"/>
      <c r="J1649" s="612"/>
      <c r="N1649" s="668"/>
      <c r="P1649" s="618"/>
      <c r="Q1649" s="618"/>
      <c r="R1649" s="618"/>
      <c r="S1649" s="618"/>
      <c r="T1649" s="618"/>
      <c r="U1649" s="618"/>
      <c r="V1649" s="618"/>
      <c r="W1649" s="618"/>
      <c r="X1649" s="618"/>
      <c r="Y1649" s="618"/>
      <c r="Z1649" s="618"/>
      <c r="AC1649" s="619"/>
      <c r="AD1649" s="620"/>
      <c r="AJ1649" s="668"/>
      <c r="AO1649" s="612"/>
      <c r="AP1649" s="612"/>
      <c r="AY1649" s="623"/>
      <c r="BD1649" s="611"/>
      <c r="BG1649" s="624"/>
      <c r="BH1649" s="625"/>
      <c r="BI1649" s="672"/>
      <c r="BO1649" s="612"/>
      <c r="BY1649" s="669"/>
      <c r="CA1649" s="669"/>
    </row>
    <row r="1650" spans="3:79" s="610" customFormat="1">
      <c r="C1650" s="611"/>
      <c r="D1650" s="612"/>
      <c r="E1650" s="613"/>
      <c r="F1650" s="614"/>
      <c r="J1650" s="612"/>
      <c r="N1650" s="668"/>
      <c r="P1650" s="618"/>
      <c r="Q1650" s="618"/>
      <c r="R1650" s="618"/>
      <c r="S1650" s="618"/>
      <c r="T1650" s="618"/>
      <c r="U1650" s="618"/>
      <c r="V1650" s="618"/>
      <c r="W1650" s="618"/>
      <c r="X1650" s="618"/>
      <c r="Y1650" s="618"/>
      <c r="Z1650" s="618"/>
      <c r="AC1650" s="619"/>
      <c r="AD1650" s="620"/>
      <c r="AJ1650" s="668"/>
      <c r="AO1650" s="612"/>
      <c r="AP1650" s="612"/>
      <c r="AY1650" s="623"/>
      <c r="BD1650" s="611"/>
      <c r="BG1650" s="624"/>
      <c r="BH1650" s="625"/>
      <c r="BI1650" s="672"/>
      <c r="BO1650" s="612"/>
      <c r="BY1650" s="669"/>
      <c r="CA1650" s="669"/>
    </row>
    <row r="1651" spans="3:79" s="610" customFormat="1">
      <c r="C1651" s="611"/>
      <c r="D1651" s="612"/>
      <c r="E1651" s="613"/>
      <c r="F1651" s="614"/>
      <c r="J1651" s="612"/>
      <c r="N1651" s="668"/>
      <c r="P1651" s="618"/>
      <c r="Q1651" s="618"/>
      <c r="R1651" s="618"/>
      <c r="S1651" s="618"/>
      <c r="T1651" s="618"/>
      <c r="U1651" s="618"/>
      <c r="V1651" s="618"/>
      <c r="W1651" s="618"/>
      <c r="X1651" s="618"/>
      <c r="Y1651" s="618"/>
      <c r="Z1651" s="618"/>
      <c r="AC1651" s="619"/>
      <c r="AD1651" s="620"/>
      <c r="AJ1651" s="668"/>
      <c r="AO1651" s="612"/>
      <c r="AP1651" s="612"/>
      <c r="AY1651" s="623"/>
      <c r="BD1651" s="611"/>
      <c r="BG1651" s="624"/>
      <c r="BH1651" s="625"/>
      <c r="BI1651" s="672"/>
      <c r="BO1651" s="612"/>
      <c r="BY1651" s="669"/>
      <c r="CA1651" s="669"/>
    </row>
    <row r="1652" spans="3:79" s="610" customFormat="1">
      <c r="C1652" s="611"/>
      <c r="D1652" s="612"/>
      <c r="E1652" s="613"/>
      <c r="F1652" s="614"/>
      <c r="J1652" s="612"/>
      <c r="N1652" s="668"/>
      <c r="P1652" s="618"/>
      <c r="Q1652" s="618"/>
      <c r="R1652" s="618"/>
      <c r="S1652" s="618"/>
      <c r="T1652" s="618"/>
      <c r="U1652" s="618"/>
      <c r="V1652" s="618"/>
      <c r="W1652" s="618"/>
      <c r="X1652" s="618"/>
      <c r="Y1652" s="618"/>
      <c r="Z1652" s="618"/>
      <c r="AC1652" s="619"/>
      <c r="AD1652" s="620"/>
      <c r="AJ1652" s="668"/>
      <c r="AO1652" s="612"/>
      <c r="AP1652" s="612"/>
      <c r="AY1652" s="623"/>
      <c r="BD1652" s="611"/>
      <c r="BG1652" s="624"/>
      <c r="BH1652" s="625"/>
      <c r="BI1652" s="672"/>
      <c r="BO1652" s="612"/>
      <c r="BY1652" s="669"/>
      <c r="CA1652" s="669"/>
    </row>
    <row r="1653" spans="3:79" s="610" customFormat="1">
      <c r="C1653" s="611"/>
      <c r="D1653" s="612"/>
      <c r="E1653" s="613"/>
      <c r="F1653" s="614"/>
      <c r="J1653" s="612"/>
      <c r="N1653" s="668"/>
      <c r="P1653" s="618"/>
      <c r="Q1653" s="618"/>
      <c r="R1653" s="618"/>
      <c r="S1653" s="618"/>
      <c r="T1653" s="618"/>
      <c r="U1653" s="618"/>
      <c r="V1653" s="618"/>
      <c r="W1653" s="618"/>
      <c r="X1653" s="618"/>
      <c r="Y1653" s="618"/>
      <c r="Z1653" s="618"/>
      <c r="AC1653" s="619"/>
      <c r="AD1653" s="620"/>
      <c r="AJ1653" s="668"/>
      <c r="AO1653" s="612"/>
      <c r="AP1653" s="612"/>
      <c r="AY1653" s="623"/>
      <c r="BD1653" s="611"/>
      <c r="BG1653" s="624"/>
      <c r="BH1653" s="625"/>
      <c r="BI1653" s="672"/>
      <c r="BO1653" s="612"/>
      <c r="BY1653" s="669"/>
      <c r="CA1653" s="669"/>
    </row>
    <row r="1654" spans="3:79" s="610" customFormat="1">
      <c r="C1654" s="611"/>
      <c r="D1654" s="612"/>
      <c r="E1654" s="613"/>
      <c r="F1654" s="614"/>
      <c r="J1654" s="612"/>
      <c r="N1654" s="668"/>
      <c r="P1654" s="618"/>
      <c r="Q1654" s="618"/>
      <c r="R1654" s="618"/>
      <c r="S1654" s="618"/>
      <c r="T1654" s="618"/>
      <c r="U1654" s="618"/>
      <c r="V1654" s="618"/>
      <c r="W1654" s="618"/>
      <c r="X1654" s="618"/>
      <c r="Y1654" s="618"/>
      <c r="Z1654" s="618"/>
      <c r="AC1654" s="619"/>
      <c r="AD1654" s="620"/>
      <c r="AJ1654" s="668"/>
      <c r="AO1654" s="612"/>
      <c r="AP1654" s="612"/>
      <c r="AY1654" s="623"/>
      <c r="BD1654" s="611"/>
      <c r="BG1654" s="624"/>
      <c r="BH1654" s="625"/>
      <c r="BI1654" s="672"/>
      <c r="BO1654" s="612"/>
      <c r="BY1654" s="669"/>
      <c r="CA1654" s="669"/>
    </row>
    <row r="1655" spans="3:79" s="610" customFormat="1">
      <c r="C1655" s="611"/>
      <c r="D1655" s="612"/>
      <c r="E1655" s="613"/>
      <c r="F1655" s="614"/>
      <c r="J1655" s="612"/>
      <c r="N1655" s="668"/>
      <c r="P1655" s="618"/>
      <c r="Q1655" s="618"/>
      <c r="R1655" s="618"/>
      <c r="S1655" s="618"/>
      <c r="T1655" s="618"/>
      <c r="U1655" s="618"/>
      <c r="V1655" s="618"/>
      <c r="W1655" s="618"/>
      <c r="X1655" s="618"/>
      <c r="Y1655" s="618"/>
      <c r="Z1655" s="618"/>
      <c r="AC1655" s="619"/>
      <c r="AD1655" s="620"/>
      <c r="AJ1655" s="668"/>
      <c r="AO1655" s="612"/>
      <c r="AP1655" s="612"/>
      <c r="AY1655" s="623"/>
      <c r="BD1655" s="611"/>
      <c r="BG1655" s="624"/>
      <c r="BH1655" s="625"/>
      <c r="BI1655" s="672"/>
      <c r="BO1655" s="612"/>
      <c r="BY1655" s="669"/>
      <c r="CA1655" s="669"/>
    </row>
    <row r="1656" spans="3:79" s="610" customFormat="1">
      <c r="C1656" s="611"/>
      <c r="D1656" s="612"/>
      <c r="E1656" s="613"/>
      <c r="F1656" s="614"/>
      <c r="J1656" s="612"/>
      <c r="N1656" s="668"/>
      <c r="P1656" s="618"/>
      <c r="Q1656" s="618"/>
      <c r="R1656" s="618"/>
      <c r="S1656" s="618"/>
      <c r="T1656" s="618"/>
      <c r="U1656" s="618"/>
      <c r="V1656" s="618"/>
      <c r="W1656" s="618"/>
      <c r="X1656" s="618"/>
      <c r="Y1656" s="618"/>
      <c r="Z1656" s="618"/>
      <c r="AC1656" s="619"/>
      <c r="AD1656" s="620"/>
      <c r="AJ1656" s="668"/>
      <c r="AO1656" s="612"/>
      <c r="AP1656" s="612"/>
      <c r="AY1656" s="623"/>
      <c r="BD1656" s="611"/>
      <c r="BG1656" s="624"/>
      <c r="BH1656" s="625"/>
      <c r="BI1656" s="672"/>
      <c r="BO1656" s="612"/>
      <c r="BY1656" s="669"/>
      <c r="CA1656" s="669"/>
    </row>
    <row r="1657" spans="3:79" s="610" customFormat="1">
      <c r="C1657" s="611"/>
      <c r="D1657" s="612"/>
      <c r="E1657" s="613"/>
      <c r="F1657" s="614"/>
      <c r="J1657" s="612"/>
      <c r="N1657" s="668"/>
      <c r="P1657" s="618"/>
      <c r="Q1657" s="618"/>
      <c r="R1657" s="618"/>
      <c r="S1657" s="618"/>
      <c r="T1657" s="618"/>
      <c r="U1657" s="618"/>
      <c r="V1657" s="618"/>
      <c r="W1657" s="618"/>
      <c r="X1657" s="618"/>
      <c r="Y1657" s="618"/>
      <c r="Z1657" s="618"/>
      <c r="AC1657" s="619"/>
      <c r="AD1657" s="620"/>
      <c r="AJ1657" s="668"/>
      <c r="AO1657" s="612"/>
      <c r="AP1657" s="612"/>
      <c r="AY1657" s="623"/>
      <c r="BD1657" s="611"/>
      <c r="BG1657" s="624"/>
      <c r="BH1657" s="625"/>
      <c r="BI1657" s="672"/>
      <c r="BO1657" s="612"/>
      <c r="BY1657" s="669"/>
      <c r="CA1657" s="669"/>
    </row>
    <row r="1658" spans="3:79" s="610" customFormat="1">
      <c r="C1658" s="611"/>
      <c r="D1658" s="612"/>
      <c r="E1658" s="613"/>
      <c r="F1658" s="614"/>
      <c r="J1658" s="612"/>
      <c r="N1658" s="668"/>
      <c r="P1658" s="618"/>
      <c r="Q1658" s="618"/>
      <c r="R1658" s="618"/>
      <c r="S1658" s="618"/>
      <c r="T1658" s="618"/>
      <c r="U1658" s="618"/>
      <c r="V1658" s="618"/>
      <c r="W1658" s="618"/>
      <c r="X1658" s="618"/>
      <c r="Y1658" s="618"/>
      <c r="Z1658" s="618"/>
      <c r="AC1658" s="619"/>
      <c r="AD1658" s="620"/>
      <c r="AJ1658" s="668"/>
      <c r="AO1658" s="612"/>
      <c r="AP1658" s="612"/>
      <c r="AY1658" s="623"/>
      <c r="BD1658" s="611"/>
      <c r="BG1658" s="624"/>
      <c r="BH1658" s="625"/>
      <c r="BI1658" s="672"/>
      <c r="BO1658" s="612"/>
      <c r="BY1658" s="669"/>
      <c r="CA1658" s="669"/>
    </row>
    <row r="1659" spans="3:79" s="610" customFormat="1">
      <c r="C1659" s="611"/>
      <c r="D1659" s="612"/>
      <c r="E1659" s="613"/>
      <c r="F1659" s="614"/>
      <c r="J1659" s="612"/>
      <c r="N1659" s="668"/>
      <c r="P1659" s="618"/>
      <c r="Q1659" s="618"/>
      <c r="R1659" s="618"/>
      <c r="S1659" s="618"/>
      <c r="T1659" s="618"/>
      <c r="U1659" s="618"/>
      <c r="V1659" s="618"/>
      <c r="W1659" s="618"/>
      <c r="X1659" s="618"/>
      <c r="Y1659" s="618"/>
      <c r="Z1659" s="618"/>
      <c r="AC1659" s="619"/>
      <c r="AD1659" s="620"/>
      <c r="AJ1659" s="668"/>
      <c r="AO1659" s="612"/>
      <c r="AP1659" s="612"/>
      <c r="AY1659" s="623"/>
      <c r="BD1659" s="611"/>
      <c r="BG1659" s="624"/>
      <c r="BH1659" s="625"/>
      <c r="BI1659" s="672"/>
      <c r="BO1659" s="612"/>
      <c r="BY1659" s="669"/>
      <c r="CA1659" s="669"/>
    </row>
    <row r="1660" spans="3:79" s="610" customFormat="1">
      <c r="C1660" s="611"/>
      <c r="D1660" s="612"/>
      <c r="E1660" s="613"/>
      <c r="F1660" s="614"/>
      <c r="J1660" s="612"/>
      <c r="N1660" s="668"/>
      <c r="P1660" s="618"/>
      <c r="Q1660" s="618"/>
      <c r="R1660" s="618"/>
      <c r="S1660" s="618"/>
      <c r="T1660" s="618"/>
      <c r="U1660" s="618"/>
      <c r="V1660" s="618"/>
      <c r="W1660" s="618"/>
      <c r="X1660" s="618"/>
      <c r="Y1660" s="618"/>
      <c r="Z1660" s="618"/>
      <c r="AC1660" s="619"/>
      <c r="AD1660" s="620"/>
      <c r="AJ1660" s="668"/>
      <c r="AO1660" s="612"/>
      <c r="AP1660" s="612"/>
      <c r="AY1660" s="623"/>
      <c r="BD1660" s="611"/>
      <c r="BG1660" s="624"/>
      <c r="BH1660" s="625"/>
      <c r="BI1660" s="672"/>
      <c r="BO1660" s="612"/>
      <c r="BY1660" s="669"/>
      <c r="CA1660" s="669"/>
    </row>
    <row r="1661" spans="3:79" s="610" customFormat="1">
      <c r="C1661" s="611"/>
      <c r="D1661" s="612"/>
      <c r="E1661" s="613"/>
      <c r="F1661" s="614"/>
      <c r="J1661" s="612"/>
      <c r="N1661" s="668"/>
      <c r="P1661" s="618"/>
      <c r="Q1661" s="618"/>
      <c r="R1661" s="618"/>
      <c r="S1661" s="618"/>
      <c r="T1661" s="618"/>
      <c r="U1661" s="618"/>
      <c r="V1661" s="618"/>
      <c r="W1661" s="618"/>
      <c r="X1661" s="618"/>
      <c r="Y1661" s="618"/>
      <c r="Z1661" s="618"/>
      <c r="AC1661" s="619"/>
      <c r="AD1661" s="620"/>
      <c r="AJ1661" s="668"/>
      <c r="AO1661" s="612"/>
      <c r="AP1661" s="612"/>
      <c r="AY1661" s="623"/>
      <c r="BD1661" s="611"/>
      <c r="BG1661" s="624"/>
      <c r="BH1661" s="625"/>
      <c r="BI1661" s="672"/>
      <c r="BO1661" s="612"/>
      <c r="BY1661" s="669"/>
      <c r="CA1661" s="669"/>
    </row>
    <row r="1662" spans="3:79" s="610" customFormat="1">
      <c r="C1662" s="611"/>
      <c r="D1662" s="612"/>
      <c r="E1662" s="613"/>
      <c r="F1662" s="614"/>
      <c r="J1662" s="612"/>
      <c r="N1662" s="668"/>
      <c r="P1662" s="618"/>
      <c r="Q1662" s="618"/>
      <c r="R1662" s="618"/>
      <c r="S1662" s="618"/>
      <c r="T1662" s="618"/>
      <c r="U1662" s="618"/>
      <c r="V1662" s="618"/>
      <c r="W1662" s="618"/>
      <c r="X1662" s="618"/>
      <c r="Y1662" s="618"/>
      <c r="Z1662" s="618"/>
      <c r="AC1662" s="619"/>
      <c r="AD1662" s="620"/>
      <c r="AJ1662" s="668"/>
      <c r="AO1662" s="612"/>
      <c r="AP1662" s="612"/>
      <c r="AY1662" s="623"/>
      <c r="BD1662" s="611"/>
      <c r="BG1662" s="624"/>
      <c r="BH1662" s="625"/>
      <c r="BI1662" s="672"/>
      <c r="BO1662" s="612"/>
      <c r="BY1662" s="669"/>
      <c r="CA1662" s="669"/>
    </row>
    <row r="1663" spans="3:79" s="610" customFormat="1">
      <c r="C1663" s="611"/>
      <c r="D1663" s="612"/>
      <c r="E1663" s="613"/>
      <c r="F1663" s="614"/>
      <c r="J1663" s="612"/>
      <c r="N1663" s="668"/>
      <c r="P1663" s="618"/>
      <c r="Q1663" s="618"/>
      <c r="R1663" s="618"/>
      <c r="S1663" s="618"/>
      <c r="T1663" s="618"/>
      <c r="U1663" s="618"/>
      <c r="V1663" s="618"/>
      <c r="W1663" s="618"/>
      <c r="X1663" s="618"/>
      <c r="Y1663" s="618"/>
      <c r="Z1663" s="618"/>
      <c r="AC1663" s="619"/>
      <c r="AD1663" s="620"/>
      <c r="AJ1663" s="668"/>
      <c r="AO1663" s="612"/>
      <c r="AP1663" s="612"/>
      <c r="AY1663" s="623"/>
      <c r="BD1663" s="611"/>
      <c r="BG1663" s="624"/>
      <c r="BH1663" s="625"/>
      <c r="BI1663" s="672"/>
      <c r="BO1663" s="612"/>
      <c r="BY1663" s="669"/>
      <c r="CA1663" s="669"/>
    </row>
    <row r="1664" spans="3:79" s="610" customFormat="1">
      <c r="C1664" s="611"/>
      <c r="D1664" s="612"/>
      <c r="E1664" s="613"/>
      <c r="F1664" s="614"/>
      <c r="J1664" s="612"/>
      <c r="N1664" s="668"/>
      <c r="P1664" s="618"/>
      <c r="Q1664" s="618"/>
      <c r="R1664" s="618"/>
      <c r="S1664" s="618"/>
      <c r="T1664" s="618"/>
      <c r="U1664" s="618"/>
      <c r="V1664" s="618"/>
      <c r="W1664" s="618"/>
      <c r="X1664" s="618"/>
      <c r="Y1664" s="618"/>
      <c r="Z1664" s="618"/>
      <c r="AC1664" s="619"/>
      <c r="AD1664" s="620"/>
      <c r="AJ1664" s="668"/>
      <c r="AO1664" s="612"/>
      <c r="AP1664" s="612"/>
      <c r="AY1664" s="623"/>
      <c r="BD1664" s="611"/>
      <c r="BG1664" s="624"/>
      <c r="BH1664" s="625"/>
      <c r="BI1664" s="672"/>
      <c r="BO1664" s="612"/>
      <c r="BY1664" s="669"/>
      <c r="CA1664" s="669"/>
    </row>
    <row r="1665" spans="3:79" s="610" customFormat="1">
      <c r="C1665" s="611"/>
      <c r="D1665" s="612"/>
      <c r="E1665" s="613"/>
      <c r="F1665" s="614"/>
      <c r="J1665" s="612"/>
      <c r="N1665" s="668"/>
      <c r="P1665" s="618"/>
      <c r="Q1665" s="618"/>
      <c r="R1665" s="618"/>
      <c r="S1665" s="618"/>
      <c r="T1665" s="618"/>
      <c r="U1665" s="618"/>
      <c r="V1665" s="618"/>
      <c r="W1665" s="618"/>
      <c r="X1665" s="618"/>
      <c r="Y1665" s="618"/>
      <c r="Z1665" s="618"/>
      <c r="AC1665" s="619"/>
      <c r="AD1665" s="620"/>
      <c r="AJ1665" s="668"/>
      <c r="AO1665" s="612"/>
      <c r="AP1665" s="612"/>
      <c r="AY1665" s="623"/>
      <c r="BD1665" s="611"/>
      <c r="BG1665" s="624"/>
      <c r="BH1665" s="625"/>
      <c r="BI1665" s="672"/>
      <c r="BO1665" s="612"/>
      <c r="BY1665" s="669"/>
      <c r="CA1665" s="669"/>
    </row>
    <row r="1666" spans="3:79" s="610" customFormat="1">
      <c r="C1666" s="611"/>
      <c r="D1666" s="612"/>
      <c r="E1666" s="613"/>
      <c r="F1666" s="614"/>
      <c r="J1666" s="612"/>
      <c r="N1666" s="668"/>
      <c r="P1666" s="618"/>
      <c r="Q1666" s="618"/>
      <c r="R1666" s="618"/>
      <c r="S1666" s="618"/>
      <c r="T1666" s="618"/>
      <c r="U1666" s="618"/>
      <c r="V1666" s="618"/>
      <c r="W1666" s="618"/>
      <c r="X1666" s="618"/>
      <c r="Y1666" s="618"/>
      <c r="Z1666" s="618"/>
      <c r="AC1666" s="619"/>
      <c r="AD1666" s="620"/>
      <c r="AJ1666" s="668"/>
      <c r="AO1666" s="612"/>
      <c r="AP1666" s="612"/>
      <c r="AY1666" s="623"/>
      <c r="BD1666" s="611"/>
      <c r="BG1666" s="624"/>
      <c r="BH1666" s="625"/>
      <c r="BI1666" s="672"/>
      <c r="BO1666" s="612"/>
      <c r="BY1666" s="669"/>
      <c r="CA1666" s="669"/>
    </row>
    <row r="1667" spans="3:79" s="610" customFormat="1">
      <c r="C1667" s="611"/>
      <c r="D1667" s="612"/>
      <c r="E1667" s="613"/>
      <c r="F1667" s="614"/>
      <c r="J1667" s="612"/>
      <c r="N1667" s="668"/>
      <c r="P1667" s="618"/>
      <c r="Q1667" s="618"/>
      <c r="R1667" s="618"/>
      <c r="S1667" s="618"/>
      <c r="T1667" s="618"/>
      <c r="U1667" s="618"/>
      <c r="V1667" s="618"/>
      <c r="W1667" s="618"/>
      <c r="X1667" s="618"/>
      <c r="Y1667" s="618"/>
      <c r="Z1667" s="618"/>
      <c r="AC1667" s="619"/>
      <c r="AD1667" s="620"/>
      <c r="AJ1667" s="668"/>
      <c r="AO1667" s="612"/>
      <c r="AP1667" s="612"/>
      <c r="AY1667" s="623"/>
      <c r="BD1667" s="611"/>
      <c r="BG1667" s="624"/>
      <c r="BH1667" s="625"/>
      <c r="BI1667" s="672"/>
      <c r="BO1667" s="612"/>
      <c r="BY1667" s="669"/>
      <c r="CA1667" s="669"/>
    </row>
    <row r="1668" spans="3:79" s="610" customFormat="1">
      <c r="C1668" s="611"/>
      <c r="D1668" s="612"/>
      <c r="E1668" s="613"/>
      <c r="F1668" s="614"/>
      <c r="J1668" s="612"/>
      <c r="N1668" s="668"/>
      <c r="P1668" s="618"/>
      <c r="Q1668" s="618"/>
      <c r="R1668" s="618"/>
      <c r="S1668" s="618"/>
      <c r="T1668" s="618"/>
      <c r="U1668" s="618"/>
      <c r="V1668" s="618"/>
      <c r="W1668" s="618"/>
      <c r="X1668" s="618"/>
      <c r="Y1668" s="618"/>
      <c r="Z1668" s="618"/>
      <c r="AC1668" s="619"/>
      <c r="AD1668" s="620"/>
      <c r="AJ1668" s="668"/>
      <c r="AO1668" s="612"/>
      <c r="AP1668" s="612"/>
      <c r="AY1668" s="623"/>
      <c r="BD1668" s="611"/>
      <c r="BG1668" s="624"/>
      <c r="BH1668" s="625"/>
      <c r="BI1668" s="672"/>
      <c r="BO1668" s="612"/>
      <c r="BY1668" s="669"/>
      <c r="CA1668" s="669"/>
    </row>
    <row r="1669" spans="3:79" s="610" customFormat="1">
      <c r="C1669" s="611"/>
      <c r="D1669" s="612"/>
      <c r="E1669" s="613"/>
      <c r="F1669" s="614"/>
      <c r="J1669" s="612"/>
      <c r="N1669" s="668"/>
      <c r="P1669" s="618"/>
      <c r="Q1669" s="618"/>
      <c r="R1669" s="618"/>
      <c r="S1669" s="618"/>
      <c r="T1669" s="618"/>
      <c r="U1669" s="618"/>
      <c r="V1669" s="618"/>
      <c r="W1669" s="618"/>
      <c r="X1669" s="618"/>
      <c r="Y1669" s="618"/>
      <c r="Z1669" s="618"/>
      <c r="AC1669" s="619"/>
      <c r="AD1669" s="620"/>
      <c r="AJ1669" s="668"/>
      <c r="AO1669" s="612"/>
      <c r="AP1669" s="612"/>
      <c r="AY1669" s="623"/>
      <c r="BD1669" s="611"/>
      <c r="BG1669" s="624"/>
      <c r="BH1669" s="625"/>
      <c r="BI1669" s="672"/>
      <c r="BO1669" s="612"/>
      <c r="BY1669" s="669"/>
      <c r="CA1669" s="669"/>
    </row>
    <row r="1670" spans="3:79" s="610" customFormat="1">
      <c r="C1670" s="611"/>
      <c r="D1670" s="612"/>
      <c r="E1670" s="613"/>
      <c r="F1670" s="614"/>
      <c r="J1670" s="612"/>
      <c r="N1670" s="668"/>
      <c r="P1670" s="618"/>
      <c r="Q1670" s="618"/>
      <c r="R1670" s="618"/>
      <c r="S1670" s="618"/>
      <c r="T1670" s="618"/>
      <c r="U1670" s="618"/>
      <c r="V1670" s="618"/>
      <c r="W1670" s="618"/>
      <c r="X1670" s="618"/>
      <c r="Y1670" s="618"/>
      <c r="Z1670" s="618"/>
      <c r="AC1670" s="619"/>
      <c r="AD1670" s="620"/>
      <c r="AJ1670" s="668"/>
      <c r="AO1670" s="612"/>
      <c r="AP1670" s="612"/>
      <c r="AY1670" s="623"/>
      <c r="BD1670" s="611"/>
      <c r="BG1670" s="624"/>
      <c r="BH1670" s="625"/>
      <c r="BI1670" s="672"/>
      <c r="BO1670" s="612"/>
      <c r="BY1670" s="669"/>
      <c r="CA1670" s="669"/>
    </row>
    <row r="1671" spans="3:79" s="610" customFormat="1">
      <c r="C1671" s="611"/>
      <c r="D1671" s="612"/>
      <c r="E1671" s="613"/>
      <c r="F1671" s="614"/>
      <c r="J1671" s="612"/>
      <c r="N1671" s="668"/>
      <c r="P1671" s="618"/>
      <c r="Q1671" s="618"/>
      <c r="R1671" s="618"/>
      <c r="S1671" s="618"/>
      <c r="T1671" s="618"/>
      <c r="U1671" s="618"/>
      <c r="V1671" s="618"/>
      <c r="W1671" s="618"/>
      <c r="X1671" s="618"/>
      <c r="Y1671" s="618"/>
      <c r="Z1671" s="618"/>
      <c r="AC1671" s="619"/>
      <c r="AD1671" s="620"/>
      <c r="AJ1671" s="668"/>
      <c r="AO1671" s="612"/>
      <c r="AP1671" s="612"/>
      <c r="AY1671" s="623"/>
      <c r="BD1671" s="611"/>
      <c r="BG1671" s="624"/>
      <c r="BH1671" s="625"/>
      <c r="BI1671" s="672"/>
      <c r="BO1671" s="612"/>
      <c r="BY1671" s="669"/>
      <c r="CA1671" s="669"/>
    </row>
    <row r="1672" spans="3:79" s="610" customFormat="1">
      <c r="C1672" s="611"/>
      <c r="D1672" s="612"/>
      <c r="E1672" s="613"/>
      <c r="F1672" s="614"/>
      <c r="J1672" s="612"/>
      <c r="N1672" s="668"/>
      <c r="P1672" s="618"/>
      <c r="Q1672" s="618"/>
      <c r="R1672" s="618"/>
      <c r="S1672" s="618"/>
      <c r="T1672" s="618"/>
      <c r="U1672" s="618"/>
      <c r="V1672" s="618"/>
      <c r="W1672" s="618"/>
      <c r="X1672" s="618"/>
      <c r="Y1672" s="618"/>
      <c r="Z1672" s="618"/>
      <c r="AC1672" s="619"/>
      <c r="AD1672" s="620"/>
      <c r="AJ1672" s="668"/>
      <c r="AO1672" s="612"/>
      <c r="AP1672" s="612"/>
      <c r="AY1672" s="623"/>
      <c r="BD1672" s="611"/>
      <c r="BG1672" s="624"/>
      <c r="BH1672" s="625"/>
      <c r="BI1672" s="672"/>
      <c r="BO1672" s="612"/>
      <c r="BY1672" s="669"/>
      <c r="CA1672" s="669"/>
    </row>
    <row r="1673" spans="3:79" s="610" customFormat="1">
      <c r="C1673" s="611"/>
      <c r="D1673" s="612"/>
      <c r="E1673" s="613"/>
      <c r="F1673" s="614"/>
      <c r="J1673" s="612"/>
      <c r="N1673" s="668"/>
      <c r="P1673" s="618"/>
      <c r="Q1673" s="618"/>
      <c r="R1673" s="618"/>
      <c r="S1673" s="618"/>
      <c r="T1673" s="618"/>
      <c r="U1673" s="618"/>
      <c r="V1673" s="618"/>
      <c r="W1673" s="618"/>
      <c r="X1673" s="618"/>
      <c r="Y1673" s="618"/>
      <c r="Z1673" s="618"/>
      <c r="AC1673" s="619"/>
      <c r="AD1673" s="620"/>
      <c r="AJ1673" s="668"/>
      <c r="AO1673" s="612"/>
      <c r="AP1673" s="612"/>
      <c r="AY1673" s="623"/>
      <c r="BD1673" s="611"/>
      <c r="BG1673" s="624"/>
      <c r="BH1673" s="625"/>
      <c r="BI1673" s="672"/>
      <c r="BO1673" s="612"/>
      <c r="BY1673" s="669"/>
      <c r="CA1673" s="669"/>
    </row>
    <row r="1674" spans="3:79" s="610" customFormat="1">
      <c r="C1674" s="611"/>
      <c r="D1674" s="612"/>
      <c r="E1674" s="613"/>
      <c r="F1674" s="614"/>
      <c r="J1674" s="612"/>
      <c r="N1674" s="668"/>
      <c r="P1674" s="618"/>
      <c r="Q1674" s="618"/>
      <c r="R1674" s="618"/>
      <c r="S1674" s="618"/>
      <c r="T1674" s="618"/>
      <c r="U1674" s="618"/>
      <c r="V1674" s="618"/>
      <c r="W1674" s="618"/>
      <c r="X1674" s="618"/>
      <c r="Y1674" s="618"/>
      <c r="Z1674" s="618"/>
      <c r="AC1674" s="619"/>
      <c r="AD1674" s="620"/>
      <c r="AJ1674" s="668"/>
      <c r="AO1674" s="612"/>
      <c r="AP1674" s="612"/>
      <c r="AY1674" s="623"/>
      <c r="BD1674" s="611"/>
      <c r="BG1674" s="624"/>
      <c r="BH1674" s="625"/>
      <c r="BI1674" s="672"/>
      <c r="BO1674" s="612"/>
      <c r="BY1674" s="669"/>
      <c r="CA1674" s="669"/>
    </row>
    <row r="1675" spans="3:79" s="610" customFormat="1">
      <c r="C1675" s="611"/>
      <c r="D1675" s="612"/>
      <c r="E1675" s="613"/>
      <c r="F1675" s="614"/>
      <c r="J1675" s="612"/>
      <c r="N1675" s="668"/>
      <c r="P1675" s="618"/>
      <c r="Q1675" s="618"/>
      <c r="R1675" s="618"/>
      <c r="S1675" s="618"/>
      <c r="T1675" s="618"/>
      <c r="U1675" s="618"/>
      <c r="V1675" s="618"/>
      <c r="W1675" s="618"/>
      <c r="X1675" s="618"/>
      <c r="Y1675" s="618"/>
      <c r="Z1675" s="618"/>
      <c r="AC1675" s="619"/>
      <c r="AD1675" s="620"/>
      <c r="AJ1675" s="668"/>
      <c r="AO1675" s="612"/>
      <c r="AP1675" s="612"/>
      <c r="AY1675" s="623"/>
      <c r="BD1675" s="611"/>
      <c r="BG1675" s="624"/>
      <c r="BH1675" s="625"/>
      <c r="BI1675" s="672"/>
      <c r="BO1675" s="612"/>
      <c r="BY1675" s="669"/>
      <c r="CA1675" s="669"/>
    </row>
    <row r="1676" spans="3:79" s="610" customFormat="1">
      <c r="C1676" s="611"/>
      <c r="D1676" s="612"/>
      <c r="E1676" s="613"/>
      <c r="F1676" s="614"/>
      <c r="J1676" s="612"/>
      <c r="N1676" s="668"/>
      <c r="P1676" s="618"/>
      <c r="Q1676" s="618"/>
      <c r="R1676" s="618"/>
      <c r="S1676" s="618"/>
      <c r="T1676" s="618"/>
      <c r="U1676" s="618"/>
      <c r="V1676" s="618"/>
      <c r="W1676" s="618"/>
      <c r="X1676" s="618"/>
      <c r="Y1676" s="618"/>
      <c r="Z1676" s="618"/>
      <c r="AC1676" s="619"/>
      <c r="AD1676" s="620"/>
      <c r="AJ1676" s="668"/>
      <c r="AO1676" s="612"/>
      <c r="AP1676" s="612"/>
      <c r="AY1676" s="623"/>
      <c r="BD1676" s="611"/>
      <c r="BG1676" s="624"/>
      <c r="BH1676" s="625"/>
      <c r="BI1676" s="672"/>
      <c r="BO1676" s="612"/>
      <c r="BY1676" s="669"/>
      <c r="CA1676" s="669"/>
    </row>
    <row r="1677" spans="3:79" s="610" customFormat="1">
      <c r="C1677" s="611"/>
      <c r="D1677" s="612"/>
      <c r="E1677" s="613"/>
      <c r="F1677" s="614"/>
      <c r="J1677" s="612"/>
      <c r="N1677" s="668"/>
      <c r="P1677" s="618"/>
      <c r="Q1677" s="618"/>
      <c r="R1677" s="618"/>
      <c r="S1677" s="618"/>
      <c r="T1677" s="618"/>
      <c r="U1677" s="618"/>
      <c r="V1677" s="618"/>
      <c r="W1677" s="618"/>
      <c r="X1677" s="618"/>
      <c r="Y1677" s="618"/>
      <c r="Z1677" s="618"/>
      <c r="AC1677" s="619"/>
      <c r="AD1677" s="620"/>
      <c r="AJ1677" s="668"/>
      <c r="AO1677" s="612"/>
      <c r="AP1677" s="612"/>
      <c r="AY1677" s="623"/>
      <c r="BD1677" s="611"/>
      <c r="BG1677" s="624"/>
      <c r="BH1677" s="625"/>
      <c r="BI1677" s="672"/>
      <c r="BO1677" s="612"/>
      <c r="BY1677" s="669"/>
      <c r="CA1677" s="669"/>
    </row>
    <row r="1678" spans="3:79" s="610" customFormat="1">
      <c r="C1678" s="611"/>
      <c r="D1678" s="612"/>
      <c r="E1678" s="613"/>
      <c r="F1678" s="614"/>
      <c r="J1678" s="612"/>
      <c r="N1678" s="668"/>
      <c r="P1678" s="618"/>
      <c r="Q1678" s="618"/>
      <c r="R1678" s="618"/>
      <c r="S1678" s="618"/>
      <c r="T1678" s="618"/>
      <c r="U1678" s="618"/>
      <c r="V1678" s="618"/>
      <c r="W1678" s="618"/>
      <c r="X1678" s="618"/>
      <c r="Y1678" s="618"/>
      <c r="Z1678" s="618"/>
      <c r="AC1678" s="619"/>
      <c r="AD1678" s="620"/>
      <c r="AJ1678" s="668"/>
      <c r="AO1678" s="612"/>
      <c r="AP1678" s="612"/>
      <c r="AY1678" s="623"/>
      <c r="BD1678" s="611"/>
      <c r="BG1678" s="624"/>
      <c r="BH1678" s="625"/>
      <c r="BI1678" s="672"/>
      <c r="BO1678" s="612"/>
      <c r="BY1678" s="669"/>
      <c r="CA1678" s="669"/>
    </row>
    <row r="1679" spans="3:79" s="610" customFormat="1">
      <c r="C1679" s="611"/>
      <c r="D1679" s="612"/>
      <c r="E1679" s="613"/>
      <c r="F1679" s="614"/>
      <c r="J1679" s="612"/>
      <c r="N1679" s="668"/>
      <c r="P1679" s="618"/>
      <c r="Q1679" s="618"/>
      <c r="R1679" s="618"/>
      <c r="S1679" s="618"/>
      <c r="T1679" s="618"/>
      <c r="U1679" s="618"/>
      <c r="V1679" s="618"/>
      <c r="W1679" s="618"/>
      <c r="X1679" s="618"/>
      <c r="Y1679" s="618"/>
      <c r="Z1679" s="618"/>
      <c r="AC1679" s="619"/>
      <c r="AD1679" s="620"/>
      <c r="AJ1679" s="668"/>
      <c r="AO1679" s="612"/>
      <c r="AP1679" s="612"/>
      <c r="AY1679" s="623"/>
      <c r="BD1679" s="611"/>
      <c r="BG1679" s="624"/>
      <c r="BH1679" s="625"/>
      <c r="BI1679" s="672"/>
      <c r="BO1679" s="612"/>
      <c r="BY1679" s="669"/>
      <c r="CA1679" s="669"/>
    </row>
    <row r="1680" spans="3:79" s="610" customFormat="1">
      <c r="C1680" s="611"/>
      <c r="D1680" s="612"/>
      <c r="E1680" s="613"/>
      <c r="F1680" s="614"/>
      <c r="J1680" s="612"/>
      <c r="N1680" s="668"/>
      <c r="P1680" s="618"/>
      <c r="Q1680" s="618"/>
      <c r="R1680" s="618"/>
      <c r="S1680" s="618"/>
      <c r="T1680" s="618"/>
      <c r="U1680" s="618"/>
      <c r="V1680" s="618"/>
      <c r="W1680" s="618"/>
      <c r="X1680" s="618"/>
      <c r="Y1680" s="618"/>
      <c r="Z1680" s="618"/>
      <c r="AC1680" s="619"/>
      <c r="AD1680" s="620"/>
      <c r="AJ1680" s="668"/>
      <c r="AO1680" s="612"/>
      <c r="AP1680" s="612"/>
      <c r="AY1680" s="623"/>
      <c r="BD1680" s="611"/>
      <c r="BG1680" s="624"/>
      <c r="BH1680" s="625"/>
      <c r="BI1680" s="672"/>
      <c r="BO1680" s="612"/>
      <c r="BY1680" s="669"/>
      <c r="CA1680" s="669"/>
    </row>
    <row r="1681" spans="3:79" s="610" customFormat="1">
      <c r="C1681" s="611"/>
      <c r="D1681" s="612"/>
      <c r="E1681" s="613"/>
      <c r="F1681" s="614"/>
      <c r="J1681" s="612"/>
      <c r="N1681" s="668"/>
      <c r="P1681" s="618"/>
      <c r="Q1681" s="618"/>
      <c r="R1681" s="618"/>
      <c r="S1681" s="618"/>
      <c r="T1681" s="618"/>
      <c r="U1681" s="618"/>
      <c r="V1681" s="618"/>
      <c r="W1681" s="618"/>
      <c r="X1681" s="618"/>
      <c r="Y1681" s="618"/>
      <c r="Z1681" s="618"/>
      <c r="AC1681" s="619"/>
      <c r="AD1681" s="620"/>
      <c r="AJ1681" s="668"/>
      <c r="AO1681" s="612"/>
      <c r="AP1681" s="612"/>
      <c r="AY1681" s="623"/>
      <c r="BD1681" s="611"/>
      <c r="BG1681" s="624"/>
      <c r="BH1681" s="625"/>
      <c r="BI1681" s="672"/>
      <c r="BO1681" s="612"/>
      <c r="BY1681" s="669"/>
      <c r="CA1681" s="669"/>
    </row>
    <row r="1682" spans="3:79" s="610" customFormat="1">
      <c r="C1682" s="611"/>
      <c r="D1682" s="612"/>
      <c r="E1682" s="613"/>
      <c r="F1682" s="614"/>
      <c r="J1682" s="612"/>
      <c r="N1682" s="668"/>
      <c r="P1682" s="618"/>
      <c r="Q1682" s="618"/>
      <c r="R1682" s="618"/>
      <c r="S1682" s="618"/>
      <c r="T1682" s="618"/>
      <c r="U1682" s="618"/>
      <c r="V1682" s="618"/>
      <c r="W1682" s="618"/>
      <c r="X1682" s="618"/>
      <c r="Y1682" s="618"/>
      <c r="Z1682" s="618"/>
      <c r="AC1682" s="619"/>
      <c r="AD1682" s="620"/>
      <c r="AJ1682" s="668"/>
      <c r="AO1682" s="612"/>
      <c r="AP1682" s="612"/>
      <c r="AY1682" s="623"/>
      <c r="BD1682" s="611"/>
      <c r="BG1682" s="624"/>
      <c r="BH1682" s="625"/>
      <c r="BI1682" s="672"/>
      <c r="BO1682" s="612"/>
      <c r="BY1682" s="669"/>
      <c r="CA1682" s="669"/>
    </row>
    <row r="1683" spans="3:79" s="610" customFormat="1">
      <c r="C1683" s="611"/>
      <c r="D1683" s="612"/>
      <c r="E1683" s="613"/>
      <c r="F1683" s="614"/>
      <c r="J1683" s="612"/>
      <c r="N1683" s="668"/>
      <c r="P1683" s="618"/>
      <c r="Q1683" s="618"/>
      <c r="R1683" s="618"/>
      <c r="S1683" s="618"/>
      <c r="T1683" s="618"/>
      <c r="U1683" s="618"/>
      <c r="V1683" s="618"/>
      <c r="W1683" s="618"/>
      <c r="X1683" s="618"/>
      <c r="Y1683" s="618"/>
      <c r="Z1683" s="618"/>
      <c r="AC1683" s="619"/>
      <c r="AD1683" s="620"/>
      <c r="AJ1683" s="668"/>
      <c r="AO1683" s="612"/>
      <c r="AP1683" s="612"/>
      <c r="AY1683" s="623"/>
      <c r="BD1683" s="611"/>
      <c r="BG1683" s="624"/>
      <c r="BH1683" s="625"/>
      <c r="BI1683" s="672"/>
      <c r="BO1683" s="612"/>
      <c r="BY1683" s="669"/>
      <c r="CA1683" s="669"/>
    </row>
    <row r="1684" spans="3:79" s="610" customFormat="1">
      <c r="C1684" s="611"/>
      <c r="D1684" s="612"/>
      <c r="E1684" s="613"/>
      <c r="F1684" s="614"/>
      <c r="J1684" s="612"/>
      <c r="N1684" s="668"/>
      <c r="P1684" s="618"/>
      <c r="Q1684" s="618"/>
      <c r="R1684" s="618"/>
      <c r="S1684" s="618"/>
      <c r="T1684" s="618"/>
      <c r="U1684" s="618"/>
      <c r="V1684" s="618"/>
      <c r="W1684" s="618"/>
      <c r="X1684" s="618"/>
      <c r="Y1684" s="618"/>
      <c r="Z1684" s="618"/>
      <c r="AC1684" s="619"/>
      <c r="AD1684" s="620"/>
      <c r="AJ1684" s="668"/>
      <c r="AO1684" s="612"/>
      <c r="AP1684" s="612"/>
      <c r="AY1684" s="623"/>
      <c r="BD1684" s="611"/>
      <c r="BG1684" s="624"/>
      <c r="BH1684" s="625"/>
      <c r="BI1684" s="672"/>
      <c r="BO1684" s="612"/>
      <c r="BY1684" s="669"/>
      <c r="CA1684" s="669"/>
    </row>
    <row r="1685" spans="3:79" s="610" customFormat="1">
      <c r="C1685" s="611"/>
      <c r="D1685" s="612"/>
      <c r="E1685" s="613"/>
      <c r="F1685" s="614"/>
      <c r="J1685" s="612"/>
      <c r="N1685" s="668"/>
      <c r="P1685" s="618"/>
      <c r="Q1685" s="618"/>
      <c r="R1685" s="618"/>
      <c r="S1685" s="618"/>
      <c r="T1685" s="618"/>
      <c r="U1685" s="618"/>
      <c r="V1685" s="618"/>
      <c r="W1685" s="618"/>
      <c r="X1685" s="618"/>
      <c r="Y1685" s="618"/>
      <c r="Z1685" s="618"/>
      <c r="AC1685" s="619"/>
      <c r="AD1685" s="620"/>
      <c r="AJ1685" s="668"/>
      <c r="AO1685" s="612"/>
      <c r="AP1685" s="612"/>
      <c r="AY1685" s="623"/>
      <c r="BD1685" s="611"/>
      <c r="BG1685" s="624"/>
      <c r="BH1685" s="625"/>
      <c r="BI1685" s="672"/>
      <c r="BO1685" s="612"/>
      <c r="BY1685" s="669"/>
      <c r="CA1685" s="669"/>
    </row>
    <row r="1686" spans="3:79" s="610" customFormat="1">
      <c r="C1686" s="611"/>
      <c r="D1686" s="612"/>
      <c r="E1686" s="613"/>
      <c r="F1686" s="614"/>
      <c r="J1686" s="612"/>
      <c r="N1686" s="668"/>
      <c r="P1686" s="618"/>
      <c r="Q1686" s="618"/>
      <c r="R1686" s="618"/>
      <c r="S1686" s="618"/>
      <c r="T1686" s="618"/>
      <c r="U1686" s="618"/>
      <c r="V1686" s="618"/>
      <c r="W1686" s="618"/>
      <c r="X1686" s="618"/>
      <c r="Y1686" s="618"/>
      <c r="Z1686" s="618"/>
      <c r="AC1686" s="619"/>
      <c r="AD1686" s="620"/>
      <c r="AJ1686" s="668"/>
      <c r="AO1686" s="612"/>
      <c r="AP1686" s="612"/>
      <c r="AY1686" s="623"/>
      <c r="BD1686" s="611"/>
      <c r="BG1686" s="624"/>
      <c r="BH1686" s="625"/>
      <c r="BI1686" s="672"/>
      <c r="BO1686" s="612"/>
      <c r="BY1686" s="669"/>
      <c r="CA1686" s="669"/>
    </row>
    <row r="1687" spans="3:79" s="610" customFormat="1">
      <c r="C1687" s="611"/>
      <c r="D1687" s="612"/>
      <c r="E1687" s="613"/>
      <c r="F1687" s="614"/>
      <c r="J1687" s="612"/>
      <c r="N1687" s="668"/>
      <c r="P1687" s="618"/>
      <c r="Q1687" s="618"/>
      <c r="R1687" s="618"/>
      <c r="S1687" s="618"/>
      <c r="T1687" s="618"/>
      <c r="U1687" s="618"/>
      <c r="V1687" s="618"/>
      <c r="W1687" s="618"/>
      <c r="X1687" s="618"/>
      <c r="Y1687" s="618"/>
      <c r="Z1687" s="618"/>
      <c r="AC1687" s="619"/>
      <c r="AD1687" s="620"/>
      <c r="AJ1687" s="668"/>
      <c r="AO1687" s="612"/>
      <c r="AP1687" s="612"/>
      <c r="AY1687" s="623"/>
      <c r="BD1687" s="611"/>
      <c r="BG1687" s="624"/>
      <c r="BH1687" s="625"/>
      <c r="BI1687" s="672"/>
      <c r="BO1687" s="612"/>
      <c r="BY1687" s="669"/>
      <c r="CA1687" s="669"/>
    </row>
    <row r="1688" spans="3:79" s="610" customFormat="1">
      <c r="C1688" s="611"/>
      <c r="D1688" s="612"/>
      <c r="E1688" s="613"/>
      <c r="F1688" s="614"/>
      <c r="J1688" s="612"/>
      <c r="N1688" s="668"/>
      <c r="P1688" s="618"/>
      <c r="Q1688" s="618"/>
      <c r="R1688" s="618"/>
      <c r="S1688" s="618"/>
      <c r="T1688" s="618"/>
      <c r="U1688" s="618"/>
      <c r="V1688" s="618"/>
      <c r="W1688" s="618"/>
      <c r="X1688" s="618"/>
      <c r="Y1688" s="618"/>
      <c r="Z1688" s="618"/>
      <c r="AC1688" s="619"/>
      <c r="AD1688" s="620"/>
      <c r="AJ1688" s="668"/>
      <c r="AO1688" s="612"/>
      <c r="AP1688" s="612"/>
      <c r="AY1688" s="623"/>
      <c r="BD1688" s="611"/>
      <c r="BG1688" s="624"/>
      <c r="BH1688" s="625"/>
      <c r="BI1688" s="672"/>
      <c r="BO1688" s="612"/>
      <c r="BY1688" s="669"/>
      <c r="CA1688" s="669"/>
    </row>
    <row r="1689" spans="3:79" s="610" customFormat="1">
      <c r="C1689" s="611"/>
      <c r="D1689" s="612"/>
      <c r="E1689" s="613"/>
      <c r="F1689" s="614"/>
      <c r="J1689" s="612"/>
      <c r="N1689" s="668"/>
      <c r="P1689" s="618"/>
      <c r="Q1689" s="618"/>
      <c r="R1689" s="618"/>
      <c r="S1689" s="618"/>
      <c r="T1689" s="618"/>
      <c r="U1689" s="618"/>
      <c r="V1689" s="618"/>
      <c r="W1689" s="618"/>
      <c r="X1689" s="618"/>
      <c r="Y1689" s="618"/>
      <c r="Z1689" s="618"/>
      <c r="AC1689" s="619"/>
      <c r="AD1689" s="620"/>
      <c r="AJ1689" s="668"/>
      <c r="AO1689" s="612"/>
      <c r="AP1689" s="612"/>
      <c r="AY1689" s="623"/>
      <c r="BD1689" s="611"/>
      <c r="BG1689" s="624"/>
      <c r="BH1689" s="625"/>
      <c r="BI1689" s="672"/>
      <c r="BO1689" s="612"/>
      <c r="BY1689" s="669"/>
      <c r="CA1689" s="669"/>
    </row>
    <row r="1690" spans="3:79" s="610" customFormat="1">
      <c r="C1690" s="611"/>
      <c r="D1690" s="612"/>
      <c r="E1690" s="613"/>
      <c r="F1690" s="614"/>
      <c r="J1690" s="612"/>
      <c r="N1690" s="668"/>
      <c r="P1690" s="618"/>
      <c r="Q1690" s="618"/>
      <c r="R1690" s="618"/>
      <c r="S1690" s="618"/>
      <c r="T1690" s="618"/>
      <c r="U1690" s="618"/>
      <c r="V1690" s="618"/>
      <c r="W1690" s="618"/>
      <c r="X1690" s="618"/>
      <c r="Y1690" s="618"/>
      <c r="Z1690" s="618"/>
      <c r="AC1690" s="619"/>
      <c r="AD1690" s="620"/>
      <c r="AJ1690" s="668"/>
      <c r="AO1690" s="612"/>
      <c r="AP1690" s="612"/>
      <c r="AY1690" s="623"/>
      <c r="BD1690" s="611"/>
      <c r="BG1690" s="624"/>
      <c r="BH1690" s="625"/>
      <c r="BI1690" s="672"/>
      <c r="BO1690" s="612"/>
      <c r="BY1690" s="669"/>
      <c r="CA1690" s="669"/>
    </row>
    <row r="1691" spans="3:79" s="610" customFormat="1">
      <c r="C1691" s="611"/>
      <c r="D1691" s="612"/>
      <c r="E1691" s="613"/>
      <c r="F1691" s="614"/>
      <c r="J1691" s="612"/>
      <c r="N1691" s="668"/>
      <c r="P1691" s="618"/>
      <c r="Q1691" s="618"/>
      <c r="R1691" s="618"/>
      <c r="S1691" s="618"/>
      <c r="T1691" s="618"/>
      <c r="U1691" s="618"/>
      <c r="V1691" s="618"/>
      <c r="W1691" s="618"/>
      <c r="X1691" s="618"/>
      <c r="Y1691" s="618"/>
      <c r="Z1691" s="618"/>
      <c r="AC1691" s="619"/>
      <c r="AD1691" s="620"/>
      <c r="AJ1691" s="668"/>
      <c r="AO1691" s="612"/>
      <c r="AP1691" s="612"/>
      <c r="AY1691" s="623"/>
      <c r="BD1691" s="611"/>
      <c r="BG1691" s="624"/>
      <c r="BH1691" s="625"/>
      <c r="BI1691" s="672"/>
      <c r="BO1691" s="612"/>
      <c r="BY1691" s="669"/>
      <c r="CA1691" s="669"/>
    </row>
    <row r="1692" spans="3:79" s="610" customFormat="1">
      <c r="C1692" s="611"/>
      <c r="D1692" s="612"/>
      <c r="E1692" s="613"/>
      <c r="F1692" s="614"/>
      <c r="J1692" s="612"/>
      <c r="N1692" s="668"/>
      <c r="P1692" s="618"/>
      <c r="Q1692" s="618"/>
      <c r="R1692" s="618"/>
      <c r="S1692" s="618"/>
      <c r="T1692" s="618"/>
      <c r="U1692" s="618"/>
      <c r="V1692" s="618"/>
      <c r="W1692" s="618"/>
      <c r="X1692" s="618"/>
      <c r="Y1692" s="618"/>
      <c r="Z1692" s="618"/>
      <c r="AC1692" s="619"/>
      <c r="AD1692" s="620"/>
      <c r="AJ1692" s="668"/>
      <c r="AO1692" s="612"/>
      <c r="AP1692" s="612"/>
      <c r="AY1692" s="623"/>
      <c r="BD1692" s="611"/>
      <c r="BG1692" s="624"/>
      <c r="BH1692" s="625"/>
      <c r="BI1692" s="672"/>
      <c r="BO1692" s="612"/>
      <c r="BY1692" s="669"/>
      <c r="CA1692" s="669"/>
    </row>
    <row r="1693" spans="3:79" s="610" customFormat="1">
      <c r="C1693" s="611"/>
      <c r="D1693" s="612"/>
      <c r="E1693" s="613"/>
      <c r="F1693" s="614"/>
      <c r="J1693" s="612"/>
      <c r="N1693" s="668"/>
      <c r="P1693" s="618"/>
      <c r="Q1693" s="618"/>
      <c r="R1693" s="618"/>
      <c r="S1693" s="618"/>
      <c r="T1693" s="618"/>
      <c r="U1693" s="618"/>
      <c r="V1693" s="618"/>
      <c r="W1693" s="618"/>
      <c r="X1693" s="618"/>
      <c r="Y1693" s="618"/>
      <c r="Z1693" s="618"/>
      <c r="AC1693" s="619"/>
      <c r="AD1693" s="620"/>
      <c r="AJ1693" s="668"/>
      <c r="AO1693" s="612"/>
      <c r="AP1693" s="612"/>
      <c r="AY1693" s="623"/>
      <c r="BD1693" s="611"/>
      <c r="BG1693" s="624"/>
      <c r="BH1693" s="625"/>
      <c r="BI1693" s="672"/>
      <c r="BO1693" s="612"/>
      <c r="BY1693" s="669"/>
      <c r="CA1693" s="669"/>
    </row>
    <row r="1694" spans="3:79" s="610" customFormat="1">
      <c r="C1694" s="611"/>
      <c r="D1694" s="612"/>
      <c r="E1694" s="613"/>
      <c r="F1694" s="614"/>
      <c r="J1694" s="612"/>
      <c r="N1694" s="668"/>
      <c r="P1694" s="618"/>
      <c r="Q1694" s="618"/>
      <c r="R1694" s="618"/>
      <c r="S1694" s="618"/>
      <c r="T1694" s="618"/>
      <c r="U1694" s="618"/>
      <c r="V1694" s="618"/>
      <c r="W1694" s="618"/>
      <c r="X1694" s="618"/>
      <c r="Y1694" s="618"/>
      <c r="Z1694" s="618"/>
      <c r="AC1694" s="619"/>
      <c r="AD1694" s="620"/>
      <c r="AJ1694" s="668"/>
      <c r="AO1694" s="612"/>
      <c r="AP1694" s="612"/>
      <c r="AY1694" s="623"/>
      <c r="BD1694" s="611"/>
      <c r="BG1694" s="624"/>
      <c r="BH1694" s="625"/>
      <c r="BI1694" s="672"/>
      <c r="BO1694" s="612"/>
      <c r="BY1694" s="669"/>
      <c r="CA1694" s="669"/>
    </row>
    <row r="1695" spans="3:79" s="610" customFormat="1">
      <c r="C1695" s="611"/>
      <c r="D1695" s="612"/>
      <c r="E1695" s="613"/>
      <c r="F1695" s="614"/>
      <c r="J1695" s="612"/>
      <c r="N1695" s="668"/>
      <c r="P1695" s="618"/>
      <c r="Q1695" s="618"/>
      <c r="R1695" s="618"/>
      <c r="S1695" s="618"/>
      <c r="T1695" s="618"/>
      <c r="U1695" s="618"/>
      <c r="V1695" s="618"/>
      <c r="W1695" s="618"/>
      <c r="X1695" s="618"/>
      <c r="Y1695" s="618"/>
      <c r="Z1695" s="618"/>
      <c r="AC1695" s="619"/>
      <c r="AD1695" s="620"/>
      <c r="AJ1695" s="668"/>
      <c r="AO1695" s="612"/>
      <c r="AP1695" s="612"/>
      <c r="AY1695" s="623"/>
      <c r="BD1695" s="611"/>
      <c r="BG1695" s="624"/>
      <c r="BH1695" s="625"/>
      <c r="BI1695" s="672"/>
      <c r="BO1695" s="612"/>
      <c r="BY1695" s="669"/>
      <c r="CA1695" s="669"/>
    </row>
    <row r="1696" spans="3:79" s="610" customFormat="1">
      <c r="C1696" s="611"/>
      <c r="D1696" s="612"/>
      <c r="E1696" s="613"/>
      <c r="F1696" s="614"/>
      <c r="J1696" s="612"/>
      <c r="N1696" s="668"/>
      <c r="P1696" s="618"/>
      <c r="Q1696" s="618"/>
      <c r="R1696" s="618"/>
      <c r="S1696" s="618"/>
      <c r="T1696" s="618"/>
      <c r="U1696" s="618"/>
      <c r="V1696" s="618"/>
      <c r="W1696" s="618"/>
      <c r="X1696" s="618"/>
      <c r="Y1696" s="618"/>
      <c r="Z1696" s="618"/>
      <c r="AC1696" s="619"/>
      <c r="AD1696" s="620"/>
      <c r="AJ1696" s="668"/>
      <c r="AO1696" s="612"/>
      <c r="AP1696" s="612"/>
      <c r="AY1696" s="623"/>
      <c r="BD1696" s="611"/>
      <c r="BG1696" s="624"/>
      <c r="BH1696" s="625"/>
      <c r="BI1696" s="672"/>
      <c r="BO1696" s="612"/>
      <c r="BY1696" s="669"/>
      <c r="CA1696" s="669"/>
    </row>
    <row r="1697" spans="3:79" s="610" customFormat="1">
      <c r="C1697" s="611"/>
      <c r="D1697" s="612"/>
      <c r="E1697" s="613"/>
      <c r="F1697" s="614"/>
      <c r="J1697" s="612"/>
      <c r="N1697" s="668"/>
      <c r="P1697" s="618"/>
      <c r="Q1697" s="618"/>
      <c r="R1697" s="618"/>
      <c r="S1697" s="618"/>
      <c r="T1697" s="618"/>
      <c r="U1697" s="618"/>
      <c r="V1697" s="618"/>
      <c r="W1697" s="618"/>
      <c r="X1697" s="618"/>
      <c r="Y1697" s="618"/>
      <c r="Z1697" s="618"/>
      <c r="AC1697" s="619"/>
      <c r="AD1697" s="620"/>
      <c r="AJ1697" s="668"/>
      <c r="AO1697" s="612"/>
      <c r="AP1697" s="612"/>
      <c r="AY1697" s="623"/>
      <c r="BD1697" s="611"/>
      <c r="BG1697" s="624"/>
      <c r="BH1697" s="625"/>
      <c r="BI1697" s="672"/>
      <c r="BO1697" s="612"/>
      <c r="BY1697" s="669"/>
      <c r="CA1697" s="669"/>
    </row>
    <row r="1698" spans="3:79" s="610" customFormat="1">
      <c r="C1698" s="611"/>
      <c r="D1698" s="612"/>
      <c r="E1698" s="613"/>
      <c r="F1698" s="614"/>
      <c r="J1698" s="612"/>
      <c r="N1698" s="668"/>
      <c r="P1698" s="618"/>
      <c r="Q1698" s="618"/>
      <c r="R1698" s="618"/>
      <c r="S1698" s="618"/>
      <c r="T1698" s="618"/>
      <c r="U1698" s="618"/>
      <c r="V1698" s="618"/>
      <c r="W1698" s="618"/>
      <c r="X1698" s="618"/>
      <c r="Y1698" s="618"/>
      <c r="Z1698" s="618"/>
      <c r="AC1698" s="619"/>
      <c r="AD1698" s="620"/>
      <c r="AJ1698" s="668"/>
      <c r="AO1698" s="612"/>
      <c r="AP1698" s="612"/>
      <c r="AY1698" s="623"/>
      <c r="BD1698" s="611"/>
      <c r="BG1698" s="624"/>
      <c r="BH1698" s="625"/>
      <c r="BI1698" s="672"/>
      <c r="BO1698" s="612"/>
      <c r="BY1698" s="669"/>
      <c r="CA1698" s="669"/>
    </row>
    <row r="1699" spans="3:79" s="610" customFormat="1">
      <c r="C1699" s="611"/>
      <c r="D1699" s="612"/>
      <c r="E1699" s="613"/>
      <c r="F1699" s="614"/>
      <c r="J1699" s="612"/>
      <c r="N1699" s="668"/>
      <c r="P1699" s="618"/>
      <c r="Q1699" s="618"/>
      <c r="R1699" s="618"/>
      <c r="S1699" s="618"/>
      <c r="T1699" s="618"/>
      <c r="U1699" s="618"/>
      <c r="V1699" s="618"/>
      <c r="W1699" s="618"/>
      <c r="X1699" s="618"/>
      <c r="Y1699" s="618"/>
      <c r="Z1699" s="618"/>
      <c r="AC1699" s="619"/>
      <c r="AD1699" s="620"/>
      <c r="AJ1699" s="668"/>
      <c r="AO1699" s="612"/>
      <c r="AP1699" s="612"/>
      <c r="AY1699" s="623"/>
      <c r="BD1699" s="611"/>
      <c r="BG1699" s="624"/>
      <c r="BH1699" s="625"/>
      <c r="BI1699" s="672"/>
      <c r="BO1699" s="612"/>
      <c r="BY1699" s="669"/>
      <c r="CA1699" s="669"/>
    </row>
    <row r="1700" spans="3:79" s="610" customFormat="1">
      <c r="C1700" s="611"/>
      <c r="D1700" s="612"/>
      <c r="E1700" s="613"/>
      <c r="F1700" s="614"/>
      <c r="J1700" s="612"/>
      <c r="N1700" s="668"/>
      <c r="P1700" s="618"/>
      <c r="Q1700" s="618"/>
      <c r="R1700" s="618"/>
      <c r="S1700" s="618"/>
      <c r="T1700" s="618"/>
      <c r="U1700" s="618"/>
      <c r="V1700" s="618"/>
      <c r="W1700" s="618"/>
      <c r="X1700" s="618"/>
      <c r="Y1700" s="618"/>
      <c r="Z1700" s="618"/>
      <c r="AC1700" s="619"/>
      <c r="AD1700" s="620"/>
      <c r="AJ1700" s="668"/>
      <c r="AO1700" s="612"/>
      <c r="AP1700" s="612"/>
      <c r="AY1700" s="623"/>
      <c r="BD1700" s="611"/>
      <c r="BG1700" s="624"/>
      <c r="BH1700" s="625"/>
      <c r="BI1700" s="672"/>
      <c r="BO1700" s="612"/>
      <c r="BY1700" s="669"/>
      <c r="CA1700" s="669"/>
    </row>
    <row r="1701" spans="3:79" s="610" customFormat="1">
      <c r="C1701" s="611"/>
      <c r="D1701" s="612"/>
      <c r="E1701" s="613"/>
      <c r="F1701" s="614"/>
      <c r="J1701" s="612"/>
      <c r="N1701" s="668"/>
      <c r="P1701" s="618"/>
      <c r="Q1701" s="618"/>
      <c r="R1701" s="618"/>
      <c r="S1701" s="618"/>
      <c r="T1701" s="618"/>
      <c r="U1701" s="618"/>
      <c r="V1701" s="618"/>
      <c r="W1701" s="618"/>
      <c r="X1701" s="618"/>
      <c r="Y1701" s="618"/>
      <c r="Z1701" s="618"/>
      <c r="AC1701" s="619"/>
      <c r="AD1701" s="620"/>
      <c r="AJ1701" s="668"/>
      <c r="AO1701" s="612"/>
      <c r="AP1701" s="612"/>
      <c r="AY1701" s="623"/>
      <c r="BD1701" s="611"/>
      <c r="BG1701" s="624"/>
      <c r="BH1701" s="625"/>
      <c r="BI1701" s="672"/>
      <c r="BO1701" s="612"/>
      <c r="BY1701" s="669"/>
      <c r="CA1701" s="669"/>
    </row>
    <row r="1702" spans="3:79" s="610" customFormat="1">
      <c r="C1702" s="611"/>
      <c r="D1702" s="612"/>
      <c r="E1702" s="613"/>
      <c r="F1702" s="614"/>
      <c r="J1702" s="612"/>
      <c r="N1702" s="668"/>
      <c r="P1702" s="618"/>
      <c r="Q1702" s="618"/>
      <c r="R1702" s="618"/>
      <c r="S1702" s="618"/>
      <c r="T1702" s="618"/>
      <c r="U1702" s="618"/>
      <c r="V1702" s="618"/>
      <c r="W1702" s="618"/>
      <c r="X1702" s="618"/>
      <c r="Y1702" s="618"/>
      <c r="Z1702" s="618"/>
      <c r="AC1702" s="619"/>
      <c r="AD1702" s="620"/>
      <c r="AJ1702" s="668"/>
      <c r="AO1702" s="612"/>
      <c r="AP1702" s="612"/>
      <c r="AY1702" s="623"/>
      <c r="BD1702" s="611"/>
      <c r="BG1702" s="624"/>
      <c r="BH1702" s="625"/>
      <c r="BI1702" s="672"/>
      <c r="BO1702" s="612"/>
      <c r="BY1702" s="669"/>
      <c r="CA1702" s="669"/>
    </row>
    <row r="1703" spans="3:79" s="610" customFormat="1">
      <c r="C1703" s="611"/>
      <c r="D1703" s="612"/>
      <c r="E1703" s="613"/>
      <c r="F1703" s="614"/>
      <c r="J1703" s="612"/>
      <c r="N1703" s="668"/>
      <c r="P1703" s="618"/>
      <c r="Q1703" s="618"/>
      <c r="R1703" s="618"/>
      <c r="S1703" s="618"/>
      <c r="T1703" s="618"/>
      <c r="U1703" s="618"/>
      <c r="V1703" s="618"/>
      <c r="W1703" s="618"/>
      <c r="X1703" s="618"/>
      <c r="Y1703" s="618"/>
      <c r="Z1703" s="618"/>
      <c r="AC1703" s="619"/>
      <c r="AD1703" s="620"/>
      <c r="AJ1703" s="668"/>
      <c r="AO1703" s="612"/>
      <c r="AP1703" s="612"/>
      <c r="AY1703" s="623"/>
      <c r="BD1703" s="611"/>
      <c r="BG1703" s="624"/>
      <c r="BH1703" s="625"/>
      <c r="BI1703" s="672"/>
      <c r="BO1703" s="612"/>
      <c r="BY1703" s="669"/>
      <c r="CA1703" s="669"/>
    </row>
    <row r="1704" spans="3:79" s="610" customFormat="1">
      <c r="C1704" s="611"/>
      <c r="D1704" s="612"/>
      <c r="E1704" s="613"/>
      <c r="F1704" s="614"/>
      <c r="J1704" s="612"/>
      <c r="N1704" s="668"/>
      <c r="P1704" s="618"/>
      <c r="Q1704" s="618"/>
      <c r="R1704" s="618"/>
      <c r="S1704" s="618"/>
      <c r="T1704" s="618"/>
      <c r="U1704" s="618"/>
      <c r="V1704" s="618"/>
      <c r="W1704" s="618"/>
      <c r="X1704" s="618"/>
      <c r="Y1704" s="618"/>
      <c r="Z1704" s="618"/>
      <c r="AC1704" s="619"/>
      <c r="AD1704" s="620"/>
      <c r="AJ1704" s="668"/>
      <c r="AO1704" s="612"/>
      <c r="AP1704" s="612"/>
      <c r="AY1704" s="623"/>
      <c r="BD1704" s="611"/>
      <c r="BG1704" s="624"/>
      <c r="BH1704" s="625"/>
      <c r="BI1704" s="672"/>
      <c r="BO1704" s="612"/>
      <c r="BY1704" s="669"/>
      <c r="CA1704" s="669"/>
    </row>
    <row r="1705" spans="3:79" s="610" customFormat="1">
      <c r="C1705" s="611"/>
      <c r="D1705" s="612"/>
      <c r="E1705" s="613"/>
      <c r="F1705" s="614"/>
      <c r="J1705" s="612"/>
      <c r="N1705" s="668"/>
      <c r="P1705" s="618"/>
      <c r="Q1705" s="618"/>
      <c r="R1705" s="618"/>
      <c r="S1705" s="618"/>
      <c r="T1705" s="618"/>
      <c r="U1705" s="618"/>
      <c r="V1705" s="618"/>
      <c r="W1705" s="618"/>
      <c r="X1705" s="618"/>
      <c r="Y1705" s="618"/>
      <c r="Z1705" s="618"/>
      <c r="AC1705" s="619"/>
      <c r="AD1705" s="620"/>
      <c r="AJ1705" s="668"/>
      <c r="AO1705" s="612"/>
      <c r="AP1705" s="612"/>
      <c r="AY1705" s="623"/>
      <c r="BD1705" s="611"/>
      <c r="BG1705" s="624"/>
      <c r="BH1705" s="625"/>
      <c r="BI1705" s="672"/>
      <c r="BO1705" s="612"/>
      <c r="BY1705" s="669"/>
      <c r="CA1705" s="669"/>
    </row>
    <row r="1706" spans="3:79" s="610" customFormat="1">
      <c r="C1706" s="611"/>
      <c r="D1706" s="612"/>
      <c r="E1706" s="613"/>
      <c r="F1706" s="614"/>
      <c r="J1706" s="612"/>
      <c r="N1706" s="668"/>
      <c r="P1706" s="618"/>
      <c r="Q1706" s="618"/>
      <c r="R1706" s="618"/>
      <c r="S1706" s="618"/>
      <c r="T1706" s="618"/>
      <c r="U1706" s="618"/>
      <c r="V1706" s="618"/>
      <c r="W1706" s="618"/>
      <c r="X1706" s="618"/>
      <c r="Y1706" s="618"/>
      <c r="Z1706" s="618"/>
      <c r="AC1706" s="619"/>
      <c r="AD1706" s="620"/>
      <c r="AJ1706" s="668"/>
      <c r="AO1706" s="612"/>
      <c r="AP1706" s="612"/>
      <c r="AY1706" s="623"/>
      <c r="BD1706" s="611"/>
      <c r="BG1706" s="624"/>
      <c r="BH1706" s="625"/>
      <c r="BI1706" s="672"/>
      <c r="BO1706" s="612"/>
      <c r="BY1706" s="669"/>
      <c r="CA1706" s="669"/>
    </row>
    <row r="1707" spans="3:79" s="610" customFormat="1">
      <c r="C1707" s="611"/>
      <c r="D1707" s="612"/>
      <c r="E1707" s="613"/>
      <c r="F1707" s="614"/>
      <c r="J1707" s="612"/>
      <c r="N1707" s="668"/>
      <c r="P1707" s="618"/>
      <c r="Q1707" s="618"/>
      <c r="R1707" s="618"/>
      <c r="S1707" s="618"/>
      <c r="T1707" s="618"/>
      <c r="U1707" s="618"/>
      <c r="V1707" s="618"/>
      <c r="W1707" s="618"/>
      <c r="X1707" s="618"/>
      <c r="Y1707" s="618"/>
      <c r="Z1707" s="618"/>
      <c r="AC1707" s="619"/>
      <c r="AD1707" s="620"/>
      <c r="AJ1707" s="668"/>
      <c r="AO1707" s="612"/>
      <c r="AP1707" s="612"/>
      <c r="AY1707" s="623"/>
      <c r="BD1707" s="611"/>
      <c r="BG1707" s="624"/>
      <c r="BH1707" s="625"/>
      <c r="BI1707" s="672"/>
      <c r="BO1707" s="612"/>
      <c r="BY1707" s="669"/>
      <c r="CA1707" s="669"/>
    </row>
    <row r="1708" spans="3:79" s="610" customFormat="1">
      <c r="C1708" s="611"/>
      <c r="D1708" s="612"/>
      <c r="E1708" s="613"/>
      <c r="F1708" s="614"/>
      <c r="J1708" s="612"/>
      <c r="N1708" s="668"/>
      <c r="P1708" s="618"/>
      <c r="Q1708" s="618"/>
      <c r="R1708" s="618"/>
      <c r="S1708" s="618"/>
      <c r="T1708" s="618"/>
      <c r="U1708" s="618"/>
      <c r="V1708" s="618"/>
      <c r="W1708" s="618"/>
      <c r="X1708" s="618"/>
      <c r="Y1708" s="618"/>
      <c r="Z1708" s="618"/>
      <c r="AC1708" s="619"/>
      <c r="AD1708" s="620"/>
      <c r="AJ1708" s="668"/>
      <c r="AO1708" s="612"/>
      <c r="AP1708" s="612"/>
      <c r="AY1708" s="623"/>
      <c r="BD1708" s="611"/>
      <c r="BG1708" s="624"/>
      <c r="BH1708" s="625"/>
      <c r="BI1708" s="672"/>
      <c r="BO1708" s="612"/>
      <c r="BY1708" s="669"/>
      <c r="CA1708" s="669"/>
    </row>
    <row r="1709" spans="3:79" s="610" customFormat="1">
      <c r="C1709" s="611"/>
      <c r="D1709" s="612"/>
      <c r="E1709" s="613"/>
      <c r="F1709" s="614"/>
      <c r="J1709" s="612"/>
      <c r="N1709" s="668"/>
      <c r="P1709" s="618"/>
      <c r="Q1709" s="618"/>
      <c r="R1709" s="618"/>
      <c r="S1709" s="618"/>
      <c r="T1709" s="618"/>
      <c r="U1709" s="618"/>
      <c r="V1709" s="618"/>
      <c r="W1709" s="618"/>
      <c r="X1709" s="618"/>
      <c r="Y1709" s="618"/>
      <c r="Z1709" s="618"/>
      <c r="AC1709" s="619"/>
      <c r="AD1709" s="620"/>
      <c r="AJ1709" s="668"/>
      <c r="AO1709" s="612"/>
      <c r="AP1709" s="612"/>
      <c r="AY1709" s="623"/>
      <c r="BD1709" s="611"/>
      <c r="BG1709" s="624"/>
      <c r="BH1709" s="625"/>
      <c r="BI1709" s="672"/>
      <c r="BO1709" s="612"/>
      <c r="BY1709" s="669"/>
      <c r="CA1709" s="669"/>
    </row>
    <row r="1710" spans="3:79" s="610" customFormat="1">
      <c r="C1710" s="611"/>
      <c r="D1710" s="612"/>
      <c r="E1710" s="613"/>
      <c r="F1710" s="614"/>
      <c r="J1710" s="612"/>
      <c r="N1710" s="668"/>
      <c r="P1710" s="618"/>
      <c r="Q1710" s="618"/>
      <c r="R1710" s="618"/>
      <c r="S1710" s="618"/>
      <c r="T1710" s="618"/>
      <c r="U1710" s="618"/>
      <c r="V1710" s="618"/>
      <c r="W1710" s="618"/>
      <c r="X1710" s="618"/>
      <c r="Y1710" s="618"/>
      <c r="Z1710" s="618"/>
      <c r="AC1710" s="619"/>
      <c r="AD1710" s="620"/>
      <c r="AJ1710" s="668"/>
      <c r="AO1710" s="612"/>
      <c r="AP1710" s="612"/>
      <c r="AY1710" s="623"/>
      <c r="BD1710" s="611"/>
      <c r="BG1710" s="624"/>
      <c r="BH1710" s="625"/>
      <c r="BI1710" s="672"/>
      <c r="BO1710" s="612"/>
      <c r="BY1710" s="669"/>
      <c r="CA1710" s="669"/>
    </row>
    <row r="1711" spans="3:79" s="610" customFormat="1">
      <c r="C1711" s="611"/>
      <c r="D1711" s="612"/>
      <c r="E1711" s="613"/>
      <c r="F1711" s="614"/>
      <c r="J1711" s="612"/>
      <c r="N1711" s="668"/>
      <c r="P1711" s="618"/>
      <c r="Q1711" s="618"/>
      <c r="R1711" s="618"/>
      <c r="S1711" s="618"/>
      <c r="T1711" s="618"/>
      <c r="U1711" s="618"/>
      <c r="V1711" s="618"/>
      <c r="W1711" s="618"/>
      <c r="X1711" s="618"/>
      <c r="Y1711" s="618"/>
      <c r="Z1711" s="618"/>
      <c r="AC1711" s="619"/>
      <c r="AD1711" s="620"/>
      <c r="AJ1711" s="668"/>
      <c r="AO1711" s="612"/>
      <c r="AP1711" s="612"/>
      <c r="AY1711" s="623"/>
      <c r="BD1711" s="611"/>
      <c r="BG1711" s="624"/>
      <c r="BH1711" s="625"/>
      <c r="BI1711" s="672"/>
      <c r="BO1711" s="612"/>
      <c r="BY1711" s="669"/>
      <c r="CA1711" s="669"/>
    </row>
    <row r="1712" spans="3:79" s="610" customFormat="1">
      <c r="C1712" s="611"/>
      <c r="D1712" s="612"/>
      <c r="E1712" s="613"/>
      <c r="F1712" s="614"/>
      <c r="J1712" s="612"/>
      <c r="N1712" s="668"/>
      <c r="P1712" s="618"/>
      <c r="Q1712" s="618"/>
      <c r="R1712" s="618"/>
      <c r="S1712" s="618"/>
      <c r="T1712" s="618"/>
      <c r="U1712" s="618"/>
      <c r="V1712" s="618"/>
      <c r="W1712" s="618"/>
      <c r="X1712" s="618"/>
      <c r="Y1712" s="618"/>
      <c r="Z1712" s="618"/>
      <c r="AC1712" s="619"/>
      <c r="AD1712" s="620"/>
      <c r="AJ1712" s="668"/>
      <c r="AO1712" s="612"/>
      <c r="AP1712" s="612"/>
      <c r="AY1712" s="623"/>
      <c r="BD1712" s="611"/>
      <c r="BG1712" s="624"/>
      <c r="BH1712" s="625"/>
      <c r="BI1712" s="672"/>
      <c r="BO1712" s="612"/>
      <c r="BY1712" s="669"/>
      <c r="CA1712" s="669"/>
    </row>
    <row r="1713" spans="3:79" s="610" customFormat="1">
      <c r="C1713" s="611"/>
      <c r="D1713" s="612"/>
      <c r="E1713" s="613"/>
      <c r="F1713" s="614"/>
      <c r="J1713" s="612"/>
      <c r="N1713" s="668"/>
      <c r="P1713" s="618"/>
      <c r="Q1713" s="618"/>
      <c r="R1713" s="618"/>
      <c r="S1713" s="618"/>
      <c r="T1713" s="618"/>
      <c r="U1713" s="618"/>
      <c r="V1713" s="618"/>
      <c r="W1713" s="618"/>
      <c r="X1713" s="618"/>
      <c r="Y1713" s="618"/>
      <c r="Z1713" s="618"/>
      <c r="AC1713" s="619"/>
      <c r="AD1713" s="620"/>
      <c r="AJ1713" s="668"/>
      <c r="AO1713" s="612"/>
      <c r="AP1713" s="612"/>
      <c r="AY1713" s="623"/>
      <c r="BD1713" s="611"/>
      <c r="BG1713" s="624"/>
      <c r="BH1713" s="625"/>
      <c r="BI1713" s="672"/>
      <c r="BO1713" s="612"/>
      <c r="BY1713" s="669"/>
      <c r="CA1713" s="669"/>
    </row>
    <row r="1714" spans="3:79" s="610" customFormat="1">
      <c r="C1714" s="611"/>
      <c r="D1714" s="612"/>
      <c r="E1714" s="613"/>
      <c r="F1714" s="614"/>
      <c r="J1714" s="612"/>
      <c r="N1714" s="668"/>
      <c r="P1714" s="618"/>
      <c r="Q1714" s="618"/>
      <c r="R1714" s="618"/>
      <c r="S1714" s="618"/>
      <c r="T1714" s="618"/>
      <c r="U1714" s="618"/>
      <c r="V1714" s="618"/>
      <c r="W1714" s="618"/>
      <c r="X1714" s="618"/>
      <c r="Y1714" s="618"/>
      <c r="Z1714" s="618"/>
      <c r="AC1714" s="619"/>
      <c r="AD1714" s="620"/>
      <c r="AJ1714" s="668"/>
      <c r="AO1714" s="612"/>
      <c r="AP1714" s="612"/>
      <c r="AY1714" s="623"/>
      <c r="BD1714" s="611"/>
      <c r="BG1714" s="624"/>
      <c r="BH1714" s="625"/>
      <c r="BI1714" s="672"/>
      <c r="BO1714" s="612"/>
      <c r="BY1714" s="669"/>
      <c r="CA1714" s="669"/>
    </row>
    <row r="1715" spans="3:79" s="610" customFormat="1">
      <c r="C1715" s="611"/>
      <c r="D1715" s="612"/>
      <c r="E1715" s="613"/>
      <c r="F1715" s="614"/>
      <c r="J1715" s="612"/>
      <c r="N1715" s="668"/>
      <c r="P1715" s="618"/>
      <c r="Q1715" s="618"/>
      <c r="R1715" s="618"/>
      <c r="S1715" s="618"/>
      <c r="T1715" s="618"/>
      <c r="U1715" s="618"/>
      <c r="V1715" s="618"/>
      <c r="W1715" s="618"/>
      <c r="X1715" s="618"/>
      <c r="Y1715" s="618"/>
      <c r="Z1715" s="618"/>
      <c r="AC1715" s="619"/>
      <c r="AD1715" s="620"/>
      <c r="AJ1715" s="668"/>
      <c r="AO1715" s="612"/>
      <c r="AP1715" s="612"/>
      <c r="AY1715" s="623"/>
      <c r="BD1715" s="611"/>
      <c r="BG1715" s="624"/>
      <c r="BH1715" s="625"/>
      <c r="BI1715" s="672"/>
      <c r="BO1715" s="612"/>
      <c r="BY1715" s="669"/>
      <c r="CA1715" s="669"/>
    </row>
    <row r="1716" spans="3:79" s="610" customFormat="1">
      <c r="C1716" s="611"/>
      <c r="D1716" s="612"/>
      <c r="E1716" s="613"/>
      <c r="F1716" s="614"/>
      <c r="J1716" s="612"/>
      <c r="N1716" s="668"/>
      <c r="P1716" s="618"/>
      <c r="Q1716" s="618"/>
      <c r="R1716" s="618"/>
      <c r="S1716" s="618"/>
      <c r="T1716" s="618"/>
      <c r="U1716" s="618"/>
      <c r="V1716" s="618"/>
      <c r="W1716" s="618"/>
      <c r="X1716" s="618"/>
      <c r="Y1716" s="618"/>
      <c r="Z1716" s="618"/>
      <c r="AC1716" s="619"/>
      <c r="AD1716" s="620"/>
      <c r="AJ1716" s="668"/>
      <c r="AO1716" s="612"/>
      <c r="AP1716" s="612"/>
      <c r="AY1716" s="623"/>
      <c r="BD1716" s="611"/>
      <c r="BG1716" s="624"/>
      <c r="BH1716" s="625"/>
      <c r="BI1716" s="672"/>
      <c r="BO1716" s="612"/>
      <c r="BY1716" s="669"/>
      <c r="CA1716" s="669"/>
    </row>
    <row r="1717" spans="3:79" s="610" customFormat="1">
      <c r="C1717" s="611"/>
      <c r="D1717" s="612"/>
      <c r="E1717" s="613"/>
      <c r="F1717" s="614"/>
      <c r="J1717" s="612"/>
      <c r="N1717" s="668"/>
      <c r="P1717" s="618"/>
      <c r="Q1717" s="618"/>
      <c r="R1717" s="618"/>
      <c r="S1717" s="618"/>
      <c r="T1717" s="618"/>
      <c r="U1717" s="618"/>
      <c r="V1717" s="618"/>
      <c r="W1717" s="618"/>
      <c r="X1717" s="618"/>
      <c r="Y1717" s="618"/>
      <c r="Z1717" s="618"/>
      <c r="AC1717" s="619"/>
      <c r="AD1717" s="620"/>
      <c r="AJ1717" s="668"/>
      <c r="AO1717" s="612"/>
      <c r="AP1717" s="612"/>
      <c r="AY1717" s="623"/>
      <c r="BD1717" s="611"/>
      <c r="BG1717" s="624"/>
      <c r="BH1717" s="625"/>
      <c r="BI1717" s="672"/>
      <c r="BO1717" s="612"/>
      <c r="BY1717" s="669"/>
      <c r="CA1717" s="669"/>
    </row>
    <row r="1718" spans="3:79" s="610" customFormat="1">
      <c r="C1718" s="611"/>
      <c r="D1718" s="612"/>
      <c r="E1718" s="613"/>
      <c r="F1718" s="614"/>
      <c r="J1718" s="612"/>
      <c r="N1718" s="668"/>
      <c r="P1718" s="618"/>
      <c r="Q1718" s="618"/>
      <c r="R1718" s="618"/>
      <c r="S1718" s="618"/>
      <c r="T1718" s="618"/>
      <c r="U1718" s="618"/>
      <c r="V1718" s="618"/>
      <c r="W1718" s="618"/>
      <c r="X1718" s="618"/>
      <c r="Y1718" s="618"/>
      <c r="Z1718" s="618"/>
      <c r="AC1718" s="619"/>
      <c r="AD1718" s="620"/>
      <c r="AJ1718" s="668"/>
      <c r="AO1718" s="612"/>
      <c r="AP1718" s="612"/>
      <c r="AY1718" s="623"/>
      <c r="BD1718" s="611"/>
      <c r="BG1718" s="624"/>
      <c r="BH1718" s="625"/>
      <c r="BI1718" s="672"/>
      <c r="BO1718" s="612"/>
      <c r="BY1718" s="669"/>
      <c r="CA1718" s="669"/>
    </row>
    <row r="1719" spans="3:79" s="610" customFormat="1">
      <c r="C1719" s="611"/>
      <c r="D1719" s="612"/>
      <c r="E1719" s="613"/>
      <c r="F1719" s="614"/>
      <c r="J1719" s="612"/>
      <c r="N1719" s="668"/>
      <c r="P1719" s="618"/>
      <c r="Q1719" s="618"/>
      <c r="R1719" s="618"/>
      <c r="S1719" s="618"/>
      <c r="T1719" s="618"/>
      <c r="U1719" s="618"/>
      <c r="V1719" s="618"/>
      <c r="W1719" s="618"/>
      <c r="X1719" s="618"/>
      <c r="Y1719" s="618"/>
      <c r="Z1719" s="618"/>
      <c r="AC1719" s="619"/>
      <c r="AD1719" s="620"/>
      <c r="AJ1719" s="668"/>
      <c r="AO1719" s="612"/>
      <c r="AP1719" s="612"/>
      <c r="AY1719" s="623"/>
      <c r="BD1719" s="611"/>
      <c r="BG1719" s="624"/>
      <c r="BH1719" s="625"/>
      <c r="BI1719" s="672"/>
      <c r="BO1719" s="612"/>
      <c r="BY1719" s="669"/>
      <c r="CA1719" s="669"/>
    </row>
    <row r="1720" spans="3:79" s="610" customFormat="1">
      <c r="C1720" s="611"/>
      <c r="D1720" s="612"/>
      <c r="E1720" s="613"/>
      <c r="F1720" s="614"/>
      <c r="J1720" s="612"/>
      <c r="N1720" s="668"/>
      <c r="P1720" s="618"/>
      <c r="Q1720" s="618"/>
      <c r="R1720" s="618"/>
      <c r="S1720" s="618"/>
      <c r="T1720" s="618"/>
      <c r="U1720" s="618"/>
      <c r="V1720" s="618"/>
      <c r="W1720" s="618"/>
      <c r="X1720" s="618"/>
      <c r="Y1720" s="618"/>
      <c r="Z1720" s="618"/>
      <c r="AC1720" s="619"/>
      <c r="AD1720" s="620"/>
      <c r="AJ1720" s="668"/>
      <c r="AO1720" s="612"/>
      <c r="AP1720" s="612"/>
      <c r="AY1720" s="623"/>
      <c r="BD1720" s="611"/>
      <c r="BG1720" s="624"/>
      <c r="BH1720" s="625"/>
      <c r="BI1720" s="672"/>
      <c r="BO1720" s="612"/>
      <c r="BY1720" s="669"/>
      <c r="CA1720" s="669"/>
    </row>
    <row r="1721" spans="3:79" s="610" customFormat="1">
      <c r="C1721" s="611"/>
      <c r="D1721" s="612"/>
      <c r="E1721" s="613"/>
      <c r="F1721" s="614"/>
      <c r="J1721" s="612"/>
      <c r="N1721" s="668"/>
      <c r="P1721" s="618"/>
      <c r="Q1721" s="618"/>
      <c r="R1721" s="618"/>
      <c r="S1721" s="618"/>
      <c r="T1721" s="618"/>
      <c r="U1721" s="618"/>
      <c r="V1721" s="618"/>
      <c r="W1721" s="618"/>
      <c r="X1721" s="618"/>
      <c r="Y1721" s="618"/>
      <c r="Z1721" s="618"/>
      <c r="AC1721" s="619"/>
      <c r="AD1721" s="620"/>
      <c r="AJ1721" s="668"/>
      <c r="AO1721" s="612"/>
      <c r="AP1721" s="612"/>
      <c r="AY1721" s="623"/>
      <c r="BD1721" s="611"/>
      <c r="BG1721" s="624"/>
      <c r="BH1721" s="625"/>
      <c r="BI1721" s="672"/>
      <c r="BO1721" s="612"/>
      <c r="BY1721" s="669"/>
      <c r="CA1721" s="669"/>
    </row>
    <row r="1722" spans="3:79" s="610" customFormat="1">
      <c r="C1722" s="611"/>
      <c r="D1722" s="612"/>
      <c r="E1722" s="613"/>
      <c r="F1722" s="614"/>
      <c r="J1722" s="612"/>
      <c r="N1722" s="668"/>
      <c r="P1722" s="618"/>
      <c r="Q1722" s="618"/>
      <c r="R1722" s="618"/>
      <c r="S1722" s="618"/>
      <c r="T1722" s="618"/>
      <c r="U1722" s="618"/>
      <c r="V1722" s="618"/>
      <c r="W1722" s="618"/>
      <c r="X1722" s="618"/>
      <c r="Y1722" s="618"/>
      <c r="Z1722" s="618"/>
      <c r="AC1722" s="619"/>
      <c r="AD1722" s="620"/>
      <c r="AJ1722" s="668"/>
      <c r="AO1722" s="612"/>
      <c r="AP1722" s="612"/>
      <c r="AY1722" s="623"/>
      <c r="BD1722" s="611"/>
      <c r="BG1722" s="624"/>
      <c r="BH1722" s="625"/>
      <c r="BI1722" s="672"/>
      <c r="BO1722" s="612"/>
      <c r="BY1722" s="669"/>
      <c r="CA1722" s="669"/>
    </row>
    <row r="1723" spans="3:79" s="610" customFormat="1">
      <c r="C1723" s="611"/>
      <c r="D1723" s="612"/>
      <c r="E1723" s="613"/>
      <c r="F1723" s="614"/>
      <c r="J1723" s="612"/>
      <c r="N1723" s="668"/>
      <c r="P1723" s="618"/>
      <c r="Q1723" s="618"/>
      <c r="R1723" s="618"/>
      <c r="S1723" s="618"/>
      <c r="T1723" s="618"/>
      <c r="U1723" s="618"/>
      <c r="V1723" s="618"/>
      <c r="W1723" s="618"/>
      <c r="X1723" s="618"/>
      <c r="Y1723" s="618"/>
      <c r="Z1723" s="618"/>
      <c r="AC1723" s="619"/>
      <c r="AD1723" s="620"/>
      <c r="AJ1723" s="668"/>
      <c r="AO1723" s="612"/>
      <c r="AP1723" s="612"/>
      <c r="AY1723" s="623"/>
      <c r="BD1723" s="611"/>
      <c r="BG1723" s="624"/>
      <c r="BH1723" s="625"/>
      <c r="BI1723" s="672"/>
      <c r="BO1723" s="612"/>
      <c r="BY1723" s="669"/>
      <c r="CA1723" s="669"/>
    </row>
    <row r="1724" spans="3:79" s="610" customFormat="1">
      <c r="C1724" s="611"/>
      <c r="D1724" s="612"/>
      <c r="E1724" s="613"/>
      <c r="F1724" s="614"/>
      <c r="J1724" s="612"/>
      <c r="N1724" s="668"/>
      <c r="P1724" s="618"/>
      <c r="Q1724" s="618"/>
      <c r="R1724" s="618"/>
      <c r="S1724" s="618"/>
      <c r="T1724" s="618"/>
      <c r="U1724" s="618"/>
      <c r="V1724" s="618"/>
      <c r="W1724" s="618"/>
      <c r="X1724" s="618"/>
      <c r="Y1724" s="618"/>
      <c r="Z1724" s="618"/>
      <c r="AC1724" s="619"/>
      <c r="AD1724" s="620"/>
      <c r="AJ1724" s="668"/>
      <c r="AO1724" s="612"/>
      <c r="AP1724" s="612"/>
      <c r="AY1724" s="623"/>
      <c r="BD1724" s="611"/>
      <c r="BG1724" s="624"/>
      <c r="BH1724" s="625"/>
      <c r="BI1724" s="672"/>
      <c r="BO1724" s="612"/>
      <c r="BY1724" s="669"/>
      <c r="CA1724" s="669"/>
    </row>
    <row r="1725" spans="3:79" s="610" customFormat="1">
      <c r="C1725" s="611"/>
      <c r="D1725" s="612"/>
      <c r="E1725" s="613"/>
      <c r="F1725" s="614"/>
      <c r="J1725" s="612"/>
      <c r="N1725" s="668"/>
      <c r="P1725" s="618"/>
      <c r="Q1725" s="618"/>
      <c r="R1725" s="618"/>
      <c r="S1725" s="618"/>
      <c r="T1725" s="618"/>
      <c r="U1725" s="618"/>
      <c r="V1725" s="618"/>
      <c r="W1725" s="618"/>
      <c r="X1725" s="618"/>
      <c r="Y1725" s="618"/>
      <c r="Z1725" s="618"/>
      <c r="AC1725" s="619"/>
      <c r="AD1725" s="620"/>
      <c r="AJ1725" s="668"/>
      <c r="AO1725" s="612"/>
      <c r="AP1725" s="612"/>
      <c r="AY1725" s="623"/>
      <c r="BD1725" s="611"/>
      <c r="BG1725" s="624"/>
      <c r="BH1725" s="625"/>
      <c r="BI1725" s="672"/>
      <c r="BO1725" s="612"/>
      <c r="BY1725" s="669"/>
      <c r="CA1725" s="669"/>
    </row>
    <row r="1726" spans="3:79" s="610" customFormat="1">
      <c r="C1726" s="611"/>
      <c r="D1726" s="612"/>
      <c r="E1726" s="613"/>
      <c r="F1726" s="614"/>
      <c r="J1726" s="612"/>
      <c r="N1726" s="668"/>
      <c r="P1726" s="618"/>
      <c r="Q1726" s="618"/>
      <c r="R1726" s="618"/>
      <c r="S1726" s="618"/>
      <c r="T1726" s="618"/>
      <c r="U1726" s="618"/>
      <c r="V1726" s="618"/>
      <c r="W1726" s="618"/>
      <c r="X1726" s="618"/>
      <c r="Y1726" s="618"/>
      <c r="Z1726" s="618"/>
      <c r="AC1726" s="619"/>
      <c r="AD1726" s="620"/>
      <c r="AJ1726" s="668"/>
      <c r="AO1726" s="612"/>
      <c r="AP1726" s="612"/>
      <c r="AY1726" s="623"/>
      <c r="BD1726" s="611"/>
      <c r="BG1726" s="624"/>
      <c r="BH1726" s="625"/>
      <c r="BI1726" s="672"/>
      <c r="BO1726" s="612"/>
      <c r="BY1726" s="669"/>
      <c r="CA1726" s="669"/>
    </row>
    <row r="1727" spans="3:79" s="610" customFormat="1">
      <c r="C1727" s="611"/>
      <c r="D1727" s="612"/>
      <c r="E1727" s="613"/>
      <c r="F1727" s="614"/>
      <c r="J1727" s="612"/>
      <c r="N1727" s="668"/>
      <c r="P1727" s="618"/>
      <c r="Q1727" s="618"/>
      <c r="R1727" s="618"/>
      <c r="S1727" s="618"/>
      <c r="T1727" s="618"/>
      <c r="U1727" s="618"/>
      <c r="V1727" s="618"/>
      <c r="W1727" s="618"/>
      <c r="X1727" s="618"/>
      <c r="Y1727" s="618"/>
      <c r="Z1727" s="618"/>
      <c r="AC1727" s="619"/>
      <c r="AD1727" s="620"/>
      <c r="AJ1727" s="668"/>
      <c r="AO1727" s="612"/>
      <c r="AP1727" s="612"/>
      <c r="AY1727" s="623"/>
      <c r="BD1727" s="611"/>
      <c r="BG1727" s="624"/>
      <c r="BH1727" s="625"/>
      <c r="BI1727" s="672"/>
      <c r="BO1727" s="612"/>
      <c r="BY1727" s="669"/>
      <c r="CA1727" s="669"/>
    </row>
    <row r="1728" spans="3:79" s="610" customFormat="1">
      <c r="C1728" s="611"/>
      <c r="D1728" s="612"/>
      <c r="E1728" s="613"/>
      <c r="F1728" s="614"/>
      <c r="J1728" s="612"/>
      <c r="N1728" s="668"/>
      <c r="P1728" s="618"/>
      <c r="Q1728" s="618"/>
      <c r="R1728" s="618"/>
      <c r="S1728" s="618"/>
      <c r="T1728" s="618"/>
      <c r="U1728" s="618"/>
      <c r="V1728" s="618"/>
      <c r="W1728" s="618"/>
      <c r="X1728" s="618"/>
      <c r="Y1728" s="618"/>
      <c r="Z1728" s="618"/>
      <c r="AC1728" s="619"/>
      <c r="AD1728" s="620"/>
      <c r="AJ1728" s="668"/>
      <c r="AO1728" s="612"/>
      <c r="AP1728" s="612"/>
      <c r="AY1728" s="623"/>
      <c r="BD1728" s="611"/>
      <c r="BG1728" s="624"/>
      <c r="BH1728" s="625"/>
      <c r="BI1728" s="672"/>
      <c r="BO1728" s="612"/>
      <c r="BY1728" s="669"/>
      <c r="CA1728" s="669"/>
    </row>
    <row r="1729" spans="3:79" s="610" customFormat="1">
      <c r="C1729" s="611"/>
      <c r="D1729" s="612"/>
      <c r="E1729" s="613"/>
      <c r="F1729" s="614"/>
      <c r="J1729" s="612"/>
      <c r="N1729" s="668"/>
      <c r="P1729" s="618"/>
      <c r="Q1729" s="618"/>
      <c r="R1729" s="618"/>
      <c r="S1729" s="618"/>
      <c r="T1729" s="618"/>
      <c r="U1729" s="618"/>
      <c r="V1729" s="618"/>
      <c r="W1729" s="618"/>
      <c r="X1729" s="618"/>
      <c r="Y1729" s="618"/>
      <c r="Z1729" s="618"/>
      <c r="AC1729" s="619"/>
      <c r="AD1729" s="620"/>
      <c r="AJ1729" s="668"/>
      <c r="AO1729" s="612"/>
      <c r="AP1729" s="612"/>
      <c r="AY1729" s="623"/>
      <c r="BD1729" s="611"/>
      <c r="BG1729" s="624"/>
      <c r="BH1729" s="625"/>
      <c r="BI1729" s="672"/>
      <c r="BO1729" s="612"/>
      <c r="BY1729" s="669"/>
      <c r="CA1729" s="669"/>
    </row>
    <row r="1730" spans="3:79" s="610" customFormat="1">
      <c r="C1730" s="611"/>
      <c r="D1730" s="612"/>
      <c r="E1730" s="613"/>
      <c r="F1730" s="614"/>
      <c r="J1730" s="612"/>
      <c r="N1730" s="668"/>
      <c r="P1730" s="618"/>
      <c r="Q1730" s="618"/>
      <c r="R1730" s="618"/>
      <c r="S1730" s="618"/>
      <c r="T1730" s="618"/>
      <c r="U1730" s="618"/>
      <c r="V1730" s="618"/>
      <c r="W1730" s="618"/>
      <c r="X1730" s="618"/>
      <c r="Y1730" s="618"/>
      <c r="Z1730" s="618"/>
      <c r="AC1730" s="619"/>
      <c r="AD1730" s="620"/>
      <c r="AJ1730" s="668"/>
      <c r="AO1730" s="612"/>
      <c r="AP1730" s="612"/>
      <c r="AY1730" s="623"/>
      <c r="BD1730" s="611"/>
      <c r="BG1730" s="624"/>
      <c r="BH1730" s="625"/>
      <c r="BI1730" s="672"/>
      <c r="BO1730" s="612"/>
      <c r="BY1730" s="669"/>
      <c r="CA1730" s="669"/>
    </row>
    <row r="1731" spans="3:79" s="610" customFormat="1">
      <c r="C1731" s="611"/>
      <c r="D1731" s="612"/>
      <c r="E1731" s="613"/>
      <c r="F1731" s="614"/>
      <c r="J1731" s="612"/>
      <c r="N1731" s="668"/>
      <c r="P1731" s="618"/>
      <c r="Q1731" s="618"/>
      <c r="R1731" s="618"/>
      <c r="S1731" s="618"/>
      <c r="T1731" s="618"/>
      <c r="U1731" s="618"/>
      <c r="V1731" s="618"/>
      <c r="W1731" s="618"/>
      <c r="X1731" s="618"/>
      <c r="Y1731" s="618"/>
      <c r="Z1731" s="618"/>
      <c r="AC1731" s="619"/>
      <c r="AD1731" s="620"/>
      <c r="AJ1731" s="668"/>
      <c r="AO1731" s="612"/>
      <c r="AP1731" s="612"/>
      <c r="AY1731" s="623"/>
      <c r="BD1731" s="611"/>
      <c r="BG1731" s="624"/>
      <c r="BH1731" s="625"/>
      <c r="BI1731" s="672"/>
      <c r="BO1731" s="612"/>
      <c r="BY1731" s="669"/>
      <c r="CA1731" s="669"/>
    </row>
    <row r="1732" spans="3:79" s="610" customFormat="1">
      <c r="C1732" s="611"/>
      <c r="D1732" s="612"/>
      <c r="E1732" s="613"/>
      <c r="F1732" s="614"/>
      <c r="J1732" s="612"/>
      <c r="N1732" s="668"/>
      <c r="P1732" s="618"/>
      <c r="Q1732" s="618"/>
      <c r="R1732" s="618"/>
      <c r="S1732" s="618"/>
      <c r="T1732" s="618"/>
      <c r="U1732" s="618"/>
      <c r="V1732" s="618"/>
      <c r="W1732" s="618"/>
      <c r="X1732" s="618"/>
      <c r="Y1732" s="618"/>
      <c r="Z1732" s="618"/>
      <c r="AC1732" s="619"/>
      <c r="AD1732" s="620"/>
      <c r="AJ1732" s="668"/>
      <c r="AO1732" s="612"/>
      <c r="AP1732" s="612"/>
      <c r="AY1732" s="623"/>
      <c r="BD1732" s="611"/>
      <c r="BG1732" s="624"/>
      <c r="BH1732" s="625"/>
      <c r="BI1732" s="672"/>
      <c r="BO1732" s="612"/>
      <c r="BY1732" s="669"/>
      <c r="CA1732" s="669"/>
    </row>
    <row r="1733" spans="3:79" s="610" customFormat="1">
      <c r="C1733" s="611"/>
      <c r="D1733" s="612"/>
      <c r="E1733" s="613"/>
      <c r="F1733" s="614"/>
      <c r="J1733" s="612"/>
      <c r="N1733" s="668"/>
      <c r="P1733" s="618"/>
      <c r="Q1733" s="618"/>
      <c r="R1733" s="618"/>
      <c r="S1733" s="618"/>
      <c r="T1733" s="618"/>
      <c r="U1733" s="618"/>
      <c r="V1733" s="618"/>
      <c r="W1733" s="618"/>
      <c r="X1733" s="618"/>
      <c r="Y1733" s="618"/>
      <c r="Z1733" s="618"/>
      <c r="AC1733" s="619"/>
      <c r="AD1733" s="620"/>
      <c r="AJ1733" s="668"/>
      <c r="AO1733" s="612"/>
      <c r="AP1733" s="612"/>
      <c r="AY1733" s="623"/>
      <c r="BD1733" s="611"/>
      <c r="BG1733" s="624"/>
      <c r="BH1733" s="625"/>
      <c r="BI1733" s="672"/>
      <c r="BO1733" s="612"/>
      <c r="BY1733" s="669"/>
      <c r="CA1733" s="669"/>
    </row>
    <row r="1734" spans="3:79" s="610" customFormat="1">
      <c r="C1734" s="611"/>
      <c r="D1734" s="612"/>
      <c r="E1734" s="613"/>
      <c r="F1734" s="614"/>
      <c r="J1734" s="612"/>
      <c r="N1734" s="668"/>
      <c r="P1734" s="618"/>
      <c r="Q1734" s="618"/>
      <c r="R1734" s="618"/>
      <c r="S1734" s="618"/>
      <c r="T1734" s="618"/>
      <c r="U1734" s="618"/>
      <c r="V1734" s="618"/>
      <c r="W1734" s="618"/>
      <c r="X1734" s="618"/>
      <c r="Y1734" s="618"/>
      <c r="Z1734" s="618"/>
      <c r="AC1734" s="619"/>
      <c r="AD1734" s="620"/>
      <c r="AJ1734" s="668"/>
      <c r="AO1734" s="612"/>
      <c r="AP1734" s="612"/>
      <c r="AY1734" s="623"/>
      <c r="BD1734" s="611"/>
      <c r="BG1734" s="624"/>
      <c r="BH1734" s="625"/>
      <c r="BI1734" s="672"/>
      <c r="BO1734" s="612"/>
      <c r="BY1734" s="669"/>
      <c r="CA1734" s="669"/>
    </row>
    <row r="1735" spans="3:79" s="610" customFormat="1">
      <c r="C1735" s="611"/>
      <c r="D1735" s="612"/>
      <c r="E1735" s="613"/>
      <c r="F1735" s="614"/>
      <c r="J1735" s="612"/>
      <c r="N1735" s="668"/>
      <c r="P1735" s="618"/>
      <c r="Q1735" s="618"/>
      <c r="R1735" s="618"/>
      <c r="S1735" s="618"/>
      <c r="T1735" s="618"/>
      <c r="U1735" s="618"/>
      <c r="V1735" s="618"/>
      <c r="W1735" s="618"/>
      <c r="X1735" s="618"/>
      <c r="Y1735" s="618"/>
      <c r="Z1735" s="618"/>
      <c r="AC1735" s="619"/>
      <c r="AD1735" s="620"/>
      <c r="AJ1735" s="668"/>
      <c r="AO1735" s="612"/>
      <c r="AP1735" s="612"/>
      <c r="AY1735" s="623"/>
      <c r="BD1735" s="611"/>
      <c r="BG1735" s="624"/>
      <c r="BH1735" s="625"/>
      <c r="BI1735" s="672"/>
      <c r="BO1735" s="612"/>
      <c r="BY1735" s="669"/>
      <c r="CA1735" s="669"/>
    </row>
    <row r="1736" spans="3:79" s="610" customFormat="1">
      <c r="C1736" s="611"/>
      <c r="D1736" s="612"/>
      <c r="E1736" s="613"/>
      <c r="F1736" s="614"/>
      <c r="J1736" s="612"/>
      <c r="N1736" s="668"/>
      <c r="P1736" s="618"/>
      <c r="Q1736" s="618"/>
      <c r="R1736" s="618"/>
      <c r="S1736" s="618"/>
      <c r="T1736" s="618"/>
      <c r="U1736" s="618"/>
      <c r="V1736" s="618"/>
      <c r="W1736" s="618"/>
      <c r="X1736" s="618"/>
      <c r="Y1736" s="618"/>
      <c r="Z1736" s="618"/>
      <c r="AC1736" s="619"/>
      <c r="AD1736" s="620"/>
      <c r="AJ1736" s="668"/>
      <c r="AO1736" s="612"/>
      <c r="AP1736" s="612"/>
      <c r="AY1736" s="623"/>
      <c r="BD1736" s="611"/>
      <c r="BG1736" s="624"/>
      <c r="BH1736" s="625"/>
      <c r="BI1736" s="672"/>
      <c r="BO1736" s="612"/>
      <c r="BY1736" s="669"/>
      <c r="CA1736" s="669"/>
    </row>
    <row r="1737" spans="3:79" s="610" customFormat="1">
      <c r="C1737" s="611"/>
      <c r="D1737" s="612"/>
      <c r="E1737" s="613"/>
      <c r="F1737" s="614"/>
      <c r="J1737" s="612"/>
      <c r="N1737" s="668"/>
      <c r="P1737" s="618"/>
      <c r="Q1737" s="618"/>
      <c r="R1737" s="618"/>
      <c r="S1737" s="618"/>
      <c r="T1737" s="618"/>
      <c r="U1737" s="618"/>
      <c r="V1737" s="618"/>
      <c r="W1737" s="618"/>
      <c r="X1737" s="618"/>
      <c r="Y1737" s="618"/>
      <c r="Z1737" s="618"/>
      <c r="AC1737" s="619"/>
      <c r="AD1737" s="620"/>
      <c r="AJ1737" s="668"/>
      <c r="AO1737" s="612"/>
      <c r="AP1737" s="612"/>
      <c r="AY1737" s="623"/>
      <c r="BD1737" s="611"/>
      <c r="BG1737" s="624"/>
      <c r="BH1737" s="625"/>
      <c r="BI1737" s="672"/>
      <c r="BO1737" s="612"/>
      <c r="BY1737" s="669"/>
      <c r="CA1737" s="669"/>
    </row>
    <row r="1738" spans="3:79" s="610" customFormat="1">
      <c r="C1738" s="611"/>
      <c r="D1738" s="612"/>
      <c r="E1738" s="613"/>
      <c r="F1738" s="614"/>
      <c r="J1738" s="612"/>
      <c r="N1738" s="668"/>
      <c r="P1738" s="618"/>
      <c r="Q1738" s="618"/>
      <c r="R1738" s="618"/>
      <c r="S1738" s="618"/>
      <c r="T1738" s="618"/>
      <c r="U1738" s="618"/>
      <c r="V1738" s="618"/>
      <c r="W1738" s="618"/>
      <c r="X1738" s="618"/>
      <c r="Y1738" s="618"/>
      <c r="Z1738" s="618"/>
      <c r="AC1738" s="619"/>
      <c r="AD1738" s="620"/>
      <c r="AJ1738" s="668"/>
      <c r="AO1738" s="612"/>
      <c r="AP1738" s="612"/>
      <c r="AY1738" s="623"/>
      <c r="BD1738" s="611"/>
      <c r="BG1738" s="624"/>
      <c r="BH1738" s="625"/>
      <c r="BI1738" s="672"/>
      <c r="BO1738" s="612"/>
      <c r="BY1738" s="669"/>
      <c r="CA1738" s="669"/>
    </row>
    <row r="1739" spans="3:79" s="610" customFormat="1">
      <c r="C1739" s="611"/>
      <c r="D1739" s="612"/>
      <c r="E1739" s="613"/>
      <c r="F1739" s="614"/>
      <c r="J1739" s="612"/>
      <c r="N1739" s="668"/>
      <c r="P1739" s="618"/>
      <c r="Q1739" s="618"/>
      <c r="R1739" s="618"/>
      <c r="S1739" s="618"/>
      <c r="T1739" s="618"/>
      <c r="U1739" s="618"/>
      <c r="V1739" s="618"/>
      <c r="W1739" s="618"/>
      <c r="X1739" s="618"/>
      <c r="Y1739" s="618"/>
      <c r="Z1739" s="618"/>
      <c r="AC1739" s="619"/>
      <c r="AD1739" s="620"/>
      <c r="AJ1739" s="668"/>
      <c r="AO1739" s="612"/>
      <c r="AP1739" s="612"/>
      <c r="AY1739" s="623"/>
      <c r="BD1739" s="611"/>
      <c r="BG1739" s="624"/>
      <c r="BH1739" s="625"/>
      <c r="BI1739" s="672"/>
      <c r="BO1739" s="612"/>
      <c r="BY1739" s="669"/>
      <c r="CA1739" s="669"/>
    </row>
    <row r="1740" spans="3:79" s="610" customFormat="1">
      <c r="C1740" s="611"/>
      <c r="D1740" s="612"/>
      <c r="E1740" s="613"/>
      <c r="F1740" s="614"/>
      <c r="J1740" s="612"/>
      <c r="N1740" s="668"/>
      <c r="P1740" s="618"/>
      <c r="Q1740" s="618"/>
      <c r="R1740" s="618"/>
      <c r="S1740" s="618"/>
      <c r="T1740" s="618"/>
      <c r="U1740" s="618"/>
      <c r="V1740" s="618"/>
      <c r="W1740" s="618"/>
      <c r="X1740" s="618"/>
      <c r="Y1740" s="618"/>
      <c r="Z1740" s="618"/>
      <c r="AC1740" s="619"/>
      <c r="AD1740" s="620"/>
      <c r="AJ1740" s="668"/>
      <c r="AO1740" s="612"/>
      <c r="AP1740" s="612"/>
      <c r="AY1740" s="623"/>
      <c r="BD1740" s="611"/>
      <c r="BG1740" s="624"/>
      <c r="BH1740" s="625"/>
      <c r="BI1740" s="672"/>
      <c r="BO1740" s="612"/>
      <c r="BY1740" s="669"/>
      <c r="CA1740" s="669"/>
    </row>
    <row r="1741" spans="3:79" s="610" customFormat="1">
      <c r="C1741" s="611"/>
      <c r="D1741" s="612"/>
      <c r="E1741" s="613"/>
      <c r="F1741" s="614"/>
      <c r="J1741" s="612"/>
      <c r="N1741" s="668"/>
      <c r="P1741" s="618"/>
      <c r="Q1741" s="618"/>
      <c r="R1741" s="618"/>
      <c r="S1741" s="618"/>
      <c r="T1741" s="618"/>
      <c r="U1741" s="618"/>
      <c r="V1741" s="618"/>
      <c r="W1741" s="618"/>
      <c r="X1741" s="618"/>
      <c r="Y1741" s="618"/>
      <c r="Z1741" s="618"/>
      <c r="AC1741" s="619"/>
      <c r="AD1741" s="620"/>
      <c r="AJ1741" s="668"/>
      <c r="AO1741" s="612"/>
      <c r="AP1741" s="612"/>
      <c r="AY1741" s="623"/>
      <c r="BD1741" s="611"/>
      <c r="BG1741" s="624"/>
      <c r="BH1741" s="625"/>
      <c r="BI1741" s="672"/>
      <c r="BO1741" s="612"/>
      <c r="BY1741" s="669"/>
      <c r="CA1741" s="669"/>
    </row>
    <row r="1742" spans="3:79" s="610" customFormat="1">
      <c r="C1742" s="611"/>
      <c r="D1742" s="612"/>
      <c r="E1742" s="613"/>
      <c r="F1742" s="614"/>
      <c r="J1742" s="612"/>
      <c r="N1742" s="668"/>
      <c r="P1742" s="618"/>
      <c r="Q1742" s="618"/>
      <c r="R1742" s="618"/>
      <c r="S1742" s="618"/>
      <c r="T1742" s="618"/>
      <c r="U1742" s="618"/>
      <c r="V1742" s="618"/>
      <c r="W1742" s="618"/>
      <c r="X1742" s="618"/>
      <c r="Y1742" s="618"/>
      <c r="Z1742" s="618"/>
      <c r="AC1742" s="619"/>
      <c r="AD1742" s="620"/>
      <c r="AJ1742" s="668"/>
      <c r="AO1742" s="612"/>
      <c r="AP1742" s="612"/>
      <c r="AY1742" s="623"/>
      <c r="BD1742" s="611"/>
      <c r="BG1742" s="624"/>
      <c r="BH1742" s="625"/>
      <c r="BI1742" s="672"/>
      <c r="BO1742" s="612"/>
      <c r="BY1742" s="669"/>
      <c r="CA1742" s="669"/>
    </row>
    <row r="1743" spans="3:79" s="610" customFormat="1">
      <c r="C1743" s="611"/>
      <c r="D1743" s="612"/>
      <c r="E1743" s="613"/>
      <c r="F1743" s="614"/>
      <c r="J1743" s="612"/>
      <c r="N1743" s="668"/>
      <c r="P1743" s="618"/>
      <c r="Q1743" s="618"/>
      <c r="R1743" s="618"/>
      <c r="S1743" s="618"/>
      <c r="T1743" s="618"/>
      <c r="U1743" s="618"/>
      <c r="V1743" s="618"/>
      <c r="W1743" s="618"/>
      <c r="X1743" s="618"/>
      <c r="Y1743" s="618"/>
      <c r="Z1743" s="618"/>
      <c r="AC1743" s="619"/>
      <c r="AD1743" s="620"/>
      <c r="AJ1743" s="668"/>
      <c r="AO1743" s="612"/>
      <c r="AP1743" s="612"/>
      <c r="AY1743" s="623"/>
      <c r="BD1743" s="611"/>
      <c r="BG1743" s="624"/>
      <c r="BH1743" s="625"/>
      <c r="BI1743" s="672"/>
      <c r="BO1743" s="612"/>
      <c r="BY1743" s="669"/>
      <c r="CA1743" s="669"/>
    </row>
    <row r="1744" spans="3:79" s="610" customFormat="1">
      <c r="C1744" s="611"/>
      <c r="D1744" s="612"/>
      <c r="E1744" s="613"/>
      <c r="F1744" s="614"/>
      <c r="J1744" s="612"/>
      <c r="N1744" s="668"/>
      <c r="P1744" s="618"/>
      <c r="Q1744" s="618"/>
      <c r="R1744" s="618"/>
      <c r="S1744" s="618"/>
      <c r="T1744" s="618"/>
      <c r="U1744" s="618"/>
      <c r="V1744" s="618"/>
      <c r="W1744" s="618"/>
      <c r="X1744" s="618"/>
      <c r="Y1744" s="618"/>
      <c r="Z1744" s="618"/>
      <c r="AC1744" s="619"/>
      <c r="AD1744" s="620"/>
      <c r="AJ1744" s="668"/>
      <c r="AO1744" s="612"/>
      <c r="AP1744" s="612"/>
      <c r="AY1744" s="623"/>
      <c r="BD1744" s="611"/>
      <c r="BG1744" s="624"/>
      <c r="BH1744" s="625"/>
      <c r="BI1744" s="672"/>
      <c r="BO1744" s="612"/>
      <c r="BY1744" s="669"/>
      <c r="CA1744" s="669"/>
    </row>
    <row r="1745" spans="3:79" s="610" customFormat="1">
      <c r="C1745" s="611"/>
      <c r="D1745" s="612"/>
      <c r="E1745" s="613"/>
      <c r="F1745" s="614"/>
      <c r="J1745" s="612"/>
      <c r="N1745" s="668"/>
      <c r="P1745" s="618"/>
      <c r="Q1745" s="618"/>
      <c r="R1745" s="618"/>
      <c r="S1745" s="618"/>
      <c r="T1745" s="618"/>
      <c r="U1745" s="618"/>
      <c r="V1745" s="618"/>
      <c r="W1745" s="618"/>
      <c r="X1745" s="618"/>
      <c r="Y1745" s="618"/>
      <c r="Z1745" s="618"/>
      <c r="AC1745" s="619"/>
      <c r="AD1745" s="620"/>
      <c r="AJ1745" s="668"/>
      <c r="AO1745" s="612"/>
      <c r="AP1745" s="612"/>
      <c r="AY1745" s="623"/>
      <c r="BD1745" s="611"/>
      <c r="BG1745" s="624"/>
      <c r="BH1745" s="625"/>
      <c r="BI1745" s="672"/>
      <c r="BO1745" s="612"/>
      <c r="BY1745" s="669"/>
      <c r="CA1745" s="669"/>
    </row>
    <row r="1746" spans="3:79" s="610" customFormat="1">
      <c r="C1746" s="611"/>
      <c r="D1746" s="612"/>
      <c r="E1746" s="613"/>
      <c r="F1746" s="614"/>
      <c r="J1746" s="612"/>
      <c r="N1746" s="668"/>
      <c r="P1746" s="618"/>
      <c r="Q1746" s="618"/>
      <c r="R1746" s="618"/>
      <c r="S1746" s="618"/>
      <c r="T1746" s="618"/>
      <c r="U1746" s="618"/>
      <c r="V1746" s="618"/>
      <c r="W1746" s="618"/>
      <c r="X1746" s="618"/>
      <c r="Y1746" s="618"/>
      <c r="Z1746" s="618"/>
      <c r="AC1746" s="619"/>
      <c r="AD1746" s="620"/>
      <c r="AJ1746" s="668"/>
      <c r="AO1746" s="612"/>
      <c r="AP1746" s="612"/>
      <c r="AY1746" s="623"/>
      <c r="BD1746" s="611"/>
      <c r="BG1746" s="624"/>
      <c r="BH1746" s="625"/>
      <c r="BI1746" s="672"/>
      <c r="BO1746" s="612"/>
      <c r="BY1746" s="669"/>
      <c r="CA1746" s="669"/>
    </row>
    <row r="1747" spans="3:79" s="610" customFormat="1">
      <c r="C1747" s="611"/>
      <c r="D1747" s="612"/>
      <c r="E1747" s="613"/>
      <c r="F1747" s="614"/>
      <c r="J1747" s="612"/>
      <c r="N1747" s="668"/>
      <c r="P1747" s="618"/>
      <c r="Q1747" s="618"/>
      <c r="R1747" s="618"/>
      <c r="S1747" s="618"/>
      <c r="T1747" s="618"/>
      <c r="U1747" s="618"/>
      <c r="V1747" s="618"/>
      <c r="W1747" s="618"/>
      <c r="X1747" s="618"/>
      <c r="Y1747" s="618"/>
      <c r="Z1747" s="618"/>
      <c r="AC1747" s="619"/>
      <c r="AD1747" s="620"/>
      <c r="AJ1747" s="668"/>
      <c r="AO1747" s="612"/>
      <c r="AP1747" s="612"/>
      <c r="AY1747" s="623"/>
      <c r="BD1747" s="611"/>
      <c r="BG1747" s="624"/>
      <c r="BH1747" s="625"/>
      <c r="BI1747" s="672"/>
      <c r="BO1747" s="612"/>
      <c r="BY1747" s="669"/>
      <c r="CA1747" s="669"/>
    </row>
    <row r="1748" spans="3:79" s="610" customFormat="1">
      <c r="C1748" s="611"/>
      <c r="D1748" s="612"/>
      <c r="E1748" s="613"/>
      <c r="F1748" s="614"/>
      <c r="J1748" s="612"/>
      <c r="N1748" s="668"/>
      <c r="P1748" s="618"/>
      <c r="Q1748" s="618"/>
      <c r="R1748" s="618"/>
      <c r="S1748" s="618"/>
      <c r="T1748" s="618"/>
      <c r="U1748" s="618"/>
      <c r="V1748" s="618"/>
      <c r="W1748" s="618"/>
      <c r="X1748" s="618"/>
      <c r="Y1748" s="618"/>
      <c r="Z1748" s="618"/>
      <c r="AC1748" s="619"/>
      <c r="AD1748" s="620"/>
      <c r="AJ1748" s="668"/>
      <c r="AO1748" s="612"/>
      <c r="AP1748" s="612"/>
      <c r="AY1748" s="623"/>
      <c r="BD1748" s="611"/>
      <c r="BG1748" s="624"/>
      <c r="BH1748" s="625"/>
      <c r="BI1748" s="672"/>
      <c r="BO1748" s="612"/>
      <c r="BY1748" s="669"/>
      <c r="CA1748" s="669"/>
    </row>
    <row r="1749" spans="3:79" s="610" customFormat="1">
      <c r="C1749" s="611"/>
      <c r="D1749" s="612"/>
      <c r="E1749" s="613"/>
      <c r="F1749" s="614"/>
      <c r="J1749" s="612"/>
      <c r="N1749" s="668"/>
      <c r="P1749" s="618"/>
      <c r="Q1749" s="618"/>
      <c r="R1749" s="618"/>
      <c r="S1749" s="618"/>
      <c r="T1749" s="618"/>
      <c r="U1749" s="618"/>
      <c r="V1749" s="618"/>
      <c r="W1749" s="618"/>
      <c r="X1749" s="618"/>
      <c r="Y1749" s="618"/>
      <c r="Z1749" s="618"/>
      <c r="AC1749" s="619"/>
      <c r="AD1749" s="620"/>
      <c r="AJ1749" s="668"/>
      <c r="AO1749" s="612"/>
      <c r="AP1749" s="612"/>
      <c r="AY1749" s="623"/>
      <c r="BD1749" s="611"/>
      <c r="BG1749" s="624"/>
      <c r="BH1749" s="625"/>
      <c r="BI1749" s="672"/>
      <c r="BO1749" s="612"/>
      <c r="BY1749" s="669"/>
      <c r="CA1749" s="669"/>
    </row>
    <row r="1750" spans="3:79" s="610" customFormat="1">
      <c r="C1750" s="611"/>
      <c r="D1750" s="612"/>
      <c r="E1750" s="613"/>
      <c r="F1750" s="614"/>
      <c r="J1750" s="612"/>
      <c r="N1750" s="668"/>
      <c r="P1750" s="618"/>
      <c r="Q1750" s="618"/>
      <c r="R1750" s="618"/>
      <c r="S1750" s="618"/>
      <c r="T1750" s="618"/>
      <c r="U1750" s="618"/>
      <c r="V1750" s="618"/>
      <c r="W1750" s="618"/>
      <c r="X1750" s="618"/>
      <c r="Y1750" s="618"/>
      <c r="Z1750" s="618"/>
      <c r="AC1750" s="619"/>
      <c r="AD1750" s="620"/>
      <c r="AJ1750" s="668"/>
      <c r="AO1750" s="612"/>
      <c r="AP1750" s="612"/>
      <c r="AY1750" s="623"/>
      <c r="BD1750" s="611"/>
      <c r="BG1750" s="624"/>
      <c r="BH1750" s="625"/>
      <c r="BI1750" s="672"/>
      <c r="BO1750" s="612"/>
      <c r="BY1750" s="669"/>
      <c r="CA1750" s="669"/>
    </row>
    <row r="1751" spans="3:79" s="610" customFormat="1">
      <c r="C1751" s="611"/>
      <c r="D1751" s="612"/>
      <c r="E1751" s="613"/>
      <c r="F1751" s="614"/>
      <c r="J1751" s="612"/>
      <c r="N1751" s="668"/>
      <c r="P1751" s="618"/>
      <c r="Q1751" s="618"/>
      <c r="R1751" s="618"/>
      <c r="S1751" s="618"/>
      <c r="T1751" s="618"/>
      <c r="U1751" s="618"/>
      <c r="V1751" s="618"/>
      <c r="W1751" s="618"/>
      <c r="X1751" s="618"/>
      <c r="Y1751" s="618"/>
      <c r="Z1751" s="618"/>
      <c r="AC1751" s="619"/>
      <c r="AD1751" s="620"/>
      <c r="AJ1751" s="668"/>
      <c r="AO1751" s="612"/>
      <c r="AP1751" s="612"/>
      <c r="AY1751" s="623"/>
      <c r="BD1751" s="611"/>
      <c r="BG1751" s="624"/>
      <c r="BH1751" s="625"/>
      <c r="BI1751" s="672"/>
      <c r="BO1751" s="612"/>
      <c r="BY1751" s="669"/>
      <c r="CA1751" s="669"/>
    </row>
    <row r="1752" spans="3:79" s="610" customFormat="1">
      <c r="C1752" s="611"/>
      <c r="D1752" s="612"/>
      <c r="E1752" s="613"/>
      <c r="F1752" s="614"/>
      <c r="J1752" s="612"/>
      <c r="N1752" s="668"/>
      <c r="P1752" s="618"/>
      <c r="Q1752" s="618"/>
      <c r="R1752" s="618"/>
      <c r="S1752" s="618"/>
      <c r="T1752" s="618"/>
      <c r="U1752" s="618"/>
      <c r="V1752" s="618"/>
      <c r="W1752" s="618"/>
      <c r="X1752" s="618"/>
      <c r="Y1752" s="618"/>
      <c r="Z1752" s="618"/>
      <c r="AC1752" s="619"/>
      <c r="AD1752" s="620"/>
      <c r="AJ1752" s="668"/>
      <c r="AO1752" s="612"/>
      <c r="AP1752" s="612"/>
      <c r="AY1752" s="623"/>
      <c r="BD1752" s="611"/>
      <c r="BG1752" s="624"/>
      <c r="BH1752" s="625"/>
      <c r="BI1752" s="672"/>
      <c r="BO1752" s="612"/>
      <c r="BY1752" s="669"/>
      <c r="CA1752" s="669"/>
    </row>
    <row r="1753" spans="3:79" s="610" customFormat="1">
      <c r="C1753" s="611"/>
      <c r="D1753" s="612"/>
      <c r="E1753" s="613"/>
      <c r="F1753" s="614"/>
      <c r="J1753" s="612"/>
      <c r="N1753" s="668"/>
      <c r="P1753" s="618"/>
      <c r="Q1753" s="618"/>
      <c r="R1753" s="618"/>
      <c r="S1753" s="618"/>
      <c r="T1753" s="618"/>
      <c r="U1753" s="618"/>
      <c r="V1753" s="618"/>
      <c r="W1753" s="618"/>
      <c r="X1753" s="618"/>
      <c r="Y1753" s="618"/>
      <c r="Z1753" s="618"/>
      <c r="AC1753" s="619"/>
      <c r="AD1753" s="620"/>
      <c r="AJ1753" s="668"/>
      <c r="AO1753" s="612"/>
      <c r="AP1753" s="612"/>
      <c r="AY1753" s="623"/>
      <c r="BD1753" s="611"/>
      <c r="BG1753" s="624"/>
      <c r="BH1753" s="625"/>
      <c r="BI1753" s="672"/>
      <c r="BO1753" s="612"/>
      <c r="BY1753" s="669"/>
      <c r="CA1753" s="669"/>
    </row>
    <row r="1754" spans="3:79" s="610" customFormat="1">
      <c r="C1754" s="611"/>
      <c r="D1754" s="612"/>
      <c r="E1754" s="613"/>
      <c r="F1754" s="614"/>
      <c r="J1754" s="612"/>
      <c r="N1754" s="668"/>
      <c r="P1754" s="618"/>
      <c r="Q1754" s="618"/>
      <c r="R1754" s="618"/>
      <c r="S1754" s="618"/>
      <c r="T1754" s="618"/>
      <c r="U1754" s="618"/>
      <c r="V1754" s="618"/>
      <c r="W1754" s="618"/>
      <c r="X1754" s="618"/>
      <c r="Y1754" s="618"/>
      <c r="Z1754" s="618"/>
      <c r="AC1754" s="619"/>
      <c r="AD1754" s="620"/>
      <c r="AJ1754" s="668"/>
      <c r="AO1754" s="612"/>
      <c r="AP1754" s="612"/>
      <c r="AY1754" s="623"/>
      <c r="BD1754" s="611"/>
      <c r="BG1754" s="624"/>
      <c r="BH1754" s="625"/>
      <c r="BI1754" s="672"/>
      <c r="BO1754" s="612"/>
      <c r="BY1754" s="669"/>
      <c r="CA1754" s="669"/>
    </row>
    <row r="1755" spans="3:79" s="610" customFormat="1">
      <c r="C1755" s="611"/>
      <c r="D1755" s="612"/>
      <c r="E1755" s="613"/>
      <c r="F1755" s="614"/>
      <c r="J1755" s="612"/>
      <c r="N1755" s="668"/>
      <c r="P1755" s="618"/>
      <c r="Q1755" s="618"/>
      <c r="R1755" s="618"/>
      <c r="S1755" s="618"/>
      <c r="T1755" s="618"/>
      <c r="U1755" s="618"/>
      <c r="V1755" s="618"/>
      <c r="W1755" s="618"/>
      <c r="X1755" s="618"/>
      <c r="Y1755" s="618"/>
      <c r="Z1755" s="618"/>
      <c r="AC1755" s="619"/>
      <c r="AD1755" s="620"/>
      <c r="AJ1755" s="668"/>
      <c r="AO1755" s="612"/>
      <c r="AP1755" s="612"/>
      <c r="AY1755" s="623"/>
      <c r="BD1755" s="611"/>
      <c r="BG1755" s="624"/>
      <c r="BH1755" s="625"/>
      <c r="BI1755" s="672"/>
      <c r="BO1755" s="612"/>
      <c r="BY1755" s="669"/>
      <c r="CA1755" s="669"/>
    </row>
    <row r="1756" spans="3:79" s="610" customFormat="1">
      <c r="C1756" s="611"/>
      <c r="D1756" s="612"/>
      <c r="E1756" s="613"/>
      <c r="F1756" s="614"/>
      <c r="J1756" s="612"/>
      <c r="N1756" s="668"/>
      <c r="P1756" s="618"/>
      <c r="Q1756" s="618"/>
      <c r="R1756" s="618"/>
      <c r="S1756" s="618"/>
      <c r="T1756" s="618"/>
      <c r="U1756" s="618"/>
      <c r="V1756" s="618"/>
      <c r="W1756" s="618"/>
      <c r="X1756" s="618"/>
      <c r="Y1756" s="618"/>
      <c r="Z1756" s="618"/>
      <c r="AC1756" s="619"/>
      <c r="AD1756" s="620"/>
      <c r="AJ1756" s="668"/>
      <c r="AO1756" s="612"/>
      <c r="AP1756" s="612"/>
      <c r="AY1756" s="623"/>
      <c r="BD1756" s="611"/>
      <c r="BG1756" s="624"/>
      <c r="BH1756" s="625"/>
      <c r="BI1756" s="672"/>
      <c r="BO1756" s="612"/>
      <c r="BY1756" s="669"/>
      <c r="CA1756" s="669"/>
    </row>
    <row r="1757" spans="3:79" s="610" customFormat="1">
      <c r="C1757" s="611"/>
      <c r="D1757" s="612"/>
      <c r="E1757" s="613"/>
      <c r="F1757" s="614"/>
      <c r="J1757" s="612"/>
      <c r="N1757" s="668"/>
      <c r="P1757" s="618"/>
      <c r="Q1757" s="618"/>
      <c r="R1757" s="618"/>
      <c r="S1757" s="618"/>
      <c r="T1757" s="618"/>
      <c r="U1757" s="618"/>
      <c r="V1757" s="618"/>
      <c r="W1757" s="618"/>
      <c r="X1757" s="618"/>
      <c r="Y1757" s="618"/>
      <c r="Z1757" s="618"/>
      <c r="AC1757" s="619"/>
      <c r="AD1757" s="620"/>
      <c r="AJ1757" s="668"/>
      <c r="AO1757" s="612"/>
      <c r="AP1757" s="612"/>
      <c r="AY1757" s="623"/>
      <c r="BD1757" s="611"/>
      <c r="BG1757" s="624"/>
      <c r="BH1757" s="625"/>
      <c r="BI1757" s="672"/>
      <c r="BO1757" s="612"/>
      <c r="BY1757" s="669"/>
      <c r="CA1757" s="669"/>
    </row>
    <row r="1758" spans="3:79" s="610" customFormat="1">
      <c r="C1758" s="611"/>
      <c r="D1758" s="612"/>
      <c r="E1758" s="613"/>
      <c r="F1758" s="614"/>
      <c r="J1758" s="612"/>
      <c r="N1758" s="668"/>
      <c r="P1758" s="618"/>
      <c r="Q1758" s="618"/>
      <c r="R1758" s="618"/>
      <c r="S1758" s="618"/>
      <c r="T1758" s="618"/>
      <c r="U1758" s="618"/>
      <c r="V1758" s="618"/>
      <c r="W1758" s="618"/>
      <c r="X1758" s="618"/>
      <c r="Y1758" s="618"/>
      <c r="Z1758" s="618"/>
      <c r="AC1758" s="619"/>
      <c r="AD1758" s="620"/>
      <c r="AJ1758" s="668"/>
      <c r="AO1758" s="612"/>
      <c r="AP1758" s="612"/>
      <c r="AY1758" s="623"/>
      <c r="BD1758" s="611"/>
      <c r="BG1758" s="624"/>
      <c r="BH1758" s="625"/>
      <c r="BI1758" s="672"/>
      <c r="BO1758" s="612"/>
      <c r="BY1758" s="669"/>
      <c r="CA1758" s="669"/>
    </row>
    <row r="1759" spans="3:79" s="610" customFormat="1">
      <c r="C1759" s="611"/>
      <c r="D1759" s="612"/>
      <c r="E1759" s="613"/>
      <c r="F1759" s="614"/>
      <c r="J1759" s="612"/>
      <c r="N1759" s="668"/>
      <c r="P1759" s="618"/>
      <c r="Q1759" s="618"/>
      <c r="R1759" s="618"/>
      <c r="S1759" s="618"/>
      <c r="T1759" s="618"/>
      <c r="U1759" s="618"/>
      <c r="V1759" s="618"/>
      <c r="W1759" s="618"/>
      <c r="X1759" s="618"/>
      <c r="Y1759" s="618"/>
      <c r="Z1759" s="618"/>
      <c r="AC1759" s="619"/>
      <c r="AD1759" s="620"/>
      <c r="AJ1759" s="668"/>
      <c r="AO1759" s="612"/>
      <c r="AP1759" s="612"/>
      <c r="AY1759" s="623"/>
      <c r="BD1759" s="611"/>
      <c r="BG1759" s="624"/>
      <c r="BH1759" s="625"/>
      <c r="BI1759" s="672"/>
      <c r="BO1759" s="612"/>
      <c r="BY1759" s="669"/>
      <c r="CA1759" s="669"/>
    </row>
    <row r="1760" spans="3:79" s="610" customFormat="1">
      <c r="C1760" s="611"/>
      <c r="D1760" s="612"/>
      <c r="E1760" s="613"/>
      <c r="F1760" s="614"/>
      <c r="J1760" s="612"/>
      <c r="N1760" s="668"/>
      <c r="P1760" s="618"/>
      <c r="Q1760" s="618"/>
      <c r="R1760" s="618"/>
      <c r="S1760" s="618"/>
      <c r="T1760" s="618"/>
      <c r="U1760" s="618"/>
      <c r="V1760" s="618"/>
      <c r="W1760" s="618"/>
      <c r="X1760" s="618"/>
      <c r="Y1760" s="618"/>
      <c r="Z1760" s="618"/>
      <c r="AC1760" s="619"/>
      <c r="AD1760" s="620"/>
      <c r="AJ1760" s="668"/>
      <c r="AO1760" s="612"/>
      <c r="AP1760" s="612"/>
      <c r="AY1760" s="623"/>
      <c r="BD1760" s="611"/>
      <c r="BG1760" s="624"/>
      <c r="BH1760" s="625"/>
      <c r="BI1760" s="672"/>
      <c r="BO1760" s="612"/>
      <c r="BY1760" s="669"/>
      <c r="CA1760" s="669"/>
    </row>
    <row r="1761" spans="3:79" s="610" customFormat="1">
      <c r="C1761" s="611"/>
      <c r="D1761" s="612"/>
      <c r="E1761" s="613"/>
      <c r="F1761" s="614"/>
      <c r="J1761" s="612"/>
      <c r="N1761" s="668"/>
      <c r="P1761" s="618"/>
      <c r="Q1761" s="618"/>
      <c r="R1761" s="618"/>
      <c r="S1761" s="618"/>
      <c r="T1761" s="618"/>
      <c r="U1761" s="618"/>
      <c r="V1761" s="618"/>
      <c r="W1761" s="618"/>
      <c r="X1761" s="618"/>
      <c r="Y1761" s="618"/>
      <c r="Z1761" s="618"/>
      <c r="AC1761" s="619"/>
      <c r="AD1761" s="620"/>
      <c r="AJ1761" s="668"/>
      <c r="AO1761" s="612"/>
      <c r="AP1761" s="612"/>
      <c r="AY1761" s="623"/>
      <c r="BD1761" s="611"/>
      <c r="BG1761" s="624"/>
      <c r="BH1761" s="625"/>
      <c r="BI1761" s="672"/>
      <c r="BO1761" s="612"/>
      <c r="BY1761" s="669"/>
      <c r="CA1761" s="669"/>
    </row>
    <row r="1762" spans="3:79" s="610" customFormat="1">
      <c r="C1762" s="611"/>
      <c r="D1762" s="612"/>
      <c r="E1762" s="613"/>
      <c r="F1762" s="614"/>
      <c r="J1762" s="612"/>
      <c r="N1762" s="668"/>
      <c r="P1762" s="618"/>
      <c r="Q1762" s="618"/>
      <c r="R1762" s="618"/>
      <c r="S1762" s="618"/>
      <c r="T1762" s="618"/>
      <c r="U1762" s="618"/>
      <c r="V1762" s="618"/>
      <c r="W1762" s="618"/>
      <c r="X1762" s="618"/>
      <c r="Y1762" s="618"/>
      <c r="Z1762" s="618"/>
      <c r="AC1762" s="619"/>
      <c r="AD1762" s="620"/>
      <c r="AJ1762" s="668"/>
      <c r="AO1762" s="612"/>
      <c r="AP1762" s="612"/>
      <c r="AY1762" s="623"/>
      <c r="BD1762" s="611"/>
      <c r="BG1762" s="624"/>
      <c r="BH1762" s="625"/>
      <c r="BI1762" s="672"/>
      <c r="BO1762" s="612"/>
      <c r="BY1762" s="669"/>
      <c r="CA1762" s="669"/>
    </row>
    <row r="1763" spans="3:79" s="610" customFormat="1">
      <c r="C1763" s="611"/>
      <c r="D1763" s="612"/>
      <c r="E1763" s="613"/>
      <c r="F1763" s="614"/>
      <c r="J1763" s="612"/>
      <c r="N1763" s="668"/>
      <c r="P1763" s="618"/>
      <c r="Q1763" s="618"/>
      <c r="R1763" s="618"/>
      <c r="S1763" s="618"/>
      <c r="T1763" s="618"/>
      <c r="U1763" s="618"/>
      <c r="V1763" s="618"/>
      <c r="W1763" s="618"/>
      <c r="X1763" s="618"/>
      <c r="Y1763" s="618"/>
      <c r="Z1763" s="618"/>
      <c r="AC1763" s="619"/>
      <c r="AD1763" s="620"/>
      <c r="AJ1763" s="668"/>
      <c r="AO1763" s="612"/>
      <c r="AP1763" s="612"/>
      <c r="AY1763" s="623"/>
      <c r="BD1763" s="611"/>
      <c r="BG1763" s="624"/>
      <c r="BH1763" s="625"/>
      <c r="BI1763" s="672"/>
      <c r="BO1763" s="612"/>
      <c r="BY1763" s="669"/>
      <c r="CA1763" s="669"/>
    </row>
    <row r="1764" spans="3:79" s="610" customFormat="1">
      <c r="C1764" s="611"/>
      <c r="D1764" s="612"/>
      <c r="E1764" s="613"/>
      <c r="F1764" s="614"/>
      <c r="J1764" s="612"/>
      <c r="N1764" s="668"/>
      <c r="P1764" s="618"/>
      <c r="Q1764" s="618"/>
      <c r="R1764" s="618"/>
      <c r="S1764" s="618"/>
      <c r="T1764" s="618"/>
      <c r="U1764" s="618"/>
      <c r="V1764" s="618"/>
      <c r="W1764" s="618"/>
      <c r="X1764" s="618"/>
      <c r="Y1764" s="618"/>
      <c r="Z1764" s="618"/>
      <c r="AC1764" s="619"/>
      <c r="AD1764" s="620"/>
      <c r="AJ1764" s="668"/>
      <c r="AO1764" s="612"/>
      <c r="AP1764" s="612"/>
      <c r="AY1764" s="623"/>
      <c r="BD1764" s="611"/>
      <c r="BG1764" s="624"/>
      <c r="BH1764" s="625"/>
      <c r="BI1764" s="672"/>
      <c r="BO1764" s="612"/>
      <c r="BY1764" s="669"/>
      <c r="CA1764" s="669"/>
    </row>
    <row r="1765" spans="3:79" s="610" customFormat="1">
      <c r="C1765" s="611"/>
      <c r="D1765" s="612"/>
      <c r="E1765" s="613"/>
      <c r="F1765" s="614"/>
      <c r="J1765" s="612"/>
      <c r="N1765" s="668"/>
      <c r="P1765" s="618"/>
      <c r="Q1765" s="618"/>
      <c r="R1765" s="618"/>
      <c r="S1765" s="618"/>
      <c r="T1765" s="618"/>
      <c r="U1765" s="618"/>
      <c r="V1765" s="618"/>
      <c r="W1765" s="618"/>
      <c r="X1765" s="618"/>
      <c r="Y1765" s="618"/>
      <c r="Z1765" s="618"/>
      <c r="AC1765" s="619"/>
      <c r="AD1765" s="620"/>
      <c r="AJ1765" s="668"/>
      <c r="AO1765" s="612"/>
      <c r="AP1765" s="612"/>
      <c r="AY1765" s="623"/>
      <c r="BD1765" s="611"/>
      <c r="BG1765" s="624"/>
      <c r="BH1765" s="625"/>
      <c r="BI1765" s="672"/>
      <c r="BO1765" s="612"/>
      <c r="BY1765" s="669"/>
      <c r="CA1765" s="669"/>
    </row>
    <row r="1766" spans="3:79" s="610" customFormat="1">
      <c r="C1766" s="611"/>
      <c r="D1766" s="612"/>
      <c r="E1766" s="613"/>
      <c r="F1766" s="614"/>
      <c r="J1766" s="612"/>
      <c r="N1766" s="668"/>
      <c r="P1766" s="618"/>
      <c r="Q1766" s="618"/>
      <c r="R1766" s="618"/>
      <c r="S1766" s="618"/>
      <c r="T1766" s="618"/>
      <c r="U1766" s="618"/>
      <c r="V1766" s="618"/>
      <c r="W1766" s="618"/>
      <c r="X1766" s="618"/>
      <c r="Y1766" s="618"/>
      <c r="Z1766" s="618"/>
      <c r="AC1766" s="619"/>
      <c r="AD1766" s="620"/>
      <c r="AJ1766" s="668"/>
      <c r="AO1766" s="612"/>
      <c r="AP1766" s="612"/>
      <c r="AY1766" s="623"/>
      <c r="BD1766" s="611"/>
      <c r="BG1766" s="624"/>
      <c r="BH1766" s="625"/>
      <c r="BI1766" s="672"/>
      <c r="BO1766" s="612"/>
      <c r="BY1766" s="669"/>
      <c r="CA1766" s="669"/>
    </row>
    <row r="1767" spans="3:79" s="610" customFormat="1">
      <c r="C1767" s="611"/>
      <c r="D1767" s="612"/>
      <c r="E1767" s="613"/>
      <c r="F1767" s="614"/>
      <c r="J1767" s="612"/>
      <c r="N1767" s="668"/>
      <c r="P1767" s="618"/>
      <c r="Q1767" s="618"/>
      <c r="R1767" s="618"/>
      <c r="S1767" s="618"/>
      <c r="T1767" s="618"/>
      <c r="U1767" s="618"/>
      <c r="V1767" s="618"/>
      <c r="W1767" s="618"/>
      <c r="X1767" s="618"/>
      <c r="Y1767" s="618"/>
      <c r="Z1767" s="618"/>
      <c r="AC1767" s="619"/>
      <c r="AD1767" s="620"/>
      <c r="AJ1767" s="668"/>
      <c r="AO1767" s="612"/>
      <c r="AP1767" s="612"/>
      <c r="AY1767" s="623"/>
      <c r="BD1767" s="611"/>
      <c r="BG1767" s="624"/>
      <c r="BH1767" s="625"/>
      <c r="BI1767" s="672"/>
      <c r="BO1767" s="612"/>
      <c r="BY1767" s="669"/>
      <c r="CA1767" s="669"/>
    </row>
    <row r="1768" spans="3:79" s="610" customFormat="1">
      <c r="C1768" s="611"/>
      <c r="D1768" s="612"/>
      <c r="E1768" s="613"/>
      <c r="F1768" s="614"/>
      <c r="J1768" s="612"/>
      <c r="N1768" s="668"/>
      <c r="P1768" s="618"/>
      <c r="Q1768" s="618"/>
      <c r="R1768" s="618"/>
      <c r="S1768" s="618"/>
      <c r="T1768" s="618"/>
      <c r="U1768" s="618"/>
      <c r="V1768" s="618"/>
      <c r="W1768" s="618"/>
      <c r="X1768" s="618"/>
      <c r="Y1768" s="618"/>
      <c r="Z1768" s="618"/>
      <c r="AC1768" s="619"/>
      <c r="AD1768" s="620"/>
      <c r="AJ1768" s="668"/>
      <c r="AO1768" s="612"/>
      <c r="AP1768" s="612"/>
      <c r="AY1768" s="623"/>
      <c r="BD1768" s="611"/>
      <c r="BG1768" s="624"/>
      <c r="BH1768" s="625"/>
      <c r="BI1768" s="672"/>
      <c r="BO1768" s="612"/>
      <c r="BY1768" s="669"/>
      <c r="CA1768" s="669"/>
    </row>
    <row r="1769" spans="3:79" s="610" customFormat="1">
      <c r="C1769" s="611"/>
      <c r="D1769" s="612"/>
      <c r="E1769" s="613"/>
      <c r="F1769" s="614"/>
      <c r="J1769" s="612"/>
      <c r="N1769" s="668"/>
      <c r="P1769" s="618"/>
      <c r="Q1769" s="618"/>
      <c r="R1769" s="618"/>
      <c r="S1769" s="618"/>
      <c r="T1769" s="618"/>
      <c r="U1769" s="618"/>
      <c r="V1769" s="618"/>
      <c r="W1769" s="618"/>
      <c r="X1769" s="618"/>
      <c r="Y1769" s="618"/>
      <c r="Z1769" s="618"/>
      <c r="AC1769" s="619"/>
      <c r="AD1769" s="620"/>
      <c r="AJ1769" s="668"/>
      <c r="AO1769" s="612"/>
      <c r="AP1769" s="612"/>
      <c r="AY1769" s="623"/>
      <c r="BD1769" s="611"/>
      <c r="BG1769" s="624"/>
      <c r="BH1769" s="625"/>
      <c r="BI1769" s="672"/>
      <c r="BO1769" s="612"/>
      <c r="BY1769" s="669"/>
      <c r="CA1769" s="669"/>
    </row>
    <row r="1770" spans="3:79" s="610" customFormat="1">
      <c r="C1770" s="611"/>
      <c r="D1770" s="612"/>
      <c r="E1770" s="613"/>
      <c r="F1770" s="614"/>
      <c r="J1770" s="612"/>
      <c r="N1770" s="668"/>
      <c r="P1770" s="618"/>
      <c r="Q1770" s="618"/>
      <c r="R1770" s="618"/>
      <c r="S1770" s="618"/>
      <c r="T1770" s="618"/>
      <c r="U1770" s="618"/>
      <c r="V1770" s="618"/>
      <c r="W1770" s="618"/>
      <c r="X1770" s="618"/>
      <c r="Y1770" s="618"/>
      <c r="Z1770" s="618"/>
      <c r="AC1770" s="619"/>
      <c r="AD1770" s="620"/>
      <c r="AJ1770" s="668"/>
      <c r="AO1770" s="612"/>
      <c r="AP1770" s="612"/>
      <c r="AY1770" s="623"/>
      <c r="BD1770" s="611"/>
      <c r="BG1770" s="624"/>
      <c r="BH1770" s="625"/>
      <c r="BI1770" s="672"/>
      <c r="BO1770" s="612"/>
      <c r="BY1770" s="669"/>
      <c r="CA1770" s="669"/>
    </row>
    <row r="1771" spans="3:79" s="610" customFormat="1">
      <c r="C1771" s="611"/>
      <c r="D1771" s="612"/>
      <c r="E1771" s="613"/>
      <c r="F1771" s="614"/>
      <c r="J1771" s="612"/>
      <c r="N1771" s="668"/>
      <c r="P1771" s="618"/>
      <c r="Q1771" s="618"/>
      <c r="R1771" s="618"/>
      <c r="S1771" s="618"/>
      <c r="T1771" s="618"/>
      <c r="U1771" s="618"/>
      <c r="V1771" s="618"/>
      <c r="W1771" s="618"/>
      <c r="X1771" s="618"/>
      <c r="Y1771" s="618"/>
      <c r="Z1771" s="618"/>
      <c r="AC1771" s="619"/>
      <c r="AD1771" s="620"/>
      <c r="AJ1771" s="668"/>
      <c r="AO1771" s="612"/>
      <c r="AP1771" s="612"/>
      <c r="AY1771" s="623"/>
      <c r="BD1771" s="611"/>
      <c r="BG1771" s="624"/>
      <c r="BH1771" s="625"/>
      <c r="BI1771" s="672"/>
      <c r="BO1771" s="612"/>
      <c r="BY1771" s="669"/>
      <c r="CA1771" s="669"/>
    </row>
    <row r="1772" spans="3:79" s="610" customFormat="1">
      <c r="C1772" s="611"/>
      <c r="D1772" s="612"/>
      <c r="E1772" s="613"/>
      <c r="F1772" s="614"/>
      <c r="J1772" s="612"/>
      <c r="N1772" s="668"/>
      <c r="P1772" s="618"/>
      <c r="Q1772" s="618"/>
      <c r="R1772" s="618"/>
      <c r="S1772" s="618"/>
      <c r="T1772" s="618"/>
      <c r="U1772" s="618"/>
      <c r="V1772" s="618"/>
      <c r="W1772" s="618"/>
      <c r="X1772" s="618"/>
      <c r="Y1772" s="618"/>
      <c r="Z1772" s="618"/>
      <c r="AC1772" s="619"/>
      <c r="AD1772" s="620"/>
      <c r="AJ1772" s="668"/>
      <c r="AO1772" s="612"/>
      <c r="AP1772" s="612"/>
      <c r="AY1772" s="623"/>
      <c r="BD1772" s="611"/>
      <c r="BG1772" s="624"/>
      <c r="BH1772" s="625"/>
      <c r="BI1772" s="672"/>
      <c r="BO1772" s="612"/>
      <c r="BY1772" s="669"/>
      <c r="CA1772" s="669"/>
    </row>
    <row r="1773" spans="3:79" s="610" customFormat="1">
      <c r="C1773" s="611"/>
      <c r="D1773" s="612"/>
      <c r="E1773" s="613"/>
      <c r="F1773" s="614"/>
      <c r="J1773" s="612"/>
      <c r="N1773" s="668"/>
      <c r="P1773" s="618"/>
      <c r="Q1773" s="618"/>
      <c r="R1773" s="618"/>
      <c r="S1773" s="618"/>
      <c r="T1773" s="618"/>
      <c r="U1773" s="618"/>
      <c r="V1773" s="618"/>
      <c r="W1773" s="618"/>
      <c r="X1773" s="618"/>
      <c r="Y1773" s="618"/>
      <c r="Z1773" s="618"/>
      <c r="AC1773" s="619"/>
      <c r="AD1773" s="620"/>
      <c r="AJ1773" s="668"/>
      <c r="AO1773" s="612"/>
      <c r="AP1773" s="612"/>
      <c r="AY1773" s="623"/>
      <c r="BD1773" s="611"/>
      <c r="BG1773" s="624"/>
      <c r="BH1773" s="625"/>
      <c r="BI1773" s="672"/>
      <c r="BO1773" s="612"/>
      <c r="BY1773" s="669"/>
      <c r="CA1773" s="669"/>
    </row>
    <row r="1774" spans="3:79" s="610" customFormat="1">
      <c r="C1774" s="611"/>
      <c r="D1774" s="612"/>
      <c r="E1774" s="613"/>
      <c r="F1774" s="614"/>
      <c r="J1774" s="612"/>
      <c r="N1774" s="668"/>
      <c r="P1774" s="618"/>
      <c r="Q1774" s="618"/>
      <c r="R1774" s="618"/>
      <c r="S1774" s="618"/>
      <c r="T1774" s="618"/>
      <c r="U1774" s="618"/>
      <c r="V1774" s="618"/>
      <c r="W1774" s="618"/>
      <c r="X1774" s="618"/>
      <c r="Y1774" s="618"/>
      <c r="Z1774" s="618"/>
      <c r="AC1774" s="619"/>
      <c r="AD1774" s="620"/>
      <c r="AJ1774" s="668"/>
      <c r="AO1774" s="612"/>
      <c r="AP1774" s="612"/>
      <c r="AY1774" s="623"/>
      <c r="BD1774" s="611"/>
      <c r="BG1774" s="624"/>
      <c r="BH1774" s="625"/>
      <c r="BI1774" s="672"/>
      <c r="BO1774" s="612"/>
      <c r="BY1774" s="669"/>
      <c r="CA1774" s="669"/>
    </row>
    <row r="1775" spans="3:79" s="610" customFormat="1">
      <c r="C1775" s="611"/>
      <c r="D1775" s="612"/>
      <c r="E1775" s="613"/>
      <c r="F1775" s="614"/>
      <c r="J1775" s="612"/>
      <c r="N1775" s="668"/>
      <c r="P1775" s="618"/>
      <c r="Q1775" s="618"/>
      <c r="R1775" s="618"/>
      <c r="S1775" s="618"/>
      <c r="T1775" s="618"/>
      <c r="U1775" s="618"/>
      <c r="V1775" s="618"/>
      <c r="W1775" s="618"/>
      <c r="X1775" s="618"/>
      <c r="Y1775" s="618"/>
      <c r="Z1775" s="618"/>
      <c r="AC1775" s="619"/>
      <c r="AD1775" s="620"/>
      <c r="AJ1775" s="668"/>
      <c r="AO1775" s="612"/>
      <c r="AP1775" s="612"/>
      <c r="AY1775" s="623"/>
      <c r="BD1775" s="611"/>
      <c r="BG1775" s="624"/>
      <c r="BH1775" s="625"/>
      <c r="BI1775" s="672"/>
      <c r="BO1775" s="612"/>
      <c r="BY1775" s="669"/>
      <c r="CA1775" s="669"/>
    </row>
    <row r="1776" spans="3:79" s="610" customFormat="1">
      <c r="C1776" s="611"/>
      <c r="D1776" s="612"/>
      <c r="E1776" s="613"/>
      <c r="F1776" s="614"/>
      <c r="J1776" s="612"/>
      <c r="N1776" s="668"/>
      <c r="P1776" s="618"/>
      <c r="Q1776" s="618"/>
      <c r="R1776" s="618"/>
      <c r="S1776" s="618"/>
      <c r="T1776" s="618"/>
      <c r="U1776" s="618"/>
      <c r="V1776" s="618"/>
      <c r="W1776" s="618"/>
      <c r="X1776" s="618"/>
      <c r="Y1776" s="618"/>
      <c r="Z1776" s="618"/>
      <c r="AC1776" s="619"/>
      <c r="AD1776" s="620"/>
      <c r="AJ1776" s="668"/>
      <c r="AO1776" s="612"/>
      <c r="AP1776" s="612"/>
      <c r="AY1776" s="623"/>
      <c r="BD1776" s="611"/>
      <c r="BG1776" s="624"/>
      <c r="BH1776" s="625"/>
      <c r="BI1776" s="672"/>
      <c r="BO1776" s="612"/>
      <c r="BY1776" s="669"/>
      <c r="CA1776" s="669"/>
    </row>
    <row r="1777" spans="3:79" s="610" customFormat="1">
      <c r="C1777" s="611"/>
      <c r="D1777" s="612"/>
      <c r="E1777" s="613"/>
      <c r="F1777" s="614"/>
      <c r="J1777" s="612"/>
      <c r="N1777" s="668"/>
      <c r="P1777" s="618"/>
      <c r="Q1777" s="618"/>
      <c r="R1777" s="618"/>
      <c r="S1777" s="618"/>
      <c r="T1777" s="618"/>
      <c r="U1777" s="618"/>
      <c r="V1777" s="618"/>
      <c r="W1777" s="618"/>
      <c r="X1777" s="618"/>
      <c r="Y1777" s="618"/>
      <c r="Z1777" s="618"/>
      <c r="AC1777" s="619"/>
      <c r="AD1777" s="620"/>
      <c r="AJ1777" s="668"/>
      <c r="AO1777" s="612"/>
      <c r="AP1777" s="612"/>
      <c r="AY1777" s="623"/>
      <c r="BD1777" s="611"/>
      <c r="BG1777" s="624"/>
      <c r="BH1777" s="625"/>
      <c r="BI1777" s="672"/>
      <c r="BO1777" s="612"/>
      <c r="BY1777" s="669"/>
      <c r="CA1777" s="669"/>
    </row>
    <row r="1778" spans="3:79" s="610" customFormat="1">
      <c r="C1778" s="611"/>
      <c r="D1778" s="612"/>
      <c r="E1778" s="613"/>
      <c r="F1778" s="614"/>
      <c r="J1778" s="612"/>
      <c r="N1778" s="668"/>
      <c r="P1778" s="618"/>
      <c r="Q1778" s="618"/>
      <c r="R1778" s="618"/>
      <c r="S1778" s="618"/>
      <c r="T1778" s="618"/>
      <c r="U1778" s="618"/>
      <c r="V1778" s="618"/>
      <c r="W1778" s="618"/>
      <c r="X1778" s="618"/>
      <c r="Y1778" s="618"/>
      <c r="Z1778" s="618"/>
      <c r="AC1778" s="619"/>
      <c r="AD1778" s="620"/>
      <c r="AJ1778" s="668"/>
      <c r="AO1778" s="612"/>
      <c r="AP1778" s="612"/>
      <c r="AY1778" s="623"/>
      <c r="BD1778" s="611"/>
      <c r="BG1778" s="624"/>
      <c r="BH1778" s="625"/>
      <c r="BI1778" s="672"/>
      <c r="BO1778" s="612"/>
      <c r="BY1778" s="669"/>
      <c r="CA1778" s="669"/>
    </row>
    <row r="1779" spans="3:79" s="610" customFormat="1">
      <c r="C1779" s="611"/>
      <c r="D1779" s="612"/>
      <c r="E1779" s="613"/>
      <c r="F1779" s="614"/>
      <c r="J1779" s="612"/>
      <c r="N1779" s="668"/>
      <c r="P1779" s="618"/>
      <c r="Q1779" s="618"/>
      <c r="R1779" s="618"/>
      <c r="S1779" s="618"/>
      <c r="T1779" s="618"/>
      <c r="U1779" s="618"/>
      <c r="V1779" s="618"/>
      <c r="W1779" s="618"/>
      <c r="X1779" s="618"/>
      <c r="Y1779" s="618"/>
      <c r="Z1779" s="618"/>
      <c r="AC1779" s="619"/>
      <c r="AD1779" s="620"/>
      <c r="AJ1779" s="668"/>
      <c r="AO1779" s="612"/>
      <c r="AP1779" s="612"/>
      <c r="AY1779" s="623"/>
      <c r="BD1779" s="611"/>
      <c r="BG1779" s="624"/>
      <c r="BH1779" s="625"/>
      <c r="BI1779" s="672"/>
      <c r="BO1779" s="612"/>
      <c r="BY1779" s="669"/>
      <c r="CA1779" s="669"/>
    </row>
    <row r="1780" spans="3:79" s="610" customFormat="1">
      <c r="C1780" s="611"/>
      <c r="D1780" s="612"/>
      <c r="E1780" s="613"/>
      <c r="F1780" s="614"/>
      <c r="J1780" s="612"/>
      <c r="N1780" s="668"/>
      <c r="P1780" s="618"/>
      <c r="Q1780" s="618"/>
      <c r="R1780" s="618"/>
      <c r="S1780" s="618"/>
      <c r="T1780" s="618"/>
      <c r="U1780" s="618"/>
      <c r="V1780" s="618"/>
      <c r="W1780" s="618"/>
      <c r="X1780" s="618"/>
      <c r="Y1780" s="618"/>
      <c r="Z1780" s="618"/>
      <c r="AC1780" s="619"/>
      <c r="AD1780" s="620"/>
      <c r="AJ1780" s="668"/>
      <c r="AO1780" s="612"/>
      <c r="AP1780" s="612"/>
      <c r="AY1780" s="623"/>
      <c r="BD1780" s="611"/>
      <c r="BG1780" s="624"/>
      <c r="BH1780" s="625"/>
      <c r="BI1780" s="672"/>
      <c r="BO1780" s="612"/>
      <c r="BY1780" s="669"/>
      <c r="CA1780" s="669"/>
    </row>
    <row r="1781" spans="3:79" s="610" customFormat="1">
      <c r="C1781" s="611"/>
      <c r="D1781" s="612"/>
      <c r="E1781" s="613"/>
      <c r="F1781" s="614"/>
      <c r="J1781" s="612"/>
      <c r="N1781" s="668"/>
      <c r="P1781" s="618"/>
      <c r="Q1781" s="618"/>
      <c r="R1781" s="618"/>
      <c r="S1781" s="618"/>
      <c r="T1781" s="618"/>
      <c r="U1781" s="618"/>
      <c r="V1781" s="618"/>
      <c r="W1781" s="618"/>
      <c r="X1781" s="618"/>
      <c r="Y1781" s="618"/>
      <c r="Z1781" s="618"/>
      <c r="AC1781" s="619"/>
      <c r="AD1781" s="620"/>
      <c r="AJ1781" s="668"/>
      <c r="AO1781" s="612"/>
      <c r="AP1781" s="612"/>
      <c r="AY1781" s="623"/>
      <c r="BD1781" s="611"/>
      <c r="BG1781" s="624"/>
      <c r="BH1781" s="625"/>
      <c r="BI1781" s="672"/>
      <c r="BO1781" s="612"/>
      <c r="BY1781" s="669"/>
      <c r="CA1781" s="669"/>
    </row>
    <row r="1782" spans="3:79" s="610" customFormat="1">
      <c r="C1782" s="611"/>
      <c r="D1782" s="612"/>
      <c r="E1782" s="613"/>
      <c r="F1782" s="614"/>
      <c r="J1782" s="612"/>
      <c r="N1782" s="668"/>
      <c r="P1782" s="618"/>
      <c r="Q1782" s="618"/>
      <c r="R1782" s="618"/>
      <c r="S1782" s="618"/>
      <c r="T1782" s="618"/>
      <c r="U1782" s="618"/>
      <c r="V1782" s="618"/>
      <c r="W1782" s="618"/>
      <c r="X1782" s="618"/>
      <c r="Y1782" s="618"/>
      <c r="Z1782" s="618"/>
      <c r="AC1782" s="619"/>
      <c r="AD1782" s="620"/>
      <c r="AJ1782" s="668"/>
      <c r="AO1782" s="612"/>
      <c r="AP1782" s="612"/>
      <c r="AY1782" s="623"/>
      <c r="BD1782" s="611"/>
      <c r="BG1782" s="624"/>
      <c r="BH1782" s="625"/>
      <c r="BI1782" s="672"/>
      <c r="BO1782" s="612"/>
      <c r="BY1782" s="669"/>
      <c r="CA1782" s="669"/>
    </row>
    <row r="1783" spans="3:79" s="610" customFormat="1">
      <c r="C1783" s="611"/>
      <c r="D1783" s="612"/>
      <c r="E1783" s="613"/>
      <c r="F1783" s="614"/>
      <c r="J1783" s="612"/>
      <c r="N1783" s="668"/>
      <c r="P1783" s="618"/>
      <c r="Q1783" s="618"/>
      <c r="R1783" s="618"/>
      <c r="S1783" s="618"/>
      <c r="T1783" s="618"/>
      <c r="U1783" s="618"/>
      <c r="V1783" s="618"/>
      <c r="W1783" s="618"/>
      <c r="X1783" s="618"/>
      <c r="Y1783" s="618"/>
      <c r="Z1783" s="618"/>
      <c r="AC1783" s="619"/>
      <c r="AD1783" s="620"/>
      <c r="AJ1783" s="668"/>
      <c r="AO1783" s="612"/>
      <c r="AP1783" s="612"/>
      <c r="AY1783" s="623"/>
      <c r="BD1783" s="611"/>
      <c r="BG1783" s="624"/>
      <c r="BH1783" s="625"/>
      <c r="BI1783" s="672"/>
      <c r="BO1783" s="612"/>
      <c r="BY1783" s="669"/>
      <c r="CA1783" s="669"/>
    </row>
    <row r="1784" spans="3:79" s="610" customFormat="1">
      <c r="C1784" s="611"/>
      <c r="D1784" s="612"/>
      <c r="E1784" s="613"/>
      <c r="F1784" s="614"/>
      <c r="J1784" s="612"/>
      <c r="N1784" s="668"/>
      <c r="P1784" s="618"/>
      <c r="Q1784" s="618"/>
      <c r="R1784" s="618"/>
      <c r="S1784" s="618"/>
      <c r="T1784" s="618"/>
      <c r="U1784" s="618"/>
      <c r="V1784" s="618"/>
      <c r="W1784" s="618"/>
      <c r="X1784" s="618"/>
      <c r="Y1784" s="618"/>
      <c r="Z1784" s="618"/>
      <c r="AC1784" s="619"/>
      <c r="AD1784" s="620"/>
      <c r="AJ1784" s="668"/>
      <c r="AO1784" s="612"/>
      <c r="AP1784" s="612"/>
      <c r="AY1784" s="623"/>
      <c r="BD1784" s="611"/>
      <c r="BG1784" s="624"/>
      <c r="BH1784" s="625"/>
      <c r="BI1784" s="672"/>
      <c r="BO1784" s="612"/>
      <c r="BY1784" s="669"/>
      <c r="CA1784" s="669"/>
    </row>
    <row r="1785" spans="3:79" s="610" customFormat="1">
      <c r="C1785" s="611"/>
      <c r="D1785" s="612"/>
      <c r="E1785" s="613"/>
      <c r="F1785" s="614"/>
      <c r="J1785" s="612"/>
      <c r="N1785" s="668"/>
      <c r="P1785" s="618"/>
      <c r="Q1785" s="618"/>
      <c r="R1785" s="618"/>
      <c r="S1785" s="618"/>
      <c r="T1785" s="618"/>
      <c r="U1785" s="618"/>
      <c r="V1785" s="618"/>
      <c r="W1785" s="618"/>
      <c r="X1785" s="618"/>
      <c r="Y1785" s="618"/>
      <c r="Z1785" s="618"/>
      <c r="AC1785" s="619"/>
      <c r="AD1785" s="620"/>
      <c r="AJ1785" s="668"/>
      <c r="AO1785" s="612"/>
      <c r="AP1785" s="612"/>
      <c r="AY1785" s="623"/>
      <c r="BD1785" s="611"/>
      <c r="BG1785" s="624"/>
      <c r="BH1785" s="625"/>
      <c r="BI1785" s="672"/>
      <c r="BO1785" s="612"/>
      <c r="BY1785" s="669"/>
      <c r="CA1785" s="669"/>
    </row>
    <row r="1786" spans="3:79" s="610" customFormat="1">
      <c r="C1786" s="611"/>
      <c r="D1786" s="612"/>
      <c r="E1786" s="613"/>
      <c r="F1786" s="614"/>
      <c r="J1786" s="612"/>
      <c r="N1786" s="668"/>
      <c r="P1786" s="618"/>
      <c r="Q1786" s="618"/>
      <c r="R1786" s="618"/>
      <c r="S1786" s="618"/>
      <c r="T1786" s="618"/>
      <c r="U1786" s="618"/>
      <c r="V1786" s="618"/>
      <c r="W1786" s="618"/>
      <c r="X1786" s="618"/>
      <c r="Y1786" s="618"/>
      <c r="Z1786" s="618"/>
      <c r="AC1786" s="619"/>
      <c r="AD1786" s="620"/>
      <c r="AJ1786" s="668"/>
      <c r="AO1786" s="612"/>
      <c r="AP1786" s="612"/>
      <c r="AY1786" s="623"/>
      <c r="BD1786" s="611"/>
      <c r="BG1786" s="624"/>
      <c r="BH1786" s="625"/>
      <c r="BI1786" s="672"/>
      <c r="BO1786" s="612"/>
      <c r="BY1786" s="669"/>
      <c r="CA1786" s="669"/>
    </row>
    <row r="1787" spans="3:79" s="610" customFormat="1">
      <c r="C1787" s="611"/>
      <c r="D1787" s="612"/>
      <c r="E1787" s="613"/>
      <c r="F1787" s="614"/>
      <c r="J1787" s="612"/>
      <c r="N1787" s="668"/>
      <c r="P1787" s="618"/>
      <c r="Q1787" s="618"/>
      <c r="R1787" s="618"/>
      <c r="S1787" s="618"/>
      <c r="T1787" s="618"/>
      <c r="U1787" s="618"/>
      <c r="V1787" s="618"/>
      <c r="W1787" s="618"/>
      <c r="X1787" s="618"/>
      <c r="Y1787" s="618"/>
      <c r="Z1787" s="618"/>
      <c r="AC1787" s="619"/>
      <c r="AD1787" s="620"/>
      <c r="AJ1787" s="668"/>
      <c r="AO1787" s="612"/>
      <c r="AP1787" s="612"/>
      <c r="AY1787" s="623"/>
      <c r="BD1787" s="611"/>
      <c r="BG1787" s="624"/>
      <c r="BH1787" s="625"/>
      <c r="BI1787" s="672"/>
      <c r="BO1787" s="612"/>
      <c r="BY1787" s="669"/>
      <c r="CA1787" s="669"/>
    </row>
    <row r="1788" spans="3:79" s="610" customFormat="1">
      <c r="C1788" s="611"/>
      <c r="D1788" s="612"/>
      <c r="E1788" s="613"/>
      <c r="F1788" s="614"/>
      <c r="J1788" s="612"/>
      <c r="N1788" s="668"/>
      <c r="P1788" s="618"/>
      <c r="Q1788" s="618"/>
      <c r="R1788" s="618"/>
      <c r="S1788" s="618"/>
      <c r="T1788" s="618"/>
      <c r="U1788" s="618"/>
      <c r="V1788" s="618"/>
      <c r="W1788" s="618"/>
      <c r="X1788" s="618"/>
      <c r="Y1788" s="618"/>
      <c r="Z1788" s="618"/>
      <c r="AC1788" s="619"/>
      <c r="AD1788" s="620"/>
      <c r="AJ1788" s="668"/>
      <c r="AO1788" s="612"/>
      <c r="AP1788" s="612"/>
      <c r="AY1788" s="623"/>
      <c r="BD1788" s="611"/>
      <c r="BG1788" s="624"/>
      <c r="BH1788" s="625"/>
      <c r="BI1788" s="672"/>
      <c r="BO1788" s="612"/>
      <c r="BY1788" s="669"/>
      <c r="CA1788" s="669"/>
    </row>
    <row r="1789" spans="3:79" s="610" customFormat="1">
      <c r="C1789" s="611"/>
      <c r="D1789" s="612"/>
      <c r="E1789" s="613"/>
      <c r="F1789" s="614"/>
      <c r="J1789" s="612"/>
      <c r="N1789" s="668"/>
      <c r="P1789" s="618"/>
      <c r="Q1789" s="618"/>
      <c r="R1789" s="618"/>
      <c r="S1789" s="618"/>
      <c r="T1789" s="618"/>
      <c r="U1789" s="618"/>
      <c r="V1789" s="618"/>
      <c r="W1789" s="618"/>
      <c r="X1789" s="618"/>
      <c r="Y1789" s="618"/>
      <c r="Z1789" s="618"/>
      <c r="AC1789" s="619"/>
      <c r="AD1789" s="620"/>
      <c r="AJ1789" s="668"/>
      <c r="AO1789" s="612"/>
      <c r="AP1789" s="612"/>
      <c r="AY1789" s="623"/>
      <c r="BD1789" s="611"/>
      <c r="BG1789" s="624"/>
      <c r="BH1789" s="625"/>
      <c r="BI1789" s="672"/>
      <c r="BO1789" s="612"/>
      <c r="BY1789" s="669"/>
      <c r="CA1789" s="669"/>
    </row>
    <row r="1790" spans="3:79" s="610" customFormat="1">
      <c r="C1790" s="611"/>
      <c r="D1790" s="612"/>
      <c r="E1790" s="613"/>
      <c r="F1790" s="614"/>
      <c r="J1790" s="612"/>
      <c r="N1790" s="668"/>
      <c r="P1790" s="618"/>
      <c r="Q1790" s="618"/>
      <c r="R1790" s="618"/>
      <c r="S1790" s="618"/>
      <c r="T1790" s="618"/>
      <c r="U1790" s="618"/>
      <c r="V1790" s="618"/>
      <c r="W1790" s="618"/>
      <c r="X1790" s="618"/>
      <c r="Y1790" s="618"/>
      <c r="Z1790" s="618"/>
      <c r="AC1790" s="619"/>
      <c r="AD1790" s="620"/>
      <c r="AJ1790" s="668"/>
      <c r="AO1790" s="612"/>
      <c r="AP1790" s="612"/>
      <c r="AY1790" s="623"/>
      <c r="BD1790" s="611"/>
      <c r="BG1790" s="624"/>
      <c r="BH1790" s="625"/>
      <c r="BI1790" s="672"/>
      <c r="BO1790" s="612"/>
      <c r="BY1790" s="669"/>
      <c r="CA1790" s="669"/>
    </row>
    <row r="1791" spans="3:79" s="610" customFormat="1">
      <c r="C1791" s="611"/>
      <c r="D1791" s="612"/>
      <c r="E1791" s="613"/>
      <c r="F1791" s="614"/>
      <c r="J1791" s="612"/>
      <c r="N1791" s="668"/>
      <c r="P1791" s="618"/>
      <c r="Q1791" s="618"/>
      <c r="R1791" s="618"/>
      <c r="S1791" s="618"/>
      <c r="T1791" s="618"/>
      <c r="U1791" s="618"/>
      <c r="V1791" s="618"/>
      <c r="W1791" s="618"/>
      <c r="X1791" s="618"/>
      <c r="Y1791" s="618"/>
      <c r="Z1791" s="618"/>
      <c r="AC1791" s="619"/>
      <c r="AD1791" s="620"/>
      <c r="AJ1791" s="668"/>
      <c r="AO1791" s="612"/>
      <c r="AP1791" s="612"/>
      <c r="AY1791" s="623"/>
      <c r="BD1791" s="611"/>
      <c r="BG1791" s="624"/>
      <c r="BH1791" s="625"/>
      <c r="BI1791" s="672"/>
      <c r="BO1791" s="612"/>
      <c r="BY1791" s="669"/>
      <c r="CA1791" s="669"/>
    </row>
    <row r="1792" spans="3:79" s="610" customFormat="1">
      <c r="C1792" s="611"/>
      <c r="D1792" s="612"/>
      <c r="E1792" s="613"/>
      <c r="F1792" s="614"/>
      <c r="J1792" s="612"/>
      <c r="N1792" s="668"/>
      <c r="P1792" s="618"/>
      <c r="Q1792" s="618"/>
      <c r="R1792" s="618"/>
      <c r="S1792" s="618"/>
      <c r="T1792" s="618"/>
      <c r="U1792" s="618"/>
      <c r="V1792" s="618"/>
      <c r="W1792" s="618"/>
      <c r="X1792" s="618"/>
      <c r="Y1792" s="618"/>
      <c r="Z1792" s="618"/>
      <c r="AC1792" s="619"/>
      <c r="AD1792" s="620"/>
      <c r="AJ1792" s="668"/>
      <c r="AO1792" s="612"/>
      <c r="AP1792" s="612"/>
      <c r="AY1792" s="623"/>
      <c r="BD1792" s="611"/>
      <c r="BG1792" s="624"/>
      <c r="BH1792" s="625"/>
      <c r="BI1792" s="672"/>
      <c r="BO1792" s="612"/>
      <c r="BY1792" s="669"/>
      <c r="CA1792" s="669"/>
    </row>
    <row r="1793" spans="3:79" s="610" customFormat="1">
      <c r="C1793" s="611"/>
      <c r="D1793" s="612"/>
      <c r="E1793" s="613"/>
      <c r="F1793" s="614"/>
      <c r="J1793" s="612"/>
      <c r="N1793" s="668"/>
      <c r="P1793" s="618"/>
      <c r="Q1793" s="618"/>
      <c r="R1793" s="618"/>
      <c r="S1793" s="618"/>
      <c r="T1793" s="618"/>
      <c r="U1793" s="618"/>
      <c r="V1793" s="618"/>
      <c r="W1793" s="618"/>
      <c r="X1793" s="618"/>
      <c r="Y1793" s="618"/>
      <c r="Z1793" s="618"/>
      <c r="AC1793" s="619"/>
      <c r="AD1793" s="620"/>
      <c r="AJ1793" s="668"/>
      <c r="AO1793" s="612"/>
      <c r="AP1793" s="612"/>
      <c r="AY1793" s="623"/>
      <c r="BD1793" s="611"/>
      <c r="BG1793" s="624"/>
      <c r="BH1793" s="625"/>
      <c r="BI1793" s="672"/>
      <c r="BO1793" s="612"/>
      <c r="BY1793" s="669"/>
      <c r="CA1793" s="669"/>
    </row>
    <row r="1794" spans="3:79" s="610" customFormat="1">
      <c r="C1794" s="611"/>
      <c r="D1794" s="612"/>
      <c r="E1794" s="613"/>
      <c r="F1794" s="614"/>
      <c r="J1794" s="612"/>
      <c r="N1794" s="668"/>
      <c r="P1794" s="618"/>
      <c r="Q1794" s="618"/>
      <c r="R1794" s="618"/>
      <c r="S1794" s="618"/>
      <c r="T1794" s="618"/>
      <c r="U1794" s="618"/>
      <c r="V1794" s="618"/>
      <c r="W1794" s="618"/>
      <c r="X1794" s="618"/>
      <c r="Y1794" s="618"/>
      <c r="Z1794" s="618"/>
      <c r="AC1794" s="619"/>
      <c r="AD1794" s="620"/>
      <c r="AJ1794" s="668"/>
      <c r="AO1794" s="612"/>
      <c r="AP1794" s="612"/>
      <c r="AY1794" s="623"/>
      <c r="BD1794" s="611"/>
      <c r="BG1794" s="624"/>
      <c r="BH1794" s="625"/>
      <c r="BI1794" s="672"/>
      <c r="BO1794" s="612"/>
      <c r="BY1794" s="669"/>
      <c r="CA1794" s="669"/>
    </row>
    <row r="1795" spans="3:79" s="610" customFormat="1">
      <c r="C1795" s="611"/>
      <c r="D1795" s="612"/>
      <c r="E1795" s="613"/>
      <c r="F1795" s="614"/>
      <c r="J1795" s="612"/>
      <c r="N1795" s="668"/>
      <c r="P1795" s="618"/>
      <c r="Q1795" s="618"/>
      <c r="R1795" s="618"/>
      <c r="S1795" s="618"/>
      <c r="T1795" s="618"/>
      <c r="U1795" s="618"/>
      <c r="V1795" s="618"/>
      <c r="W1795" s="618"/>
      <c r="X1795" s="618"/>
      <c r="Y1795" s="618"/>
      <c r="Z1795" s="618"/>
      <c r="AC1795" s="619"/>
      <c r="AD1795" s="620"/>
      <c r="AJ1795" s="668"/>
      <c r="AO1795" s="612"/>
      <c r="AP1795" s="612"/>
      <c r="AY1795" s="623"/>
      <c r="BD1795" s="611"/>
      <c r="BG1795" s="624"/>
      <c r="BH1795" s="625"/>
      <c r="BI1795" s="672"/>
      <c r="BO1795" s="612"/>
      <c r="BY1795" s="669"/>
      <c r="CA1795" s="669"/>
    </row>
    <row r="1796" spans="3:79" s="610" customFormat="1">
      <c r="C1796" s="611"/>
      <c r="D1796" s="612"/>
      <c r="E1796" s="613"/>
      <c r="F1796" s="614"/>
      <c r="J1796" s="612"/>
      <c r="N1796" s="668"/>
      <c r="P1796" s="618"/>
      <c r="Q1796" s="618"/>
      <c r="R1796" s="618"/>
      <c r="S1796" s="618"/>
      <c r="T1796" s="618"/>
      <c r="U1796" s="618"/>
      <c r="V1796" s="618"/>
      <c r="W1796" s="618"/>
      <c r="X1796" s="618"/>
      <c r="Y1796" s="618"/>
      <c r="Z1796" s="618"/>
      <c r="AC1796" s="619"/>
      <c r="AD1796" s="620"/>
      <c r="AJ1796" s="668"/>
      <c r="AO1796" s="612"/>
      <c r="AP1796" s="612"/>
      <c r="AY1796" s="623"/>
      <c r="BD1796" s="611"/>
      <c r="BG1796" s="624"/>
      <c r="BH1796" s="625"/>
      <c r="BI1796" s="672"/>
      <c r="BO1796" s="612"/>
      <c r="BY1796" s="669"/>
      <c r="CA1796" s="669"/>
    </row>
    <row r="1797" spans="3:79" s="610" customFormat="1">
      <c r="C1797" s="611"/>
      <c r="D1797" s="612"/>
      <c r="E1797" s="613"/>
      <c r="F1797" s="614"/>
      <c r="J1797" s="612"/>
      <c r="N1797" s="668"/>
      <c r="P1797" s="618"/>
      <c r="Q1797" s="618"/>
      <c r="R1797" s="618"/>
      <c r="S1797" s="618"/>
      <c r="T1797" s="618"/>
      <c r="U1797" s="618"/>
      <c r="V1797" s="618"/>
      <c r="W1797" s="618"/>
      <c r="X1797" s="618"/>
      <c r="Y1797" s="618"/>
      <c r="Z1797" s="618"/>
      <c r="AC1797" s="619"/>
      <c r="AD1797" s="620"/>
      <c r="AJ1797" s="668"/>
      <c r="AO1797" s="612"/>
      <c r="AP1797" s="612"/>
      <c r="AY1797" s="623"/>
      <c r="BD1797" s="611"/>
      <c r="BG1797" s="624"/>
      <c r="BH1797" s="625"/>
      <c r="BI1797" s="672"/>
      <c r="BO1797" s="612"/>
      <c r="BY1797" s="669"/>
      <c r="CA1797" s="669"/>
    </row>
    <row r="1798" spans="3:79" s="610" customFormat="1">
      <c r="C1798" s="611"/>
      <c r="D1798" s="612"/>
      <c r="E1798" s="613"/>
      <c r="F1798" s="614"/>
      <c r="J1798" s="612"/>
      <c r="N1798" s="668"/>
      <c r="P1798" s="618"/>
      <c r="Q1798" s="618"/>
      <c r="R1798" s="618"/>
      <c r="S1798" s="618"/>
      <c r="T1798" s="618"/>
      <c r="U1798" s="618"/>
      <c r="V1798" s="618"/>
      <c r="W1798" s="618"/>
      <c r="X1798" s="618"/>
      <c r="Y1798" s="618"/>
      <c r="Z1798" s="618"/>
      <c r="AC1798" s="619"/>
      <c r="AD1798" s="620"/>
      <c r="AJ1798" s="668"/>
      <c r="AO1798" s="612"/>
      <c r="AP1798" s="612"/>
      <c r="AY1798" s="623"/>
      <c r="BD1798" s="611"/>
      <c r="BG1798" s="624"/>
      <c r="BH1798" s="625"/>
      <c r="BI1798" s="672"/>
      <c r="BO1798" s="612"/>
      <c r="BY1798" s="669"/>
      <c r="CA1798" s="669"/>
    </row>
    <row r="1799" spans="3:79" s="610" customFormat="1">
      <c r="C1799" s="611"/>
      <c r="D1799" s="612"/>
      <c r="E1799" s="613"/>
      <c r="F1799" s="614"/>
      <c r="J1799" s="612"/>
      <c r="N1799" s="668"/>
      <c r="P1799" s="618"/>
      <c r="Q1799" s="618"/>
      <c r="R1799" s="618"/>
      <c r="S1799" s="618"/>
      <c r="T1799" s="618"/>
      <c r="U1799" s="618"/>
      <c r="V1799" s="618"/>
      <c r="W1799" s="618"/>
      <c r="X1799" s="618"/>
      <c r="Y1799" s="618"/>
      <c r="Z1799" s="618"/>
      <c r="AC1799" s="619"/>
      <c r="AD1799" s="620"/>
      <c r="AJ1799" s="668"/>
      <c r="AO1799" s="612"/>
      <c r="AP1799" s="612"/>
      <c r="AY1799" s="623"/>
      <c r="BD1799" s="611"/>
      <c r="BG1799" s="624"/>
      <c r="BH1799" s="625"/>
      <c r="BI1799" s="672"/>
      <c r="BO1799" s="612"/>
      <c r="BY1799" s="669"/>
      <c r="CA1799" s="669"/>
    </row>
    <row r="1800" spans="3:79" s="610" customFormat="1">
      <c r="C1800" s="611"/>
      <c r="D1800" s="612"/>
      <c r="E1800" s="613"/>
      <c r="F1800" s="614"/>
      <c r="J1800" s="612"/>
      <c r="N1800" s="668"/>
      <c r="P1800" s="618"/>
      <c r="Q1800" s="618"/>
      <c r="R1800" s="618"/>
      <c r="S1800" s="618"/>
      <c r="T1800" s="618"/>
      <c r="U1800" s="618"/>
      <c r="V1800" s="618"/>
      <c r="W1800" s="618"/>
      <c r="X1800" s="618"/>
      <c r="Y1800" s="618"/>
      <c r="Z1800" s="618"/>
      <c r="AC1800" s="619"/>
      <c r="AD1800" s="620"/>
      <c r="AJ1800" s="668"/>
      <c r="AO1800" s="612"/>
      <c r="AP1800" s="612"/>
      <c r="AY1800" s="623"/>
      <c r="BD1800" s="611"/>
      <c r="BG1800" s="624"/>
      <c r="BH1800" s="625"/>
      <c r="BI1800" s="672"/>
      <c r="BO1800" s="612"/>
      <c r="BY1800" s="669"/>
      <c r="CA1800" s="669"/>
    </row>
    <row r="1801" spans="3:79" s="610" customFormat="1">
      <c r="C1801" s="611"/>
      <c r="D1801" s="612"/>
      <c r="E1801" s="613"/>
      <c r="F1801" s="614"/>
      <c r="J1801" s="612"/>
      <c r="N1801" s="668"/>
      <c r="P1801" s="618"/>
      <c r="Q1801" s="618"/>
      <c r="R1801" s="618"/>
      <c r="S1801" s="618"/>
      <c r="T1801" s="618"/>
      <c r="U1801" s="618"/>
      <c r="V1801" s="618"/>
      <c r="W1801" s="618"/>
      <c r="X1801" s="618"/>
      <c r="Y1801" s="618"/>
      <c r="Z1801" s="618"/>
      <c r="AC1801" s="619"/>
      <c r="AD1801" s="620"/>
      <c r="AJ1801" s="668"/>
      <c r="AO1801" s="612"/>
      <c r="AP1801" s="612"/>
      <c r="AY1801" s="623"/>
      <c r="BD1801" s="611"/>
      <c r="BG1801" s="624"/>
      <c r="BH1801" s="625"/>
      <c r="BI1801" s="672"/>
      <c r="BO1801" s="612"/>
      <c r="BY1801" s="669"/>
      <c r="CA1801" s="669"/>
    </row>
    <row r="1802" spans="3:79" s="610" customFormat="1">
      <c r="C1802" s="611"/>
      <c r="D1802" s="612"/>
      <c r="E1802" s="613"/>
      <c r="F1802" s="614"/>
      <c r="J1802" s="612"/>
      <c r="N1802" s="668"/>
      <c r="P1802" s="618"/>
      <c r="Q1802" s="618"/>
      <c r="R1802" s="618"/>
      <c r="S1802" s="618"/>
      <c r="T1802" s="618"/>
      <c r="U1802" s="618"/>
      <c r="V1802" s="618"/>
      <c r="W1802" s="618"/>
      <c r="X1802" s="618"/>
      <c r="Y1802" s="618"/>
      <c r="Z1802" s="618"/>
      <c r="AC1802" s="619"/>
      <c r="AD1802" s="620"/>
      <c r="AJ1802" s="668"/>
      <c r="AO1802" s="612"/>
      <c r="AP1802" s="612"/>
      <c r="AY1802" s="623"/>
      <c r="BD1802" s="611"/>
      <c r="BG1802" s="624"/>
      <c r="BH1802" s="625"/>
      <c r="BI1802" s="672"/>
      <c r="BO1802" s="612"/>
      <c r="BY1802" s="669"/>
      <c r="CA1802" s="669"/>
    </row>
    <row r="1803" spans="3:79" s="610" customFormat="1">
      <c r="C1803" s="611"/>
      <c r="D1803" s="612"/>
      <c r="E1803" s="613"/>
      <c r="F1803" s="614"/>
      <c r="J1803" s="612"/>
      <c r="N1803" s="668"/>
      <c r="P1803" s="618"/>
      <c r="Q1803" s="618"/>
      <c r="R1803" s="618"/>
      <c r="S1803" s="618"/>
      <c r="T1803" s="618"/>
      <c r="U1803" s="618"/>
      <c r="V1803" s="618"/>
      <c r="W1803" s="618"/>
      <c r="X1803" s="618"/>
      <c r="Y1803" s="618"/>
      <c r="Z1803" s="618"/>
      <c r="AC1803" s="619"/>
      <c r="AD1803" s="620"/>
      <c r="AJ1803" s="668"/>
      <c r="AO1803" s="612"/>
      <c r="AP1803" s="612"/>
      <c r="AY1803" s="623"/>
      <c r="BD1803" s="611"/>
      <c r="BG1803" s="624"/>
      <c r="BH1803" s="625"/>
      <c r="BI1803" s="672"/>
      <c r="BO1803" s="612"/>
      <c r="BY1803" s="669"/>
      <c r="CA1803" s="669"/>
    </row>
    <row r="1804" spans="3:79" s="610" customFormat="1">
      <c r="C1804" s="611"/>
      <c r="D1804" s="612"/>
      <c r="E1804" s="613"/>
      <c r="F1804" s="614"/>
      <c r="J1804" s="612"/>
      <c r="N1804" s="668"/>
      <c r="P1804" s="618"/>
      <c r="Q1804" s="618"/>
      <c r="R1804" s="618"/>
      <c r="S1804" s="618"/>
      <c r="T1804" s="618"/>
      <c r="U1804" s="618"/>
      <c r="V1804" s="618"/>
      <c r="W1804" s="618"/>
      <c r="X1804" s="618"/>
      <c r="Y1804" s="618"/>
      <c r="Z1804" s="618"/>
      <c r="AC1804" s="619"/>
      <c r="AD1804" s="620"/>
      <c r="AJ1804" s="668"/>
      <c r="AO1804" s="612"/>
      <c r="AP1804" s="612"/>
      <c r="AY1804" s="623"/>
      <c r="BD1804" s="611"/>
      <c r="BG1804" s="624"/>
      <c r="BH1804" s="625"/>
      <c r="BI1804" s="672"/>
      <c r="BO1804" s="612"/>
      <c r="BY1804" s="669"/>
      <c r="CA1804" s="669"/>
    </row>
    <row r="1805" spans="3:79" s="610" customFormat="1">
      <c r="C1805" s="611"/>
      <c r="D1805" s="612"/>
      <c r="E1805" s="613"/>
      <c r="F1805" s="614"/>
      <c r="J1805" s="612"/>
      <c r="N1805" s="668"/>
      <c r="P1805" s="618"/>
      <c r="Q1805" s="618"/>
      <c r="R1805" s="618"/>
      <c r="S1805" s="618"/>
      <c r="T1805" s="618"/>
      <c r="U1805" s="618"/>
      <c r="V1805" s="618"/>
      <c r="W1805" s="618"/>
      <c r="X1805" s="618"/>
      <c r="Y1805" s="618"/>
      <c r="Z1805" s="618"/>
      <c r="AC1805" s="619"/>
      <c r="AD1805" s="620"/>
      <c r="AJ1805" s="668"/>
      <c r="AO1805" s="612"/>
      <c r="AP1805" s="612"/>
      <c r="AY1805" s="623"/>
      <c r="BD1805" s="611"/>
      <c r="BG1805" s="624"/>
      <c r="BH1805" s="625"/>
      <c r="BI1805" s="672"/>
      <c r="BO1805" s="612"/>
      <c r="BY1805" s="669"/>
      <c r="CA1805" s="669"/>
    </row>
    <row r="1806" spans="3:79" s="610" customFormat="1">
      <c r="C1806" s="611"/>
      <c r="D1806" s="612"/>
      <c r="E1806" s="613"/>
      <c r="F1806" s="614"/>
      <c r="J1806" s="612"/>
      <c r="N1806" s="668"/>
      <c r="P1806" s="618"/>
      <c r="Q1806" s="618"/>
      <c r="R1806" s="618"/>
      <c r="S1806" s="618"/>
      <c r="T1806" s="618"/>
      <c r="U1806" s="618"/>
      <c r="V1806" s="618"/>
      <c r="W1806" s="618"/>
      <c r="X1806" s="618"/>
      <c r="Y1806" s="618"/>
      <c r="Z1806" s="618"/>
      <c r="AC1806" s="619"/>
      <c r="AD1806" s="620"/>
      <c r="AJ1806" s="668"/>
      <c r="AO1806" s="612"/>
      <c r="AP1806" s="612"/>
      <c r="AY1806" s="623"/>
      <c r="BD1806" s="611"/>
      <c r="BG1806" s="624"/>
      <c r="BH1806" s="625"/>
      <c r="BI1806" s="672"/>
      <c r="BO1806" s="612"/>
      <c r="BY1806" s="669"/>
      <c r="CA1806" s="669"/>
    </row>
    <row r="1807" spans="3:79" s="610" customFormat="1">
      <c r="C1807" s="611"/>
      <c r="D1807" s="612"/>
      <c r="E1807" s="613"/>
      <c r="F1807" s="614"/>
      <c r="J1807" s="612"/>
      <c r="N1807" s="668"/>
      <c r="P1807" s="618"/>
      <c r="Q1807" s="618"/>
      <c r="R1807" s="618"/>
      <c r="S1807" s="618"/>
      <c r="T1807" s="618"/>
      <c r="U1807" s="618"/>
      <c r="V1807" s="618"/>
      <c r="W1807" s="618"/>
      <c r="X1807" s="618"/>
      <c r="Y1807" s="618"/>
      <c r="Z1807" s="618"/>
      <c r="AC1807" s="619"/>
      <c r="AD1807" s="620"/>
      <c r="AJ1807" s="668"/>
      <c r="AO1807" s="612"/>
      <c r="AP1807" s="612"/>
      <c r="AY1807" s="623"/>
      <c r="BD1807" s="611"/>
      <c r="BG1807" s="624"/>
      <c r="BH1807" s="625"/>
      <c r="BI1807" s="672"/>
      <c r="BO1807" s="612"/>
      <c r="BY1807" s="669"/>
      <c r="CA1807" s="669"/>
    </row>
    <row r="1808" spans="3:79" s="610" customFormat="1">
      <c r="C1808" s="611"/>
      <c r="D1808" s="612"/>
      <c r="E1808" s="613"/>
      <c r="F1808" s="614"/>
      <c r="J1808" s="612"/>
      <c r="N1808" s="668"/>
      <c r="P1808" s="618"/>
      <c r="Q1808" s="618"/>
      <c r="R1808" s="618"/>
      <c r="S1808" s="618"/>
      <c r="T1808" s="618"/>
      <c r="U1808" s="618"/>
      <c r="V1808" s="618"/>
      <c r="W1808" s="618"/>
      <c r="X1808" s="618"/>
      <c r="Y1808" s="618"/>
      <c r="Z1808" s="618"/>
      <c r="AC1808" s="619"/>
      <c r="AD1808" s="620"/>
      <c r="AJ1808" s="668"/>
      <c r="AO1808" s="612"/>
      <c r="AP1808" s="612"/>
      <c r="AY1808" s="623"/>
      <c r="BD1808" s="611"/>
      <c r="BG1808" s="624"/>
      <c r="BH1808" s="625"/>
      <c r="BI1808" s="672"/>
      <c r="BO1808" s="612"/>
      <c r="BY1808" s="669"/>
      <c r="CA1808" s="669"/>
    </row>
    <row r="1809" spans="3:79" s="610" customFormat="1">
      <c r="C1809" s="611"/>
      <c r="D1809" s="612"/>
      <c r="E1809" s="613"/>
      <c r="F1809" s="614"/>
      <c r="J1809" s="612"/>
      <c r="N1809" s="668"/>
      <c r="P1809" s="618"/>
      <c r="Q1809" s="618"/>
      <c r="R1809" s="618"/>
      <c r="S1809" s="618"/>
      <c r="T1809" s="618"/>
      <c r="U1809" s="618"/>
      <c r="V1809" s="618"/>
      <c r="W1809" s="618"/>
      <c r="X1809" s="618"/>
      <c r="Y1809" s="618"/>
      <c r="Z1809" s="618"/>
      <c r="AC1809" s="619"/>
      <c r="AD1809" s="620"/>
      <c r="AJ1809" s="668"/>
      <c r="AO1809" s="612"/>
      <c r="AP1809" s="612"/>
      <c r="AY1809" s="623"/>
      <c r="BD1809" s="611"/>
      <c r="BG1809" s="624"/>
      <c r="BH1809" s="625"/>
      <c r="BI1809" s="672"/>
      <c r="BO1809" s="612"/>
      <c r="BY1809" s="669"/>
      <c r="CA1809" s="669"/>
    </row>
    <row r="1810" spans="3:79" s="610" customFormat="1">
      <c r="C1810" s="611"/>
      <c r="D1810" s="612"/>
      <c r="E1810" s="613"/>
      <c r="F1810" s="614"/>
      <c r="J1810" s="612"/>
      <c r="N1810" s="668"/>
      <c r="P1810" s="618"/>
      <c r="Q1810" s="618"/>
      <c r="R1810" s="618"/>
      <c r="S1810" s="618"/>
      <c r="T1810" s="618"/>
      <c r="U1810" s="618"/>
      <c r="V1810" s="618"/>
      <c r="W1810" s="618"/>
      <c r="X1810" s="618"/>
      <c r="Y1810" s="618"/>
      <c r="Z1810" s="618"/>
      <c r="AC1810" s="619"/>
      <c r="AD1810" s="620"/>
      <c r="AJ1810" s="668"/>
      <c r="AO1810" s="612"/>
      <c r="AP1810" s="612"/>
      <c r="AY1810" s="623"/>
      <c r="BD1810" s="611"/>
      <c r="BG1810" s="624"/>
      <c r="BH1810" s="625"/>
      <c r="BI1810" s="672"/>
      <c r="BO1810" s="612"/>
      <c r="BY1810" s="669"/>
      <c r="CA1810" s="669"/>
    </row>
    <row r="1811" spans="3:79" s="610" customFormat="1">
      <c r="C1811" s="611"/>
      <c r="D1811" s="612"/>
      <c r="E1811" s="613"/>
      <c r="F1811" s="614"/>
      <c r="J1811" s="612"/>
      <c r="N1811" s="668"/>
      <c r="P1811" s="618"/>
      <c r="Q1811" s="618"/>
      <c r="R1811" s="618"/>
      <c r="S1811" s="618"/>
      <c r="T1811" s="618"/>
      <c r="U1811" s="618"/>
      <c r="V1811" s="618"/>
      <c r="W1811" s="618"/>
      <c r="X1811" s="618"/>
      <c r="Y1811" s="618"/>
      <c r="Z1811" s="618"/>
      <c r="AC1811" s="619"/>
      <c r="AD1811" s="620"/>
      <c r="AJ1811" s="668"/>
      <c r="AO1811" s="612"/>
      <c r="AP1811" s="612"/>
      <c r="AY1811" s="623"/>
      <c r="BD1811" s="611"/>
      <c r="BG1811" s="624"/>
      <c r="BH1811" s="625"/>
      <c r="BI1811" s="672"/>
      <c r="BO1811" s="612"/>
      <c r="BY1811" s="669"/>
      <c r="CA1811" s="669"/>
    </row>
    <row r="1812" spans="3:79" s="610" customFormat="1">
      <c r="C1812" s="611"/>
      <c r="D1812" s="612"/>
      <c r="E1812" s="613"/>
      <c r="F1812" s="614"/>
      <c r="J1812" s="612"/>
      <c r="N1812" s="668"/>
      <c r="P1812" s="618"/>
      <c r="Q1812" s="618"/>
      <c r="R1812" s="618"/>
      <c r="S1812" s="618"/>
      <c r="T1812" s="618"/>
      <c r="U1812" s="618"/>
      <c r="V1812" s="618"/>
      <c r="W1812" s="618"/>
      <c r="X1812" s="618"/>
      <c r="Y1812" s="618"/>
      <c r="Z1812" s="618"/>
      <c r="AC1812" s="619"/>
      <c r="AD1812" s="620"/>
      <c r="AJ1812" s="668"/>
      <c r="AO1812" s="612"/>
      <c r="AP1812" s="612"/>
      <c r="AY1812" s="623"/>
      <c r="BD1812" s="611"/>
      <c r="BG1812" s="624"/>
      <c r="BH1812" s="625"/>
      <c r="BI1812" s="672"/>
      <c r="BO1812" s="612"/>
      <c r="BY1812" s="669"/>
      <c r="CA1812" s="669"/>
    </row>
    <row r="1813" spans="3:79" s="610" customFormat="1">
      <c r="C1813" s="611"/>
      <c r="D1813" s="612"/>
      <c r="E1813" s="613"/>
      <c r="F1813" s="614"/>
      <c r="J1813" s="612"/>
      <c r="N1813" s="668"/>
      <c r="P1813" s="618"/>
      <c r="Q1813" s="618"/>
      <c r="R1813" s="618"/>
      <c r="S1813" s="618"/>
      <c r="T1813" s="618"/>
      <c r="U1813" s="618"/>
      <c r="V1813" s="618"/>
      <c r="W1813" s="618"/>
      <c r="X1813" s="618"/>
      <c r="Y1813" s="618"/>
      <c r="Z1813" s="618"/>
      <c r="AC1813" s="619"/>
      <c r="AD1813" s="620"/>
      <c r="AJ1813" s="668"/>
      <c r="AO1813" s="612"/>
      <c r="AP1813" s="612"/>
      <c r="AY1813" s="623"/>
      <c r="BD1813" s="611"/>
      <c r="BG1813" s="624"/>
      <c r="BH1813" s="625"/>
      <c r="BI1813" s="672"/>
      <c r="BO1813" s="612"/>
      <c r="BY1813" s="669"/>
      <c r="CA1813" s="669"/>
    </row>
    <row r="1814" spans="3:79" s="610" customFormat="1">
      <c r="C1814" s="611"/>
      <c r="D1814" s="612"/>
      <c r="E1814" s="613"/>
      <c r="F1814" s="614"/>
      <c r="J1814" s="612"/>
      <c r="N1814" s="668"/>
      <c r="P1814" s="618"/>
      <c r="Q1814" s="618"/>
      <c r="R1814" s="618"/>
      <c r="S1814" s="618"/>
      <c r="T1814" s="618"/>
      <c r="U1814" s="618"/>
      <c r="V1814" s="618"/>
      <c r="W1814" s="618"/>
      <c r="X1814" s="618"/>
      <c r="Y1814" s="618"/>
      <c r="Z1814" s="618"/>
      <c r="AC1814" s="619"/>
      <c r="AD1814" s="620"/>
      <c r="AJ1814" s="668"/>
      <c r="AO1814" s="612"/>
      <c r="AP1814" s="612"/>
      <c r="AY1814" s="623"/>
      <c r="BD1814" s="611"/>
      <c r="BG1814" s="624"/>
      <c r="BH1814" s="625"/>
      <c r="BI1814" s="672"/>
      <c r="BO1814" s="612"/>
      <c r="BY1814" s="669"/>
      <c r="CA1814" s="669"/>
    </row>
    <row r="1815" spans="3:79" s="610" customFormat="1">
      <c r="C1815" s="611"/>
      <c r="D1815" s="612"/>
      <c r="E1815" s="613"/>
      <c r="F1815" s="614"/>
      <c r="J1815" s="612"/>
      <c r="N1815" s="668"/>
      <c r="P1815" s="618"/>
      <c r="Q1815" s="618"/>
      <c r="R1815" s="618"/>
      <c r="S1815" s="618"/>
      <c r="T1815" s="618"/>
      <c r="U1815" s="618"/>
      <c r="V1815" s="618"/>
      <c r="W1815" s="618"/>
      <c r="X1815" s="618"/>
      <c r="Y1815" s="618"/>
      <c r="Z1815" s="618"/>
      <c r="AC1815" s="619"/>
      <c r="AD1815" s="620"/>
      <c r="AJ1815" s="668"/>
      <c r="AO1815" s="612"/>
      <c r="AP1815" s="612"/>
      <c r="AY1815" s="623"/>
      <c r="BD1815" s="611"/>
      <c r="BG1815" s="624"/>
      <c r="BH1815" s="625"/>
      <c r="BI1815" s="672"/>
      <c r="BO1815" s="612"/>
      <c r="BY1815" s="669"/>
      <c r="CA1815" s="669"/>
    </row>
    <row r="1816" spans="3:79" s="610" customFormat="1">
      <c r="C1816" s="611"/>
      <c r="D1816" s="612"/>
      <c r="E1816" s="613"/>
      <c r="F1816" s="614"/>
      <c r="J1816" s="612"/>
      <c r="N1816" s="668"/>
      <c r="P1816" s="618"/>
      <c r="Q1816" s="618"/>
      <c r="R1816" s="618"/>
      <c r="S1816" s="618"/>
      <c r="T1816" s="618"/>
      <c r="U1816" s="618"/>
      <c r="V1816" s="618"/>
      <c r="W1816" s="618"/>
      <c r="X1816" s="618"/>
      <c r="Y1816" s="618"/>
      <c r="Z1816" s="618"/>
      <c r="AC1816" s="619"/>
      <c r="AD1816" s="620"/>
      <c r="AJ1816" s="668"/>
      <c r="AO1816" s="612"/>
      <c r="AP1816" s="612"/>
      <c r="AY1816" s="623"/>
      <c r="BD1816" s="611"/>
      <c r="BG1816" s="624"/>
      <c r="BH1816" s="625"/>
      <c r="BI1816" s="672"/>
      <c r="BO1816" s="612"/>
      <c r="BY1816" s="669"/>
      <c r="CA1816" s="669"/>
    </row>
    <row r="1817" spans="3:79" s="610" customFormat="1">
      <c r="C1817" s="611"/>
      <c r="D1817" s="612"/>
      <c r="E1817" s="613"/>
      <c r="F1817" s="614"/>
      <c r="J1817" s="612"/>
      <c r="N1817" s="668"/>
      <c r="P1817" s="618"/>
      <c r="Q1817" s="618"/>
      <c r="R1817" s="618"/>
      <c r="S1817" s="618"/>
      <c r="T1817" s="618"/>
      <c r="U1817" s="618"/>
      <c r="V1817" s="618"/>
      <c r="W1817" s="618"/>
      <c r="X1817" s="618"/>
      <c r="Y1817" s="618"/>
      <c r="Z1817" s="618"/>
      <c r="AC1817" s="619"/>
      <c r="AD1817" s="620"/>
      <c r="AJ1817" s="668"/>
      <c r="AO1817" s="612"/>
      <c r="AP1817" s="612"/>
      <c r="AY1817" s="623"/>
      <c r="BD1817" s="611"/>
      <c r="BG1817" s="624"/>
      <c r="BH1817" s="625"/>
      <c r="BI1817" s="672"/>
      <c r="BO1817" s="612"/>
      <c r="BY1817" s="669"/>
      <c r="CA1817" s="669"/>
    </row>
    <row r="1818" spans="3:79" s="610" customFormat="1">
      <c r="C1818" s="611"/>
      <c r="D1818" s="612"/>
      <c r="E1818" s="613"/>
      <c r="F1818" s="614"/>
      <c r="J1818" s="612"/>
      <c r="N1818" s="668"/>
      <c r="P1818" s="618"/>
      <c r="Q1818" s="618"/>
      <c r="R1818" s="618"/>
      <c r="S1818" s="618"/>
      <c r="T1818" s="618"/>
      <c r="U1818" s="618"/>
      <c r="V1818" s="618"/>
      <c r="W1818" s="618"/>
      <c r="X1818" s="618"/>
      <c r="Y1818" s="618"/>
      <c r="Z1818" s="618"/>
      <c r="AC1818" s="619"/>
      <c r="AD1818" s="620"/>
      <c r="AJ1818" s="668"/>
      <c r="AO1818" s="612"/>
      <c r="AP1818" s="612"/>
      <c r="AY1818" s="623"/>
      <c r="BD1818" s="611"/>
      <c r="BG1818" s="624"/>
      <c r="BH1818" s="625"/>
      <c r="BI1818" s="672"/>
      <c r="BO1818" s="612"/>
      <c r="BY1818" s="669"/>
      <c r="CA1818" s="669"/>
    </row>
    <row r="1819" spans="3:79" s="610" customFormat="1">
      <c r="C1819" s="611"/>
      <c r="D1819" s="612"/>
      <c r="E1819" s="613"/>
      <c r="F1819" s="614"/>
      <c r="J1819" s="612"/>
      <c r="N1819" s="668"/>
      <c r="P1819" s="618"/>
      <c r="Q1819" s="618"/>
      <c r="R1819" s="618"/>
      <c r="S1819" s="618"/>
      <c r="T1819" s="618"/>
      <c r="U1819" s="618"/>
      <c r="V1819" s="618"/>
      <c r="W1819" s="618"/>
      <c r="X1819" s="618"/>
      <c r="Y1819" s="618"/>
      <c r="Z1819" s="618"/>
      <c r="AC1819" s="619"/>
      <c r="AD1819" s="620"/>
      <c r="AJ1819" s="668"/>
      <c r="AO1819" s="612"/>
      <c r="AP1819" s="612"/>
      <c r="AY1819" s="623"/>
      <c r="BD1819" s="611"/>
      <c r="BG1819" s="624"/>
      <c r="BH1819" s="625"/>
      <c r="BI1819" s="672"/>
      <c r="BO1819" s="612"/>
      <c r="BY1819" s="669"/>
      <c r="CA1819" s="669"/>
    </row>
    <row r="1820" spans="3:79" s="610" customFormat="1">
      <c r="C1820" s="611"/>
      <c r="D1820" s="612"/>
      <c r="E1820" s="613"/>
      <c r="F1820" s="614"/>
      <c r="J1820" s="612"/>
      <c r="N1820" s="668"/>
      <c r="P1820" s="618"/>
      <c r="Q1820" s="618"/>
      <c r="R1820" s="618"/>
      <c r="S1820" s="618"/>
      <c r="T1820" s="618"/>
      <c r="U1820" s="618"/>
      <c r="V1820" s="618"/>
      <c r="W1820" s="618"/>
      <c r="X1820" s="618"/>
      <c r="Y1820" s="618"/>
      <c r="Z1820" s="618"/>
      <c r="AC1820" s="619"/>
      <c r="AD1820" s="620"/>
      <c r="AJ1820" s="668"/>
      <c r="AO1820" s="612"/>
      <c r="AP1820" s="612"/>
      <c r="AY1820" s="623"/>
      <c r="BD1820" s="611"/>
      <c r="BG1820" s="624"/>
      <c r="BH1820" s="625"/>
      <c r="BI1820" s="672"/>
      <c r="BO1820" s="612"/>
      <c r="BY1820" s="669"/>
      <c r="CA1820" s="669"/>
    </row>
    <row r="1821" spans="3:79" s="610" customFormat="1">
      <c r="C1821" s="611"/>
      <c r="D1821" s="612"/>
      <c r="E1821" s="613"/>
      <c r="F1821" s="614"/>
      <c r="J1821" s="612"/>
      <c r="N1821" s="668"/>
      <c r="P1821" s="618"/>
      <c r="Q1821" s="618"/>
      <c r="R1821" s="618"/>
      <c r="S1821" s="618"/>
      <c r="T1821" s="618"/>
      <c r="U1821" s="618"/>
      <c r="V1821" s="618"/>
      <c r="W1821" s="618"/>
      <c r="X1821" s="618"/>
      <c r="Y1821" s="618"/>
      <c r="Z1821" s="618"/>
      <c r="AC1821" s="619"/>
      <c r="AD1821" s="620"/>
      <c r="AJ1821" s="668"/>
      <c r="AO1821" s="612"/>
      <c r="AP1821" s="612"/>
      <c r="AY1821" s="623"/>
      <c r="BD1821" s="611"/>
      <c r="BG1821" s="624"/>
      <c r="BH1821" s="625"/>
      <c r="BI1821" s="672"/>
      <c r="BO1821" s="612"/>
      <c r="BY1821" s="669"/>
      <c r="CA1821" s="669"/>
    </row>
    <row r="1822" spans="3:79" s="610" customFormat="1">
      <c r="C1822" s="611"/>
      <c r="D1822" s="612"/>
      <c r="E1822" s="613"/>
      <c r="F1822" s="614"/>
      <c r="J1822" s="612"/>
      <c r="N1822" s="668"/>
      <c r="P1822" s="618"/>
      <c r="Q1822" s="618"/>
      <c r="R1822" s="618"/>
      <c r="S1822" s="618"/>
      <c r="T1822" s="618"/>
      <c r="U1822" s="618"/>
      <c r="V1822" s="618"/>
      <c r="W1822" s="618"/>
      <c r="X1822" s="618"/>
      <c r="Y1822" s="618"/>
      <c r="Z1822" s="618"/>
      <c r="AC1822" s="619"/>
      <c r="AD1822" s="620"/>
      <c r="AJ1822" s="668"/>
      <c r="AO1822" s="612"/>
      <c r="AP1822" s="612"/>
      <c r="AY1822" s="623"/>
      <c r="BD1822" s="611"/>
      <c r="BG1822" s="624"/>
      <c r="BH1822" s="625"/>
      <c r="BI1822" s="672"/>
      <c r="BO1822" s="612"/>
      <c r="BY1822" s="669"/>
      <c r="CA1822" s="669"/>
    </row>
    <row r="1823" spans="3:79" s="610" customFormat="1">
      <c r="C1823" s="611"/>
      <c r="D1823" s="612"/>
      <c r="E1823" s="613"/>
      <c r="F1823" s="614"/>
      <c r="J1823" s="612"/>
      <c r="N1823" s="668"/>
      <c r="P1823" s="618"/>
      <c r="Q1823" s="618"/>
      <c r="R1823" s="618"/>
      <c r="S1823" s="618"/>
      <c r="T1823" s="618"/>
      <c r="U1823" s="618"/>
      <c r="V1823" s="618"/>
      <c r="W1823" s="618"/>
      <c r="X1823" s="618"/>
      <c r="Y1823" s="618"/>
      <c r="Z1823" s="618"/>
      <c r="AC1823" s="619"/>
      <c r="AD1823" s="620"/>
      <c r="AJ1823" s="668"/>
      <c r="AO1823" s="612"/>
      <c r="AP1823" s="612"/>
      <c r="AY1823" s="623"/>
      <c r="BD1823" s="611"/>
      <c r="BG1823" s="624"/>
      <c r="BH1823" s="625"/>
      <c r="BI1823" s="672"/>
      <c r="BO1823" s="612"/>
      <c r="BY1823" s="669"/>
      <c r="CA1823" s="669"/>
    </row>
    <row r="1824" spans="3:79" s="610" customFormat="1">
      <c r="C1824" s="611"/>
      <c r="D1824" s="612"/>
      <c r="E1824" s="613"/>
      <c r="F1824" s="614"/>
      <c r="J1824" s="612"/>
      <c r="N1824" s="668"/>
      <c r="P1824" s="618"/>
      <c r="Q1824" s="618"/>
      <c r="R1824" s="618"/>
      <c r="S1824" s="618"/>
      <c r="T1824" s="618"/>
      <c r="U1824" s="618"/>
      <c r="V1824" s="618"/>
      <c r="W1824" s="618"/>
      <c r="X1824" s="618"/>
      <c r="Y1824" s="618"/>
      <c r="Z1824" s="618"/>
      <c r="AC1824" s="619"/>
      <c r="AD1824" s="620"/>
      <c r="AJ1824" s="668"/>
      <c r="AO1824" s="612"/>
      <c r="AP1824" s="612"/>
      <c r="AY1824" s="623"/>
      <c r="BD1824" s="611"/>
      <c r="BG1824" s="624"/>
      <c r="BH1824" s="625"/>
      <c r="BI1824" s="672"/>
      <c r="BO1824" s="612"/>
      <c r="BY1824" s="669"/>
      <c r="CA1824" s="669"/>
    </row>
    <row r="1825" spans="3:79" s="610" customFormat="1">
      <c r="C1825" s="611"/>
      <c r="D1825" s="612"/>
      <c r="E1825" s="613"/>
      <c r="F1825" s="614"/>
      <c r="J1825" s="612"/>
      <c r="N1825" s="668"/>
      <c r="P1825" s="618"/>
      <c r="Q1825" s="618"/>
      <c r="R1825" s="618"/>
      <c r="S1825" s="618"/>
      <c r="T1825" s="618"/>
      <c r="U1825" s="618"/>
      <c r="V1825" s="618"/>
      <c r="W1825" s="618"/>
      <c r="X1825" s="618"/>
      <c r="Y1825" s="618"/>
      <c r="Z1825" s="618"/>
      <c r="AC1825" s="619"/>
      <c r="AD1825" s="620"/>
      <c r="AJ1825" s="668"/>
      <c r="AO1825" s="612"/>
      <c r="AP1825" s="612"/>
      <c r="AY1825" s="623"/>
      <c r="BD1825" s="611"/>
      <c r="BG1825" s="624"/>
      <c r="BH1825" s="625"/>
      <c r="BI1825" s="672"/>
      <c r="BO1825" s="612"/>
      <c r="BY1825" s="669"/>
      <c r="CA1825" s="669"/>
    </row>
    <row r="1826" spans="3:79" s="610" customFormat="1">
      <c r="C1826" s="611"/>
      <c r="D1826" s="612"/>
      <c r="E1826" s="613"/>
      <c r="F1826" s="614"/>
      <c r="J1826" s="612"/>
      <c r="N1826" s="668"/>
      <c r="P1826" s="618"/>
      <c r="Q1826" s="618"/>
      <c r="R1826" s="618"/>
      <c r="S1826" s="618"/>
      <c r="T1826" s="618"/>
      <c r="U1826" s="618"/>
      <c r="V1826" s="618"/>
      <c r="W1826" s="618"/>
      <c r="X1826" s="618"/>
      <c r="Y1826" s="618"/>
      <c r="Z1826" s="618"/>
      <c r="AC1826" s="619"/>
      <c r="AD1826" s="620"/>
      <c r="AJ1826" s="668"/>
      <c r="AO1826" s="612"/>
      <c r="AP1826" s="612"/>
      <c r="AY1826" s="623"/>
      <c r="BD1826" s="611"/>
      <c r="BG1826" s="624"/>
      <c r="BH1826" s="625"/>
      <c r="BI1826" s="672"/>
      <c r="BO1826" s="612"/>
      <c r="BY1826" s="669"/>
      <c r="CA1826" s="669"/>
    </row>
    <row r="1827" spans="3:79" s="610" customFormat="1">
      <c r="C1827" s="611"/>
      <c r="D1827" s="612"/>
      <c r="E1827" s="613"/>
      <c r="F1827" s="614"/>
      <c r="J1827" s="612"/>
      <c r="N1827" s="668"/>
      <c r="P1827" s="618"/>
      <c r="Q1827" s="618"/>
      <c r="R1827" s="618"/>
      <c r="S1827" s="618"/>
      <c r="T1827" s="618"/>
      <c r="U1827" s="618"/>
      <c r="V1827" s="618"/>
      <c r="W1827" s="618"/>
      <c r="X1827" s="618"/>
      <c r="Y1827" s="618"/>
      <c r="Z1827" s="618"/>
      <c r="AC1827" s="619"/>
      <c r="AD1827" s="620"/>
      <c r="AJ1827" s="668"/>
      <c r="AO1827" s="612"/>
      <c r="AP1827" s="612"/>
      <c r="AY1827" s="623"/>
      <c r="BD1827" s="611"/>
      <c r="BG1827" s="624"/>
      <c r="BH1827" s="625"/>
      <c r="BI1827" s="672"/>
      <c r="BO1827" s="612"/>
      <c r="BY1827" s="669"/>
      <c r="CA1827" s="669"/>
    </row>
    <row r="1828" spans="3:79" s="610" customFormat="1">
      <c r="C1828" s="611"/>
      <c r="D1828" s="612"/>
      <c r="E1828" s="613"/>
      <c r="F1828" s="614"/>
      <c r="J1828" s="612"/>
      <c r="N1828" s="668"/>
      <c r="P1828" s="618"/>
      <c r="Q1828" s="618"/>
      <c r="R1828" s="618"/>
      <c r="S1828" s="618"/>
      <c r="T1828" s="618"/>
      <c r="U1828" s="618"/>
      <c r="V1828" s="618"/>
      <c r="W1828" s="618"/>
      <c r="X1828" s="618"/>
      <c r="Y1828" s="618"/>
      <c r="Z1828" s="618"/>
      <c r="AC1828" s="619"/>
      <c r="AD1828" s="620"/>
      <c r="AJ1828" s="668"/>
      <c r="AO1828" s="612"/>
      <c r="AP1828" s="612"/>
      <c r="AY1828" s="623"/>
      <c r="BD1828" s="611"/>
      <c r="BG1828" s="624"/>
      <c r="BH1828" s="625"/>
      <c r="BI1828" s="672"/>
      <c r="BO1828" s="612"/>
      <c r="BY1828" s="669"/>
      <c r="CA1828" s="669"/>
    </row>
    <row r="1829" spans="3:79" s="610" customFormat="1">
      <c r="C1829" s="611"/>
      <c r="D1829" s="612"/>
      <c r="E1829" s="613"/>
      <c r="F1829" s="614"/>
      <c r="J1829" s="612"/>
      <c r="N1829" s="668"/>
      <c r="P1829" s="618"/>
      <c r="Q1829" s="618"/>
      <c r="R1829" s="618"/>
      <c r="S1829" s="618"/>
      <c r="T1829" s="618"/>
      <c r="U1829" s="618"/>
      <c r="V1829" s="618"/>
      <c r="W1829" s="618"/>
      <c r="X1829" s="618"/>
      <c r="Y1829" s="618"/>
      <c r="Z1829" s="618"/>
      <c r="AC1829" s="619"/>
      <c r="AD1829" s="620"/>
      <c r="AJ1829" s="668"/>
      <c r="AO1829" s="612"/>
      <c r="AP1829" s="612"/>
      <c r="AY1829" s="623"/>
      <c r="BD1829" s="611"/>
      <c r="BG1829" s="624"/>
      <c r="BH1829" s="625"/>
      <c r="BI1829" s="672"/>
      <c r="BO1829" s="612"/>
      <c r="BY1829" s="669"/>
      <c r="CA1829" s="669"/>
    </row>
    <row r="1830" spans="3:79" s="610" customFormat="1">
      <c r="C1830" s="611"/>
      <c r="D1830" s="612"/>
      <c r="E1830" s="613"/>
      <c r="F1830" s="614"/>
      <c r="J1830" s="612"/>
      <c r="N1830" s="668"/>
      <c r="P1830" s="618"/>
      <c r="Q1830" s="618"/>
      <c r="R1830" s="618"/>
      <c r="S1830" s="618"/>
      <c r="T1830" s="618"/>
      <c r="U1830" s="618"/>
      <c r="V1830" s="618"/>
      <c r="W1830" s="618"/>
      <c r="X1830" s="618"/>
      <c r="Y1830" s="618"/>
      <c r="Z1830" s="618"/>
      <c r="AC1830" s="619"/>
      <c r="AD1830" s="620"/>
      <c r="AJ1830" s="668"/>
      <c r="AO1830" s="612"/>
      <c r="AP1830" s="612"/>
      <c r="AY1830" s="623"/>
      <c r="BD1830" s="611"/>
      <c r="BG1830" s="624"/>
      <c r="BH1830" s="625"/>
      <c r="BI1830" s="672"/>
      <c r="BO1830" s="612"/>
      <c r="BY1830" s="669"/>
      <c r="CA1830" s="669"/>
    </row>
    <row r="1831" spans="3:79" s="610" customFormat="1">
      <c r="C1831" s="611"/>
      <c r="D1831" s="612"/>
      <c r="E1831" s="613"/>
      <c r="F1831" s="614"/>
      <c r="J1831" s="612"/>
      <c r="N1831" s="668"/>
      <c r="P1831" s="618"/>
      <c r="Q1831" s="618"/>
      <c r="R1831" s="618"/>
      <c r="S1831" s="618"/>
      <c r="T1831" s="618"/>
      <c r="U1831" s="618"/>
      <c r="V1831" s="618"/>
      <c r="W1831" s="618"/>
      <c r="X1831" s="618"/>
      <c r="Y1831" s="618"/>
      <c r="Z1831" s="618"/>
      <c r="AC1831" s="619"/>
      <c r="AD1831" s="620"/>
      <c r="AJ1831" s="668"/>
      <c r="AO1831" s="612"/>
      <c r="AP1831" s="612"/>
      <c r="AY1831" s="623"/>
      <c r="BD1831" s="611"/>
      <c r="BG1831" s="624"/>
      <c r="BH1831" s="625"/>
      <c r="BI1831" s="672"/>
      <c r="BO1831" s="612"/>
      <c r="BY1831" s="669"/>
      <c r="CA1831" s="669"/>
    </row>
    <row r="1832" spans="3:79" s="610" customFormat="1">
      <c r="C1832" s="611"/>
      <c r="D1832" s="612"/>
      <c r="E1832" s="613"/>
      <c r="F1832" s="614"/>
      <c r="J1832" s="612"/>
      <c r="N1832" s="668"/>
      <c r="P1832" s="618"/>
      <c r="Q1832" s="618"/>
      <c r="R1832" s="618"/>
      <c r="S1832" s="618"/>
      <c r="T1832" s="618"/>
      <c r="U1832" s="618"/>
      <c r="V1832" s="618"/>
      <c r="W1832" s="618"/>
      <c r="X1832" s="618"/>
      <c r="Y1832" s="618"/>
      <c r="Z1832" s="618"/>
      <c r="AC1832" s="619"/>
      <c r="AD1832" s="620"/>
      <c r="AJ1832" s="668"/>
      <c r="AO1832" s="612"/>
      <c r="AP1832" s="612"/>
      <c r="AY1832" s="623"/>
      <c r="BD1832" s="611"/>
      <c r="BG1832" s="624"/>
      <c r="BH1832" s="625"/>
      <c r="BI1832" s="672"/>
      <c r="BO1832" s="612"/>
      <c r="BY1832" s="669"/>
      <c r="CA1832" s="669"/>
    </row>
    <row r="1833" spans="3:79" s="610" customFormat="1">
      <c r="C1833" s="611"/>
      <c r="D1833" s="612"/>
      <c r="E1833" s="613"/>
      <c r="F1833" s="614"/>
      <c r="J1833" s="612"/>
      <c r="N1833" s="668"/>
      <c r="P1833" s="618"/>
      <c r="Q1833" s="618"/>
      <c r="R1833" s="618"/>
      <c r="S1833" s="618"/>
      <c r="T1833" s="618"/>
      <c r="U1833" s="618"/>
      <c r="V1833" s="618"/>
      <c r="W1833" s="618"/>
      <c r="X1833" s="618"/>
      <c r="Y1833" s="618"/>
      <c r="Z1833" s="618"/>
      <c r="AC1833" s="619"/>
      <c r="AD1833" s="620"/>
      <c r="AJ1833" s="668"/>
      <c r="AO1833" s="612"/>
      <c r="AP1833" s="612"/>
      <c r="AY1833" s="623"/>
      <c r="BD1833" s="611"/>
      <c r="BG1833" s="624"/>
      <c r="BH1833" s="625"/>
      <c r="BI1833" s="672"/>
      <c r="BO1833" s="612"/>
      <c r="BY1833" s="669"/>
      <c r="CA1833" s="669"/>
    </row>
    <row r="1834" spans="3:79" s="610" customFormat="1">
      <c r="C1834" s="611"/>
      <c r="D1834" s="612"/>
      <c r="E1834" s="613"/>
      <c r="F1834" s="614"/>
      <c r="J1834" s="612"/>
      <c r="N1834" s="668"/>
      <c r="P1834" s="618"/>
      <c r="Q1834" s="618"/>
      <c r="R1834" s="618"/>
      <c r="S1834" s="618"/>
      <c r="T1834" s="618"/>
      <c r="U1834" s="618"/>
      <c r="V1834" s="618"/>
      <c r="W1834" s="618"/>
      <c r="X1834" s="618"/>
      <c r="Y1834" s="618"/>
      <c r="Z1834" s="618"/>
      <c r="AC1834" s="619"/>
      <c r="AD1834" s="620"/>
      <c r="AJ1834" s="668"/>
      <c r="AO1834" s="612"/>
      <c r="AP1834" s="612"/>
      <c r="AY1834" s="623"/>
      <c r="BD1834" s="611"/>
      <c r="BG1834" s="624"/>
      <c r="BH1834" s="625"/>
      <c r="BI1834" s="672"/>
      <c r="BO1834" s="612"/>
      <c r="BY1834" s="669"/>
      <c r="CA1834" s="669"/>
    </row>
    <row r="1835" spans="3:79" s="610" customFormat="1">
      <c r="C1835" s="611"/>
      <c r="D1835" s="612"/>
      <c r="E1835" s="613"/>
      <c r="F1835" s="614"/>
      <c r="J1835" s="612"/>
      <c r="N1835" s="668"/>
      <c r="P1835" s="618"/>
      <c r="Q1835" s="618"/>
      <c r="R1835" s="618"/>
      <c r="S1835" s="618"/>
      <c r="T1835" s="618"/>
      <c r="U1835" s="618"/>
      <c r="V1835" s="618"/>
      <c r="W1835" s="618"/>
      <c r="X1835" s="618"/>
      <c r="Y1835" s="618"/>
      <c r="Z1835" s="618"/>
      <c r="AC1835" s="619"/>
      <c r="AD1835" s="620"/>
      <c r="AJ1835" s="668"/>
      <c r="AO1835" s="612"/>
      <c r="AP1835" s="612"/>
      <c r="AY1835" s="623"/>
      <c r="BD1835" s="611"/>
      <c r="BG1835" s="624"/>
      <c r="BH1835" s="625"/>
      <c r="BI1835" s="672"/>
      <c r="BO1835" s="612"/>
      <c r="BY1835" s="669"/>
      <c r="CA1835" s="669"/>
    </row>
    <row r="1836" spans="3:79" s="610" customFormat="1">
      <c r="C1836" s="611"/>
      <c r="D1836" s="612"/>
      <c r="E1836" s="613"/>
      <c r="F1836" s="614"/>
      <c r="J1836" s="612"/>
      <c r="N1836" s="668"/>
      <c r="P1836" s="618"/>
      <c r="Q1836" s="618"/>
      <c r="R1836" s="618"/>
      <c r="S1836" s="618"/>
      <c r="T1836" s="618"/>
      <c r="U1836" s="618"/>
      <c r="V1836" s="618"/>
      <c r="W1836" s="618"/>
      <c r="X1836" s="618"/>
      <c r="Y1836" s="618"/>
      <c r="Z1836" s="618"/>
      <c r="AC1836" s="619"/>
      <c r="AD1836" s="620"/>
      <c r="AJ1836" s="668"/>
      <c r="AO1836" s="612"/>
      <c r="AP1836" s="612"/>
      <c r="AY1836" s="623"/>
      <c r="BD1836" s="611"/>
      <c r="BG1836" s="624"/>
      <c r="BH1836" s="625"/>
      <c r="BI1836" s="672"/>
      <c r="BO1836" s="612"/>
      <c r="BY1836" s="669"/>
      <c r="CA1836" s="669"/>
    </row>
    <row r="1837" spans="3:79" s="610" customFormat="1">
      <c r="C1837" s="611"/>
      <c r="D1837" s="612"/>
      <c r="E1837" s="613"/>
      <c r="F1837" s="614"/>
      <c r="J1837" s="612"/>
      <c r="N1837" s="668"/>
      <c r="P1837" s="618"/>
      <c r="Q1837" s="618"/>
      <c r="R1837" s="618"/>
      <c r="S1837" s="618"/>
      <c r="T1837" s="618"/>
      <c r="U1837" s="618"/>
      <c r="V1837" s="618"/>
      <c r="W1837" s="618"/>
      <c r="X1837" s="618"/>
      <c r="Y1837" s="618"/>
      <c r="Z1837" s="618"/>
      <c r="AC1837" s="619"/>
      <c r="AD1837" s="620"/>
      <c r="AJ1837" s="668"/>
      <c r="AO1837" s="612"/>
      <c r="AP1837" s="612"/>
      <c r="AY1837" s="623"/>
      <c r="BD1837" s="611"/>
      <c r="BG1837" s="624"/>
      <c r="BH1837" s="625"/>
      <c r="BI1837" s="672"/>
      <c r="BO1837" s="612"/>
      <c r="BY1837" s="669"/>
      <c r="CA1837" s="669"/>
    </row>
    <row r="1838" spans="3:79" s="610" customFormat="1">
      <c r="C1838" s="611"/>
      <c r="D1838" s="612"/>
      <c r="E1838" s="613"/>
      <c r="F1838" s="614"/>
      <c r="J1838" s="612"/>
      <c r="N1838" s="668"/>
      <c r="P1838" s="618"/>
      <c r="Q1838" s="618"/>
      <c r="R1838" s="618"/>
      <c r="S1838" s="618"/>
      <c r="T1838" s="618"/>
      <c r="U1838" s="618"/>
      <c r="V1838" s="618"/>
      <c r="W1838" s="618"/>
      <c r="X1838" s="618"/>
      <c r="Y1838" s="618"/>
      <c r="Z1838" s="618"/>
      <c r="AC1838" s="619"/>
      <c r="AD1838" s="620"/>
      <c r="AJ1838" s="668"/>
      <c r="AO1838" s="612"/>
      <c r="AP1838" s="612"/>
      <c r="AY1838" s="623"/>
      <c r="BD1838" s="611"/>
      <c r="BG1838" s="624"/>
      <c r="BH1838" s="625"/>
      <c r="BI1838" s="672"/>
      <c r="BO1838" s="612"/>
      <c r="BY1838" s="669"/>
      <c r="CA1838" s="669"/>
    </row>
    <row r="1839" spans="3:79" s="610" customFormat="1">
      <c r="C1839" s="611"/>
      <c r="D1839" s="612"/>
      <c r="E1839" s="613"/>
      <c r="F1839" s="614"/>
      <c r="J1839" s="612"/>
      <c r="N1839" s="668"/>
      <c r="P1839" s="618"/>
      <c r="Q1839" s="618"/>
      <c r="R1839" s="618"/>
      <c r="S1839" s="618"/>
      <c r="T1839" s="618"/>
      <c r="U1839" s="618"/>
      <c r="V1839" s="618"/>
      <c r="W1839" s="618"/>
      <c r="X1839" s="618"/>
      <c r="Y1839" s="618"/>
      <c r="Z1839" s="618"/>
      <c r="AC1839" s="619"/>
      <c r="AD1839" s="620"/>
      <c r="AJ1839" s="668"/>
      <c r="AO1839" s="612"/>
      <c r="AP1839" s="612"/>
      <c r="AY1839" s="623"/>
      <c r="BD1839" s="611"/>
      <c r="BG1839" s="624"/>
      <c r="BH1839" s="625"/>
      <c r="BI1839" s="672"/>
      <c r="BO1839" s="612"/>
      <c r="BY1839" s="669"/>
      <c r="CA1839" s="669"/>
    </row>
    <row r="1840" spans="3:79" s="610" customFormat="1">
      <c r="C1840" s="611"/>
      <c r="D1840" s="612"/>
      <c r="E1840" s="613"/>
      <c r="F1840" s="614"/>
      <c r="J1840" s="612"/>
      <c r="N1840" s="668"/>
      <c r="P1840" s="618"/>
      <c r="Q1840" s="618"/>
      <c r="R1840" s="618"/>
      <c r="S1840" s="618"/>
      <c r="T1840" s="618"/>
      <c r="U1840" s="618"/>
      <c r="V1840" s="618"/>
      <c r="W1840" s="618"/>
      <c r="X1840" s="618"/>
      <c r="Y1840" s="618"/>
      <c r="Z1840" s="618"/>
      <c r="AC1840" s="619"/>
      <c r="AD1840" s="620"/>
      <c r="AJ1840" s="668"/>
      <c r="AO1840" s="612"/>
      <c r="AP1840" s="612"/>
      <c r="AY1840" s="623"/>
      <c r="BD1840" s="611"/>
      <c r="BG1840" s="624"/>
      <c r="BH1840" s="625"/>
      <c r="BI1840" s="672"/>
      <c r="BO1840" s="612"/>
      <c r="BY1840" s="669"/>
      <c r="CA1840" s="669"/>
    </row>
    <row r="1841" spans="3:79" s="610" customFormat="1">
      <c r="C1841" s="611"/>
      <c r="D1841" s="612"/>
      <c r="E1841" s="613"/>
      <c r="F1841" s="614"/>
      <c r="J1841" s="612"/>
      <c r="N1841" s="668"/>
      <c r="P1841" s="618"/>
      <c r="Q1841" s="618"/>
      <c r="R1841" s="618"/>
      <c r="S1841" s="618"/>
      <c r="T1841" s="618"/>
      <c r="U1841" s="618"/>
      <c r="V1841" s="618"/>
      <c r="W1841" s="618"/>
      <c r="X1841" s="618"/>
      <c r="Y1841" s="618"/>
      <c r="Z1841" s="618"/>
      <c r="AC1841" s="619"/>
      <c r="AD1841" s="620"/>
      <c r="AJ1841" s="668"/>
      <c r="AO1841" s="612"/>
      <c r="AP1841" s="612"/>
      <c r="AY1841" s="623"/>
      <c r="BD1841" s="611"/>
      <c r="BG1841" s="624"/>
      <c r="BH1841" s="625"/>
      <c r="BI1841" s="672"/>
      <c r="BO1841" s="612"/>
      <c r="BY1841" s="669"/>
      <c r="CA1841" s="669"/>
    </row>
    <row r="1842" spans="3:79" s="610" customFormat="1">
      <c r="C1842" s="611"/>
      <c r="D1842" s="612"/>
      <c r="E1842" s="613"/>
      <c r="F1842" s="614"/>
      <c r="J1842" s="612"/>
      <c r="N1842" s="668"/>
      <c r="P1842" s="618"/>
      <c r="Q1842" s="618"/>
      <c r="R1842" s="618"/>
      <c r="S1842" s="618"/>
      <c r="T1842" s="618"/>
      <c r="U1842" s="618"/>
      <c r="V1842" s="618"/>
      <c r="W1842" s="618"/>
      <c r="X1842" s="618"/>
      <c r="Y1842" s="618"/>
      <c r="Z1842" s="618"/>
      <c r="AC1842" s="619"/>
      <c r="AD1842" s="620"/>
      <c r="AJ1842" s="668"/>
      <c r="AO1842" s="612"/>
      <c r="AP1842" s="612"/>
      <c r="AY1842" s="623"/>
      <c r="BD1842" s="611"/>
      <c r="BG1842" s="624"/>
      <c r="BH1842" s="625"/>
      <c r="BI1842" s="672"/>
      <c r="BO1842" s="612"/>
      <c r="BY1842" s="669"/>
      <c r="CA1842" s="669"/>
    </row>
    <row r="1843" spans="3:79" s="610" customFormat="1">
      <c r="C1843" s="611"/>
      <c r="D1843" s="612"/>
      <c r="E1843" s="613"/>
      <c r="F1843" s="614"/>
      <c r="J1843" s="612"/>
      <c r="N1843" s="668"/>
      <c r="P1843" s="618"/>
      <c r="Q1843" s="618"/>
      <c r="R1843" s="618"/>
      <c r="S1843" s="618"/>
      <c r="T1843" s="618"/>
      <c r="U1843" s="618"/>
      <c r="V1843" s="618"/>
      <c r="W1843" s="618"/>
      <c r="X1843" s="618"/>
      <c r="Y1843" s="618"/>
      <c r="Z1843" s="618"/>
      <c r="AC1843" s="619"/>
      <c r="AD1843" s="620"/>
      <c r="AJ1843" s="668"/>
      <c r="AO1843" s="612"/>
      <c r="AP1843" s="612"/>
      <c r="AY1843" s="623"/>
      <c r="BD1843" s="611"/>
      <c r="BG1843" s="624"/>
      <c r="BH1843" s="625"/>
      <c r="BI1843" s="672"/>
      <c r="BO1843" s="612"/>
      <c r="BY1843" s="669"/>
      <c r="CA1843" s="669"/>
    </row>
    <row r="1844" spans="3:79" s="610" customFormat="1">
      <c r="C1844" s="611"/>
      <c r="D1844" s="612"/>
      <c r="E1844" s="613"/>
      <c r="F1844" s="614"/>
      <c r="J1844" s="612"/>
      <c r="N1844" s="668"/>
      <c r="P1844" s="618"/>
      <c r="Q1844" s="618"/>
      <c r="R1844" s="618"/>
      <c r="S1844" s="618"/>
      <c r="T1844" s="618"/>
      <c r="U1844" s="618"/>
      <c r="V1844" s="618"/>
      <c r="W1844" s="618"/>
      <c r="X1844" s="618"/>
      <c r="Y1844" s="618"/>
      <c r="Z1844" s="618"/>
      <c r="AC1844" s="619"/>
      <c r="AD1844" s="620"/>
      <c r="AJ1844" s="668"/>
      <c r="AO1844" s="612"/>
      <c r="AP1844" s="612"/>
      <c r="AY1844" s="623"/>
      <c r="BD1844" s="611"/>
      <c r="BG1844" s="624"/>
      <c r="BH1844" s="625"/>
      <c r="BI1844" s="672"/>
      <c r="BO1844" s="612"/>
      <c r="BY1844" s="669"/>
      <c r="CA1844" s="669"/>
    </row>
    <row r="1845" spans="3:79" s="610" customFormat="1">
      <c r="C1845" s="611"/>
      <c r="D1845" s="612"/>
      <c r="E1845" s="613"/>
      <c r="F1845" s="614"/>
      <c r="J1845" s="612"/>
      <c r="N1845" s="668"/>
      <c r="P1845" s="618"/>
      <c r="Q1845" s="618"/>
      <c r="R1845" s="618"/>
      <c r="S1845" s="618"/>
      <c r="T1845" s="618"/>
      <c r="U1845" s="618"/>
      <c r="V1845" s="618"/>
      <c r="W1845" s="618"/>
      <c r="X1845" s="618"/>
      <c r="Y1845" s="618"/>
      <c r="Z1845" s="618"/>
      <c r="AC1845" s="619"/>
      <c r="AD1845" s="620"/>
      <c r="AJ1845" s="668"/>
      <c r="AO1845" s="612"/>
      <c r="AP1845" s="612"/>
      <c r="AY1845" s="623"/>
      <c r="BD1845" s="611"/>
      <c r="BG1845" s="624"/>
      <c r="BH1845" s="625"/>
      <c r="BI1845" s="672"/>
      <c r="BO1845" s="612"/>
      <c r="BY1845" s="669"/>
      <c r="CA1845" s="669"/>
    </row>
    <row r="1846" spans="3:79" s="610" customFormat="1">
      <c r="C1846" s="611"/>
      <c r="D1846" s="612"/>
      <c r="E1846" s="613"/>
      <c r="F1846" s="614"/>
      <c r="J1846" s="612"/>
      <c r="N1846" s="668"/>
      <c r="P1846" s="618"/>
      <c r="Q1846" s="618"/>
      <c r="R1846" s="618"/>
      <c r="S1846" s="618"/>
      <c r="T1846" s="618"/>
      <c r="U1846" s="618"/>
      <c r="V1846" s="618"/>
      <c r="W1846" s="618"/>
      <c r="X1846" s="618"/>
      <c r="Y1846" s="618"/>
      <c r="Z1846" s="618"/>
      <c r="AC1846" s="619"/>
      <c r="AD1846" s="620"/>
      <c r="AJ1846" s="668"/>
      <c r="AO1846" s="612"/>
      <c r="AP1846" s="612"/>
      <c r="AY1846" s="623"/>
      <c r="BD1846" s="611"/>
      <c r="BG1846" s="624"/>
      <c r="BH1846" s="625"/>
      <c r="BI1846" s="672"/>
      <c r="BO1846" s="612"/>
      <c r="BY1846" s="669"/>
      <c r="CA1846" s="669"/>
    </row>
    <row r="1847" spans="3:79" s="610" customFormat="1">
      <c r="C1847" s="611"/>
      <c r="D1847" s="612"/>
      <c r="E1847" s="613"/>
      <c r="F1847" s="614"/>
      <c r="J1847" s="612"/>
      <c r="N1847" s="668"/>
      <c r="P1847" s="618"/>
      <c r="Q1847" s="618"/>
      <c r="R1847" s="618"/>
      <c r="S1847" s="618"/>
      <c r="T1847" s="618"/>
      <c r="U1847" s="618"/>
      <c r="V1847" s="618"/>
      <c r="W1847" s="618"/>
      <c r="X1847" s="618"/>
      <c r="Y1847" s="618"/>
      <c r="Z1847" s="618"/>
      <c r="AC1847" s="619"/>
      <c r="AD1847" s="620"/>
      <c r="AJ1847" s="668"/>
      <c r="AO1847" s="612"/>
      <c r="AP1847" s="612"/>
      <c r="AY1847" s="623"/>
      <c r="BD1847" s="611"/>
      <c r="BG1847" s="624"/>
      <c r="BH1847" s="625"/>
      <c r="BI1847" s="672"/>
      <c r="BO1847" s="612"/>
      <c r="BY1847" s="669"/>
      <c r="CA1847" s="669"/>
    </row>
    <row r="1848" spans="3:79" s="610" customFormat="1">
      <c r="C1848" s="611"/>
      <c r="D1848" s="612"/>
      <c r="E1848" s="613"/>
      <c r="F1848" s="614"/>
      <c r="J1848" s="612"/>
      <c r="N1848" s="668"/>
      <c r="P1848" s="618"/>
      <c r="Q1848" s="618"/>
      <c r="R1848" s="618"/>
      <c r="S1848" s="618"/>
      <c r="T1848" s="618"/>
      <c r="U1848" s="618"/>
      <c r="V1848" s="618"/>
      <c r="W1848" s="618"/>
      <c r="X1848" s="618"/>
      <c r="Y1848" s="618"/>
      <c r="Z1848" s="618"/>
      <c r="AC1848" s="619"/>
      <c r="AD1848" s="620"/>
      <c r="AJ1848" s="668"/>
      <c r="AO1848" s="612"/>
      <c r="AP1848" s="612"/>
      <c r="AY1848" s="623"/>
      <c r="BD1848" s="611"/>
      <c r="BG1848" s="624"/>
      <c r="BH1848" s="625"/>
      <c r="BI1848" s="672"/>
      <c r="BO1848" s="612"/>
      <c r="BY1848" s="669"/>
      <c r="CA1848" s="669"/>
    </row>
    <row r="1849" spans="3:79" s="610" customFormat="1">
      <c r="C1849" s="611"/>
      <c r="D1849" s="612"/>
      <c r="E1849" s="613"/>
      <c r="F1849" s="614"/>
      <c r="J1849" s="612"/>
      <c r="N1849" s="668"/>
      <c r="P1849" s="618"/>
      <c r="Q1849" s="618"/>
      <c r="R1849" s="618"/>
      <c r="S1849" s="618"/>
      <c r="T1849" s="618"/>
      <c r="U1849" s="618"/>
      <c r="V1849" s="618"/>
      <c r="W1849" s="618"/>
      <c r="X1849" s="618"/>
      <c r="Y1849" s="618"/>
      <c r="Z1849" s="618"/>
      <c r="AC1849" s="619"/>
      <c r="AD1849" s="620"/>
      <c r="AJ1849" s="668"/>
      <c r="AO1849" s="612"/>
      <c r="AP1849" s="612"/>
      <c r="AY1849" s="623"/>
      <c r="BD1849" s="611"/>
      <c r="BG1849" s="624"/>
      <c r="BH1849" s="625"/>
      <c r="BI1849" s="672"/>
      <c r="BO1849" s="612"/>
      <c r="BY1849" s="669"/>
      <c r="CA1849" s="669"/>
    </row>
    <row r="1850" spans="3:79" s="610" customFormat="1">
      <c r="C1850" s="611"/>
      <c r="D1850" s="612"/>
      <c r="E1850" s="613"/>
      <c r="F1850" s="614"/>
      <c r="J1850" s="612"/>
      <c r="N1850" s="668"/>
      <c r="P1850" s="618"/>
      <c r="Q1850" s="618"/>
      <c r="R1850" s="618"/>
      <c r="S1850" s="618"/>
      <c r="T1850" s="618"/>
      <c r="U1850" s="618"/>
      <c r="V1850" s="618"/>
      <c r="W1850" s="618"/>
      <c r="X1850" s="618"/>
      <c r="Y1850" s="618"/>
      <c r="Z1850" s="618"/>
      <c r="AC1850" s="619"/>
      <c r="AD1850" s="620"/>
      <c r="AJ1850" s="668"/>
      <c r="AO1850" s="612"/>
      <c r="AP1850" s="612"/>
      <c r="AY1850" s="623"/>
      <c r="BD1850" s="611"/>
      <c r="BG1850" s="624"/>
      <c r="BH1850" s="625"/>
      <c r="BI1850" s="672"/>
      <c r="BO1850" s="612"/>
      <c r="BY1850" s="669"/>
      <c r="CA1850" s="669"/>
    </row>
    <row r="1851" spans="3:79" s="610" customFormat="1">
      <c r="C1851" s="611"/>
      <c r="D1851" s="612"/>
      <c r="E1851" s="613"/>
      <c r="F1851" s="614"/>
      <c r="J1851" s="612"/>
      <c r="N1851" s="668"/>
      <c r="P1851" s="618"/>
      <c r="Q1851" s="618"/>
      <c r="R1851" s="618"/>
      <c r="S1851" s="618"/>
      <c r="T1851" s="618"/>
      <c r="U1851" s="618"/>
      <c r="V1851" s="618"/>
      <c r="W1851" s="618"/>
      <c r="X1851" s="618"/>
      <c r="Y1851" s="618"/>
      <c r="Z1851" s="618"/>
      <c r="AC1851" s="619"/>
      <c r="AD1851" s="620"/>
      <c r="AJ1851" s="668"/>
      <c r="AO1851" s="612"/>
      <c r="AP1851" s="612"/>
      <c r="AY1851" s="623"/>
      <c r="BD1851" s="611"/>
      <c r="BG1851" s="624"/>
      <c r="BH1851" s="625"/>
      <c r="BI1851" s="672"/>
      <c r="BO1851" s="612"/>
      <c r="BY1851" s="669"/>
      <c r="CA1851" s="669"/>
    </row>
    <row r="1852" spans="3:79" s="610" customFormat="1">
      <c r="C1852" s="611"/>
      <c r="D1852" s="612"/>
      <c r="E1852" s="613"/>
      <c r="F1852" s="614"/>
      <c r="J1852" s="612"/>
      <c r="N1852" s="668"/>
      <c r="P1852" s="618"/>
      <c r="Q1852" s="618"/>
      <c r="R1852" s="618"/>
      <c r="S1852" s="618"/>
      <c r="T1852" s="618"/>
      <c r="U1852" s="618"/>
      <c r="V1852" s="618"/>
      <c r="W1852" s="618"/>
      <c r="X1852" s="618"/>
      <c r="Y1852" s="618"/>
      <c r="Z1852" s="618"/>
      <c r="AC1852" s="619"/>
      <c r="AD1852" s="620"/>
      <c r="AJ1852" s="668"/>
      <c r="AO1852" s="612"/>
      <c r="AP1852" s="612"/>
      <c r="AY1852" s="623"/>
      <c r="BD1852" s="611"/>
      <c r="BG1852" s="624"/>
      <c r="BH1852" s="625"/>
      <c r="BI1852" s="672"/>
      <c r="BO1852" s="612"/>
      <c r="BY1852" s="669"/>
      <c r="CA1852" s="669"/>
    </row>
    <row r="1853" spans="3:79" s="610" customFormat="1">
      <c r="C1853" s="611"/>
      <c r="D1853" s="612"/>
      <c r="E1853" s="613"/>
      <c r="F1853" s="614"/>
      <c r="J1853" s="612"/>
      <c r="N1853" s="668"/>
      <c r="P1853" s="618"/>
      <c r="Q1853" s="618"/>
      <c r="R1853" s="618"/>
      <c r="S1853" s="618"/>
      <c r="T1853" s="618"/>
      <c r="U1853" s="618"/>
      <c r="V1853" s="618"/>
      <c r="W1853" s="618"/>
      <c r="X1853" s="618"/>
      <c r="Y1853" s="618"/>
      <c r="Z1853" s="618"/>
      <c r="AC1853" s="619"/>
      <c r="AD1853" s="620"/>
      <c r="AJ1853" s="668"/>
      <c r="AO1853" s="612"/>
      <c r="AP1853" s="612"/>
      <c r="AY1853" s="623"/>
      <c r="BD1853" s="611"/>
      <c r="BG1853" s="624"/>
      <c r="BH1853" s="625"/>
      <c r="BI1853" s="672"/>
      <c r="BO1853" s="612"/>
      <c r="BY1853" s="669"/>
      <c r="CA1853" s="669"/>
    </row>
    <row r="1854" spans="3:79" s="610" customFormat="1">
      <c r="C1854" s="611"/>
      <c r="D1854" s="612"/>
      <c r="E1854" s="613"/>
      <c r="F1854" s="614"/>
      <c r="J1854" s="612"/>
      <c r="N1854" s="668"/>
      <c r="P1854" s="618"/>
      <c r="Q1854" s="618"/>
      <c r="R1854" s="618"/>
      <c r="S1854" s="618"/>
      <c r="T1854" s="618"/>
      <c r="U1854" s="618"/>
      <c r="V1854" s="618"/>
      <c r="W1854" s="618"/>
      <c r="X1854" s="618"/>
      <c r="Y1854" s="618"/>
      <c r="Z1854" s="618"/>
      <c r="AC1854" s="619"/>
      <c r="AD1854" s="620"/>
      <c r="AJ1854" s="668"/>
      <c r="AO1854" s="612"/>
      <c r="AP1854" s="612"/>
      <c r="AY1854" s="623"/>
      <c r="BD1854" s="611"/>
      <c r="BG1854" s="624"/>
      <c r="BH1854" s="625"/>
      <c r="BI1854" s="672"/>
      <c r="BO1854" s="612"/>
      <c r="BY1854" s="669"/>
      <c r="CA1854" s="669"/>
    </row>
    <row r="1855" spans="3:79" s="610" customFormat="1">
      <c r="C1855" s="611"/>
      <c r="D1855" s="612"/>
      <c r="E1855" s="613"/>
      <c r="F1855" s="614"/>
      <c r="J1855" s="612"/>
      <c r="N1855" s="668"/>
      <c r="P1855" s="618"/>
      <c r="Q1855" s="618"/>
      <c r="R1855" s="618"/>
      <c r="S1855" s="618"/>
      <c r="T1855" s="618"/>
      <c r="U1855" s="618"/>
      <c r="V1855" s="618"/>
      <c r="W1855" s="618"/>
      <c r="X1855" s="618"/>
      <c r="Y1855" s="618"/>
      <c r="Z1855" s="618"/>
      <c r="AC1855" s="619"/>
      <c r="AD1855" s="620"/>
      <c r="AJ1855" s="668"/>
      <c r="AO1855" s="612"/>
      <c r="AP1855" s="612"/>
      <c r="AY1855" s="623"/>
      <c r="BD1855" s="611"/>
      <c r="BG1855" s="624"/>
      <c r="BH1855" s="625"/>
      <c r="BI1855" s="672"/>
      <c r="BO1855" s="612"/>
      <c r="BY1855" s="669"/>
      <c r="CA1855" s="669"/>
    </row>
    <row r="1856" spans="3:79" s="610" customFormat="1">
      <c r="C1856" s="611"/>
      <c r="D1856" s="612"/>
      <c r="E1856" s="613"/>
      <c r="F1856" s="614"/>
      <c r="J1856" s="612"/>
      <c r="N1856" s="668"/>
      <c r="P1856" s="618"/>
      <c r="Q1856" s="618"/>
      <c r="R1856" s="618"/>
      <c r="S1856" s="618"/>
      <c r="T1856" s="618"/>
      <c r="U1856" s="618"/>
      <c r="V1856" s="618"/>
      <c r="W1856" s="618"/>
      <c r="X1856" s="618"/>
      <c r="Y1856" s="618"/>
      <c r="Z1856" s="618"/>
      <c r="AC1856" s="619"/>
      <c r="AD1856" s="620"/>
      <c r="AJ1856" s="668"/>
      <c r="AO1856" s="612"/>
      <c r="AP1856" s="612"/>
      <c r="AY1856" s="623"/>
      <c r="BD1856" s="611"/>
      <c r="BG1856" s="624"/>
      <c r="BH1856" s="625"/>
      <c r="BI1856" s="672"/>
      <c r="BO1856" s="612"/>
      <c r="BY1856" s="669"/>
      <c r="CA1856" s="669"/>
    </row>
    <row r="1857" spans="3:79" s="610" customFormat="1">
      <c r="C1857" s="611"/>
      <c r="D1857" s="612"/>
      <c r="E1857" s="613"/>
      <c r="F1857" s="614"/>
      <c r="J1857" s="612"/>
      <c r="N1857" s="668"/>
      <c r="P1857" s="618"/>
      <c r="Q1857" s="618"/>
      <c r="R1857" s="618"/>
      <c r="S1857" s="618"/>
      <c r="T1857" s="618"/>
      <c r="U1857" s="618"/>
      <c r="V1857" s="618"/>
      <c r="W1857" s="618"/>
      <c r="X1857" s="618"/>
      <c r="Y1857" s="618"/>
      <c r="Z1857" s="618"/>
      <c r="AC1857" s="619"/>
      <c r="AD1857" s="620"/>
      <c r="AJ1857" s="668"/>
      <c r="AO1857" s="612"/>
      <c r="AP1857" s="612"/>
      <c r="AY1857" s="623"/>
      <c r="BD1857" s="611"/>
      <c r="BG1857" s="624"/>
      <c r="BH1857" s="625"/>
      <c r="BI1857" s="672"/>
      <c r="BO1857" s="612"/>
      <c r="BY1857" s="669"/>
      <c r="CA1857" s="669"/>
    </row>
    <row r="1858" spans="3:79" s="610" customFormat="1">
      <c r="C1858" s="611"/>
      <c r="D1858" s="612"/>
      <c r="E1858" s="613"/>
      <c r="F1858" s="614"/>
      <c r="J1858" s="612"/>
      <c r="N1858" s="668"/>
      <c r="P1858" s="618"/>
      <c r="Q1858" s="618"/>
      <c r="R1858" s="618"/>
      <c r="S1858" s="618"/>
      <c r="T1858" s="618"/>
      <c r="U1858" s="618"/>
      <c r="V1858" s="618"/>
      <c r="W1858" s="618"/>
      <c r="X1858" s="618"/>
      <c r="Y1858" s="618"/>
      <c r="Z1858" s="618"/>
      <c r="AC1858" s="619"/>
      <c r="AD1858" s="620"/>
      <c r="AJ1858" s="668"/>
      <c r="AO1858" s="612"/>
      <c r="AP1858" s="612"/>
      <c r="AY1858" s="623"/>
      <c r="BD1858" s="611"/>
      <c r="BG1858" s="624"/>
      <c r="BH1858" s="625"/>
      <c r="BI1858" s="672"/>
      <c r="BO1858" s="612"/>
      <c r="BY1858" s="669"/>
      <c r="CA1858" s="669"/>
    </row>
    <row r="1859" spans="3:79" s="610" customFormat="1">
      <c r="C1859" s="611"/>
      <c r="D1859" s="612"/>
      <c r="E1859" s="613"/>
      <c r="F1859" s="614"/>
      <c r="J1859" s="612"/>
      <c r="N1859" s="668"/>
      <c r="P1859" s="618"/>
      <c r="Q1859" s="618"/>
      <c r="R1859" s="618"/>
      <c r="S1859" s="618"/>
      <c r="T1859" s="618"/>
      <c r="U1859" s="618"/>
      <c r="V1859" s="618"/>
      <c r="W1859" s="618"/>
      <c r="X1859" s="618"/>
      <c r="Y1859" s="618"/>
      <c r="Z1859" s="618"/>
      <c r="AC1859" s="619"/>
      <c r="AD1859" s="620"/>
      <c r="AJ1859" s="668"/>
      <c r="AO1859" s="612"/>
      <c r="AP1859" s="612"/>
      <c r="AY1859" s="623"/>
      <c r="BD1859" s="611"/>
      <c r="BG1859" s="624"/>
      <c r="BH1859" s="625"/>
      <c r="BI1859" s="672"/>
      <c r="BO1859" s="612"/>
      <c r="BY1859" s="669"/>
      <c r="CA1859" s="669"/>
    </row>
    <row r="1860" spans="3:79" s="610" customFormat="1">
      <c r="C1860" s="611"/>
      <c r="D1860" s="612"/>
      <c r="E1860" s="613"/>
      <c r="F1860" s="614"/>
      <c r="J1860" s="612"/>
      <c r="N1860" s="668"/>
      <c r="P1860" s="618"/>
      <c r="Q1860" s="618"/>
      <c r="R1860" s="618"/>
      <c r="S1860" s="618"/>
      <c r="T1860" s="618"/>
      <c r="U1860" s="618"/>
      <c r="V1860" s="618"/>
      <c r="W1860" s="618"/>
      <c r="X1860" s="618"/>
      <c r="Y1860" s="618"/>
      <c r="Z1860" s="618"/>
      <c r="AC1860" s="619"/>
      <c r="AD1860" s="620"/>
      <c r="AJ1860" s="668"/>
      <c r="AO1860" s="612"/>
      <c r="AP1860" s="612"/>
      <c r="AY1860" s="623"/>
      <c r="BD1860" s="611"/>
      <c r="BG1860" s="624"/>
      <c r="BH1860" s="625"/>
      <c r="BI1860" s="672"/>
      <c r="BO1860" s="612"/>
      <c r="BY1860" s="669"/>
      <c r="CA1860" s="669"/>
    </row>
    <row r="1861" spans="3:79" s="610" customFormat="1">
      <c r="C1861" s="611"/>
      <c r="D1861" s="612"/>
      <c r="E1861" s="613"/>
      <c r="F1861" s="614"/>
      <c r="J1861" s="612"/>
      <c r="N1861" s="668"/>
      <c r="P1861" s="618"/>
      <c r="Q1861" s="618"/>
      <c r="R1861" s="618"/>
      <c r="S1861" s="618"/>
      <c r="T1861" s="618"/>
      <c r="U1861" s="618"/>
      <c r="V1861" s="618"/>
      <c r="W1861" s="618"/>
      <c r="X1861" s="618"/>
      <c r="Y1861" s="618"/>
      <c r="Z1861" s="618"/>
      <c r="AC1861" s="619"/>
      <c r="AD1861" s="620"/>
      <c r="AJ1861" s="668"/>
      <c r="AO1861" s="612"/>
      <c r="AP1861" s="612"/>
      <c r="AY1861" s="623"/>
      <c r="BD1861" s="611"/>
      <c r="BG1861" s="624"/>
      <c r="BH1861" s="625"/>
      <c r="BI1861" s="672"/>
      <c r="BO1861" s="612"/>
      <c r="BY1861" s="669"/>
      <c r="CA1861" s="669"/>
    </row>
    <row r="1862" spans="3:79" s="610" customFormat="1">
      <c r="C1862" s="611"/>
      <c r="D1862" s="612"/>
      <c r="E1862" s="613"/>
      <c r="F1862" s="614"/>
      <c r="J1862" s="612"/>
      <c r="N1862" s="668"/>
      <c r="P1862" s="618"/>
      <c r="Q1862" s="618"/>
      <c r="R1862" s="618"/>
      <c r="S1862" s="618"/>
      <c r="T1862" s="618"/>
      <c r="U1862" s="618"/>
      <c r="V1862" s="618"/>
      <c r="W1862" s="618"/>
      <c r="X1862" s="618"/>
      <c r="Y1862" s="618"/>
      <c r="Z1862" s="618"/>
      <c r="AC1862" s="619"/>
      <c r="AD1862" s="620"/>
      <c r="AJ1862" s="668"/>
      <c r="AO1862" s="612"/>
      <c r="AP1862" s="612"/>
      <c r="AY1862" s="623"/>
      <c r="BD1862" s="611"/>
      <c r="BG1862" s="624"/>
      <c r="BH1862" s="625"/>
      <c r="BI1862" s="672"/>
      <c r="BO1862" s="612"/>
      <c r="BY1862" s="669"/>
      <c r="CA1862" s="669"/>
    </row>
    <row r="1863" spans="3:79" s="610" customFormat="1">
      <c r="C1863" s="611"/>
      <c r="D1863" s="612"/>
      <c r="E1863" s="613"/>
      <c r="F1863" s="614"/>
      <c r="J1863" s="612"/>
      <c r="N1863" s="668"/>
      <c r="P1863" s="618"/>
      <c r="Q1863" s="618"/>
      <c r="R1863" s="618"/>
      <c r="S1863" s="618"/>
      <c r="T1863" s="618"/>
      <c r="U1863" s="618"/>
      <c r="V1863" s="618"/>
      <c r="W1863" s="618"/>
      <c r="X1863" s="618"/>
      <c r="Y1863" s="618"/>
      <c r="Z1863" s="618"/>
      <c r="AC1863" s="619"/>
      <c r="AD1863" s="620"/>
      <c r="AJ1863" s="668"/>
      <c r="AO1863" s="612"/>
      <c r="AP1863" s="612"/>
      <c r="AY1863" s="623"/>
      <c r="BD1863" s="611"/>
      <c r="BG1863" s="624"/>
      <c r="BH1863" s="625"/>
      <c r="BI1863" s="672"/>
      <c r="BO1863" s="612"/>
      <c r="BY1863" s="669"/>
      <c r="CA1863" s="669"/>
    </row>
    <row r="1864" spans="3:79" s="610" customFormat="1">
      <c r="C1864" s="611"/>
      <c r="D1864" s="612"/>
      <c r="E1864" s="613"/>
      <c r="F1864" s="614"/>
      <c r="J1864" s="612"/>
      <c r="N1864" s="668"/>
      <c r="P1864" s="618"/>
      <c r="Q1864" s="618"/>
      <c r="R1864" s="618"/>
      <c r="S1864" s="618"/>
      <c r="T1864" s="618"/>
      <c r="U1864" s="618"/>
      <c r="V1864" s="618"/>
      <c r="W1864" s="618"/>
      <c r="X1864" s="618"/>
      <c r="Y1864" s="618"/>
      <c r="Z1864" s="618"/>
      <c r="AC1864" s="619"/>
      <c r="AD1864" s="620"/>
      <c r="AJ1864" s="668"/>
      <c r="AO1864" s="612"/>
      <c r="AP1864" s="612"/>
      <c r="AY1864" s="623"/>
      <c r="BD1864" s="611"/>
      <c r="BG1864" s="624"/>
      <c r="BH1864" s="625"/>
      <c r="BI1864" s="672"/>
      <c r="BO1864" s="612"/>
      <c r="BY1864" s="669"/>
      <c r="CA1864" s="669"/>
    </row>
    <row r="1865" spans="3:79" s="610" customFormat="1">
      <c r="C1865" s="611"/>
      <c r="D1865" s="612"/>
      <c r="E1865" s="613"/>
      <c r="F1865" s="614"/>
      <c r="J1865" s="612"/>
      <c r="N1865" s="668"/>
      <c r="P1865" s="618"/>
      <c r="Q1865" s="618"/>
      <c r="R1865" s="618"/>
      <c r="S1865" s="618"/>
      <c r="T1865" s="618"/>
      <c r="U1865" s="618"/>
      <c r="V1865" s="618"/>
      <c r="W1865" s="618"/>
      <c r="X1865" s="618"/>
      <c r="Y1865" s="618"/>
      <c r="Z1865" s="618"/>
      <c r="AC1865" s="619"/>
      <c r="AD1865" s="620"/>
      <c r="AJ1865" s="668"/>
      <c r="AO1865" s="612"/>
      <c r="AP1865" s="612"/>
      <c r="AY1865" s="623"/>
      <c r="BD1865" s="611"/>
      <c r="BG1865" s="624"/>
      <c r="BH1865" s="625"/>
      <c r="BI1865" s="672"/>
      <c r="BO1865" s="612"/>
      <c r="BY1865" s="669"/>
      <c r="CA1865" s="669"/>
    </row>
    <row r="1866" spans="3:79" s="610" customFormat="1">
      <c r="C1866" s="611"/>
      <c r="D1866" s="612"/>
      <c r="E1866" s="613"/>
      <c r="F1866" s="614"/>
      <c r="J1866" s="612"/>
      <c r="N1866" s="668"/>
      <c r="P1866" s="618"/>
      <c r="Q1866" s="618"/>
      <c r="R1866" s="618"/>
      <c r="S1866" s="618"/>
      <c r="T1866" s="618"/>
      <c r="U1866" s="618"/>
      <c r="V1866" s="618"/>
      <c r="W1866" s="618"/>
      <c r="X1866" s="618"/>
      <c r="Y1866" s="618"/>
      <c r="Z1866" s="618"/>
      <c r="AC1866" s="619"/>
      <c r="AD1866" s="620"/>
      <c r="AJ1866" s="668"/>
      <c r="AO1866" s="612"/>
      <c r="AP1866" s="612"/>
      <c r="AY1866" s="623"/>
      <c r="BD1866" s="611"/>
      <c r="BG1866" s="624"/>
      <c r="BH1866" s="625"/>
      <c r="BI1866" s="672"/>
      <c r="BO1866" s="612"/>
      <c r="BY1866" s="669"/>
      <c r="CA1866" s="669"/>
    </row>
    <row r="1867" spans="3:79" s="610" customFormat="1">
      <c r="C1867" s="611"/>
      <c r="D1867" s="612"/>
      <c r="E1867" s="613"/>
      <c r="F1867" s="614"/>
      <c r="J1867" s="612"/>
      <c r="N1867" s="668"/>
      <c r="P1867" s="618"/>
      <c r="Q1867" s="618"/>
      <c r="R1867" s="618"/>
      <c r="S1867" s="618"/>
      <c r="T1867" s="618"/>
      <c r="U1867" s="618"/>
      <c r="V1867" s="618"/>
      <c r="W1867" s="618"/>
      <c r="X1867" s="618"/>
      <c r="Y1867" s="618"/>
      <c r="Z1867" s="618"/>
      <c r="AC1867" s="619"/>
      <c r="AD1867" s="620"/>
      <c r="AJ1867" s="668"/>
      <c r="AO1867" s="612"/>
      <c r="AP1867" s="612"/>
      <c r="AY1867" s="623"/>
      <c r="BD1867" s="611"/>
      <c r="BG1867" s="624"/>
      <c r="BH1867" s="625"/>
      <c r="BI1867" s="672"/>
      <c r="BO1867" s="612"/>
      <c r="BY1867" s="669"/>
      <c r="CA1867" s="669"/>
    </row>
    <row r="1868" spans="3:79" s="610" customFormat="1">
      <c r="C1868" s="611"/>
      <c r="D1868" s="612"/>
      <c r="E1868" s="613"/>
      <c r="F1868" s="614"/>
      <c r="J1868" s="612"/>
      <c r="N1868" s="668"/>
      <c r="P1868" s="618"/>
      <c r="Q1868" s="618"/>
      <c r="R1868" s="618"/>
      <c r="S1868" s="618"/>
      <c r="T1868" s="618"/>
      <c r="U1868" s="618"/>
      <c r="V1868" s="618"/>
      <c r="W1868" s="618"/>
      <c r="X1868" s="618"/>
      <c r="Y1868" s="618"/>
      <c r="Z1868" s="618"/>
      <c r="AC1868" s="619"/>
      <c r="AD1868" s="620"/>
      <c r="AJ1868" s="668"/>
      <c r="AO1868" s="612"/>
      <c r="AP1868" s="612"/>
      <c r="AY1868" s="623"/>
      <c r="BD1868" s="611"/>
      <c r="BG1868" s="624"/>
      <c r="BH1868" s="625"/>
      <c r="BI1868" s="672"/>
      <c r="BO1868" s="612"/>
      <c r="BY1868" s="669"/>
      <c r="CA1868" s="669"/>
    </row>
    <row r="1869" spans="3:79" s="610" customFormat="1">
      <c r="C1869" s="611"/>
      <c r="D1869" s="612"/>
      <c r="E1869" s="613"/>
      <c r="F1869" s="614"/>
      <c r="J1869" s="612"/>
      <c r="N1869" s="668"/>
      <c r="P1869" s="618"/>
      <c r="Q1869" s="618"/>
      <c r="R1869" s="618"/>
      <c r="S1869" s="618"/>
      <c r="T1869" s="618"/>
      <c r="U1869" s="618"/>
      <c r="V1869" s="618"/>
      <c r="W1869" s="618"/>
      <c r="X1869" s="618"/>
      <c r="Y1869" s="618"/>
      <c r="Z1869" s="618"/>
      <c r="AC1869" s="619"/>
      <c r="AD1869" s="620"/>
      <c r="AJ1869" s="668"/>
      <c r="AO1869" s="612"/>
      <c r="AP1869" s="612"/>
      <c r="AY1869" s="623"/>
      <c r="BD1869" s="611"/>
      <c r="BG1869" s="624"/>
      <c r="BH1869" s="625"/>
      <c r="BI1869" s="672"/>
      <c r="BO1869" s="612"/>
      <c r="BY1869" s="669"/>
      <c r="CA1869" s="669"/>
    </row>
    <row r="1870" spans="3:79" s="610" customFormat="1">
      <c r="C1870" s="611"/>
      <c r="D1870" s="612"/>
      <c r="E1870" s="613"/>
      <c r="F1870" s="614"/>
      <c r="J1870" s="612"/>
      <c r="N1870" s="668"/>
      <c r="P1870" s="618"/>
      <c r="Q1870" s="618"/>
      <c r="R1870" s="618"/>
      <c r="S1870" s="618"/>
      <c r="T1870" s="618"/>
      <c r="U1870" s="618"/>
      <c r="V1870" s="618"/>
      <c r="W1870" s="618"/>
      <c r="X1870" s="618"/>
      <c r="Y1870" s="618"/>
      <c r="Z1870" s="618"/>
      <c r="AC1870" s="619"/>
      <c r="AD1870" s="620"/>
      <c r="AJ1870" s="668"/>
      <c r="AO1870" s="612"/>
      <c r="AP1870" s="612"/>
      <c r="AY1870" s="623"/>
      <c r="BD1870" s="611"/>
      <c r="BG1870" s="624"/>
      <c r="BH1870" s="625"/>
      <c r="BI1870" s="672"/>
      <c r="BO1870" s="612"/>
      <c r="BY1870" s="669"/>
      <c r="CA1870" s="669"/>
    </row>
    <row r="1871" spans="3:79" s="610" customFormat="1">
      <c r="C1871" s="611"/>
      <c r="D1871" s="612"/>
      <c r="E1871" s="613"/>
      <c r="F1871" s="614"/>
      <c r="J1871" s="612"/>
      <c r="N1871" s="668"/>
      <c r="P1871" s="618"/>
      <c r="Q1871" s="618"/>
      <c r="R1871" s="618"/>
      <c r="S1871" s="618"/>
      <c r="T1871" s="618"/>
      <c r="U1871" s="618"/>
      <c r="V1871" s="618"/>
      <c r="W1871" s="618"/>
      <c r="X1871" s="618"/>
      <c r="Y1871" s="618"/>
      <c r="Z1871" s="618"/>
      <c r="AC1871" s="619"/>
      <c r="AD1871" s="620"/>
      <c r="AJ1871" s="668"/>
      <c r="AO1871" s="612"/>
      <c r="AP1871" s="612"/>
      <c r="AY1871" s="623"/>
      <c r="BD1871" s="611"/>
      <c r="BG1871" s="624"/>
      <c r="BH1871" s="625"/>
      <c r="BI1871" s="672"/>
      <c r="BO1871" s="612"/>
      <c r="BY1871" s="669"/>
      <c r="CA1871" s="669"/>
    </row>
    <row r="1872" spans="3:79" s="610" customFormat="1">
      <c r="C1872" s="611"/>
      <c r="D1872" s="612"/>
      <c r="E1872" s="613"/>
      <c r="F1872" s="614"/>
      <c r="J1872" s="612"/>
      <c r="N1872" s="668"/>
      <c r="P1872" s="618"/>
      <c r="Q1872" s="618"/>
      <c r="R1872" s="618"/>
      <c r="S1872" s="618"/>
      <c r="T1872" s="618"/>
      <c r="U1872" s="618"/>
      <c r="V1872" s="618"/>
      <c r="W1872" s="618"/>
      <c r="X1872" s="618"/>
      <c r="Y1872" s="618"/>
      <c r="Z1872" s="618"/>
      <c r="AC1872" s="619"/>
      <c r="AD1872" s="620"/>
      <c r="AJ1872" s="668"/>
      <c r="AO1872" s="612"/>
      <c r="AP1872" s="612"/>
      <c r="AY1872" s="623"/>
      <c r="BD1872" s="611"/>
      <c r="BG1872" s="624"/>
      <c r="BH1872" s="625"/>
      <c r="BI1872" s="672"/>
      <c r="BO1872" s="612"/>
      <c r="BY1872" s="669"/>
      <c r="CA1872" s="669"/>
    </row>
    <row r="1873" spans="3:79" s="610" customFormat="1">
      <c r="C1873" s="611"/>
      <c r="D1873" s="612"/>
      <c r="E1873" s="613"/>
      <c r="F1873" s="614"/>
      <c r="J1873" s="612"/>
      <c r="N1873" s="668"/>
      <c r="P1873" s="618"/>
      <c r="Q1873" s="618"/>
      <c r="R1873" s="618"/>
      <c r="S1873" s="618"/>
      <c r="T1873" s="618"/>
      <c r="U1873" s="618"/>
      <c r="V1873" s="618"/>
      <c r="W1873" s="618"/>
      <c r="X1873" s="618"/>
      <c r="Y1873" s="618"/>
      <c r="Z1873" s="618"/>
      <c r="AC1873" s="619"/>
      <c r="AD1873" s="620"/>
      <c r="AJ1873" s="668"/>
      <c r="AO1873" s="612"/>
      <c r="AP1873" s="612"/>
      <c r="AY1873" s="623"/>
      <c r="BD1873" s="611"/>
      <c r="BG1873" s="624"/>
      <c r="BH1873" s="625"/>
      <c r="BI1873" s="672"/>
      <c r="BO1873" s="612"/>
      <c r="BY1873" s="669"/>
      <c r="CA1873" s="669"/>
    </row>
    <row r="1874" spans="3:79" s="610" customFormat="1">
      <c r="C1874" s="611"/>
      <c r="D1874" s="612"/>
      <c r="E1874" s="613"/>
      <c r="F1874" s="614"/>
      <c r="J1874" s="612"/>
      <c r="N1874" s="668"/>
      <c r="P1874" s="618"/>
      <c r="Q1874" s="618"/>
      <c r="R1874" s="618"/>
      <c r="S1874" s="618"/>
      <c r="T1874" s="618"/>
      <c r="U1874" s="618"/>
      <c r="V1874" s="618"/>
      <c r="W1874" s="618"/>
      <c r="X1874" s="618"/>
      <c r="Y1874" s="618"/>
      <c r="Z1874" s="618"/>
      <c r="AC1874" s="619"/>
      <c r="AD1874" s="620"/>
      <c r="AJ1874" s="668"/>
      <c r="AO1874" s="612"/>
      <c r="AP1874" s="612"/>
      <c r="AY1874" s="623"/>
      <c r="BD1874" s="611"/>
      <c r="BG1874" s="624"/>
      <c r="BH1874" s="625"/>
      <c r="BI1874" s="672"/>
      <c r="BO1874" s="612"/>
      <c r="BY1874" s="669"/>
      <c r="CA1874" s="669"/>
    </row>
    <row r="1875" spans="3:79" s="610" customFormat="1">
      <c r="C1875" s="611"/>
      <c r="D1875" s="612"/>
      <c r="E1875" s="613"/>
      <c r="F1875" s="614"/>
      <c r="J1875" s="612"/>
      <c r="N1875" s="668"/>
      <c r="P1875" s="618"/>
      <c r="Q1875" s="618"/>
      <c r="R1875" s="618"/>
      <c r="S1875" s="618"/>
      <c r="T1875" s="618"/>
      <c r="U1875" s="618"/>
      <c r="V1875" s="618"/>
      <c r="W1875" s="618"/>
      <c r="X1875" s="618"/>
      <c r="Y1875" s="618"/>
      <c r="Z1875" s="618"/>
      <c r="AC1875" s="619"/>
      <c r="AD1875" s="620"/>
      <c r="AJ1875" s="668"/>
      <c r="AO1875" s="612"/>
      <c r="AP1875" s="612"/>
      <c r="AY1875" s="623"/>
      <c r="BD1875" s="611"/>
      <c r="BG1875" s="624"/>
      <c r="BH1875" s="625"/>
      <c r="BI1875" s="672"/>
      <c r="BO1875" s="612"/>
      <c r="BY1875" s="669"/>
      <c r="CA1875" s="669"/>
    </row>
    <row r="1876" spans="3:79" s="610" customFormat="1">
      <c r="C1876" s="611"/>
      <c r="D1876" s="612"/>
      <c r="E1876" s="613"/>
      <c r="F1876" s="614"/>
      <c r="J1876" s="612"/>
      <c r="N1876" s="668"/>
      <c r="P1876" s="618"/>
      <c r="Q1876" s="618"/>
      <c r="R1876" s="618"/>
      <c r="S1876" s="618"/>
      <c r="T1876" s="618"/>
      <c r="U1876" s="618"/>
      <c r="V1876" s="618"/>
      <c r="W1876" s="618"/>
      <c r="X1876" s="618"/>
      <c r="Y1876" s="618"/>
      <c r="Z1876" s="618"/>
      <c r="AC1876" s="619"/>
      <c r="AD1876" s="620"/>
      <c r="AJ1876" s="668"/>
      <c r="AO1876" s="612"/>
      <c r="AP1876" s="612"/>
      <c r="AY1876" s="623"/>
      <c r="BD1876" s="611"/>
      <c r="BG1876" s="624"/>
      <c r="BH1876" s="625"/>
      <c r="BI1876" s="672"/>
      <c r="BO1876" s="612"/>
      <c r="BY1876" s="669"/>
      <c r="CA1876" s="669"/>
    </row>
    <row r="1877" spans="3:79" s="610" customFormat="1">
      <c r="C1877" s="611"/>
      <c r="D1877" s="612"/>
      <c r="E1877" s="613"/>
      <c r="F1877" s="614"/>
      <c r="J1877" s="612"/>
      <c r="N1877" s="668"/>
      <c r="P1877" s="618"/>
      <c r="Q1877" s="618"/>
      <c r="R1877" s="618"/>
      <c r="S1877" s="618"/>
      <c r="T1877" s="618"/>
      <c r="U1877" s="618"/>
      <c r="V1877" s="618"/>
      <c r="W1877" s="618"/>
      <c r="X1877" s="618"/>
      <c r="Y1877" s="618"/>
      <c r="Z1877" s="618"/>
      <c r="AC1877" s="619"/>
      <c r="AD1877" s="620"/>
      <c r="AJ1877" s="668"/>
      <c r="AO1877" s="612"/>
      <c r="AP1877" s="612"/>
      <c r="AY1877" s="623"/>
      <c r="BD1877" s="611"/>
      <c r="BG1877" s="624"/>
      <c r="BH1877" s="625"/>
      <c r="BI1877" s="672"/>
      <c r="BO1877" s="612"/>
      <c r="BY1877" s="669"/>
      <c r="CA1877" s="669"/>
    </row>
    <row r="1878" spans="3:79" s="610" customFormat="1">
      <c r="C1878" s="611"/>
      <c r="D1878" s="612"/>
      <c r="E1878" s="613"/>
      <c r="F1878" s="614"/>
      <c r="J1878" s="612"/>
      <c r="N1878" s="668"/>
      <c r="P1878" s="618"/>
      <c r="Q1878" s="618"/>
      <c r="R1878" s="618"/>
      <c r="S1878" s="618"/>
      <c r="T1878" s="618"/>
      <c r="U1878" s="618"/>
      <c r="V1878" s="618"/>
      <c r="W1878" s="618"/>
      <c r="X1878" s="618"/>
      <c r="Y1878" s="618"/>
      <c r="Z1878" s="618"/>
      <c r="AC1878" s="619"/>
      <c r="AD1878" s="620"/>
      <c r="AJ1878" s="668"/>
      <c r="AO1878" s="612"/>
      <c r="AP1878" s="612"/>
      <c r="AY1878" s="623"/>
      <c r="BD1878" s="611"/>
      <c r="BG1878" s="624"/>
      <c r="BH1878" s="625"/>
      <c r="BI1878" s="672"/>
      <c r="BO1878" s="612"/>
      <c r="BY1878" s="669"/>
      <c r="CA1878" s="669"/>
    </row>
    <row r="1879" spans="3:79" s="610" customFormat="1">
      <c r="C1879" s="611"/>
      <c r="D1879" s="612"/>
      <c r="E1879" s="613"/>
      <c r="F1879" s="614"/>
      <c r="J1879" s="612"/>
      <c r="N1879" s="668"/>
      <c r="P1879" s="618"/>
      <c r="Q1879" s="618"/>
      <c r="R1879" s="618"/>
      <c r="S1879" s="618"/>
      <c r="T1879" s="618"/>
      <c r="U1879" s="618"/>
      <c r="V1879" s="618"/>
      <c r="W1879" s="618"/>
      <c r="X1879" s="618"/>
      <c r="Y1879" s="618"/>
      <c r="Z1879" s="618"/>
      <c r="AC1879" s="619"/>
      <c r="AD1879" s="620"/>
      <c r="AJ1879" s="668"/>
      <c r="AO1879" s="612"/>
      <c r="AP1879" s="612"/>
      <c r="AY1879" s="623"/>
      <c r="BD1879" s="611"/>
      <c r="BG1879" s="624"/>
      <c r="BH1879" s="625"/>
      <c r="BI1879" s="672"/>
      <c r="BO1879" s="612"/>
      <c r="BY1879" s="669"/>
      <c r="CA1879" s="669"/>
    </row>
    <row r="1880" spans="3:79" s="610" customFormat="1">
      <c r="C1880" s="611"/>
      <c r="D1880" s="612"/>
      <c r="E1880" s="613"/>
      <c r="F1880" s="614"/>
      <c r="J1880" s="612"/>
      <c r="N1880" s="668"/>
      <c r="P1880" s="618"/>
      <c r="Q1880" s="618"/>
      <c r="R1880" s="618"/>
      <c r="S1880" s="618"/>
      <c r="T1880" s="618"/>
      <c r="U1880" s="618"/>
      <c r="V1880" s="618"/>
      <c r="W1880" s="618"/>
      <c r="X1880" s="618"/>
      <c r="Y1880" s="618"/>
      <c r="Z1880" s="618"/>
      <c r="AC1880" s="619"/>
      <c r="AD1880" s="620"/>
      <c r="AJ1880" s="668"/>
      <c r="AO1880" s="612"/>
      <c r="AP1880" s="612"/>
      <c r="AY1880" s="623"/>
      <c r="BD1880" s="611"/>
      <c r="BG1880" s="624"/>
      <c r="BH1880" s="625"/>
      <c r="BI1880" s="672"/>
      <c r="BO1880" s="612"/>
      <c r="BY1880" s="669"/>
      <c r="CA1880" s="669"/>
    </row>
    <row r="1881" spans="3:79" s="610" customFormat="1">
      <c r="C1881" s="611"/>
      <c r="D1881" s="612"/>
      <c r="E1881" s="613"/>
      <c r="F1881" s="614"/>
      <c r="J1881" s="612"/>
      <c r="N1881" s="668"/>
      <c r="P1881" s="618"/>
      <c r="Q1881" s="618"/>
      <c r="R1881" s="618"/>
      <c r="S1881" s="618"/>
      <c r="T1881" s="618"/>
      <c r="U1881" s="618"/>
      <c r="V1881" s="618"/>
      <c r="W1881" s="618"/>
      <c r="X1881" s="618"/>
      <c r="Y1881" s="618"/>
      <c r="Z1881" s="618"/>
      <c r="AC1881" s="619"/>
      <c r="AD1881" s="620"/>
      <c r="AJ1881" s="668"/>
      <c r="AO1881" s="612"/>
      <c r="AP1881" s="612"/>
      <c r="AY1881" s="623"/>
      <c r="BD1881" s="611"/>
      <c r="BG1881" s="624"/>
      <c r="BH1881" s="625"/>
      <c r="BI1881" s="672"/>
      <c r="BO1881" s="612"/>
      <c r="BY1881" s="669"/>
      <c r="CA1881" s="669"/>
    </row>
    <row r="1882" spans="3:79" s="610" customFormat="1">
      <c r="C1882" s="611"/>
      <c r="D1882" s="612"/>
      <c r="E1882" s="613"/>
      <c r="F1882" s="614"/>
      <c r="J1882" s="612"/>
      <c r="N1882" s="668"/>
      <c r="P1882" s="618"/>
      <c r="Q1882" s="618"/>
      <c r="R1882" s="618"/>
      <c r="S1882" s="618"/>
      <c r="T1882" s="618"/>
      <c r="U1882" s="618"/>
      <c r="V1882" s="618"/>
      <c r="W1882" s="618"/>
      <c r="X1882" s="618"/>
      <c r="Y1882" s="618"/>
      <c r="Z1882" s="618"/>
      <c r="AC1882" s="619"/>
      <c r="AD1882" s="620"/>
      <c r="AJ1882" s="668"/>
      <c r="AO1882" s="612"/>
      <c r="AP1882" s="612"/>
      <c r="AY1882" s="623"/>
      <c r="BD1882" s="611"/>
      <c r="BG1882" s="624"/>
      <c r="BH1882" s="625"/>
      <c r="BI1882" s="672"/>
      <c r="BO1882" s="612"/>
      <c r="BY1882" s="669"/>
      <c r="CA1882" s="669"/>
    </row>
    <row r="1883" spans="3:79" s="610" customFormat="1">
      <c r="C1883" s="611"/>
      <c r="D1883" s="612"/>
      <c r="E1883" s="613"/>
      <c r="F1883" s="614"/>
      <c r="J1883" s="612"/>
      <c r="N1883" s="668"/>
      <c r="P1883" s="618"/>
      <c r="Q1883" s="618"/>
      <c r="R1883" s="618"/>
      <c r="S1883" s="618"/>
      <c r="T1883" s="618"/>
      <c r="U1883" s="618"/>
      <c r="V1883" s="618"/>
      <c r="W1883" s="618"/>
      <c r="X1883" s="618"/>
      <c r="Y1883" s="618"/>
      <c r="Z1883" s="618"/>
      <c r="AC1883" s="619"/>
      <c r="AD1883" s="620"/>
      <c r="AJ1883" s="668"/>
      <c r="AO1883" s="612"/>
      <c r="AP1883" s="612"/>
      <c r="AY1883" s="623"/>
      <c r="BD1883" s="611"/>
      <c r="BG1883" s="624"/>
      <c r="BH1883" s="625"/>
      <c r="BI1883" s="672"/>
      <c r="BO1883" s="612"/>
      <c r="BY1883" s="669"/>
      <c r="CA1883" s="669"/>
    </row>
    <row r="1884" spans="3:79" s="610" customFormat="1">
      <c r="C1884" s="611"/>
      <c r="D1884" s="612"/>
      <c r="E1884" s="613"/>
      <c r="F1884" s="614"/>
      <c r="J1884" s="612"/>
      <c r="N1884" s="668"/>
      <c r="P1884" s="618"/>
      <c r="Q1884" s="618"/>
      <c r="R1884" s="618"/>
      <c r="S1884" s="618"/>
      <c r="T1884" s="618"/>
      <c r="U1884" s="618"/>
      <c r="V1884" s="618"/>
      <c r="W1884" s="618"/>
      <c r="X1884" s="618"/>
      <c r="Y1884" s="618"/>
      <c r="Z1884" s="618"/>
      <c r="AC1884" s="619"/>
      <c r="AD1884" s="620"/>
      <c r="AJ1884" s="668"/>
      <c r="AO1884" s="612"/>
      <c r="AP1884" s="612"/>
      <c r="AY1884" s="623"/>
      <c r="BD1884" s="611"/>
      <c r="BG1884" s="624"/>
      <c r="BH1884" s="625"/>
      <c r="BI1884" s="672"/>
      <c r="BO1884" s="612"/>
      <c r="BY1884" s="669"/>
      <c r="CA1884" s="669"/>
    </row>
    <row r="1885" spans="3:79" s="610" customFormat="1">
      <c r="C1885" s="611"/>
      <c r="D1885" s="612"/>
      <c r="E1885" s="613"/>
      <c r="F1885" s="614"/>
      <c r="J1885" s="612"/>
      <c r="N1885" s="668"/>
      <c r="P1885" s="618"/>
      <c r="Q1885" s="618"/>
      <c r="R1885" s="618"/>
      <c r="S1885" s="618"/>
      <c r="T1885" s="618"/>
      <c r="U1885" s="618"/>
      <c r="V1885" s="618"/>
      <c r="W1885" s="618"/>
      <c r="X1885" s="618"/>
      <c r="Y1885" s="618"/>
      <c r="Z1885" s="618"/>
      <c r="AC1885" s="619"/>
      <c r="AD1885" s="620"/>
      <c r="AJ1885" s="668"/>
      <c r="AO1885" s="612"/>
      <c r="AP1885" s="612"/>
      <c r="AY1885" s="623"/>
      <c r="BD1885" s="611"/>
      <c r="BG1885" s="624"/>
      <c r="BH1885" s="625"/>
      <c r="BI1885" s="672"/>
      <c r="BO1885" s="612"/>
      <c r="BY1885" s="669"/>
      <c r="CA1885" s="669"/>
    </row>
    <row r="1886" spans="3:79" s="610" customFormat="1">
      <c r="C1886" s="611"/>
      <c r="D1886" s="612"/>
      <c r="E1886" s="613"/>
      <c r="F1886" s="614"/>
      <c r="J1886" s="612"/>
      <c r="N1886" s="668"/>
      <c r="P1886" s="618"/>
      <c r="Q1886" s="618"/>
      <c r="R1886" s="618"/>
      <c r="S1886" s="618"/>
      <c r="T1886" s="618"/>
      <c r="U1886" s="618"/>
      <c r="V1886" s="618"/>
      <c r="W1886" s="618"/>
      <c r="X1886" s="618"/>
      <c r="Y1886" s="618"/>
      <c r="Z1886" s="618"/>
      <c r="AC1886" s="619"/>
      <c r="AD1886" s="620"/>
      <c r="AJ1886" s="668"/>
      <c r="AO1886" s="612"/>
      <c r="AP1886" s="612"/>
      <c r="AY1886" s="623"/>
      <c r="BD1886" s="611"/>
      <c r="BG1886" s="624"/>
      <c r="BH1886" s="625"/>
      <c r="BI1886" s="672"/>
      <c r="BO1886" s="612"/>
      <c r="BY1886" s="669"/>
      <c r="CA1886" s="669"/>
    </row>
    <row r="1887" spans="3:79" s="610" customFormat="1">
      <c r="C1887" s="611"/>
      <c r="D1887" s="612"/>
      <c r="E1887" s="613"/>
      <c r="F1887" s="614"/>
      <c r="J1887" s="612"/>
      <c r="N1887" s="668"/>
      <c r="P1887" s="618"/>
      <c r="Q1887" s="618"/>
      <c r="R1887" s="618"/>
      <c r="S1887" s="618"/>
      <c r="T1887" s="618"/>
      <c r="U1887" s="618"/>
      <c r="V1887" s="618"/>
      <c r="W1887" s="618"/>
      <c r="X1887" s="618"/>
      <c r="Y1887" s="618"/>
      <c r="Z1887" s="618"/>
      <c r="AC1887" s="619"/>
      <c r="AD1887" s="620"/>
      <c r="AJ1887" s="668"/>
      <c r="AO1887" s="612"/>
      <c r="AP1887" s="612"/>
      <c r="AY1887" s="623"/>
      <c r="BD1887" s="611"/>
      <c r="BG1887" s="624"/>
      <c r="BH1887" s="625"/>
      <c r="BI1887" s="672"/>
      <c r="BO1887" s="612"/>
      <c r="BY1887" s="669"/>
      <c r="CA1887" s="669"/>
    </row>
    <row r="1888" spans="3:79" s="610" customFormat="1">
      <c r="C1888" s="611"/>
      <c r="D1888" s="612"/>
      <c r="E1888" s="613"/>
      <c r="F1888" s="614"/>
      <c r="J1888" s="612"/>
      <c r="N1888" s="668"/>
      <c r="P1888" s="618"/>
      <c r="Q1888" s="618"/>
      <c r="R1888" s="618"/>
      <c r="S1888" s="618"/>
      <c r="T1888" s="618"/>
      <c r="U1888" s="618"/>
      <c r="V1888" s="618"/>
      <c r="W1888" s="618"/>
      <c r="X1888" s="618"/>
      <c r="Y1888" s="618"/>
      <c r="Z1888" s="618"/>
      <c r="AC1888" s="619"/>
      <c r="AD1888" s="620"/>
      <c r="AJ1888" s="668"/>
      <c r="AO1888" s="612"/>
      <c r="AP1888" s="612"/>
      <c r="AY1888" s="623"/>
      <c r="BD1888" s="611"/>
      <c r="BG1888" s="624"/>
      <c r="BH1888" s="625"/>
      <c r="BI1888" s="672"/>
      <c r="BO1888" s="612"/>
      <c r="BY1888" s="669"/>
      <c r="CA1888" s="669"/>
    </row>
    <row r="1889" spans="3:79" s="610" customFormat="1">
      <c r="C1889" s="611"/>
      <c r="D1889" s="612"/>
      <c r="E1889" s="613"/>
      <c r="F1889" s="614"/>
      <c r="J1889" s="612"/>
      <c r="N1889" s="668"/>
      <c r="P1889" s="618"/>
      <c r="Q1889" s="618"/>
      <c r="R1889" s="618"/>
      <c r="S1889" s="618"/>
      <c r="T1889" s="618"/>
      <c r="U1889" s="618"/>
      <c r="V1889" s="618"/>
      <c r="W1889" s="618"/>
      <c r="X1889" s="618"/>
      <c r="Y1889" s="618"/>
      <c r="Z1889" s="618"/>
      <c r="AC1889" s="619"/>
      <c r="AD1889" s="620"/>
      <c r="AJ1889" s="668"/>
      <c r="AO1889" s="612"/>
      <c r="AP1889" s="612"/>
      <c r="AY1889" s="623"/>
      <c r="BD1889" s="611"/>
      <c r="BG1889" s="624"/>
      <c r="BH1889" s="625"/>
      <c r="BI1889" s="672"/>
      <c r="BO1889" s="612"/>
      <c r="BY1889" s="669"/>
      <c r="CA1889" s="669"/>
    </row>
    <row r="1890" spans="3:79" s="610" customFormat="1">
      <c r="C1890" s="611"/>
      <c r="D1890" s="612"/>
      <c r="E1890" s="613"/>
      <c r="F1890" s="614"/>
      <c r="J1890" s="612"/>
      <c r="N1890" s="668"/>
      <c r="P1890" s="618"/>
      <c r="Q1890" s="618"/>
      <c r="R1890" s="618"/>
      <c r="S1890" s="618"/>
      <c r="T1890" s="618"/>
      <c r="U1890" s="618"/>
      <c r="V1890" s="618"/>
      <c r="W1890" s="618"/>
      <c r="X1890" s="618"/>
      <c r="Y1890" s="618"/>
      <c r="Z1890" s="618"/>
      <c r="AC1890" s="619"/>
      <c r="AD1890" s="620"/>
      <c r="AJ1890" s="668"/>
      <c r="AO1890" s="612"/>
      <c r="AP1890" s="612"/>
      <c r="AY1890" s="623"/>
      <c r="BD1890" s="611"/>
      <c r="BG1890" s="624"/>
      <c r="BH1890" s="625"/>
      <c r="BI1890" s="672"/>
      <c r="BO1890" s="612"/>
      <c r="BY1890" s="669"/>
      <c r="CA1890" s="669"/>
    </row>
    <row r="1891" spans="3:79" s="610" customFormat="1">
      <c r="C1891" s="611"/>
      <c r="D1891" s="612"/>
      <c r="E1891" s="613"/>
      <c r="F1891" s="614"/>
      <c r="J1891" s="612"/>
      <c r="N1891" s="668"/>
      <c r="P1891" s="618"/>
      <c r="Q1891" s="618"/>
      <c r="R1891" s="618"/>
      <c r="S1891" s="618"/>
      <c r="T1891" s="618"/>
      <c r="U1891" s="618"/>
      <c r="V1891" s="618"/>
      <c r="W1891" s="618"/>
      <c r="X1891" s="618"/>
      <c r="Y1891" s="618"/>
      <c r="Z1891" s="618"/>
      <c r="AC1891" s="619"/>
      <c r="AD1891" s="620"/>
      <c r="AJ1891" s="668"/>
      <c r="AO1891" s="612"/>
      <c r="AP1891" s="612"/>
      <c r="AY1891" s="623"/>
      <c r="BD1891" s="611"/>
      <c r="BG1891" s="624"/>
      <c r="BH1891" s="625"/>
      <c r="BI1891" s="672"/>
      <c r="BO1891" s="612"/>
      <c r="BY1891" s="669"/>
      <c r="CA1891" s="669"/>
    </row>
    <row r="1892" spans="3:79" s="610" customFormat="1">
      <c r="C1892" s="611"/>
      <c r="D1892" s="612"/>
      <c r="E1892" s="613"/>
      <c r="F1892" s="614"/>
      <c r="J1892" s="612"/>
      <c r="N1892" s="668"/>
      <c r="P1892" s="618"/>
      <c r="Q1892" s="618"/>
      <c r="R1892" s="618"/>
      <c r="S1892" s="618"/>
      <c r="T1892" s="618"/>
      <c r="U1892" s="618"/>
      <c r="V1892" s="618"/>
      <c r="W1892" s="618"/>
      <c r="X1892" s="618"/>
      <c r="Y1892" s="618"/>
      <c r="Z1892" s="618"/>
      <c r="AC1892" s="619"/>
      <c r="AD1892" s="620"/>
      <c r="AJ1892" s="668"/>
      <c r="AO1892" s="612"/>
      <c r="AP1892" s="612"/>
      <c r="AY1892" s="623"/>
      <c r="BD1892" s="611"/>
      <c r="BG1892" s="624"/>
      <c r="BH1892" s="625"/>
      <c r="BI1892" s="672"/>
      <c r="BO1892" s="612"/>
      <c r="BY1892" s="669"/>
      <c r="CA1892" s="669"/>
    </row>
    <row r="1893" spans="3:79" s="610" customFormat="1">
      <c r="C1893" s="611"/>
      <c r="D1893" s="612"/>
      <c r="E1893" s="613"/>
      <c r="F1893" s="614"/>
      <c r="J1893" s="612"/>
      <c r="N1893" s="668"/>
      <c r="P1893" s="618"/>
      <c r="Q1893" s="618"/>
      <c r="R1893" s="618"/>
      <c r="S1893" s="618"/>
      <c r="T1893" s="618"/>
      <c r="U1893" s="618"/>
      <c r="V1893" s="618"/>
      <c r="W1893" s="618"/>
      <c r="X1893" s="618"/>
      <c r="Y1893" s="618"/>
      <c r="Z1893" s="618"/>
      <c r="AC1893" s="619"/>
      <c r="AD1893" s="620"/>
      <c r="AJ1893" s="668"/>
      <c r="AO1893" s="612"/>
      <c r="AP1893" s="612"/>
      <c r="AY1893" s="623"/>
      <c r="BD1893" s="611"/>
      <c r="BG1893" s="624"/>
      <c r="BH1893" s="625"/>
      <c r="BI1893" s="672"/>
      <c r="BO1893" s="612"/>
      <c r="BY1893" s="669"/>
      <c r="CA1893" s="669"/>
    </row>
    <row r="1894" spans="3:79" s="610" customFormat="1">
      <c r="C1894" s="611"/>
      <c r="D1894" s="612"/>
      <c r="E1894" s="613"/>
      <c r="F1894" s="614"/>
      <c r="J1894" s="612"/>
      <c r="N1894" s="668"/>
      <c r="P1894" s="618"/>
      <c r="Q1894" s="618"/>
      <c r="R1894" s="618"/>
      <c r="S1894" s="618"/>
      <c r="T1894" s="618"/>
      <c r="U1894" s="618"/>
      <c r="V1894" s="618"/>
      <c r="W1894" s="618"/>
      <c r="X1894" s="618"/>
      <c r="Y1894" s="618"/>
      <c r="Z1894" s="618"/>
      <c r="AC1894" s="619"/>
      <c r="AD1894" s="620"/>
      <c r="AJ1894" s="668"/>
      <c r="AO1894" s="612"/>
      <c r="AP1894" s="612"/>
      <c r="AY1894" s="623"/>
      <c r="BD1894" s="611"/>
      <c r="BG1894" s="624"/>
      <c r="BH1894" s="625"/>
      <c r="BI1894" s="672"/>
      <c r="BO1894" s="612"/>
      <c r="BY1894" s="669"/>
      <c r="CA1894" s="669"/>
    </row>
    <row r="1895" spans="3:79" s="610" customFormat="1">
      <c r="C1895" s="611"/>
      <c r="D1895" s="612"/>
      <c r="E1895" s="613"/>
      <c r="F1895" s="614"/>
      <c r="J1895" s="612"/>
      <c r="N1895" s="668"/>
      <c r="P1895" s="618"/>
      <c r="Q1895" s="618"/>
      <c r="R1895" s="618"/>
      <c r="S1895" s="618"/>
      <c r="T1895" s="618"/>
      <c r="U1895" s="618"/>
      <c r="V1895" s="618"/>
      <c r="W1895" s="618"/>
      <c r="X1895" s="618"/>
      <c r="Y1895" s="618"/>
      <c r="Z1895" s="618"/>
      <c r="AC1895" s="619"/>
      <c r="AD1895" s="620"/>
      <c r="AJ1895" s="668"/>
      <c r="AO1895" s="612"/>
      <c r="AP1895" s="612"/>
      <c r="AY1895" s="623"/>
      <c r="BD1895" s="611"/>
      <c r="BG1895" s="624"/>
      <c r="BH1895" s="625"/>
      <c r="BI1895" s="672"/>
      <c r="BO1895" s="612"/>
      <c r="BY1895" s="669"/>
      <c r="CA1895" s="669"/>
    </row>
    <row r="1896" spans="3:79" s="610" customFormat="1">
      <c r="C1896" s="611"/>
      <c r="D1896" s="612"/>
      <c r="E1896" s="613"/>
      <c r="F1896" s="614"/>
      <c r="J1896" s="612"/>
      <c r="N1896" s="668"/>
      <c r="P1896" s="618"/>
      <c r="Q1896" s="618"/>
      <c r="R1896" s="618"/>
      <c r="S1896" s="618"/>
      <c r="T1896" s="618"/>
      <c r="U1896" s="618"/>
      <c r="V1896" s="618"/>
      <c r="W1896" s="618"/>
      <c r="X1896" s="618"/>
      <c r="Y1896" s="618"/>
      <c r="Z1896" s="618"/>
      <c r="AC1896" s="619"/>
      <c r="AD1896" s="620"/>
      <c r="AJ1896" s="668"/>
      <c r="AO1896" s="612"/>
      <c r="AP1896" s="612"/>
      <c r="AY1896" s="623"/>
      <c r="BD1896" s="611"/>
      <c r="BG1896" s="624"/>
      <c r="BH1896" s="625"/>
      <c r="BI1896" s="672"/>
      <c r="BO1896" s="612"/>
      <c r="BY1896" s="669"/>
      <c r="CA1896" s="669"/>
    </row>
    <row r="1897" spans="3:79" s="610" customFormat="1">
      <c r="C1897" s="611"/>
      <c r="D1897" s="612"/>
      <c r="E1897" s="613"/>
      <c r="F1897" s="614"/>
      <c r="J1897" s="612"/>
      <c r="N1897" s="668"/>
      <c r="P1897" s="618"/>
      <c r="Q1897" s="618"/>
      <c r="R1897" s="618"/>
      <c r="S1897" s="618"/>
      <c r="T1897" s="618"/>
      <c r="U1897" s="618"/>
      <c r="V1897" s="618"/>
      <c r="W1897" s="618"/>
      <c r="X1897" s="618"/>
      <c r="Y1897" s="618"/>
      <c r="Z1897" s="618"/>
      <c r="AC1897" s="619"/>
      <c r="AD1897" s="620"/>
      <c r="AJ1897" s="668"/>
      <c r="AO1897" s="612"/>
      <c r="AP1897" s="612"/>
      <c r="AY1897" s="623"/>
      <c r="BD1897" s="611"/>
      <c r="BG1897" s="624"/>
      <c r="BH1897" s="625"/>
      <c r="BI1897" s="672"/>
      <c r="BO1897" s="612"/>
      <c r="BY1897" s="669"/>
      <c r="CA1897" s="669"/>
    </row>
    <row r="1898" spans="3:79" s="610" customFormat="1">
      <c r="C1898" s="611"/>
      <c r="D1898" s="612"/>
      <c r="E1898" s="613"/>
      <c r="F1898" s="614"/>
      <c r="J1898" s="612"/>
      <c r="N1898" s="668"/>
      <c r="P1898" s="618"/>
      <c r="Q1898" s="618"/>
      <c r="R1898" s="618"/>
      <c r="S1898" s="618"/>
      <c r="T1898" s="618"/>
      <c r="U1898" s="618"/>
      <c r="V1898" s="618"/>
      <c r="W1898" s="618"/>
      <c r="X1898" s="618"/>
      <c r="Y1898" s="618"/>
      <c r="Z1898" s="618"/>
      <c r="AC1898" s="619"/>
      <c r="AD1898" s="620"/>
      <c r="AJ1898" s="668"/>
      <c r="AO1898" s="612"/>
      <c r="AP1898" s="612"/>
      <c r="AY1898" s="623"/>
      <c r="BD1898" s="611"/>
      <c r="BG1898" s="624"/>
      <c r="BH1898" s="625"/>
      <c r="BI1898" s="672"/>
      <c r="BO1898" s="612"/>
      <c r="BY1898" s="669"/>
      <c r="CA1898" s="669"/>
    </row>
    <row r="1899" spans="3:79" s="610" customFormat="1">
      <c r="C1899" s="611"/>
      <c r="D1899" s="612"/>
      <c r="E1899" s="613"/>
      <c r="F1899" s="614"/>
      <c r="J1899" s="612"/>
      <c r="N1899" s="668"/>
      <c r="P1899" s="618"/>
      <c r="Q1899" s="618"/>
      <c r="R1899" s="618"/>
      <c r="S1899" s="618"/>
      <c r="T1899" s="618"/>
      <c r="U1899" s="618"/>
      <c r="V1899" s="618"/>
      <c r="W1899" s="618"/>
      <c r="X1899" s="618"/>
      <c r="Y1899" s="618"/>
      <c r="Z1899" s="618"/>
      <c r="AC1899" s="619"/>
      <c r="AD1899" s="620"/>
      <c r="AJ1899" s="668"/>
      <c r="AO1899" s="612"/>
      <c r="AP1899" s="612"/>
      <c r="AY1899" s="623"/>
      <c r="BD1899" s="611"/>
      <c r="BG1899" s="624"/>
      <c r="BH1899" s="625"/>
      <c r="BI1899" s="672"/>
      <c r="BO1899" s="612"/>
      <c r="BY1899" s="669"/>
      <c r="CA1899" s="669"/>
    </row>
    <row r="1900" spans="3:79" s="610" customFormat="1">
      <c r="C1900" s="611"/>
      <c r="D1900" s="612"/>
      <c r="E1900" s="613"/>
      <c r="F1900" s="614"/>
      <c r="J1900" s="612"/>
      <c r="N1900" s="668"/>
      <c r="P1900" s="618"/>
      <c r="Q1900" s="618"/>
      <c r="R1900" s="618"/>
      <c r="S1900" s="618"/>
      <c r="T1900" s="618"/>
      <c r="U1900" s="618"/>
      <c r="V1900" s="618"/>
      <c r="W1900" s="618"/>
      <c r="X1900" s="618"/>
      <c r="Y1900" s="618"/>
      <c r="Z1900" s="618"/>
      <c r="AC1900" s="619"/>
      <c r="AD1900" s="620"/>
      <c r="AJ1900" s="668"/>
      <c r="AO1900" s="612"/>
      <c r="AP1900" s="612"/>
      <c r="AY1900" s="623"/>
      <c r="BD1900" s="611"/>
      <c r="BG1900" s="624"/>
      <c r="BH1900" s="625"/>
      <c r="BI1900" s="672"/>
      <c r="BO1900" s="612"/>
      <c r="BY1900" s="669"/>
      <c r="CA1900" s="669"/>
    </row>
    <row r="1901" spans="3:79" s="610" customFormat="1">
      <c r="C1901" s="611"/>
      <c r="D1901" s="612"/>
      <c r="E1901" s="613"/>
      <c r="F1901" s="614"/>
      <c r="J1901" s="612"/>
      <c r="N1901" s="668"/>
      <c r="P1901" s="618"/>
      <c r="Q1901" s="618"/>
      <c r="R1901" s="618"/>
      <c r="S1901" s="618"/>
      <c r="T1901" s="618"/>
      <c r="U1901" s="618"/>
      <c r="V1901" s="618"/>
      <c r="W1901" s="618"/>
      <c r="X1901" s="618"/>
      <c r="Y1901" s="618"/>
      <c r="Z1901" s="618"/>
      <c r="AC1901" s="619"/>
      <c r="AD1901" s="620"/>
      <c r="AJ1901" s="668"/>
      <c r="AO1901" s="612"/>
      <c r="AP1901" s="612"/>
      <c r="AY1901" s="623"/>
      <c r="BD1901" s="611"/>
      <c r="BG1901" s="624"/>
      <c r="BH1901" s="625"/>
      <c r="BI1901" s="672"/>
      <c r="BO1901" s="612"/>
      <c r="BY1901" s="669"/>
      <c r="CA1901" s="669"/>
    </row>
    <row r="1902" spans="3:79" s="610" customFormat="1">
      <c r="C1902" s="611"/>
      <c r="D1902" s="612"/>
      <c r="E1902" s="613"/>
      <c r="F1902" s="614"/>
      <c r="J1902" s="612"/>
      <c r="N1902" s="668"/>
      <c r="P1902" s="618"/>
      <c r="Q1902" s="618"/>
      <c r="R1902" s="618"/>
      <c r="S1902" s="618"/>
      <c r="T1902" s="618"/>
      <c r="U1902" s="618"/>
      <c r="V1902" s="618"/>
      <c r="W1902" s="618"/>
      <c r="X1902" s="618"/>
      <c r="Y1902" s="618"/>
      <c r="Z1902" s="618"/>
      <c r="AC1902" s="619"/>
      <c r="AD1902" s="620"/>
      <c r="AJ1902" s="668"/>
      <c r="AO1902" s="612"/>
      <c r="AP1902" s="612"/>
      <c r="AY1902" s="623"/>
      <c r="BD1902" s="611"/>
      <c r="BG1902" s="624"/>
      <c r="BH1902" s="625"/>
      <c r="BI1902" s="672"/>
      <c r="BO1902" s="612"/>
      <c r="BY1902" s="669"/>
      <c r="CA1902" s="669"/>
    </row>
    <row r="1903" spans="3:79" s="610" customFormat="1">
      <c r="C1903" s="611"/>
      <c r="D1903" s="612"/>
      <c r="E1903" s="613"/>
      <c r="F1903" s="614"/>
      <c r="J1903" s="612"/>
      <c r="N1903" s="668"/>
      <c r="P1903" s="618"/>
      <c r="Q1903" s="618"/>
      <c r="R1903" s="618"/>
      <c r="S1903" s="618"/>
      <c r="T1903" s="618"/>
      <c r="U1903" s="618"/>
      <c r="V1903" s="618"/>
      <c r="W1903" s="618"/>
      <c r="X1903" s="618"/>
      <c r="Y1903" s="618"/>
      <c r="Z1903" s="618"/>
      <c r="AC1903" s="619"/>
      <c r="AD1903" s="620"/>
      <c r="AJ1903" s="668"/>
      <c r="AO1903" s="612"/>
      <c r="AP1903" s="612"/>
      <c r="AY1903" s="623"/>
      <c r="BD1903" s="611"/>
      <c r="BG1903" s="624"/>
      <c r="BH1903" s="625"/>
      <c r="BI1903" s="672"/>
      <c r="BO1903" s="612"/>
      <c r="BY1903" s="669"/>
      <c r="CA1903" s="669"/>
    </row>
    <row r="1904" spans="3:79" s="610" customFormat="1">
      <c r="C1904" s="611"/>
      <c r="D1904" s="612"/>
      <c r="E1904" s="613"/>
      <c r="F1904" s="614"/>
      <c r="J1904" s="612"/>
      <c r="N1904" s="668"/>
      <c r="P1904" s="618"/>
      <c r="Q1904" s="618"/>
      <c r="R1904" s="618"/>
      <c r="S1904" s="618"/>
      <c r="T1904" s="618"/>
      <c r="U1904" s="618"/>
      <c r="V1904" s="618"/>
      <c r="W1904" s="618"/>
      <c r="X1904" s="618"/>
      <c r="Y1904" s="618"/>
      <c r="Z1904" s="618"/>
      <c r="AC1904" s="619"/>
      <c r="AD1904" s="620"/>
      <c r="AJ1904" s="668"/>
      <c r="AO1904" s="612"/>
      <c r="AP1904" s="612"/>
      <c r="AY1904" s="623"/>
      <c r="BD1904" s="611"/>
      <c r="BG1904" s="624"/>
      <c r="BH1904" s="625"/>
      <c r="BI1904" s="672"/>
      <c r="BO1904" s="612"/>
      <c r="BY1904" s="669"/>
      <c r="CA1904" s="669"/>
    </row>
    <row r="1905" spans="3:79" s="610" customFormat="1">
      <c r="C1905" s="611"/>
      <c r="D1905" s="612"/>
      <c r="E1905" s="613"/>
      <c r="F1905" s="614"/>
      <c r="J1905" s="612"/>
      <c r="N1905" s="668"/>
      <c r="P1905" s="618"/>
      <c r="Q1905" s="618"/>
      <c r="R1905" s="618"/>
      <c r="S1905" s="618"/>
      <c r="T1905" s="618"/>
      <c r="U1905" s="618"/>
      <c r="V1905" s="618"/>
      <c r="W1905" s="618"/>
      <c r="X1905" s="618"/>
      <c r="Y1905" s="618"/>
      <c r="Z1905" s="618"/>
      <c r="AC1905" s="619"/>
      <c r="AD1905" s="620"/>
      <c r="AJ1905" s="668"/>
      <c r="AO1905" s="612"/>
      <c r="AP1905" s="612"/>
      <c r="AY1905" s="623"/>
      <c r="BD1905" s="611"/>
      <c r="BG1905" s="624"/>
      <c r="BH1905" s="625"/>
      <c r="BI1905" s="672"/>
      <c r="BO1905" s="612"/>
      <c r="BY1905" s="669"/>
      <c r="CA1905" s="669"/>
    </row>
    <row r="1906" spans="3:79" s="610" customFormat="1">
      <c r="C1906" s="611"/>
      <c r="D1906" s="612"/>
      <c r="E1906" s="613"/>
      <c r="F1906" s="614"/>
      <c r="J1906" s="612"/>
      <c r="N1906" s="668"/>
      <c r="P1906" s="618"/>
      <c r="Q1906" s="618"/>
      <c r="R1906" s="618"/>
      <c r="S1906" s="618"/>
      <c r="T1906" s="618"/>
      <c r="U1906" s="618"/>
      <c r="V1906" s="618"/>
      <c r="W1906" s="618"/>
      <c r="X1906" s="618"/>
      <c r="Y1906" s="618"/>
      <c r="Z1906" s="618"/>
      <c r="AC1906" s="619"/>
      <c r="AD1906" s="620"/>
      <c r="AJ1906" s="668"/>
      <c r="AO1906" s="612"/>
      <c r="AP1906" s="612"/>
      <c r="AY1906" s="623"/>
      <c r="BD1906" s="611"/>
      <c r="BG1906" s="624"/>
      <c r="BH1906" s="625"/>
      <c r="BI1906" s="672"/>
      <c r="BO1906" s="612"/>
      <c r="BY1906" s="669"/>
      <c r="CA1906" s="669"/>
    </row>
    <row r="1907" spans="3:79" s="610" customFormat="1">
      <c r="C1907" s="611"/>
      <c r="D1907" s="612"/>
      <c r="E1907" s="613"/>
      <c r="F1907" s="614"/>
      <c r="J1907" s="612"/>
      <c r="N1907" s="668"/>
      <c r="P1907" s="618"/>
      <c r="Q1907" s="618"/>
      <c r="R1907" s="618"/>
      <c r="S1907" s="618"/>
      <c r="T1907" s="618"/>
      <c r="U1907" s="618"/>
      <c r="V1907" s="618"/>
      <c r="W1907" s="618"/>
      <c r="X1907" s="618"/>
      <c r="Y1907" s="618"/>
      <c r="Z1907" s="618"/>
      <c r="AC1907" s="619"/>
      <c r="AD1907" s="620"/>
      <c r="AJ1907" s="668"/>
      <c r="AO1907" s="612"/>
      <c r="AP1907" s="612"/>
      <c r="AY1907" s="623"/>
      <c r="BD1907" s="611"/>
      <c r="BG1907" s="624"/>
      <c r="BH1907" s="625"/>
      <c r="BI1907" s="672"/>
      <c r="BO1907" s="612"/>
      <c r="BY1907" s="669"/>
      <c r="CA1907" s="669"/>
    </row>
    <row r="1908" spans="3:79" s="610" customFormat="1">
      <c r="C1908" s="611"/>
      <c r="D1908" s="612"/>
      <c r="E1908" s="613"/>
      <c r="F1908" s="614"/>
      <c r="J1908" s="612"/>
      <c r="N1908" s="668"/>
      <c r="P1908" s="618"/>
      <c r="Q1908" s="618"/>
      <c r="R1908" s="618"/>
      <c r="S1908" s="618"/>
      <c r="T1908" s="618"/>
      <c r="U1908" s="618"/>
      <c r="V1908" s="618"/>
      <c r="W1908" s="618"/>
      <c r="X1908" s="618"/>
      <c r="Y1908" s="618"/>
      <c r="Z1908" s="618"/>
      <c r="AC1908" s="619"/>
      <c r="AD1908" s="620"/>
      <c r="AJ1908" s="668"/>
      <c r="AO1908" s="612"/>
      <c r="AP1908" s="612"/>
      <c r="AY1908" s="623"/>
      <c r="BD1908" s="611"/>
      <c r="BG1908" s="624"/>
      <c r="BH1908" s="625"/>
      <c r="BI1908" s="672"/>
      <c r="BO1908" s="612"/>
      <c r="BY1908" s="669"/>
      <c r="CA1908" s="669"/>
    </row>
    <row r="1909" spans="3:79" s="610" customFormat="1">
      <c r="C1909" s="611"/>
      <c r="D1909" s="612"/>
      <c r="E1909" s="613"/>
      <c r="F1909" s="614"/>
      <c r="J1909" s="612"/>
      <c r="N1909" s="668"/>
      <c r="P1909" s="618"/>
      <c r="Q1909" s="618"/>
      <c r="R1909" s="618"/>
      <c r="S1909" s="618"/>
      <c r="T1909" s="618"/>
      <c r="U1909" s="618"/>
      <c r="V1909" s="618"/>
      <c r="W1909" s="618"/>
      <c r="X1909" s="618"/>
      <c r="Y1909" s="618"/>
      <c r="Z1909" s="618"/>
      <c r="AC1909" s="619"/>
      <c r="AD1909" s="620"/>
      <c r="AJ1909" s="668"/>
      <c r="AO1909" s="612"/>
      <c r="AP1909" s="612"/>
      <c r="AY1909" s="623"/>
      <c r="BD1909" s="611"/>
      <c r="BG1909" s="624"/>
      <c r="BH1909" s="625"/>
      <c r="BI1909" s="672"/>
      <c r="BO1909" s="612"/>
      <c r="BY1909" s="669"/>
      <c r="CA1909" s="669"/>
    </row>
    <row r="1910" spans="3:79" s="610" customFormat="1">
      <c r="C1910" s="611"/>
      <c r="D1910" s="612"/>
      <c r="E1910" s="613"/>
      <c r="F1910" s="614"/>
      <c r="J1910" s="612"/>
      <c r="N1910" s="668"/>
      <c r="P1910" s="618"/>
      <c r="Q1910" s="618"/>
      <c r="R1910" s="618"/>
      <c r="S1910" s="618"/>
      <c r="T1910" s="618"/>
      <c r="U1910" s="618"/>
      <c r="V1910" s="618"/>
      <c r="W1910" s="618"/>
      <c r="X1910" s="618"/>
      <c r="Y1910" s="618"/>
      <c r="Z1910" s="618"/>
      <c r="AC1910" s="619"/>
      <c r="AD1910" s="620"/>
      <c r="AJ1910" s="668"/>
      <c r="AO1910" s="612"/>
      <c r="AP1910" s="612"/>
      <c r="AY1910" s="623"/>
      <c r="BD1910" s="611"/>
      <c r="BG1910" s="624"/>
      <c r="BH1910" s="625"/>
      <c r="BI1910" s="672"/>
      <c r="BO1910" s="612"/>
      <c r="BY1910" s="669"/>
      <c r="CA1910" s="669"/>
    </row>
    <row r="1911" spans="3:79" s="610" customFormat="1">
      <c r="C1911" s="611"/>
      <c r="D1911" s="612"/>
      <c r="E1911" s="613"/>
      <c r="F1911" s="614"/>
      <c r="J1911" s="612"/>
      <c r="N1911" s="668"/>
      <c r="P1911" s="618"/>
      <c r="Q1911" s="618"/>
      <c r="R1911" s="618"/>
      <c r="S1911" s="618"/>
      <c r="T1911" s="618"/>
      <c r="U1911" s="618"/>
      <c r="V1911" s="618"/>
      <c r="W1911" s="618"/>
      <c r="X1911" s="618"/>
      <c r="Y1911" s="618"/>
      <c r="Z1911" s="618"/>
      <c r="AC1911" s="619"/>
      <c r="AD1911" s="620"/>
      <c r="AJ1911" s="668"/>
      <c r="AO1911" s="612"/>
      <c r="AP1911" s="612"/>
      <c r="AY1911" s="623"/>
      <c r="BD1911" s="611"/>
      <c r="BG1911" s="624"/>
      <c r="BH1911" s="625"/>
      <c r="BI1911" s="672"/>
      <c r="BO1911" s="612"/>
      <c r="BY1911" s="669"/>
      <c r="CA1911" s="669"/>
    </row>
    <row r="1912" spans="3:79" s="610" customFormat="1">
      <c r="C1912" s="611"/>
      <c r="D1912" s="612"/>
      <c r="E1912" s="613"/>
      <c r="F1912" s="614"/>
      <c r="J1912" s="612"/>
      <c r="N1912" s="668"/>
      <c r="P1912" s="618"/>
      <c r="Q1912" s="618"/>
      <c r="R1912" s="618"/>
      <c r="S1912" s="618"/>
      <c r="T1912" s="618"/>
      <c r="U1912" s="618"/>
      <c r="V1912" s="618"/>
      <c r="W1912" s="618"/>
      <c r="X1912" s="618"/>
      <c r="Y1912" s="618"/>
      <c r="Z1912" s="618"/>
      <c r="AC1912" s="619"/>
      <c r="AD1912" s="620"/>
      <c r="AJ1912" s="668"/>
      <c r="AO1912" s="612"/>
      <c r="AP1912" s="612"/>
      <c r="AY1912" s="623"/>
      <c r="BD1912" s="611"/>
      <c r="BG1912" s="624"/>
      <c r="BH1912" s="625"/>
      <c r="BI1912" s="672"/>
      <c r="BO1912" s="612"/>
      <c r="BY1912" s="669"/>
      <c r="CA1912" s="669"/>
    </row>
    <row r="1913" spans="3:79" s="610" customFormat="1">
      <c r="C1913" s="611"/>
      <c r="D1913" s="612"/>
      <c r="E1913" s="613"/>
      <c r="F1913" s="614"/>
      <c r="J1913" s="612"/>
      <c r="N1913" s="668"/>
      <c r="P1913" s="618"/>
      <c r="Q1913" s="618"/>
      <c r="R1913" s="618"/>
      <c r="S1913" s="618"/>
      <c r="T1913" s="618"/>
      <c r="U1913" s="618"/>
      <c r="V1913" s="618"/>
      <c r="W1913" s="618"/>
      <c r="X1913" s="618"/>
      <c r="Y1913" s="618"/>
      <c r="Z1913" s="618"/>
      <c r="AC1913" s="619"/>
      <c r="AD1913" s="620"/>
      <c r="AJ1913" s="668"/>
      <c r="AO1913" s="612"/>
      <c r="AP1913" s="612"/>
      <c r="AY1913" s="623"/>
      <c r="BD1913" s="611"/>
      <c r="BG1913" s="624"/>
      <c r="BH1913" s="625"/>
      <c r="BI1913" s="672"/>
      <c r="BO1913" s="612"/>
      <c r="BY1913" s="669"/>
      <c r="CA1913" s="669"/>
    </row>
    <row r="1914" spans="3:79" s="610" customFormat="1">
      <c r="C1914" s="611"/>
      <c r="D1914" s="612"/>
      <c r="E1914" s="613"/>
      <c r="F1914" s="614"/>
      <c r="J1914" s="612"/>
      <c r="N1914" s="668"/>
      <c r="P1914" s="618"/>
      <c r="Q1914" s="618"/>
      <c r="R1914" s="618"/>
      <c r="S1914" s="618"/>
      <c r="T1914" s="618"/>
      <c r="U1914" s="618"/>
      <c r="V1914" s="618"/>
      <c r="W1914" s="618"/>
      <c r="X1914" s="618"/>
      <c r="Y1914" s="618"/>
      <c r="Z1914" s="618"/>
      <c r="AC1914" s="619"/>
      <c r="AD1914" s="620"/>
      <c r="AJ1914" s="668"/>
      <c r="AO1914" s="612"/>
      <c r="AP1914" s="612"/>
      <c r="AY1914" s="623"/>
      <c r="BD1914" s="611"/>
      <c r="BG1914" s="624"/>
      <c r="BH1914" s="625"/>
      <c r="BI1914" s="672"/>
      <c r="BO1914" s="612"/>
      <c r="BY1914" s="669"/>
      <c r="CA1914" s="669"/>
    </row>
    <row r="1915" spans="3:79" s="610" customFormat="1">
      <c r="C1915" s="611"/>
      <c r="D1915" s="612"/>
      <c r="E1915" s="613"/>
      <c r="F1915" s="614"/>
      <c r="J1915" s="612"/>
      <c r="N1915" s="668"/>
      <c r="P1915" s="618"/>
      <c r="Q1915" s="618"/>
      <c r="R1915" s="618"/>
      <c r="S1915" s="618"/>
      <c r="T1915" s="618"/>
      <c r="U1915" s="618"/>
      <c r="V1915" s="618"/>
      <c r="W1915" s="618"/>
      <c r="X1915" s="618"/>
      <c r="Y1915" s="618"/>
      <c r="Z1915" s="618"/>
      <c r="AC1915" s="619"/>
      <c r="AD1915" s="620"/>
      <c r="AJ1915" s="668"/>
      <c r="AO1915" s="612"/>
      <c r="AP1915" s="612"/>
      <c r="AY1915" s="623"/>
      <c r="BD1915" s="611"/>
      <c r="BG1915" s="624"/>
      <c r="BH1915" s="625"/>
      <c r="BI1915" s="672"/>
      <c r="BO1915" s="612"/>
      <c r="BY1915" s="669"/>
      <c r="CA1915" s="669"/>
    </row>
    <row r="1916" spans="3:79" s="610" customFormat="1">
      <c r="C1916" s="611"/>
      <c r="D1916" s="612"/>
      <c r="E1916" s="613"/>
      <c r="F1916" s="614"/>
      <c r="J1916" s="612"/>
      <c r="N1916" s="668"/>
      <c r="P1916" s="618"/>
      <c r="Q1916" s="618"/>
      <c r="R1916" s="618"/>
      <c r="S1916" s="618"/>
      <c r="T1916" s="618"/>
      <c r="U1916" s="618"/>
      <c r="V1916" s="618"/>
      <c r="W1916" s="618"/>
      <c r="X1916" s="618"/>
      <c r="Y1916" s="618"/>
      <c r="Z1916" s="618"/>
      <c r="AC1916" s="619"/>
      <c r="AD1916" s="620"/>
      <c r="AJ1916" s="668"/>
      <c r="AO1916" s="612"/>
      <c r="AP1916" s="612"/>
      <c r="AY1916" s="623"/>
      <c r="BD1916" s="611"/>
      <c r="BG1916" s="624"/>
      <c r="BH1916" s="625"/>
      <c r="BI1916" s="672"/>
      <c r="BO1916" s="612"/>
      <c r="BY1916" s="669"/>
      <c r="CA1916" s="669"/>
    </row>
    <row r="1917" spans="3:79" s="610" customFormat="1">
      <c r="C1917" s="611"/>
      <c r="D1917" s="612"/>
      <c r="E1917" s="613"/>
      <c r="F1917" s="614"/>
      <c r="J1917" s="612"/>
      <c r="N1917" s="668"/>
      <c r="P1917" s="618"/>
      <c r="Q1917" s="618"/>
      <c r="R1917" s="618"/>
      <c r="S1917" s="618"/>
      <c r="T1917" s="618"/>
      <c r="U1917" s="618"/>
      <c r="V1917" s="618"/>
      <c r="W1917" s="618"/>
      <c r="X1917" s="618"/>
      <c r="Y1917" s="618"/>
      <c r="Z1917" s="618"/>
      <c r="AC1917" s="619"/>
      <c r="AD1917" s="620"/>
      <c r="AJ1917" s="668"/>
      <c r="AO1917" s="612"/>
      <c r="AP1917" s="612"/>
      <c r="AY1917" s="623"/>
      <c r="BD1917" s="611"/>
      <c r="BG1917" s="624"/>
      <c r="BH1917" s="625"/>
      <c r="BI1917" s="672"/>
      <c r="BO1917" s="612"/>
      <c r="BY1917" s="669"/>
      <c r="CA1917" s="669"/>
    </row>
    <row r="1918" spans="3:79" s="610" customFormat="1">
      <c r="C1918" s="611"/>
      <c r="D1918" s="612"/>
      <c r="E1918" s="613"/>
      <c r="F1918" s="614"/>
      <c r="J1918" s="612"/>
      <c r="N1918" s="668"/>
      <c r="P1918" s="618"/>
      <c r="Q1918" s="618"/>
      <c r="R1918" s="618"/>
      <c r="S1918" s="618"/>
      <c r="T1918" s="618"/>
      <c r="U1918" s="618"/>
      <c r="V1918" s="618"/>
      <c r="W1918" s="618"/>
      <c r="X1918" s="618"/>
      <c r="Y1918" s="618"/>
      <c r="Z1918" s="618"/>
      <c r="AC1918" s="619"/>
      <c r="AD1918" s="620"/>
      <c r="AJ1918" s="668"/>
      <c r="AO1918" s="612"/>
      <c r="AP1918" s="612"/>
      <c r="AY1918" s="623"/>
      <c r="BD1918" s="611"/>
      <c r="BG1918" s="624"/>
      <c r="BH1918" s="625"/>
      <c r="BI1918" s="672"/>
      <c r="BO1918" s="612"/>
      <c r="BY1918" s="669"/>
      <c r="CA1918" s="669"/>
    </row>
    <row r="1919" spans="3:79" s="610" customFormat="1">
      <c r="C1919" s="611"/>
      <c r="D1919" s="612"/>
      <c r="E1919" s="613"/>
      <c r="F1919" s="614"/>
      <c r="J1919" s="612"/>
      <c r="N1919" s="668"/>
      <c r="P1919" s="618"/>
      <c r="Q1919" s="618"/>
      <c r="R1919" s="618"/>
      <c r="S1919" s="618"/>
      <c r="T1919" s="618"/>
      <c r="U1919" s="618"/>
      <c r="V1919" s="618"/>
      <c r="W1919" s="618"/>
      <c r="X1919" s="618"/>
      <c r="Y1919" s="618"/>
      <c r="Z1919" s="618"/>
      <c r="AC1919" s="619"/>
      <c r="AD1919" s="620"/>
      <c r="AJ1919" s="668"/>
      <c r="AO1919" s="612"/>
      <c r="AP1919" s="612"/>
      <c r="AY1919" s="623"/>
      <c r="BD1919" s="611"/>
      <c r="BG1919" s="624"/>
      <c r="BH1919" s="625"/>
      <c r="BI1919" s="672"/>
      <c r="BO1919" s="612"/>
      <c r="BY1919" s="669"/>
      <c r="CA1919" s="669"/>
    </row>
    <row r="1920" spans="3:79" s="610" customFormat="1">
      <c r="C1920" s="611"/>
      <c r="D1920" s="612"/>
      <c r="E1920" s="613"/>
      <c r="F1920" s="614"/>
      <c r="J1920" s="612"/>
      <c r="N1920" s="668"/>
      <c r="P1920" s="618"/>
      <c r="Q1920" s="618"/>
      <c r="R1920" s="618"/>
      <c r="S1920" s="618"/>
      <c r="T1920" s="618"/>
      <c r="U1920" s="618"/>
      <c r="V1920" s="618"/>
      <c r="W1920" s="618"/>
      <c r="X1920" s="618"/>
      <c r="Y1920" s="618"/>
      <c r="Z1920" s="618"/>
      <c r="AC1920" s="619"/>
      <c r="AD1920" s="620"/>
      <c r="AJ1920" s="668"/>
      <c r="AO1920" s="612"/>
      <c r="AP1920" s="612"/>
      <c r="AY1920" s="623"/>
      <c r="BD1920" s="611"/>
      <c r="BG1920" s="624"/>
      <c r="BH1920" s="625"/>
      <c r="BI1920" s="672"/>
      <c r="BO1920" s="612"/>
      <c r="BY1920" s="669"/>
      <c r="CA1920" s="669"/>
    </row>
    <row r="1921" spans="3:79" s="610" customFormat="1">
      <c r="C1921" s="611"/>
      <c r="D1921" s="612"/>
      <c r="E1921" s="613"/>
      <c r="F1921" s="614"/>
      <c r="J1921" s="612"/>
      <c r="N1921" s="668"/>
      <c r="P1921" s="618"/>
      <c r="Q1921" s="618"/>
      <c r="R1921" s="618"/>
      <c r="S1921" s="618"/>
      <c r="T1921" s="618"/>
      <c r="U1921" s="618"/>
      <c r="V1921" s="618"/>
      <c r="W1921" s="618"/>
      <c r="X1921" s="618"/>
      <c r="Y1921" s="618"/>
      <c r="Z1921" s="618"/>
      <c r="AC1921" s="619"/>
      <c r="AD1921" s="620"/>
      <c r="AJ1921" s="668"/>
      <c r="AO1921" s="612"/>
      <c r="AP1921" s="612"/>
      <c r="AY1921" s="623"/>
      <c r="BD1921" s="611"/>
      <c r="BG1921" s="624"/>
      <c r="BH1921" s="625"/>
      <c r="BI1921" s="672"/>
      <c r="BO1921" s="612"/>
      <c r="BY1921" s="669"/>
      <c r="CA1921" s="669"/>
    </row>
    <row r="1922" spans="3:79" s="610" customFormat="1">
      <c r="C1922" s="611"/>
      <c r="D1922" s="612"/>
      <c r="E1922" s="613"/>
      <c r="F1922" s="614"/>
      <c r="J1922" s="612"/>
      <c r="N1922" s="668"/>
      <c r="P1922" s="618"/>
      <c r="Q1922" s="618"/>
      <c r="R1922" s="618"/>
      <c r="S1922" s="618"/>
      <c r="T1922" s="618"/>
      <c r="U1922" s="618"/>
      <c r="V1922" s="618"/>
      <c r="W1922" s="618"/>
      <c r="X1922" s="618"/>
      <c r="Y1922" s="618"/>
      <c r="Z1922" s="618"/>
      <c r="AC1922" s="619"/>
      <c r="AD1922" s="620"/>
      <c r="AJ1922" s="668"/>
      <c r="AO1922" s="612"/>
      <c r="AP1922" s="612"/>
      <c r="AY1922" s="623"/>
      <c r="BD1922" s="611"/>
      <c r="BG1922" s="624"/>
      <c r="BH1922" s="625"/>
      <c r="BI1922" s="672"/>
      <c r="BO1922" s="612"/>
      <c r="BY1922" s="669"/>
      <c r="CA1922" s="669"/>
    </row>
    <row r="1923" spans="3:79" s="610" customFormat="1">
      <c r="C1923" s="611"/>
      <c r="D1923" s="612"/>
      <c r="E1923" s="613"/>
      <c r="F1923" s="614"/>
      <c r="J1923" s="612"/>
      <c r="N1923" s="668"/>
      <c r="P1923" s="618"/>
      <c r="Q1923" s="618"/>
      <c r="R1923" s="618"/>
      <c r="S1923" s="618"/>
      <c r="T1923" s="618"/>
      <c r="U1923" s="618"/>
      <c r="V1923" s="618"/>
      <c r="W1923" s="618"/>
      <c r="X1923" s="618"/>
      <c r="Y1923" s="618"/>
      <c r="Z1923" s="618"/>
      <c r="AC1923" s="619"/>
      <c r="AD1923" s="620"/>
      <c r="AJ1923" s="668"/>
      <c r="AO1923" s="612"/>
      <c r="AP1923" s="612"/>
      <c r="AY1923" s="623"/>
      <c r="BD1923" s="611"/>
      <c r="BG1923" s="624"/>
      <c r="BH1923" s="625"/>
      <c r="BI1923" s="672"/>
      <c r="BO1923" s="612"/>
      <c r="BY1923" s="669"/>
      <c r="CA1923" s="669"/>
    </row>
    <row r="1924" spans="3:79" s="610" customFormat="1">
      <c r="C1924" s="611"/>
      <c r="D1924" s="612"/>
      <c r="E1924" s="613"/>
      <c r="F1924" s="614"/>
      <c r="J1924" s="612"/>
      <c r="N1924" s="668"/>
      <c r="P1924" s="618"/>
      <c r="Q1924" s="618"/>
      <c r="R1924" s="618"/>
      <c r="S1924" s="618"/>
      <c r="T1924" s="618"/>
      <c r="U1924" s="618"/>
      <c r="V1924" s="618"/>
      <c r="W1924" s="618"/>
      <c r="X1924" s="618"/>
      <c r="Y1924" s="618"/>
      <c r="Z1924" s="618"/>
      <c r="AC1924" s="619"/>
      <c r="AD1924" s="620"/>
      <c r="AJ1924" s="668"/>
      <c r="AO1924" s="612"/>
      <c r="AP1924" s="612"/>
      <c r="AY1924" s="623"/>
      <c r="BD1924" s="611"/>
      <c r="BG1924" s="624"/>
      <c r="BH1924" s="625"/>
      <c r="BI1924" s="672"/>
      <c r="BO1924" s="612"/>
      <c r="BY1924" s="669"/>
      <c r="CA1924" s="669"/>
    </row>
    <row r="1925" spans="3:79" s="610" customFormat="1">
      <c r="C1925" s="611"/>
      <c r="D1925" s="612"/>
      <c r="E1925" s="613"/>
      <c r="F1925" s="614"/>
      <c r="J1925" s="612"/>
      <c r="N1925" s="668"/>
      <c r="P1925" s="618"/>
      <c r="Q1925" s="618"/>
      <c r="R1925" s="618"/>
      <c r="S1925" s="618"/>
      <c r="T1925" s="618"/>
      <c r="U1925" s="618"/>
      <c r="V1925" s="618"/>
      <c r="W1925" s="618"/>
      <c r="X1925" s="618"/>
      <c r="Y1925" s="618"/>
      <c r="Z1925" s="618"/>
      <c r="AC1925" s="619"/>
      <c r="AD1925" s="620"/>
      <c r="AJ1925" s="668"/>
      <c r="AO1925" s="612"/>
      <c r="AP1925" s="612"/>
      <c r="AY1925" s="623"/>
      <c r="BD1925" s="611"/>
      <c r="BG1925" s="624"/>
      <c r="BH1925" s="625"/>
      <c r="BI1925" s="672"/>
      <c r="BO1925" s="612"/>
      <c r="BY1925" s="669"/>
      <c r="CA1925" s="669"/>
    </row>
    <row r="1926" spans="3:79" s="610" customFormat="1">
      <c r="C1926" s="611"/>
      <c r="D1926" s="612"/>
      <c r="E1926" s="613"/>
      <c r="F1926" s="614"/>
      <c r="J1926" s="612"/>
      <c r="N1926" s="668"/>
      <c r="P1926" s="618"/>
      <c r="Q1926" s="618"/>
      <c r="R1926" s="618"/>
      <c r="S1926" s="618"/>
      <c r="T1926" s="618"/>
      <c r="U1926" s="618"/>
      <c r="V1926" s="618"/>
      <c r="W1926" s="618"/>
      <c r="X1926" s="618"/>
      <c r="Y1926" s="618"/>
      <c r="Z1926" s="618"/>
      <c r="AC1926" s="619"/>
      <c r="AD1926" s="620"/>
      <c r="AJ1926" s="668"/>
      <c r="AO1926" s="612"/>
      <c r="AP1926" s="612"/>
      <c r="AY1926" s="623"/>
      <c r="BD1926" s="611"/>
      <c r="BG1926" s="624"/>
      <c r="BH1926" s="625"/>
      <c r="BI1926" s="672"/>
      <c r="BO1926" s="612"/>
      <c r="BY1926" s="669"/>
      <c r="CA1926" s="669"/>
    </row>
    <row r="1927" spans="3:79" s="610" customFormat="1">
      <c r="C1927" s="611"/>
      <c r="D1927" s="612"/>
      <c r="E1927" s="613"/>
      <c r="F1927" s="614"/>
      <c r="J1927" s="612"/>
      <c r="N1927" s="668"/>
      <c r="P1927" s="618"/>
      <c r="Q1927" s="618"/>
      <c r="R1927" s="618"/>
      <c r="S1927" s="618"/>
      <c r="T1927" s="618"/>
      <c r="U1927" s="618"/>
      <c r="V1927" s="618"/>
      <c r="W1927" s="618"/>
      <c r="X1927" s="618"/>
      <c r="Y1927" s="618"/>
      <c r="Z1927" s="618"/>
      <c r="AC1927" s="619"/>
      <c r="AD1927" s="620"/>
      <c r="AJ1927" s="668"/>
      <c r="AO1927" s="612"/>
      <c r="AP1927" s="612"/>
      <c r="AY1927" s="623"/>
      <c r="BD1927" s="611"/>
      <c r="BG1927" s="624"/>
      <c r="BH1927" s="625"/>
      <c r="BI1927" s="672"/>
      <c r="BO1927" s="612"/>
      <c r="BY1927" s="669"/>
      <c r="CA1927" s="669"/>
    </row>
    <row r="1928" spans="3:79" s="610" customFormat="1">
      <c r="C1928" s="611"/>
      <c r="D1928" s="612"/>
      <c r="E1928" s="613"/>
      <c r="F1928" s="614"/>
      <c r="J1928" s="612"/>
      <c r="N1928" s="668"/>
      <c r="P1928" s="618"/>
      <c r="Q1928" s="618"/>
      <c r="R1928" s="618"/>
      <c r="S1928" s="618"/>
      <c r="T1928" s="618"/>
      <c r="U1928" s="618"/>
      <c r="V1928" s="618"/>
      <c r="W1928" s="618"/>
      <c r="X1928" s="618"/>
      <c r="Y1928" s="618"/>
      <c r="Z1928" s="618"/>
      <c r="AC1928" s="619"/>
      <c r="AD1928" s="620"/>
      <c r="AJ1928" s="668"/>
      <c r="AO1928" s="612"/>
      <c r="AP1928" s="612"/>
      <c r="AY1928" s="623"/>
      <c r="BD1928" s="611"/>
      <c r="BG1928" s="624"/>
      <c r="BH1928" s="625"/>
      <c r="BI1928" s="672"/>
      <c r="BO1928" s="612"/>
      <c r="BY1928" s="669"/>
      <c r="CA1928" s="669"/>
    </row>
    <row r="1929" spans="3:79" s="610" customFormat="1">
      <c r="C1929" s="611"/>
      <c r="D1929" s="612"/>
      <c r="E1929" s="613"/>
      <c r="F1929" s="614"/>
      <c r="J1929" s="612"/>
      <c r="N1929" s="668"/>
      <c r="P1929" s="618"/>
      <c r="Q1929" s="618"/>
      <c r="R1929" s="618"/>
      <c r="S1929" s="618"/>
      <c r="T1929" s="618"/>
      <c r="U1929" s="618"/>
      <c r="V1929" s="618"/>
      <c r="W1929" s="618"/>
      <c r="X1929" s="618"/>
      <c r="Y1929" s="618"/>
      <c r="Z1929" s="618"/>
      <c r="AC1929" s="619"/>
      <c r="AD1929" s="620"/>
      <c r="AJ1929" s="668"/>
      <c r="AO1929" s="612"/>
      <c r="AP1929" s="612"/>
      <c r="AY1929" s="623"/>
      <c r="BD1929" s="611"/>
      <c r="BG1929" s="624"/>
      <c r="BH1929" s="625"/>
      <c r="BI1929" s="672"/>
      <c r="BO1929" s="612"/>
      <c r="BY1929" s="669"/>
      <c r="CA1929" s="669"/>
    </row>
    <row r="1930" spans="3:79" s="610" customFormat="1">
      <c r="C1930" s="611"/>
      <c r="D1930" s="612"/>
      <c r="E1930" s="613"/>
      <c r="F1930" s="614"/>
      <c r="J1930" s="612"/>
      <c r="N1930" s="668"/>
      <c r="P1930" s="618"/>
      <c r="Q1930" s="618"/>
      <c r="R1930" s="618"/>
      <c r="S1930" s="618"/>
      <c r="T1930" s="618"/>
      <c r="U1930" s="618"/>
      <c r="V1930" s="618"/>
      <c r="W1930" s="618"/>
      <c r="X1930" s="618"/>
      <c r="Y1930" s="618"/>
      <c r="Z1930" s="618"/>
      <c r="AC1930" s="619"/>
      <c r="AD1930" s="620"/>
      <c r="AJ1930" s="668"/>
      <c r="AO1930" s="612"/>
      <c r="AP1930" s="612"/>
      <c r="AY1930" s="623"/>
      <c r="BD1930" s="611"/>
      <c r="BG1930" s="624"/>
      <c r="BH1930" s="625"/>
      <c r="BI1930" s="672"/>
      <c r="BO1930" s="612"/>
      <c r="BY1930" s="669"/>
      <c r="CA1930" s="669"/>
    </row>
    <row r="1931" spans="3:79" s="610" customFormat="1">
      <c r="C1931" s="611"/>
      <c r="D1931" s="612"/>
      <c r="E1931" s="613"/>
      <c r="F1931" s="614"/>
      <c r="J1931" s="612"/>
      <c r="N1931" s="668"/>
      <c r="P1931" s="618"/>
      <c r="Q1931" s="618"/>
      <c r="R1931" s="618"/>
      <c r="S1931" s="618"/>
      <c r="T1931" s="618"/>
      <c r="U1931" s="618"/>
      <c r="V1931" s="618"/>
      <c r="W1931" s="618"/>
      <c r="X1931" s="618"/>
      <c r="Y1931" s="618"/>
      <c r="Z1931" s="618"/>
      <c r="AC1931" s="619"/>
      <c r="AD1931" s="620"/>
      <c r="AJ1931" s="668"/>
      <c r="AO1931" s="612"/>
      <c r="AP1931" s="612"/>
      <c r="AY1931" s="623"/>
      <c r="BD1931" s="611"/>
      <c r="BG1931" s="624"/>
      <c r="BH1931" s="625"/>
      <c r="BI1931" s="672"/>
      <c r="BO1931" s="612"/>
      <c r="BY1931" s="669"/>
      <c r="CA1931" s="669"/>
    </row>
    <row r="1932" spans="3:79" s="610" customFormat="1">
      <c r="C1932" s="611"/>
      <c r="D1932" s="612"/>
      <c r="E1932" s="613"/>
      <c r="F1932" s="614"/>
      <c r="J1932" s="612"/>
      <c r="N1932" s="668"/>
      <c r="P1932" s="618"/>
      <c r="Q1932" s="618"/>
      <c r="R1932" s="618"/>
      <c r="S1932" s="618"/>
      <c r="T1932" s="618"/>
      <c r="U1932" s="618"/>
      <c r="V1932" s="618"/>
      <c r="W1932" s="618"/>
      <c r="X1932" s="618"/>
      <c r="Y1932" s="618"/>
      <c r="Z1932" s="618"/>
      <c r="AC1932" s="619"/>
      <c r="AD1932" s="620"/>
      <c r="AJ1932" s="668"/>
      <c r="AO1932" s="612"/>
      <c r="AP1932" s="612"/>
      <c r="AY1932" s="623"/>
      <c r="BD1932" s="611"/>
      <c r="BG1932" s="624"/>
      <c r="BH1932" s="625"/>
      <c r="BI1932" s="672"/>
      <c r="BO1932" s="612"/>
      <c r="BY1932" s="669"/>
      <c r="CA1932" s="669"/>
    </row>
    <row r="1933" spans="3:79" s="610" customFormat="1">
      <c r="C1933" s="611"/>
      <c r="D1933" s="612"/>
      <c r="E1933" s="613"/>
      <c r="F1933" s="614"/>
      <c r="J1933" s="612"/>
      <c r="N1933" s="668"/>
      <c r="P1933" s="618"/>
      <c r="Q1933" s="618"/>
      <c r="R1933" s="618"/>
      <c r="S1933" s="618"/>
      <c r="T1933" s="618"/>
      <c r="U1933" s="618"/>
      <c r="V1933" s="618"/>
      <c r="W1933" s="618"/>
      <c r="X1933" s="618"/>
      <c r="Y1933" s="618"/>
      <c r="Z1933" s="618"/>
      <c r="AC1933" s="619"/>
      <c r="AD1933" s="620"/>
      <c r="AJ1933" s="668"/>
      <c r="AO1933" s="612"/>
      <c r="AP1933" s="612"/>
      <c r="AY1933" s="623"/>
      <c r="BD1933" s="611"/>
      <c r="BG1933" s="624"/>
      <c r="BH1933" s="625"/>
      <c r="BI1933" s="672"/>
      <c r="BO1933" s="612"/>
      <c r="BY1933" s="669"/>
      <c r="CA1933" s="669"/>
    </row>
    <row r="1934" spans="3:79" s="610" customFormat="1">
      <c r="C1934" s="611"/>
      <c r="D1934" s="612"/>
      <c r="E1934" s="613"/>
      <c r="F1934" s="614"/>
      <c r="J1934" s="612"/>
      <c r="N1934" s="668"/>
      <c r="P1934" s="618"/>
      <c r="Q1934" s="618"/>
      <c r="R1934" s="618"/>
      <c r="S1934" s="618"/>
      <c r="T1934" s="618"/>
      <c r="U1934" s="618"/>
      <c r="V1934" s="618"/>
      <c r="W1934" s="618"/>
      <c r="X1934" s="618"/>
      <c r="Y1934" s="618"/>
      <c r="Z1934" s="618"/>
      <c r="AC1934" s="619"/>
      <c r="AD1934" s="620"/>
      <c r="AJ1934" s="668"/>
      <c r="AO1934" s="612"/>
      <c r="AP1934" s="612"/>
      <c r="AY1934" s="623"/>
      <c r="BD1934" s="611"/>
      <c r="BG1934" s="624"/>
      <c r="BH1934" s="625"/>
      <c r="BI1934" s="672"/>
      <c r="BO1934" s="612"/>
      <c r="BY1934" s="669"/>
      <c r="CA1934" s="669"/>
    </row>
    <row r="1935" spans="3:79" s="610" customFormat="1">
      <c r="C1935" s="611"/>
      <c r="D1935" s="612"/>
      <c r="E1935" s="613"/>
      <c r="F1935" s="614"/>
      <c r="J1935" s="612"/>
      <c r="N1935" s="668"/>
      <c r="P1935" s="618"/>
      <c r="Q1935" s="618"/>
      <c r="R1935" s="618"/>
      <c r="S1935" s="618"/>
      <c r="T1935" s="618"/>
      <c r="U1935" s="618"/>
      <c r="V1935" s="618"/>
      <c r="W1935" s="618"/>
      <c r="X1935" s="618"/>
      <c r="Y1935" s="618"/>
      <c r="Z1935" s="618"/>
      <c r="AC1935" s="619"/>
      <c r="AD1935" s="620"/>
      <c r="AJ1935" s="668"/>
      <c r="AO1935" s="612"/>
      <c r="AP1935" s="612"/>
      <c r="AY1935" s="623"/>
      <c r="BD1935" s="611"/>
      <c r="BG1935" s="624"/>
      <c r="BH1935" s="625"/>
      <c r="BI1935" s="672"/>
      <c r="BO1935" s="612"/>
      <c r="BY1935" s="669"/>
      <c r="CA1935" s="669"/>
    </row>
    <row r="1936" spans="3:79" s="610" customFormat="1">
      <c r="C1936" s="611"/>
      <c r="D1936" s="612"/>
      <c r="E1936" s="613"/>
      <c r="F1936" s="614"/>
      <c r="J1936" s="612"/>
      <c r="N1936" s="668"/>
      <c r="P1936" s="618"/>
      <c r="Q1936" s="618"/>
      <c r="R1936" s="618"/>
      <c r="S1936" s="618"/>
      <c r="T1936" s="618"/>
      <c r="U1936" s="618"/>
      <c r="V1936" s="618"/>
      <c r="W1936" s="618"/>
      <c r="X1936" s="618"/>
      <c r="Y1936" s="618"/>
      <c r="Z1936" s="618"/>
      <c r="AC1936" s="619"/>
      <c r="AD1936" s="620"/>
      <c r="AJ1936" s="668"/>
      <c r="AO1936" s="612"/>
      <c r="AP1936" s="612"/>
      <c r="AY1936" s="623"/>
      <c r="BD1936" s="611"/>
      <c r="BG1936" s="624"/>
      <c r="BH1936" s="625"/>
      <c r="BI1936" s="672"/>
      <c r="BO1936" s="612"/>
      <c r="BY1936" s="669"/>
      <c r="CA1936" s="669"/>
    </row>
    <row r="1937" spans="3:79" s="610" customFormat="1">
      <c r="C1937" s="611"/>
      <c r="D1937" s="612"/>
      <c r="E1937" s="613"/>
      <c r="F1937" s="614"/>
      <c r="J1937" s="612"/>
      <c r="N1937" s="668"/>
      <c r="P1937" s="618"/>
      <c r="Q1937" s="618"/>
      <c r="R1937" s="618"/>
      <c r="S1937" s="618"/>
      <c r="T1937" s="618"/>
      <c r="U1937" s="618"/>
      <c r="V1937" s="618"/>
      <c r="W1937" s="618"/>
      <c r="X1937" s="618"/>
      <c r="Y1937" s="618"/>
      <c r="Z1937" s="618"/>
      <c r="AC1937" s="619"/>
      <c r="AD1937" s="620"/>
      <c r="AJ1937" s="668"/>
      <c r="AO1937" s="612"/>
      <c r="AP1937" s="612"/>
      <c r="AY1937" s="623"/>
      <c r="BD1937" s="611"/>
      <c r="BG1937" s="624"/>
      <c r="BH1937" s="625"/>
      <c r="BI1937" s="672"/>
      <c r="BO1937" s="612"/>
      <c r="BY1937" s="669"/>
      <c r="CA1937" s="669"/>
    </row>
    <row r="1938" spans="3:79" s="610" customFormat="1">
      <c r="C1938" s="611"/>
      <c r="D1938" s="612"/>
      <c r="E1938" s="613"/>
      <c r="F1938" s="614"/>
      <c r="J1938" s="612"/>
      <c r="N1938" s="668"/>
      <c r="P1938" s="618"/>
      <c r="Q1938" s="618"/>
      <c r="R1938" s="618"/>
      <c r="S1938" s="618"/>
      <c r="T1938" s="618"/>
      <c r="U1938" s="618"/>
      <c r="V1938" s="618"/>
      <c r="W1938" s="618"/>
      <c r="X1938" s="618"/>
      <c r="Y1938" s="618"/>
      <c r="Z1938" s="618"/>
      <c r="AC1938" s="619"/>
      <c r="AD1938" s="620"/>
      <c r="AJ1938" s="668"/>
      <c r="AO1938" s="612"/>
      <c r="AP1938" s="612"/>
      <c r="AY1938" s="623"/>
      <c r="BD1938" s="611"/>
      <c r="BG1938" s="624"/>
      <c r="BH1938" s="625"/>
      <c r="BI1938" s="672"/>
      <c r="BO1938" s="612"/>
      <c r="BY1938" s="669"/>
      <c r="CA1938" s="669"/>
    </row>
    <row r="1939" spans="3:79" s="610" customFormat="1">
      <c r="C1939" s="611"/>
      <c r="D1939" s="612"/>
      <c r="E1939" s="613"/>
      <c r="F1939" s="614"/>
      <c r="J1939" s="612"/>
      <c r="N1939" s="668"/>
      <c r="P1939" s="618"/>
      <c r="Q1939" s="618"/>
      <c r="R1939" s="618"/>
      <c r="S1939" s="618"/>
      <c r="T1939" s="618"/>
      <c r="U1939" s="618"/>
      <c r="V1939" s="618"/>
      <c r="W1939" s="618"/>
      <c r="X1939" s="618"/>
      <c r="Y1939" s="618"/>
      <c r="Z1939" s="618"/>
      <c r="AC1939" s="619"/>
      <c r="AD1939" s="620"/>
      <c r="AJ1939" s="668"/>
      <c r="AO1939" s="612"/>
      <c r="AP1939" s="612"/>
      <c r="AY1939" s="623"/>
      <c r="BD1939" s="611"/>
      <c r="BG1939" s="624"/>
      <c r="BH1939" s="625"/>
      <c r="BI1939" s="672"/>
      <c r="BO1939" s="612"/>
      <c r="BY1939" s="669"/>
      <c r="CA1939" s="669"/>
    </row>
    <row r="1940" spans="3:79" s="610" customFormat="1">
      <c r="C1940" s="611"/>
      <c r="D1940" s="612"/>
      <c r="E1940" s="613"/>
      <c r="F1940" s="614"/>
      <c r="J1940" s="612"/>
      <c r="N1940" s="668"/>
      <c r="P1940" s="618"/>
      <c r="Q1940" s="618"/>
      <c r="R1940" s="618"/>
      <c r="S1940" s="618"/>
      <c r="T1940" s="618"/>
      <c r="U1940" s="618"/>
      <c r="V1940" s="618"/>
      <c r="W1940" s="618"/>
      <c r="X1940" s="618"/>
      <c r="Y1940" s="618"/>
      <c r="Z1940" s="618"/>
      <c r="AC1940" s="619"/>
      <c r="AD1940" s="620"/>
      <c r="AJ1940" s="668"/>
      <c r="AO1940" s="612"/>
      <c r="AP1940" s="612"/>
      <c r="AY1940" s="623"/>
      <c r="BD1940" s="611"/>
      <c r="BG1940" s="624"/>
      <c r="BH1940" s="625"/>
      <c r="BI1940" s="672"/>
      <c r="BO1940" s="612"/>
      <c r="BY1940" s="669"/>
      <c r="CA1940" s="669"/>
    </row>
    <row r="1941" spans="3:79" s="610" customFormat="1">
      <c r="C1941" s="611"/>
      <c r="D1941" s="612"/>
      <c r="E1941" s="613"/>
      <c r="F1941" s="614"/>
      <c r="J1941" s="612"/>
      <c r="N1941" s="668"/>
      <c r="P1941" s="618"/>
      <c r="Q1941" s="618"/>
      <c r="R1941" s="618"/>
      <c r="S1941" s="618"/>
      <c r="T1941" s="618"/>
      <c r="U1941" s="618"/>
      <c r="V1941" s="618"/>
      <c r="W1941" s="618"/>
      <c r="X1941" s="618"/>
      <c r="Y1941" s="618"/>
      <c r="Z1941" s="618"/>
      <c r="AC1941" s="619"/>
      <c r="AD1941" s="620"/>
      <c r="AJ1941" s="668"/>
      <c r="AO1941" s="612"/>
      <c r="AP1941" s="612"/>
      <c r="AY1941" s="623"/>
      <c r="BD1941" s="611"/>
      <c r="BG1941" s="624"/>
      <c r="BH1941" s="625"/>
      <c r="BI1941" s="672"/>
      <c r="BO1941" s="612"/>
      <c r="BY1941" s="669"/>
      <c r="CA1941" s="669"/>
    </row>
    <row r="1942" spans="3:79" s="610" customFormat="1">
      <c r="C1942" s="611"/>
      <c r="D1942" s="612"/>
      <c r="E1942" s="613"/>
      <c r="F1942" s="614"/>
      <c r="J1942" s="612"/>
      <c r="N1942" s="668"/>
      <c r="P1942" s="618"/>
      <c r="Q1942" s="618"/>
      <c r="R1942" s="618"/>
      <c r="S1942" s="618"/>
      <c r="T1942" s="618"/>
      <c r="U1942" s="618"/>
      <c r="V1942" s="618"/>
      <c r="W1942" s="618"/>
      <c r="X1942" s="618"/>
      <c r="Y1942" s="618"/>
      <c r="Z1942" s="618"/>
      <c r="AC1942" s="619"/>
      <c r="AD1942" s="620"/>
      <c r="AJ1942" s="668"/>
      <c r="AO1942" s="612"/>
      <c r="AP1942" s="612"/>
      <c r="AY1942" s="623"/>
      <c r="BD1942" s="611"/>
      <c r="BG1942" s="624"/>
      <c r="BH1942" s="625"/>
      <c r="BI1942" s="672"/>
      <c r="BO1942" s="612"/>
      <c r="BY1942" s="669"/>
      <c r="CA1942" s="669"/>
    </row>
    <row r="1943" spans="3:79" s="610" customFormat="1">
      <c r="C1943" s="611"/>
      <c r="D1943" s="612"/>
      <c r="E1943" s="613"/>
      <c r="F1943" s="614"/>
      <c r="J1943" s="612"/>
      <c r="N1943" s="668"/>
      <c r="P1943" s="618"/>
      <c r="Q1943" s="618"/>
      <c r="R1943" s="618"/>
      <c r="S1943" s="618"/>
      <c r="T1943" s="618"/>
      <c r="U1943" s="618"/>
      <c r="V1943" s="618"/>
      <c r="W1943" s="618"/>
      <c r="X1943" s="618"/>
      <c r="Y1943" s="618"/>
      <c r="Z1943" s="618"/>
      <c r="AC1943" s="619"/>
      <c r="AD1943" s="620"/>
      <c r="AJ1943" s="668"/>
      <c r="AO1943" s="612"/>
      <c r="AP1943" s="612"/>
      <c r="AY1943" s="623"/>
      <c r="BD1943" s="611"/>
      <c r="BG1943" s="624"/>
      <c r="BH1943" s="625"/>
      <c r="BI1943" s="672"/>
      <c r="BO1943" s="612"/>
      <c r="BY1943" s="669"/>
      <c r="CA1943" s="669"/>
    </row>
    <row r="1944" spans="3:79" s="610" customFormat="1">
      <c r="C1944" s="611"/>
      <c r="D1944" s="612"/>
      <c r="E1944" s="613"/>
      <c r="F1944" s="614"/>
      <c r="J1944" s="612"/>
      <c r="N1944" s="668"/>
      <c r="P1944" s="618"/>
      <c r="Q1944" s="618"/>
      <c r="R1944" s="618"/>
      <c r="S1944" s="618"/>
      <c r="T1944" s="618"/>
      <c r="U1944" s="618"/>
      <c r="V1944" s="618"/>
      <c r="W1944" s="618"/>
      <c r="X1944" s="618"/>
      <c r="Y1944" s="618"/>
      <c r="Z1944" s="618"/>
      <c r="AC1944" s="619"/>
      <c r="AD1944" s="620"/>
      <c r="AJ1944" s="668"/>
      <c r="AO1944" s="612"/>
      <c r="AP1944" s="612"/>
      <c r="AY1944" s="623"/>
      <c r="BD1944" s="611"/>
      <c r="BG1944" s="624"/>
      <c r="BH1944" s="625"/>
      <c r="BI1944" s="672"/>
      <c r="BO1944" s="612"/>
      <c r="BY1944" s="669"/>
      <c r="CA1944" s="669"/>
    </row>
    <row r="1945" spans="3:79" s="610" customFormat="1">
      <c r="C1945" s="611"/>
      <c r="D1945" s="612"/>
      <c r="E1945" s="613"/>
      <c r="F1945" s="614"/>
      <c r="J1945" s="612"/>
      <c r="N1945" s="668"/>
      <c r="P1945" s="618"/>
      <c r="Q1945" s="618"/>
      <c r="R1945" s="618"/>
      <c r="S1945" s="618"/>
      <c r="T1945" s="618"/>
      <c r="U1945" s="618"/>
      <c r="V1945" s="618"/>
      <c r="W1945" s="618"/>
      <c r="X1945" s="618"/>
      <c r="Y1945" s="618"/>
      <c r="Z1945" s="618"/>
      <c r="AC1945" s="619"/>
      <c r="AD1945" s="620"/>
      <c r="AJ1945" s="668"/>
      <c r="AO1945" s="612"/>
      <c r="AP1945" s="612"/>
      <c r="AY1945" s="623"/>
      <c r="BD1945" s="611"/>
      <c r="BG1945" s="624"/>
      <c r="BH1945" s="625"/>
      <c r="BI1945" s="672"/>
      <c r="BO1945" s="612"/>
      <c r="BY1945" s="669"/>
      <c r="CA1945" s="669"/>
    </row>
    <row r="1946" spans="3:79" s="610" customFormat="1">
      <c r="C1946" s="611"/>
      <c r="D1946" s="612"/>
      <c r="E1946" s="613"/>
      <c r="F1946" s="614"/>
      <c r="J1946" s="612"/>
      <c r="N1946" s="668"/>
      <c r="P1946" s="618"/>
      <c r="Q1946" s="618"/>
      <c r="R1946" s="618"/>
      <c r="S1946" s="618"/>
      <c r="T1946" s="618"/>
      <c r="U1946" s="618"/>
      <c r="V1946" s="618"/>
      <c r="W1946" s="618"/>
      <c r="X1946" s="618"/>
      <c r="Y1946" s="618"/>
      <c r="Z1946" s="618"/>
      <c r="AC1946" s="619"/>
      <c r="AD1946" s="620"/>
      <c r="AJ1946" s="668"/>
      <c r="AO1946" s="612"/>
      <c r="AP1946" s="612"/>
      <c r="AY1946" s="623"/>
      <c r="BD1946" s="611"/>
      <c r="BG1946" s="624"/>
      <c r="BH1946" s="625"/>
      <c r="BI1946" s="672"/>
      <c r="BO1946" s="612"/>
      <c r="BY1946" s="669"/>
      <c r="CA1946" s="669"/>
    </row>
    <row r="1947" spans="3:79" s="610" customFormat="1">
      <c r="C1947" s="611"/>
      <c r="D1947" s="612"/>
      <c r="E1947" s="613"/>
      <c r="F1947" s="614"/>
      <c r="J1947" s="612"/>
      <c r="N1947" s="668"/>
      <c r="P1947" s="618"/>
      <c r="Q1947" s="618"/>
      <c r="R1947" s="618"/>
      <c r="S1947" s="618"/>
      <c r="T1947" s="618"/>
      <c r="U1947" s="618"/>
      <c r="V1947" s="618"/>
      <c r="W1947" s="618"/>
      <c r="X1947" s="618"/>
      <c r="Y1947" s="618"/>
      <c r="Z1947" s="618"/>
      <c r="AC1947" s="619"/>
      <c r="AD1947" s="620"/>
      <c r="AJ1947" s="668"/>
      <c r="AO1947" s="612"/>
      <c r="AP1947" s="612"/>
      <c r="AY1947" s="623"/>
      <c r="BD1947" s="611"/>
      <c r="BG1947" s="624"/>
      <c r="BH1947" s="625"/>
      <c r="BI1947" s="672"/>
      <c r="BO1947" s="612"/>
      <c r="BY1947" s="669"/>
      <c r="CA1947" s="669"/>
    </row>
    <row r="1948" spans="3:79" s="610" customFormat="1">
      <c r="C1948" s="611"/>
      <c r="D1948" s="612"/>
      <c r="E1948" s="613"/>
      <c r="F1948" s="614"/>
      <c r="J1948" s="612"/>
      <c r="N1948" s="668"/>
      <c r="P1948" s="618"/>
      <c r="Q1948" s="618"/>
      <c r="R1948" s="618"/>
      <c r="S1948" s="618"/>
      <c r="T1948" s="618"/>
      <c r="U1948" s="618"/>
      <c r="V1948" s="618"/>
      <c r="W1948" s="618"/>
      <c r="X1948" s="618"/>
      <c r="Y1948" s="618"/>
      <c r="Z1948" s="618"/>
      <c r="AC1948" s="619"/>
      <c r="AD1948" s="620"/>
      <c r="AJ1948" s="668"/>
      <c r="AO1948" s="612"/>
      <c r="AP1948" s="612"/>
      <c r="AY1948" s="623"/>
      <c r="BD1948" s="611"/>
      <c r="BG1948" s="624"/>
      <c r="BH1948" s="625"/>
      <c r="BI1948" s="672"/>
      <c r="BO1948" s="612"/>
      <c r="BY1948" s="669"/>
      <c r="CA1948" s="669"/>
    </row>
    <row r="1949" spans="3:79" s="610" customFormat="1">
      <c r="C1949" s="611"/>
      <c r="D1949" s="612"/>
      <c r="E1949" s="613"/>
      <c r="F1949" s="614"/>
      <c r="J1949" s="612"/>
      <c r="N1949" s="668"/>
      <c r="P1949" s="618"/>
      <c r="Q1949" s="618"/>
      <c r="R1949" s="618"/>
      <c r="S1949" s="618"/>
      <c r="T1949" s="618"/>
      <c r="U1949" s="618"/>
      <c r="V1949" s="618"/>
      <c r="W1949" s="618"/>
      <c r="X1949" s="618"/>
      <c r="Y1949" s="618"/>
      <c r="Z1949" s="618"/>
      <c r="AC1949" s="619"/>
      <c r="AD1949" s="620"/>
      <c r="AJ1949" s="668"/>
      <c r="AO1949" s="612"/>
      <c r="AP1949" s="612"/>
      <c r="AY1949" s="623"/>
      <c r="BD1949" s="611"/>
      <c r="BG1949" s="624"/>
      <c r="BH1949" s="625"/>
      <c r="BI1949" s="672"/>
      <c r="BO1949" s="612"/>
      <c r="BY1949" s="669"/>
      <c r="CA1949" s="669"/>
    </row>
    <row r="1950" spans="3:79" s="610" customFormat="1">
      <c r="C1950" s="611"/>
      <c r="D1950" s="612"/>
      <c r="E1950" s="613"/>
      <c r="F1950" s="614"/>
      <c r="J1950" s="612"/>
      <c r="N1950" s="668"/>
      <c r="P1950" s="618"/>
      <c r="Q1950" s="618"/>
      <c r="R1950" s="618"/>
      <c r="S1950" s="618"/>
      <c r="T1950" s="618"/>
      <c r="U1950" s="618"/>
      <c r="V1950" s="618"/>
      <c r="W1950" s="618"/>
      <c r="X1950" s="618"/>
      <c r="Y1950" s="618"/>
      <c r="Z1950" s="618"/>
      <c r="AC1950" s="619"/>
      <c r="AD1950" s="620"/>
      <c r="AJ1950" s="668"/>
      <c r="AO1950" s="612"/>
      <c r="AP1950" s="612"/>
      <c r="AY1950" s="623"/>
      <c r="BD1950" s="611"/>
      <c r="BG1950" s="624"/>
      <c r="BH1950" s="625"/>
      <c r="BI1950" s="672"/>
      <c r="BO1950" s="612"/>
      <c r="BY1950" s="669"/>
      <c r="CA1950" s="669"/>
    </row>
    <row r="1951" spans="3:79" s="610" customFormat="1">
      <c r="C1951" s="611"/>
      <c r="D1951" s="612"/>
      <c r="E1951" s="613"/>
      <c r="F1951" s="614"/>
      <c r="J1951" s="612"/>
      <c r="N1951" s="668"/>
      <c r="P1951" s="618"/>
      <c r="Q1951" s="618"/>
      <c r="R1951" s="618"/>
      <c r="S1951" s="618"/>
      <c r="T1951" s="618"/>
      <c r="U1951" s="618"/>
      <c r="V1951" s="618"/>
      <c r="W1951" s="618"/>
      <c r="X1951" s="618"/>
      <c r="Y1951" s="618"/>
      <c r="Z1951" s="618"/>
      <c r="AC1951" s="619"/>
      <c r="AD1951" s="620"/>
      <c r="AJ1951" s="668"/>
      <c r="AO1951" s="612"/>
      <c r="AP1951" s="612"/>
      <c r="AY1951" s="623"/>
      <c r="BD1951" s="611"/>
      <c r="BG1951" s="624"/>
      <c r="BH1951" s="625"/>
      <c r="BI1951" s="672"/>
      <c r="BO1951" s="612"/>
      <c r="BY1951" s="669"/>
      <c r="CA1951" s="669"/>
    </row>
    <row r="1952" spans="3:79" s="610" customFormat="1">
      <c r="C1952" s="611"/>
      <c r="D1952" s="612"/>
      <c r="E1952" s="613"/>
      <c r="F1952" s="614"/>
      <c r="J1952" s="612"/>
      <c r="N1952" s="668"/>
      <c r="P1952" s="618"/>
      <c r="Q1952" s="618"/>
      <c r="R1952" s="618"/>
      <c r="S1952" s="618"/>
      <c r="T1952" s="618"/>
      <c r="U1952" s="618"/>
      <c r="V1952" s="618"/>
      <c r="W1952" s="618"/>
      <c r="X1952" s="618"/>
      <c r="Y1952" s="618"/>
      <c r="Z1952" s="618"/>
      <c r="AC1952" s="619"/>
      <c r="AD1952" s="620"/>
      <c r="AJ1952" s="668"/>
      <c r="AO1952" s="612"/>
      <c r="AP1952" s="612"/>
      <c r="AY1952" s="623"/>
      <c r="BD1952" s="611"/>
      <c r="BG1952" s="624"/>
      <c r="BH1952" s="625"/>
      <c r="BI1952" s="672"/>
      <c r="BO1952" s="612"/>
      <c r="BY1952" s="669"/>
      <c r="CA1952" s="669"/>
    </row>
    <row r="1953" spans="3:79" s="610" customFormat="1">
      <c r="C1953" s="611"/>
      <c r="D1953" s="612"/>
      <c r="E1953" s="613"/>
      <c r="F1953" s="614"/>
      <c r="J1953" s="612"/>
      <c r="N1953" s="668"/>
      <c r="P1953" s="618"/>
      <c r="Q1953" s="618"/>
      <c r="R1953" s="618"/>
      <c r="S1953" s="618"/>
      <c r="T1953" s="618"/>
      <c r="U1953" s="618"/>
      <c r="V1953" s="618"/>
      <c r="W1953" s="618"/>
      <c r="X1953" s="618"/>
      <c r="Y1953" s="618"/>
      <c r="Z1953" s="618"/>
      <c r="AC1953" s="619"/>
      <c r="AD1953" s="620"/>
      <c r="AJ1953" s="668"/>
      <c r="AO1953" s="612"/>
      <c r="AP1953" s="612"/>
      <c r="AY1953" s="623"/>
      <c r="BD1953" s="611"/>
      <c r="BG1953" s="624"/>
      <c r="BH1953" s="625"/>
      <c r="BI1953" s="672"/>
      <c r="BO1953" s="612"/>
      <c r="BY1953" s="669"/>
      <c r="CA1953" s="669"/>
    </row>
    <row r="1954" spans="3:79" s="610" customFormat="1">
      <c r="C1954" s="611"/>
      <c r="D1954" s="612"/>
      <c r="E1954" s="613"/>
      <c r="F1954" s="614"/>
      <c r="J1954" s="612"/>
      <c r="N1954" s="668"/>
      <c r="P1954" s="618"/>
      <c r="Q1954" s="618"/>
      <c r="R1954" s="618"/>
      <c r="S1954" s="618"/>
      <c r="T1954" s="618"/>
      <c r="U1954" s="618"/>
      <c r="V1954" s="618"/>
      <c r="W1954" s="618"/>
      <c r="X1954" s="618"/>
      <c r="Y1954" s="618"/>
      <c r="Z1954" s="618"/>
      <c r="AC1954" s="619"/>
      <c r="AD1954" s="620"/>
      <c r="AJ1954" s="668"/>
      <c r="AO1954" s="612"/>
      <c r="AP1954" s="612"/>
      <c r="AY1954" s="623"/>
      <c r="BD1954" s="611"/>
      <c r="BG1954" s="624"/>
      <c r="BH1954" s="625"/>
      <c r="BI1954" s="672"/>
      <c r="BO1954" s="612"/>
      <c r="BY1954" s="669"/>
      <c r="CA1954" s="669"/>
    </row>
    <row r="1955" spans="3:79" s="610" customFormat="1">
      <c r="C1955" s="611"/>
      <c r="D1955" s="612"/>
      <c r="E1955" s="613"/>
      <c r="F1955" s="614"/>
      <c r="J1955" s="612"/>
      <c r="N1955" s="668"/>
      <c r="P1955" s="618"/>
      <c r="Q1955" s="618"/>
      <c r="R1955" s="618"/>
      <c r="S1955" s="618"/>
      <c r="T1955" s="618"/>
      <c r="U1955" s="618"/>
      <c r="V1955" s="618"/>
      <c r="W1955" s="618"/>
      <c r="X1955" s="618"/>
      <c r="Y1955" s="618"/>
      <c r="Z1955" s="618"/>
      <c r="AC1955" s="619"/>
      <c r="AD1955" s="620"/>
      <c r="AJ1955" s="668"/>
      <c r="AO1955" s="612"/>
      <c r="AP1955" s="612"/>
      <c r="AY1955" s="623"/>
      <c r="BD1955" s="611"/>
      <c r="BG1955" s="624"/>
      <c r="BH1955" s="625"/>
      <c r="BI1955" s="672"/>
      <c r="BO1955" s="612"/>
      <c r="BY1955" s="669"/>
      <c r="CA1955" s="669"/>
    </row>
    <row r="1956" spans="3:79" s="610" customFormat="1">
      <c r="C1956" s="611"/>
      <c r="D1956" s="612"/>
      <c r="E1956" s="613"/>
      <c r="F1956" s="614"/>
      <c r="J1956" s="612"/>
      <c r="N1956" s="668"/>
      <c r="P1956" s="618"/>
      <c r="Q1956" s="618"/>
      <c r="R1956" s="618"/>
      <c r="S1956" s="618"/>
      <c r="T1956" s="618"/>
      <c r="U1956" s="618"/>
      <c r="V1956" s="618"/>
      <c r="W1956" s="618"/>
      <c r="X1956" s="618"/>
      <c r="Y1956" s="618"/>
      <c r="Z1956" s="618"/>
      <c r="AC1956" s="619"/>
      <c r="AD1956" s="620"/>
      <c r="AJ1956" s="668"/>
      <c r="AO1956" s="612"/>
      <c r="AP1956" s="612"/>
      <c r="AY1956" s="623"/>
      <c r="BD1956" s="611"/>
      <c r="BG1956" s="624"/>
      <c r="BH1956" s="625"/>
      <c r="BI1956" s="672"/>
      <c r="BO1956" s="612"/>
      <c r="BY1956" s="669"/>
      <c r="CA1956" s="669"/>
    </row>
    <row r="1957" spans="3:79" s="610" customFormat="1">
      <c r="C1957" s="611"/>
      <c r="D1957" s="612"/>
      <c r="E1957" s="613"/>
      <c r="F1957" s="614"/>
      <c r="J1957" s="612"/>
      <c r="N1957" s="668"/>
      <c r="P1957" s="618"/>
      <c r="Q1957" s="618"/>
      <c r="R1957" s="618"/>
      <c r="S1957" s="618"/>
      <c r="T1957" s="618"/>
      <c r="U1957" s="618"/>
      <c r="V1957" s="618"/>
      <c r="W1957" s="618"/>
      <c r="X1957" s="618"/>
      <c r="Y1957" s="618"/>
      <c r="Z1957" s="618"/>
      <c r="AC1957" s="619"/>
      <c r="AD1957" s="620"/>
      <c r="AJ1957" s="668"/>
      <c r="AO1957" s="612"/>
      <c r="AP1957" s="612"/>
      <c r="AY1957" s="623"/>
      <c r="BD1957" s="611"/>
      <c r="BG1957" s="624"/>
      <c r="BH1957" s="625"/>
      <c r="BI1957" s="672"/>
      <c r="BO1957" s="612"/>
      <c r="BY1957" s="669"/>
      <c r="CA1957" s="669"/>
    </row>
    <row r="1958" spans="3:79" s="610" customFormat="1">
      <c r="C1958" s="611"/>
      <c r="D1958" s="612"/>
      <c r="E1958" s="613"/>
      <c r="F1958" s="614"/>
      <c r="J1958" s="612"/>
      <c r="N1958" s="668"/>
      <c r="P1958" s="618"/>
      <c r="Q1958" s="618"/>
      <c r="R1958" s="618"/>
      <c r="S1958" s="618"/>
      <c r="T1958" s="618"/>
      <c r="U1958" s="618"/>
      <c r="V1958" s="618"/>
      <c r="W1958" s="618"/>
      <c r="X1958" s="618"/>
      <c r="Y1958" s="618"/>
      <c r="Z1958" s="618"/>
      <c r="AC1958" s="619"/>
      <c r="AD1958" s="620"/>
      <c r="AJ1958" s="668"/>
      <c r="AO1958" s="612"/>
      <c r="AP1958" s="612"/>
      <c r="AY1958" s="623"/>
      <c r="BD1958" s="611"/>
      <c r="BG1958" s="624"/>
      <c r="BH1958" s="625"/>
      <c r="BI1958" s="672"/>
      <c r="BO1958" s="612"/>
      <c r="BY1958" s="669"/>
      <c r="CA1958" s="669"/>
    </row>
    <row r="1959" spans="3:79" s="610" customFormat="1">
      <c r="C1959" s="611"/>
      <c r="D1959" s="612"/>
      <c r="E1959" s="613"/>
      <c r="F1959" s="614"/>
      <c r="J1959" s="612"/>
      <c r="N1959" s="668"/>
      <c r="P1959" s="618"/>
      <c r="Q1959" s="618"/>
      <c r="R1959" s="618"/>
      <c r="S1959" s="618"/>
      <c r="T1959" s="618"/>
      <c r="U1959" s="618"/>
      <c r="V1959" s="618"/>
      <c r="W1959" s="618"/>
      <c r="X1959" s="618"/>
      <c r="Y1959" s="618"/>
      <c r="Z1959" s="618"/>
      <c r="AC1959" s="619"/>
      <c r="AD1959" s="620"/>
      <c r="AJ1959" s="668"/>
      <c r="AO1959" s="612"/>
      <c r="AP1959" s="612"/>
      <c r="AY1959" s="623"/>
      <c r="BD1959" s="611"/>
      <c r="BG1959" s="624"/>
      <c r="BH1959" s="625"/>
      <c r="BI1959" s="672"/>
      <c r="BO1959" s="612"/>
      <c r="BY1959" s="669"/>
      <c r="CA1959" s="669"/>
    </row>
    <row r="1960" spans="3:79" s="610" customFormat="1">
      <c r="C1960" s="611"/>
      <c r="D1960" s="612"/>
      <c r="E1960" s="613"/>
      <c r="F1960" s="614"/>
      <c r="J1960" s="612"/>
      <c r="N1960" s="668"/>
      <c r="P1960" s="618"/>
      <c r="Q1960" s="618"/>
      <c r="R1960" s="618"/>
      <c r="S1960" s="618"/>
      <c r="T1960" s="618"/>
      <c r="U1960" s="618"/>
      <c r="V1960" s="618"/>
      <c r="W1960" s="618"/>
      <c r="X1960" s="618"/>
      <c r="Y1960" s="618"/>
      <c r="Z1960" s="618"/>
      <c r="AC1960" s="619"/>
      <c r="AD1960" s="620"/>
      <c r="AJ1960" s="668"/>
      <c r="AO1960" s="612"/>
      <c r="AP1960" s="612"/>
      <c r="AY1960" s="623"/>
      <c r="BD1960" s="611"/>
      <c r="BG1960" s="624"/>
      <c r="BH1960" s="625"/>
      <c r="BI1960" s="672"/>
      <c r="BO1960" s="612"/>
      <c r="BY1960" s="669"/>
      <c r="CA1960" s="669"/>
    </row>
    <row r="1961" spans="3:79" s="610" customFormat="1">
      <c r="C1961" s="611"/>
      <c r="D1961" s="612"/>
      <c r="E1961" s="613"/>
      <c r="F1961" s="614"/>
      <c r="J1961" s="612"/>
      <c r="N1961" s="668"/>
      <c r="P1961" s="618"/>
      <c r="Q1961" s="618"/>
      <c r="R1961" s="618"/>
      <c r="S1961" s="618"/>
      <c r="T1961" s="618"/>
      <c r="U1961" s="618"/>
      <c r="V1961" s="618"/>
      <c r="W1961" s="618"/>
      <c r="X1961" s="618"/>
      <c r="Y1961" s="618"/>
      <c r="Z1961" s="618"/>
      <c r="AC1961" s="619"/>
      <c r="AD1961" s="620"/>
      <c r="AJ1961" s="668"/>
      <c r="AO1961" s="612"/>
      <c r="AP1961" s="612"/>
      <c r="AY1961" s="623"/>
      <c r="BD1961" s="611"/>
      <c r="BG1961" s="624"/>
      <c r="BH1961" s="625"/>
      <c r="BI1961" s="672"/>
      <c r="BO1961" s="612"/>
      <c r="BY1961" s="669"/>
      <c r="CA1961" s="669"/>
    </row>
    <row r="1962" spans="3:79" s="610" customFormat="1">
      <c r="C1962" s="611"/>
      <c r="D1962" s="612"/>
      <c r="E1962" s="613"/>
      <c r="F1962" s="614"/>
      <c r="J1962" s="612"/>
      <c r="N1962" s="668"/>
      <c r="P1962" s="618"/>
      <c r="Q1962" s="618"/>
      <c r="R1962" s="618"/>
      <c r="S1962" s="618"/>
      <c r="T1962" s="618"/>
      <c r="U1962" s="618"/>
      <c r="V1962" s="618"/>
      <c r="W1962" s="618"/>
      <c r="X1962" s="618"/>
      <c r="Y1962" s="618"/>
      <c r="Z1962" s="618"/>
      <c r="AC1962" s="619"/>
      <c r="AD1962" s="620"/>
      <c r="AJ1962" s="668"/>
      <c r="AO1962" s="612"/>
      <c r="AP1962" s="612"/>
      <c r="AY1962" s="623"/>
      <c r="BD1962" s="611"/>
      <c r="BG1962" s="624"/>
      <c r="BH1962" s="625"/>
      <c r="BI1962" s="672"/>
      <c r="BO1962" s="612"/>
      <c r="BY1962" s="669"/>
      <c r="CA1962" s="669"/>
    </row>
    <row r="1963" spans="3:79" s="610" customFormat="1">
      <c r="C1963" s="611"/>
      <c r="D1963" s="612"/>
      <c r="E1963" s="613"/>
      <c r="F1963" s="614"/>
      <c r="J1963" s="612"/>
      <c r="N1963" s="668"/>
      <c r="P1963" s="618"/>
      <c r="Q1963" s="618"/>
      <c r="R1963" s="618"/>
      <c r="S1963" s="618"/>
      <c r="T1963" s="618"/>
      <c r="U1963" s="618"/>
      <c r="V1963" s="618"/>
      <c r="W1963" s="618"/>
      <c r="X1963" s="618"/>
      <c r="Y1963" s="618"/>
      <c r="Z1963" s="618"/>
      <c r="AC1963" s="619"/>
      <c r="AD1963" s="620"/>
      <c r="AJ1963" s="668"/>
      <c r="AO1963" s="612"/>
      <c r="AP1963" s="612"/>
      <c r="AY1963" s="623"/>
      <c r="BD1963" s="611"/>
      <c r="BG1963" s="624"/>
      <c r="BH1963" s="625"/>
      <c r="BI1963" s="672"/>
      <c r="BO1963" s="612"/>
      <c r="BY1963" s="669"/>
      <c r="CA1963" s="669"/>
    </row>
    <row r="1964" spans="3:79" s="610" customFormat="1">
      <c r="C1964" s="611"/>
      <c r="D1964" s="612"/>
      <c r="E1964" s="613"/>
      <c r="F1964" s="614"/>
      <c r="J1964" s="612"/>
      <c r="N1964" s="668"/>
      <c r="P1964" s="618"/>
      <c r="Q1964" s="618"/>
      <c r="R1964" s="618"/>
      <c r="S1964" s="618"/>
      <c r="T1964" s="618"/>
      <c r="U1964" s="618"/>
      <c r="V1964" s="618"/>
      <c r="W1964" s="618"/>
      <c r="X1964" s="618"/>
      <c r="Y1964" s="618"/>
      <c r="Z1964" s="618"/>
      <c r="AC1964" s="619"/>
      <c r="AD1964" s="620"/>
      <c r="AJ1964" s="668"/>
      <c r="AO1964" s="612"/>
      <c r="AP1964" s="612"/>
      <c r="AY1964" s="623"/>
      <c r="BD1964" s="611"/>
      <c r="BG1964" s="624"/>
      <c r="BH1964" s="625"/>
      <c r="BI1964" s="672"/>
      <c r="BO1964" s="612"/>
      <c r="BY1964" s="669"/>
      <c r="CA1964" s="669"/>
    </row>
    <row r="1965" spans="3:79" s="610" customFormat="1">
      <c r="C1965" s="611"/>
      <c r="D1965" s="612"/>
      <c r="E1965" s="613"/>
      <c r="F1965" s="614"/>
      <c r="J1965" s="612"/>
      <c r="N1965" s="668"/>
      <c r="P1965" s="618"/>
      <c r="Q1965" s="618"/>
      <c r="R1965" s="618"/>
      <c r="S1965" s="618"/>
      <c r="T1965" s="618"/>
      <c r="U1965" s="618"/>
      <c r="V1965" s="618"/>
      <c r="W1965" s="618"/>
      <c r="X1965" s="618"/>
      <c r="Y1965" s="618"/>
      <c r="Z1965" s="618"/>
      <c r="AC1965" s="619"/>
      <c r="AD1965" s="620"/>
      <c r="AJ1965" s="668"/>
      <c r="AO1965" s="612"/>
      <c r="AP1965" s="612"/>
      <c r="AY1965" s="623"/>
      <c r="BD1965" s="611"/>
      <c r="BG1965" s="624"/>
      <c r="BH1965" s="625"/>
      <c r="BI1965" s="672"/>
      <c r="BO1965" s="612"/>
      <c r="BY1965" s="669"/>
      <c r="CA1965" s="669"/>
    </row>
    <row r="1966" spans="3:79" s="610" customFormat="1">
      <c r="C1966" s="611"/>
      <c r="D1966" s="612"/>
      <c r="E1966" s="613"/>
      <c r="F1966" s="614"/>
      <c r="J1966" s="612"/>
      <c r="N1966" s="668"/>
      <c r="P1966" s="618"/>
      <c r="Q1966" s="618"/>
      <c r="R1966" s="618"/>
      <c r="S1966" s="618"/>
      <c r="T1966" s="618"/>
      <c r="U1966" s="618"/>
      <c r="V1966" s="618"/>
      <c r="W1966" s="618"/>
      <c r="X1966" s="618"/>
      <c r="Y1966" s="618"/>
      <c r="Z1966" s="618"/>
      <c r="AC1966" s="619"/>
      <c r="AD1966" s="620"/>
      <c r="AJ1966" s="668"/>
      <c r="AO1966" s="612"/>
      <c r="AP1966" s="612"/>
      <c r="AY1966" s="623"/>
      <c r="BD1966" s="611"/>
      <c r="BG1966" s="624"/>
      <c r="BH1966" s="625"/>
      <c r="BI1966" s="672"/>
      <c r="BO1966" s="612"/>
      <c r="BY1966" s="669"/>
      <c r="CA1966" s="669"/>
    </row>
    <row r="1967" spans="3:79" s="610" customFormat="1">
      <c r="C1967" s="611"/>
      <c r="D1967" s="612"/>
      <c r="E1967" s="613"/>
      <c r="F1967" s="614"/>
      <c r="J1967" s="612"/>
      <c r="N1967" s="668"/>
      <c r="P1967" s="618"/>
      <c r="Q1967" s="618"/>
      <c r="R1967" s="618"/>
      <c r="S1967" s="618"/>
      <c r="T1967" s="618"/>
      <c r="U1967" s="618"/>
      <c r="V1967" s="618"/>
      <c r="W1967" s="618"/>
      <c r="X1967" s="618"/>
      <c r="Y1967" s="618"/>
      <c r="Z1967" s="618"/>
      <c r="AC1967" s="619"/>
      <c r="AD1967" s="620"/>
      <c r="AJ1967" s="668"/>
      <c r="AO1967" s="612"/>
      <c r="AP1967" s="612"/>
      <c r="AY1967" s="623"/>
      <c r="BD1967" s="611"/>
      <c r="BG1967" s="624"/>
      <c r="BH1967" s="625"/>
      <c r="BI1967" s="672"/>
      <c r="BO1967" s="612"/>
      <c r="BY1967" s="669"/>
      <c r="CA1967" s="669"/>
    </row>
    <row r="1968" spans="3:79" s="610" customFormat="1">
      <c r="C1968" s="611"/>
      <c r="D1968" s="612"/>
      <c r="E1968" s="613"/>
      <c r="F1968" s="614"/>
      <c r="J1968" s="612"/>
      <c r="N1968" s="668"/>
      <c r="P1968" s="618"/>
      <c r="Q1968" s="618"/>
      <c r="R1968" s="618"/>
      <c r="S1968" s="618"/>
      <c r="T1968" s="618"/>
      <c r="U1968" s="618"/>
      <c r="V1968" s="618"/>
      <c r="W1968" s="618"/>
      <c r="X1968" s="618"/>
      <c r="Y1968" s="618"/>
      <c r="Z1968" s="618"/>
      <c r="AC1968" s="619"/>
      <c r="AD1968" s="620"/>
      <c r="AJ1968" s="668"/>
      <c r="AO1968" s="612"/>
      <c r="AP1968" s="612"/>
      <c r="AY1968" s="623"/>
      <c r="BD1968" s="611"/>
      <c r="BG1968" s="624"/>
      <c r="BH1968" s="625"/>
      <c r="BI1968" s="672"/>
      <c r="BO1968" s="612"/>
      <c r="BY1968" s="669"/>
      <c r="CA1968" s="669"/>
    </row>
    <row r="1969" spans="3:79" s="610" customFormat="1">
      <c r="C1969" s="611"/>
      <c r="D1969" s="612"/>
      <c r="E1969" s="613"/>
      <c r="F1969" s="614"/>
      <c r="J1969" s="612"/>
      <c r="N1969" s="668"/>
      <c r="P1969" s="618"/>
      <c r="Q1969" s="618"/>
      <c r="R1969" s="618"/>
      <c r="S1969" s="618"/>
      <c r="T1969" s="618"/>
      <c r="U1969" s="618"/>
      <c r="V1969" s="618"/>
      <c r="W1969" s="618"/>
      <c r="X1969" s="618"/>
      <c r="Y1969" s="618"/>
      <c r="Z1969" s="618"/>
      <c r="AC1969" s="619"/>
      <c r="AD1969" s="620"/>
      <c r="AJ1969" s="668"/>
      <c r="AO1969" s="612"/>
      <c r="AP1969" s="612"/>
      <c r="AY1969" s="623"/>
      <c r="BD1969" s="611"/>
      <c r="BG1969" s="624"/>
      <c r="BH1969" s="625"/>
      <c r="BI1969" s="672"/>
      <c r="BO1969" s="612"/>
      <c r="BY1969" s="669"/>
      <c r="CA1969" s="669"/>
    </row>
    <row r="1970" spans="3:79" s="610" customFormat="1">
      <c r="C1970" s="611"/>
      <c r="D1970" s="612"/>
      <c r="E1970" s="613"/>
      <c r="F1970" s="614"/>
      <c r="J1970" s="612"/>
      <c r="N1970" s="668"/>
      <c r="P1970" s="618"/>
      <c r="Q1970" s="618"/>
      <c r="R1970" s="618"/>
      <c r="S1970" s="618"/>
      <c r="T1970" s="618"/>
      <c r="U1970" s="618"/>
      <c r="V1970" s="618"/>
      <c r="W1970" s="618"/>
      <c r="X1970" s="618"/>
      <c r="Y1970" s="618"/>
      <c r="Z1970" s="618"/>
      <c r="AC1970" s="619"/>
      <c r="AD1970" s="620"/>
      <c r="AJ1970" s="668"/>
      <c r="AO1970" s="612"/>
      <c r="AP1970" s="612"/>
      <c r="AY1970" s="623"/>
      <c r="BD1970" s="611"/>
      <c r="BG1970" s="624"/>
      <c r="BH1970" s="625"/>
      <c r="BI1970" s="672"/>
      <c r="BO1970" s="612"/>
      <c r="BY1970" s="669"/>
      <c r="CA1970" s="669"/>
    </row>
    <row r="1971" spans="3:79" s="610" customFormat="1">
      <c r="C1971" s="611"/>
      <c r="D1971" s="612"/>
      <c r="E1971" s="613"/>
      <c r="F1971" s="614"/>
      <c r="J1971" s="612"/>
      <c r="N1971" s="668"/>
      <c r="P1971" s="618"/>
      <c r="Q1971" s="618"/>
      <c r="R1971" s="618"/>
      <c r="S1971" s="618"/>
      <c r="T1971" s="618"/>
      <c r="U1971" s="618"/>
      <c r="V1971" s="618"/>
      <c r="W1971" s="618"/>
      <c r="X1971" s="618"/>
      <c r="Y1971" s="618"/>
      <c r="Z1971" s="618"/>
      <c r="AC1971" s="619"/>
      <c r="AD1971" s="620"/>
      <c r="AJ1971" s="668"/>
      <c r="AO1971" s="612"/>
      <c r="AP1971" s="612"/>
      <c r="AY1971" s="623"/>
      <c r="BD1971" s="611"/>
      <c r="BG1971" s="624"/>
      <c r="BH1971" s="625"/>
      <c r="BI1971" s="672"/>
      <c r="BO1971" s="612"/>
      <c r="BY1971" s="669"/>
      <c r="CA1971" s="669"/>
    </row>
    <row r="1972" spans="3:79" s="610" customFormat="1">
      <c r="C1972" s="611"/>
      <c r="D1972" s="612"/>
      <c r="E1972" s="613"/>
      <c r="F1972" s="614"/>
      <c r="J1972" s="612"/>
      <c r="N1972" s="668"/>
      <c r="P1972" s="618"/>
      <c r="Q1972" s="618"/>
      <c r="R1972" s="618"/>
      <c r="S1972" s="618"/>
      <c r="T1972" s="618"/>
      <c r="U1972" s="618"/>
      <c r="V1972" s="618"/>
      <c r="W1972" s="618"/>
      <c r="X1972" s="618"/>
      <c r="Y1972" s="618"/>
      <c r="Z1972" s="618"/>
      <c r="AC1972" s="619"/>
      <c r="AD1972" s="620"/>
      <c r="AJ1972" s="668"/>
      <c r="AO1972" s="612"/>
      <c r="AP1972" s="612"/>
      <c r="AY1972" s="623"/>
      <c r="BD1972" s="611"/>
      <c r="BG1972" s="624"/>
      <c r="BH1972" s="625"/>
      <c r="BI1972" s="672"/>
      <c r="BO1972" s="612"/>
      <c r="BY1972" s="669"/>
      <c r="CA1972" s="669"/>
    </row>
    <row r="1973" spans="3:79" s="610" customFormat="1">
      <c r="C1973" s="611"/>
      <c r="D1973" s="612"/>
      <c r="E1973" s="613"/>
      <c r="F1973" s="614"/>
      <c r="J1973" s="612"/>
      <c r="N1973" s="668"/>
      <c r="P1973" s="618"/>
      <c r="Q1973" s="618"/>
      <c r="R1973" s="618"/>
      <c r="S1973" s="618"/>
      <c r="T1973" s="618"/>
      <c r="U1973" s="618"/>
      <c r="V1973" s="618"/>
      <c r="W1973" s="618"/>
      <c r="X1973" s="618"/>
      <c r="Y1973" s="618"/>
      <c r="Z1973" s="618"/>
      <c r="AC1973" s="619"/>
      <c r="AD1973" s="620"/>
      <c r="AJ1973" s="668"/>
      <c r="AO1973" s="612"/>
      <c r="AP1973" s="612"/>
      <c r="AY1973" s="623"/>
      <c r="BD1973" s="611"/>
      <c r="BG1973" s="624"/>
      <c r="BH1973" s="625"/>
      <c r="BI1973" s="672"/>
      <c r="BO1973" s="612"/>
      <c r="BY1973" s="669"/>
      <c r="CA1973" s="669"/>
    </row>
    <row r="1974" spans="3:79" s="610" customFormat="1">
      <c r="C1974" s="611"/>
      <c r="D1974" s="612"/>
      <c r="E1974" s="613"/>
      <c r="F1974" s="614"/>
      <c r="J1974" s="612"/>
      <c r="N1974" s="668"/>
      <c r="P1974" s="618"/>
      <c r="Q1974" s="618"/>
      <c r="R1974" s="618"/>
      <c r="S1974" s="618"/>
      <c r="T1974" s="618"/>
      <c r="U1974" s="618"/>
      <c r="V1974" s="618"/>
      <c r="W1974" s="618"/>
      <c r="X1974" s="618"/>
      <c r="Y1974" s="618"/>
      <c r="Z1974" s="618"/>
      <c r="AC1974" s="619"/>
      <c r="AD1974" s="620"/>
      <c r="AJ1974" s="668"/>
      <c r="AO1974" s="612"/>
      <c r="AP1974" s="612"/>
      <c r="AY1974" s="623"/>
      <c r="BD1974" s="611"/>
      <c r="BG1974" s="624"/>
      <c r="BH1974" s="625"/>
      <c r="BI1974" s="672"/>
      <c r="BO1974" s="612"/>
      <c r="BY1974" s="669"/>
      <c r="CA1974" s="669"/>
    </row>
    <row r="1975" spans="3:79" s="610" customFormat="1">
      <c r="C1975" s="611"/>
      <c r="D1975" s="612"/>
      <c r="E1975" s="613"/>
      <c r="F1975" s="614"/>
      <c r="J1975" s="612"/>
      <c r="N1975" s="668"/>
      <c r="P1975" s="618"/>
      <c r="Q1975" s="618"/>
      <c r="R1975" s="618"/>
      <c r="S1975" s="618"/>
      <c r="T1975" s="618"/>
      <c r="U1975" s="618"/>
      <c r="V1975" s="618"/>
      <c r="W1975" s="618"/>
      <c r="X1975" s="618"/>
      <c r="Y1975" s="618"/>
      <c r="Z1975" s="618"/>
      <c r="AC1975" s="619"/>
      <c r="AD1975" s="620"/>
      <c r="AJ1975" s="668"/>
      <c r="AO1975" s="612"/>
      <c r="AP1975" s="612"/>
      <c r="AY1975" s="623"/>
      <c r="BD1975" s="611"/>
      <c r="BG1975" s="624"/>
      <c r="BH1975" s="625"/>
      <c r="BI1975" s="672"/>
      <c r="BO1975" s="612"/>
      <c r="BY1975" s="669"/>
      <c r="CA1975" s="669"/>
    </row>
    <row r="1976" spans="3:79" s="610" customFormat="1">
      <c r="C1976" s="611"/>
      <c r="D1976" s="612"/>
      <c r="E1976" s="613"/>
      <c r="F1976" s="614"/>
      <c r="J1976" s="612"/>
      <c r="N1976" s="668"/>
      <c r="P1976" s="618"/>
      <c r="Q1976" s="618"/>
      <c r="R1976" s="618"/>
      <c r="S1976" s="618"/>
      <c r="T1976" s="618"/>
      <c r="U1976" s="618"/>
      <c r="V1976" s="618"/>
      <c r="W1976" s="618"/>
      <c r="X1976" s="618"/>
      <c r="Y1976" s="618"/>
      <c r="Z1976" s="618"/>
      <c r="AC1976" s="619"/>
      <c r="AD1976" s="620"/>
      <c r="AJ1976" s="668"/>
      <c r="AO1976" s="612"/>
      <c r="AP1976" s="612"/>
      <c r="AY1976" s="623"/>
      <c r="BD1976" s="611"/>
      <c r="BG1976" s="624"/>
      <c r="BH1976" s="625"/>
      <c r="BI1976" s="672"/>
      <c r="BO1976" s="612"/>
      <c r="BY1976" s="669"/>
      <c r="CA1976" s="669"/>
    </row>
    <row r="1977" spans="3:79" s="610" customFormat="1">
      <c r="C1977" s="611"/>
      <c r="D1977" s="612"/>
      <c r="E1977" s="613"/>
      <c r="F1977" s="614"/>
      <c r="J1977" s="612"/>
      <c r="N1977" s="668"/>
      <c r="P1977" s="618"/>
      <c r="Q1977" s="618"/>
      <c r="R1977" s="618"/>
      <c r="S1977" s="618"/>
      <c r="T1977" s="618"/>
      <c r="U1977" s="618"/>
      <c r="V1977" s="618"/>
      <c r="W1977" s="618"/>
      <c r="X1977" s="618"/>
      <c r="Y1977" s="618"/>
      <c r="Z1977" s="618"/>
      <c r="AC1977" s="619"/>
      <c r="AD1977" s="620"/>
      <c r="AJ1977" s="668"/>
      <c r="AO1977" s="612"/>
      <c r="AP1977" s="612"/>
      <c r="AY1977" s="623"/>
      <c r="BD1977" s="611"/>
      <c r="BG1977" s="624"/>
      <c r="BH1977" s="625"/>
      <c r="BI1977" s="672"/>
      <c r="BO1977" s="612"/>
      <c r="BY1977" s="669"/>
      <c r="CA1977" s="669"/>
    </row>
    <row r="1978" spans="3:79" s="610" customFormat="1">
      <c r="C1978" s="611"/>
      <c r="D1978" s="612"/>
      <c r="E1978" s="613"/>
      <c r="F1978" s="614"/>
      <c r="J1978" s="612"/>
      <c r="N1978" s="668"/>
      <c r="P1978" s="618"/>
      <c r="Q1978" s="618"/>
      <c r="R1978" s="618"/>
      <c r="S1978" s="618"/>
      <c r="T1978" s="618"/>
      <c r="U1978" s="618"/>
      <c r="V1978" s="618"/>
      <c r="W1978" s="618"/>
      <c r="X1978" s="618"/>
      <c r="Y1978" s="618"/>
      <c r="Z1978" s="618"/>
      <c r="AC1978" s="619"/>
      <c r="AD1978" s="620"/>
      <c r="AJ1978" s="668"/>
      <c r="AO1978" s="612"/>
      <c r="AP1978" s="612"/>
      <c r="AY1978" s="623"/>
      <c r="BD1978" s="611"/>
      <c r="BG1978" s="624"/>
      <c r="BH1978" s="625"/>
      <c r="BI1978" s="672"/>
      <c r="BO1978" s="612"/>
      <c r="BY1978" s="669"/>
      <c r="CA1978" s="669"/>
    </row>
    <row r="1979" spans="3:79" s="610" customFormat="1">
      <c r="C1979" s="611"/>
      <c r="D1979" s="612"/>
      <c r="E1979" s="613"/>
      <c r="F1979" s="614"/>
      <c r="J1979" s="612"/>
      <c r="N1979" s="668"/>
      <c r="P1979" s="618"/>
      <c r="Q1979" s="618"/>
      <c r="R1979" s="618"/>
      <c r="S1979" s="618"/>
      <c r="T1979" s="618"/>
      <c r="U1979" s="618"/>
      <c r="V1979" s="618"/>
      <c r="W1979" s="618"/>
      <c r="X1979" s="618"/>
      <c r="Y1979" s="618"/>
      <c r="Z1979" s="618"/>
      <c r="AC1979" s="619"/>
      <c r="AD1979" s="620"/>
      <c r="AJ1979" s="668"/>
      <c r="AO1979" s="612"/>
      <c r="AP1979" s="612"/>
      <c r="AY1979" s="623"/>
      <c r="BD1979" s="611"/>
      <c r="BG1979" s="624"/>
      <c r="BH1979" s="625"/>
      <c r="BI1979" s="672"/>
      <c r="BO1979" s="612"/>
      <c r="BY1979" s="669"/>
      <c r="CA1979" s="669"/>
    </row>
    <row r="1980" spans="3:79" s="610" customFormat="1">
      <c r="C1980" s="611"/>
      <c r="D1980" s="612"/>
      <c r="E1980" s="613"/>
      <c r="F1980" s="614"/>
      <c r="J1980" s="612"/>
      <c r="N1980" s="668"/>
      <c r="P1980" s="618"/>
      <c r="Q1980" s="618"/>
      <c r="R1980" s="618"/>
      <c r="S1980" s="618"/>
      <c r="T1980" s="618"/>
      <c r="U1980" s="618"/>
      <c r="V1980" s="618"/>
      <c r="W1980" s="618"/>
      <c r="X1980" s="618"/>
      <c r="Y1980" s="618"/>
      <c r="Z1980" s="618"/>
      <c r="AC1980" s="619"/>
      <c r="AD1980" s="620"/>
      <c r="AJ1980" s="668"/>
      <c r="AO1980" s="612"/>
      <c r="AP1980" s="612"/>
      <c r="AY1980" s="623"/>
      <c r="BD1980" s="611"/>
      <c r="BG1980" s="624"/>
      <c r="BH1980" s="625"/>
      <c r="BI1980" s="672"/>
      <c r="BO1980" s="612"/>
      <c r="BY1980" s="669"/>
      <c r="CA1980" s="669"/>
    </row>
    <row r="1981" spans="3:79" s="610" customFormat="1">
      <c r="C1981" s="611"/>
      <c r="D1981" s="612"/>
      <c r="E1981" s="613"/>
      <c r="F1981" s="614"/>
      <c r="J1981" s="612"/>
      <c r="N1981" s="668"/>
      <c r="P1981" s="618"/>
      <c r="Q1981" s="618"/>
      <c r="R1981" s="618"/>
      <c r="S1981" s="618"/>
      <c r="T1981" s="618"/>
      <c r="U1981" s="618"/>
      <c r="V1981" s="618"/>
      <c r="W1981" s="618"/>
      <c r="X1981" s="618"/>
      <c r="Y1981" s="618"/>
      <c r="Z1981" s="618"/>
      <c r="AC1981" s="619"/>
      <c r="AD1981" s="620"/>
      <c r="AJ1981" s="668"/>
      <c r="AO1981" s="612"/>
      <c r="AP1981" s="612"/>
      <c r="AY1981" s="623"/>
      <c r="BD1981" s="611"/>
      <c r="BG1981" s="624"/>
      <c r="BH1981" s="625"/>
      <c r="BI1981" s="672"/>
      <c r="BO1981" s="612"/>
      <c r="BY1981" s="669"/>
      <c r="CA1981" s="669"/>
    </row>
    <row r="1982" spans="3:79" s="610" customFormat="1">
      <c r="C1982" s="611"/>
      <c r="D1982" s="612"/>
      <c r="E1982" s="613"/>
      <c r="F1982" s="614"/>
      <c r="J1982" s="612"/>
      <c r="N1982" s="668"/>
      <c r="P1982" s="618"/>
      <c r="Q1982" s="618"/>
      <c r="R1982" s="618"/>
      <c r="S1982" s="618"/>
      <c r="T1982" s="618"/>
      <c r="U1982" s="618"/>
      <c r="V1982" s="618"/>
      <c r="W1982" s="618"/>
      <c r="X1982" s="618"/>
      <c r="Y1982" s="618"/>
      <c r="Z1982" s="618"/>
      <c r="AC1982" s="619"/>
      <c r="AD1982" s="620"/>
      <c r="AJ1982" s="668"/>
      <c r="AO1982" s="612"/>
      <c r="AP1982" s="612"/>
      <c r="AY1982" s="623"/>
      <c r="BD1982" s="611"/>
      <c r="BG1982" s="624"/>
      <c r="BH1982" s="625"/>
      <c r="BI1982" s="672"/>
      <c r="BO1982" s="612"/>
      <c r="BY1982" s="669"/>
      <c r="CA1982" s="669"/>
    </row>
    <row r="1983" spans="3:79" s="610" customFormat="1">
      <c r="C1983" s="611"/>
      <c r="D1983" s="612"/>
      <c r="E1983" s="613"/>
      <c r="F1983" s="614"/>
      <c r="J1983" s="612"/>
      <c r="N1983" s="668"/>
      <c r="P1983" s="618"/>
      <c r="Q1983" s="618"/>
      <c r="R1983" s="618"/>
      <c r="S1983" s="618"/>
      <c r="T1983" s="618"/>
      <c r="U1983" s="618"/>
      <c r="V1983" s="618"/>
      <c r="W1983" s="618"/>
      <c r="X1983" s="618"/>
      <c r="Y1983" s="618"/>
      <c r="Z1983" s="618"/>
      <c r="AC1983" s="619"/>
      <c r="AD1983" s="620"/>
      <c r="AJ1983" s="668"/>
      <c r="AO1983" s="612"/>
      <c r="AP1983" s="612"/>
      <c r="AY1983" s="623"/>
      <c r="BD1983" s="611"/>
      <c r="BG1983" s="624"/>
      <c r="BH1983" s="625"/>
      <c r="BI1983" s="672"/>
      <c r="BO1983" s="612"/>
      <c r="BY1983" s="669"/>
      <c r="CA1983" s="669"/>
    </row>
    <row r="1984" spans="3:79" s="610" customFormat="1">
      <c r="C1984" s="611"/>
      <c r="D1984" s="612"/>
      <c r="E1984" s="613"/>
      <c r="F1984" s="614"/>
      <c r="J1984" s="612"/>
      <c r="N1984" s="668"/>
      <c r="P1984" s="618"/>
      <c r="Q1984" s="618"/>
      <c r="R1984" s="618"/>
      <c r="S1984" s="618"/>
      <c r="T1984" s="618"/>
      <c r="U1984" s="618"/>
      <c r="V1984" s="618"/>
      <c r="W1984" s="618"/>
      <c r="X1984" s="618"/>
      <c r="Y1984" s="618"/>
      <c r="Z1984" s="618"/>
      <c r="AC1984" s="619"/>
      <c r="AD1984" s="620"/>
      <c r="AJ1984" s="668"/>
      <c r="AO1984" s="612"/>
      <c r="AP1984" s="612"/>
      <c r="AY1984" s="623"/>
      <c r="BD1984" s="611"/>
      <c r="BG1984" s="624"/>
      <c r="BH1984" s="625"/>
      <c r="BI1984" s="672"/>
      <c r="BO1984" s="612"/>
      <c r="BY1984" s="669"/>
      <c r="CA1984" s="669"/>
    </row>
    <row r="1985" spans="3:79" s="610" customFormat="1">
      <c r="C1985" s="611"/>
      <c r="D1985" s="612"/>
      <c r="E1985" s="613"/>
      <c r="F1985" s="614"/>
      <c r="J1985" s="612"/>
      <c r="N1985" s="668"/>
      <c r="P1985" s="618"/>
      <c r="Q1985" s="618"/>
      <c r="R1985" s="618"/>
      <c r="S1985" s="618"/>
      <c r="T1985" s="618"/>
      <c r="U1985" s="618"/>
      <c r="V1985" s="618"/>
      <c r="W1985" s="618"/>
      <c r="X1985" s="618"/>
      <c r="Y1985" s="618"/>
      <c r="Z1985" s="618"/>
      <c r="AC1985" s="619"/>
      <c r="AD1985" s="620"/>
      <c r="AJ1985" s="668"/>
      <c r="AO1985" s="612"/>
      <c r="AP1985" s="612"/>
      <c r="AY1985" s="623"/>
      <c r="BD1985" s="611"/>
      <c r="BG1985" s="624"/>
      <c r="BH1985" s="625"/>
      <c r="BI1985" s="672"/>
      <c r="BO1985" s="612"/>
      <c r="BY1985" s="669"/>
      <c r="CA1985" s="669"/>
    </row>
    <row r="1986" spans="3:79" s="610" customFormat="1">
      <c r="C1986" s="611"/>
      <c r="D1986" s="612"/>
      <c r="E1986" s="613"/>
      <c r="F1986" s="614"/>
      <c r="J1986" s="612"/>
      <c r="N1986" s="668"/>
      <c r="P1986" s="618"/>
      <c r="Q1986" s="618"/>
      <c r="R1986" s="618"/>
      <c r="S1986" s="618"/>
      <c r="T1986" s="618"/>
      <c r="U1986" s="618"/>
      <c r="V1986" s="618"/>
      <c r="W1986" s="618"/>
      <c r="X1986" s="618"/>
      <c r="Y1986" s="618"/>
      <c r="Z1986" s="618"/>
      <c r="AC1986" s="619"/>
      <c r="AD1986" s="620"/>
      <c r="AJ1986" s="668"/>
      <c r="AO1986" s="612"/>
      <c r="AP1986" s="612"/>
      <c r="AY1986" s="623"/>
      <c r="BD1986" s="611"/>
      <c r="BG1986" s="624"/>
      <c r="BH1986" s="625"/>
      <c r="BI1986" s="672"/>
      <c r="BO1986" s="612"/>
      <c r="BY1986" s="669"/>
      <c r="CA1986" s="669"/>
    </row>
    <row r="1987" spans="3:79" s="610" customFormat="1">
      <c r="C1987" s="611"/>
      <c r="D1987" s="612"/>
      <c r="E1987" s="613"/>
      <c r="F1987" s="614"/>
      <c r="J1987" s="612"/>
      <c r="N1987" s="668"/>
      <c r="P1987" s="618"/>
      <c r="Q1987" s="618"/>
      <c r="R1987" s="618"/>
      <c r="S1987" s="618"/>
      <c r="T1987" s="618"/>
      <c r="U1987" s="618"/>
      <c r="V1987" s="618"/>
      <c r="W1987" s="618"/>
      <c r="X1987" s="618"/>
      <c r="Y1987" s="618"/>
      <c r="Z1987" s="618"/>
      <c r="AC1987" s="619"/>
      <c r="AD1987" s="620"/>
      <c r="AJ1987" s="668"/>
      <c r="AO1987" s="612"/>
      <c r="AP1987" s="612"/>
      <c r="AY1987" s="623"/>
      <c r="BD1987" s="611"/>
      <c r="BG1987" s="624"/>
      <c r="BH1987" s="625"/>
      <c r="BI1987" s="672"/>
      <c r="BO1987" s="612"/>
      <c r="BY1987" s="669"/>
      <c r="CA1987" s="669"/>
    </row>
    <row r="1988" spans="3:79" s="610" customFormat="1">
      <c r="C1988" s="611"/>
      <c r="D1988" s="612"/>
      <c r="E1988" s="613"/>
      <c r="F1988" s="614"/>
      <c r="J1988" s="612"/>
      <c r="N1988" s="668"/>
      <c r="P1988" s="618"/>
      <c r="Q1988" s="618"/>
      <c r="R1988" s="618"/>
      <c r="S1988" s="618"/>
      <c r="T1988" s="618"/>
      <c r="U1988" s="618"/>
      <c r="V1988" s="618"/>
      <c r="W1988" s="618"/>
      <c r="X1988" s="618"/>
      <c r="Y1988" s="618"/>
      <c r="Z1988" s="618"/>
      <c r="AC1988" s="619"/>
      <c r="AD1988" s="620"/>
      <c r="AJ1988" s="668"/>
      <c r="AO1988" s="612"/>
      <c r="AP1988" s="612"/>
      <c r="AY1988" s="623"/>
      <c r="BD1988" s="611"/>
      <c r="BG1988" s="624"/>
      <c r="BH1988" s="625"/>
      <c r="BI1988" s="672"/>
      <c r="BO1988" s="612"/>
      <c r="BY1988" s="669"/>
      <c r="CA1988" s="669"/>
    </row>
    <row r="1989" spans="3:79" s="610" customFormat="1">
      <c r="C1989" s="611"/>
      <c r="D1989" s="612"/>
      <c r="E1989" s="613"/>
      <c r="F1989" s="614"/>
      <c r="J1989" s="612"/>
      <c r="N1989" s="668"/>
      <c r="P1989" s="618"/>
      <c r="Q1989" s="618"/>
      <c r="R1989" s="618"/>
      <c r="S1989" s="618"/>
      <c r="T1989" s="618"/>
      <c r="U1989" s="618"/>
      <c r="V1989" s="618"/>
      <c r="W1989" s="618"/>
      <c r="X1989" s="618"/>
      <c r="Y1989" s="618"/>
      <c r="Z1989" s="618"/>
      <c r="AC1989" s="619"/>
      <c r="AD1989" s="620"/>
      <c r="AJ1989" s="668"/>
      <c r="AO1989" s="612"/>
      <c r="AP1989" s="612"/>
      <c r="AY1989" s="623"/>
      <c r="BD1989" s="611"/>
      <c r="BG1989" s="624"/>
      <c r="BH1989" s="625"/>
      <c r="BI1989" s="672"/>
      <c r="BO1989" s="612"/>
      <c r="BY1989" s="669"/>
      <c r="CA1989" s="669"/>
    </row>
    <row r="1990" spans="3:79" s="610" customFormat="1">
      <c r="C1990" s="611"/>
      <c r="D1990" s="612"/>
      <c r="E1990" s="613"/>
      <c r="F1990" s="614"/>
      <c r="J1990" s="612"/>
      <c r="N1990" s="668"/>
      <c r="P1990" s="618"/>
      <c r="Q1990" s="618"/>
      <c r="R1990" s="618"/>
      <c r="S1990" s="618"/>
      <c r="T1990" s="618"/>
      <c r="U1990" s="618"/>
      <c r="V1990" s="618"/>
      <c r="W1990" s="618"/>
      <c r="X1990" s="618"/>
      <c r="Y1990" s="618"/>
      <c r="Z1990" s="618"/>
      <c r="AC1990" s="619"/>
      <c r="AD1990" s="620"/>
      <c r="AJ1990" s="668"/>
      <c r="AO1990" s="612"/>
      <c r="AP1990" s="612"/>
      <c r="AY1990" s="623"/>
      <c r="BD1990" s="611"/>
      <c r="BG1990" s="624"/>
      <c r="BH1990" s="625"/>
      <c r="BI1990" s="672"/>
      <c r="BO1990" s="612"/>
      <c r="BY1990" s="669"/>
      <c r="CA1990" s="669"/>
    </row>
    <row r="1991" spans="3:79" s="610" customFormat="1">
      <c r="C1991" s="611"/>
      <c r="D1991" s="612"/>
      <c r="E1991" s="613"/>
      <c r="F1991" s="614"/>
      <c r="J1991" s="612"/>
      <c r="N1991" s="668"/>
      <c r="P1991" s="618"/>
      <c r="Q1991" s="618"/>
      <c r="R1991" s="618"/>
      <c r="S1991" s="618"/>
      <c r="T1991" s="618"/>
      <c r="U1991" s="618"/>
      <c r="V1991" s="618"/>
      <c r="W1991" s="618"/>
      <c r="X1991" s="618"/>
      <c r="Y1991" s="618"/>
      <c r="Z1991" s="618"/>
      <c r="AC1991" s="619"/>
      <c r="AD1991" s="620"/>
      <c r="AJ1991" s="668"/>
      <c r="AO1991" s="612"/>
      <c r="AP1991" s="612"/>
      <c r="AY1991" s="623"/>
      <c r="BD1991" s="611"/>
      <c r="BG1991" s="624"/>
      <c r="BH1991" s="625"/>
      <c r="BI1991" s="672"/>
      <c r="BO1991" s="612"/>
      <c r="BY1991" s="669"/>
      <c r="CA1991" s="669"/>
    </row>
    <row r="1992" spans="3:79" s="610" customFormat="1">
      <c r="C1992" s="611"/>
      <c r="D1992" s="612"/>
      <c r="E1992" s="613"/>
      <c r="F1992" s="614"/>
      <c r="J1992" s="612"/>
      <c r="N1992" s="668"/>
      <c r="P1992" s="618"/>
      <c r="Q1992" s="618"/>
      <c r="R1992" s="618"/>
      <c r="S1992" s="618"/>
      <c r="T1992" s="618"/>
      <c r="U1992" s="618"/>
      <c r="V1992" s="618"/>
      <c r="W1992" s="618"/>
      <c r="X1992" s="618"/>
      <c r="Y1992" s="618"/>
      <c r="Z1992" s="618"/>
      <c r="AC1992" s="619"/>
      <c r="AD1992" s="620"/>
      <c r="AJ1992" s="668"/>
      <c r="AO1992" s="612"/>
      <c r="AP1992" s="612"/>
      <c r="AY1992" s="623"/>
      <c r="BD1992" s="611"/>
      <c r="BG1992" s="624"/>
      <c r="BH1992" s="625"/>
      <c r="BI1992" s="672"/>
      <c r="BO1992" s="612"/>
      <c r="BY1992" s="669"/>
      <c r="CA1992" s="669"/>
    </row>
    <row r="1993" spans="3:79" s="610" customFormat="1">
      <c r="C1993" s="611"/>
      <c r="D1993" s="612"/>
      <c r="E1993" s="613"/>
      <c r="F1993" s="614"/>
      <c r="J1993" s="612"/>
      <c r="N1993" s="668"/>
      <c r="P1993" s="618"/>
      <c r="Q1993" s="618"/>
      <c r="R1993" s="618"/>
      <c r="S1993" s="618"/>
      <c r="T1993" s="618"/>
      <c r="U1993" s="618"/>
      <c r="V1993" s="618"/>
      <c r="W1993" s="618"/>
      <c r="X1993" s="618"/>
      <c r="Y1993" s="618"/>
      <c r="Z1993" s="618"/>
      <c r="AC1993" s="619"/>
      <c r="AD1993" s="620"/>
      <c r="AJ1993" s="668"/>
      <c r="AO1993" s="612"/>
      <c r="AP1993" s="612"/>
      <c r="AY1993" s="623"/>
      <c r="BD1993" s="611"/>
      <c r="BG1993" s="624"/>
      <c r="BH1993" s="625"/>
      <c r="BI1993" s="672"/>
      <c r="BO1993" s="612"/>
      <c r="BY1993" s="669"/>
      <c r="CA1993" s="669"/>
    </row>
    <row r="1994" spans="3:79" s="610" customFormat="1">
      <c r="C1994" s="611"/>
      <c r="D1994" s="612"/>
      <c r="E1994" s="613"/>
      <c r="F1994" s="614"/>
      <c r="J1994" s="612"/>
      <c r="N1994" s="668"/>
      <c r="P1994" s="618"/>
      <c r="Q1994" s="618"/>
      <c r="R1994" s="618"/>
      <c r="S1994" s="618"/>
      <c r="T1994" s="618"/>
      <c r="U1994" s="618"/>
      <c r="V1994" s="618"/>
      <c r="W1994" s="618"/>
      <c r="X1994" s="618"/>
      <c r="Y1994" s="618"/>
      <c r="Z1994" s="618"/>
      <c r="AC1994" s="619"/>
      <c r="AD1994" s="620"/>
      <c r="AJ1994" s="668"/>
      <c r="AO1994" s="612"/>
      <c r="AP1994" s="612"/>
      <c r="AY1994" s="623"/>
      <c r="BD1994" s="611"/>
      <c r="BG1994" s="624"/>
      <c r="BH1994" s="625"/>
      <c r="BI1994" s="672"/>
      <c r="BO1994" s="612"/>
      <c r="BY1994" s="669"/>
      <c r="CA1994" s="669"/>
    </row>
    <row r="1995" spans="3:79" s="610" customFormat="1">
      <c r="C1995" s="611"/>
      <c r="D1995" s="612"/>
      <c r="E1995" s="613"/>
      <c r="F1995" s="614"/>
      <c r="J1995" s="612"/>
      <c r="N1995" s="668"/>
      <c r="P1995" s="618"/>
      <c r="Q1995" s="618"/>
      <c r="R1995" s="618"/>
      <c r="S1995" s="618"/>
      <c r="T1995" s="618"/>
      <c r="U1995" s="618"/>
      <c r="V1995" s="618"/>
      <c r="W1995" s="618"/>
      <c r="X1995" s="618"/>
      <c r="Y1995" s="618"/>
      <c r="Z1995" s="618"/>
      <c r="AC1995" s="619"/>
      <c r="AD1995" s="620"/>
      <c r="AJ1995" s="668"/>
      <c r="AO1995" s="612"/>
      <c r="AP1995" s="612"/>
      <c r="AY1995" s="623"/>
      <c r="BD1995" s="611"/>
      <c r="BG1995" s="624"/>
      <c r="BH1995" s="625"/>
      <c r="BI1995" s="672"/>
      <c r="BO1995" s="612"/>
      <c r="BY1995" s="669"/>
      <c r="CA1995" s="669"/>
    </row>
    <row r="1996" spans="3:79" s="610" customFormat="1">
      <c r="C1996" s="611"/>
      <c r="D1996" s="612"/>
      <c r="E1996" s="613"/>
      <c r="F1996" s="614"/>
      <c r="J1996" s="612"/>
      <c r="N1996" s="668"/>
      <c r="P1996" s="618"/>
      <c r="Q1996" s="618"/>
      <c r="R1996" s="618"/>
      <c r="S1996" s="618"/>
      <c r="T1996" s="618"/>
      <c r="U1996" s="618"/>
      <c r="V1996" s="618"/>
      <c r="W1996" s="618"/>
      <c r="X1996" s="618"/>
      <c r="Y1996" s="618"/>
      <c r="Z1996" s="618"/>
      <c r="AC1996" s="619"/>
      <c r="AD1996" s="620"/>
      <c r="AJ1996" s="668"/>
      <c r="AO1996" s="612"/>
      <c r="AP1996" s="612"/>
      <c r="AY1996" s="623"/>
      <c r="BD1996" s="611"/>
      <c r="BG1996" s="624"/>
      <c r="BH1996" s="625"/>
      <c r="BI1996" s="672"/>
      <c r="BO1996" s="612"/>
      <c r="BY1996" s="669"/>
      <c r="CA1996" s="669"/>
    </row>
    <row r="1997" spans="3:79" s="610" customFormat="1">
      <c r="C1997" s="611"/>
      <c r="D1997" s="612"/>
      <c r="E1997" s="613"/>
      <c r="F1997" s="614"/>
      <c r="J1997" s="612"/>
      <c r="N1997" s="668"/>
      <c r="P1997" s="618"/>
      <c r="Q1997" s="618"/>
      <c r="R1997" s="618"/>
      <c r="S1997" s="618"/>
      <c r="T1997" s="618"/>
      <c r="U1997" s="618"/>
      <c r="V1997" s="618"/>
      <c r="W1997" s="618"/>
      <c r="X1997" s="618"/>
      <c r="Y1997" s="618"/>
      <c r="Z1997" s="618"/>
      <c r="AC1997" s="619"/>
      <c r="AD1997" s="620"/>
      <c r="AJ1997" s="668"/>
      <c r="AO1997" s="612"/>
      <c r="AP1997" s="612"/>
      <c r="AY1997" s="623"/>
      <c r="BD1997" s="611"/>
      <c r="BG1997" s="624"/>
      <c r="BH1997" s="625"/>
      <c r="BI1997" s="672"/>
      <c r="BO1997" s="612"/>
      <c r="BY1997" s="669"/>
      <c r="CA1997" s="669"/>
    </row>
    <row r="1998" spans="3:79" s="610" customFormat="1">
      <c r="C1998" s="611"/>
      <c r="D1998" s="612"/>
      <c r="E1998" s="613"/>
      <c r="F1998" s="614"/>
      <c r="J1998" s="612"/>
      <c r="N1998" s="668"/>
      <c r="P1998" s="618"/>
      <c r="Q1998" s="618"/>
      <c r="R1998" s="618"/>
      <c r="S1998" s="618"/>
      <c r="T1998" s="618"/>
      <c r="U1998" s="618"/>
      <c r="V1998" s="618"/>
      <c r="W1998" s="618"/>
      <c r="X1998" s="618"/>
      <c r="Y1998" s="618"/>
      <c r="Z1998" s="618"/>
      <c r="AC1998" s="619"/>
      <c r="AD1998" s="620"/>
      <c r="AJ1998" s="668"/>
      <c r="AO1998" s="612"/>
      <c r="AP1998" s="612"/>
      <c r="AY1998" s="623"/>
      <c r="BD1998" s="611"/>
      <c r="BG1998" s="624"/>
      <c r="BH1998" s="625"/>
      <c r="BI1998" s="672"/>
      <c r="BO1998" s="612"/>
      <c r="BY1998" s="669"/>
      <c r="CA1998" s="669"/>
    </row>
    <row r="1999" spans="3:79" s="610" customFormat="1">
      <c r="C1999" s="611"/>
      <c r="D1999" s="612"/>
      <c r="E1999" s="613"/>
      <c r="F1999" s="614"/>
      <c r="J1999" s="612"/>
      <c r="N1999" s="668"/>
      <c r="P1999" s="618"/>
      <c r="Q1999" s="618"/>
      <c r="R1999" s="618"/>
      <c r="S1999" s="618"/>
      <c r="T1999" s="618"/>
      <c r="U1999" s="618"/>
      <c r="V1999" s="618"/>
      <c r="W1999" s="618"/>
      <c r="X1999" s="618"/>
      <c r="Y1999" s="618"/>
      <c r="Z1999" s="618"/>
      <c r="AC1999" s="619"/>
      <c r="AD1999" s="620"/>
      <c r="AJ1999" s="668"/>
      <c r="AO1999" s="612"/>
      <c r="AP1999" s="612"/>
      <c r="AY1999" s="623"/>
      <c r="BD1999" s="611"/>
      <c r="BG1999" s="624"/>
      <c r="BH1999" s="625"/>
      <c r="BI1999" s="672"/>
      <c r="BO1999" s="612"/>
      <c r="BY1999" s="669"/>
      <c r="CA1999" s="669"/>
    </row>
    <row r="2000" spans="3:79" s="610" customFormat="1">
      <c r="C2000" s="611"/>
      <c r="D2000" s="612"/>
      <c r="E2000" s="613"/>
      <c r="F2000" s="614"/>
      <c r="J2000" s="612"/>
      <c r="N2000" s="668"/>
      <c r="P2000" s="618"/>
      <c r="Q2000" s="618"/>
      <c r="R2000" s="618"/>
      <c r="S2000" s="618"/>
      <c r="T2000" s="618"/>
      <c r="U2000" s="618"/>
      <c r="V2000" s="618"/>
      <c r="W2000" s="618"/>
      <c r="X2000" s="618"/>
      <c r="Y2000" s="618"/>
      <c r="Z2000" s="618"/>
      <c r="AC2000" s="619"/>
      <c r="AD2000" s="620"/>
      <c r="AJ2000" s="668"/>
      <c r="AO2000" s="612"/>
      <c r="AP2000" s="612"/>
      <c r="AY2000" s="623"/>
      <c r="BD2000" s="611"/>
      <c r="BG2000" s="624"/>
      <c r="BH2000" s="625"/>
      <c r="BI2000" s="672"/>
      <c r="BO2000" s="612"/>
      <c r="BY2000" s="669"/>
      <c r="CA2000" s="669"/>
    </row>
    <row r="2001" spans="3:79" s="610" customFormat="1">
      <c r="C2001" s="611"/>
      <c r="D2001" s="612"/>
      <c r="E2001" s="613"/>
      <c r="F2001" s="614"/>
      <c r="J2001" s="612"/>
      <c r="N2001" s="668"/>
      <c r="P2001" s="618"/>
      <c r="Q2001" s="618"/>
      <c r="R2001" s="618"/>
      <c r="S2001" s="618"/>
      <c r="T2001" s="618"/>
      <c r="U2001" s="618"/>
      <c r="V2001" s="618"/>
      <c r="W2001" s="618"/>
      <c r="X2001" s="618"/>
      <c r="Y2001" s="618"/>
      <c r="Z2001" s="618"/>
      <c r="AC2001" s="619"/>
      <c r="AD2001" s="620"/>
      <c r="AJ2001" s="668"/>
      <c r="AO2001" s="612"/>
      <c r="AP2001" s="612"/>
      <c r="AY2001" s="623"/>
      <c r="BD2001" s="611"/>
      <c r="BG2001" s="624"/>
      <c r="BH2001" s="625"/>
      <c r="BI2001" s="672"/>
      <c r="BO2001" s="612"/>
      <c r="BY2001" s="669"/>
      <c r="CA2001" s="669"/>
    </row>
    <row r="2002" spans="3:79" s="610" customFormat="1">
      <c r="C2002" s="611"/>
      <c r="D2002" s="612"/>
      <c r="E2002" s="613"/>
      <c r="F2002" s="614"/>
      <c r="J2002" s="612"/>
      <c r="N2002" s="668"/>
      <c r="P2002" s="618"/>
      <c r="Q2002" s="618"/>
      <c r="R2002" s="618"/>
      <c r="S2002" s="618"/>
      <c r="T2002" s="618"/>
      <c r="U2002" s="618"/>
      <c r="V2002" s="618"/>
      <c r="W2002" s="618"/>
      <c r="X2002" s="618"/>
      <c r="Y2002" s="618"/>
      <c r="Z2002" s="618"/>
      <c r="AC2002" s="619"/>
      <c r="AD2002" s="620"/>
      <c r="AJ2002" s="668"/>
      <c r="AO2002" s="612"/>
      <c r="AP2002" s="612"/>
      <c r="AY2002" s="623"/>
      <c r="BD2002" s="611"/>
      <c r="BG2002" s="624"/>
      <c r="BH2002" s="625"/>
      <c r="BI2002" s="672"/>
      <c r="BO2002" s="612"/>
      <c r="BY2002" s="669"/>
      <c r="CA2002" s="669"/>
    </row>
    <row r="2003" spans="3:79" s="610" customFormat="1">
      <c r="C2003" s="611"/>
      <c r="D2003" s="612"/>
      <c r="E2003" s="613"/>
      <c r="F2003" s="614"/>
      <c r="J2003" s="612"/>
      <c r="N2003" s="668"/>
      <c r="P2003" s="618"/>
      <c r="Q2003" s="618"/>
      <c r="R2003" s="618"/>
      <c r="S2003" s="618"/>
      <c r="T2003" s="618"/>
      <c r="U2003" s="618"/>
      <c r="V2003" s="618"/>
      <c r="W2003" s="618"/>
      <c r="X2003" s="618"/>
      <c r="Y2003" s="618"/>
      <c r="Z2003" s="618"/>
      <c r="AC2003" s="619"/>
      <c r="AD2003" s="620"/>
      <c r="AJ2003" s="668"/>
      <c r="AO2003" s="612"/>
      <c r="AP2003" s="612"/>
      <c r="AY2003" s="623"/>
      <c r="BD2003" s="611"/>
      <c r="BG2003" s="624"/>
      <c r="BH2003" s="625"/>
      <c r="BI2003" s="672"/>
      <c r="BO2003" s="612"/>
      <c r="BY2003" s="669"/>
      <c r="CA2003" s="669"/>
    </row>
    <row r="2004" spans="3:79" s="610" customFormat="1">
      <c r="C2004" s="611"/>
      <c r="D2004" s="612"/>
      <c r="E2004" s="613"/>
      <c r="F2004" s="614"/>
      <c r="J2004" s="612"/>
      <c r="N2004" s="668"/>
      <c r="P2004" s="618"/>
      <c r="Q2004" s="618"/>
      <c r="R2004" s="618"/>
      <c r="S2004" s="618"/>
      <c r="T2004" s="618"/>
      <c r="U2004" s="618"/>
      <c r="V2004" s="618"/>
      <c r="W2004" s="618"/>
      <c r="X2004" s="618"/>
      <c r="Y2004" s="618"/>
      <c r="Z2004" s="618"/>
      <c r="AC2004" s="619"/>
      <c r="AD2004" s="620"/>
      <c r="AJ2004" s="668"/>
      <c r="AO2004" s="612"/>
      <c r="AP2004" s="612"/>
      <c r="AY2004" s="623"/>
      <c r="BD2004" s="611"/>
      <c r="BG2004" s="624"/>
      <c r="BH2004" s="625"/>
      <c r="BI2004" s="672"/>
      <c r="BO2004" s="612"/>
      <c r="BY2004" s="669"/>
      <c r="CA2004" s="669"/>
    </row>
    <row r="2005" spans="3:79" s="610" customFormat="1">
      <c r="C2005" s="611"/>
      <c r="D2005" s="612"/>
      <c r="E2005" s="613"/>
      <c r="F2005" s="614"/>
      <c r="J2005" s="612"/>
      <c r="N2005" s="668"/>
      <c r="P2005" s="618"/>
      <c r="Q2005" s="618"/>
      <c r="R2005" s="618"/>
      <c r="S2005" s="618"/>
      <c r="T2005" s="618"/>
      <c r="U2005" s="618"/>
      <c r="V2005" s="618"/>
      <c r="W2005" s="618"/>
      <c r="X2005" s="618"/>
      <c r="Y2005" s="618"/>
      <c r="Z2005" s="618"/>
      <c r="AC2005" s="619"/>
      <c r="AD2005" s="620"/>
      <c r="AJ2005" s="668"/>
      <c r="AO2005" s="612"/>
      <c r="AP2005" s="612"/>
      <c r="AY2005" s="623"/>
      <c r="BD2005" s="611"/>
      <c r="BG2005" s="624"/>
      <c r="BH2005" s="625"/>
      <c r="BI2005" s="672"/>
      <c r="BO2005" s="612"/>
      <c r="BY2005" s="669"/>
      <c r="CA2005" s="669"/>
    </row>
    <row r="2006" spans="3:79" s="610" customFormat="1">
      <c r="C2006" s="611"/>
      <c r="D2006" s="612"/>
      <c r="E2006" s="613"/>
      <c r="F2006" s="614"/>
      <c r="J2006" s="612"/>
      <c r="N2006" s="668"/>
      <c r="P2006" s="618"/>
      <c r="Q2006" s="618"/>
      <c r="R2006" s="618"/>
      <c r="S2006" s="618"/>
      <c r="T2006" s="618"/>
      <c r="U2006" s="618"/>
      <c r="V2006" s="618"/>
      <c r="W2006" s="618"/>
      <c r="X2006" s="618"/>
      <c r="Y2006" s="618"/>
      <c r="Z2006" s="618"/>
      <c r="AC2006" s="619"/>
      <c r="AD2006" s="620"/>
      <c r="AJ2006" s="668"/>
      <c r="AO2006" s="612"/>
      <c r="AP2006" s="612"/>
      <c r="AY2006" s="623"/>
      <c r="BD2006" s="611"/>
      <c r="BG2006" s="624"/>
      <c r="BH2006" s="625"/>
      <c r="BI2006" s="672"/>
      <c r="BO2006" s="612"/>
      <c r="BY2006" s="669"/>
      <c r="CA2006" s="669"/>
    </row>
    <row r="2007" spans="3:79" s="610" customFormat="1">
      <c r="C2007" s="611"/>
      <c r="D2007" s="612"/>
      <c r="E2007" s="613"/>
      <c r="F2007" s="614"/>
      <c r="J2007" s="612"/>
      <c r="N2007" s="668"/>
      <c r="P2007" s="618"/>
      <c r="Q2007" s="618"/>
      <c r="R2007" s="618"/>
      <c r="S2007" s="618"/>
      <c r="T2007" s="618"/>
      <c r="U2007" s="618"/>
      <c r="V2007" s="618"/>
      <c r="W2007" s="618"/>
      <c r="X2007" s="618"/>
      <c r="Y2007" s="618"/>
      <c r="Z2007" s="618"/>
      <c r="AC2007" s="619"/>
      <c r="AD2007" s="620"/>
      <c r="AJ2007" s="668"/>
      <c r="AO2007" s="612"/>
      <c r="AP2007" s="612"/>
      <c r="AY2007" s="623"/>
      <c r="BD2007" s="611"/>
      <c r="BG2007" s="624"/>
      <c r="BH2007" s="625"/>
      <c r="BI2007" s="672"/>
      <c r="BO2007" s="612"/>
      <c r="BY2007" s="669"/>
      <c r="CA2007" s="669"/>
    </row>
    <row r="2008" spans="3:79" s="610" customFormat="1">
      <c r="C2008" s="611"/>
      <c r="D2008" s="612"/>
      <c r="E2008" s="613"/>
      <c r="F2008" s="614"/>
      <c r="J2008" s="612"/>
      <c r="N2008" s="668"/>
      <c r="P2008" s="618"/>
      <c r="Q2008" s="618"/>
      <c r="R2008" s="618"/>
      <c r="S2008" s="618"/>
      <c r="T2008" s="618"/>
      <c r="U2008" s="618"/>
      <c r="V2008" s="618"/>
      <c r="W2008" s="618"/>
      <c r="X2008" s="618"/>
      <c r="Y2008" s="618"/>
      <c r="Z2008" s="618"/>
      <c r="AC2008" s="619"/>
      <c r="AD2008" s="620"/>
      <c r="AJ2008" s="668"/>
      <c r="AO2008" s="612"/>
      <c r="AP2008" s="612"/>
      <c r="AY2008" s="623"/>
      <c r="BD2008" s="611"/>
      <c r="BG2008" s="624"/>
      <c r="BH2008" s="625"/>
      <c r="BI2008" s="672"/>
      <c r="BO2008" s="612"/>
      <c r="BY2008" s="669"/>
      <c r="CA2008" s="669"/>
    </row>
    <row r="2009" spans="3:79" s="610" customFormat="1">
      <c r="C2009" s="611"/>
      <c r="D2009" s="612"/>
      <c r="E2009" s="613"/>
      <c r="F2009" s="614"/>
      <c r="J2009" s="612"/>
      <c r="N2009" s="668"/>
      <c r="P2009" s="618"/>
      <c r="Q2009" s="618"/>
      <c r="R2009" s="618"/>
      <c r="S2009" s="618"/>
      <c r="T2009" s="618"/>
      <c r="U2009" s="618"/>
      <c r="V2009" s="618"/>
      <c r="W2009" s="618"/>
      <c r="X2009" s="618"/>
      <c r="Y2009" s="618"/>
      <c r="Z2009" s="618"/>
      <c r="AC2009" s="619"/>
      <c r="AD2009" s="620"/>
      <c r="AJ2009" s="668"/>
      <c r="AO2009" s="612"/>
      <c r="AP2009" s="612"/>
      <c r="AY2009" s="623"/>
      <c r="BD2009" s="611"/>
      <c r="BG2009" s="624"/>
      <c r="BH2009" s="625"/>
      <c r="BI2009" s="672"/>
      <c r="BO2009" s="612"/>
      <c r="BY2009" s="669"/>
      <c r="CA2009" s="669"/>
    </row>
    <row r="2010" spans="3:79" s="610" customFormat="1">
      <c r="C2010" s="611"/>
      <c r="D2010" s="612"/>
      <c r="E2010" s="613"/>
      <c r="F2010" s="614"/>
      <c r="J2010" s="612"/>
      <c r="N2010" s="668"/>
      <c r="P2010" s="618"/>
      <c r="Q2010" s="618"/>
      <c r="R2010" s="618"/>
      <c r="S2010" s="618"/>
      <c r="T2010" s="618"/>
      <c r="U2010" s="618"/>
      <c r="V2010" s="618"/>
      <c r="W2010" s="618"/>
      <c r="X2010" s="618"/>
      <c r="Y2010" s="618"/>
      <c r="Z2010" s="618"/>
      <c r="AC2010" s="619"/>
      <c r="AD2010" s="620"/>
      <c r="AJ2010" s="668"/>
      <c r="AO2010" s="612"/>
      <c r="AP2010" s="612"/>
      <c r="AY2010" s="623"/>
      <c r="BD2010" s="611"/>
      <c r="BG2010" s="624"/>
      <c r="BH2010" s="625"/>
      <c r="BI2010" s="672"/>
      <c r="BO2010" s="612"/>
      <c r="BY2010" s="669"/>
      <c r="CA2010" s="669"/>
    </row>
    <row r="2011" spans="3:79" s="610" customFormat="1">
      <c r="C2011" s="611"/>
      <c r="D2011" s="612"/>
      <c r="E2011" s="613"/>
      <c r="F2011" s="614"/>
      <c r="J2011" s="612"/>
      <c r="N2011" s="668"/>
      <c r="P2011" s="618"/>
      <c r="Q2011" s="618"/>
      <c r="R2011" s="618"/>
      <c r="S2011" s="618"/>
      <c r="T2011" s="618"/>
      <c r="U2011" s="618"/>
      <c r="V2011" s="618"/>
      <c r="W2011" s="618"/>
      <c r="X2011" s="618"/>
      <c r="Y2011" s="618"/>
      <c r="Z2011" s="618"/>
      <c r="AC2011" s="619"/>
      <c r="AD2011" s="620"/>
      <c r="AJ2011" s="668"/>
      <c r="AO2011" s="612"/>
      <c r="AP2011" s="612"/>
      <c r="AY2011" s="623"/>
      <c r="BD2011" s="611"/>
      <c r="BG2011" s="624"/>
      <c r="BH2011" s="625"/>
      <c r="BI2011" s="672"/>
      <c r="BO2011" s="612"/>
      <c r="BY2011" s="669"/>
      <c r="CA2011" s="669"/>
    </row>
    <row r="2012" spans="3:79" s="610" customFormat="1">
      <c r="C2012" s="611"/>
      <c r="D2012" s="612"/>
      <c r="E2012" s="613"/>
      <c r="F2012" s="614"/>
      <c r="J2012" s="612"/>
      <c r="N2012" s="668"/>
      <c r="P2012" s="618"/>
      <c r="Q2012" s="618"/>
      <c r="R2012" s="618"/>
      <c r="S2012" s="618"/>
      <c r="T2012" s="618"/>
      <c r="U2012" s="618"/>
      <c r="V2012" s="618"/>
      <c r="W2012" s="618"/>
      <c r="X2012" s="618"/>
      <c r="Y2012" s="618"/>
      <c r="Z2012" s="618"/>
      <c r="AC2012" s="619"/>
      <c r="AD2012" s="620"/>
      <c r="AJ2012" s="668"/>
      <c r="AO2012" s="612"/>
      <c r="AP2012" s="612"/>
      <c r="AY2012" s="623"/>
      <c r="BD2012" s="611"/>
      <c r="BG2012" s="624"/>
      <c r="BH2012" s="625"/>
      <c r="BI2012" s="672"/>
      <c r="BO2012" s="612"/>
      <c r="BY2012" s="669"/>
      <c r="CA2012" s="669"/>
    </row>
    <row r="2013" spans="3:79" s="610" customFormat="1">
      <c r="C2013" s="611"/>
      <c r="D2013" s="612"/>
      <c r="E2013" s="613"/>
      <c r="F2013" s="614"/>
      <c r="J2013" s="612"/>
      <c r="N2013" s="668"/>
      <c r="P2013" s="618"/>
      <c r="Q2013" s="618"/>
      <c r="R2013" s="618"/>
      <c r="S2013" s="618"/>
      <c r="T2013" s="618"/>
      <c r="U2013" s="618"/>
      <c r="V2013" s="618"/>
      <c r="W2013" s="618"/>
      <c r="X2013" s="618"/>
      <c r="Y2013" s="618"/>
      <c r="Z2013" s="618"/>
      <c r="AC2013" s="619"/>
      <c r="AD2013" s="620"/>
      <c r="AJ2013" s="668"/>
      <c r="AO2013" s="612"/>
      <c r="AP2013" s="612"/>
      <c r="AY2013" s="623"/>
      <c r="BD2013" s="611"/>
      <c r="BG2013" s="624"/>
      <c r="BH2013" s="625"/>
      <c r="BI2013" s="672"/>
      <c r="BO2013" s="612"/>
      <c r="BY2013" s="669"/>
      <c r="CA2013" s="669"/>
    </row>
    <row r="2014" spans="3:79" s="610" customFormat="1">
      <c r="C2014" s="611"/>
      <c r="D2014" s="612"/>
      <c r="E2014" s="613"/>
      <c r="F2014" s="614"/>
      <c r="J2014" s="612"/>
      <c r="N2014" s="668"/>
      <c r="P2014" s="618"/>
      <c r="Q2014" s="618"/>
      <c r="R2014" s="618"/>
      <c r="S2014" s="618"/>
      <c r="T2014" s="618"/>
      <c r="U2014" s="618"/>
      <c r="V2014" s="618"/>
      <c r="W2014" s="618"/>
      <c r="X2014" s="618"/>
      <c r="Y2014" s="618"/>
      <c r="Z2014" s="618"/>
      <c r="AC2014" s="619"/>
      <c r="AD2014" s="620"/>
      <c r="AJ2014" s="668"/>
      <c r="AO2014" s="612"/>
      <c r="AP2014" s="612"/>
      <c r="AY2014" s="623"/>
      <c r="BD2014" s="611"/>
      <c r="BG2014" s="624"/>
      <c r="BH2014" s="625"/>
      <c r="BI2014" s="672"/>
      <c r="BO2014" s="612"/>
      <c r="BY2014" s="669"/>
      <c r="CA2014" s="669"/>
    </row>
    <row r="2015" spans="3:79" s="610" customFormat="1">
      <c r="C2015" s="611"/>
      <c r="D2015" s="612"/>
      <c r="E2015" s="613"/>
      <c r="F2015" s="614"/>
      <c r="J2015" s="612"/>
      <c r="N2015" s="668"/>
      <c r="P2015" s="618"/>
      <c r="Q2015" s="618"/>
      <c r="R2015" s="618"/>
      <c r="S2015" s="618"/>
      <c r="T2015" s="618"/>
      <c r="U2015" s="618"/>
      <c r="V2015" s="618"/>
      <c r="W2015" s="618"/>
      <c r="X2015" s="618"/>
      <c r="Y2015" s="618"/>
      <c r="Z2015" s="618"/>
      <c r="AC2015" s="619"/>
      <c r="AD2015" s="620"/>
      <c r="AJ2015" s="668"/>
      <c r="AO2015" s="612"/>
      <c r="AP2015" s="612"/>
      <c r="AY2015" s="623"/>
      <c r="BD2015" s="611"/>
      <c r="BG2015" s="624"/>
      <c r="BH2015" s="625"/>
      <c r="BI2015" s="672"/>
      <c r="BO2015" s="612"/>
      <c r="BY2015" s="669"/>
      <c r="CA2015" s="669"/>
    </row>
    <row r="2016" spans="3:79" s="610" customFormat="1">
      <c r="C2016" s="611"/>
      <c r="D2016" s="612"/>
      <c r="E2016" s="613"/>
      <c r="F2016" s="614"/>
      <c r="J2016" s="612"/>
      <c r="N2016" s="668"/>
      <c r="P2016" s="618"/>
      <c r="Q2016" s="618"/>
      <c r="R2016" s="618"/>
      <c r="S2016" s="618"/>
      <c r="T2016" s="618"/>
      <c r="U2016" s="618"/>
      <c r="V2016" s="618"/>
      <c r="W2016" s="618"/>
      <c r="X2016" s="618"/>
      <c r="Y2016" s="618"/>
      <c r="Z2016" s="618"/>
      <c r="AC2016" s="619"/>
      <c r="AD2016" s="620"/>
      <c r="AJ2016" s="668"/>
      <c r="AO2016" s="612"/>
      <c r="AP2016" s="612"/>
      <c r="AY2016" s="623"/>
      <c r="BD2016" s="611"/>
      <c r="BG2016" s="624"/>
      <c r="BH2016" s="625"/>
      <c r="BI2016" s="672"/>
      <c r="BO2016" s="612"/>
      <c r="BY2016" s="669"/>
      <c r="CA2016" s="669"/>
    </row>
    <row r="2017" spans="3:79" s="610" customFormat="1">
      <c r="C2017" s="611"/>
      <c r="D2017" s="612"/>
      <c r="E2017" s="613"/>
      <c r="F2017" s="614"/>
      <c r="J2017" s="612"/>
      <c r="N2017" s="668"/>
      <c r="P2017" s="618"/>
      <c r="Q2017" s="618"/>
      <c r="R2017" s="618"/>
      <c r="S2017" s="618"/>
      <c r="T2017" s="618"/>
      <c r="U2017" s="618"/>
      <c r="V2017" s="618"/>
      <c r="W2017" s="618"/>
      <c r="X2017" s="618"/>
      <c r="Y2017" s="618"/>
      <c r="Z2017" s="618"/>
      <c r="AC2017" s="619"/>
      <c r="AD2017" s="620"/>
      <c r="AJ2017" s="668"/>
      <c r="AO2017" s="612"/>
      <c r="AP2017" s="612"/>
      <c r="AY2017" s="623"/>
      <c r="BD2017" s="611"/>
      <c r="BG2017" s="624"/>
      <c r="BH2017" s="625"/>
      <c r="BI2017" s="672"/>
      <c r="BO2017" s="612"/>
      <c r="BY2017" s="669"/>
      <c r="CA2017" s="669"/>
    </row>
    <row r="2018" spans="3:79" s="610" customFormat="1">
      <c r="C2018" s="611"/>
      <c r="D2018" s="612"/>
      <c r="E2018" s="613"/>
      <c r="F2018" s="614"/>
      <c r="J2018" s="612"/>
      <c r="N2018" s="668"/>
      <c r="P2018" s="618"/>
      <c r="Q2018" s="618"/>
      <c r="R2018" s="618"/>
      <c r="S2018" s="618"/>
      <c r="T2018" s="618"/>
      <c r="U2018" s="618"/>
      <c r="V2018" s="618"/>
      <c r="W2018" s="618"/>
      <c r="X2018" s="618"/>
      <c r="Y2018" s="618"/>
      <c r="Z2018" s="618"/>
      <c r="AC2018" s="619"/>
      <c r="AD2018" s="620"/>
      <c r="AJ2018" s="668"/>
      <c r="AO2018" s="612"/>
      <c r="AP2018" s="612"/>
      <c r="AY2018" s="623"/>
      <c r="BD2018" s="611"/>
      <c r="BG2018" s="624"/>
      <c r="BH2018" s="625"/>
      <c r="BI2018" s="672"/>
      <c r="BO2018" s="612"/>
      <c r="BY2018" s="669"/>
      <c r="CA2018" s="669"/>
    </row>
    <row r="2019" spans="3:79" s="610" customFormat="1">
      <c r="C2019" s="611"/>
      <c r="D2019" s="612"/>
      <c r="E2019" s="613"/>
      <c r="F2019" s="614"/>
      <c r="J2019" s="612"/>
      <c r="N2019" s="668"/>
      <c r="P2019" s="618"/>
      <c r="Q2019" s="618"/>
      <c r="R2019" s="618"/>
      <c r="S2019" s="618"/>
      <c r="T2019" s="618"/>
      <c r="U2019" s="618"/>
      <c r="V2019" s="618"/>
      <c r="W2019" s="618"/>
      <c r="X2019" s="618"/>
      <c r="Y2019" s="618"/>
      <c r="Z2019" s="618"/>
      <c r="AC2019" s="619"/>
      <c r="AD2019" s="620"/>
      <c r="AJ2019" s="668"/>
      <c r="AO2019" s="612"/>
      <c r="AP2019" s="612"/>
      <c r="AY2019" s="623"/>
      <c r="BD2019" s="611"/>
      <c r="BG2019" s="624"/>
      <c r="BH2019" s="625"/>
      <c r="BI2019" s="672"/>
      <c r="BO2019" s="612"/>
      <c r="BY2019" s="669"/>
      <c r="CA2019" s="669"/>
    </row>
    <row r="2020" spans="3:79" s="610" customFormat="1">
      <c r="C2020" s="611"/>
      <c r="D2020" s="612"/>
      <c r="E2020" s="613"/>
      <c r="F2020" s="614"/>
      <c r="J2020" s="612"/>
      <c r="N2020" s="668"/>
      <c r="P2020" s="618"/>
      <c r="Q2020" s="618"/>
      <c r="R2020" s="618"/>
      <c r="S2020" s="618"/>
      <c r="T2020" s="618"/>
      <c r="U2020" s="618"/>
      <c r="V2020" s="618"/>
      <c r="W2020" s="618"/>
      <c r="X2020" s="618"/>
      <c r="Y2020" s="618"/>
      <c r="Z2020" s="618"/>
      <c r="AC2020" s="619"/>
      <c r="AD2020" s="620"/>
      <c r="AJ2020" s="668"/>
      <c r="AO2020" s="612"/>
      <c r="AP2020" s="612"/>
      <c r="AY2020" s="623"/>
      <c r="BD2020" s="611"/>
      <c r="BG2020" s="624"/>
      <c r="BH2020" s="625"/>
      <c r="BI2020" s="672"/>
      <c r="BO2020" s="612"/>
      <c r="BY2020" s="669"/>
      <c r="CA2020" s="669"/>
    </row>
    <row r="2021" spans="3:79" s="610" customFormat="1">
      <c r="C2021" s="611"/>
      <c r="D2021" s="612"/>
      <c r="E2021" s="613"/>
      <c r="F2021" s="614"/>
      <c r="J2021" s="612"/>
      <c r="N2021" s="668"/>
      <c r="P2021" s="618"/>
      <c r="Q2021" s="618"/>
      <c r="R2021" s="618"/>
      <c r="S2021" s="618"/>
      <c r="T2021" s="618"/>
      <c r="U2021" s="618"/>
      <c r="V2021" s="618"/>
      <c r="W2021" s="618"/>
      <c r="X2021" s="618"/>
      <c r="Y2021" s="618"/>
      <c r="Z2021" s="618"/>
      <c r="AC2021" s="619"/>
      <c r="AD2021" s="620"/>
      <c r="AJ2021" s="668"/>
      <c r="AO2021" s="612"/>
      <c r="AP2021" s="612"/>
      <c r="AY2021" s="623"/>
      <c r="BD2021" s="611"/>
      <c r="BG2021" s="624"/>
      <c r="BH2021" s="625"/>
      <c r="BI2021" s="672"/>
      <c r="BO2021" s="612"/>
      <c r="BY2021" s="669"/>
      <c r="CA2021" s="669"/>
    </row>
    <row r="2022" spans="3:79" s="610" customFormat="1">
      <c r="C2022" s="611"/>
      <c r="D2022" s="612"/>
      <c r="E2022" s="613"/>
      <c r="F2022" s="614"/>
      <c r="J2022" s="612"/>
      <c r="N2022" s="668"/>
      <c r="P2022" s="618"/>
      <c r="Q2022" s="618"/>
      <c r="R2022" s="618"/>
      <c r="S2022" s="618"/>
      <c r="T2022" s="618"/>
      <c r="U2022" s="618"/>
      <c r="V2022" s="618"/>
      <c r="W2022" s="618"/>
      <c r="X2022" s="618"/>
      <c r="Y2022" s="618"/>
      <c r="Z2022" s="618"/>
      <c r="AC2022" s="619"/>
      <c r="AD2022" s="620"/>
      <c r="AJ2022" s="668"/>
      <c r="AO2022" s="612"/>
      <c r="AP2022" s="612"/>
      <c r="AY2022" s="623"/>
      <c r="BD2022" s="611"/>
      <c r="BG2022" s="624"/>
      <c r="BH2022" s="625"/>
      <c r="BI2022" s="672"/>
      <c r="BO2022" s="612"/>
      <c r="BY2022" s="669"/>
      <c r="CA2022" s="669"/>
    </row>
    <row r="2023" spans="3:79" s="610" customFormat="1">
      <c r="C2023" s="611"/>
      <c r="D2023" s="612"/>
      <c r="E2023" s="613"/>
      <c r="F2023" s="614"/>
      <c r="J2023" s="612"/>
      <c r="N2023" s="668"/>
      <c r="P2023" s="618"/>
      <c r="Q2023" s="618"/>
      <c r="R2023" s="618"/>
      <c r="S2023" s="618"/>
      <c r="T2023" s="618"/>
      <c r="U2023" s="618"/>
      <c r="V2023" s="618"/>
      <c r="W2023" s="618"/>
      <c r="X2023" s="618"/>
      <c r="Y2023" s="618"/>
      <c r="Z2023" s="618"/>
      <c r="AC2023" s="619"/>
      <c r="AD2023" s="620"/>
      <c r="AJ2023" s="668"/>
      <c r="AO2023" s="612"/>
      <c r="AP2023" s="612"/>
      <c r="AY2023" s="623"/>
      <c r="BD2023" s="611"/>
      <c r="BG2023" s="624"/>
      <c r="BH2023" s="625"/>
      <c r="BI2023" s="672"/>
      <c r="BO2023" s="612"/>
      <c r="BY2023" s="669"/>
      <c r="CA2023" s="669"/>
    </row>
    <row r="2024" spans="3:79" s="610" customFormat="1">
      <c r="C2024" s="611"/>
      <c r="D2024" s="612"/>
      <c r="E2024" s="613"/>
      <c r="F2024" s="614"/>
      <c r="J2024" s="612"/>
      <c r="N2024" s="668"/>
      <c r="P2024" s="618"/>
      <c r="Q2024" s="618"/>
      <c r="R2024" s="618"/>
      <c r="S2024" s="618"/>
      <c r="T2024" s="618"/>
      <c r="U2024" s="618"/>
      <c r="V2024" s="618"/>
      <c r="W2024" s="618"/>
      <c r="X2024" s="618"/>
      <c r="Y2024" s="618"/>
      <c r="Z2024" s="618"/>
      <c r="AC2024" s="619"/>
      <c r="AD2024" s="620"/>
      <c r="AJ2024" s="668"/>
      <c r="AO2024" s="612"/>
      <c r="AP2024" s="612"/>
      <c r="AY2024" s="623"/>
      <c r="BD2024" s="611"/>
      <c r="BG2024" s="624"/>
      <c r="BH2024" s="625"/>
      <c r="BI2024" s="672"/>
      <c r="BO2024" s="612"/>
      <c r="BY2024" s="669"/>
      <c r="CA2024" s="669"/>
    </row>
    <row r="2025" spans="3:79" s="610" customFormat="1">
      <c r="C2025" s="611"/>
      <c r="D2025" s="612"/>
      <c r="E2025" s="613"/>
      <c r="F2025" s="614"/>
      <c r="J2025" s="612"/>
      <c r="N2025" s="668"/>
      <c r="P2025" s="618"/>
      <c r="Q2025" s="618"/>
      <c r="R2025" s="618"/>
      <c r="S2025" s="618"/>
      <c r="T2025" s="618"/>
      <c r="U2025" s="618"/>
      <c r="V2025" s="618"/>
      <c r="W2025" s="618"/>
      <c r="X2025" s="618"/>
      <c r="Y2025" s="618"/>
      <c r="Z2025" s="618"/>
      <c r="AC2025" s="619"/>
      <c r="AD2025" s="620"/>
      <c r="AJ2025" s="668"/>
      <c r="AO2025" s="612"/>
      <c r="AP2025" s="612"/>
      <c r="AY2025" s="623"/>
      <c r="BD2025" s="611"/>
      <c r="BG2025" s="624"/>
      <c r="BH2025" s="625"/>
      <c r="BI2025" s="672"/>
      <c r="BO2025" s="612"/>
      <c r="BY2025" s="669"/>
      <c r="CA2025" s="669"/>
    </row>
    <row r="2026" spans="3:79" s="610" customFormat="1">
      <c r="C2026" s="611"/>
      <c r="D2026" s="612"/>
      <c r="E2026" s="613"/>
      <c r="F2026" s="614"/>
      <c r="J2026" s="612"/>
      <c r="N2026" s="668"/>
      <c r="P2026" s="618"/>
      <c r="Q2026" s="618"/>
      <c r="R2026" s="618"/>
      <c r="S2026" s="618"/>
      <c r="T2026" s="618"/>
      <c r="U2026" s="618"/>
      <c r="V2026" s="618"/>
      <c r="W2026" s="618"/>
      <c r="X2026" s="618"/>
      <c r="Y2026" s="618"/>
      <c r="Z2026" s="618"/>
      <c r="AC2026" s="619"/>
      <c r="AD2026" s="620"/>
      <c r="AJ2026" s="668"/>
      <c r="AO2026" s="612"/>
      <c r="AP2026" s="612"/>
      <c r="AY2026" s="623"/>
      <c r="BD2026" s="611"/>
      <c r="BG2026" s="624"/>
      <c r="BH2026" s="625"/>
      <c r="BI2026" s="672"/>
      <c r="BO2026" s="612"/>
      <c r="BY2026" s="669"/>
      <c r="CA2026" s="669"/>
    </row>
    <row r="2027" spans="3:79" s="610" customFormat="1">
      <c r="C2027" s="611"/>
      <c r="D2027" s="612"/>
      <c r="E2027" s="613"/>
      <c r="F2027" s="614"/>
      <c r="J2027" s="612"/>
      <c r="N2027" s="668"/>
      <c r="P2027" s="618"/>
      <c r="Q2027" s="618"/>
      <c r="R2027" s="618"/>
      <c r="S2027" s="618"/>
      <c r="T2027" s="618"/>
      <c r="U2027" s="618"/>
      <c r="V2027" s="618"/>
      <c r="W2027" s="618"/>
      <c r="X2027" s="618"/>
      <c r="Y2027" s="618"/>
      <c r="Z2027" s="618"/>
      <c r="AC2027" s="619"/>
      <c r="AD2027" s="620"/>
      <c r="AJ2027" s="668"/>
      <c r="AO2027" s="612"/>
      <c r="AP2027" s="612"/>
      <c r="AY2027" s="623"/>
      <c r="BD2027" s="611"/>
      <c r="BG2027" s="624"/>
      <c r="BH2027" s="625"/>
      <c r="BI2027" s="672"/>
      <c r="BO2027" s="612"/>
      <c r="BY2027" s="669"/>
      <c r="CA2027" s="669"/>
    </row>
    <row r="2028" spans="3:79" s="610" customFormat="1">
      <c r="C2028" s="611"/>
      <c r="D2028" s="612"/>
      <c r="E2028" s="613"/>
      <c r="F2028" s="614"/>
      <c r="J2028" s="612"/>
      <c r="N2028" s="668"/>
      <c r="P2028" s="618"/>
      <c r="Q2028" s="618"/>
      <c r="R2028" s="618"/>
      <c r="S2028" s="618"/>
      <c r="T2028" s="618"/>
      <c r="U2028" s="618"/>
      <c r="V2028" s="618"/>
      <c r="W2028" s="618"/>
      <c r="X2028" s="618"/>
      <c r="Y2028" s="618"/>
      <c r="Z2028" s="618"/>
      <c r="AC2028" s="619"/>
      <c r="AD2028" s="620"/>
      <c r="AJ2028" s="668"/>
      <c r="AO2028" s="612"/>
      <c r="AP2028" s="612"/>
      <c r="AY2028" s="623"/>
      <c r="BD2028" s="611"/>
      <c r="BG2028" s="624"/>
      <c r="BH2028" s="625"/>
      <c r="BI2028" s="672"/>
      <c r="BO2028" s="612"/>
      <c r="BY2028" s="669"/>
      <c r="CA2028" s="669"/>
    </row>
    <row r="2029" spans="3:79" s="610" customFormat="1">
      <c r="C2029" s="611"/>
      <c r="D2029" s="612"/>
      <c r="E2029" s="613"/>
      <c r="F2029" s="614"/>
      <c r="J2029" s="612"/>
      <c r="N2029" s="668"/>
      <c r="P2029" s="618"/>
      <c r="Q2029" s="618"/>
      <c r="R2029" s="618"/>
      <c r="S2029" s="618"/>
      <c r="T2029" s="618"/>
      <c r="U2029" s="618"/>
      <c r="V2029" s="618"/>
      <c r="W2029" s="618"/>
      <c r="X2029" s="618"/>
      <c r="Y2029" s="618"/>
      <c r="Z2029" s="618"/>
      <c r="AC2029" s="619"/>
      <c r="AD2029" s="620"/>
      <c r="AJ2029" s="668"/>
      <c r="AO2029" s="612"/>
      <c r="AP2029" s="612"/>
      <c r="AY2029" s="623"/>
      <c r="BD2029" s="611"/>
      <c r="BG2029" s="624"/>
      <c r="BH2029" s="625"/>
      <c r="BI2029" s="672"/>
      <c r="BO2029" s="612"/>
      <c r="BY2029" s="669"/>
      <c r="CA2029" s="669"/>
    </row>
    <row r="2030" spans="3:79" s="610" customFormat="1">
      <c r="C2030" s="611"/>
      <c r="D2030" s="612"/>
      <c r="E2030" s="613"/>
      <c r="F2030" s="614"/>
      <c r="J2030" s="612"/>
      <c r="N2030" s="668"/>
      <c r="P2030" s="618"/>
      <c r="Q2030" s="618"/>
      <c r="R2030" s="618"/>
      <c r="S2030" s="618"/>
      <c r="T2030" s="618"/>
      <c r="U2030" s="618"/>
      <c r="V2030" s="618"/>
      <c r="W2030" s="618"/>
      <c r="X2030" s="618"/>
      <c r="Y2030" s="618"/>
      <c r="Z2030" s="618"/>
      <c r="AC2030" s="619"/>
      <c r="AD2030" s="620"/>
      <c r="AJ2030" s="668"/>
      <c r="AO2030" s="612"/>
      <c r="AP2030" s="612"/>
      <c r="AY2030" s="623"/>
      <c r="BD2030" s="611"/>
      <c r="BG2030" s="624"/>
      <c r="BH2030" s="625"/>
      <c r="BI2030" s="672"/>
      <c r="BO2030" s="612"/>
      <c r="BY2030" s="669"/>
      <c r="CA2030" s="669"/>
    </row>
    <row r="2031" spans="3:79" s="610" customFormat="1">
      <c r="C2031" s="611"/>
      <c r="D2031" s="612"/>
      <c r="E2031" s="613"/>
      <c r="F2031" s="614"/>
      <c r="J2031" s="612"/>
      <c r="N2031" s="668"/>
      <c r="P2031" s="618"/>
      <c r="Q2031" s="618"/>
      <c r="R2031" s="618"/>
      <c r="S2031" s="618"/>
      <c r="T2031" s="618"/>
      <c r="U2031" s="618"/>
      <c r="V2031" s="618"/>
      <c r="W2031" s="618"/>
      <c r="X2031" s="618"/>
      <c r="Y2031" s="618"/>
      <c r="Z2031" s="618"/>
      <c r="AC2031" s="619"/>
      <c r="AD2031" s="620"/>
      <c r="AJ2031" s="668"/>
      <c r="AO2031" s="612"/>
      <c r="AP2031" s="612"/>
      <c r="AY2031" s="623"/>
      <c r="BD2031" s="611"/>
      <c r="BG2031" s="624"/>
      <c r="BH2031" s="625"/>
      <c r="BI2031" s="672"/>
      <c r="BO2031" s="612"/>
      <c r="BY2031" s="669"/>
      <c r="CA2031" s="669"/>
    </row>
    <row r="2032" spans="3:79" s="610" customFormat="1">
      <c r="C2032" s="611"/>
      <c r="D2032" s="612"/>
      <c r="E2032" s="613"/>
      <c r="F2032" s="614"/>
      <c r="J2032" s="612"/>
      <c r="N2032" s="668"/>
      <c r="P2032" s="618"/>
      <c r="Q2032" s="618"/>
      <c r="R2032" s="618"/>
      <c r="S2032" s="618"/>
      <c r="T2032" s="618"/>
      <c r="U2032" s="618"/>
      <c r="V2032" s="618"/>
      <c r="W2032" s="618"/>
      <c r="X2032" s="618"/>
      <c r="Y2032" s="618"/>
      <c r="Z2032" s="618"/>
      <c r="AC2032" s="619"/>
      <c r="AD2032" s="620"/>
      <c r="AJ2032" s="668"/>
      <c r="AO2032" s="612"/>
      <c r="AP2032" s="612"/>
      <c r="AY2032" s="623"/>
      <c r="BD2032" s="611"/>
      <c r="BG2032" s="624"/>
      <c r="BH2032" s="625"/>
      <c r="BI2032" s="672"/>
      <c r="BO2032" s="612"/>
      <c r="BY2032" s="669"/>
      <c r="CA2032" s="669"/>
    </row>
    <row r="2033" spans="3:79" s="610" customFormat="1">
      <c r="C2033" s="611"/>
      <c r="D2033" s="612"/>
      <c r="E2033" s="613"/>
      <c r="F2033" s="614"/>
      <c r="J2033" s="612"/>
      <c r="N2033" s="668"/>
      <c r="P2033" s="618"/>
      <c r="Q2033" s="618"/>
      <c r="R2033" s="618"/>
      <c r="S2033" s="618"/>
      <c r="T2033" s="618"/>
      <c r="U2033" s="618"/>
      <c r="V2033" s="618"/>
      <c r="W2033" s="618"/>
      <c r="X2033" s="618"/>
      <c r="Y2033" s="618"/>
      <c r="Z2033" s="618"/>
      <c r="AC2033" s="619"/>
      <c r="AD2033" s="620"/>
      <c r="AJ2033" s="668"/>
      <c r="AO2033" s="612"/>
      <c r="AP2033" s="612"/>
      <c r="AY2033" s="623"/>
      <c r="BD2033" s="611"/>
      <c r="BG2033" s="624"/>
      <c r="BH2033" s="625"/>
      <c r="BI2033" s="672"/>
      <c r="BO2033" s="612"/>
      <c r="BY2033" s="669"/>
      <c r="CA2033" s="669"/>
    </row>
    <row r="2034" spans="3:79" s="610" customFormat="1">
      <c r="C2034" s="611"/>
      <c r="D2034" s="612"/>
      <c r="E2034" s="613"/>
      <c r="F2034" s="614"/>
      <c r="J2034" s="612"/>
      <c r="N2034" s="668"/>
      <c r="P2034" s="618"/>
      <c r="Q2034" s="618"/>
      <c r="R2034" s="618"/>
      <c r="S2034" s="618"/>
      <c r="T2034" s="618"/>
      <c r="U2034" s="618"/>
      <c r="V2034" s="618"/>
      <c r="W2034" s="618"/>
      <c r="X2034" s="618"/>
      <c r="Y2034" s="618"/>
      <c r="Z2034" s="618"/>
      <c r="AC2034" s="619"/>
      <c r="AD2034" s="620"/>
      <c r="AJ2034" s="668"/>
      <c r="AO2034" s="612"/>
      <c r="AP2034" s="612"/>
      <c r="AY2034" s="623"/>
      <c r="BD2034" s="611"/>
      <c r="BG2034" s="624"/>
      <c r="BH2034" s="625"/>
      <c r="BI2034" s="672"/>
      <c r="BO2034" s="612"/>
      <c r="BY2034" s="669"/>
      <c r="CA2034" s="669"/>
    </row>
    <row r="2035" spans="3:79" s="610" customFormat="1">
      <c r="C2035" s="611"/>
      <c r="D2035" s="612"/>
      <c r="E2035" s="613"/>
      <c r="F2035" s="614"/>
      <c r="J2035" s="612"/>
      <c r="N2035" s="668"/>
      <c r="P2035" s="618"/>
      <c r="Q2035" s="618"/>
      <c r="R2035" s="618"/>
      <c r="S2035" s="618"/>
      <c r="T2035" s="618"/>
      <c r="U2035" s="618"/>
      <c r="V2035" s="618"/>
      <c r="W2035" s="618"/>
      <c r="X2035" s="618"/>
      <c r="Y2035" s="618"/>
      <c r="Z2035" s="618"/>
      <c r="AC2035" s="619"/>
      <c r="AD2035" s="620"/>
      <c r="AJ2035" s="668"/>
      <c r="AO2035" s="612"/>
      <c r="AP2035" s="612"/>
      <c r="AY2035" s="623"/>
      <c r="BD2035" s="611"/>
      <c r="BG2035" s="624"/>
      <c r="BH2035" s="625"/>
      <c r="BI2035" s="672"/>
      <c r="BO2035" s="612"/>
      <c r="BY2035" s="669"/>
      <c r="CA2035" s="669"/>
    </row>
    <row r="2036" spans="3:79" s="610" customFormat="1">
      <c r="C2036" s="611"/>
      <c r="D2036" s="612"/>
      <c r="E2036" s="613"/>
      <c r="F2036" s="614"/>
      <c r="J2036" s="612"/>
      <c r="N2036" s="668"/>
      <c r="P2036" s="618"/>
      <c r="Q2036" s="618"/>
      <c r="R2036" s="618"/>
      <c r="S2036" s="618"/>
      <c r="T2036" s="618"/>
      <c r="U2036" s="618"/>
      <c r="V2036" s="618"/>
      <c r="W2036" s="618"/>
      <c r="X2036" s="618"/>
      <c r="Y2036" s="618"/>
      <c r="Z2036" s="618"/>
      <c r="AC2036" s="619"/>
      <c r="AD2036" s="620"/>
      <c r="AJ2036" s="668"/>
      <c r="AO2036" s="612"/>
      <c r="AP2036" s="612"/>
      <c r="AY2036" s="623"/>
      <c r="BD2036" s="611"/>
      <c r="BG2036" s="624"/>
      <c r="BH2036" s="625"/>
      <c r="BI2036" s="672"/>
      <c r="BO2036" s="612"/>
      <c r="BY2036" s="669"/>
      <c r="CA2036" s="669"/>
    </row>
    <row r="2037" spans="3:79" s="610" customFormat="1">
      <c r="C2037" s="611"/>
      <c r="D2037" s="612"/>
      <c r="E2037" s="613"/>
      <c r="F2037" s="614"/>
      <c r="J2037" s="612"/>
      <c r="N2037" s="668"/>
      <c r="P2037" s="618"/>
      <c r="Q2037" s="618"/>
      <c r="R2037" s="618"/>
      <c r="S2037" s="618"/>
      <c r="T2037" s="618"/>
      <c r="U2037" s="618"/>
      <c r="V2037" s="618"/>
      <c r="W2037" s="618"/>
      <c r="X2037" s="618"/>
      <c r="Y2037" s="618"/>
      <c r="Z2037" s="618"/>
      <c r="AC2037" s="619"/>
      <c r="AD2037" s="620"/>
      <c r="AJ2037" s="668"/>
      <c r="AO2037" s="612"/>
      <c r="AP2037" s="612"/>
      <c r="AY2037" s="623"/>
      <c r="BD2037" s="611"/>
      <c r="BG2037" s="624"/>
      <c r="BH2037" s="625"/>
      <c r="BI2037" s="672"/>
      <c r="BO2037" s="612"/>
      <c r="BY2037" s="669"/>
      <c r="CA2037" s="669"/>
    </row>
    <row r="2038" spans="3:79" s="610" customFormat="1">
      <c r="C2038" s="611"/>
      <c r="D2038" s="612"/>
      <c r="E2038" s="613"/>
      <c r="F2038" s="614"/>
      <c r="J2038" s="612"/>
      <c r="N2038" s="668"/>
      <c r="P2038" s="618"/>
      <c r="Q2038" s="618"/>
      <c r="R2038" s="618"/>
      <c r="S2038" s="618"/>
      <c r="T2038" s="618"/>
      <c r="U2038" s="618"/>
      <c r="V2038" s="618"/>
      <c r="W2038" s="618"/>
      <c r="X2038" s="618"/>
      <c r="Y2038" s="618"/>
      <c r="Z2038" s="618"/>
      <c r="AC2038" s="619"/>
      <c r="AD2038" s="620"/>
      <c r="AJ2038" s="668"/>
      <c r="AO2038" s="612"/>
      <c r="AP2038" s="612"/>
      <c r="AY2038" s="623"/>
      <c r="BD2038" s="611"/>
      <c r="BG2038" s="624"/>
      <c r="BH2038" s="625"/>
      <c r="BI2038" s="672"/>
      <c r="BO2038" s="612"/>
      <c r="BY2038" s="669"/>
      <c r="CA2038" s="669"/>
    </row>
    <row r="2039" spans="3:79" s="610" customFormat="1">
      <c r="C2039" s="611"/>
      <c r="D2039" s="612"/>
      <c r="E2039" s="613"/>
      <c r="F2039" s="614"/>
      <c r="J2039" s="612"/>
      <c r="N2039" s="668"/>
      <c r="P2039" s="618"/>
      <c r="Q2039" s="618"/>
      <c r="R2039" s="618"/>
      <c r="S2039" s="618"/>
      <c r="T2039" s="618"/>
      <c r="U2039" s="618"/>
      <c r="V2039" s="618"/>
      <c r="W2039" s="618"/>
      <c r="X2039" s="618"/>
      <c r="Y2039" s="618"/>
      <c r="Z2039" s="618"/>
      <c r="AC2039" s="619"/>
      <c r="AD2039" s="620"/>
      <c r="AJ2039" s="668"/>
      <c r="AO2039" s="612"/>
      <c r="AP2039" s="612"/>
      <c r="AY2039" s="623"/>
      <c r="BD2039" s="611"/>
      <c r="BG2039" s="624"/>
      <c r="BH2039" s="625"/>
      <c r="BI2039" s="672"/>
      <c r="BO2039" s="612"/>
      <c r="BY2039" s="669"/>
      <c r="CA2039" s="669"/>
    </row>
    <row r="2040" spans="3:79" s="610" customFormat="1">
      <c r="C2040" s="611"/>
      <c r="D2040" s="612"/>
      <c r="E2040" s="613"/>
      <c r="F2040" s="614"/>
      <c r="J2040" s="612"/>
      <c r="N2040" s="668"/>
      <c r="P2040" s="618"/>
      <c r="Q2040" s="618"/>
      <c r="R2040" s="618"/>
      <c r="S2040" s="618"/>
      <c r="T2040" s="618"/>
      <c r="U2040" s="618"/>
      <c r="V2040" s="618"/>
      <c r="W2040" s="618"/>
      <c r="X2040" s="618"/>
      <c r="Y2040" s="618"/>
      <c r="Z2040" s="618"/>
      <c r="AC2040" s="619"/>
      <c r="AD2040" s="620"/>
      <c r="AJ2040" s="668"/>
      <c r="AO2040" s="612"/>
      <c r="AP2040" s="612"/>
      <c r="AY2040" s="623"/>
      <c r="BD2040" s="611"/>
      <c r="BG2040" s="624"/>
      <c r="BH2040" s="625"/>
      <c r="BI2040" s="672"/>
      <c r="BO2040" s="612"/>
      <c r="BY2040" s="669"/>
      <c r="CA2040" s="669"/>
    </row>
    <row r="2041" spans="3:79" s="610" customFormat="1">
      <c r="C2041" s="611"/>
      <c r="D2041" s="612"/>
      <c r="E2041" s="613"/>
      <c r="F2041" s="614"/>
      <c r="J2041" s="612"/>
      <c r="N2041" s="668"/>
      <c r="P2041" s="618"/>
      <c r="Q2041" s="618"/>
      <c r="R2041" s="618"/>
      <c r="S2041" s="618"/>
      <c r="T2041" s="618"/>
      <c r="U2041" s="618"/>
      <c r="V2041" s="618"/>
      <c r="W2041" s="618"/>
      <c r="X2041" s="618"/>
      <c r="Y2041" s="618"/>
      <c r="Z2041" s="618"/>
      <c r="AC2041" s="619"/>
      <c r="AD2041" s="620"/>
      <c r="AJ2041" s="668"/>
      <c r="AO2041" s="612"/>
      <c r="AP2041" s="612"/>
      <c r="AY2041" s="623"/>
      <c r="BD2041" s="611"/>
      <c r="BG2041" s="624"/>
      <c r="BH2041" s="625"/>
      <c r="BI2041" s="672"/>
      <c r="BO2041" s="612"/>
      <c r="BY2041" s="669"/>
      <c r="CA2041" s="669"/>
    </row>
    <row r="2042" spans="3:79" s="610" customFormat="1">
      <c r="C2042" s="611"/>
      <c r="D2042" s="612"/>
      <c r="E2042" s="613"/>
      <c r="F2042" s="614"/>
      <c r="J2042" s="612"/>
      <c r="N2042" s="668"/>
      <c r="P2042" s="618"/>
      <c r="Q2042" s="618"/>
      <c r="R2042" s="618"/>
      <c r="S2042" s="618"/>
      <c r="T2042" s="618"/>
      <c r="U2042" s="618"/>
      <c r="V2042" s="618"/>
      <c r="W2042" s="618"/>
      <c r="X2042" s="618"/>
      <c r="Y2042" s="618"/>
      <c r="Z2042" s="618"/>
      <c r="AC2042" s="619"/>
      <c r="AD2042" s="620"/>
      <c r="AJ2042" s="668"/>
      <c r="AO2042" s="612"/>
      <c r="AP2042" s="612"/>
      <c r="AY2042" s="623"/>
      <c r="BD2042" s="611"/>
      <c r="BG2042" s="624"/>
      <c r="BH2042" s="625"/>
      <c r="BI2042" s="672"/>
      <c r="BO2042" s="612"/>
      <c r="BY2042" s="669"/>
      <c r="CA2042" s="669"/>
    </row>
    <row r="2043" spans="3:79" s="610" customFormat="1">
      <c r="C2043" s="611"/>
      <c r="D2043" s="612"/>
      <c r="E2043" s="613"/>
      <c r="F2043" s="614"/>
      <c r="J2043" s="612"/>
      <c r="N2043" s="668"/>
      <c r="P2043" s="618"/>
      <c r="Q2043" s="618"/>
      <c r="R2043" s="618"/>
      <c r="S2043" s="618"/>
      <c r="T2043" s="618"/>
      <c r="U2043" s="618"/>
      <c r="V2043" s="618"/>
      <c r="W2043" s="618"/>
      <c r="X2043" s="618"/>
      <c r="Y2043" s="618"/>
      <c r="Z2043" s="618"/>
      <c r="AC2043" s="619"/>
      <c r="AD2043" s="620"/>
      <c r="AJ2043" s="668"/>
      <c r="AO2043" s="612"/>
      <c r="AP2043" s="612"/>
      <c r="AY2043" s="623"/>
      <c r="BD2043" s="611"/>
      <c r="BG2043" s="624"/>
      <c r="BH2043" s="625"/>
      <c r="BI2043" s="672"/>
      <c r="BO2043" s="612"/>
      <c r="BY2043" s="669"/>
      <c r="CA2043" s="669"/>
    </row>
    <row r="2044" spans="3:79" s="610" customFormat="1">
      <c r="C2044" s="611"/>
      <c r="D2044" s="612"/>
      <c r="E2044" s="613"/>
      <c r="F2044" s="614"/>
      <c r="J2044" s="612"/>
      <c r="N2044" s="668"/>
      <c r="P2044" s="618"/>
      <c r="Q2044" s="618"/>
      <c r="R2044" s="618"/>
      <c r="S2044" s="618"/>
      <c r="T2044" s="618"/>
      <c r="U2044" s="618"/>
      <c r="V2044" s="618"/>
      <c r="W2044" s="618"/>
      <c r="X2044" s="618"/>
      <c r="Y2044" s="618"/>
      <c r="Z2044" s="618"/>
      <c r="AC2044" s="619"/>
      <c r="AD2044" s="620"/>
      <c r="AJ2044" s="668"/>
      <c r="AO2044" s="612"/>
      <c r="AP2044" s="612"/>
      <c r="AY2044" s="623"/>
      <c r="BD2044" s="611"/>
      <c r="BG2044" s="624"/>
      <c r="BH2044" s="625"/>
      <c r="BI2044" s="672"/>
      <c r="BO2044" s="612"/>
      <c r="BY2044" s="669"/>
      <c r="CA2044" s="669"/>
    </row>
    <row r="2045" spans="3:79" s="610" customFormat="1">
      <c r="C2045" s="611"/>
      <c r="D2045" s="612"/>
      <c r="E2045" s="613"/>
      <c r="F2045" s="614"/>
      <c r="J2045" s="612"/>
      <c r="N2045" s="668"/>
      <c r="P2045" s="618"/>
      <c r="Q2045" s="618"/>
      <c r="R2045" s="618"/>
      <c r="S2045" s="618"/>
      <c r="T2045" s="618"/>
      <c r="U2045" s="618"/>
      <c r="V2045" s="618"/>
      <c r="W2045" s="618"/>
      <c r="X2045" s="618"/>
      <c r="Y2045" s="618"/>
      <c r="Z2045" s="618"/>
      <c r="AC2045" s="619"/>
      <c r="AD2045" s="620"/>
      <c r="AJ2045" s="668"/>
      <c r="AO2045" s="612"/>
      <c r="AP2045" s="612"/>
      <c r="AY2045" s="623"/>
      <c r="BD2045" s="611"/>
      <c r="BG2045" s="624"/>
      <c r="BH2045" s="625"/>
      <c r="BI2045" s="672"/>
      <c r="BO2045" s="612"/>
      <c r="BY2045" s="669"/>
      <c r="CA2045" s="669"/>
    </row>
    <row r="2046" spans="3:79" s="610" customFormat="1">
      <c r="C2046" s="611"/>
      <c r="D2046" s="612"/>
      <c r="E2046" s="613"/>
      <c r="F2046" s="614"/>
      <c r="J2046" s="612"/>
      <c r="N2046" s="668"/>
      <c r="P2046" s="618"/>
      <c r="Q2046" s="618"/>
      <c r="R2046" s="618"/>
      <c r="S2046" s="618"/>
      <c r="T2046" s="618"/>
      <c r="U2046" s="618"/>
      <c r="V2046" s="618"/>
      <c r="W2046" s="618"/>
      <c r="X2046" s="618"/>
      <c r="Y2046" s="618"/>
      <c r="Z2046" s="618"/>
      <c r="AC2046" s="619"/>
      <c r="AD2046" s="620"/>
      <c r="AJ2046" s="668"/>
      <c r="AO2046" s="612"/>
      <c r="AP2046" s="612"/>
      <c r="AY2046" s="623"/>
      <c r="BD2046" s="611"/>
      <c r="BG2046" s="624"/>
      <c r="BH2046" s="625"/>
      <c r="BI2046" s="672"/>
      <c r="BO2046" s="612"/>
      <c r="BY2046" s="669"/>
      <c r="CA2046" s="669"/>
    </row>
    <row r="2047" spans="3:79" s="610" customFormat="1">
      <c r="C2047" s="611"/>
      <c r="D2047" s="612"/>
      <c r="E2047" s="613"/>
      <c r="F2047" s="614"/>
      <c r="J2047" s="612"/>
      <c r="N2047" s="668"/>
      <c r="P2047" s="618"/>
      <c r="Q2047" s="618"/>
      <c r="R2047" s="618"/>
      <c r="S2047" s="618"/>
      <c r="T2047" s="618"/>
      <c r="U2047" s="618"/>
      <c r="V2047" s="618"/>
      <c r="W2047" s="618"/>
      <c r="X2047" s="618"/>
      <c r="Y2047" s="618"/>
      <c r="Z2047" s="618"/>
      <c r="AC2047" s="619"/>
      <c r="AD2047" s="620"/>
      <c r="AJ2047" s="668"/>
      <c r="AO2047" s="612"/>
      <c r="AP2047" s="612"/>
      <c r="AY2047" s="623"/>
      <c r="BD2047" s="611"/>
      <c r="BG2047" s="624"/>
      <c r="BH2047" s="625"/>
      <c r="BI2047" s="672"/>
      <c r="BO2047" s="612"/>
      <c r="BY2047" s="669"/>
      <c r="CA2047" s="669"/>
    </row>
    <row r="2048" spans="3:79" s="610" customFormat="1">
      <c r="C2048" s="611"/>
      <c r="D2048" s="612"/>
      <c r="E2048" s="613"/>
      <c r="F2048" s="614"/>
      <c r="J2048" s="612"/>
      <c r="N2048" s="668"/>
      <c r="P2048" s="618"/>
      <c r="Q2048" s="618"/>
      <c r="R2048" s="618"/>
      <c r="S2048" s="618"/>
      <c r="T2048" s="618"/>
      <c r="U2048" s="618"/>
      <c r="V2048" s="618"/>
      <c r="W2048" s="618"/>
      <c r="X2048" s="618"/>
      <c r="Y2048" s="618"/>
      <c r="Z2048" s="618"/>
      <c r="AC2048" s="619"/>
      <c r="AD2048" s="620"/>
      <c r="AJ2048" s="668"/>
      <c r="AO2048" s="612"/>
      <c r="AP2048" s="612"/>
      <c r="AY2048" s="623"/>
      <c r="BD2048" s="611"/>
      <c r="BG2048" s="624"/>
      <c r="BH2048" s="625"/>
      <c r="BI2048" s="672"/>
      <c r="BO2048" s="612"/>
      <c r="BY2048" s="669"/>
      <c r="CA2048" s="669"/>
    </row>
    <row r="2049" spans="3:79" s="610" customFormat="1">
      <c r="C2049" s="611"/>
      <c r="D2049" s="612"/>
      <c r="E2049" s="613"/>
      <c r="F2049" s="614"/>
      <c r="J2049" s="612"/>
      <c r="N2049" s="668"/>
      <c r="P2049" s="618"/>
      <c r="Q2049" s="618"/>
      <c r="R2049" s="618"/>
      <c r="S2049" s="618"/>
      <c r="T2049" s="618"/>
      <c r="U2049" s="618"/>
      <c r="V2049" s="618"/>
      <c r="W2049" s="618"/>
      <c r="X2049" s="618"/>
      <c r="Y2049" s="618"/>
      <c r="Z2049" s="618"/>
      <c r="AC2049" s="619"/>
      <c r="AD2049" s="620"/>
      <c r="AJ2049" s="668"/>
      <c r="AO2049" s="612"/>
      <c r="AP2049" s="612"/>
      <c r="AY2049" s="623"/>
      <c r="BD2049" s="611"/>
      <c r="BG2049" s="624"/>
      <c r="BH2049" s="625"/>
      <c r="BI2049" s="672"/>
      <c r="BO2049" s="612"/>
      <c r="BY2049" s="669"/>
      <c r="CA2049" s="669"/>
    </row>
    <row r="2050" spans="3:79" s="610" customFormat="1">
      <c r="C2050" s="611"/>
      <c r="D2050" s="612"/>
      <c r="E2050" s="613"/>
      <c r="F2050" s="614"/>
      <c r="J2050" s="612"/>
      <c r="N2050" s="668"/>
      <c r="P2050" s="618"/>
      <c r="Q2050" s="618"/>
      <c r="R2050" s="618"/>
      <c r="S2050" s="618"/>
      <c r="T2050" s="618"/>
      <c r="U2050" s="618"/>
      <c r="V2050" s="618"/>
      <c r="W2050" s="618"/>
      <c r="X2050" s="618"/>
      <c r="Y2050" s="618"/>
      <c r="Z2050" s="618"/>
      <c r="AC2050" s="619"/>
      <c r="AD2050" s="620"/>
      <c r="AJ2050" s="668"/>
      <c r="AO2050" s="612"/>
      <c r="AP2050" s="612"/>
      <c r="AY2050" s="623"/>
      <c r="BD2050" s="611"/>
      <c r="BG2050" s="624"/>
      <c r="BH2050" s="625"/>
      <c r="BI2050" s="672"/>
      <c r="BO2050" s="612"/>
      <c r="BY2050" s="669"/>
      <c r="CA2050" s="669"/>
    </row>
    <row r="2051" spans="3:79" s="610" customFormat="1">
      <c r="C2051" s="611"/>
      <c r="D2051" s="612"/>
      <c r="E2051" s="613"/>
      <c r="F2051" s="614"/>
      <c r="J2051" s="612"/>
      <c r="N2051" s="668"/>
      <c r="P2051" s="618"/>
      <c r="Q2051" s="618"/>
      <c r="R2051" s="618"/>
      <c r="S2051" s="618"/>
      <c r="T2051" s="618"/>
      <c r="U2051" s="618"/>
      <c r="V2051" s="618"/>
      <c r="W2051" s="618"/>
      <c r="X2051" s="618"/>
      <c r="Y2051" s="618"/>
      <c r="Z2051" s="618"/>
      <c r="AC2051" s="619"/>
      <c r="AD2051" s="620"/>
      <c r="AJ2051" s="668"/>
      <c r="AO2051" s="612"/>
      <c r="AP2051" s="612"/>
      <c r="AY2051" s="623"/>
      <c r="BD2051" s="611"/>
      <c r="BG2051" s="624"/>
      <c r="BH2051" s="625"/>
      <c r="BI2051" s="672"/>
      <c r="BO2051" s="612"/>
      <c r="BY2051" s="669"/>
      <c r="CA2051" s="669"/>
    </row>
    <row r="2052" spans="3:79" s="610" customFormat="1">
      <c r="C2052" s="611"/>
      <c r="D2052" s="612"/>
      <c r="E2052" s="613"/>
      <c r="F2052" s="614"/>
      <c r="J2052" s="612"/>
      <c r="N2052" s="668"/>
      <c r="P2052" s="618"/>
      <c r="Q2052" s="618"/>
      <c r="R2052" s="618"/>
      <c r="S2052" s="618"/>
      <c r="T2052" s="618"/>
      <c r="U2052" s="618"/>
      <c r="V2052" s="618"/>
      <c r="W2052" s="618"/>
      <c r="X2052" s="618"/>
      <c r="Y2052" s="618"/>
      <c r="Z2052" s="618"/>
      <c r="AC2052" s="619"/>
      <c r="AD2052" s="620"/>
      <c r="AJ2052" s="668"/>
      <c r="AO2052" s="612"/>
      <c r="AP2052" s="612"/>
      <c r="AY2052" s="623"/>
      <c r="BD2052" s="611"/>
      <c r="BG2052" s="624"/>
      <c r="BH2052" s="625"/>
      <c r="BI2052" s="672"/>
      <c r="BO2052" s="612"/>
      <c r="BY2052" s="669"/>
      <c r="CA2052" s="669"/>
    </row>
    <row r="2053" spans="3:79" s="610" customFormat="1">
      <c r="C2053" s="611"/>
      <c r="D2053" s="612"/>
      <c r="E2053" s="613"/>
      <c r="F2053" s="614"/>
      <c r="J2053" s="612"/>
      <c r="N2053" s="668"/>
      <c r="P2053" s="618"/>
      <c r="Q2053" s="618"/>
      <c r="R2053" s="618"/>
      <c r="S2053" s="618"/>
      <c r="T2053" s="618"/>
      <c r="U2053" s="618"/>
      <c r="V2053" s="618"/>
      <c r="W2053" s="618"/>
      <c r="X2053" s="618"/>
      <c r="Y2053" s="618"/>
      <c r="Z2053" s="618"/>
      <c r="AC2053" s="619"/>
      <c r="AD2053" s="620"/>
      <c r="AJ2053" s="668"/>
      <c r="AO2053" s="612"/>
      <c r="AP2053" s="612"/>
      <c r="AY2053" s="623"/>
      <c r="BD2053" s="611"/>
      <c r="BG2053" s="624"/>
      <c r="BH2053" s="625"/>
      <c r="BI2053" s="672"/>
      <c r="BO2053" s="612"/>
      <c r="BY2053" s="669"/>
      <c r="CA2053" s="669"/>
    </row>
    <row r="2054" spans="3:79" s="610" customFormat="1">
      <c r="C2054" s="611"/>
      <c r="D2054" s="612"/>
      <c r="E2054" s="613"/>
      <c r="F2054" s="614"/>
      <c r="J2054" s="612"/>
      <c r="N2054" s="668"/>
      <c r="P2054" s="618"/>
      <c r="Q2054" s="618"/>
      <c r="R2054" s="618"/>
      <c r="S2054" s="618"/>
      <c r="T2054" s="618"/>
      <c r="U2054" s="618"/>
      <c r="V2054" s="618"/>
      <c r="W2054" s="618"/>
      <c r="X2054" s="618"/>
      <c r="Y2054" s="618"/>
      <c r="Z2054" s="618"/>
      <c r="AC2054" s="619"/>
      <c r="AD2054" s="620"/>
      <c r="AJ2054" s="668"/>
      <c r="AO2054" s="612"/>
      <c r="AP2054" s="612"/>
      <c r="AY2054" s="623"/>
      <c r="BD2054" s="611"/>
      <c r="BG2054" s="624"/>
      <c r="BH2054" s="625"/>
      <c r="BI2054" s="672"/>
      <c r="BO2054" s="612"/>
      <c r="BY2054" s="669"/>
      <c r="CA2054" s="669"/>
    </row>
    <row r="2055" spans="3:79" s="610" customFormat="1">
      <c r="C2055" s="611"/>
      <c r="D2055" s="612"/>
      <c r="E2055" s="613"/>
      <c r="F2055" s="614"/>
      <c r="J2055" s="612"/>
      <c r="N2055" s="668"/>
      <c r="P2055" s="618"/>
      <c r="Q2055" s="618"/>
      <c r="R2055" s="618"/>
      <c r="S2055" s="618"/>
      <c r="T2055" s="618"/>
      <c r="U2055" s="618"/>
      <c r="V2055" s="618"/>
      <c r="W2055" s="618"/>
      <c r="X2055" s="618"/>
      <c r="Y2055" s="618"/>
      <c r="Z2055" s="618"/>
      <c r="AC2055" s="619"/>
      <c r="AD2055" s="620"/>
      <c r="AJ2055" s="668"/>
      <c r="AO2055" s="612"/>
      <c r="AP2055" s="612"/>
      <c r="AY2055" s="623"/>
      <c r="BD2055" s="611"/>
      <c r="BG2055" s="624"/>
      <c r="BH2055" s="625"/>
      <c r="BI2055" s="672"/>
      <c r="BO2055" s="612"/>
      <c r="BY2055" s="669"/>
      <c r="CA2055" s="669"/>
    </row>
    <row r="2056" spans="3:79" s="610" customFormat="1">
      <c r="C2056" s="611"/>
      <c r="D2056" s="612"/>
      <c r="E2056" s="613"/>
      <c r="F2056" s="614"/>
      <c r="J2056" s="612"/>
      <c r="N2056" s="668"/>
      <c r="P2056" s="618"/>
      <c r="Q2056" s="618"/>
      <c r="R2056" s="618"/>
      <c r="S2056" s="618"/>
      <c r="T2056" s="618"/>
      <c r="U2056" s="618"/>
      <c r="V2056" s="618"/>
      <c r="W2056" s="618"/>
      <c r="X2056" s="618"/>
      <c r="Y2056" s="618"/>
      <c r="Z2056" s="618"/>
      <c r="AC2056" s="619"/>
      <c r="AD2056" s="620"/>
      <c r="AJ2056" s="668"/>
      <c r="AO2056" s="612"/>
      <c r="AP2056" s="612"/>
      <c r="AY2056" s="623"/>
      <c r="BD2056" s="611"/>
      <c r="BG2056" s="624"/>
      <c r="BH2056" s="625"/>
      <c r="BI2056" s="672"/>
      <c r="BO2056" s="612"/>
      <c r="BY2056" s="669"/>
      <c r="CA2056" s="669"/>
    </row>
    <row r="2057" spans="3:79" s="610" customFormat="1">
      <c r="C2057" s="611"/>
      <c r="D2057" s="612"/>
      <c r="E2057" s="613"/>
      <c r="F2057" s="614"/>
      <c r="J2057" s="612"/>
      <c r="N2057" s="668"/>
      <c r="P2057" s="618"/>
      <c r="Q2057" s="618"/>
      <c r="R2057" s="618"/>
      <c r="S2057" s="618"/>
      <c r="T2057" s="618"/>
      <c r="U2057" s="618"/>
      <c r="V2057" s="618"/>
      <c r="W2057" s="618"/>
      <c r="X2057" s="618"/>
      <c r="Y2057" s="618"/>
      <c r="Z2057" s="618"/>
      <c r="AC2057" s="619"/>
      <c r="AD2057" s="620"/>
      <c r="AJ2057" s="668"/>
      <c r="AO2057" s="612"/>
      <c r="AP2057" s="612"/>
      <c r="AY2057" s="623"/>
      <c r="BD2057" s="611"/>
      <c r="BG2057" s="624"/>
      <c r="BH2057" s="625"/>
      <c r="BI2057" s="672"/>
      <c r="BO2057" s="612"/>
      <c r="BY2057" s="669"/>
      <c r="CA2057" s="669"/>
    </row>
    <row r="2058" spans="3:79" s="610" customFormat="1">
      <c r="C2058" s="611"/>
      <c r="D2058" s="612"/>
      <c r="E2058" s="613"/>
      <c r="F2058" s="614"/>
      <c r="J2058" s="612"/>
      <c r="N2058" s="668"/>
      <c r="P2058" s="618"/>
      <c r="Q2058" s="618"/>
      <c r="R2058" s="618"/>
      <c r="S2058" s="618"/>
      <c r="T2058" s="618"/>
      <c r="U2058" s="618"/>
      <c r="V2058" s="618"/>
      <c r="W2058" s="618"/>
      <c r="X2058" s="618"/>
      <c r="Y2058" s="618"/>
      <c r="Z2058" s="618"/>
      <c r="AC2058" s="619"/>
      <c r="AD2058" s="620"/>
      <c r="AJ2058" s="668"/>
      <c r="AO2058" s="612"/>
      <c r="AP2058" s="612"/>
      <c r="AY2058" s="623"/>
      <c r="BD2058" s="611"/>
      <c r="BG2058" s="624"/>
      <c r="BH2058" s="625"/>
      <c r="BI2058" s="672"/>
      <c r="BO2058" s="612"/>
      <c r="BY2058" s="669"/>
      <c r="CA2058" s="669"/>
    </row>
    <row r="2059" spans="3:79" s="610" customFormat="1">
      <c r="C2059" s="611"/>
      <c r="D2059" s="612"/>
      <c r="E2059" s="613"/>
      <c r="F2059" s="614"/>
      <c r="J2059" s="612"/>
      <c r="N2059" s="668"/>
      <c r="P2059" s="618"/>
      <c r="Q2059" s="618"/>
      <c r="R2059" s="618"/>
      <c r="S2059" s="618"/>
      <c r="T2059" s="618"/>
      <c r="U2059" s="618"/>
      <c r="V2059" s="618"/>
      <c r="W2059" s="618"/>
      <c r="X2059" s="618"/>
      <c r="Y2059" s="618"/>
      <c r="Z2059" s="618"/>
      <c r="AC2059" s="619"/>
      <c r="AD2059" s="620"/>
      <c r="AJ2059" s="668"/>
      <c r="AO2059" s="612"/>
      <c r="AP2059" s="612"/>
      <c r="AY2059" s="623"/>
      <c r="BD2059" s="611"/>
      <c r="BG2059" s="624"/>
      <c r="BH2059" s="625"/>
      <c r="BI2059" s="672"/>
      <c r="BO2059" s="612"/>
      <c r="BY2059" s="669"/>
      <c r="CA2059" s="669"/>
    </row>
    <row r="2060" spans="3:79" s="610" customFormat="1">
      <c r="C2060" s="611"/>
      <c r="D2060" s="612"/>
      <c r="E2060" s="613"/>
      <c r="F2060" s="614"/>
      <c r="J2060" s="612"/>
      <c r="N2060" s="668"/>
      <c r="P2060" s="618"/>
      <c r="Q2060" s="618"/>
      <c r="R2060" s="618"/>
      <c r="S2060" s="618"/>
      <c r="T2060" s="618"/>
      <c r="U2060" s="618"/>
      <c r="V2060" s="618"/>
      <c r="W2060" s="618"/>
      <c r="X2060" s="618"/>
      <c r="Y2060" s="618"/>
      <c r="Z2060" s="618"/>
      <c r="AC2060" s="619"/>
      <c r="AD2060" s="620"/>
      <c r="AJ2060" s="668"/>
      <c r="AO2060" s="612"/>
      <c r="AP2060" s="612"/>
      <c r="AY2060" s="623"/>
      <c r="BD2060" s="611"/>
      <c r="BG2060" s="624"/>
      <c r="BH2060" s="625"/>
      <c r="BI2060" s="672"/>
      <c r="BO2060" s="612"/>
      <c r="BY2060" s="669"/>
      <c r="CA2060" s="669"/>
    </row>
    <row r="2061" spans="3:79" s="610" customFormat="1">
      <c r="C2061" s="611"/>
      <c r="D2061" s="612"/>
      <c r="E2061" s="613"/>
      <c r="F2061" s="614"/>
      <c r="J2061" s="612"/>
      <c r="N2061" s="668"/>
      <c r="P2061" s="618"/>
      <c r="Q2061" s="618"/>
      <c r="R2061" s="618"/>
      <c r="S2061" s="618"/>
      <c r="T2061" s="618"/>
      <c r="U2061" s="618"/>
      <c r="V2061" s="618"/>
      <c r="W2061" s="618"/>
      <c r="X2061" s="618"/>
      <c r="Y2061" s="618"/>
      <c r="Z2061" s="618"/>
      <c r="AC2061" s="619"/>
      <c r="AD2061" s="620"/>
      <c r="AJ2061" s="668"/>
      <c r="AO2061" s="612"/>
      <c r="AP2061" s="612"/>
      <c r="AY2061" s="623"/>
      <c r="BD2061" s="611"/>
      <c r="BG2061" s="624"/>
      <c r="BH2061" s="625"/>
      <c r="BI2061" s="672"/>
      <c r="BO2061" s="612"/>
      <c r="BY2061" s="669"/>
      <c r="CA2061" s="669"/>
    </row>
    <row r="2062" spans="3:79" s="610" customFormat="1">
      <c r="C2062" s="611"/>
      <c r="D2062" s="612"/>
      <c r="E2062" s="613"/>
      <c r="F2062" s="614"/>
      <c r="J2062" s="612"/>
      <c r="N2062" s="668"/>
      <c r="P2062" s="618"/>
      <c r="Q2062" s="618"/>
      <c r="R2062" s="618"/>
      <c r="S2062" s="618"/>
      <c r="T2062" s="618"/>
      <c r="U2062" s="618"/>
      <c r="V2062" s="618"/>
      <c r="W2062" s="618"/>
      <c r="X2062" s="618"/>
      <c r="Y2062" s="618"/>
      <c r="Z2062" s="618"/>
      <c r="AC2062" s="619"/>
      <c r="AD2062" s="620"/>
      <c r="AJ2062" s="668"/>
      <c r="AO2062" s="612"/>
      <c r="AP2062" s="612"/>
      <c r="AY2062" s="623"/>
      <c r="BD2062" s="611"/>
      <c r="BG2062" s="624"/>
      <c r="BH2062" s="625"/>
      <c r="BI2062" s="672"/>
      <c r="BO2062" s="612"/>
      <c r="BY2062" s="669"/>
      <c r="CA2062" s="669"/>
    </row>
    <row r="2063" spans="3:79" s="610" customFormat="1">
      <c r="C2063" s="611"/>
      <c r="D2063" s="612"/>
      <c r="E2063" s="613"/>
      <c r="F2063" s="614"/>
      <c r="J2063" s="612"/>
      <c r="N2063" s="668"/>
      <c r="P2063" s="618"/>
      <c r="Q2063" s="618"/>
      <c r="R2063" s="618"/>
      <c r="S2063" s="618"/>
      <c r="T2063" s="618"/>
      <c r="U2063" s="618"/>
      <c r="V2063" s="618"/>
      <c r="W2063" s="618"/>
      <c r="X2063" s="618"/>
      <c r="Y2063" s="618"/>
      <c r="Z2063" s="618"/>
      <c r="AC2063" s="619"/>
      <c r="AD2063" s="620"/>
      <c r="AJ2063" s="668"/>
      <c r="AO2063" s="612"/>
      <c r="AP2063" s="612"/>
      <c r="AY2063" s="623"/>
      <c r="BD2063" s="611"/>
      <c r="BG2063" s="624"/>
      <c r="BH2063" s="625"/>
      <c r="BI2063" s="672"/>
      <c r="BO2063" s="612"/>
      <c r="BY2063" s="669"/>
      <c r="CA2063" s="669"/>
    </row>
    <row r="2064" spans="3:79" s="610" customFormat="1">
      <c r="C2064" s="611"/>
      <c r="D2064" s="612"/>
      <c r="E2064" s="613"/>
      <c r="F2064" s="614"/>
      <c r="J2064" s="612"/>
      <c r="N2064" s="668"/>
      <c r="P2064" s="618"/>
      <c r="Q2064" s="618"/>
      <c r="R2064" s="618"/>
      <c r="S2064" s="618"/>
      <c r="T2064" s="618"/>
      <c r="U2064" s="618"/>
      <c r="V2064" s="618"/>
      <c r="W2064" s="618"/>
      <c r="X2064" s="618"/>
      <c r="Y2064" s="618"/>
      <c r="Z2064" s="618"/>
      <c r="AC2064" s="619"/>
      <c r="AD2064" s="620"/>
      <c r="AJ2064" s="668"/>
      <c r="AO2064" s="612"/>
      <c r="AP2064" s="612"/>
      <c r="AY2064" s="623"/>
      <c r="BD2064" s="611"/>
      <c r="BG2064" s="624"/>
      <c r="BH2064" s="625"/>
      <c r="BI2064" s="672"/>
      <c r="BO2064" s="612"/>
      <c r="BY2064" s="669"/>
      <c r="CA2064" s="669"/>
    </row>
    <row r="2065" spans="3:79" s="610" customFormat="1">
      <c r="C2065" s="611"/>
      <c r="D2065" s="612"/>
      <c r="E2065" s="613"/>
      <c r="F2065" s="614"/>
      <c r="J2065" s="612"/>
      <c r="N2065" s="668"/>
      <c r="P2065" s="618"/>
      <c r="Q2065" s="618"/>
      <c r="R2065" s="618"/>
      <c r="S2065" s="618"/>
      <c r="T2065" s="618"/>
      <c r="U2065" s="618"/>
      <c r="V2065" s="618"/>
      <c r="W2065" s="618"/>
      <c r="X2065" s="618"/>
      <c r="Y2065" s="618"/>
      <c r="Z2065" s="618"/>
      <c r="AC2065" s="619"/>
      <c r="AD2065" s="620"/>
      <c r="AJ2065" s="668"/>
      <c r="AO2065" s="612"/>
      <c r="AP2065" s="612"/>
      <c r="AY2065" s="623"/>
      <c r="BD2065" s="611"/>
      <c r="BG2065" s="624"/>
      <c r="BH2065" s="625"/>
      <c r="BI2065" s="672"/>
      <c r="BO2065" s="612"/>
      <c r="BY2065" s="669"/>
      <c r="CA2065" s="669"/>
    </row>
    <row r="2066" spans="3:79" s="610" customFormat="1">
      <c r="C2066" s="611"/>
      <c r="D2066" s="612"/>
      <c r="E2066" s="613"/>
      <c r="F2066" s="614"/>
      <c r="J2066" s="612"/>
      <c r="N2066" s="668"/>
      <c r="P2066" s="618"/>
      <c r="Q2066" s="618"/>
      <c r="R2066" s="618"/>
      <c r="S2066" s="618"/>
      <c r="T2066" s="618"/>
      <c r="U2066" s="618"/>
      <c r="V2066" s="618"/>
      <c r="W2066" s="618"/>
      <c r="X2066" s="618"/>
      <c r="Y2066" s="618"/>
      <c r="Z2066" s="618"/>
      <c r="AC2066" s="619"/>
      <c r="AD2066" s="620"/>
      <c r="AJ2066" s="668"/>
      <c r="AO2066" s="612"/>
      <c r="AP2066" s="612"/>
      <c r="AY2066" s="623"/>
      <c r="BD2066" s="611"/>
      <c r="BG2066" s="624"/>
      <c r="BH2066" s="625"/>
      <c r="BI2066" s="672"/>
      <c r="BO2066" s="612"/>
      <c r="BY2066" s="669"/>
      <c r="CA2066" s="669"/>
    </row>
    <row r="2067" spans="3:79" s="610" customFormat="1">
      <c r="C2067" s="611"/>
      <c r="D2067" s="612"/>
      <c r="E2067" s="613"/>
      <c r="F2067" s="614"/>
      <c r="J2067" s="612"/>
      <c r="N2067" s="668"/>
      <c r="P2067" s="618"/>
      <c r="Q2067" s="618"/>
      <c r="R2067" s="618"/>
      <c r="S2067" s="618"/>
      <c r="T2067" s="618"/>
      <c r="U2067" s="618"/>
      <c r="V2067" s="618"/>
      <c r="W2067" s="618"/>
      <c r="X2067" s="618"/>
      <c r="Y2067" s="618"/>
      <c r="Z2067" s="618"/>
      <c r="AC2067" s="619"/>
      <c r="AD2067" s="620"/>
      <c r="AJ2067" s="668"/>
      <c r="AO2067" s="612"/>
      <c r="AP2067" s="612"/>
      <c r="AY2067" s="623"/>
      <c r="BD2067" s="611"/>
      <c r="BG2067" s="624"/>
      <c r="BH2067" s="625"/>
      <c r="BI2067" s="672"/>
      <c r="BO2067" s="612"/>
      <c r="BY2067" s="669"/>
      <c r="CA2067" s="669"/>
    </row>
    <row r="2068" spans="3:79" s="610" customFormat="1">
      <c r="C2068" s="611"/>
      <c r="D2068" s="612"/>
      <c r="E2068" s="613"/>
      <c r="F2068" s="614"/>
      <c r="J2068" s="612"/>
      <c r="N2068" s="668"/>
      <c r="P2068" s="618"/>
      <c r="Q2068" s="618"/>
      <c r="R2068" s="618"/>
      <c r="S2068" s="618"/>
      <c r="T2068" s="618"/>
      <c r="U2068" s="618"/>
      <c r="V2068" s="618"/>
      <c r="W2068" s="618"/>
      <c r="X2068" s="618"/>
      <c r="Y2068" s="618"/>
      <c r="Z2068" s="618"/>
      <c r="AC2068" s="619"/>
      <c r="AD2068" s="620"/>
      <c r="AJ2068" s="668"/>
      <c r="AO2068" s="612"/>
      <c r="AP2068" s="612"/>
      <c r="AY2068" s="623"/>
      <c r="BD2068" s="611"/>
      <c r="BG2068" s="624"/>
      <c r="BH2068" s="625"/>
      <c r="BI2068" s="672"/>
      <c r="BO2068" s="612"/>
      <c r="BY2068" s="669"/>
      <c r="CA2068" s="669"/>
    </row>
    <row r="2069" spans="3:79" s="610" customFormat="1">
      <c r="C2069" s="611"/>
      <c r="D2069" s="612"/>
      <c r="E2069" s="613"/>
      <c r="F2069" s="614"/>
      <c r="J2069" s="612"/>
      <c r="N2069" s="668"/>
      <c r="P2069" s="618"/>
      <c r="Q2069" s="618"/>
      <c r="R2069" s="618"/>
      <c r="S2069" s="618"/>
      <c r="T2069" s="618"/>
      <c r="U2069" s="618"/>
      <c r="V2069" s="618"/>
      <c r="W2069" s="618"/>
      <c r="X2069" s="618"/>
      <c r="Y2069" s="618"/>
      <c r="Z2069" s="618"/>
      <c r="AC2069" s="619"/>
      <c r="AD2069" s="620"/>
      <c r="AJ2069" s="668"/>
      <c r="AO2069" s="612"/>
      <c r="AP2069" s="612"/>
      <c r="AY2069" s="623"/>
      <c r="BD2069" s="611"/>
      <c r="BG2069" s="624"/>
      <c r="BH2069" s="625"/>
      <c r="BI2069" s="672"/>
      <c r="BO2069" s="612"/>
      <c r="BY2069" s="669"/>
      <c r="CA2069" s="669"/>
    </row>
    <row r="2070" spans="3:79" s="610" customFormat="1">
      <c r="C2070" s="611"/>
      <c r="D2070" s="612"/>
      <c r="E2070" s="613"/>
      <c r="F2070" s="614"/>
      <c r="J2070" s="612"/>
      <c r="N2070" s="668"/>
      <c r="P2070" s="618"/>
      <c r="Q2070" s="618"/>
      <c r="R2070" s="618"/>
      <c r="S2070" s="618"/>
      <c r="T2070" s="618"/>
      <c r="U2070" s="618"/>
      <c r="V2070" s="618"/>
      <c r="W2070" s="618"/>
      <c r="X2070" s="618"/>
      <c r="Y2070" s="618"/>
      <c r="Z2070" s="618"/>
      <c r="AC2070" s="619"/>
      <c r="AD2070" s="620"/>
      <c r="AJ2070" s="668"/>
      <c r="AO2070" s="612"/>
      <c r="AP2070" s="612"/>
      <c r="AY2070" s="623"/>
      <c r="BD2070" s="611"/>
      <c r="BG2070" s="624"/>
      <c r="BH2070" s="625"/>
      <c r="BI2070" s="672"/>
      <c r="BO2070" s="612"/>
      <c r="BY2070" s="669"/>
      <c r="CA2070" s="669"/>
    </row>
    <row r="2071" spans="3:79" s="610" customFormat="1">
      <c r="C2071" s="611"/>
      <c r="D2071" s="612"/>
      <c r="E2071" s="613"/>
      <c r="F2071" s="614"/>
      <c r="J2071" s="612"/>
      <c r="N2071" s="668"/>
      <c r="P2071" s="618"/>
      <c r="Q2071" s="618"/>
      <c r="R2071" s="618"/>
      <c r="S2071" s="618"/>
      <c r="T2071" s="618"/>
      <c r="U2071" s="618"/>
      <c r="V2071" s="618"/>
      <c r="W2071" s="618"/>
      <c r="X2071" s="618"/>
      <c r="Y2071" s="618"/>
      <c r="Z2071" s="618"/>
      <c r="AC2071" s="619"/>
      <c r="AD2071" s="620"/>
      <c r="AJ2071" s="668"/>
      <c r="AO2071" s="612"/>
      <c r="AP2071" s="612"/>
      <c r="AY2071" s="623"/>
      <c r="BD2071" s="611"/>
      <c r="BG2071" s="624"/>
      <c r="BH2071" s="625"/>
      <c r="BI2071" s="672"/>
      <c r="BO2071" s="612"/>
      <c r="BY2071" s="669"/>
      <c r="CA2071" s="669"/>
    </row>
    <row r="2072" spans="3:79" s="610" customFormat="1">
      <c r="C2072" s="611"/>
      <c r="D2072" s="612"/>
      <c r="E2072" s="613"/>
      <c r="F2072" s="614"/>
      <c r="J2072" s="612"/>
      <c r="N2072" s="668"/>
      <c r="P2072" s="618"/>
      <c r="Q2072" s="618"/>
      <c r="R2072" s="618"/>
      <c r="S2072" s="618"/>
      <c r="T2072" s="618"/>
      <c r="U2072" s="618"/>
      <c r="V2072" s="618"/>
      <c r="W2072" s="618"/>
      <c r="X2072" s="618"/>
      <c r="Y2072" s="618"/>
      <c r="Z2072" s="618"/>
      <c r="AC2072" s="619"/>
      <c r="AD2072" s="620"/>
      <c r="AJ2072" s="668"/>
      <c r="AO2072" s="612"/>
      <c r="AP2072" s="612"/>
      <c r="AY2072" s="623"/>
      <c r="BD2072" s="611"/>
      <c r="BG2072" s="624"/>
      <c r="BH2072" s="625"/>
      <c r="BI2072" s="672"/>
      <c r="BO2072" s="612"/>
      <c r="BY2072" s="669"/>
      <c r="CA2072" s="669"/>
    </row>
    <row r="2073" spans="3:79" s="610" customFormat="1">
      <c r="C2073" s="611"/>
      <c r="D2073" s="612"/>
      <c r="E2073" s="613"/>
      <c r="F2073" s="614"/>
      <c r="J2073" s="612"/>
      <c r="N2073" s="668"/>
      <c r="P2073" s="618"/>
      <c r="Q2073" s="618"/>
      <c r="R2073" s="618"/>
      <c r="S2073" s="618"/>
      <c r="T2073" s="618"/>
      <c r="U2073" s="618"/>
      <c r="V2073" s="618"/>
      <c r="W2073" s="618"/>
      <c r="X2073" s="618"/>
      <c r="Y2073" s="618"/>
      <c r="Z2073" s="618"/>
      <c r="AC2073" s="619"/>
      <c r="AD2073" s="620"/>
      <c r="AJ2073" s="668"/>
      <c r="AO2073" s="612"/>
      <c r="AP2073" s="612"/>
      <c r="AY2073" s="623"/>
      <c r="BD2073" s="611"/>
      <c r="BG2073" s="624"/>
      <c r="BH2073" s="625"/>
      <c r="BI2073" s="672"/>
      <c r="BO2073" s="612"/>
      <c r="BY2073" s="669"/>
      <c r="CA2073" s="669"/>
    </row>
    <row r="2074" spans="3:79" s="610" customFormat="1">
      <c r="C2074" s="611"/>
      <c r="D2074" s="612"/>
      <c r="E2074" s="613"/>
      <c r="F2074" s="614"/>
      <c r="J2074" s="612"/>
      <c r="N2074" s="668"/>
      <c r="P2074" s="618"/>
      <c r="Q2074" s="618"/>
      <c r="R2074" s="618"/>
      <c r="S2074" s="618"/>
      <c r="T2074" s="618"/>
      <c r="U2074" s="618"/>
      <c r="V2074" s="618"/>
      <c r="W2074" s="618"/>
      <c r="X2074" s="618"/>
      <c r="Y2074" s="618"/>
      <c r="Z2074" s="618"/>
      <c r="AC2074" s="619"/>
      <c r="AD2074" s="620"/>
      <c r="AJ2074" s="668"/>
      <c r="AO2074" s="612"/>
      <c r="AP2074" s="612"/>
      <c r="AY2074" s="623"/>
      <c r="BD2074" s="611"/>
      <c r="BG2074" s="624"/>
      <c r="BH2074" s="625"/>
      <c r="BI2074" s="672"/>
      <c r="BO2074" s="612"/>
      <c r="BY2074" s="669"/>
      <c r="CA2074" s="669"/>
    </row>
    <row r="2075" spans="3:79" s="610" customFormat="1">
      <c r="C2075" s="611"/>
      <c r="D2075" s="612"/>
      <c r="E2075" s="613"/>
      <c r="F2075" s="614"/>
      <c r="J2075" s="612"/>
      <c r="N2075" s="668"/>
      <c r="P2075" s="618"/>
      <c r="Q2075" s="618"/>
      <c r="R2075" s="618"/>
      <c r="S2075" s="618"/>
      <c r="T2075" s="618"/>
      <c r="U2075" s="618"/>
      <c r="V2075" s="618"/>
      <c r="W2075" s="618"/>
      <c r="X2075" s="618"/>
      <c r="Y2075" s="618"/>
      <c r="Z2075" s="618"/>
      <c r="AC2075" s="619"/>
      <c r="AD2075" s="620"/>
      <c r="AJ2075" s="668"/>
      <c r="AO2075" s="612"/>
      <c r="AP2075" s="612"/>
      <c r="AY2075" s="623"/>
      <c r="BD2075" s="611"/>
      <c r="BG2075" s="624"/>
      <c r="BH2075" s="625"/>
      <c r="BI2075" s="672"/>
      <c r="BO2075" s="612"/>
      <c r="BY2075" s="669"/>
      <c r="CA2075" s="669"/>
    </row>
    <row r="2076" spans="3:79" s="610" customFormat="1">
      <c r="C2076" s="611"/>
      <c r="D2076" s="612"/>
      <c r="E2076" s="613"/>
      <c r="F2076" s="614"/>
      <c r="J2076" s="612"/>
      <c r="N2076" s="668"/>
      <c r="P2076" s="618"/>
      <c r="Q2076" s="618"/>
      <c r="R2076" s="618"/>
      <c r="S2076" s="618"/>
      <c r="T2076" s="618"/>
      <c r="U2076" s="618"/>
      <c r="V2076" s="618"/>
      <c r="W2076" s="618"/>
      <c r="X2076" s="618"/>
      <c r="Y2076" s="618"/>
      <c r="Z2076" s="618"/>
      <c r="AC2076" s="619"/>
      <c r="AD2076" s="620"/>
      <c r="AJ2076" s="668"/>
      <c r="AO2076" s="612"/>
      <c r="AP2076" s="612"/>
      <c r="AY2076" s="623"/>
      <c r="BD2076" s="611"/>
      <c r="BG2076" s="624"/>
      <c r="BH2076" s="625"/>
      <c r="BI2076" s="672"/>
      <c r="BO2076" s="612"/>
      <c r="BY2076" s="669"/>
      <c r="CA2076" s="669"/>
    </row>
    <row r="2077" spans="3:79" s="610" customFormat="1">
      <c r="C2077" s="611"/>
      <c r="D2077" s="612"/>
      <c r="E2077" s="613"/>
      <c r="F2077" s="614"/>
      <c r="J2077" s="612"/>
      <c r="N2077" s="668"/>
      <c r="P2077" s="618"/>
      <c r="Q2077" s="618"/>
      <c r="R2077" s="618"/>
      <c r="S2077" s="618"/>
      <c r="T2077" s="618"/>
      <c r="U2077" s="618"/>
      <c r="V2077" s="618"/>
      <c r="W2077" s="618"/>
      <c r="X2077" s="618"/>
      <c r="Y2077" s="618"/>
      <c r="Z2077" s="618"/>
      <c r="AC2077" s="619"/>
      <c r="AD2077" s="620"/>
      <c r="AJ2077" s="668"/>
      <c r="AO2077" s="612"/>
      <c r="AP2077" s="612"/>
      <c r="AY2077" s="623"/>
      <c r="BD2077" s="611"/>
      <c r="BG2077" s="624"/>
      <c r="BH2077" s="625"/>
      <c r="BI2077" s="672"/>
      <c r="BO2077" s="612"/>
      <c r="BY2077" s="669"/>
      <c r="CA2077" s="669"/>
    </row>
    <row r="2078" spans="3:79" s="610" customFormat="1">
      <c r="C2078" s="611"/>
      <c r="D2078" s="612"/>
      <c r="E2078" s="613"/>
      <c r="F2078" s="614"/>
      <c r="J2078" s="612"/>
      <c r="N2078" s="668"/>
      <c r="P2078" s="618"/>
      <c r="Q2078" s="618"/>
      <c r="R2078" s="618"/>
      <c r="S2078" s="618"/>
      <c r="T2078" s="618"/>
      <c r="U2078" s="618"/>
      <c r="V2078" s="618"/>
      <c r="W2078" s="618"/>
      <c r="X2078" s="618"/>
      <c r="Y2078" s="618"/>
      <c r="Z2078" s="618"/>
      <c r="AC2078" s="619"/>
      <c r="AD2078" s="620"/>
      <c r="AJ2078" s="668"/>
      <c r="AO2078" s="612"/>
      <c r="AP2078" s="612"/>
      <c r="AY2078" s="623"/>
      <c r="BD2078" s="611"/>
      <c r="BG2078" s="624"/>
      <c r="BH2078" s="625"/>
      <c r="BI2078" s="672"/>
      <c r="BO2078" s="612"/>
      <c r="BY2078" s="669"/>
      <c r="CA2078" s="669"/>
    </row>
    <row r="2079" spans="3:79" s="610" customFormat="1">
      <c r="C2079" s="611"/>
      <c r="D2079" s="612"/>
      <c r="E2079" s="613"/>
      <c r="F2079" s="614"/>
      <c r="J2079" s="612"/>
      <c r="N2079" s="668"/>
      <c r="P2079" s="618"/>
      <c r="Q2079" s="618"/>
      <c r="R2079" s="618"/>
      <c r="S2079" s="618"/>
      <c r="T2079" s="618"/>
      <c r="U2079" s="618"/>
      <c r="V2079" s="618"/>
      <c r="W2079" s="618"/>
      <c r="X2079" s="618"/>
      <c r="Y2079" s="618"/>
      <c r="Z2079" s="618"/>
      <c r="AC2079" s="619"/>
      <c r="AD2079" s="620"/>
      <c r="AJ2079" s="668"/>
      <c r="AO2079" s="612"/>
      <c r="AP2079" s="612"/>
      <c r="AY2079" s="623"/>
      <c r="BD2079" s="611"/>
      <c r="BG2079" s="624"/>
      <c r="BH2079" s="625"/>
      <c r="BI2079" s="672"/>
      <c r="BO2079" s="612"/>
      <c r="BY2079" s="669"/>
      <c r="CA2079" s="669"/>
    </row>
    <row r="2080" spans="3:79" s="610" customFormat="1">
      <c r="C2080" s="611"/>
      <c r="D2080" s="612"/>
      <c r="E2080" s="613"/>
      <c r="F2080" s="614"/>
      <c r="J2080" s="612"/>
      <c r="N2080" s="668"/>
      <c r="P2080" s="618"/>
      <c r="Q2080" s="618"/>
      <c r="R2080" s="618"/>
      <c r="S2080" s="618"/>
      <c r="T2080" s="618"/>
      <c r="U2080" s="618"/>
      <c r="V2080" s="618"/>
      <c r="W2080" s="618"/>
      <c r="X2080" s="618"/>
      <c r="Y2080" s="618"/>
      <c r="Z2080" s="618"/>
      <c r="AC2080" s="619"/>
      <c r="AD2080" s="620"/>
      <c r="AJ2080" s="668"/>
      <c r="AO2080" s="612"/>
      <c r="AP2080" s="612"/>
      <c r="AY2080" s="623"/>
      <c r="BD2080" s="611"/>
      <c r="BG2080" s="624"/>
      <c r="BH2080" s="625"/>
      <c r="BI2080" s="672"/>
      <c r="BO2080" s="612"/>
      <c r="BY2080" s="669"/>
      <c r="CA2080" s="669"/>
    </row>
    <row r="2081" spans="3:79" s="610" customFormat="1">
      <c r="C2081" s="611"/>
      <c r="D2081" s="612"/>
      <c r="E2081" s="613"/>
      <c r="F2081" s="614"/>
      <c r="J2081" s="612"/>
      <c r="N2081" s="668"/>
      <c r="P2081" s="618"/>
      <c r="Q2081" s="618"/>
      <c r="R2081" s="618"/>
      <c r="S2081" s="618"/>
      <c r="T2081" s="618"/>
      <c r="U2081" s="618"/>
      <c r="V2081" s="618"/>
      <c r="W2081" s="618"/>
      <c r="X2081" s="618"/>
      <c r="Y2081" s="618"/>
      <c r="Z2081" s="618"/>
      <c r="AC2081" s="619"/>
      <c r="AD2081" s="620"/>
      <c r="AJ2081" s="668"/>
      <c r="AO2081" s="612"/>
      <c r="AP2081" s="612"/>
      <c r="AY2081" s="623"/>
      <c r="BD2081" s="611"/>
      <c r="BG2081" s="624"/>
      <c r="BH2081" s="625"/>
      <c r="BI2081" s="672"/>
      <c r="BO2081" s="612"/>
      <c r="BY2081" s="669"/>
      <c r="CA2081" s="669"/>
    </row>
    <row r="2082" spans="3:79" s="610" customFormat="1">
      <c r="C2082" s="611"/>
      <c r="D2082" s="612"/>
      <c r="E2082" s="613"/>
      <c r="F2082" s="614"/>
      <c r="J2082" s="612"/>
      <c r="N2082" s="668"/>
      <c r="P2082" s="618"/>
      <c r="Q2082" s="618"/>
      <c r="R2082" s="618"/>
      <c r="S2082" s="618"/>
      <c r="T2082" s="618"/>
      <c r="U2082" s="618"/>
      <c r="V2082" s="618"/>
      <c r="W2082" s="618"/>
      <c r="X2082" s="618"/>
      <c r="Y2082" s="618"/>
      <c r="Z2082" s="618"/>
      <c r="AC2082" s="619"/>
      <c r="AD2082" s="620"/>
      <c r="AJ2082" s="668"/>
      <c r="AO2082" s="612"/>
      <c r="AP2082" s="612"/>
      <c r="AY2082" s="623"/>
      <c r="BD2082" s="611"/>
      <c r="BG2082" s="624"/>
      <c r="BH2082" s="625"/>
      <c r="BI2082" s="672"/>
      <c r="BO2082" s="612"/>
      <c r="BY2082" s="669"/>
      <c r="CA2082" s="669"/>
    </row>
    <row r="2083" spans="3:79" s="610" customFormat="1">
      <c r="C2083" s="611"/>
      <c r="D2083" s="612"/>
      <c r="E2083" s="613"/>
      <c r="F2083" s="614"/>
      <c r="J2083" s="612"/>
      <c r="N2083" s="668"/>
      <c r="P2083" s="618"/>
      <c r="Q2083" s="618"/>
      <c r="R2083" s="618"/>
      <c r="S2083" s="618"/>
      <c r="T2083" s="618"/>
      <c r="U2083" s="618"/>
      <c r="V2083" s="618"/>
      <c r="W2083" s="618"/>
      <c r="X2083" s="618"/>
      <c r="Y2083" s="618"/>
      <c r="Z2083" s="618"/>
      <c r="AC2083" s="619"/>
      <c r="AD2083" s="620"/>
      <c r="AJ2083" s="668"/>
      <c r="AO2083" s="612"/>
      <c r="AP2083" s="612"/>
      <c r="AY2083" s="623"/>
      <c r="BD2083" s="611"/>
      <c r="BG2083" s="624"/>
      <c r="BH2083" s="625"/>
      <c r="BI2083" s="672"/>
      <c r="BO2083" s="612"/>
      <c r="BY2083" s="669"/>
      <c r="CA2083" s="669"/>
    </row>
    <row r="2084" spans="3:79" s="610" customFormat="1">
      <c r="C2084" s="611"/>
      <c r="D2084" s="612"/>
      <c r="E2084" s="613"/>
      <c r="F2084" s="614"/>
      <c r="J2084" s="612"/>
      <c r="N2084" s="668"/>
      <c r="P2084" s="618"/>
      <c r="Q2084" s="618"/>
      <c r="R2084" s="618"/>
      <c r="S2084" s="618"/>
      <c r="T2084" s="618"/>
      <c r="U2084" s="618"/>
      <c r="V2084" s="618"/>
      <c r="W2084" s="618"/>
      <c r="X2084" s="618"/>
      <c r="Y2084" s="618"/>
      <c r="Z2084" s="618"/>
      <c r="AC2084" s="619"/>
      <c r="AD2084" s="620"/>
      <c r="AJ2084" s="668"/>
      <c r="AO2084" s="612"/>
      <c r="AP2084" s="612"/>
      <c r="AY2084" s="623"/>
      <c r="BD2084" s="611"/>
      <c r="BG2084" s="624"/>
      <c r="BH2084" s="625"/>
      <c r="BI2084" s="672"/>
      <c r="BO2084" s="612"/>
      <c r="BY2084" s="669"/>
      <c r="CA2084" s="669"/>
    </row>
    <row r="2085" spans="3:79" s="610" customFormat="1">
      <c r="C2085" s="611"/>
      <c r="D2085" s="612"/>
      <c r="E2085" s="613"/>
      <c r="F2085" s="614"/>
      <c r="J2085" s="612"/>
      <c r="N2085" s="668"/>
      <c r="P2085" s="618"/>
      <c r="Q2085" s="618"/>
      <c r="R2085" s="618"/>
      <c r="S2085" s="618"/>
      <c r="T2085" s="618"/>
      <c r="U2085" s="618"/>
      <c r="V2085" s="618"/>
      <c r="W2085" s="618"/>
      <c r="X2085" s="618"/>
      <c r="Y2085" s="618"/>
      <c r="Z2085" s="618"/>
      <c r="AC2085" s="619"/>
      <c r="AD2085" s="620"/>
      <c r="AJ2085" s="668"/>
      <c r="AO2085" s="612"/>
      <c r="AP2085" s="612"/>
      <c r="AY2085" s="623"/>
      <c r="BD2085" s="611"/>
      <c r="BG2085" s="624"/>
      <c r="BH2085" s="625"/>
      <c r="BI2085" s="672"/>
      <c r="BO2085" s="612"/>
      <c r="BY2085" s="669"/>
      <c r="CA2085" s="669"/>
    </row>
    <row r="2086" spans="3:79" s="610" customFormat="1">
      <c r="C2086" s="611"/>
      <c r="D2086" s="612"/>
      <c r="E2086" s="613"/>
      <c r="F2086" s="614"/>
      <c r="J2086" s="612"/>
      <c r="N2086" s="668"/>
      <c r="P2086" s="618"/>
      <c r="Q2086" s="618"/>
      <c r="R2086" s="618"/>
      <c r="S2086" s="618"/>
      <c r="T2086" s="618"/>
      <c r="U2086" s="618"/>
      <c r="V2086" s="618"/>
      <c r="W2086" s="618"/>
      <c r="X2086" s="618"/>
      <c r="Y2086" s="618"/>
      <c r="Z2086" s="618"/>
      <c r="AC2086" s="619"/>
      <c r="AD2086" s="620"/>
      <c r="AJ2086" s="668"/>
      <c r="AO2086" s="612"/>
      <c r="AP2086" s="612"/>
      <c r="AY2086" s="623"/>
      <c r="BD2086" s="611"/>
      <c r="BG2086" s="624"/>
      <c r="BH2086" s="625"/>
      <c r="BI2086" s="672"/>
      <c r="BO2086" s="612"/>
      <c r="BY2086" s="669"/>
      <c r="CA2086" s="669"/>
    </row>
    <row r="2087" spans="3:79" s="610" customFormat="1">
      <c r="C2087" s="611"/>
      <c r="D2087" s="612"/>
      <c r="E2087" s="613"/>
      <c r="F2087" s="614"/>
      <c r="J2087" s="612"/>
      <c r="N2087" s="668"/>
      <c r="P2087" s="618"/>
      <c r="Q2087" s="618"/>
      <c r="R2087" s="618"/>
      <c r="S2087" s="618"/>
      <c r="T2087" s="618"/>
      <c r="U2087" s="618"/>
      <c r="V2087" s="618"/>
      <c r="W2087" s="618"/>
      <c r="X2087" s="618"/>
      <c r="Y2087" s="618"/>
      <c r="Z2087" s="618"/>
      <c r="AC2087" s="619"/>
      <c r="AD2087" s="620"/>
      <c r="AJ2087" s="668"/>
      <c r="AO2087" s="612"/>
      <c r="AP2087" s="612"/>
      <c r="AY2087" s="623"/>
      <c r="BD2087" s="611"/>
      <c r="BG2087" s="624"/>
      <c r="BH2087" s="625"/>
      <c r="BI2087" s="672"/>
      <c r="BO2087" s="612"/>
      <c r="BY2087" s="669"/>
      <c r="CA2087" s="669"/>
    </row>
    <row r="2088" spans="3:79" s="610" customFormat="1">
      <c r="C2088" s="611"/>
      <c r="D2088" s="612"/>
      <c r="E2088" s="613"/>
      <c r="F2088" s="614"/>
      <c r="J2088" s="612"/>
      <c r="N2088" s="668"/>
      <c r="P2088" s="618"/>
      <c r="Q2088" s="618"/>
      <c r="R2088" s="618"/>
      <c r="S2088" s="618"/>
      <c r="T2088" s="618"/>
      <c r="U2088" s="618"/>
      <c r="V2088" s="618"/>
      <c r="W2088" s="618"/>
      <c r="X2088" s="618"/>
      <c r="Y2088" s="618"/>
      <c r="Z2088" s="618"/>
      <c r="AC2088" s="619"/>
      <c r="AD2088" s="620"/>
      <c r="AJ2088" s="668"/>
      <c r="AO2088" s="612"/>
      <c r="AP2088" s="612"/>
      <c r="AY2088" s="623"/>
      <c r="BD2088" s="611"/>
      <c r="BG2088" s="624"/>
      <c r="BH2088" s="625"/>
      <c r="BI2088" s="672"/>
      <c r="BO2088" s="612"/>
      <c r="BY2088" s="669"/>
      <c r="CA2088" s="669"/>
    </row>
    <row r="2089" spans="3:79" s="610" customFormat="1">
      <c r="C2089" s="611"/>
      <c r="D2089" s="612"/>
      <c r="E2089" s="613"/>
      <c r="F2089" s="614"/>
      <c r="J2089" s="612"/>
      <c r="N2089" s="668"/>
      <c r="P2089" s="618"/>
      <c r="Q2089" s="618"/>
      <c r="R2089" s="618"/>
      <c r="S2089" s="618"/>
      <c r="T2089" s="618"/>
      <c r="U2089" s="618"/>
      <c r="V2089" s="618"/>
      <c r="W2089" s="618"/>
      <c r="X2089" s="618"/>
      <c r="Y2089" s="618"/>
      <c r="Z2089" s="618"/>
      <c r="AC2089" s="619"/>
      <c r="AD2089" s="620"/>
      <c r="AJ2089" s="668"/>
      <c r="AO2089" s="612"/>
      <c r="AP2089" s="612"/>
      <c r="AY2089" s="623"/>
      <c r="BD2089" s="611"/>
      <c r="BG2089" s="624"/>
      <c r="BH2089" s="625"/>
      <c r="BI2089" s="672"/>
      <c r="BO2089" s="612"/>
      <c r="BY2089" s="669"/>
      <c r="CA2089" s="669"/>
    </row>
    <row r="2090" spans="3:79" s="610" customFormat="1">
      <c r="C2090" s="611"/>
      <c r="D2090" s="612"/>
      <c r="E2090" s="613"/>
      <c r="F2090" s="614"/>
      <c r="J2090" s="612"/>
      <c r="N2090" s="668"/>
      <c r="P2090" s="618"/>
      <c r="Q2090" s="618"/>
      <c r="R2090" s="618"/>
      <c r="S2090" s="618"/>
      <c r="T2090" s="618"/>
      <c r="U2090" s="618"/>
      <c r="V2090" s="618"/>
      <c r="W2090" s="618"/>
      <c r="X2090" s="618"/>
      <c r="Y2090" s="618"/>
      <c r="Z2090" s="618"/>
      <c r="AC2090" s="619"/>
      <c r="AD2090" s="620"/>
      <c r="AJ2090" s="668"/>
      <c r="AO2090" s="612"/>
      <c r="AP2090" s="612"/>
      <c r="AY2090" s="623"/>
      <c r="BD2090" s="611"/>
      <c r="BG2090" s="624"/>
      <c r="BH2090" s="625"/>
      <c r="BI2090" s="672"/>
      <c r="BO2090" s="612"/>
      <c r="BY2090" s="669"/>
      <c r="CA2090" s="669"/>
    </row>
    <row r="2091" spans="3:79" s="610" customFormat="1">
      <c r="C2091" s="611"/>
      <c r="D2091" s="612"/>
      <c r="E2091" s="613"/>
      <c r="F2091" s="614"/>
      <c r="J2091" s="612"/>
      <c r="N2091" s="668"/>
      <c r="P2091" s="618"/>
      <c r="Q2091" s="618"/>
      <c r="R2091" s="618"/>
      <c r="S2091" s="618"/>
      <c r="T2091" s="618"/>
      <c r="U2091" s="618"/>
      <c r="V2091" s="618"/>
      <c r="W2091" s="618"/>
      <c r="X2091" s="618"/>
      <c r="Y2091" s="618"/>
      <c r="Z2091" s="618"/>
      <c r="AC2091" s="619"/>
      <c r="AD2091" s="620"/>
      <c r="AJ2091" s="668"/>
      <c r="AO2091" s="612"/>
      <c r="AP2091" s="612"/>
      <c r="AY2091" s="623"/>
      <c r="BD2091" s="611"/>
      <c r="BG2091" s="624"/>
      <c r="BH2091" s="625"/>
      <c r="BI2091" s="672"/>
      <c r="BO2091" s="612"/>
      <c r="BY2091" s="669"/>
      <c r="CA2091" s="669"/>
    </row>
    <row r="2092" spans="3:79" s="610" customFormat="1">
      <c r="C2092" s="611"/>
      <c r="D2092" s="612"/>
      <c r="E2092" s="613"/>
      <c r="F2092" s="614"/>
      <c r="J2092" s="612"/>
      <c r="N2092" s="668"/>
      <c r="P2092" s="618"/>
      <c r="Q2092" s="618"/>
      <c r="R2092" s="618"/>
      <c r="S2092" s="618"/>
      <c r="T2092" s="618"/>
      <c r="U2092" s="618"/>
      <c r="V2092" s="618"/>
      <c r="W2092" s="618"/>
      <c r="X2092" s="618"/>
      <c r="Y2092" s="618"/>
      <c r="Z2092" s="618"/>
      <c r="AC2092" s="619"/>
      <c r="AD2092" s="620"/>
      <c r="AJ2092" s="668"/>
      <c r="AO2092" s="612"/>
      <c r="AP2092" s="612"/>
      <c r="AY2092" s="623"/>
      <c r="BD2092" s="611"/>
      <c r="BG2092" s="624"/>
      <c r="BH2092" s="625"/>
      <c r="BI2092" s="672"/>
      <c r="BO2092" s="612"/>
      <c r="BY2092" s="669"/>
      <c r="CA2092" s="669"/>
    </row>
    <row r="2093" spans="3:79" s="610" customFormat="1">
      <c r="C2093" s="611"/>
      <c r="D2093" s="612"/>
      <c r="E2093" s="613"/>
      <c r="F2093" s="614"/>
      <c r="J2093" s="612"/>
      <c r="N2093" s="668"/>
      <c r="P2093" s="618"/>
      <c r="Q2093" s="618"/>
      <c r="R2093" s="618"/>
      <c r="S2093" s="618"/>
      <c r="T2093" s="618"/>
      <c r="U2093" s="618"/>
      <c r="V2093" s="618"/>
      <c r="W2093" s="618"/>
      <c r="X2093" s="618"/>
      <c r="Y2093" s="618"/>
      <c r="Z2093" s="618"/>
      <c r="AC2093" s="619"/>
      <c r="AD2093" s="620"/>
      <c r="AJ2093" s="668"/>
      <c r="AO2093" s="612"/>
      <c r="AP2093" s="612"/>
      <c r="AY2093" s="623"/>
      <c r="BD2093" s="611"/>
      <c r="BG2093" s="624"/>
      <c r="BH2093" s="625"/>
      <c r="BI2093" s="672"/>
      <c r="BO2093" s="612"/>
      <c r="BY2093" s="669"/>
      <c r="CA2093" s="669"/>
    </row>
    <row r="2094" spans="3:79" s="610" customFormat="1">
      <c r="C2094" s="611"/>
      <c r="D2094" s="612"/>
      <c r="E2094" s="613"/>
      <c r="F2094" s="614"/>
      <c r="J2094" s="612"/>
      <c r="N2094" s="668"/>
      <c r="P2094" s="618"/>
      <c r="Q2094" s="618"/>
      <c r="R2094" s="618"/>
      <c r="S2094" s="618"/>
      <c r="T2094" s="618"/>
      <c r="U2094" s="618"/>
      <c r="V2094" s="618"/>
      <c r="W2094" s="618"/>
      <c r="X2094" s="618"/>
      <c r="Y2094" s="618"/>
      <c r="Z2094" s="618"/>
      <c r="AC2094" s="619"/>
      <c r="AD2094" s="620"/>
      <c r="AJ2094" s="668"/>
      <c r="AO2094" s="612"/>
      <c r="AP2094" s="612"/>
      <c r="AY2094" s="623"/>
      <c r="BD2094" s="611"/>
      <c r="BG2094" s="624"/>
      <c r="BH2094" s="625"/>
      <c r="BI2094" s="672"/>
      <c r="BO2094" s="612"/>
      <c r="BY2094" s="669"/>
      <c r="CA2094" s="669"/>
    </row>
    <row r="2095" spans="3:79" s="610" customFormat="1">
      <c r="C2095" s="611"/>
      <c r="D2095" s="612"/>
      <c r="E2095" s="613"/>
      <c r="F2095" s="614"/>
      <c r="J2095" s="612"/>
      <c r="N2095" s="668"/>
      <c r="P2095" s="618"/>
      <c r="Q2095" s="618"/>
      <c r="R2095" s="618"/>
      <c r="S2095" s="618"/>
      <c r="T2095" s="618"/>
      <c r="U2095" s="618"/>
      <c r="V2095" s="618"/>
      <c r="W2095" s="618"/>
      <c r="X2095" s="618"/>
      <c r="Y2095" s="618"/>
      <c r="Z2095" s="618"/>
      <c r="AC2095" s="619"/>
      <c r="AD2095" s="620"/>
      <c r="AJ2095" s="668"/>
      <c r="AO2095" s="612"/>
      <c r="AP2095" s="612"/>
      <c r="AY2095" s="623"/>
      <c r="BD2095" s="611"/>
      <c r="BG2095" s="624"/>
      <c r="BH2095" s="625"/>
      <c r="BI2095" s="672"/>
      <c r="BO2095" s="612"/>
      <c r="BY2095" s="669"/>
      <c r="CA2095" s="669"/>
    </row>
    <row r="2096" spans="3:79" s="610" customFormat="1">
      <c r="C2096" s="611"/>
      <c r="D2096" s="612"/>
      <c r="E2096" s="613"/>
      <c r="F2096" s="614"/>
      <c r="J2096" s="612"/>
      <c r="N2096" s="668"/>
      <c r="P2096" s="618"/>
      <c r="Q2096" s="618"/>
      <c r="R2096" s="618"/>
      <c r="S2096" s="618"/>
      <c r="T2096" s="618"/>
      <c r="U2096" s="618"/>
      <c r="V2096" s="618"/>
      <c r="W2096" s="618"/>
      <c r="X2096" s="618"/>
      <c r="Y2096" s="618"/>
      <c r="Z2096" s="618"/>
      <c r="AC2096" s="619"/>
      <c r="AD2096" s="620"/>
      <c r="AJ2096" s="668"/>
      <c r="AO2096" s="612"/>
      <c r="AP2096" s="612"/>
      <c r="AY2096" s="623"/>
      <c r="BD2096" s="611"/>
      <c r="BG2096" s="624"/>
      <c r="BH2096" s="625"/>
      <c r="BI2096" s="672"/>
      <c r="BO2096" s="612"/>
      <c r="BY2096" s="669"/>
      <c r="CA2096" s="669"/>
    </row>
    <row r="2097" spans="3:79" s="610" customFormat="1">
      <c r="C2097" s="611"/>
      <c r="D2097" s="612"/>
      <c r="E2097" s="613"/>
      <c r="F2097" s="614"/>
      <c r="J2097" s="612"/>
      <c r="N2097" s="668"/>
      <c r="P2097" s="618"/>
      <c r="Q2097" s="618"/>
      <c r="R2097" s="618"/>
      <c r="S2097" s="618"/>
      <c r="T2097" s="618"/>
      <c r="U2097" s="618"/>
      <c r="V2097" s="618"/>
      <c r="W2097" s="618"/>
      <c r="X2097" s="618"/>
      <c r="Y2097" s="618"/>
      <c r="Z2097" s="618"/>
      <c r="AC2097" s="619"/>
      <c r="AD2097" s="620"/>
      <c r="AJ2097" s="668"/>
      <c r="AO2097" s="612"/>
      <c r="AP2097" s="612"/>
      <c r="AY2097" s="623"/>
      <c r="BD2097" s="611"/>
      <c r="BG2097" s="624"/>
      <c r="BH2097" s="625"/>
      <c r="BI2097" s="672"/>
      <c r="BO2097" s="612"/>
      <c r="BY2097" s="669"/>
      <c r="CA2097" s="669"/>
    </row>
    <row r="2098" spans="3:79" s="610" customFormat="1">
      <c r="C2098" s="611"/>
      <c r="D2098" s="612"/>
      <c r="E2098" s="613"/>
      <c r="F2098" s="614"/>
      <c r="J2098" s="612"/>
      <c r="N2098" s="668"/>
      <c r="P2098" s="618"/>
      <c r="Q2098" s="618"/>
      <c r="R2098" s="618"/>
      <c r="S2098" s="618"/>
      <c r="T2098" s="618"/>
      <c r="U2098" s="618"/>
      <c r="V2098" s="618"/>
      <c r="W2098" s="618"/>
      <c r="X2098" s="618"/>
      <c r="Y2098" s="618"/>
      <c r="Z2098" s="618"/>
      <c r="AC2098" s="619"/>
      <c r="AD2098" s="620"/>
      <c r="AJ2098" s="668"/>
      <c r="AO2098" s="612"/>
      <c r="AP2098" s="612"/>
      <c r="AY2098" s="623"/>
      <c r="BD2098" s="611"/>
      <c r="BG2098" s="624"/>
      <c r="BH2098" s="625"/>
      <c r="BI2098" s="672"/>
      <c r="BO2098" s="612"/>
      <c r="BY2098" s="669"/>
      <c r="CA2098" s="669"/>
    </row>
    <row r="2099" spans="3:79" s="610" customFormat="1">
      <c r="C2099" s="611"/>
      <c r="D2099" s="612"/>
      <c r="E2099" s="613"/>
      <c r="F2099" s="614"/>
      <c r="J2099" s="612"/>
      <c r="N2099" s="668"/>
      <c r="P2099" s="618"/>
      <c r="Q2099" s="618"/>
      <c r="R2099" s="618"/>
      <c r="S2099" s="618"/>
      <c r="T2099" s="618"/>
      <c r="U2099" s="618"/>
      <c r="V2099" s="618"/>
      <c r="W2099" s="618"/>
      <c r="X2099" s="618"/>
      <c r="Y2099" s="618"/>
      <c r="Z2099" s="618"/>
      <c r="AC2099" s="619"/>
      <c r="AD2099" s="620"/>
      <c r="AJ2099" s="668"/>
      <c r="AO2099" s="612"/>
      <c r="AP2099" s="612"/>
      <c r="AY2099" s="623"/>
      <c r="BD2099" s="611"/>
      <c r="BG2099" s="624"/>
      <c r="BH2099" s="625"/>
      <c r="BI2099" s="672"/>
      <c r="BO2099" s="612"/>
      <c r="BY2099" s="669"/>
      <c r="CA2099" s="669"/>
    </row>
    <row r="2100" spans="3:79" s="610" customFormat="1">
      <c r="C2100" s="611"/>
      <c r="D2100" s="612"/>
      <c r="E2100" s="613"/>
      <c r="F2100" s="614"/>
      <c r="J2100" s="612"/>
      <c r="N2100" s="668"/>
      <c r="P2100" s="618"/>
      <c r="Q2100" s="618"/>
      <c r="R2100" s="618"/>
      <c r="S2100" s="618"/>
      <c r="T2100" s="618"/>
      <c r="U2100" s="618"/>
      <c r="V2100" s="618"/>
      <c r="W2100" s="618"/>
      <c r="X2100" s="618"/>
      <c r="Y2100" s="618"/>
      <c r="Z2100" s="618"/>
      <c r="AC2100" s="619"/>
      <c r="AD2100" s="620"/>
      <c r="AJ2100" s="668"/>
      <c r="AO2100" s="612"/>
      <c r="AP2100" s="612"/>
      <c r="AY2100" s="623"/>
      <c r="BD2100" s="611"/>
      <c r="BG2100" s="624"/>
      <c r="BH2100" s="625"/>
      <c r="BI2100" s="672"/>
      <c r="BO2100" s="612"/>
      <c r="BY2100" s="669"/>
      <c r="CA2100" s="669"/>
    </row>
    <row r="2101" spans="3:79" s="610" customFormat="1">
      <c r="C2101" s="611"/>
      <c r="D2101" s="612"/>
      <c r="E2101" s="613"/>
      <c r="F2101" s="614"/>
      <c r="J2101" s="612"/>
      <c r="N2101" s="668"/>
      <c r="P2101" s="618"/>
      <c r="Q2101" s="618"/>
      <c r="R2101" s="618"/>
      <c r="S2101" s="618"/>
      <c r="T2101" s="618"/>
      <c r="U2101" s="618"/>
      <c r="V2101" s="618"/>
      <c r="W2101" s="618"/>
      <c r="X2101" s="618"/>
      <c r="Y2101" s="618"/>
      <c r="Z2101" s="618"/>
      <c r="AC2101" s="619"/>
      <c r="AD2101" s="620"/>
      <c r="AJ2101" s="668"/>
      <c r="AO2101" s="612"/>
      <c r="AP2101" s="612"/>
      <c r="AY2101" s="623"/>
      <c r="BD2101" s="611"/>
      <c r="BG2101" s="624"/>
      <c r="BH2101" s="625"/>
      <c r="BI2101" s="672"/>
      <c r="BO2101" s="612"/>
      <c r="BY2101" s="669"/>
      <c r="CA2101" s="669"/>
    </row>
    <row r="2102" spans="3:79" s="610" customFormat="1">
      <c r="C2102" s="611"/>
      <c r="D2102" s="612"/>
      <c r="E2102" s="613"/>
      <c r="F2102" s="614"/>
      <c r="J2102" s="612"/>
      <c r="N2102" s="668"/>
      <c r="P2102" s="618"/>
      <c r="Q2102" s="618"/>
      <c r="R2102" s="618"/>
      <c r="S2102" s="618"/>
      <c r="T2102" s="618"/>
      <c r="U2102" s="618"/>
      <c r="V2102" s="618"/>
      <c r="W2102" s="618"/>
      <c r="X2102" s="618"/>
      <c r="Y2102" s="618"/>
      <c r="Z2102" s="618"/>
      <c r="AC2102" s="619"/>
      <c r="AD2102" s="620"/>
      <c r="AJ2102" s="668"/>
      <c r="AO2102" s="612"/>
      <c r="AP2102" s="612"/>
      <c r="AY2102" s="623"/>
      <c r="BD2102" s="611"/>
      <c r="BG2102" s="624"/>
      <c r="BH2102" s="625"/>
      <c r="BI2102" s="672"/>
      <c r="BO2102" s="612"/>
      <c r="BY2102" s="669"/>
      <c r="CA2102" s="669"/>
    </row>
    <row r="2103" spans="3:79" s="610" customFormat="1">
      <c r="C2103" s="611"/>
      <c r="D2103" s="612"/>
      <c r="E2103" s="613"/>
      <c r="F2103" s="614"/>
      <c r="J2103" s="612"/>
      <c r="N2103" s="668"/>
      <c r="P2103" s="618"/>
      <c r="Q2103" s="618"/>
      <c r="R2103" s="618"/>
      <c r="S2103" s="618"/>
      <c r="T2103" s="618"/>
      <c r="U2103" s="618"/>
      <c r="V2103" s="618"/>
      <c r="W2103" s="618"/>
      <c r="X2103" s="618"/>
      <c r="Y2103" s="618"/>
      <c r="Z2103" s="618"/>
      <c r="AC2103" s="619"/>
      <c r="AD2103" s="620"/>
      <c r="AJ2103" s="668"/>
      <c r="AO2103" s="612"/>
      <c r="AP2103" s="612"/>
      <c r="AY2103" s="623"/>
      <c r="BD2103" s="611"/>
      <c r="BG2103" s="624"/>
      <c r="BH2103" s="625"/>
      <c r="BI2103" s="672"/>
      <c r="BO2103" s="612"/>
      <c r="BY2103" s="669"/>
      <c r="CA2103" s="669"/>
    </row>
    <row r="2104" spans="3:79" s="610" customFormat="1">
      <c r="C2104" s="611"/>
      <c r="D2104" s="612"/>
      <c r="E2104" s="613"/>
      <c r="F2104" s="614"/>
      <c r="J2104" s="612"/>
      <c r="N2104" s="668"/>
      <c r="P2104" s="618"/>
      <c r="Q2104" s="618"/>
      <c r="R2104" s="618"/>
      <c r="S2104" s="618"/>
      <c r="T2104" s="618"/>
      <c r="U2104" s="618"/>
      <c r="V2104" s="618"/>
      <c r="W2104" s="618"/>
      <c r="X2104" s="618"/>
      <c r="Y2104" s="618"/>
      <c r="Z2104" s="618"/>
      <c r="AC2104" s="619"/>
      <c r="AD2104" s="620"/>
      <c r="AJ2104" s="668"/>
      <c r="AO2104" s="612"/>
      <c r="AP2104" s="612"/>
      <c r="AY2104" s="623"/>
      <c r="BD2104" s="611"/>
      <c r="BG2104" s="624"/>
      <c r="BH2104" s="625"/>
      <c r="BI2104" s="672"/>
      <c r="BO2104" s="612"/>
      <c r="BY2104" s="669"/>
      <c r="CA2104" s="669"/>
    </row>
    <row r="2105" spans="3:79" s="610" customFormat="1">
      <c r="C2105" s="611"/>
      <c r="D2105" s="612"/>
      <c r="E2105" s="613"/>
      <c r="F2105" s="614"/>
      <c r="J2105" s="612"/>
      <c r="N2105" s="668"/>
      <c r="P2105" s="618"/>
      <c r="Q2105" s="618"/>
      <c r="R2105" s="618"/>
      <c r="S2105" s="618"/>
      <c r="T2105" s="618"/>
      <c r="U2105" s="618"/>
      <c r="V2105" s="618"/>
      <c r="W2105" s="618"/>
      <c r="X2105" s="618"/>
      <c r="Y2105" s="618"/>
      <c r="Z2105" s="618"/>
      <c r="AC2105" s="619"/>
      <c r="AD2105" s="620"/>
      <c r="AJ2105" s="668"/>
      <c r="AO2105" s="612"/>
      <c r="AP2105" s="612"/>
      <c r="AY2105" s="623"/>
      <c r="BD2105" s="611"/>
      <c r="BG2105" s="624"/>
      <c r="BH2105" s="625"/>
      <c r="BI2105" s="672"/>
      <c r="BO2105" s="612"/>
      <c r="BY2105" s="669"/>
      <c r="CA2105" s="669"/>
    </row>
    <row r="2106" spans="3:79" s="610" customFormat="1">
      <c r="C2106" s="611"/>
      <c r="D2106" s="612"/>
      <c r="E2106" s="613"/>
      <c r="F2106" s="614"/>
      <c r="J2106" s="612"/>
      <c r="N2106" s="668"/>
      <c r="P2106" s="618"/>
      <c r="Q2106" s="618"/>
      <c r="R2106" s="618"/>
      <c r="S2106" s="618"/>
      <c r="T2106" s="618"/>
      <c r="U2106" s="618"/>
      <c r="V2106" s="618"/>
      <c r="W2106" s="618"/>
      <c r="X2106" s="618"/>
      <c r="Y2106" s="618"/>
      <c r="Z2106" s="618"/>
      <c r="AC2106" s="619"/>
      <c r="AD2106" s="620"/>
      <c r="AJ2106" s="668"/>
      <c r="AO2106" s="612"/>
      <c r="AP2106" s="612"/>
      <c r="AY2106" s="623"/>
      <c r="BD2106" s="611"/>
      <c r="BG2106" s="624"/>
      <c r="BH2106" s="625"/>
      <c r="BI2106" s="672"/>
      <c r="BO2106" s="612"/>
      <c r="BY2106" s="669"/>
      <c r="CA2106" s="669"/>
    </row>
    <row r="2107" spans="3:79" s="610" customFormat="1">
      <c r="C2107" s="611"/>
      <c r="D2107" s="612"/>
      <c r="E2107" s="613"/>
      <c r="F2107" s="614"/>
      <c r="J2107" s="612"/>
      <c r="N2107" s="668"/>
      <c r="P2107" s="618"/>
      <c r="Q2107" s="618"/>
      <c r="R2107" s="618"/>
      <c r="S2107" s="618"/>
      <c r="T2107" s="618"/>
      <c r="U2107" s="618"/>
      <c r="V2107" s="618"/>
      <c r="W2107" s="618"/>
      <c r="X2107" s="618"/>
      <c r="Y2107" s="618"/>
      <c r="Z2107" s="618"/>
      <c r="AC2107" s="619"/>
      <c r="AD2107" s="620"/>
      <c r="AJ2107" s="668"/>
      <c r="AO2107" s="612"/>
      <c r="AP2107" s="612"/>
      <c r="AY2107" s="623"/>
      <c r="BD2107" s="611"/>
      <c r="BG2107" s="624"/>
      <c r="BH2107" s="625"/>
      <c r="BI2107" s="672"/>
      <c r="BO2107" s="612"/>
      <c r="BY2107" s="669"/>
      <c r="CA2107" s="669"/>
    </row>
    <row r="2108" spans="3:79" s="610" customFormat="1">
      <c r="C2108" s="611"/>
      <c r="D2108" s="612"/>
      <c r="E2108" s="613"/>
      <c r="F2108" s="614"/>
      <c r="J2108" s="612"/>
      <c r="N2108" s="668"/>
      <c r="P2108" s="618"/>
      <c r="Q2108" s="618"/>
      <c r="R2108" s="618"/>
      <c r="S2108" s="618"/>
      <c r="T2108" s="618"/>
      <c r="U2108" s="618"/>
      <c r="V2108" s="618"/>
      <c r="W2108" s="618"/>
      <c r="X2108" s="618"/>
      <c r="Y2108" s="618"/>
      <c r="Z2108" s="618"/>
      <c r="AC2108" s="619"/>
      <c r="AD2108" s="620"/>
      <c r="AJ2108" s="668"/>
      <c r="AO2108" s="612"/>
      <c r="AP2108" s="612"/>
      <c r="AY2108" s="623"/>
      <c r="BD2108" s="611"/>
      <c r="BG2108" s="624"/>
      <c r="BH2108" s="625"/>
      <c r="BI2108" s="672"/>
      <c r="BO2108" s="612"/>
      <c r="BY2108" s="669"/>
      <c r="CA2108" s="669"/>
    </row>
    <row r="2109" spans="3:79" s="610" customFormat="1">
      <c r="C2109" s="611"/>
      <c r="D2109" s="612"/>
      <c r="E2109" s="613"/>
      <c r="F2109" s="614"/>
      <c r="J2109" s="612"/>
      <c r="N2109" s="668"/>
      <c r="P2109" s="618"/>
      <c r="Q2109" s="618"/>
      <c r="R2109" s="618"/>
      <c r="S2109" s="618"/>
      <c r="T2109" s="618"/>
      <c r="U2109" s="618"/>
      <c r="V2109" s="618"/>
      <c r="W2109" s="618"/>
      <c r="X2109" s="618"/>
      <c r="Y2109" s="618"/>
      <c r="Z2109" s="618"/>
      <c r="AC2109" s="619"/>
      <c r="AD2109" s="620"/>
      <c r="AJ2109" s="668"/>
      <c r="AO2109" s="612"/>
      <c r="AP2109" s="612"/>
      <c r="AY2109" s="623"/>
      <c r="BD2109" s="611"/>
      <c r="BG2109" s="624"/>
      <c r="BH2109" s="625"/>
      <c r="BI2109" s="672"/>
      <c r="BO2109" s="612"/>
      <c r="BY2109" s="669"/>
      <c r="CA2109" s="669"/>
    </row>
    <row r="2110" spans="3:79" s="610" customFormat="1">
      <c r="C2110" s="611"/>
      <c r="D2110" s="612"/>
      <c r="E2110" s="613"/>
      <c r="F2110" s="614"/>
      <c r="J2110" s="612"/>
      <c r="N2110" s="668"/>
      <c r="P2110" s="618"/>
      <c r="Q2110" s="618"/>
      <c r="R2110" s="618"/>
      <c r="S2110" s="618"/>
      <c r="T2110" s="618"/>
      <c r="U2110" s="618"/>
      <c r="V2110" s="618"/>
      <c r="W2110" s="618"/>
      <c r="X2110" s="618"/>
      <c r="Y2110" s="618"/>
      <c r="Z2110" s="618"/>
      <c r="AC2110" s="619"/>
      <c r="AD2110" s="620"/>
      <c r="AJ2110" s="668"/>
      <c r="AO2110" s="612"/>
      <c r="AP2110" s="612"/>
      <c r="AY2110" s="623"/>
      <c r="BD2110" s="611"/>
      <c r="BG2110" s="624"/>
      <c r="BH2110" s="625"/>
      <c r="BI2110" s="672"/>
      <c r="BO2110" s="612"/>
      <c r="BY2110" s="669"/>
      <c r="CA2110" s="669"/>
    </row>
    <row r="2111" spans="3:79" s="610" customFormat="1">
      <c r="C2111" s="611"/>
      <c r="D2111" s="612"/>
      <c r="E2111" s="613"/>
      <c r="F2111" s="614"/>
      <c r="J2111" s="612"/>
      <c r="N2111" s="668"/>
      <c r="P2111" s="618"/>
      <c r="Q2111" s="618"/>
      <c r="R2111" s="618"/>
      <c r="S2111" s="618"/>
      <c r="T2111" s="618"/>
      <c r="U2111" s="618"/>
      <c r="V2111" s="618"/>
      <c r="W2111" s="618"/>
      <c r="X2111" s="618"/>
      <c r="Y2111" s="618"/>
      <c r="Z2111" s="618"/>
      <c r="AC2111" s="619"/>
      <c r="AD2111" s="620"/>
      <c r="AJ2111" s="668"/>
      <c r="AO2111" s="612"/>
      <c r="AP2111" s="612"/>
      <c r="AY2111" s="623"/>
      <c r="BD2111" s="611"/>
      <c r="BG2111" s="624"/>
      <c r="BH2111" s="625"/>
      <c r="BI2111" s="672"/>
      <c r="BO2111" s="612"/>
      <c r="BY2111" s="669"/>
      <c r="CA2111" s="669"/>
    </row>
    <row r="2112" spans="3:79" s="610" customFormat="1">
      <c r="C2112" s="611"/>
      <c r="D2112" s="612"/>
      <c r="E2112" s="613"/>
      <c r="F2112" s="614"/>
      <c r="J2112" s="612"/>
      <c r="N2112" s="668"/>
      <c r="P2112" s="618"/>
      <c r="Q2112" s="618"/>
      <c r="R2112" s="618"/>
      <c r="S2112" s="618"/>
      <c r="T2112" s="618"/>
      <c r="U2112" s="618"/>
      <c r="V2112" s="618"/>
      <c r="W2112" s="618"/>
      <c r="X2112" s="618"/>
      <c r="Y2112" s="618"/>
      <c r="Z2112" s="618"/>
      <c r="AC2112" s="619"/>
      <c r="AD2112" s="620"/>
      <c r="AJ2112" s="668"/>
      <c r="AO2112" s="612"/>
      <c r="AP2112" s="612"/>
      <c r="AY2112" s="623"/>
      <c r="BD2112" s="611"/>
      <c r="BG2112" s="624"/>
      <c r="BH2112" s="625"/>
      <c r="BI2112" s="672"/>
      <c r="BO2112" s="612"/>
      <c r="BY2112" s="669"/>
      <c r="CA2112" s="669"/>
    </row>
    <row r="2113" spans="3:79" s="610" customFormat="1">
      <c r="C2113" s="611"/>
      <c r="D2113" s="612"/>
      <c r="E2113" s="613"/>
      <c r="F2113" s="614"/>
      <c r="J2113" s="612"/>
      <c r="N2113" s="668"/>
      <c r="P2113" s="618"/>
      <c r="Q2113" s="618"/>
      <c r="R2113" s="618"/>
      <c r="S2113" s="618"/>
      <c r="T2113" s="618"/>
      <c r="U2113" s="618"/>
      <c r="V2113" s="618"/>
      <c r="W2113" s="618"/>
      <c r="X2113" s="618"/>
      <c r="Y2113" s="618"/>
      <c r="Z2113" s="618"/>
      <c r="AC2113" s="619"/>
      <c r="AD2113" s="620"/>
      <c r="AJ2113" s="668"/>
      <c r="AO2113" s="612"/>
      <c r="AP2113" s="612"/>
      <c r="AY2113" s="623"/>
      <c r="BD2113" s="611"/>
      <c r="BG2113" s="624"/>
      <c r="BH2113" s="625"/>
      <c r="BI2113" s="672"/>
      <c r="BO2113" s="612"/>
      <c r="BY2113" s="669"/>
      <c r="CA2113" s="669"/>
    </row>
    <row r="2114" spans="3:79" s="610" customFormat="1">
      <c r="C2114" s="611"/>
      <c r="D2114" s="612"/>
      <c r="E2114" s="613"/>
      <c r="F2114" s="614"/>
      <c r="J2114" s="612"/>
      <c r="N2114" s="668"/>
      <c r="P2114" s="618"/>
      <c r="Q2114" s="618"/>
      <c r="R2114" s="618"/>
      <c r="S2114" s="618"/>
      <c r="T2114" s="618"/>
      <c r="U2114" s="618"/>
      <c r="V2114" s="618"/>
      <c r="W2114" s="618"/>
      <c r="X2114" s="618"/>
      <c r="Y2114" s="618"/>
      <c r="Z2114" s="618"/>
      <c r="AC2114" s="619"/>
      <c r="AD2114" s="620"/>
      <c r="AJ2114" s="668"/>
      <c r="AO2114" s="612"/>
      <c r="AP2114" s="612"/>
      <c r="AY2114" s="623"/>
      <c r="BD2114" s="611"/>
      <c r="BG2114" s="624"/>
      <c r="BH2114" s="625"/>
      <c r="BI2114" s="672"/>
      <c r="BO2114" s="612"/>
      <c r="BY2114" s="669"/>
      <c r="CA2114" s="669"/>
    </row>
    <row r="2115" spans="3:79" s="610" customFormat="1">
      <c r="C2115" s="611"/>
      <c r="D2115" s="612"/>
      <c r="E2115" s="613"/>
      <c r="F2115" s="614"/>
      <c r="J2115" s="612"/>
      <c r="N2115" s="668"/>
      <c r="P2115" s="618"/>
      <c r="Q2115" s="618"/>
      <c r="R2115" s="618"/>
      <c r="S2115" s="618"/>
      <c r="T2115" s="618"/>
      <c r="U2115" s="618"/>
      <c r="V2115" s="618"/>
      <c r="W2115" s="618"/>
      <c r="X2115" s="618"/>
      <c r="Y2115" s="618"/>
      <c r="Z2115" s="618"/>
      <c r="AC2115" s="619"/>
      <c r="AD2115" s="620"/>
      <c r="AJ2115" s="668"/>
      <c r="AO2115" s="612"/>
      <c r="AP2115" s="612"/>
      <c r="AY2115" s="623"/>
      <c r="BD2115" s="611"/>
      <c r="BG2115" s="624"/>
      <c r="BH2115" s="625"/>
      <c r="BI2115" s="672"/>
      <c r="BO2115" s="612"/>
      <c r="BY2115" s="669"/>
      <c r="CA2115" s="669"/>
    </row>
    <row r="2116" spans="3:79" s="610" customFormat="1">
      <c r="C2116" s="611"/>
      <c r="D2116" s="612"/>
      <c r="E2116" s="613"/>
      <c r="F2116" s="614"/>
      <c r="J2116" s="612"/>
      <c r="N2116" s="668"/>
      <c r="P2116" s="618"/>
      <c r="Q2116" s="618"/>
      <c r="R2116" s="618"/>
      <c r="S2116" s="618"/>
      <c r="T2116" s="618"/>
      <c r="U2116" s="618"/>
      <c r="V2116" s="618"/>
      <c r="W2116" s="618"/>
      <c r="X2116" s="618"/>
      <c r="Y2116" s="618"/>
      <c r="Z2116" s="618"/>
      <c r="AC2116" s="619"/>
      <c r="AD2116" s="620"/>
      <c r="AJ2116" s="668"/>
      <c r="AO2116" s="612"/>
      <c r="AP2116" s="612"/>
      <c r="AY2116" s="623"/>
      <c r="BD2116" s="611"/>
      <c r="BG2116" s="624"/>
      <c r="BH2116" s="625"/>
      <c r="BI2116" s="672"/>
      <c r="BO2116" s="612"/>
      <c r="BY2116" s="669"/>
      <c r="CA2116" s="669"/>
    </row>
    <row r="2117" spans="3:79" s="610" customFormat="1">
      <c r="C2117" s="611"/>
      <c r="D2117" s="612"/>
      <c r="E2117" s="613"/>
      <c r="F2117" s="614"/>
      <c r="J2117" s="612"/>
      <c r="N2117" s="668"/>
      <c r="P2117" s="618"/>
      <c r="Q2117" s="618"/>
      <c r="R2117" s="618"/>
      <c r="S2117" s="618"/>
      <c r="T2117" s="618"/>
      <c r="U2117" s="618"/>
      <c r="V2117" s="618"/>
      <c r="W2117" s="618"/>
      <c r="X2117" s="618"/>
      <c r="Y2117" s="618"/>
      <c r="Z2117" s="618"/>
      <c r="AC2117" s="619"/>
      <c r="AD2117" s="620"/>
      <c r="AJ2117" s="668"/>
      <c r="AO2117" s="612"/>
      <c r="AP2117" s="612"/>
      <c r="AY2117" s="623"/>
      <c r="BD2117" s="611"/>
      <c r="BG2117" s="624"/>
      <c r="BH2117" s="625"/>
      <c r="BI2117" s="672"/>
      <c r="BO2117" s="612"/>
      <c r="BY2117" s="669"/>
      <c r="CA2117" s="669"/>
    </row>
    <row r="2118" spans="3:79" s="610" customFormat="1">
      <c r="C2118" s="611"/>
      <c r="D2118" s="612"/>
      <c r="E2118" s="613"/>
      <c r="F2118" s="614"/>
      <c r="J2118" s="612"/>
      <c r="N2118" s="668"/>
      <c r="P2118" s="618"/>
      <c r="Q2118" s="618"/>
      <c r="R2118" s="618"/>
      <c r="S2118" s="618"/>
      <c r="T2118" s="618"/>
      <c r="U2118" s="618"/>
      <c r="V2118" s="618"/>
      <c r="W2118" s="618"/>
      <c r="X2118" s="618"/>
      <c r="Y2118" s="618"/>
      <c r="Z2118" s="618"/>
      <c r="AC2118" s="619"/>
      <c r="AD2118" s="620"/>
      <c r="AJ2118" s="668"/>
      <c r="AO2118" s="612"/>
      <c r="AP2118" s="612"/>
      <c r="AY2118" s="623"/>
      <c r="BD2118" s="611"/>
      <c r="BG2118" s="624"/>
      <c r="BH2118" s="625"/>
      <c r="BI2118" s="672"/>
      <c r="BO2118" s="612"/>
      <c r="BY2118" s="669"/>
      <c r="CA2118" s="669"/>
    </row>
    <row r="2119" spans="3:79" s="610" customFormat="1">
      <c r="C2119" s="611"/>
      <c r="D2119" s="612"/>
      <c r="E2119" s="613"/>
      <c r="F2119" s="614"/>
      <c r="J2119" s="612"/>
      <c r="N2119" s="668"/>
      <c r="P2119" s="618"/>
      <c r="Q2119" s="618"/>
      <c r="R2119" s="618"/>
      <c r="S2119" s="618"/>
      <c r="T2119" s="618"/>
      <c r="U2119" s="618"/>
      <c r="V2119" s="618"/>
      <c r="W2119" s="618"/>
      <c r="X2119" s="618"/>
      <c r="Y2119" s="618"/>
      <c r="Z2119" s="618"/>
      <c r="AC2119" s="619"/>
      <c r="AD2119" s="620"/>
      <c r="AJ2119" s="668"/>
      <c r="AO2119" s="612"/>
      <c r="AP2119" s="612"/>
      <c r="AY2119" s="623"/>
      <c r="BD2119" s="611"/>
      <c r="BG2119" s="624"/>
      <c r="BH2119" s="625"/>
      <c r="BI2119" s="672"/>
      <c r="BO2119" s="612"/>
      <c r="BY2119" s="669"/>
      <c r="CA2119" s="669"/>
    </row>
    <row r="2120" spans="3:79" s="610" customFormat="1">
      <c r="C2120" s="611"/>
      <c r="D2120" s="612"/>
      <c r="E2120" s="613"/>
      <c r="F2120" s="614"/>
      <c r="J2120" s="612"/>
      <c r="N2120" s="668"/>
      <c r="P2120" s="618"/>
      <c r="Q2120" s="618"/>
      <c r="R2120" s="618"/>
      <c r="S2120" s="618"/>
      <c r="T2120" s="618"/>
      <c r="U2120" s="618"/>
      <c r="V2120" s="618"/>
      <c r="W2120" s="618"/>
      <c r="X2120" s="618"/>
      <c r="Y2120" s="618"/>
      <c r="Z2120" s="618"/>
      <c r="AC2120" s="619"/>
      <c r="AD2120" s="620"/>
      <c r="AJ2120" s="668"/>
      <c r="AO2120" s="612"/>
      <c r="AP2120" s="612"/>
      <c r="AY2120" s="623"/>
      <c r="BD2120" s="611"/>
      <c r="BG2120" s="624"/>
      <c r="BH2120" s="625"/>
      <c r="BI2120" s="672"/>
      <c r="BO2120" s="612"/>
      <c r="BY2120" s="669"/>
      <c r="CA2120" s="669"/>
    </row>
    <row r="2121" spans="3:79" s="610" customFormat="1">
      <c r="C2121" s="611"/>
      <c r="D2121" s="612"/>
      <c r="E2121" s="613"/>
      <c r="F2121" s="614"/>
      <c r="J2121" s="612"/>
      <c r="N2121" s="668"/>
      <c r="P2121" s="618"/>
      <c r="Q2121" s="618"/>
      <c r="R2121" s="618"/>
      <c r="S2121" s="618"/>
      <c r="T2121" s="618"/>
      <c r="U2121" s="618"/>
      <c r="V2121" s="618"/>
      <c r="W2121" s="618"/>
      <c r="X2121" s="618"/>
      <c r="Y2121" s="618"/>
      <c r="Z2121" s="618"/>
      <c r="AC2121" s="619"/>
      <c r="AD2121" s="620"/>
      <c r="AJ2121" s="668"/>
      <c r="AO2121" s="612"/>
      <c r="AP2121" s="612"/>
      <c r="AY2121" s="623"/>
      <c r="BD2121" s="611"/>
      <c r="BG2121" s="624"/>
      <c r="BH2121" s="625"/>
      <c r="BI2121" s="672"/>
      <c r="BO2121" s="612"/>
      <c r="BY2121" s="669"/>
      <c r="CA2121" s="669"/>
    </row>
    <row r="2122" spans="3:79" s="610" customFormat="1">
      <c r="C2122" s="611"/>
      <c r="D2122" s="612"/>
      <c r="E2122" s="613"/>
      <c r="F2122" s="614"/>
      <c r="J2122" s="612"/>
      <c r="N2122" s="668"/>
      <c r="P2122" s="618"/>
      <c r="Q2122" s="618"/>
      <c r="R2122" s="618"/>
      <c r="S2122" s="618"/>
      <c r="T2122" s="618"/>
      <c r="U2122" s="618"/>
      <c r="V2122" s="618"/>
      <c r="W2122" s="618"/>
      <c r="X2122" s="618"/>
      <c r="Y2122" s="618"/>
      <c r="Z2122" s="618"/>
      <c r="AC2122" s="619"/>
      <c r="AD2122" s="620"/>
      <c r="AJ2122" s="668"/>
      <c r="AO2122" s="612"/>
      <c r="AP2122" s="612"/>
      <c r="AY2122" s="623"/>
      <c r="BD2122" s="611"/>
      <c r="BG2122" s="624"/>
      <c r="BH2122" s="625"/>
      <c r="BI2122" s="672"/>
      <c r="BO2122" s="612"/>
      <c r="BY2122" s="669"/>
      <c r="CA2122" s="669"/>
    </row>
    <row r="2123" spans="3:79" s="610" customFormat="1">
      <c r="C2123" s="611"/>
      <c r="D2123" s="612"/>
      <c r="E2123" s="613"/>
      <c r="F2123" s="614"/>
      <c r="J2123" s="612"/>
      <c r="N2123" s="668"/>
      <c r="P2123" s="618"/>
      <c r="Q2123" s="618"/>
      <c r="R2123" s="618"/>
      <c r="S2123" s="618"/>
      <c r="T2123" s="618"/>
      <c r="U2123" s="618"/>
      <c r="V2123" s="618"/>
      <c r="W2123" s="618"/>
      <c r="X2123" s="618"/>
      <c r="Y2123" s="618"/>
      <c r="Z2123" s="618"/>
      <c r="AC2123" s="619"/>
      <c r="AD2123" s="620"/>
      <c r="AJ2123" s="668"/>
      <c r="AO2123" s="612"/>
      <c r="AP2123" s="612"/>
      <c r="AY2123" s="623"/>
      <c r="BD2123" s="611"/>
      <c r="BG2123" s="624"/>
      <c r="BH2123" s="625"/>
      <c r="BI2123" s="672"/>
      <c r="BO2123" s="612"/>
      <c r="BY2123" s="669"/>
      <c r="CA2123" s="669"/>
    </row>
    <row r="2124" spans="3:79" s="610" customFormat="1">
      <c r="C2124" s="611"/>
      <c r="D2124" s="612"/>
      <c r="E2124" s="613"/>
      <c r="F2124" s="614"/>
      <c r="J2124" s="612"/>
      <c r="N2124" s="668"/>
      <c r="P2124" s="618"/>
      <c r="Q2124" s="618"/>
      <c r="R2124" s="618"/>
      <c r="S2124" s="618"/>
      <c r="T2124" s="618"/>
      <c r="U2124" s="618"/>
      <c r="V2124" s="618"/>
      <c r="W2124" s="618"/>
      <c r="X2124" s="618"/>
      <c r="Y2124" s="618"/>
      <c r="Z2124" s="618"/>
      <c r="AC2124" s="619"/>
      <c r="AD2124" s="620"/>
      <c r="AJ2124" s="668"/>
      <c r="AO2124" s="612"/>
      <c r="AP2124" s="612"/>
      <c r="AY2124" s="623"/>
      <c r="BD2124" s="611"/>
      <c r="BG2124" s="624"/>
      <c r="BH2124" s="625"/>
      <c r="BI2124" s="672"/>
      <c r="BO2124" s="612"/>
      <c r="BY2124" s="669"/>
      <c r="CA2124" s="669"/>
    </row>
    <row r="2125" spans="3:79" s="610" customFormat="1">
      <c r="C2125" s="611"/>
      <c r="D2125" s="612"/>
      <c r="E2125" s="613"/>
      <c r="F2125" s="614"/>
      <c r="J2125" s="612"/>
      <c r="N2125" s="668"/>
      <c r="P2125" s="618"/>
      <c r="Q2125" s="618"/>
      <c r="R2125" s="618"/>
      <c r="S2125" s="618"/>
      <c r="T2125" s="618"/>
      <c r="U2125" s="618"/>
      <c r="V2125" s="618"/>
      <c r="W2125" s="618"/>
      <c r="X2125" s="618"/>
      <c r="Y2125" s="618"/>
      <c r="Z2125" s="618"/>
      <c r="AC2125" s="619"/>
      <c r="AD2125" s="620"/>
      <c r="AJ2125" s="668"/>
      <c r="AO2125" s="612"/>
      <c r="AP2125" s="612"/>
      <c r="AY2125" s="623"/>
      <c r="BD2125" s="611"/>
      <c r="BG2125" s="624"/>
      <c r="BH2125" s="625"/>
      <c r="BI2125" s="672"/>
      <c r="BO2125" s="612"/>
      <c r="BY2125" s="669"/>
      <c r="CA2125" s="669"/>
    </row>
    <row r="2126" spans="3:79" s="610" customFormat="1">
      <c r="C2126" s="611"/>
      <c r="D2126" s="612"/>
      <c r="E2126" s="613"/>
      <c r="F2126" s="614"/>
      <c r="J2126" s="612"/>
      <c r="N2126" s="668"/>
      <c r="P2126" s="618"/>
      <c r="Q2126" s="618"/>
      <c r="R2126" s="618"/>
      <c r="S2126" s="618"/>
      <c r="T2126" s="618"/>
      <c r="U2126" s="618"/>
      <c r="V2126" s="618"/>
      <c r="W2126" s="618"/>
      <c r="X2126" s="618"/>
      <c r="Y2126" s="618"/>
      <c r="Z2126" s="618"/>
      <c r="AC2126" s="619"/>
      <c r="AD2126" s="620"/>
      <c r="AJ2126" s="668"/>
      <c r="AO2126" s="612"/>
      <c r="AP2126" s="612"/>
      <c r="AY2126" s="623"/>
      <c r="BD2126" s="611"/>
      <c r="BG2126" s="624"/>
      <c r="BH2126" s="625"/>
      <c r="BI2126" s="672"/>
      <c r="BO2126" s="612"/>
      <c r="BY2126" s="669"/>
      <c r="CA2126" s="669"/>
    </row>
    <row r="2127" spans="3:79" s="610" customFormat="1">
      <c r="C2127" s="611"/>
      <c r="D2127" s="612"/>
      <c r="E2127" s="613"/>
      <c r="F2127" s="614"/>
      <c r="J2127" s="612"/>
      <c r="N2127" s="668"/>
      <c r="P2127" s="618"/>
      <c r="Q2127" s="618"/>
      <c r="R2127" s="618"/>
      <c r="S2127" s="618"/>
      <c r="T2127" s="618"/>
      <c r="U2127" s="618"/>
      <c r="V2127" s="618"/>
      <c r="W2127" s="618"/>
      <c r="X2127" s="618"/>
      <c r="Y2127" s="618"/>
      <c r="Z2127" s="618"/>
      <c r="AC2127" s="619"/>
      <c r="AD2127" s="620"/>
      <c r="AJ2127" s="668"/>
      <c r="AO2127" s="612"/>
      <c r="AP2127" s="612"/>
      <c r="AY2127" s="623"/>
      <c r="BD2127" s="611"/>
      <c r="BG2127" s="624"/>
      <c r="BH2127" s="625"/>
      <c r="BI2127" s="672"/>
      <c r="BO2127" s="612"/>
      <c r="BY2127" s="669"/>
      <c r="CA2127" s="669"/>
    </row>
    <row r="2128" spans="3:79" s="610" customFormat="1">
      <c r="C2128" s="611"/>
      <c r="D2128" s="612"/>
      <c r="E2128" s="613"/>
      <c r="F2128" s="614"/>
      <c r="J2128" s="612"/>
      <c r="N2128" s="668"/>
      <c r="P2128" s="618"/>
      <c r="Q2128" s="618"/>
      <c r="R2128" s="618"/>
      <c r="S2128" s="618"/>
      <c r="T2128" s="618"/>
      <c r="U2128" s="618"/>
      <c r="V2128" s="618"/>
      <c r="W2128" s="618"/>
      <c r="X2128" s="618"/>
      <c r="Y2128" s="618"/>
      <c r="Z2128" s="618"/>
      <c r="AC2128" s="619"/>
      <c r="AD2128" s="620"/>
      <c r="AJ2128" s="668"/>
      <c r="AO2128" s="612"/>
      <c r="AP2128" s="612"/>
      <c r="AY2128" s="623"/>
      <c r="BD2128" s="611"/>
      <c r="BG2128" s="624"/>
      <c r="BH2128" s="625"/>
      <c r="BI2128" s="672"/>
      <c r="BO2128" s="612"/>
      <c r="BY2128" s="669"/>
      <c r="CA2128" s="669"/>
    </row>
    <row r="2129" spans="3:79" s="610" customFormat="1">
      <c r="C2129" s="611"/>
      <c r="D2129" s="612"/>
      <c r="E2129" s="613"/>
      <c r="F2129" s="614"/>
      <c r="J2129" s="612"/>
      <c r="N2129" s="668"/>
      <c r="P2129" s="618"/>
      <c r="Q2129" s="618"/>
      <c r="R2129" s="618"/>
      <c r="S2129" s="618"/>
      <c r="T2129" s="618"/>
      <c r="U2129" s="618"/>
      <c r="V2129" s="618"/>
      <c r="W2129" s="618"/>
      <c r="X2129" s="618"/>
      <c r="Y2129" s="618"/>
      <c r="Z2129" s="618"/>
      <c r="AC2129" s="619"/>
      <c r="AD2129" s="620"/>
      <c r="AJ2129" s="668"/>
      <c r="AO2129" s="612"/>
      <c r="AP2129" s="612"/>
      <c r="AY2129" s="623"/>
      <c r="BD2129" s="611"/>
      <c r="BG2129" s="624"/>
      <c r="BH2129" s="625"/>
      <c r="BI2129" s="672"/>
      <c r="BO2129" s="612"/>
      <c r="BY2129" s="669"/>
      <c r="CA2129" s="669"/>
    </row>
    <row r="2130" spans="3:79" s="610" customFormat="1">
      <c r="C2130" s="611"/>
      <c r="D2130" s="612"/>
      <c r="E2130" s="613"/>
      <c r="F2130" s="614"/>
      <c r="J2130" s="612"/>
      <c r="N2130" s="668"/>
      <c r="P2130" s="618"/>
      <c r="Q2130" s="618"/>
      <c r="R2130" s="618"/>
      <c r="S2130" s="618"/>
      <c r="T2130" s="618"/>
      <c r="U2130" s="618"/>
      <c r="V2130" s="618"/>
      <c r="W2130" s="618"/>
      <c r="X2130" s="618"/>
      <c r="Y2130" s="618"/>
      <c r="Z2130" s="618"/>
      <c r="AC2130" s="619"/>
      <c r="AD2130" s="620"/>
      <c r="AJ2130" s="668"/>
      <c r="AO2130" s="612"/>
      <c r="AP2130" s="612"/>
      <c r="AY2130" s="623"/>
      <c r="BD2130" s="611"/>
      <c r="BG2130" s="624"/>
      <c r="BH2130" s="625"/>
      <c r="BI2130" s="672"/>
      <c r="BO2130" s="612"/>
      <c r="BY2130" s="669"/>
      <c r="CA2130" s="669"/>
    </row>
    <row r="2131" spans="3:79" s="610" customFormat="1">
      <c r="C2131" s="611"/>
      <c r="D2131" s="612"/>
      <c r="E2131" s="613"/>
      <c r="F2131" s="614"/>
      <c r="J2131" s="612"/>
      <c r="N2131" s="668"/>
      <c r="P2131" s="618"/>
      <c r="Q2131" s="618"/>
      <c r="R2131" s="618"/>
      <c r="S2131" s="618"/>
      <c r="T2131" s="618"/>
      <c r="U2131" s="618"/>
      <c r="V2131" s="618"/>
      <c r="W2131" s="618"/>
      <c r="X2131" s="618"/>
      <c r="Y2131" s="618"/>
      <c r="Z2131" s="618"/>
      <c r="AC2131" s="619"/>
      <c r="AD2131" s="620"/>
      <c r="AJ2131" s="668"/>
      <c r="AO2131" s="612"/>
      <c r="AP2131" s="612"/>
      <c r="AY2131" s="623"/>
      <c r="BD2131" s="611"/>
      <c r="BG2131" s="624"/>
      <c r="BH2131" s="625"/>
      <c r="BI2131" s="672"/>
      <c r="BO2131" s="612"/>
      <c r="BY2131" s="669"/>
      <c r="CA2131" s="669"/>
    </row>
    <row r="2132" spans="3:79" s="610" customFormat="1">
      <c r="C2132" s="611"/>
      <c r="D2132" s="612"/>
      <c r="E2132" s="613"/>
      <c r="F2132" s="614"/>
      <c r="J2132" s="612"/>
      <c r="N2132" s="668"/>
      <c r="P2132" s="618"/>
      <c r="Q2132" s="618"/>
      <c r="R2132" s="618"/>
      <c r="S2132" s="618"/>
      <c r="T2132" s="618"/>
      <c r="U2132" s="618"/>
      <c r="V2132" s="618"/>
      <c r="W2132" s="618"/>
      <c r="X2132" s="618"/>
      <c r="Y2132" s="618"/>
      <c r="Z2132" s="618"/>
      <c r="AC2132" s="619"/>
      <c r="AD2132" s="620"/>
      <c r="AJ2132" s="668"/>
      <c r="AO2132" s="612"/>
      <c r="AP2132" s="612"/>
      <c r="AY2132" s="623"/>
      <c r="BD2132" s="611"/>
      <c r="BG2132" s="624"/>
      <c r="BH2132" s="625"/>
      <c r="BI2132" s="672"/>
      <c r="BO2132" s="612"/>
      <c r="BY2132" s="669"/>
      <c r="CA2132" s="669"/>
    </row>
    <row r="2133" spans="3:79" s="610" customFormat="1">
      <c r="C2133" s="611"/>
      <c r="D2133" s="612"/>
      <c r="E2133" s="613"/>
      <c r="F2133" s="614"/>
      <c r="J2133" s="612"/>
      <c r="N2133" s="668"/>
      <c r="P2133" s="618"/>
      <c r="Q2133" s="618"/>
      <c r="R2133" s="618"/>
      <c r="S2133" s="618"/>
      <c r="T2133" s="618"/>
      <c r="U2133" s="618"/>
      <c r="V2133" s="618"/>
      <c r="W2133" s="618"/>
      <c r="X2133" s="618"/>
      <c r="Y2133" s="618"/>
      <c r="Z2133" s="618"/>
      <c r="AC2133" s="619"/>
      <c r="AD2133" s="620"/>
      <c r="AJ2133" s="668"/>
      <c r="AO2133" s="612"/>
      <c r="AP2133" s="612"/>
      <c r="AY2133" s="623"/>
      <c r="BD2133" s="611"/>
      <c r="BG2133" s="624"/>
      <c r="BH2133" s="625"/>
      <c r="BI2133" s="672"/>
      <c r="BO2133" s="612"/>
      <c r="BY2133" s="669"/>
      <c r="CA2133" s="669"/>
    </row>
    <row r="2134" spans="3:79" s="610" customFormat="1">
      <c r="C2134" s="611"/>
      <c r="D2134" s="612"/>
      <c r="E2134" s="613"/>
      <c r="F2134" s="614"/>
      <c r="J2134" s="612"/>
      <c r="N2134" s="668"/>
      <c r="P2134" s="618"/>
      <c r="Q2134" s="618"/>
      <c r="R2134" s="618"/>
      <c r="S2134" s="618"/>
      <c r="T2134" s="618"/>
      <c r="U2134" s="618"/>
      <c r="V2134" s="618"/>
      <c r="W2134" s="618"/>
      <c r="X2134" s="618"/>
      <c r="Y2134" s="618"/>
      <c r="Z2134" s="618"/>
      <c r="AC2134" s="619"/>
      <c r="AD2134" s="620"/>
      <c r="AJ2134" s="668"/>
      <c r="AO2134" s="612"/>
      <c r="AP2134" s="612"/>
      <c r="AY2134" s="623"/>
      <c r="BD2134" s="611"/>
      <c r="BG2134" s="624"/>
      <c r="BH2134" s="625"/>
      <c r="BI2134" s="672"/>
      <c r="BO2134" s="612"/>
      <c r="BY2134" s="669"/>
      <c r="CA2134" s="669"/>
    </row>
    <row r="2135" spans="3:79" s="610" customFormat="1">
      <c r="C2135" s="611"/>
      <c r="D2135" s="612"/>
      <c r="E2135" s="613"/>
      <c r="F2135" s="614"/>
      <c r="J2135" s="612"/>
      <c r="N2135" s="668"/>
      <c r="P2135" s="618"/>
      <c r="Q2135" s="618"/>
      <c r="R2135" s="618"/>
      <c r="S2135" s="618"/>
      <c r="T2135" s="618"/>
      <c r="U2135" s="618"/>
      <c r="V2135" s="618"/>
      <c r="W2135" s="618"/>
      <c r="X2135" s="618"/>
      <c r="Y2135" s="618"/>
      <c r="Z2135" s="618"/>
      <c r="AC2135" s="619"/>
      <c r="AD2135" s="620"/>
      <c r="AJ2135" s="668"/>
      <c r="AO2135" s="612"/>
      <c r="AP2135" s="612"/>
      <c r="AY2135" s="623"/>
      <c r="BD2135" s="611"/>
      <c r="BG2135" s="624"/>
      <c r="BH2135" s="625"/>
      <c r="BI2135" s="672"/>
      <c r="BO2135" s="612"/>
      <c r="BY2135" s="669"/>
      <c r="CA2135" s="669"/>
    </row>
    <row r="2136" spans="3:79" s="610" customFormat="1">
      <c r="C2136" s="611"/>
      <c r="D2136" s="612"/>
      <c r="E2136" s="613"/>
      <c r="F2136" s="614"/>
      <c r="J2136" s="612"/>
      <c r="N2136" s="668"/>
      <c r="P2136" s="618"/>
      <c r="Q2136" s="618"/>
      <c r="R2136" s="618"/>
      <c r="S2136" s="618"/>
      <c r="T2136" s="618"/>
      <c r="U2136" s="618"/>
      <c r="V2136" s="618"/>
      <c r="W2136" s="618"/>
      <c r="X2136" s="618"/>
      <c r="Y2136" s="618"/>
      <c r="Z2136" s="618"/>
      <c r="AC2136" s="619"/>
      <c r="AD2136" s="620"/>
      <c r="AJ2136" s="668"/>
      <c r="AO2136" s="612"/>
      <c r="AP2136" s="612"/>
      <c r="AY2136" s="623"/>
      <c r="BD2136" s="611"/>
      <c r="BG2136" s="624"/>
      <c r="BH2136" s="625"/>
      <c r="BI2136" s="672"/>
      <c r="BO2136" s="612"/>
      <c r="BY2136" s="669"/>
      <c r="CA2136" s="669"/>
    </row>
    <row r="2137" spans="3:79" s="610" customFormat="1">
      <c r="C2137" s="611"/>
      <c r="D2137" s="612"/>
      <c r="E2137" s="613"/>
      <c r="F2137" s="614"/>
      <c r="J2137" s="612"/>
      <c r="N2137" s="668"/>
      <c r="P2137" s="618"/>
      <c r="Q2137" s="618"/>
      <c r="R2137" s="618"/>
      <c r="S2137" s="618"/>
      <c r="T2137" s="618"/>
      <c r="U2137" s="618"/>
      <c r="V2137" s="618"/>
      <c r="W2137" s="618"/>
      <c r="X2137" s="618"/>
      <c r="Y2137" s="618"/>
      <c r="Z2137" s="618"/>
      <c r="AC2137" s="619"/>
      <c r="AD2137" s="620"/>
      <c r="AJ2137" s="668"/>
      <c r="AO2137" s="612"/>
      <c r="AP2137" s="612"/>
      <c r="AY2137" s="623"/>
      <c r="BD2137" s="611"/>
      <c r="BG2137" s="624"/>
      <c r="BH2137" s="625"/>
      <c r="BI2137" s="672"/>
      <c r="BO2137" s="612"/>
      <c r="BY2137" s="669"/>
      <c r="CA2137" s="669"/>
    </row>
    <row r="2138" spans="3:79" s="610" customFormat="1">
      <c r="C2138" s="611"/>
      <c r="D2138" s="612"/>
      <c r="E2138" s="613"/>
      <c r="F2138" s="614"/>
      <c r="J2138" s="612"/>
      <c r="N2138" s="668"/>
      <c r="P2138" s="618"/>
      <c r="Q2138" s="618"/>
      <c r="R2138" s="618"/>
      <c r="S2138" s="618"/>
      <c r="T2138" s="618"/>
      <c r="U2138" s="618"/>
      <c r="V2138" s="618"/>
      <c r="W2138" s="618"/>
      <c r="X2138" s="618"/>
      <c r="Y2138" s="618"/>
      <c r="Z2138" s="618"/>
      <c r="AC2138" s="619"/>
      <c r="AD2138" s="620"/>
      <c r="AJ2138" s="668"/>
      <c r="AO2138" s="612"/>
      <c r="AP2138" s="612"/>
      <c r="AY2138" s="623"/>
      <c r="BD2138" s="611"/>
      <c r="BG2138" s="624"/>
      <c r="BH2138" s="625"/>
      <c r="BI2138" s="672"/>
      <c r="BO2138" s="612"/>
      <c r="BY2138" s="669"/>
      <c r="CA2138" s="669"/>
    </row>
    <row r="2139" spans="3:79" s="610" customFormat="1">
      <c r="C2139" s="611"/>
      <c r="D2139" s="612"/>
      <c r="E2139" s="613"/>
      <c r="F2139" s="614"/>
      <c r="J2139" s="612"/>
      <c r="N2139" s="668"/>
      <c r="P2139" s="618"/>
      <c r="Q2139" s="618"/>
      <c r="R2139" s="618"/>
      <c r="S2139" s="618"/>
      <c r="T2139" s="618"/>
      <c r="U2139" s="618"/>
      <c r="V2139" s="618"/>
      <c r="W2139" s="618"/>
      <c r="X2139" s="618"/>
      <c r="Y2139" s="618"/>
      <c r="Z2139" s="618"/>
      <c r="AC2139" s="619"/>
      <c r="AD2139" s="620"/>
      <c r="AJ2139" s="668"/>
      <c r="AO2139" s="612"/>
      <c r="AP2139" s="612"/>
      <c r="AY2139" s="623"/>
      <c r="BD2139" s="611"/>
      <c r="BG2139" s="624"/>
      <c r="BH2139" s="625"/>
      <c r="BI2139" s="672"/>
      <c r="BO2139" s="612"/>
      <c r="BY2139" s="669"/>
      <c r="CA2139" s="669"/>
    </row>
    <row r="2140" spans="3:79" s="610" customFormat="1">
      <c r="C2140" s="611"/>
      <c r="D2140" s="612"/>
      <c r="E2140" s="613"/>
      <c r="F2140" s="614"/>
      <c r="J2140" s="612"/>
      <c r="N2140" s="668"/>
      <c r="P2140" s="618"/>
      <c r="Q2140" s="618"/>
      <c r="R2140" s="618"/>
      <c r="S2140" s="618"/>
      <c r="T2140" s="618"/>
      <c r="U2140" s="618"/>
      <c r="V2140" s="618"/>
      <c r="W2140" s="618"/>
      <c r="X2140" s="618"/>
      <c r="Y2140" s="618"/>
      <c r="Z2140" s="618"/>
      <c r="AC2140" s="619"/>
      <c r="AD2140" s="620"/>
      <c r="AJ2140" s="668"/>
      <c r="AO2140" s="612"/>
      <c r="AP2140" s="612"/>
      <c r="AY2140" s="623"/>
      <c r="BD2140" s="611"/>
      <c r="BG2140" s="624"/>
      <c r="BH2140" s="625"/>
      <c r="BI2140" s="672"/>
      <c r="BO2140" s="612"/>
      <c r="BY2140" s="669"/>
      <c r="CA2140" s="669"/>
    </row>
    <row r="2141" spans="3:79" s="610" customFormat="1">
      <c r="C2141" s="611"/>
      <c r="D2141" s="612"/>
      <c r="E2141" s="613"/>
      <c r="F2141" s="614"/>
      <c r="J2141" s="612"/>
      <c r="N2141" s="668"/>
      <c r="P2141" s="618"/>
      <c r="Q2141" s="618"/>
      <c r="R2141" s="618"/>
      <c r="S2141" s="618"/>
      <c r="T2141" s="618"/>
      <c r="U2141" s="618"/>
      <c r="V2141" s="618"/>
      <c r="W2141" s="618"/>
      <c r="X2141" s="618"/>
      <c r="Y2141" s="618"/>
      <c r="Z2141" s="618"/>
      <c r="AC2141" s="619"/>
      <c r="AD2141" s="620"/>
      <c r="AJ2141" s="668"/>
      <c r="AO2141" s="612"/>
      <c r="AP2141" s="612"/>
      <c r="AY2141" s="623"/>
      <c r="BD2141" s="611"/>
      <c r="BG2141" s="624"/>
      <c r="BH2141" s="625"/>
      <c r="BI2141" s="672"/>
      <c r="BO2141" s="612"/>
      <c r="BY2141" s="669"/>
      <c r="CA2141" s="669"/>
    </row>
    <row r="2142" spans="3:79" s="610" customFormat="1">
      <c r="C2142" s="611"/>
      <c r="D2142" s="612"/>
      <c r="E2142" s="613"/>
      <c r="F2142" s="614"/>
      <c r="J2142" s="612"/>
      <c r="N2142" s="668"/>
      <c r="P2142" s="618"/>
      <c r="Q2142" s="618"/>
      <c r="R2142" s="618"/>
      <c r="S2142" s="618"/>
      <c r="T2142" s="618"/>
      <c r="U2142" s="618"/>
      <c r="V2142" s="618"/>
      <c r="W2142" s="618"/>
      <c r="X2142" s="618"/>
      <c r="Y2142" s="618"/>
      <c r="Z2142" s="618"/>
      <c r="AC2142" s="619"/>
      <c r="AD2142" s="620"/>
      <c r="AJ2142" s="668"/>
      <c r="AO2142" s="612"/>
      <c r="AP2142" s="612"/>
      <c r="AY2142" s="623"/>
      <c r="BD2142" s="611"/>
      <c r="BG2142" s="624"/>
      <c r="BH2142" s="625"/>
      <c r="BI2142" s="672"/>
      <c r="BO2142" s="612"/>
      <c r="BY2142" s="669"/>
      <c r="CA2142" s="669"/>
    </row>
    <row r="2143" spans="3:79" s="610" customFormat="1">
      <c r="C2143" s="611"/>
      <c r="D2143" s="612"/>
      <c r="E2143" s="613"/>
      <c r="F2143" s="614"/>
      <c r="J2143" s="612"/>
      <c r="N2143" s="668"/>
      <c r="P2143" s="618"/>
      <c r="Q2143" s="618"/>
      <c r="R2143" s="618"/>
      <c r="S2143" s="618"/>
      <c r="T2143" s="618"/>
      <c r="U2143" s="618"/>
      <c r="V2143" s="618"/>
      <c r="W2143" s="618"/>
      <c r="X2143" s="618"/>
      <c r="Y2143" s="618"/>
      <c r="Z2143" s="618"/>
      <c r="AC2143" s="619"/>
      <c r="AD2143" s="620"/>
      <c r="AJ2143" s="668"/>
      <c r="AO2143" s="612"/>
      <c r="AP2143" s="612"/>
      <c r="AY2143" s="623"/>
      <c r="BD2143" s="611"/>
      <c r="BG2143" s="624"/>
      <c r="BH2143" s="625"/>
      <c r="BI2143" s="672"/>
      <c r="BO2143" s="612"/>
      <c r="BY2143" s="669"/>
      <c r="CA2143" s="669"/>
    </row>
    <row r="2144" spans="3:79" s="610" customFormat="1">
      <c r="C2144" s="611"/>
      <c r="D2144" s="612"/>
      <c r="E2144" s="613"/>
      <c r="F2144" s="614"/>
      <c r="J2144" s="612"/>
      <c r="N2144" s="668"/>
      <c r="P2144" s="618"/>
      <c r="Q2144" s="618"/>
      <c r="R2144" s="618"/>
      <c r="S2144" s="618"/>
      <c r="T2144" s="618"/>
      <c r="U2144" s="618"/>
      <c r="V2144" s="618"/>
      <c r="W2144" s="618"/>
      <c r="X2144" s="618"/>
      <c r="Y2144" s="618"/>
      <c r="Z2144" s="618"/>
      <c r="AC2144" s="619"/>
      <c r="AD2144" s="620"/>
      <c r="AJ2144" s="668"/>
      <c r="AO2144" s="612"/>
      <c r="AP2144" s="612"/>
      <c r="AY2144" s="623"/>
      <c r="BD2144" s="611"/>
      <c r="BG2144" s="624"/>
      <c r="BH2144" s="625"/>
      <c r="BI2144" s="672"/>
      <c r="BO2144" s="612"/>
      <c r="BY2144" s="669"/>
      <c r="CA2144" s="669"/>
    </row>
    <row r="2145" spans="3:79" s="610" customFormat="1">
      <c r="C2145" s="611"/>
      <c r="D2145" s="612"/>
      <c r="E2145" s="613"/>
      <c r="F2145" s="614"/>
      <c r="J2145" s="612"/>
      <c r="N2145" s="668"/>
      <c r="P2145" s="618"/>
      <c r="Q2145" s="618"/>
      <c r="R2145" s="618"/>
      <c r="S2145" s="618"/>
      <c r="T2145" s="618"/>
      <c r="U2145" s="618"/>
      <c r="V2145" s="618"/>
      <c r="W2145" s="618"/>
      <c r="X2145" s="618"/>
      <c r="Y2145" s="618"/>
      <c r="Z2145" s="618"/>
      <c r="AC2145" s="619"/>
      <c r="AD2145" s="620"/>
      <c r="AJ2145" s="668"/>
      <c r="AO2145" s="612"/>
      <c r="AP2145" s="612"/>
      <c r="AY2145" s="623"/>
      <c r="BD2145" s="611"/>
      <c r="BG2145" s="624"/>
      <c r="BH2145" s="625"/>
      <c r="BI2145" s="672"/>
      <c r="BO2145" s="612"/>
      <c r="BY2145" s="669"/>
      <c r="CA2145" s="669"/>
    </row>
    <row r="2146" spans="3:79" s="610" customFormat="1">
      <c r="C2146" s="611"/>
      <c r="D2146" s="612"/>
      <c r="E2146" s="613"/>
      <c r="F2146" s="614"/>
      <c r="J2146" s="612"/>
      <c r="N2146" s="668"/>
      <c r="P2146" s="618"/>
      <c r="Q2146" s="618"/>
      <c r="R2146" s="618"/>
      <c r="S2146" s="618"/>
      <c r="T2146" s="618"/>
      <c r="U2146" s="618"/>
      <c r="V2146" s="618"/>
      <c r="W2146" s="618"/>
      <c r="X2146" s="618"/>
      <c r="Y2146" s="618"/>
      <c r="Z2146" s="618"/>
      <c r="AC2146" s="619"/>
      <c r="AD2146" s="620"/>
      <c r="AJ2146" s="668"/>
      <c r="AO2146" s="612"/>
      <c r="AP2146" s="612"/>
      <c r="AY2146" s="623"/>
      <c r="BD2146" s="611"/>
      <c r="BG2146" s="624"/>
      <c r="BH2146" s="625"/>
      <c r="BI2146" s="672"/>
      <c r="BO2146" s="612"/>
      <c r="BY2146" s="669"/>
      <c r="CA2146" s="669"/>
    </row>
    <row r="2147" spans="3:79" s="610" customFormat="1">
      <c r="C2147" s="611"/>
      <c r="D2147" s="612"/>
      <c r="E2147" s="613"/>
      <c r="F2147" s="614"/>
      <c r="J2147" s="612"/>
      <c r="N2147" s="668"/>
      <c r="P2147" s="618"/>
      <c r="Q2147" s="618"/>
      <c r="R2147" s="618"/>
      <c r="S2147" s="618"/>
      <c r="T2147" s="618"/>
      <c r="U2147" s="618"/>
      <c r="V2147" s="618"/>
      <c r="W2147" s="618"/>
      <c r="X2147" s="618"/>
      <c r="Y2147" s="618"/>
      <c r="Z2147" s="618"/>
      <c r="AC2147" s="619"/>
      <c r="AD2147" s="620"/>
      <c r="AJ2147" s="668"/>
      <c r="AO2147" s="612"/>
      <c r="AP2147" s="612"/>
      <c r="AY2147" s="623"/>
      <c r="BD2147" s="611"/>
      <c r="BG2147" s="624"/>
      <c r="BH2147" s="625"/>
      <c r="BI2147" s="672"/>
      <c r="BO2147" s="612"/>
      <c r="BY2147" s="669"/>
      <c r="CA2147" s="669"/>
    </row>
    <row r="2148" spans="3:79" s="610" customFormat="1">
      <c r="C2148" s="611"/>
      <c r="D2148" s="612"/>
      <c r="E2148" s="613"/>
      <c r="F2148" s="614"/>
      <c r="J2148" s="612"/>
      <c r="N2148" s="668"/>
      <c r="P2148" s="618"/>
      <c r="Q2148" s="618"/>
      <c r="R2148" s="618"/>
      <c r="S2148" s="618"/>
      <c r="T2148" s="618"/>
      <c r="U2148" s="618"/>
      <c r="V2148" s="618"/>
      <c r="W2148" s="618"/>
      <c r="X2148" s="618"/>
      <c r="Y2148" s="618"/>
      <c r="Z2148" s="618"/>
      <c r="AC2148" s="619"/>
      <c r="AD2148" s="620"/>
      <c r="AJ2148" s="668"/>
      <c r="AO2148" s="612"/>
      <c r="AP2148" s="612"/>
      <c r="AY2148" s="623"/>
      <c r="BD2148" s="611"/>
      <c r="BG2148" s="624"/>
      <c r="BH2148" s="625"/>
      <c r="BI2148" s="672"/>
      <c r="BO2148" s="612"/>
      <c r="BY2148" s="669"/>
      <c r="CA2148" s="669"/>
    </row>
    <row r="2149" spans="3:79" s="610" customFormat="1">
      <c r="C2149" s="611"/>
      <c r="D2149" s="612"/>
      <c r="E2149" s="613"/>
      <c r="F2149" s="614"/>
      <c r="J2149" s="612"/>
      <c r="N2149" s="668"/>
      <c r="P2149" s="618"/>
      <c r="Q2149" s="618"/>
      <c r="R2149" s="618"/>
      <c r="S2149" s="618"/>
      <c r="T2149" s="618"/>
      <c r="U2149" s="618"/>
      <c r="V2149" s="618"/>
      <c r="W2149" s="618"/>
      <c r="X2149" s="618"/>
      <c r="Y2149" s="618"/>
      <c r="Z2149" s="618"/>
      <c r="AC2149" s="619"/>
      <c r="AD2149" s="620"/>
      <c r="AJ2149" s="668"/>
      <c r="AO2149" s="612"/>
      <c r="AP2149" s="612"/>
      <c r="AY2149" s="623"/>
      <c r="BD2149" s="611"/>
      <c r="BG2149" s="624"/>
      <c r="BH2149" s="625"/>
      <c r="BI2149" s="672"/>
      <c r="BO2149" s="612"/>
      <c r="BY2149" s="669"/>
      <c r="CA2149" s="669"/>
    </row>
    <row r="2150" spans="3:79" s="610" customFormat="1">
      <c r="C2150" s="611"/>
      <c r="D2150" s="612"/>
      <c r="E2150" s="613"/>
      <c r="F2150" s="614"/>
      <c r="J2150" s="612"/>
      <c r="N2150" s="668"/>
      <c r="P2150" s="618"/>
      <c r="Q2150" s="618"/>
      <c r="R2150" s="618"/>
      <c r="S2150" s="618"/>
      <c r="T2150" s="618"/>
      <c r="U2150" s="618"/>
      <c r="V2150" s="618"/>
      <c r="W2150" s="618"/>
      <c r="X2150" s="618"/>
      <c r="Y2150" s="618"/>
      <c r="Z2150" s="618"/>
      <c r="AC2150" s="619"/>
      <c r="AD2150" s="620"/>
      <c r="AJ2150" s="668"/>
      <c r="AO2150" s="612"/>
      <c r="AP2150" s="612"/>
      <c r="AY2150" s="623"/>
      <c r="BD2150" s="611"/>
      <c r="BG2150" s="624"/>
      <c r="BH2150" s="625"/>
      <c r="BI2150" s="672"/>
      <c r="BO2150" s="612"/>
      <c r="BY2150" s="669"/>
      <c r="CA2150" s="669"/>
    </row>
    <row r="2151" spans="3:79" s="610" customFormat="1">
      <c r="C2151" s="611"/>
      <c r="D2151" s="612"/>
      <c r="E2151" s="613"/>
      <c r="F2151" s="614"/>
      <c r="J2151" s="612"/>
      <c r="N2151" s="668"/>
      <c r="P2151" s="618"/>
      <c r="Q2151" s="618"/>
      <c r="R2151" s="618"/>
      <c r="S2151" s="618"/>
      <c r="T2151" s="618"/>
      <c r="U2151" s="618"/>
      <c r="V2151" s="618"/>
      <c r="W2151" s="618"/>
      <c r="X2151" s="618"/>
      <c r="Y2151" s="618"/>
      <c r="Z2151" s="618"/>
      <c r="AC2151" s="619"/>
      <c r="AD2151" s="620"/>
      <c r="AJ2151" s="668"/>
      <c r="AO2151" s="612"/>
      <c r="AP2151" s="612"/>
      <c r="AY2151" s="623"/>
      <c r="BD2151" s="611"/>
      <c r="BG2151" s="624"/>
      <c r="BH2151" s="625"/>
      <c r="BI2151" s="672"/>
      <c r="BO2151" s="612"/>
      <c r="BY2151" s="669"/>
      <c r="CA2151" s="669"/>
    </row>
    <row r="2152" spans="3:79" s="610" customFormat="1">
      <c r="C2152" s="611"/>
      <c r="D2152" s="612"/>
      <c r="E2152" s="613"/>
      <c r="F2152" s="614"/>
      <c r="J2152" s="612"/>
      <c r="N2152" s="668"/>
      <c r="P2152" s="618"/>
      <c r="Q2152" s="618"/>
      <c r="R2152" s="618"/>
      <c r="S2152" s="618"/>
      <c r="T2152" s="618"/>
      <c r="U2152" s="618"/>
      <c r="V2152" s="618"/>
      <c r="W2152" s="618"/>
      <c r="X2152" s="618"/>
      <c r="Y2152" s="618"/>
      <c r="Z2152" s="618"/>
      <c r="AC2152" s="619"/>
      <c r="AD2152" s="620"/>
      <c r="AJ2152" s="668"/>
      <c r="AO2152" s="612"/>
      <c r="AP2152" s="612"/>
      <c r="AY2152" s="623"/>
      <c r="BD2152" s="611"/>
      <c r="BG2152" s="624"/>
      <c r="BH2152" s="625"/>
      <c r="BI2152" s="672"/>
      <c r="BO2152" s="612"/>
      <c r="BY2152" s="669"/>
      <c r="CA2152" s="669"/>
    </row>
    <row r="2153" spans="3:79" s="610" customFormat="1">
      <c r="C2153" s="611"/>
      <c r="D2153" s="612"/>
      <c r="E2153" s="613"/>
      <c r="F2153" s="614"/>
      <c r="J2153" s="612"/>
      <c r="N2153" s="668"/>
      <c r="P2153" s="618"/>
      <c r="Q2153" s="618"/>
      <c r="R2153" s="618"/>
      <c r="S2153" s="618"/>
      <c r="T2153" s="618"/>
      <c r="U2153" s="618"/>
      <c r="V2153" s="618"/>
      <c r="W2153" s="618"/>
      <c r="X2153" s="618"/>
      <c r="Y2153" s="618"/>
      <c r="Z2153" s="618"/>
      <c r="AC2153" s="619"/>
      <c r="AD2153" s="620"/>
      <c r="AJ2153" s="668"/>
      <c r="AO2153" s="612"/>
      <c r="AP2153" s="612"/>
      <c r="AY2153" s="623"/>
      <c r="BD2153" s="611"/>
      <c r="BG2153" s="624"/>
      <c r="BH2153" s="625"/>
      <c r="BI2153" s="672"/>
      <c r="BO2153" s="612"/>
      <c r="BY2153" s="669"/>
      <c r="CA2153" s="669"/>
    </row>
    <row r="2154" spans="3:79" s="610" customFormat="1">
      <c r="C2154" s="611"/>
      <c r="D2154" s="612"/>
      <c r="E2154" s="613"/>
      <c r="F2154" s="614"/>
      <c r="J2154" s="612"/>
      <c r="N2154" s="668"/>
      <c r="P2154" s="618"/>
      <c r="Q2154" s="618"/>
      <c r="R2154" s="618"/>
      <c r="S2154" s="618"/>
      <c r="T2154" s="618"/>
      <c r="U2154" s="618"/>
      <c r="V2154" s="618"/>
      <c r="W2154" s="618"/>
      <c r="X2154" s="618"/>
      <c r="Y2154" s="618"/>
      <c r="Z2154" s="618"/>
      <c r="AC2154" s="619"/>
      <c r="AD2154" s="620"/>
      <c r="AJ2154" s="668"/>
      <c r="AO2154" s="612"/>
      <c r="AP2154" s="612"/>
      <c r="AY2154" s="623"/>
      <c r="BD2154" s="611"/>
      <c r="BG2154" s="624"/>
      <c r="BH2154" s="625"/>
      <c r="BI2154" s="672"/>
      <c r="BO2154" s="612"/>
      <c r="BY2154" s="669"/>
      <c r="CA2154" s="669"/>
    </row>
    <row r="2155" spans="3:79" s="610" customFormat="1">
      <c r="C2155" s="611"/>
      <c r="D2155" s="612"/>
      <c r="E2155" s="613"/>
      <c r="F2155" s="614"/>
      <c r="J2155" s="612"/>
      <c r="N2155" s="668"/>
      <c r="P2155" s="618"/>
      <c r="Q2155" s="618"/>
      <c r="R2155" s="618"/>
      <c r="S2155" s="618"/>
      <c r="T2155" s="618"/>
      <c r="U2155" s="618"/>
      <c r="V2155" s="618"/>
      <c r="W2155" s="618"/>
      <c r="X2155" s="618"/>
      <c r="Y2155" s="618"/>
      <c r="Z2155" s="618"/>
      <c r="AC2155" s="619"/>
      <c r="AD2155" s="620"/>
      <c r="AJ2155" s="668"/>
      <c r="AO2155" s="612"/>
      <c r="AP2155" s="612"/>
      <c r="AY2155" s="623"/>
      <c r="BD2155" s="611"/>
      <c r="BG2155" s="624"/>
      <c r="BH2155" s="625"/>
      <c r="BI2155" s="672"/>
      <c r="BO2155" s="612"/>
      <c r="BY2155" s="669"/>
      <c r="CA2155" s="669"/>
    </row>
    <row r="2156" spans="3:79" s="610" customFormat="1">
      <c r="C2156" s="611"/>
      <c r="D2156" s="612"/>
      <c r="E2156" s="613"/>
      <c r="F2156" s="614"/>
      <c r="J2156" s="612"/>
      <c r="N2156" s="668"/>
      <c r="P2156" s="618"/>
      <c r="Q2156" s="618"/>
      <c r="R2156" s="618"/>
      <c r="S2156" s="618"/>
      <c r="T2156" s="618"/>
      <c r="U2156" s="618"/>
      <c r="V2156" s="618"/>
      <c r="W2156" s="618"/>
      <c r="X2156" s="618"/>
      <c r="Y2156" s="618"/>
      <c r="Z2156" s="618"/>
      <c r="AC2156" s="619"/>
      <c r="AD2156" s="620"/>
      <c r="AJ2156" s="668"/>
      <c r="AO2156" s="612"/>
      <c r="AP2156" s="612"/>
      <c r="AY2156" s="623"/>
      <c r="BD2156" s="611"/>
      <c r="BG2156" s="624"/>
      <c r="BH2156" s="625"/>
      <c r="BI2156" s="672"/>
      <c r="BO2156" s="612"/>
      <c r="BY2156" s="669"/>
      <c r="CA2156" s="669"/>
    </row>
    <row r="2157" spans="3:79" s="610" customFormat="1">
      <c r="C2157" s="611"/>
      <c r="D2157" s="612"/>
      <c r="E2157" s="613"/>
      <c r="F2157" s="614"/>
      <c r="J2157" s="612"/>
      <c r="N2157" s="668"/>
      <c r="P2157" s="618"/>
      <c r="Q2157" s="618"/>
      <c r="R2157" s="618"/>
      <c r="S2157" s="618"/>
      <c r="T2157" s="618"/>
      <c r="U2157" s="618"/>
      <c r="V2157" s="618"/>
      <c r="W2157" s="618"/>
      <c r="X2157" s="618"/>
      <c r="Y2157" s="618"/>
      <c r="Z2157" s="618"/>
      <c r="AC2157" s="619"/>
      <c r="AD2157" s="620"/>
      <c r="AJ2157" s="668"/>
      <c r="AO2157" s="612"/>
      <c r="AP2157" s="612"/>
      <c r="AY2157" s="623"/>
      <c r="BD2157" s="611"/>
      <c r="BG2157" s="624"/>
      <c r="BH2157" s="625"/>
      <c r="BI2157" s="672"/>
      <c r="BO2157" s="612"/>
      <c r="BY2157" s="669"/>
      <c r="CA2157" s="669"/>
    </row>
    <row r="2158" spans="3:79" s="610" customFormat="1">
      <c r="C2158" s="611"/>
      <c r="D2158" s="612"/>
      <c r="E2158" s="613"/>
      <c r="F2158" s="614"/>
      <c r="J2158" s="612"/>
      <c r="N2158" s="668"/>
      <c r="P2158" s="618"/>
      <c r="Q2158" s="618"/>
      <c r="R2158" s="618"/>
      <c r="S2158" s="618"/>
      <c r="T2158" s="618"/>
      <c r="U2158" s="618"/>
      <c r="V2158" s="618"/>
      <c r="W2158" s="618"/>
      <c r="X2158" s="618"/>
      <c r="Y2158" s="618"/>
      <c r="Z2158" s="618"/>
      <c r="AC2158" s="619"/>
      <c r="AD2158" s="620"/>
      <c r="AJ2158" s="668"/>
      <c r="AO2158" s="612"/>
      <c r="AP2158" s="612"/>
      <c r="AY2158" s="623"/>
      <c r="BD2158" s="611"/>
      <c r="BG2158" s="624"/>
      <c r="BH2158" s="625"/>
      <c r="BI2158" s="672"/>
      <c r="BO2158" s="612"/>
      <c r="BY2158" s="669"/>
      <c r="CA2158" s="669"/>
    </row>
    <row r="2159" spans="3:79" s="610" customFormat="1">
      <c r="C2159" s="611"/>
      <c r="D2159" s="612"/>
      <c r="E2159" s="613"/>
      <c r="F2159" s="614"/>
      <c r="J2159" s="612"/>
      <c r="N2159" s="668"/>
      <c r="P2159" s="618"/>
      <c r="Q2159" s="618"/>
      <c r="R2159" s="618"/>
      <c r="S2159" s="618"/>
      <c r="T2159" s="618"/>
      <c r="U2159" s="618"/>
      <c r="V2159" s="618"/>
      <c r="W2159" s="618"/>
      <c r="X2159" s="618"/>
      <c r="Y2159" s="618"/>
      <c r="Z2159" s="618"/>
      <c r="AC2159" s="619"/>
      <c r="AD2159" s="620"/>
      <c r="AJ2159" s="668"/>
      <c r="AO2159" s="612"/>
      <c r="AP2159" s="612"/>
      <c r="AY2159" s="623"/>
      <c r="BD2159" s="611"/>
      <c r="BG2159" s="624"/>
      <c r="BH2159" s="625"/>
      <c r="BI2159" s="672"/>
      <c r="BO2159" s="612"/>
      <c r="BY2159" s="669"/>
      <c r="CA2159" s="669"/>
    </row>
    <row r="2160" spans="3:79" s="610" customFormat="1">
      <c r="C2160" s="611"/>
      <c r="D2160" s="612"/>
      <c r="E2160" s="613"/>
      <c r="F2160" s="614"/>
      <c r="J2160" s="612"/>
      <c r="N2160" s="668"/>
      <c r="P2160" s="618"/>
      <c r="Q2160" s="618"/>
      <c r="R2160" s="618"/>
      <c r="S2160" s="618"/>
      <c r="T2160" s="618"/>
      <c r="U2160" s="618"/>
      <c r="V2160" s="618"/>
      <c r="W2160" s="618"/>
      <c r="X2160" s="618"/>
      <c r="Y2160" s="618"/>
      <c r="Z2160" s="618"/>
      <c r="AC2160" s="619"/>
      <c r="AD2160" s="620"/>
      <c r="AJ2160" s="668"/>
      <c r="AO2160" s="612"/>
      <c r="AP2160" s="612"/>
      <c r="AY2160" s="623"/>
      <c r="BD2160" s="611"/>
      <c r="BG2160" s="624"/>
      <c r="BH2160" s="625"/>
      <c r="BI2160" s="672"/>
      <c r="BO2160" s="612"/>
      <c r="BY2160" s="669"/>
      <c r="CA2160" s="669"/>
    </row>
    <row r="2161" spans="3:79" s="610" customFormat="1">
      <c r="C2161" s="611"/>
      <c r="D2161" s="612"/>
      <c r="E2161" s="613"/>
      <c r="F2161" s="614"/>
      <c r="J2161" s="612"/>
      <c r="N2161" s="668"/>
      <c r="P2161" s="618"/>
      <c r="Q2161" s="618"/>
      <c r="R2161" s="618"/>
      <c r="S2161" s="618"/>
      <c r="T2161" s="618"/>
      <c r="U2161" s="618"/>
      <c r="V2161" s="618"/>
      <c r="W2161" s="618"/>
      <c r="X2161" s="618"/>
      <c r="Y2161" s="618"/>
      <c r="Z2161" s="618"/>
      <c r="AC2161" s="619"/>
      <c r="AD2161" s="620"/>
      <c r="AJ2161" s="668"/>
      <c r="AO2161" s="612"/>
      <c r="AP2161" s="612"/>
      <c r="AY2161" s="623"/>
      <c r="BD2161" s="611"/>
      <c r="BG2161" s="624"/>
      <c r="BH2161" s="625"/>
      <c r="BI2161" s="672"/>
      <c r="BO2161" s="612"/>
      <c r="BY2161" s="669"/>
      <c r="CA2161" s="669"/>
    </row>
    <row r="2162" spans="3:79" s="610" customFormat="1">
      <c r="C2162" s="611"/>
      <c r="D2162" s="612"/>
      <c r="E2162" s="613"/>
      <c r="F2162" s="614"/>
      <c r="J2162" s="612"/>
      <c r="N2162" s="668"/>
      <c r="P2162" s="618"/>
      <c r="Q2162" s="618"/>
      <c r="R2162" s="618"/>
      <c r="S2162" s="618"/>
      <c r="T2162" s="618"/>
      <c r="U2162" s="618"/>
      <c r="V2162" s="618"/>
      <c r="W2162" s="618"/>
      <c r="X2162" s="618"/>
      <c r="Y2162" s="618"/>
      <c r="Z2162" s="618"/>
      <c r="AC2162" s="619"/>
      <c r="AD2162" s="620"/>
      <c r="AJ2162" s="668"/>
      <c r="AO2162" s="612"/>
      <c r="AP2162" s="612"/>
      <c r="AY2162" s="623"/>
      <c r="BD2162" s="611"/>
      <c r="BG2162" s="624"/>
      <c r="BH2162" s="625"/>
      <c r="BI2162" s="672"/>
      <c r="BO2162" s="612"/>
      <c r="BY2162" s="669"/>
      <c r="CA2162" s="669"/>
    </row>
    <row r="2163" spans="3:79" s="610" customFormat="1">
      <c r="C2163" s="611"/>
      <c r="D2163" s="612"/>
      <c r="E2163" s="613"/>
      <c r="F2163" s="614"/>
      <c r="J2163" s="612"/>
      <c r="N2163" s="668"/>
      <c r="P2163" s="618"/>
      <c r="Q2163" s="618"/>
      <c r="R2163" s="618"/>
      <c r="S2163" s="618"/>
      <c r="T2163" s="618"/>
      <c r="U2163" s="618"/>
      <c r="V2163" s="618"/>
      <c r="W2163" s="618"/>
      <c r="X2163" s="618"/>
      <c r="Y2163" s="618"/>
      <c r="Z2163" s="618"/>
      <c r="AC2163" s="619"/>
      <c r="AD2163" s="620"/>
      <c r="AJ2163" s="668"/>
      <c r="AO2163" s="612"/>
      <c r="AP2163" s="612"/>
      <c r="AY2163" s="623"/>
      <c r="BD2163" s="611"/>
      <c r="BG2163" s="624"/>
      <c r="BH2163" s="625"/>
      <c r="BI2163" s="672"/>
      <c r="BO2163" s="612"/>
      <c r="BY2163" s="669"/>
      <c r="CA2163" s="669"/>
    </row>
    <row r="2164" spans="3:79" s="610" customFormat="1">
      <c r="C2164" s="611"/>
      <c r="D2164" s="612"/>
      <c r="E2164" s="613"/>
      <c r="F2164" s="614"/>
      <c r="J2164" s="612"/>
      <c r="N2164" s="668"/>
      <c r="P2164" s="618"/>
      <c r="Q2164" s="618"/>
      <c r="R2164" s="618"/>
      <c r="S2164" s="618"/>
      <c r="T2164" s="618"/>
      <c r="U2164" s="618"/>
      <c r="V2164" s="618"/>
      <c r="W2164" s="618"/>
      <c r="X2164" s="618"/>
      <c r="Y2164" s="618"/>
      <c r="Z2164" s="618"/>
      <c r="AC2164" s="619"/>
      <c r="AD2164" s="620"/>
      <c r="AJ2164" s="668"/>
      <c r="AO2164" s="612"/>
      <c r="AP2164" s="612"/>
      <c r="AY2164" s="623"/>
      <c r="BD2164" s="611"/>
      <c r="BG2164" s="624"/>
      <c r="BH2164" s="625"/>
      <c r="BI2164" s="672"/>
      <c r="BO2164" s="612"/>
      <c r="BY2164" s="669"/>
      <c r="CA2164" s="669"/>
    </row>
    <row r="2165" spans="3:79" s="610" customFormat="1">
      <c r="C2165" s="611"/>
      <c r="D2165" s="612"/>
      <c r="E2165" s="613"/>
      <c r="F2165" s="614"/>
      <c r="J2165" s="612"/>
      <c r="N2165" s="668"/>
      <c r="P2165" s="618"/>
      <c r="Q2165" s="618"/>
      <c r="R2165" s="618"/>
      <c r="S2165" s="618"/>
      <c r="T2165" s="618"/>
      <c r="U2165" s="618"/>
      <c r="V2165" s="618"/>
      <c r="W2165" s="618"/>
      <c r="X2165" s="618"/>
      <c r="Y2165" s="618"/>
      <c r="Z2165" s="618"/>
      <c r="AC2165" s="619"/>
      <c r="AD2165" s="620"/>
      <c r="AJ2165" s="668"/>
      <c r="AO2165" s="612"/>
      <c r="AP2165" s="612"/>
      <c r="AY2165" s="623"/>
      <c r="BD2165" s="611"/>
      <c r="BG2165" s="624"/>
      <c r="BH2165" s="625"/>
      <c r="BI2165" s="672"/>
      <c r="BO2165" s="612"/>
      <c r="BY2165" s="669"/>
      <c r="CA2165" s="669"/>
    </row>
    <row r="2166" spans="3:79" s="610" customFormat="1">
      <c r="C2166" s="611"/>
      <c r="D2166" s="612"/>
      <c r="E2166" s="613"/>
      <c r="F2166" s="614"/>
      <c r="J2166" s="612"/>
      <c r="N2166" s="668"/>
      <c r="P2166" s="618"/>
      <c r="Q2166" s="618"/>
      <c r="R2166" s="618"/>
      <c r="S2166" s="618"/>
      <c r="T2166" s="618"/>
      <c r="U2166" s="618"/>
      <c r="V2166" s="618"/>
      <c r="W2166" s="618"/>
      <c r="X2166" s="618"/>
      <c r="Y2166" s="618"/>
      <c r="Z2166" s="618"/>
      <c r="AC2166" s="619"/>
      <c r="AD2166" s="620"/>
      <c r="AJ2166" s="668"/>
      <c r="AO2166" s="612"/>
      <c r="AP2166" s="612"/>
      <c r="AY2166" s="623"/>
      <c r="BD2166" s="611"/>
      <c r="BG2166" s="624"/>
      <c r="BH2166" s="625"/>
      <c r="BI2166" s="672"/>
      <c r="BO2166" s="612"/>
      <c r="BY2166" s="669"/>
      <c r="CA2166" s="669"/>
    </row>
    <row r="2167" spans="3:79" s="610" customFormat="1">
      <c r="C2167" s="611"/>
      <c r="D2167" s="612"/>
      <c r="E2167" s="613"/>
      <c r="F2167" s="614"/>
      <c r="J2167" s="612"/>
      <c r="N2167" s="668"/>
      <c r="P2167" s="618"/>
      <c r="Q2167" s="618"/>
      <c r="R2167" s="618"/>
      <c r="S2167" s="618"/>
      <c r="T2167" s="618"/>
      <c r="U2167" s="618"/>
      <c r="V2167" s="618"/>
      <c r="W2167" s="618"/>
      <c r="X2167" s="618"/>
      <c r="Y2167" s="618"/>
      <c r="Z2167" s="618"/>
      <c r="AC2167" s="619"/>
      <c r="AD2167" s="620"/>
      <c r="AJ2167" s="668"/>
      <c r="AO2167" s="612"/>
      <c r="AP2167" s="612"/>
      <c r="AY2167" s="623"/>
      <c r="BD2167" s="611"/>
      <c r="BG2167" s="624"/>
      <c r="BH2167" s="625"/>
      <c r="BI2167" s="672"/>
      <c r="BO2167" s="612"/>
      <c r="BY2167" s="669"/>
      <c r="CA2167" s="669"/>
    </row>
    <row r="2168" spans="3:79" s="610" customFormat="1">
      <c r="C2168" s="611"/>
      <c r="D2168" s="612"/>
      <c r="E2168" s="613"/>
      <c r="F2168" s="614"/>
      <c r="J2168" s="612"/>
      <c r="N2168" s="668"/>
      <c r="P2168" s="618"/>
      <c r="Q2168" s="618"/>
      <c r="R2168" s="618"/>
      <c r="S2168" s="618"/>
      <c r="T2168" s="618"/>
      <c r="U2168" s="618"/>
      <c r="V2168" s="618"/>
      <c r="W2168" s="618"/>
      <c r="X2168" s="618"/>
      <c r="Y2168" s="618"/>
      <c r="Z2168" s="618"/>
      <c r="AC2168" s="619"/>
      <c r="AD2168" s="620"/>
      <c r="AJ2168" s="668"/>
      <c r="AO2168" s="612"/>
      <c r="AP2168" s="612"/>
      <c r="AY2168" s="623"/>
      <c r="BD2168" s="611"/>
      <c r="BG2168" s="624"/>
      <c r="BH2168" s="625"/>
      <c r="BI2168" s="672"/>
      <c r="BO2168" s="612"/>
      <c r="BY2168" s="669"/>
      <c r="CA2168" s="669"/>
    </row>
    <row r="2169" spans="3:79" s="610" customFormat="1">
      <c r="C2169" s="611"/>
      <c r="D2169" s="612"/>
      <c r="E2169" s="613"/>
      <c r="F2169" s="614"/>
      <c r="J2169" s="612"/>
      <c r="N2169" s="668"/>
      <c r="P2169" s="618"/>
      <c r="Q2169" s="618"/>
      <c r="R2169" s="618"/>
      <c r="S2169" s="618"/>
      <c r="T2169" s="618"/>
      <c r="U2169" s="618"/>
      <c r="V2169" s="618"/>
      <c r="W2169" s="618"/>
      <c r="X2169" s="618"/>
      <c r="Y2169" s="618"/>
      <c r="Z2169" s="618"/>
      <c r="AC2169" s="619"/>
      <c r="AD2169" s="620"/>
      <c r="AJ2169" s="668"/>
      <c r="AO2169" s="612"/>
      <c r="AP2169" s="612"/>
      <c r="AY2169" s="623"/>
      <c r="BD2169" s="611"/>
      <c r="BG2169" s="624"/>
      <c r="BH2169" s="625"/>
      <c r="BI2169" s="672"/>
      <c r="BO2169" s="612"/>
      <c r="BY2169" s="669"/>
      <c r="CA2169" s="669"/>
    </row>
    <row r="2170" spans="3:79" s="610" customFormat="1">
      <c r="C2170" s="611"/>
      <c r="D2170" s="612"/>
      <c r="E2170" s="613"/>
      <c r="F2170" s="614"/>
      <c r="J2170" s="612"/>
      <c r="N2170" s="668"/>
      <c r="P2170" s="618"/>
      <c r="Q2170" s="618"/>
      <c r="R2170" s="618"/>
      <c r="S2170" s="618"/>
      <c r="T2170" s="618"/>
      <c r="U2170" s="618"/>
      <c r="V2170" s="618"/>
      <c r="W2170" s="618"/>
      <c r="X2170" s="618"/>
      <c r="Y2170" s="618"/>
      <c r="Z2170" s="618"/>
      <c r="AC2170" s="619"/>
      <c r="AD2170" s="620"/>
      <c r="AJ2170" s="668"/>
      <c r="AO2170" s="612"/>
      <c r="AP2170" s="612"/>
      <c r="AY2170" s="623"/>
      <c r="BD2170" s="611"/>
      <c r="BG2170" s="624"/>
      <c r="BH2170" s="625"/>
      <c r="BI2170" s="672"/>
      <c r="BO2170" s="612"/>
      <c r="BY2170" s="669"/>
      <c r="CA2170" s="669"/>
    </row>
    <row r="2171" spans="3:79" s="610" customFormat="1">
      <c r="C2171" s="611"/>
      <c r="D2171" s="612"/>
      <c r="E2171" s="613"/>
      <c r="F2171" s="614"/>
      <c r="J2171" s="612"/>
      <c r="N2171" s="668"/>
      <c r="P2171" s="618"/>
      <c r="Q2171" s="618"/>
      <c r="R2171" s="618"/>
      <c r="S2171" s="618"/>
      <c r="T2171" s="618"/>
      <c r="U2171" s="618"/>
      <c r="V2171" s="618"/>
      <c r="W2171" s="618"/>
      <c r="X2171" s="618"/>
      <c r="Y2171" s="618"/>
      <c r="Z2171" s="618"/>
      <c r="AC2171" s="619"/>
      <c r="AD2171" s="620"/>
      <c r="AJ2171" s="668"/>
      <c r="AO2171" s="612"/>
      <c r="AP2171" s="612"/>
      <c r="AY2171" s="623"/>
      <c r="BD2171" s="611"/>
      <c r="BG2171" s="624"/>
      <c r="BH2171" s="625"/>
      <c r="BI2171" s="672"/>
      <c r="BO2171" s="612"/>
      <c r="BY2171" s="669"/>
      <c r="CA2171" s="669"/>
    </row>
    <row r="2172" spans="3:79" s="610" customFormat="1">
      <c r="C2172" s="611"/>
      <c r="D2172" s="612"/>
      <c r="E2172" s="613"/>
      <c r="F2172" s="614"/>
      <c r="J2172" s="612"/>
      <c r="N2172" s="668"/>
      <c r="P2172" s="618"/>
      <c r="Q2172" s="618"/>
      <c r="R2172" s="618"/>
      <c r="S2172" s="618"/>
      <c r="T2172" s="618"/>
      <c r="U2172" s="618"/>
      <c r="V2172" s="618"/>
      <c r="W2172" s="618"/>
      <c r="X2172" s="618"/>
      <c r="Y2172" s="618"/>
      <c r="Z2172" s="618"/>
      <c r="AC2172" s="619"/>
      <c r="AD2172" s="620"/>
      <c r="AJ2172" s="668"/>
      <c r="AO2172" s="612"/>
      <c r="AP2172" s="612"/>
      <c r="AY2172" s="623"/>
      <c r="BD2172" s="611"/>
      <c r="BG2172" s="624"/>
      <c r="BH2172" s="625"/>
      <c r="BI2172" s="672"/>
      <c r="BO2172" s="612"/>
      <c r="BY2172" s="669"/>
      <c r="CA2172" s="669"/>
    </row>
    <row r="2173" spans="3:79" s="610" customFormat="1">
      <c r="C2173" s="611"/>
      <c r="D2173" s="612"/>
      <c r="E2173" s="613"/>
      <c r="F2173" s="614"/>
      <c r="J2173" s="612"/>
      <c r="N2173" s="668"/>
      <c r="P2173" s="618"/>
      <c r="Q2173" s="618"/>
      <c r="R2173" s="618"/>
      <c r="S2173" s="618"/>
      <c r="T2173" s="618"/>
      <c r="U2173" s="618"/>
      <c r="V2173" s="618"/>
      <c r="W2173" s="618"/>
      <c r="X2173" s="618"/>
      <c r="Y2173" s="618"/>
      <c r="Z2173" s="618"/>
      <c r="AC2173" s="619"/>
      <c r="AD2173" s="620"/>
      <c r="AJ2173" s="668"/>
      <c r="AO2173" s="612"/>
      <c r="AP2173" s="612"/>
      <c r="AY2173" s="623"/>
      <c r="BD2173" s="611"/>
      <c r="BG2173" s="624"/>
      <c r="BH2173" s="625"/>
      <c r="BI2173" s="672"/>
      <c r="BO2173" s="612"/>
      <c r="BY2173" s="669"/>
      <c r="CA2173" s="669"/>
    </row>
    <row r="2174" spans="3:79" s="610" customFormat="1">
      <c r="C2174" s="611"/>
      <c r="D2174" s="612"/>
      <c r="E2174" s="613"/>
      <c r="F2174" s="614"/>
      <c r="J2174" s="612"/>
      <c r="N2174" s="668"/>
      <c r="P2174" s="618"/>
      <c r="Q2174" s="618"/>
      <c r="R2174" s="618"/>
      <c r="S2174" s="618"/>
      <c r="T2174" s="618"/>
      <c r="U2174" s="618"/>
      <c r="V2174" s="618"/>
      <c r="W2174" s="618"/>
      <c r="X2174" s="618"/>
      <c r="Y2174" s="618"/>
      <c r="Z2174" s="618"/>
      <c r="AC2174" s="619"/>
      <c r="AD2174" s="620"/>
      <c r="AJ2174" s="668"/>
      <c r="AO2174" s="612"/>
      <c r="AP2174" s="612"/>
      <c r="AY2174" s="623"/>
      <c r="BD2174" s="611"/>
      <c r="BG2174" s="624"/>
      <c r="BH2174" s="625"/>
      <c r="BI2174" s="672"/>
      <c r="BO2174" s="612"/>
      <c r="BY2174" s="669"/>
      <c r="CA2174" s="669"/>
    </row>
    <row r="2175" spans="3:79" s="610" customFormat="1">
      <c r="C2175" s="611"/>
      <c r="D2175" s="612"/>
      <c r="E2175" s="613"/>
      <c r="F2175" s="614"/>
      <c r="J2175" s="612"/>
      <c r="N2175" s="668"/>
      <c r="P2175" s="618"/>
      <c r="Q2175" s="618"/>
      <c r="R2175" s="618"/>
      <c r="S2175" s="618"/>
      <c r="T2175" s="618"/>
      <c r="U2175" s="618"/>
      <c r="V2175" s="618"/>
      <c r="W2175" s="618"/>
      <c r="X2175" s="618"/>
      <c r="Y2175" s="618"/>
      <c r="Z2175" s="618"/>
      <c r="AC2175" s="619"/>
      <c r="AD2175" s="620"/>
      <c r="AJ2175" s="668"/>
      <c r="AO2175" s="612"/>
      <c r="AP2175" s="612"/>
      <c r="AY2175" s="623"/>
      <c r="BD2175" s="611"/>
      <c r="BG2175" s="624"/>
      <c r="BH2175" s="625"/>
      <c r="BI2175" s="672"/>
      <c r="BO2175" s="612"/>
      <c r="BY2175" s="669"/>
      <c r="CA2175" s="669"/>
    </row>
    <row r="2176" spans="3:79" s="610" customFormat="1">
      <c r="C2176" s="611"/>
      <c r="D2176" s="612"/>
      <c r="E2176" s="613"/>
      <c r="F2176" s="614"/>
      <c r="J2176" s="612"/>
      <c r="N2176" s="668"/>
      <c r="P2176" s="618"/>
      <c r="Q2176" s="618"/>
      <c r="R2176" s="618"/>
      <c r="S2176" s="618"/>
      <c r="T2176" s="618"/>
      <c r="U2176" s="618"/>
      <c r="V2176" s="618"/>
      <c r="W2176" s="618"/>
      <c r="X2176" s="618"/>
      <c r="Y2176" s="618"/>
      <c r="Z2176" s="618"/>
      <c r="AC2176" s="619"/>
      <c r="AD2176" s="620"/>
      <c r="AJ2176" s="668"/>
      <c r="AO2176" s="612"/>
      <c r="AP2176" s="612"/>
      <c r="AY2176" s="623"/>
      <c r="BD2176" s="611"/>
      <c r="BG2176" s="624"/>
      <c r="BH2176" s="625"/>
      <c r="BI2176" s="672"/>
      <c r="BO2176" s="612"/>
      <c r="BY2176" s="669"/>
      <c r="CA2176" s="669"/>
    </row>
    <row r="2177" spans="3:79" s="610" customFormat="1">
      <c r="C2177" s="611"/>
      <c r="D2177" s="612"/>
      <c r="E2177" s="613"/>
      <c r="F2177" s="614"/>
      <c r="J2177" s="612"/>
      <c r="N2177" s="668"/>
      <c r="P2177" s="618"/>
      <c r="Q2177" s="618"/>
      <c r="R2177" s="618"/>
      <c r="S2177" s="618"/>
      <c r="T2177" s="618"/>
      <c r="U2177" s="618"/>
      <c r="V2177" s="618"/>
      <c r="W2177" s="618"/>
      <c r="X2177" s="618"/>
      <c r="Y2177" s="618"/>
      <c r="Z2177" s="618"/>
      <c r="AC2177" s="619"/>
      <c r="AD2177" s="620"/>
      <c r="AJ2177" s="668"/>
      <c r="AO2177" s="612"/>
      <c r="AP2177" s="612"/>
      <c r="AY2177" s="623"/>
      <c r="BD2177" s="611"/>
      <c r="BG2177" s="624"/>
      <c r="BH2177" s="625"/>
      <c r="BI2177" s="672"/>
      <c r="BO2177" s="612"/>
      <c r="BY2177" s="669"/>
      <c r="CA2177" s="669"/>
    </row>
    <row r="2178" spans="3:79" s="610" customFormat="1">
      <c r="C2178" s="611"/>
      <c r="D2178" s="612"/>
      <c r="E2178" s="613"/>
      <c r="F2178" s="614"/>
      <c r="J2178" s="612"/>
      <c r="N2178" s="668"/>
      <c r="P2178" s="618"/>
      <c r="Q2178" s="618"/>
      <c r="R2178" s="618"/>
      <c r="S2178" s="618"/>
      <c r="T2178" s="618"/>
      <c r="U2178" s="618"/>
      <c r="V2178" s="618"/>
      <c r="W2178" s="618"/>
      <c r="X2178" s="618"/>
      <c r="Y2178" s="618"/>
      <c r="Z2178" s="618"/>
      <c r="AC2178" s="619"/>
      <c r="AD2178" s="620"/>
      <c r="AJ2178" s="668"/>
      <c r="AO2178" s="612"/>
      <c r="AP2178" s="612"/>
      <c r="AY2178" s="623"/>
      <c r="BD2178" s="611"/>
      <c r="BG2178" s="624"/>
      <c r="BH2178" s="625"/>
      <c r="BI2178" s="672"/>
      <c r="BO2178" s="612"/>
      <c r="BY2178" s="669"/>
      <c r="CA2178" s="669"/>
    </row>
    <row r="2179" spans="3:79" s="610" customFormat="1">
      <c r="C2179" s="611"/>
      <c r="D2179" s="612"/>
      <c r="E2179" s="613"/>
      <c r="F2179" s="614"/>
      <c r="J2179" s="612"/>
      <c r="N2179" s="668"/>
      <c r="P2179" s="618"/>
      <c r="Q2179" s="618"/>
      <c r="R2179" s="618"/>
      <c r="S2179" s="618"/>
      <c r="T2179" s="618"/>
      <c r="U2179" s="618"/>
      <c r="V2179" s="618"/>
      <c r="W2179" s="618"/>
      <c r="X2179" s="618"/>
      <c r="Y2179" s="618"/>
      <c r="Z2179" s="618"/>
      <c r="AC2179" s="619"/>
      <c r="AD2179" s="620"/>
      <c r="AJ2179" s="668"/>
      <c r="AO2179" s="612"/>
      <c r="AP2179" s="612"/>
      <c r="AY2179" s="623"/>
      <c r="BD2179" s="611"/>
      <c r="BG2179" s="624"/>
      <c r="BH2179" s="625"/>
      <c r="BI2179" s="672"/>
      <c r="BO2179" s="612"/>
      <c r="BY2179" s="669"/>
      <c r="CA2179" s="669"/>
    </row>
    <row r="2180" spans="3:79" s="610" customFormat="1">
      <c r="C2180" s="611"/>
      <c r="D2180" s="612"/>
      <c r="E2180" s="613"/>
      <c r="F2180" s="614"/>
      <c r="J2180" s="612"/>
      <c r="N2180" s="668"/>
      <c r="P2180" s="618"/>
      <c r="Q2180" s="618"/>
      <c r="R2180" s="618"/>
      <c r="S2180" s="618"/>
      <c r="T2180" s="618"/>
      <c r="U2180" s="618"/>
      <c r="V2180" s="618"/>
      <c r="W2180" s="618"/>
      <c r="X2180" s="618"/>
      <c r="Y2180" s="618"/>
      <c r="Z2180" s="618"/>
      <c r="AC2180" s="619"/>
      <c r="AD2180" s="620"/>
      <c r="AJ2180" s="668"/>
      <c r="AO2180" s="612"/>
      <c r="AP2180" s="612"/>
      <c r="AY2180" s="623"/>
      <c r="BD2180" s="611"/>
      <c r="BG2180" s="624"/>
      <c r="BH2180" s="625"/>
      <c r="BI2180" s="672"/>
      <c r="BO2180" s="612"/>
      <c r="BY2180" s="669"/>
      <c r="CA2180" s="669"/>
    </row>
    <row r="2181" spans="3:79" s="610" customFormat="1">
      <c r="C2181" s="611"/>
      <c r="D2181" s="612"/>
      <c r="E2181" s="613"/>
      <c r="F2181" s="614"/>
      <c r="J2181" s="612"/>
      <c r="N2181" s="668"/>
      <c r="P2181" s="618"/>
      <c r="Q2181" s="618"/>
      <c r="R2181" s="618"/>
      <c r="S2181" s="618"/>
      <c r="T2181" s="618"/>
      <c r="U2181" s="618"/>
      <c r="V2181" s="618"/>
      <c r="W2181" s="618"/>
      <c r="X2181" s="618"/>
      <c r="Y2181" s="618"/>
      <c r="Z2181" s="618"/>
      <c r="AC2181" s="619"/>
      <c r="AD2181" s="620"/>
      <c r="AJ2181" s="668"/>
      <c r="AO2181" s="612"/>
      <c r="AP2181" s="612"/>
      <c r="AY2181" s="623"/>
      <c r="BD2181" s="611"/>
      <c r="BG2181" s="624"/>
      <c r="BH2181" s="625"/>
      <c r="BI2181" s="672"/>
      <c r="BO2181" s="612"/>
      <c r="BY2181" s="669"/>
      <c r="CA2181" s="669"/>
    </row>
    <row r="2182" spans="3:79" s="610" customFormat="1">
      <c r="C2182" s="611"/>
      <c r="D2182" s="612"/>
      <c r="E2182" s="613"/>
      <c r="F2182" s="614"/>
      <c r="J2182" s="612"/>
      <c r="N2182" s="668"/>
      <c r="P2182" s="618"/>
      <c r="Q2182" s="618"/>
      <c r="R2182" s="618"/>
      <c r="S2182" s="618"/>
      <c r="T2182" s="618"/>
      <c r="U2182" s="618"/>
      <c r="V2182" s="618"/>
      <c r="W2182" s="618"/>
      <c r="X2182" s="618"/>
      <c r="Y2182" s="618"/>
      <c r="Z2182" s="618"/>
      <c r="AC2182" s="619"/>
      <c r="AD2182" s="620"/>
      <c r="AJ2182" s="668"/>
      <c r="AO2182" s="612"/>
      <c r="AP2182" s="612"/>
      <c r="AY2182" s="623"/>
      <c r="BD2182" s="611"/>
      <c r="BG2182" s="624"/>
      <c r="BH2182" s="625"/>
      <c r="BI2182" s="672"/>
      <c r="BO2182" s="612"/>
      <c r="BY2182" s="669"/>
      <c r="CA2182" s="669"/>
    </row>
    <row r="2183" spans="3:79" s="610" customFormat="1">
      <c r="C2183" s="611"/>
      <c r="D2183" s="612"/>
      <c r="E2183" s="613"/>
      <c r="F2183" s="614"/>
      <c r="J2183" s="612"/>
      <c r="N2183" s="668"/>
      <c r="P2183" s="618"/>
      <c r="Q2183" s="618"/>
      <c r="R2183" s="618"/>
      <c r="S2183" s="618"/>
      <c r="T2183" s="618"/>
      <c r="U2183" s="618"/>
      <c r="V2183" s="618"/>
      <c r="W2183" s="618"/>
      <c r="X2183" s="618"/>
      <c r="Y2183" s="618"/>
      <c r="Z2183" s="618"/>
      <c r="AC2183" s="619"/>
      <c r="AD2183" s="620"/>
      <c r="AJ2183" s="668"/>
      <c r="AO2183" s="612"/>
      <c r="AP2183" s="612"/>
      <c r="AY2183" s="623"/>
      <c r="BD2183" s="611"/>
      <c r="BG2183" s="624"/>
      <c r="BH2183" s="625"/>
      <c r="BI2183" s="672"/>
      <c r="BO2183" s="612"/>
      <c r="BY2183" s="669"/>
      <c r="CA2183" s="669"/>
    </row>
    <row r="2184" spans="3:79" s="610" customFormat="1">
      <c r="C2184" s="611"/>
      <c r="D2184" s="612"/>
      <c r="E2184" s="613"/>
      <c r="F2184" s="614"/>
      <c r="J2184" s="612"/>
      <c r="N2184" s="668"/>
      <c r="P2184" s="618"/>
      <c r="Q2184" s="618"/>
      <c r="R2184" s="618"/>
      <c r="S2184" s="618"/>
      <c r="T2184" s="618"/>
      <c r="U2184" s="618"/>
      <c r="V2184" s="618"/>
      <c r="W2184" s="618"/>
      <c r="X2184" s="618"/>
      <c r="Y2184" s="618"/>
      <c r="Z2184" s="618"/>
      <c r="AC2184" s="619"/>
      <c r="AD2184" s="620"/>
      <c r="AJ2184" s="668"/>
      <c r="AO2184" s="612"/>
      <c r="AP2184" s="612"/>
      <c r="AY2184" s="623"/>
      <c r="BD2184" s="611"/>
      <c r="BG2184" s="624"/>
      <c r="BH2184" s="625"/>
      <c r="BI2184" s="672"/>
      <c r="BO2184" s="612"/>
      <c r="BY2184" s="669"/>
      <c r="CA2184" s="669"/>
    </row>
    <row r="2185" spans="3:79" s="610" customFormat="1">
      <c r="C2185" s="611"/>
      <c r="D2185" s="612"/>
      <c r="E2185" s="613"/>
      <c r="F2185" s="614"/>
      <c r="J2185" s="612"/>
      <c r="N2185" s="668"/>
      <c r="P2185" s="618"/>
      <c r="Q2185" s="618"/>
      <c r="R2185" s="618"/>
      <c r="S2185" s="618"/>
      <c r="T2185" s="618"/>
      <c r="U2185" s="618"/>
      <c r="V2185" s="618"/>
      <c r="W2185" s="618"/>
      <c r="X2185" s="618"/>
      <c r="Y2185" s="618"/>
      <c r="Z2185" s="618"/>
      <c r="AC2185" s="619"/>
      <c r="AD2185" s="620"/>
      <c r="AJ2185" s="668"/>
      <c r="AO2185" s="612"/>
      <c r="AP2185" s="612"/>
      <c r="AY2185" s="623"/>
      <c r="BD2185" s="611"/>
      <c r="BG2185" s="624"/>
      <c r="BH2185" s="625"/>
      <c r="BI2185" s="672"/>
      <c r="BO2185" s="612"/>
      <c r="BY2185" s="669"/>
      <c r="CA2185" s="669"/>
    </row>
    <row r="2186" spans="3:79" s="610" customFormat="1">
      <c r="C2186" s="611"/>
      <c r="D2186" s="612"/>
      <c r="E2186" s="613"/>
      <c r="F2186" s="614"/>
      <c r="J2186" s="612"/>
      <c r="N2186" s="668"/>
      <c r="P2186" s="618"/>
      <c r="Q2186" s="618"/>
      <c r="R2186" s="618"/>
      <c r="S2186" s="618"/>
      <c r="T2186" s="618"/>
      <c r="U2186" s="618"/>
      <c r="V2186" s="618"/>
      <c r="W2186" s="618"/>
      <c r="X2186" s="618"/>
      <c r="Y2186" s="618"/>
      <c r="Z2186" s="618"/>
      <c r="AC2186" s="619"/>
      <c r="AD2186" s="620"/>
      <c r="AJ2186" s="668"/>
      <c r="AO2186" s="612"/>
      <c r="AP2186" s="612"/>
      <c r="AY2186" s="623"/>
      <c r="BD2186" s="611"/>
      <c r="BG2186" s="624"/>
      <c r="BH2186" s="625"/>
      <c r="BI2186" s="672"/>
      <c r="BO2186" s="612"/>
      <c r="BY2186" s="669"/>
      <c r="CA2186" s="669"/>
    </row>
    <row r="2187" spans="3:79" s="610" customFormat="1">
      <c r="C2187" s="611"/>
      <c r="D2187" s="612"/>
      <c r="E2187" s="613"/>
      <c r="F2187" s="614"/>
      <c r="J2187" s="612"/>
      <c r="N2187" s="668"/>
      <c r="P2187" s="618"/>
      <c r="Q2187" s="618"/>
      <c r="R2187" s="618"/>
      <c r="S2187" s="618"/>
      <c r="T2187" s="618"/>
      <c r="U2187" s="618"/>
      <c r="V2187" s="618"/>
      <c r="W2187" s="618"/>
      <c r="X2187" s="618"/>
      <c r="Y2187" s="618"/>
      <c r="Z2187" s="618"/>
      <c r="AC2187" s="619"/>
      <c r="AD2187" s="620"/>
      <c r="AJ2187" s="668"/>
      <c r="AO2187" s="612"/>
      <c r="AP2187" s="612"/>
      <c r="AY2187" s="623"/>
      <c r="BD2187" s="611"/>
      <c r="BG2187" s="624"/>
      <c r="BH2187" s="625"/>
      <c r="BI2187" s="672"/>
      <c r="BO2187" s="612"/>
      <c r="BY2187" s="669"/>
      <c r="CA2187" s="669"/>
    </row>
    <row r="2188" spans="3:79" s="610" customFormat="1">
      <c r="C2188" s="611"/>
      <c r="D2188" s="612"/>
      <c r="E2188" s="613"/>
      <c r="F2188" s="614"/>
      <c r="J2188" s="612"/>
      <c r="N2188" s="668"/>
      <c r="P2188" s="618"/>
      <c r="Q2188" s="618"/>
      <c r="R2188" s="618"/>
      <c r="S2188" s="618"/>
      <c r="T2188" s="618"/>
      <c r="U2188" s="618"/>
      <c r="V2188" s="618"/>
      <c r="W2188" s="618"/>
      <c r="X2188" s="618"/>
      <c r="Y2188" s="618"/>
      <c r="Z2188" s="618"/>
      <c r="AC2188" s="619"/>
      <c r="AD2188" s="620"/>
      <c r="AJ2188" s="668"/>
      <c r="AO2188" s="612"/>
      <c r="AP2188" s="612"/>
      <c r="AY2188" s="623"/>
      <c r="BD2188" s="611"/>
      <c r="BG2188" s="624"/>
      <c r="BH2188" s="625"/>
      <c r="BI2188" s="672"/>
      <c r="BO2188" s="612"/>
      <c r="BY2188" s="669"/>
      <c r="CA2188" s="669"/>
    </row>
    <row r="2189" spans="3:79" s="610" customFormat="1">
      <c r="C2189" s="611"/>
      <c r="D2189" s="612"/>
      <c r="E2189" s="613"/>
      <c r="F2189" s="614"/>
      <c r="J2189" s="612"/>
      <c r="N2189" s="668"/>
      <c r="P2189" s="618"/>
      <c r="Q2189" s="618"/>
      <c r="R2189" s="618"/>
      <c r="S2189" s="618"/>
      <c r="T2189" s="618"/>
      <c r="U2189" s="618"/>
      <c r="V2189" s="618"/>
      <c r="W2189" s="618"/>
      <c r="X2189" s="618"/>
      <c r="Y2189" s="618"/>
      <c r="Z2189" s="618"/>
      <c r="AC2189" s="619"/>
      <c r="AD2189" s="620"/>
      <c r="AJ2189" s="668"/>
      <c r="AO2189" s="612"/>
      <c r="AP2189" s="612"/>
      <c r="AY2189" s="623"/>
      <c r="BD2189" s="611"/>
      <c r="BG2189" s="624"/>
      <c r="BH2189" s="625"/>
      <c r="BI2189" s="672"/>
      <c r="BO2189" s="612"/>
      <c r="BY2189" s="669"/>
      <c r="CA2189" s="669"/>
    </row>
    <row r="2190" spans="3:79" s="610" customFormat="1">
      <c r="C2190" s="611"/>
      <c r="D2190" s="612"/>
      <c r="E2190" s="613"/>
      <c r="F2190" s="614"/>
      <c r="J2190" s="612"/>
      <c r="N2190" s="668"/>
      <c r="P2190" s="618"/>
      <c r="Q2190" s="618"/>
      <c r="R2190" s="618"/>
      <c r="S2190" s="618"/>
      <c r="T2190" s="618"/>
      <c r="U2190" s="618"/>
      <c r="V2190" s="618"/>
      <c r="W2190" s="618"/>
      <c r="X2190" s="618"/>
      <c r="Y2190" s="618"/>
      <c r="Z2190" s="618"/>
      <c r="AC2190" s="619"/>
      <c r="AD2190" s="620"/>
      <c r="AJ2190" s="668"/>
      <c r="AO2190" s="612"/>
      <c r="AP2190" s="612"/>
      <c r="AY2190" s="623"/>
      <c r="BD2190" s="611"/>
      <c r="BG2190" s="624"/>
      <c r="BH2190" s="625"/>
      <c r="BI2190" s="672"/>
      <c r="BO2190" s="612"/>
      <c r="BY2190" s="669"/>
      <c r="CA2190" s="669"/>
    </row>
    <row r="2191" spans="3:79" s="610" customFormat="1">
      <c r="C2191" s="611"/>
      <c r="D2191" s="612"/>
      <c r="E2191" s="613"/>
      <c r="F2191" s="614"/>
      <c r="J2191" s="612"/>
      <c r="N2191" s="668"/>
      <c r="P2191" s="618"/>
      <c r="Q2191" s="618"/>
      <c r="R2191" s="618"/>
      <c r="S2191" s="618"/>
      <c r="T2191" s="618"/>
      <c r="U2191" s="618"/>
      <c r="V2191" s="618"/>
      <c r="W2191" s="618"/>
      <c r="X2191" s="618"/>
      <c r="Y2191" s="618"/>
      <c r="Z2191" s="618"/>
      <c r="AC2191" s="619"/>
      <c r="AD2191" s="620"/>
      <c r="AJ2191" s="668"/>
      <c r="AO2191" s="612"/>
      <c r="AP2191" s="612"/>
      <c r="AY2191" s="623"/>
      <c r="BD2191" s="611"/>
      <c r="BG2191" s="624"/>
      <c r="BH2191" s="625"/>
      <c r="BI2191" s="672"/>
      <c r="BO2191" s="612"/>
      <c r="BY2191" s="669"/>
      <c r="CA2191" s="669"/>
    </row>
    <row r="2192" spans="3:79" s="610" customFormat="1">
      <c r="C2192" s="611"/>
      <c r="D2192" s="612"/>
      <c r="E2192" s="613"/>
      <c r="F2192" s="614"/>
      <c r="J2192" s="612"/>
      <c r="N2192" s="668"/>
      <c r="P2192" s="618"/>
      <c r="Q2192" s="618"/>
      <c r="R2192" s="618"/>
      <c r="S2192" s="618"/>
      <c r="T2192" s="618"/>
      <c r="U2192" s="618"/>
      <c r="V2192" s="618"/>
      <c r="W2192" s="618"/>
      <c r="X2192" s="618"/>
      <c r="Y2192" s="618"/>
      <c r="Z2192" s="618"/>
      <c r="AC2192" s="619"/>
      <c r="AD2192" s="620"/>
      <c r="AJ2192" s="668"/>
      <c r="AO2192" s="612"/>
      <c r="AP2192" s="612"/>
      <c r="AY2192" s="623"/>
      <c r="BD2192" s="611"/>
      <c r="BG2192" s="624"/>
      <c r="BH2192" s="625"/>
      <c r="BI2192" s="672"/>
      <c r="BO2192" s="612"/>
      <c r="BY2192" s="669"/>
      <c r="CA2192" s="669"/>
    </row>
    <row r="2193" spans="3:79" s="610" customFormat="1">
      <c r="C2193" s="611"/>
      <c r="D2193" s="612"/>
      <c r="E2193" s="613"/>
      <c r="F2193" s="614"/>
      <c r="J2193" s="612"/>
      <c r="N2193" s="668"/>
      <c r="P2193" s="618"/>
      <c r="Q2193" s="618"/>
      <c r="R2193" s="618"/>
      <c r="S2193" s="618"/>
      <c r="T2193" s="618"/>
      <c r="U2193" s="618"/>
      <c r="V2193" s="618"/>
      <c r="W2193" s="618"/>
      <c r="X2193" s="618"/>
      <c r="Y2193" s="618"/>
      <c r="Z2193" s="618"/>
      <c r="AC2193" s="619"/>
      <c r="AD2193" s="620"/>
      <c r="AJ2193" s="668"/>
      <c r="AO2193" s="612"/>
      <c r="AP2193" s="612"/>
      <c r="AY2193" s="623"/>
      <c r="BD2193" s="611"/>
      <c r="BG2193" s="624"/>
      <c r="BH2193" s="625"/>
      <c r="BI2193" s="672"/>
      <c r="BO2193" s="612"/>
      <c r="BY2193" s="669"/>
      <c r="CA2193" s="669"/>
    </row>
    <row r="2194" spans="3:79" s="610" customFormat="1">
      <c r="C2194" s="611"/>
      <c r="D2194" s="612"/>
      <c r="E2194" s="613"/>
      <c r="F2194" s="614"/>
      <c r="J2194" s="612"/>
      <c r="N2194" s="668"/>
      <c r="P2194" s="618"/>
      <c r="Q2194" s="618"/>
      <c r="R2194" s="618"/>
      <c r="S2194" s="618"/>
      <c r="T2194" s="618"/>
      <c r="U2194" s="618"/>
      <c r="V2194" s="618"/>
      <c r="W2194" s="618"/>
      <c r="X2194" s="618"/>
      <c r="Y2194" s="618"/>
      <c r="Z2194" s="618"/>
      <c r="AC2194" s="619"/>
      <c r="AD2194" s="620"/>
      <c r="AJ2194" s="668"/>
      <c r="AO2194" s="612"/>
      <c r="AP2194" s="612"/>
      <c r="AY2194" s="623"/>
      <c r="BD2194" s="611"/>
      <c r="BG2194" s="624"/>
      <c r="BH2194" s="625"/>
      <c r="BI2194" s="672"/>
      <c r="BO2194" s="612"/>
      <c r="BY2194" s="669"/>
      <c r="CA2194" s="669"/>
    </row>
    <row r="2195" spans="3:79" s="610" customFormat="1">
      <c r="C2195" s="611"/>
      <c r="D2195" s="612"/>
      <c r="E2195" s="613"/>
      <c r="F2195" s="614"/>
      <c r="J2195" s="612"/>
      <c r="N2195" s="668"/>
      <c r="P2195" s="618"/>
      <c r="Q2195" s="618"/>
      <c r="R2195" s="618"/>
      <c r="S2195" s="618"/>
      <c r="T2195" s="618"/>
      <c r="U2195" s="618"/>
      <c r="V2195" s="618"/>
      <c r="W2195" s="618"/>
      <c r="X2195" s="618"/>
      <c r="Y2195" s="618"/>
      <c r="Z2195" s="618"/>
      <c r="AC2195" s="619"/>
      <c r="AD2195" s="620"/>
      <c r="AJ2195" s="668"/>
      <c r="AO2195" s="612"/>
      <c r="AP2195" s="612"/>
      <c r="AY2195" s="623"/>
      <c r="BD2195" s="611"/>
      <c r="BG2195" s="624"/>
      <c r="BH2195" s="625"/>
      <c r="BI2195" s="672"/>
      <c r="BO2195" s="612"/>
      <c r="BY2195" s="669"/>
      <c r="CA2195" s="669"/>
    </row>
    <row r="2196" spans="3:79" s="610" customFormat="1">
      <c r="C2196" s="611"/>
      <c r="D2196" s="612"/>
      <c r="E2196" s="613"/>
      <c r="F2196" s="614"/>
      <c r="J2196" s="612"/>
      <c r="N2196" s="668"/>
      <c r="P2196" s="618"/>
      <c r="Q2196" s="618"/>
      <c r="R2196" s="618"/>
      <c r="S2196" s="618"/>
      <c r="T2196" s="618"/>
      <c r="U2196" s="618"/>
      <c r="V2196" s="618"/>
      <c r="W2196" s="618"/>
      <c r="X2196" s="618"/>
      <c r="Y2196" s="618"/>
      <c r="Z2196" s="618"/>
      <c r="AC2196" s="619"/>
      <c r="AD2196" s="620"/>
      <c r="AJ2196" s="668"/>
      <c r="AO2196" s="612"/>
      <c r="AP2196" s="612"/>
      <c r="AY2196" s="623"/>
      <c r="BD2196" s="611"/>
      <c r="BG2196" s="624"/>
      <c r="BH2196" s="625"/>
      <c r="BI2196" s="672"/>
      <c r="BO2196" s="612"/>
      <c r="BY2196" s="669"/>
      <c r="CA2196" s="669"/>
    </row>
    <row r="2197" spans="3:79" s="610" customFormat="1">
      <c r="C2197" s="611"/>
      <c r="D2197" s="612"/>
      <c r="E2197" s="613"/>
      <c r="F2197" s="614"/>
      <c r="J2197" s="612"/>
      <c r="N2197" s="668"/>
      <c r="P2197" s="618"/>
      <c r="Q2197" s="618"/>
      <c r="R2197" s="618"/>
      <c r="S2197" s="618"/>
      <c r="T2197" s="618"/>
      <c r="U2197" s="618"/>
      <c r="V2197" s="618"/>
      <c r="W2197" s="618"/>
      <c r="X2197" s="618"/>
      <c r="Y2197" s="618"/>
      <c r="Z2197" s="618"/>
      <c r="AC2197" s="619"/>
      <c r="AD2197" s="620"/>
      <c r="AJ2197" s="668"/>
      <c r="AO2197" s="612"/>
      <c r="AP2197" s="612"/>
      <c r="AY2197" s="623"/>
      <c r="BD2197" s="611"/>
      <c r="BG2197" s="624"/>
      <c r="BH2197" s="625"/>
      <c r="BI2197" s="672"/>
      <c r="BO2197" s="612"/>
      <c r="BY2197" s="669"/>
      <c r="CA2197" s="669"/>
    </row>
    <row r="2198" spans="3:79" s="610" customFormat="1">
      <c r="C2198" s="611"/>
      <c r="D2198" s="612"/>
      <c r="E2198" s="613"/>
      <c r="F2198" s="614"/>
      <c r="J2198" s="612"/>
      <c r="N2198" s="668"/>
      <c r="P2198" s="618"/>
      <c r="Q2198" s="618"/>
      <c r="R2198" s="618"/>
      <c r="S2198" s="618"/>
      <c r="T2198" s="618"/>
      <c r="U2198" s="618"/>
      <c r="V2198" s="618"/>
      <c r="W2198" s="618"/>
      <c r="X2198" s="618"/>
      <c r="Y2198" s="618"/>
      <c r="Z2198" s="618"/>
      <c r="AC2198" s="619"/>
      <c r="AD2198" s="620"/>
      <c r="AJ2198" s="668"/>
      <c r="AO2198" s="612"/>
      <c r="AP2198" s="612"/>
      <c r="AY2198" s="623"/>
      <c r="BD2198" s="611"/>
      <c r="BG2198" s="624"/>
      <c r="BH2198" s="625"/>
      <c r="BI2198" s="672"/>
      <c r="BO2198" s="612"/>
      <c r="BY2198" s="669"/>
      <c r="CA2198" s="669"/>
    </row>
    <row r="2199" spans="3:79" s="610" customFormat="1">
      <c r="C2199" s="611"/>
      <c r="D2199" s="612"/>
      <c r="E2199" s="613"/>
      <c r="F2199" s="614"/>
      <c r="J2199" s="612"/>
      <c r="N2199" s="668"/>
      <c r="P2199" s="618"/>
      <c r="Q2199" s="618"/>
      <c r="R2199" s="618"/>
      <c r="S2199" s="618"/>
      <c r="T2199" s="618"/>
      <c r="U2199" s="618"/>
      <c r="V2199" s="618"/>
      <c r="W2199" s="618"/>
      <c r="X2199" s="618"/>
      <c r="Y2199" s="618"/>
      <c r="Z2199" s="618"/>
      <c r="AC2199" s="619"/>
      <c r="AD2199" s="620"/>
      <c r="AJ2199" s="668"/>
      <c r="AO2199" s="612"/>
      <c r="AP2199" s="612"/>
      <c r="AY2199" s="623"/>
      <c r="BD2199" s="611"/>
      <c r="BG2199" s="624"/>
      <c r="BH2199" s="625"/>
      <c r="BI2199" s="672"/>
      <c r="BO2199" s="612"/>
      <c r="BY2199" s="669"/>
      <c r="CA2199" s="669"/>
    </row>
    <row r="2200" spans="3:79" s="610" customFormat="1">
      <c r="C2200" s="611"/>
      <c r="D2200" s="612"/>
      <c r="E2200" s="613"/>
      <c r="F2200" s="614"/>
      <c r="J2200" s="612"/>
      <c r="N2200" s="668"/>
      <c r="P2200" s="618"/>
      <c r="Q2200" s="618"/>
      <c r="R2200" s="618"/>
      <c r="S2200" s="618"/>
      <c r="T2200" s="618"/>
      <c r="U2200" s="618"/>
      <c r="V2200" s="618"/>
      <c r="W2200" s="618"/>
      <c r="X2200" s="618"/>
      <c r="Y2200" s="618"/>
      <c r="Z2200" s="618"/>
      <c r="AC2200" s="619"/>
      <c r="AD2200" s="620"/>
      <c r="AJ2200" s="668"/>
      <c r="AO2200" s="612"/>
      <c r="AP2200" s="612"/>
      <c r="AY2200" s="623"/>
      <c r="BD2200" s="611"/>
      <c r="BG2200" s="624"/>
      <c r="BH2200" s="625"/>
      <c r="BI2200" s="672"/>
      <c r="BO2200" s="612"/>
      <c r="BY2200" s="669"/>
      <c r="CA2200" s="669"/>
    </row>
    <row r="2201" spans="3:79" s="610" customFormat="1">
      <c r="C2201" s="611"/>
      <c r="D2201" s="612"/>
      <c r="E2201" s="613"/>
      <c r="F2201" s="614"/>
      <c r="J2201" s="612"/>
      <c r="N2201" s="668"/>
      <c r="P2201" s="618"/>
      <c r="Q2201" s="618"/>
      <c r="R2201" s="618"/>
      <c r="S2201" s="618"/>
      <c r="T2201" s="618"/>
      <c r="U2201" s="618"/>
      <c r="V2201" s="618"/>
      <c r="W2201" s="618"/>
      <c r="X2201" s="618"/>
      <c r="Y2201" s="618"/>
      <c r="Z2201" s="618"/>
      <c r="AC2201" s="619"/>
      <c r="AD2201" s="620"/>
      <c r="AJ2201" s="668"/>
      <c r="AO2201" s="612"/>
      <c r="AP2201" s="612"/>
      <c r="AY2201" s="623"/>
      <c r="BD2201" s="611"/>
      <c r="BG2201" s="624"/>
      <c r="BH2201" s="625"/>
      <c r="BI2201" s="672"/>
      <c r="BO2201" s="612"/>
      <c r="BY2201" s="669"/>
      <c r="CA2201" s="669"/>
    </row>
    <row r="2202" spans="3:79" s="610" customFormat="1">
      <c r="C2202" s="611"/>
      <c r="D2202" s="612"/>
      <c r="E2202" s="613"/>
      <c r="F2202" s="614"/>
      <c r="J2202" s="612"/>
      <c r="N2202" s="668"/>
      <c r="P2202" s="618"/>
      <c r="Q2202" s="618"/>
      <c r="R2202" s="618"/>
      <c r="S2202" s="618"/>
      <c r="T2202" s="618"/>
      <c r="U2202" s="618"/>
      <c r="V2202" s="618"/>
      <c r="W2202" s="618"/>
      <c r="X2202" s="618"/>
      <c r="Y2202" s="618"/>
      <c r="Z2202" s="618"/>
      <c r="AC2202" s="619"/>
      <c r="AD2202" s="620"/>
      <c r="AJ2202" s="668"/>
      <c r="AO2202" s="612"/>
      <c r="AP2202" s="612"/>
      <c r="AY2202" s="623"/>
      <c r="BD2202" s="611"/>
      <c r="BG2202" s="624"/>
      <c r="BH2202" s="625"/>
      <c r="BI2202" s="672"/>
      <c r="BO2202" s="612"/>
      <c r="BY2202" s="669"/>
      <c r="CA2202" s="669"/>
    </row>
    <row r="2203" spans="3:79" s="610" customFormat="1">
      <c r="C2203" s="611"/>
      <c r="D2203" s="612"/>
      <c r="E2203" s="613"/>
      <c r="F2203" s="614"/>
      <c r="J2203" s="612"/>
      <c r="N2203" s="668"/>
      <c r="P2203" s="618"/>
      <c r="Q2203" s="618"/>
      <c r="R2203" s="618"/>
      <c r="S2203" s="618"/>
      <c r="T2203" s="618"/>
      <c r="U2203" s="618"/>
      <c r="V2203" s="618"/>
      <c r="W2203" s="618"/>
      <c r="X2203" s="618"/>
      <c r="Y2203" s="618"/>
      <c r="Z2203" s="618"/>
      <c r="AC2203" s="619"/>
      <c r="AD2203" s="620"/>
      <c r="AJ2203" s="668"/>
      <c r="AO2203" s="612"/>
      <c r="AP2203" s="612"/>
      <c r="AY2203" s="623"/>
      <c r="BD2203" s="611"/>
      <c r="BG2203" s="624"/>
      <c r="BH2203" s="625"/>
      <c r="BI2203" s="672"/>
      <c r="BO2203" s="612"/>
      <c r="BY2203" s="669"/>
      <c r="CA2203" s="669"/>
    </row>
    <row r="2204" spans="3:79" s="610" customFormat="1">
      <c r="C2204" s="611"/>
      <c r="D2204" s="612"/>
      <c r="E2204" s="613"/>
      <c r="F2204" s="614"/>
      <c r="J2204" s="612"/>
      <c r="N2204" s="668"/>
      <c r="P2204" s="618"/>
      <c r="Q2204" s="618"/>
      <c r="R2204" s="618"/>
      <c r="S2204" s="618"/>
      <c r="T2204" s="618"/>
      <c r="U2204" s="618"/>
      <c r="V2204" s="618"/>
      <c r="W2204" s="618"/>
      <c r="X2204" s="618"/>
      <c r="Y2204" s="618"/>
      <c r="Z2204" s="618"/>
      <c r="AC2204" s="619"/>
      <c r="AD2204" s="620"/>
      <c r="AJ2204" s="668"/>
      <c r="AO2204" s="612"/>
      <c r="AP2204" s="612"/>
      <c r="AY2204" s="623"/>
      <c r="BD2204" s="611"/>
      <c r="BG2204" s="624"/>
      <c r="BH2204" s="625"/>
      <c r="BI2204" s="672"/>
      <c r="BO2204" s="612"/>
      <c r="BY2204" s="669"/>
      <c r="CA2204" s="669"/>
    </row>
    <row r="2205" spans="3:79" s="610" customFormat="1">
      <c r="C2205" s="611"/>
      <c r="D2205" s="612"/>
      <c r="E2205" s="613"/>
      <c r="F2205" s="614"/>
      <c r="J2205" s="612"/>
      <c r="N2205" s="668"/>
      <c r="P2205" s="618"/>
      <c r="Q2205" s="618"/>
      <c r="R2205" s="618"/>
      <c r="S2205" s="618"/>
      <c r="T2205" s="618"/>
      <c r="U2205" s="618"/>
      <c r="V2205" s="618"/>
      <c r="W2205" s="618"/>
      <c r="X2205" s="618"/>
      <c r="Y2205" s="618"/>
      <c r="Z2205" s="618"/>
      <c r="AC2205" s="619"/>
      <c r="AD2205" s="620"/>
      <c r="AJ2205" s="668"/>
      <c r="AO2205" s="612"/>
      <c r="AP2205" s="612"/>
      <c r="AY2205" s="623"/>
      <c r="BD2205" s="611"/>
      <c r="BG2205" s="624"/>
      <c r="BH2205" s="625"/>
      <c r="BI2205" s="672"/>
      <c r="BO2205" s="612"/>
      <c r="BY2205" s="669"/>
      <c r="CA2205" s="669"/>
    </row>
    <row r="2206" spans="3:79" s="610" customFormat="1">
      <c r="C2206" s="611"/>
      <c r="D2206" s="612"/>
      <c r="E2206" s="613"/>
      <c r="F2206" s="614"/>
      <c r="J2206" s="612"/>
      <c r="N2206" s="668"/>
      <c r="P2206" s="618"/>
      <c r="Q2206" s="618"/>
      <c r="R2206" s="618"/>
      <c r="S2206" s="618"/>
      <c r="T2206" s="618"/>
      <c r="U2206" s="618"/>
      <c r="V2206" s="618"/>
      <c r="W2206" s="618"/>
      <c r="X2206" s="618"/>
      <c r="Y2206" s="618"/>
      <c r="Z2206" s="618"/>
      <c r="AC2206" s="619"/>
      <c r="AD2206" s="620"/>
      <c r="AJ2206" s="668"/>
      <c r="AO2206" s="612"/>
      <c r="AP2206" s="612"/>
      <c r="AY2206" s="623"/>
      <c r="BD2206" s="611"/>
      <c r="BG2206" s="624"/>
      <c r="BH2206" s="625"/>
      <c r="BI2206" s="672"/>
      <c r="BO2206" s="612"/>
      <c r="BY2206" s="669"/>
      <c r="CA2206" s="669"/>
    </row>
    <row r="2207" spans="3:79" s="610" customFormat="1">
      <c r="C2207" s="611"/>
      <c r="D2207" s="612"/>
      <c r="E2207" s="613"/>
      <c r="F2207" s="614"/>
      <c r="J2207" s="612"/>
      <c r="N2207" s="668"/>
      <c r="P2207" s="618"/>
      <c r="Q2207" s="618"/>
      <c r="R2207" s="618"/>
      <c r="S2207" s="618"/>
      <c r="T2207" s="618"/>
      <c r="U2207" s="618"/>
      <c r="V2207" s="618"/>
      <c r="W2207" s="618"/>
      <c r="X2207" s="618"/>
      <c r="Y2207" s="618"/>
      <c r="Z2207" s="618"/>
      <c r="AC2207" s="619"/>
      <c r="AD2207" s="620"/>
      <c r="AJ2207" s="668"/>
      <c r="AO2207" s="612"/>
      <c r="AP2207" s="612"/>
      <c r="AY2207" s="623"/>
      <c r="BD2207" s="611"/>
      <c r="BG2207" s="624"/>
      <c r="BH2207" s="625"/>
      <c r="BI2207" s="672"/>
      <c r="BO2207" s="612"/>
      <c r="BY2207" s="669"/>
      <c r="CA2207" s="669"/>
    </row>
    <row r="2208" spans="3:79" s="610" customFormat="1">
      <c r="C2208" s="611"/>
      <c r="D2208" s="612"/>
      <c r="E2208" s="613"/>
      <c r="F2208" s="614"/>
      <c r="J2208" s="612"/>
      <c r="N2208" s="668"/>
      <c r="P2208" s="618"/>
      <c r="Q2208" s="618"/>
      <c r="R2208" s="618"/>
      <c r="S2208" s="618"/>
      <c r="T2208" s="618"/>
      <c r="U2208" s="618"/>
      <c r="V2208" s="618"/>
      <c r="W2208" s="618"/>
      <c r="X2208" s="618"/>
      <c r="Y2208" s="618"/>
      <c r="Z2208" s="618"/>
      <c r="AC2208" s="619"/>
      <c r="AD2208" s="620"/>
      <c r="AJ2208" s="668"/>
      <c r="AO2208" s="612"/>
      <c r="AP2208" s="612"/>
      <c r="AY2208" s="623"/>
      <c r="BD2208" s="611"/>
      <c r="BG2208" s="624"/>
      <c r="BH2208" s="625"/>
      <c r="BI2208" s="672"/>
      <c r="BO2208" s="612"/>
      <c r="BY2208" s="669"/>
      <c r="CA2208" s="669"/>
    </row>
    <row r="2209" spans="3:79" s="610" customFormat="1">
      <c r="C2209" s="611"/>
      <c r="D2209" s="612"/>
      <c r="E2209" s="613"/>
      <c r="F2209" s="614"/>
      <c r="J2209" s="612"/>
      <c r="N2209" s="668"/>
      <c r="P2209" s="618"/>
      <c r="Q2209" s="618"/>
      <c r="R2209" s="618"/>
      <c r="S2209" s="618"/>
      <c r="T2209" s="618"/>
      <c r="U2209" s="618"/>
      <c r="V2209" s="618"/>
      <c r="W2209" s="618"/>
      <c r="X2209" s="618"/>
      <c r="Y2209" s="618"/>
      <c r="Z2209" s="618"/>
      <c r="AC2209" s="619"/>
      <c r="AD2209" s="620"/>
      <c r="AJ2209" s="668"/>
      <c r="AO2209" s="612"/>
      <c r="AP2209" s="612"/>
      <c r="AY2209" s="623"/>
      <c r="BD2209" s="611"/>
      <c r="BG2209" s="624"/>
      <c r="BH2209" s="625"/>
      <c r="BI2209" s="672"/>
      <c r="BO2209" s="612"/>
      <c r="BY2209" s="669"/>
      <c r="CA2209" s="669"/>
    </row>
    <row r="2210" spans="3:79" s="610" customFormat="1">
      <c r="C2210" s="611"/>
      <c r="D2210" s="612"/>
      <c r="E2210" s="613"/>
      <c r="F2210" s="614"/>
      <c r="J2210" s="612"/>
      <c r="N2210" s="668"/>
      <c r="P2210" s="618"/>
      <c r="Q2210" s="618"/>
      <c r="R2210" s="618"/>
      <c r="S2210" s="618"/>
      <c r="T2210" s="618"/>
      <c r="U2210" s="618"/>
      <c r="V2210" s="618"/>
      <c r="W2210" s="618"/>
      <c r="X2210" s="618"/>
      <c r="Y2210" s="618"/>
      <c r="Z2210" s="618"/>
      <c r="AC2210" s="619"/>
      <c r="AD2210" s="620"/>
      <c r="AJ2210" s="668"/>
      <c r="AO2210" s="612"/>
      <c r="AP2210" s="612"/>
      <c r="AY2210" s="623"/>
      <c r="BD2210" s="611"/>
      <c r="BG2210" s="624"/>
      <c r="BH2210" s="625"/>
      <c r="BI2210" s="672"/>
      <c r="BO2210" s="612"/>
      <c r="BY2210" s="669"/>
      <c r="CA2210" s="669"/>
    </row>
    <row r="2211" spans="3:79" s="610" customFormat="1">
      <c r="C2211" s="611"/>
      <c r="D2211" s="612"/>
      <c r="E2211" s="613"/>
      <c r="F2211" s="614"/>
      <c r="J2211" s="612"/>
      <c r="N2211" s="668"/>
      <c r="P2211" s="618"/>
      <c r="Q2211" s="618"/>
      <c r="R2211" s="618"/>
      <c r="S2211" s="618"/>
      <c r="T2211" s="618"/>
      <c r="U2211" s="618"/>
      <c r="V2211" s="618"/>
      <c r="W2211" s="618"/>
      <c r="X2211" s="618"/>
      <c r="Y2211" s="618"/>
      <c r="Z2211" s="618"/>
      <c r="AC2211" s="619"/>
      <c r="AD2211" s="620"/>
      <c r="AJ2211" s="668"/>
      <c r="AO2211" s="612"/>
      <c r="AP2211" s="612"/>
      <c r="AY2211" s="623"/>
      <c r="BD2211" s="611"/>
      <c r="BG2211" s="624"/>
      <c r="BH2211" s="625"/>
      <c r="BI2211" s="672"/>
      <c r="BO2211" s="612"/>
      <c r="BY2211" s="669"/>
      <c r="CA2211" s="669"/>
    </row>
    <row r="2212" spans="3:79" s="610" customFormat="1">
      <c r="C2212" s="611"/>
      <c r="D2212" s="612"/>
      <c r="E2212" s="613"/>
      <c r="F2212" s="614"/>
      <c r="J2212" s="612"/>
      <c r="N2212" s="668"/>
      <c r="P2212" s="618"/>
      <c r="Q2212" s="618"/>
      <c r="R2212" s="618"/>
      <c r="S2212" s="618"/>
      <c r="T2212" s="618"/>
      <c r="U2212" s="618"/>
      <c r="V2212" s="618"/>
      <c r="W2212" s="618"/>
      <c r="X2212" s="618"/>
      <c r="Y2212" s="618"/>
      <c r="Z2212" s="618"/>
      <c r="AC2212" s="619"/>
      <c r="AD2212" s="620"/>
      <c r="AJ2212" s="668"/>
      <c r="AO2212" s="612"/>
      <c r="AP2212" s="612"/>
      <c r="AY2212" s="623"/>
      <c r="BD2212" s="611"/>
      <c r="BG2212" s="624"/>
      <c r="BH2212" s="625"/>
      <c r="BI2212" s="672"/>
      <c r="BO2212" s="612"/>
      <c r="BY2212" s="669"/>
      <c r="CA2212" s="669"/>
    </row>
    <row r="2213" spans="3:79" s="610" customFormat="1">
      <c r="C2213" s="611"/>
      <c r="D2213" s="612"/>
      <c r="E2213" s="613"/>
      <c r="F2213" s="614"/>
      <c r="J2213" s="612"/>
      <c r="N2213" s="668"/>
      <c r="P2213" s="618"/>
      <c r="Q2213" s="618"/>
      <c r="R2213" s="618"/>
      <c r="S2213" s="618"/>
      <c r="T2213" s="618"/>
      <c r="U2213" s="618"/>
      <c r="V2213" s="618"/>
      <c r="W2213" s="618"/>
      <c r="X2213" s="618"/>
      <c r="Y2213" s="618"/>
      <c r="Z2213" s="618"/>
      <c r="AC2213" s="619"/>
      <c r="AD2213" s="620"/>
      <c r="AJ2213" s="668"/>
      <c r="AO2213" s="612"/>
      <c r="AP2213" s="612"/>
      <c r="AY2213" s="623"/>
      <c r="BD2213" s="611"/>
      <c r="BG2213" s="624"/>
      <c r="BH2213" s="625"/>
      <c r="BI2213" s="672"/>
      <c r="BO2213" s="612"/>
      <c r="BY2213" s="669"/>
      <c r="CA2213" s="669"/>
    </row>
    <row r="2214" spans="3:79" s="610" customFormat="1">
      <c r="C2214" s="611"/>
      <c r="D2214" s="612"/>
      <c r="E2214" s="613"/>
      <c r="F2214" s="614"/>
      <c r="J2214" s="612"/>
      <c r="N2214" s="668"/>
      <c r="P2214" s="618"/>
      <c r="Q2214" s="618"/>
      <c r="R2214" s="618"/>
      <c r="S2214" s="618"/>
      <c r="T2214" s="618"/>
      <c r="U2214" s="618"/>
      <c r="V2214" s="618"/>
      <c r="W2214" s="618"/>
      <c r="X2214" s="618"/>
      <c r="Y2214" s="618"/>
      <c r="Z2214" s="618"/>
      <c r="AC2214" s="619"/>
      <c r="AD2214" s="620"/>
      <c r="AJ2214" s="668"/>
      <c r="AO2214" s="612"/>
      <c r="AP2214" s="612"/>
      <c r="AY2214" s="623"/>
      <c r="BD2214" s="611"/>
      <c r="BG2214" s="624"/>
      <c r="BH2214" s="625"/>
      <c r="BI2214" s="672"/>
      <c r="BO2214" s="612"/>
      <c r="BY2214" s="669"/>
      <c r="CA2214" s="669"/>
    </row>
    <row r="2215" spans="3:79" s="610" customFormat="1">
      <c r="C2215" s="611"/>
      <c r="D2215" s="612"/>
      <c r="E2215" s="613"/>
      <c r="F2215" s="614"/>
      <c r="J2215" s="612"/>
      <c r="N2215" s="668"/>
      <c r="P2215" s="618"/>
      <c r="Q2215" s="618"/>
      <c r="R2215" s="618"/>
      <c r="S2215" s="618"/>
      <c r="T2215" s="618"/>
      <c r="U2215" s="618"/>
      <c r="V2215" s="618"/>
      <c r="W2215" s="618"/>
      <c r="X2215" s="618"/>
      <c r="Y2215" s="618"/>
      <c r="Z2215" s="618"/>
      <c r="AC2215" s="619"/>
      <c r="AD2215" s="620"/>
      <c r="AJ2215" s="668"/>
      <c r="AO2215" s="612"/>
      <c r="AP2215" s="612"/>
      <c r="AY2215" s="623"/>
      <c r="BD2215" s="611"/>
      <c r="BG2215" s="624"/>
      <c r="BH2215" s="625"/>
      <c r="BI2215" s="672"/>
      <c r="BO2215" s="612"/>
      <c r="BY2215" s="669"/>
      <c r="CA2215" s="669"/>
    </row>
    <row r="2216" spans="3:79" s="610" customFormat="1">
      <c r="C2216" s="611"/>
      <c r="D2216" s="612"/>
      <c r="E2216" s="613"/>
      <c r="F2216" s="614"/>
      <c r="J2216" s="612"/>
      <c r="N2216" s="668"/>
      <c r="P2216" s="618"/>
      <c r="Q2216" s="618"/>
      <c r="R2216" s="618"/>
      <c r="S2216" s="618"/>
      <c r="T2216" s="618"/>
      <c r="U2216" s="618"/>
      <c r="V2216" s="618"/>
      <c r="W2216" s="618"/>
      <c r="X2216" s="618"/>
      <c r="Y2216" s="618"/>
      <c r="Z2216" s="618"/>
      <c r="AC2216" s="619"/>
      <c r="AD2216" s="620"/>
      <c r="AJ2216" s="668"/>
      <c r="AO2216" s="612"/>
      <c r="AP2216" s="612"/>
      <c r="AY2216" s="623"/>
      <c r="BD2216" s="611"/>
      <c r="BG2216" s="624"/>
      <c r="BH2216" s="625"/>
      <c r="BI2216" s="672"/>
      <c r="BO2216" s="612"/>
      <c r="BY2216" s="669"/>
      <c r="CA2216" s="669"/>
    </row>
    <row r="2217" spans="3:79" s="610" customFormat="1">
      <c r="C2217" s="611"/>
      <c r="D2217" s="612"/>
      <c r="E2217" s="613"/>
      <c r="F2217" s="614"/>
      <c r="J2217" s="612"/>
      <c r="N2217" s="668"/>
      <c r="P2217" s="618"/>
      <c r="Q2217" s="618"/>
      <c r="R2217" s="618"/>
      <c r="S2217" s="618"/>
      <c r="T2217" s="618"/>
      <c r="U2217" s="618"/>
      <c r="V2217" s="618"/>
      <c r="W2217" s="618"/>
      <c r="X2217" s="618"/>
      <c r="Y2217" s="618"/>
      <c r="Z2217" s="618"/>
      <c r="AC2217" s="619"/>
      <c r="AD2217" s="620"/>
      <c r="AJ2217" s="668"/>
      <c r="AO2217" s="612"/>
      <c r="AP2217" s="612"/>
      <c r="AY2217" s="623"/>
      <c r="BD2217" s="611"/>
      <c r="BG2217" s="624"/>
      <c r="BH2217" s="625"/>
      <c r="BI2217" s="672"/>
      <c r="BO2217" s="612"/>
      <c r="BY2217" s="669"/>
      <c r="CA2217" s="669"/>
    </row>
    <row r="2218" spans="3:79" s="610" customFormat="1">
      <c r="C2218" s="611"/>
      <c r="D2218" s="612"/>
      <c r="E2218" s="613"/>
      <c r="F2218" s="614"/>
      <c r="J2218" s="612"/>
      <c r="N2218" s="668"/>
      <c r="P2218" s="618"/>
      <c r="Q2218" s="618"/>
      <c r="R2218" s="618"/>
      <c r="S2218" s="618"/>
      <c r="T2218" s="618"/>
      <c r="U2218" s="618"/>
      <c r="V2218" s="618"/>
      <c r="W2218" s="618"/>
      <c r="X2218" s="618"/>
      <c r="Y2218" s="618"/>
      <c r="Z2218" s="618"/>
      <c r="AC2218" s="619"/>
      <c r="AD2218" s="620"/>
      <c r="AJ2218" s="668"/>
      <c r="AO2218" s="612"/>
      <c r="AP2218" s="612"/>
      <c r="AY2218" s="623"/>
      <c r="BD2218" s="611"/>
      <c r="BG2218" s="624"/>
      <c r="BH2218" s="625"/>
      <c r="BI2218" s="672"/>
      <c r="BO2218" s="612"/>
      <c r="BY2218" s="669"/>
      <c r="CA2218" s="669"/>
    </row>
    <row r="2219" spans="3:79" s="610" customFormat="1">
      <c r="C2219" s="611"/>
      <c r="D2219" s="612"/>
      <c r="E2219" s="613"/>
      <c r="F2219" s="614"/>
      <c r="J2219" s="612"/>
      <c r="N2219" s="668"/>
      <c r="P2219" s="618"/>
      <c r="Q2219" s="618"/>
      <c r="R2219" s="618"/>
      <c r="S2219" s="618"/>
      <c r="T2219" s="618"/>
      <c r="U2219" s="618"/>
      <c r="V2219" s="618"/>
      <c r="W2219" s="618"/>
      <c r="X2219" s="618"/>
      <c r="Y2219" s="618"/>
      <c r="Z2219" s="618"/>
      <c r="AC2219" s="619"/>
      <c r="AD2219" s="620"/>
      <c r="AJ2219" s="668"/>
      <c r="AO2219" s="612"/>
      <c r="AP2219" s="612"/>
      <c r="AY2219" s="623"/>
      <c r="BD2219" s="611"/>
      <c r="BG2219" s="624"/>
      <c r="BH2219" s="625"/>
      <c r="BI2219" s="672"/>
      <c r="BO2219" s="612"/>
      <c r="BY2219" s="669"/>
      <c r="CA2219" s="669"/>
    </row>
    <row r="2220" spans="3:79" s="610" customFormat="1">
      <c r="C2220" s="611"/>
      <c r="D2220" s="612"/>
      <c r="E2220" s="613"/>
      <c r="F2220" s="614"/>
      <c r="J2220" s="612"/>
      <c r="N2220" s="668"/>
      <c r="P2220" s="618"/>
      <c r="Q2220" s="618"/>
      <c r="R2220" s="618"/>
      <c r="S2220" s="618"/>
      <c r="T2220" s="618"/>
      <c r="U2220" s="618"/>
      <c r="V2220" s="618"/>
      <c r="W2220" s="618"/>
      <c r="X2220" s="618"/>
      <c r="Y2220" s="618"/>
      <c r="Z2220" s="618"/>
      <c r="AC2220" s="619"/>
      <c r="AD2220" s="620"/>
      <c r="AJ2220" s="668"/>
      <c r="AO2220" s="612"/>
      <c r="AP2220" s="612"/>
      <c r="AY2220" s="623"/>
      <c r="BD2220" s="611"/>
      <c r="BG2220" s="624"/>
      <c r="BH2220" s="625"/>
      <c r="BI2220" s="672"/>
      <c r="BO2220" s="612"/>
      <c r="BY2220" s="669"/>
      <c r="CA2220" s="669"/>
    </row>
    <row r="2221" spans="3:79" s="610" customFormat="1">
      <c r="C2221" s="611"/>
      <c r="D2221" s="612"/>
      <c r="E2221" s="613"/>
      <c r="F2221" s="614"/>
      <c r="J2221" s="612"/>
      <c r="N2221" s="668"/>
      <c r="P2221" s="618"/>
      <c r="Q2221" s="618"/>
      <c r="R2221" s="618"/>
      <c r="S2221" s="618"/>
      <c r="T2221" s="618"/>
      <c r="U2221" s="618"/>
      <c r="V2221" s="618"/>
      <c r="W2221" s="618"/>
      <c r="X2221" s="618"/>
      <c r="Y2221" s="618"/>
      <c r="Z2221" s="618"/>
      <c r="AC2221" s="619"/>
      <c r="AD2221" s="620"/>
      <c r="AJ2221" s="668"/>
      <c r="AO2221" s="612"/>
      <c r="AP2221" s="612"/>
      <c r="AY2221" s="623"/>
      <c r="BD2221" s="611"/>
      <c r="BG2221" s="624"/>
      <c r="BH2221" s="625"/>
      <c r="BI2221" s="672"/>
      <c r="BO2221" s="612"/>
      <c r="BY2221" s="669"/>
      <c r="CA2221" s="669"/>
    </row>
    <row r="2222" spans="3:79" s="610" customFormat="1">
      <c r="C2222" s="611"/>
      <c r="D2222" s="612"/>
      <c r="E2222" s="613"/>
      <c r="F2222" s="614"/>
      <c r="J2222" s="612"/>
      <c r="N2222" s="668"/>
      <c r="P2222" s="618"/>
      <c r="Q2222" s="618"/>
      <c r="R2222" s="618"/>
      <c r="S2222" s="618"/>
      <c r="T2222" s="618"/>
      <c r="U2222" s="618"/>
      <c r="V2222" s="618"/>
      <c r="W2222" s="618"/>
      <c r="X2222" s="618"/>
      <c r="Y2222" s="618"/>
      <c r="Z2222" s="618"/>
      <c r="AC2222" s="619"/>
      <c r="AD2222" s="620"/>
      <c r="AJ2222" s="668"/>
      <c r="AO2222" s="612"/>
      <c r="AP2222" s="612"/>
      <c r="AY2222" s="623"/>
      <c r="BD2222" s="611"/>
      <c r="BG2222" s="624"/>
      <c r="BH2222" s="625"/>
      <c r="BI2222" s="672"/>
      <c r="BO2222" s="612"/>
      <c r="BY2222" s="669"/>
      <c r="CA2222" s="669"/>
    </row>
    <row r="2223" spans="3:79" s="610" customFormat="1">
      <c r="C2223" s="611"/>
      <c r="D2223" s="612"/>
      <c r="E2223" s="613"/>
      <c r="F2223" s="614"/>
      <c r="J2223" s="612"/>
      <c r="N2223" s="668"/>
      <c r="P2223" s="618"/>
      <c r="Q2223" s="618"/>
      <c r="R2223" s="618"/>
      <c r="S2223" s="618"/>
      <c r="T2223" s="618"/>
      <c r="U2223" s="618"/>
      <c r="V2223" s="618"/>
      <c r="W2223" s="618"/>
      <c r="X2223" s="618"/>
      <c r="Y2223" s="618"/>
      <c r="Z2223" s="618"/>
      <c r="AC2223" s="619"/>
      <c r="AD2223" s="620"/>
      <c r="AJ2223" s="668"/>
      <c r="AO2223" s="612"/>
      <c r="AP2223" s="612"/>
      <c r="AY2223" s="623"/>
      <c r="BD2223" s="611"/>
      <c r="BG2223" s="624"/>
      <c r="BH2223" s="625"/>
      <c r="BI2223" s="672"/>
      <c r="BO2223" s="612"/>
      <c r="BY2223" s="669"/>
      <c r="CA2223" s="669"/>
    </row>
    <row r="2224" spans="3:79" s="610" customFormat="1">
      <c r="C2224" s="611"/>
      <c r="D2224" s="612"/>
      <c r="E2224" s="613"/>
      <c r="F2224" s="614"/>
      <c r="J2224" s="612"/>
      <c r="N2224" s="668"/>
      <c r="P2224" s="618"/>
      <c r="Q2224" s="618"/>
      <c r="R2224" s="618"/>
      <c r="S2224" s="618"/>
      <c r="T2224" s="618"/>
      <c r="U2224" s="618"/>
      <c r="V2224" s="618"/>
      <c r="W2224" s="618"/>
      <c r="X2224" s="618"/>
      <c r="Y2224" s="618"/>
      <c r="Z2224" s="618"/>
      <c r="AC2224" s="619"/>
      <c r="AD2224" s="620"/>
      <c r="AJ2224" s="668"/>
      <c r="AO2224" s="612"/>
      <c r="AP2224" s="612"/>
      <c r="AY2224" s="623"/>
      <c r="BD2224" s="611"/>
      <c r="BG2224" s="624"/>
      <c r="BH2224" s="625"/>
      <c r="BI2224" s="672"/>
      <c r="BO2224" s="612"/>
      <c r="BY2224" s="669"/>
      <c r="CA2224" s="669"/>
    </row>
    <row r="2225" spans="3:79" s="610" customFormat="1">
      <c r="C2225" s="611"/>
      <c r="D2225" s="612"/>
      <c r="E2225" s="613"/>
      <c r="F2225" s="614"/>
      <c r="J2225" s="612"/>
      <c r="N2225" s="668"/>
      <c r="P2225" s="618"/>
      <c r="Q2225" s="618"/>
      <c r="R2225" s="618"/>
      <c r="S2225" s="618"/>
      <c r="T2225" s="618"/>
      <c r="U2225" s="618"/>
      <c r="V2225" s="618"/>
      <c r="W2225" s="618"/>
      <c r="X2225" s="618"/>
      <c r="Y2225" s="618"/>
      <c r="Z2225" s="618"/>
      <c r="AC2225" s="619"/>
      <c r="AD2225" s="620"/>
      <c r="AJ2225" s="668"/>
      <c r="AO2225" s="612"/>
      <c r="AP2225" s="612"/>
      <c r="AY2225" s="623"/>
      <c r="BD2225" s="611"/>
      <c r="BG2225" s="624"/>
      <c r="BH2225" s="625"/>
      <c r="BI2225" s="672"/>
      <c r="BO2225" s="612"/>
      <c r="BY2225" s="669"/>
      <c r="CA2225" s="669"/>
    </row>
    <row r="2226" spans="3:79" s="610" customFormat="1">
      <c r="C2226" s="611"/>
      <c r="D2226" s="612"/>
      <c r="E2226" s="613"/>
      <c r="F2226" s="614"/>
      <c r="J2226" s="612"/>
      <c r="N2226" s="668"/>
      <c r="P2226" s="618"/>
      <c r="Q2226" s="618"/>
      <c r="R2226" s="618"/>
      <c r="S2226" s="618"/>
      <c r="T2226" s="618"/>
      <c r="U2226" s="618"/>
      <c r="V2226" s="618"/>
      <c r="W2226" s="618"/>
      <c r="X2226" s="618"/>
      <c r="Y2226" s="618"/>
      <c r="Z2226" s="618"/>
      <c r="AC2226" s="619"/>
      <c r="AD2226" s="620"/>
      <c r="AJ2226" s="668"/>
      <c r="AO2226" s="612"/>
      <c r="AP2226" s="612"/>
      <c r="AY2226" s="623"/>
      <c r="BD2226" s="611"/>
      <c r="BG2226" s="624"/>
      <c r="BH2226" s="625"/>
      <c r="BI2226" s="672"/>
      <c r="BO2226" s="612"/>
      <c r="BY2226" s="669"/>
      <c r="CA2226" s="669"/>
    </row>
    <row r="2227" spans="3:79" s="610" customFormat="1">
      <c r="C2227" s="611"/>
      <c r="D2227" s="612"/>
      <c r="E2227" s="613"/>
      <c r="F2227" s="614"/>
      <c r="J2227" s="612"/>
      <c r="N2227" s="668"/>
      <c r="P2227" s="618"/>
      <c r="Q2227" s="618"/>
      <c r="R2227" s="618"/>
      <c r="S2227" s="618"/>
      <c r="T2227" s="618"/>
      <c r="U2227" s="618"/>
      <c r="V2227" s="618"/>
      <c r="W2227" s="618"/>
      <c r="X2227" s="618"/>
      <c r="Y2227" s="618"/>
      <c r="Z2227" s="618"/>
      <c r="AC2227" s="619"/>
      <c r="AD2227" s="620"/>
      <c r="AJ2227" s="668"/>
      <c r="AO2227" s="612"/>
      <c r="AP2227" s="612"/>
      <c r="AY2227" s="623"/>
      <c r="BD2227" s="611"/>
      <c r="BG2227" s="624"/>
      <c r="BH2227" s="625"/>
      <c r="BI2227" s="672"/>
      <c r="BO2227" s="612"/>
      <c r="BY2227" s="669"/>
      <c r="CA2227" s="669"/>
    </row>
    <row r="2228" spans="3:79" s="610" customFormat="1">
      <c r="C2228" s="611"/>
      <c r="D2228" s="612"/>
      <c r="E2228" s="613"/>
      <c r="F2228" s="614"/>
      <c r="J2228" s="612"/>
      <c r="N2228" s="668"/>
      <c r="P2228" s="618"/>
      <c r="Q2228" s="618"/>
      <c r="R2228" s="618"/>
      <c r="S2228" s="618"/>
      <c r="T2228" s="618"/>
      <c r="U2228" s="618"/>
      <c r="V2228" s="618"/>
      <c r="W2228" s="618"/>
      <c r="X2228" s="618"/>
      <c r="Y2228" s="618"/>
      <c r="Z2228" s="618"/>
      <c r="AC2228" s="619"/>
      <c r="AD2228" s="620"/>
      <c r="AJ2228" s="668"/>
      <c r="AO2228" s="612"/>
      <c r="AP2228" s="612"/>
      <c r="AY2228" s="623"/>
      <c r="BD2228" s="611"/>
      <c r="BG2228" s="624"/>
      <c r="BH2228" s="625"/>
      <c r="BI2228" s="672"/>
      <c r="BO2228" s="612"/>
      <c r="BY2228" s="669"/>
      <c r="CA2228" s="669"/>
    </row>
    <row r="2229" spans="3:79" s="610" customFormat="1">
      <c r="C2229" s="611"/>
      <c r="D2229" s="612"/>
      <c r="E2229" s="613"/>
      <c r="F2229" s="614"/>
      <c r="J2229" s="612"/>
      <c r="N2229" s="668"/>
      <c r="P2229" s="618"/>
      <c r="Q2229" s="618"/>
      <c r="R2229" s="618"/>
      <c r="S2229" s="618"/>
      <c r="T2229" s="618"/>
      <c r="U2229" s="618"/>
      <c r="V2229" s="618"/>
      <c r="W2229" s="618"/>
      <c r="X2229" s="618"/>
      <c r="Y2229" s="618"/>
      <c r="Z2229" s="618"/>
      <c r="AC2229" s="619"/>
      <c r="AD2229" s="620"/>
      <c r="AJ2229" s="668"/>
      <c r="AO2229" s="612"/>
      <c r="AP2229" s="612"/>
      <c r="AY2229" s="623"/>
      <c r="BD2229" s="611"/>
      <c r="BG2229" s="624"/>
      <c r="BH2229" s="625"/>
      <c r="BI2229" s="672"/>
      <c r="BO2229" s="612"/>
      <c r="BY2229" s="669"/>
      <c r="CA2229" s="669"/>
    </row>
    <row r="2230" spans="3:79" s="610" customFormat="1">
      <c r="C2230" s="611"/>
      <c r="D2230" s="612"/>
      <c r="E2230" s="613"/>
      <c r="F2230" s="614"/>
      <c r="J2230" s="612"/>
      <c r="N2230" s="668"/>
      <c r="P2230" s="618"/>
      <c r="Q2230" s="618"/>
      <c r="R2230" s="618"/>
      <c r="S2230" s="618"/>
      <c r="T2230" s="618"/>
      <c r="U2230" s="618"/>
      <c r="V2230" s="618"/>
      <c r="W2230" s="618"/>
      <c r="X2230" s="618"/>
      <c r="Y2230" s="618"/>
      <c r="Z2230" s="618"/>
      <c r="AC2230" s="619"/>
      <c r="AD2230" s="620"/>
      <c r="AJ2230" s="668"/>
      <c r="AO2230" s="612"/>
      <c r="AP2230" s="612"/>
      <c r="AY2230" s="623"/>
      <c r="BD2230" s="611"/>
      <c r="BG2230" s="624"/>
      <c r="BH2230" s="625"/>
      <c r="BI2230" s="672"/>
      <c r="BO2230" s="612"/>
      <c r="BY2230" s="669"/>
      <c r="CA2230" s="669"/>
    </row>
    <row r="2231" spans="3:79" s="610" customFormat="1">
      <c r="C2231" s="611"/>
      <c r="D2231" s="612"/>
      <c r="E2231" s="613"/>
      <c r="F2231" s="614"/>
      <c r="J2231" s="612"/>
      <c r="N2231" s="668"/>
      <c r="P2231" s="618"/>
      <c r="Q2231" s="618"/>
      <c r="R2231" s="618"/>
      <c r="S2231" s="618"/>
      <c r="T2231" s="618"/>
      <c r="U2231" s="618"/>
      <c r="V2231" s="618"/>
      <c r="W2231" s="618"/>
      <c r="X2231" s="618"/>
      <c r="Y2231" s="618"/>
      <c r="Z2231" s="618"/>
      <c r="AC2231" s="619"/>
      <c r="AD2231" s="620"/>
      <c r="AJ2231" s="668"/>
      <c r="AO2231" s="612"/>
      <c r="AP2231" s="612"/>
      <c r="AY2231" s="623"/>
      <c r="BD2231" s="611"/>
      <c r="BG2231" s="624"/>
      <c r="BH2231" s="625"/>
      <c r="BI2231" s="672"/>
      <c r="BO2231" s="612"/>
      <c r="BY2231" s="669"/>
      <c r="CA2231" s="669"/>
    </row>
    <row r="2232" spans="3:79" s="610" customFormat="1">
      <c r="C2232" s="611"/>
      <c r="D2232" s="612"/>
      <c r="E2232" s="613"/>
      <c r="F2232" s="614"/>
      <c r="J2232" s="612"/>
      <c r="N2232" s="668"/>
      <c r="P2232" s="618"/>
      <c r="Q2232" s="618"/>
      <c r="R2232" s="618"/>
      <c r="S2232" s="618"/>
      <c r="T2232" s="618"/>
      <c r="U2232" s="618"/>
      <c r="V2232" s="618"/>
      <c r="W2232" s="618"/>
      <c r="X2232" s="618"/>
      <c r="Y2232" s="618"/>
      <c r="Z2232" s="618"/>
      <c r="AC2232" s="619"/>
      <c r="AD2232" s="620"/>
      <c r="AJ2232" s="668"/>
      <c r="AO2232" s="612"/>
      <c r="AP2232" s="612"/>
      <c r="AY2232" s="623"/>
      <c r="BD2232" s="611"/>
      <c r="BG2232" s="624"/>
      <c r="BH2232" s="625"/>
      <c r="BI2232" s="672"/>
      <c r="BO2232" s="612"/>
      <c r="BY2232" s="669"/>
      <c r="CA2232" s="669"/>
    </row>
    <row r="2233" spans="3:79" s="610" customFormat="1">
      <c r="C2233" s="611"/>
      <c r="D2233" s="612"/>
      <c r="E2233" s="613"/>
      <c r="F2233" s="614"/>
      <c r="J2233" s="612"/>
      <c r="N2233" s="668"/>
      <c r="P2233" s="618"/>
      <c r="Q2233" s="618"/>
      <c r="R2233" s="618"/>
      <c r="S2233" s="618"/>
      <c r="T2233" s="618"/>
      <c r="U2233" s="618"/>
      <c r="V2233" s="618"/>
      <c r="W2233" s="618"/>
      <c r="X2233" s="618"/>
      <c r="Y2233" s="618"/>
      <c r="Z2233" s="618"/>
      <c r="AC2233" s="619"/>
      <c r="AD2233" s="620"/>
      <c r="AJ2233" s="668"/>
      <c r="AO2233" s="612"/>
      <c r="AP2233" s="612"/>
      <c r="AY2233" s="623"/>
      <c r="BD2233" s="611"/>
      <c r="BG2233" s="624"/>
      <c r="BH2233" s="625"/>
      <c r="BI2233" s="672"/>
      <c r="BO2233" s="612"/>
      <c r="BY2233" s="669"/>
      <c r="CA2233" s="669"/>
    </row>
    <row r="2234" spans="3:79" s="610" customFormat="1">
      <c r="C2234" s="611"/>
      <c r="D2234" s="612"/>
      <c r="E2234" s="613"/>
      <c r="F2234" s="614"/>
      <c r="J2234" s="612"/>
      <c r="N2234" s="668"/>
      <c r="P2234" s="618"/>
      <c r="Q2234" s="618"/>
      <c r="R2234" s="618"/>
      <c r="S2234" s="618"/>
      <c r="T2234" s="618"/>
      <c r="U2234" s="618"/>
      <c r="V2234" s="618"/>
      <c r="W2234" s="618"/>
      <c r="X2234" s="618"/>
      <c r="Y2234" s="618"/>
      <c r="Z2234" s="618"/>
      <c r="AC2234" s="619"/>
      <c r="AD2234" s="620"/>
      <c r="AJ2234" s="668"/>
      <c r="AO2234" s="612"/>
      <c r="AP2234" s="612"/>
      <c r="AY2234" s="623"/>
      <c r="BD2234" s="611"/>
      <c r="BG2234" s="624"/>
      <c r="BH2234" s="625"/>
      <c r="BI2234" s="672"/>
      <c r="BO2234" s="612"/>
      <c r="BY2234" s="669"/>
      <c r="CA2234" s="669"/>
    </row>
    <row r="2235" spans="3:79" s="610" customFormat="1">
      <c r="C2235" s="611"/>
      <c r="D2235" s="612"/>
      <c r="E2235" s="613"/>
      <c r="F2235" s="614"/>
      <c r="J2235" s="612"/>
      <c r="N2235" s="668"/>
      <c r="P2235" s="618"/>
      <c r="Q2235" s="618"/>
      <c r="R2235" s="618"/>
      <c r="S2235" s="618"/>
      <c r="T2235" s="618"/>
      <c r="U2235" s="618"/>
      <c r="V2235" s="618"/>
      <c r="W2235" s="618"/>
      <c r="X2235" s="618"/>
      <c r="Y2235" s="618"/>
      <c r="Z2235" s="618"/>
      <c r="AC2235" s="619"/>
      <c r="AD2235" s="620"/>
      <c r="AJ2235" s="668"/>
      <c r="AO2235" s="612"/>
      <c r="AP2235" s="612"/>
      <c r="AY2235" s="623"/>
      <c r="BD2235" s="611"/>
      <c r="BG2235" s="624"/>
      <c r="BH2235" s="625"/>
      <c r="BI2235" s="672"/>
      <c r="BO2235" s="612"/>
      <c r="BY2235" s="669"/>
      <c r="CA2235" s="669"/>
    </row>
    <row r="2236" spans="3:79" s="610" customFormat="1">
      <c r="C2236" s="611"/>
      <c r="D2236" s="612"/>
      <c r="E2236" s="613"/>
      <c r="F2236" s="614"/>
      <c r="J2236" s="612"/>
      <c r="N2236" s="668"/>
      <c r="P2236" s="618"/>
      <c r="Q2236" s="618"/>
      <c r="R2236" s="618"/>
      <c r="S2236" s="618"/>
      <c r="T2236" s="618"/>
      <c r="U2236" s="618"/>
      <c r="V2236" s="618"/>
      <c r="W2236" s="618"/>
      <c r="X2236" s="618"/>
      <c r="Y2236" s="618"/>
      <c r="Z2236" s="618"/>
      <c r="AC2236" s="619"/>
      <c r="AD2236" s="620"/>
      <c r="AJ2236" s="668"/>
      <c r="AO2236" s="612"/>
      <c r="AP2236" s="612"/>
      <c r="AY2236" s="623"/>
      <c r="BD2236" s="611"/>
      <c r="BG2236" s="624"/>
      <c r="BH2236" s="625"/>
      <c r="BI2236" s="672"/>
      <c r="BO2236" s="612"/>
      <c r="BY2236" s="669"/>
      <c r="CA2236" s="669"/>
    </row>
    <row r="2237" spans="3:79" s="610" customFormat="1">
      <c r="C2237" s="611"/>
      <c r="D2237" s="612"/>
      <c r="E2237" s="613"/>
      <c r="F2237" s="614"/>
      <c r="J2237" s="612"/>
      <c r="N2237" s="668"/>
      <c r="P2237" s="618"/>
      <c r="Q2237" s="618"/>
      <c r="R2237" s="618"/>
      <c r="S2237" s="618"/>
      <c r="T2237" s="618"/>
      <c r="U2237" s="618"/>
      <c r="V2237" s="618"/>
      <c r="W2237" s="618"/>
      <c r="X2237" s="618"/>
      <c r="Y2237" s="618"/>
      <c r="Z2237" s="618"/>
      <c r="AC2237" s="619"/>
      <c r="AD2237" s="620"/>
      <c r="AJ2237" s="668"/>
      <c r="AO2237" s="612"/>
      <c r="AP2237" s="612"/>
      <c r="AY2237" s="623"/>
      <c r="BD2237" s="611"/>
      <c r="BG2237" s="624"/>
      <c r="BH2237" s="625"/>
      <c r="BI2237" s="672"/>
      <c r="BO2237" s="612"/>
      <c r="BY2237" s="669"/>
      <c r="CA2237" s="669"/>
    </row>
    <row r="2238" spans="3:79" s="610" customFormat="1">
      <c r="C2238" s="611"/>
      <c r="D2238" s="612"/>
      <c r="E2238" s="613"/>
      <c r="F2238" s="614"/>
      <c r="J2238" s="612"/>
      <c r="N2238" s="668"/>
      <c r="P2238" s="618"/>
      <c r="Q2238" s="618"/>
      <c r="R2238" s="618"/>
      <c r="S2238" s="618"/>
      <c r="T2238" s="618"/>
      <c r="U2238" s="618"/>
      <c r="V2238" s="618"/>
      <c r="W2238" s="618"/>
      <c r="X2238" s="618"/>
      <c r="Y2238" s="618"/>
      <c r="Z2238" s="618"/>
      <c r="AC2238" s="619"/>
      <c r="AD2238" s="620"/>
      <c r="AJ2238" s="668"/>
      <c r="AO2238" s="612"/>
      <c r="AP2238" s="612"/>
      <c r="AY2238" s="623"/>
      <c r="BD2238" s="611"/>
      <c r="BG2238" s="624"/>
      <c r="BH2238" s="625"/>
      <c r="BI2238" s="672"/>
      <c r="BO2238" s="612"/>
      <c r="BY2238" s="669"/>
      <c r="CA2238" s="669"/>
    </row>
    <row r="2239" spans="3:79" s="610" customFormat="1">
      <c r="C2239" s="611"/>
      <c r="D2239" s="612"/>
      <c r="E2239" s="613"/>
      <c r="F2239" s="614"/>
      <c r="J2239" s="612"/>
      <c r="N2239" s="668"/>
      <c r="P2239" s="618"/>
      <c r="Q2239" s="618"/>
      <c r="R2239" s="618"/>
      <c r="S2239" s="618"/>
      <c r="T2239" s="618"/>
      <c r="U2239" s="618"/>
      <c r="V2239" s="618"/>
      <c r="W2239" s="618"/>
      <c r="X2239" s="618"/>
      <c r="Y2239" s="618"/>
      <c r="Z2239" s="618"/>
      <c r="AC2239" s="619"/>
      <c r="AD2239" s="620"/>
      <c r="AJ2239" s="668"/>
      <c r="AO2239" s="612"/>
      <c r="AP2239" s="612"/>
      <c r="AY2239" s="623"/>
      <c r="BD2239" s="611"/>
      <c r="BG2239" s="624"/>
      <c r="BH2239" s="625"/>
      <c r="BI2239" s="672"/>
      <c r="BO2239" s="612"/>
      <c r="BY2239" s="669"/>
      <c r="CA2239" s="669"/>
    </row>
    <row r="2240" spans="3:79" s="610" customFormat="1">
      <c r="C2240" s="611"/>
      <c r="D2240" s="612"/>
      <c r="E2240" s="613"/>
      <c r="F2240" s="614"/>
      <c r="J2240" s="612"/>
      <c r="N2240" s="668"/>
      <c r="P2240" s="618"/>
      <c r="Q2240" s="618"/>
      <c r="R2240" s="618"/>
      <c r="S2240" s="618"/>
      <c r="T2240" s="618"/>
      <c r="U2240" s="618"/>
      <c r="V2240" s="618"/>
      <c r="W2240" s="618"/>
      <c r="X2240" s="618"/>
      <c r="Y2240" s="618"/>
      <c r="Z2240" s="618"/>
      <c r="AC2240" s="619"/>
      <c r="AD2240" s="620"/>
      <c r="AJ2240" s="668"/>
      <c r="AO2240" s="612"/>
      <c r="AP2240" s="612"/>
      <c r="AY2240" s="623"/>
      <c r="BD2240" s="611"/>
      <c r="BG2240" s="624"/>
      <c r="BH2240" s="625"/>
      <c r="BI2240" s="672"/>
      <c r="BO2240" s="612"/>
      <c r="BY2240" s="669"/>
      <c r="CA2240" s="669"/>
    </row>
    <row r="2241" spans="3:79" s="610" customFormat="1">
      <c r="C2241" s="611"/>
      <c r="D2241" s="612"/>
      <c r="E2241" s="613"/>
      <c r="F2241" s="614"/>
      <c r="J2241" s="612"/>
      <c r="N2241" s="668"/>
      <c r="P2241" s="618"/>
      <c r="Q2241" s="618"/>
      <c r="R2241" s="618"/>
      <c r="S2241" s="618"/>
      <c r="T2241" s="618"/>
      <c r="U2241" s="618"/>
      <c r="V2241" s="618"/>
      <c r="W2241" s="618"/>
      <c r="X2241" s="618"/>
      <c r="Y2241" s="618"/>
      <c r="Z2241" s="618"/>
      <c r="AC2241" s="619"/>
      <c r="AD2241" s="620"/>
      <c r="AJ2241" s="668"/>
      <c r="AO2241" s="612"/>
      <c r="AP2241" s="612"/>
      <c r="AY2241" s="623"/>
      <c r="BD2241" s="611"/>
      <c r="BG2241" s="624"/>
      <c r="BH2241" s="625"/>
      <c r="BI2241" s="672"/>
      <c r="BO2241" s="612"/>
      <c r="BY2241" s="669"/>
      <c r="CA2241" s="669"/>
    </row>
    <row r="2242" spans="3:79" s="610" customFormat="1">
      <c r="C2242" s="611"/>
      <c r="D2242" s="612"/>
      <c r="E2242" s="613"/>
      <c r="F2242" s="614"/>
      <c r="J2242" s="612"/>
      <c r="N2242" s="668"/>
      <c r="P2242" s="618"/>
      <c r="Q2242" s="618"/>
      <c r="R2242" s="618"/>
      <c r="S2242" s="618"/>
      <c r="T2242" s="618"/>
      <c r="U2242" s="618"/>
      <c r="V2242" s="618"/>
      <c r="W2242" s="618"/>
      <c r="X2242" s="618"/>
      <c r="Y2242" s="618"/>
      <c r="Z2242" s="618"/>
      <c r="AC2242" s="619"/>
      <c r="AD2242" s="620"/>
      <c r="AJ2242" s="668"/>
      <c r="AO2242" s="612"/>
      <c r="AP2242" s="612"/>
      <c r="AY2242" s="623"/>
      <c r="BD2242" s="611"/>
      <c r="BG2242" s="624"/>
      <c r="BH2242" s="625"/>
      <c r="BI2242" s="672"/>
      <c r="BO2242" s="612"/>
      <c r="BY2242" s="669"/>
      <c r="CA2242" s="669"/>
    </row>
    <row r="2243" spans="3:79" s="610" customFormat="1">
      <c r="C2243" s="611"/>
      <c r="D2243" s="612"/>
      <c r="E2243" s="613"/>
      <c r="F2243" s="614"/>
      <c r="J2243" s="612"/>
      <c r="N2243" s="668"/>
      <c r="P2243" s="618"/>
      <c r="Q2243" s="618"/>
      <c r="R2243" s="618"/>
      <c r="S2243" s="618"/>
      <c r="T2243" s="618"/>
      <c r="U2243" s="618"/>
      <c r="V2243" s="618"/>
      <c r="W2243" s="618"/>
      <c r="X2243" s="618"/>
      <c r="Y2243" s="618"/>
      <c r="Z2243" s="618"/>
      <c r="AC2243" s="619"/>
      <c r="AD2243" s="620"/>
      <c r="AJ2243" s="668"/>
      <c r="AO2243" s="612"/>
      <c r="AP2243" s="612"/>
      <c r="AY2243" s="623"/>
      <c r="BD2243" s="611"/>
      <c r="BG2243" s="624"/>
      <c r="BH2243" s="625"/>
      <c r="BI2243" s="672"/>
      <c r="BO2243" s="612"/>
      <c r="BY2243" s="669"/>
      <c r="CA2243" s="669"/>
    </row>
    <row r="2244" spans="3:79" s="610" customFormat="1">
      <c r="C2244" s="611"/>
      <c r="D2244" s="612"/>
      <c r="E2244" s="613"/>
      <c r="F2244" s="614"/>
      <c r="J2244" s="612"/>
      <c r="N2244" s="668"/>
      <c r="P2244" s="618"/>
      <c r="Q2244" s="618"/>
      <c r="R2244" s="618"/>
      <c r="S2244" s="618"/>
      <c r="T2244" s="618"/>
      <c r="U2244" s="618"/>
      <c r="V2244" s="618"/>
      <c r="W2244" s="618"/>
      <c r="X2244" s="618"/>
      <c r="Y2244" s="618"/>
      <c r="Z2244" s="618"/>
      <c r="AC2244" s="619"/>
      <c r="AD2244" s="620"/>
      <c r="AJ2244" s="668"/>
      <c r="AO2244" s="612"/>
      <c r="AP2244" s="612"/>
      <c r="AY2244" s="623"/>
      <c r="BD2244" s="611"/>
      <c r="BG2244" s="624"/>
      <c r="BH2244" s="625"/>
      <c r="BI2244" s="672"/>
      <c r="BO2244" s="612"/>
      <c r="BY2244" s="669"/>
      <c r="CA2244" s="669"/>
    </row>
    <row r="2245" spans="3:79" s="610" customFormat="1">
      <c r="C2245" s="611"/>
      <c r="D2245" s="612"/>
      <c r="E2245" s="613"/>
      <c r="F2245" s="614"/>
      <c r="J2245" s="612"/>
      <c r="N2245" s="668"/>
      <c r="P2245" s="618"/>
      <c r="Q2245" s="618"/>
      <c r="R2245" s="618"/>
      <c r="S2245" s="618"/>
      <c r="T2245" s="618"/>
      <c r="U2245" s="618"/>
      <c r="V2245" s="618"/>
      <c r="W2245" s="618"/>
      <c r="X2245" s="618"/>
      <c r="Y2245" s="618"/>
      <c r="Z2245" s="618"/>
      <c r="AC2245" s="619"/>
      <c r="AD2245" s="620"/>
      <c r="AJ2245" s="668"/>
      <c r="AO2245" s="612"/>
      <c r="AP2245" s="612"/>
      <c r="AY2245" s="623"/>
      <c r="BD2245" s="611"/>
      <c r="BG2245" s="624"/>
      <c r="BH2245" s="625"/>
      <c r="BI2245" s="672"/>
      <c r="BO2245" s="612"/>
      <c r="BY2245" s="669"/>
      <c r="CA2245" s="669"/>
    </row>
    <row r="2246" spans="3:79" s="610" customFormat="1">
      <c r="C2246" s="611"/>
      <c r="D2246" s="612"/>
      <c r="E2246" s="613"/>
      <c r="F2246" s="614"/>
      <c r="J2246" s="612"/>
      <c r="N2246" s="668"/>
      <c r="P2246" s="618"/>
      <c r="Q2246" s="618"/>
      <c r="R2246" s="618"/>
      <c r="S2246" s="618"/>
      <c r="T2246" s="618"/>
      <c r="U2246" s="618"/>
      <c r="V2246" s="618"/>
      <c r="W2246" s="618"/>
      <c r="X2246" s="618"/>
      <c r="Y2246" s="618"/>
      <c r="Z2246" s="618"/>
      <c r="AC2246" s="619"/>
      <c r="AD2246" s="620"/>
      <c r="AJ2246" s="668"/>
      <c r="AO2246" s="612"/>
      <c r="AP2246" s="612"/>
      <c r="AY2246" s="623"/>
      <c r="BD2246" s="611"/>
      <c r="BG2246" s="624"/>
      <c r="BH2246" s="625"/>
      <c r="BI2246" s="672"/>
      <c r="BO2246" s="612"/>
      <c r="BY2246" s="669"/>
      <c r="CA2246" s="669"/>
    </row>
    <row r="2247" spans="3:79" s="610" customFormat="1">
      <c r="C2247" s="611"/>
      <c r="D2247" s="612"/>
      <c r="E2247" s="613"/>
      <c r="F2247" s="614"/>
      <c r="J2247" s="612"/>
      <c r="N2247" s="668"/>
      <c r="P2247" s="618"/>
      <c r="Q2247" s="618"/>
      <c r="R2247" s="618"/>
      <c r="S2247" s="618"/>
      <c r="T2247" s="618"/>
      <c r="U2247" s="618"/>
      <c r="V2247" s="618"/>
      <c r="W2247" s="618"/>
      <c r="X2247" s="618"/>
      <c r="Y2247" s="618"/>
      <c r="Z2247" s="618"/>
      <c r="AC2247" s="619"/>
      <c r="AD2247" s="620"/>
      <c r="AJ2247" s="668"/>
      <c r="AO2247" s="612"/>
      <c r="AP2247" s="612"/>
      <c r="AY2247" s="623"/>
      <c r="BD2247" s="611"/>
      <c r="BG2247" s="624"/>
      <c r="BH2247" s="625"/>
      <c r="BI2247" s="672"/>
      <c r="BO2247" s="612"/>
      <c r="BY2247" s="669"/>
      <c r="CA2247" s="669"/>
    </row>
    <row r="2248" spans="3:79" s="610" customFormat="1">
      <c r="C2248" s="611"/>
      <c r="D2248" s="612"/>
      <c r="E2248" s="613"/>
      <c r="F2248" s="614"/>
      <c r="J2248" s="612"/>
      <c r="N2248" s="668"/>
      <c r="P2248" s="618"/>
      <c r="Q2248" s="618"/>
      <c r="R2248" s="618"/>
      <c r="S2248" s="618"/>
      <c r="T2248" s="618"/>
      <c r="U2248" s="618"/>
      <c r="V2248" s="618"/>
      <c r="W2248" s="618"/>
      <c r="X2248" s="618"/>
      <c r="Y2248" s="618"/>
      <c r="Z2248" s="618"/>
      <c r="AC2248" s="619"/>
      <c r="AD2248" s="620"/>
      <c r="AJ2248" s="668"/>
      <c r="AO2248" s="612"/>
      <c r="AP2248" s="612"/>
      <c r="AY2248" s="623"/>
      <c r="BD2248" s="611"/>
      <c r="BG2248" s="624"/>
      <c r="BH2248" s="625"/>
      <c r="BI2248" s="672"/>
      <c r="BO2248" s="612"/>
      <c r="BY2248" s="669"/>
      <c r="CA2248" s="669"/>
    </row>
    <row r="2249" spans="3:79" s="610" customFormat="1">
      <c r="C2249" s="611"/>
      <c r="D2249" s="612"/>
      <c r="E2249" s="613"/>
      <c r="F2249" s="614"/>
      <c r="J2249" s="612"/>
      <c r="N2249" s="668"/>
      <c r="P2249" s="618"/>
      <c r="Q2249" s="618"/>
      <c r="R2249" s="618"/>
      <c r="S2249" s="618"/>
      <c r="T2249" s="618"/>
      <c r="U2249" s="618"/>
      <c r="V2249" s="618"/>
      <c r="W2249" s="618"/>
      <c r="X2249" s="618"/>
      <c r="Y2249" s="618"/>
      <c r="Z2249" s="618"/>
      <c r="AC2249" s="619"/>
      <c r="AD2249" s="620"/>
      <c r="AJ2249" s="668"/>
      <c r="AO2249" s="612"/>
      <c r="AP2249" s="612"/>
      <c r="AY2249" s="623"/>
      <c r="BD2249" s="611"/>
      <c r="BG2249" s="624"/>
      <c r="BH2249" s="625"/>
      <c r="BI2249" s="672"/>
      <c r="BO2249" s="612"/>
      <c r="BY2249" s="669"/>
      <c r="CA2249" s="669"/>
    </row>
    <row r="2250" spans="3:79" s="610" customFormat="1">
      <c r="C2250" s="611"/>
      <c r="D2250" s="612"/>
      <c r="E2250" s="613"/>
      <c r="F2250" s="614"/>
      <c r="J2250" s="612"/>
      <c r="N2250" s="668"/>
      <c r="P2250" s="618"/>
      <c r="Q2250" s="618"/>
      <c r="R2250" s="618"/>
      <c r="S2250" s="618"/>
      <c r="T2250" s="618"/>
      <c r="U2250" s="618"/>
      <c r="V2250" s="618"/>
      <c r="W2250" s="618"/>
      <c r="X2250" s="618"/>
      <c r="Y2250" s="618"/>
      <c r="Z2250" s="618"/>
      <c r="AC2250" s="619"/>
      <c r="AD2250" s="620"/>
      <c r="AJ2250" s="668"/>
      <c r="AO2250" s="612"/>
      <c r="AP2250" s="612"/>
      <c r="AY2250" s="623"/>
      <c r="BD2250" s="611"/>
      <c r="BG2250" s="624"/>
      <c r="BH2250" s="625"/>
      <c r="BI2250" s="672"/>
      <c r="BO2250" s="612"/>
      <c r="BY2250" s="669"/>
      <c r="CA2250" s="669"/>
    </row>
    <row r="2251" spans="3:79" s="610" customFormat="1">
      <c r="C2251" s="611"/>
      <c r="D2251" s="612"/>
      <c r="E2251" s="613"/>
      <c r="F2251" s="614"/>
      <c r="J2251" s="612"/>
      <c r="N2251" s="668"/>
      <c r="P2251" s="618"/>
      <c r="Q2251" s="618"/>
      <c r="R2251" s="618"/>
      <c r="S2251" s="618"/>
      <c r="T2251" s="618"/>
      <c r="U2251" s="618"/>
      <c r="V2251" s="618"/>
      <c r="W2251" s="618"/>
      <c r="X2251" s="618"/>
      <c r="Y2251" s="618"/>
      <c r="Z2251" s="618"/>
      <c r="AC2251" s="619"/>
      <c r="AD2251" s="620"/>
      <c r="AJ2251" s="668"/>
      <c r="AO2251" s="612"/>
      <c r="AP2251" s="612"/>
      <c r="AY2251" s="623"/>
      <c r="BD2251" s="611"/>
      <c r="BG2251" s="624"/>
      <c r="BH2251" s="625"/>
      <c r="BI2251" s="672"/>
      <c r="BO2251" s="612"/>
      <c r="BY2251" s="669"/>
      <c r="CA2251" s="669"/>
    </row>
    <row r="2252" spans="3:79" s="610" customFormat="1">
      <c r="C2252" s="611"/>
      <c r="D2252" s="612"/>
      <c r="E2252" s="613"/>
      <c r="F2252" s="614"/>
      <c r="J2252" s="612"/>
      <c r="N2252" s="668"/>
      <c r="P2252" s="618"/>
      <c r="Q2252" s="618"/>
      <c r="R2252" s="618"/>
      <c r="S2252" s="618"/>
      <c r="T2252" s="618"/>
      <c r="U2252" s="618"/>
      <c r="V2252" s="618"/>
      <c r="W2252" s="618"/>
      <c r="X2252" s="618"/>
      <c r="Y2252" s="618"/>
      <c r="Z2252" s="618"/>
      <c r="AC2252" s="619"/>
      <c r="AD2252" s="620"/>
      <c r="AJ2252" s="668"/>
      <c r="AO2252" s="612"/>
      <c r="AP2252" s="612"/>
      <c r="AY2252" s="623"/>
      <c r="BD2252" s="611"/>
      <c r="BG2252" s="624"/>
      <c r="BH2252" s="625"/>
      <c r="BI2252" s="672"/>
      <c r="BO2252" s="612"/>
      <c r="BY2252" s="669"/>
      <c r="CA2252" s="669"/>
    </row>
    <row r="2253" spans="3:79" s="610" customFormat="1">
      <c r="C2253" s="611"/>
      <c r="D2253" s="612"/>
      <c r="E2253" s="613"/>
      <c r="F2253" s="614"/>
      <c r="J2253" s="612"/>
      <c r="N2253" s="668"/>
      <c r="P2253" s="618"/>
      <c r="Q2253" s="618"/>
      <c r="R2253" s="618"/>
      <c r="S2253" s="618"/>
      <c r="T2253" s="618"/>
      <c r="U2253" s="618"/>
      <c r="V2253" s="618"/>
      <c r="W2253" s="618"/>
      <c r="X2253" s="618"/>
      <c r="Y2253" s="618"/>
      <c r="Z2253" s="618"/>
      <c r="AC2253" s="619"/>
      <c r="AD2253" s="620"/>
      <c r="AJ2253" s="668"/>
      <c r="AO2253" s="612"/>
      <c r="AP2253" s="612"/>
      <c r="AY2253" s="623"/>
      <c r="BD2253" s="611"/>
      <c r="BG2253" s="624"/>
      <c r="BH2253" s="625"/>
      <c r="BI2253" s="672"/>
      <c r="BO2253" s="612"/>
      <c r="BY2253" s="669"/>
      <c r="CA2253" s="669"/>
    </row>
    <row r="2254" spans="3:79" s="610" customFormat="1">
      <c r="C2254" s="611"/>
      <c r="D2254" s="612"/>
      <c r="E2254" s="613"/>
      <c r="F2254" s="614"/>
      <c r="J2254" s="612"/>
      <c r="N2254" s="668"/>
      <c r="P2254" s="618"/>
      <c r="Q2254" s="618"/>
      <c r="R2254" s="618"/>
      <c r="S2254" s="618"/>
      <c r="T2254" s="618"/>
      <c r="U2254" s="618"/>
      <c r="V2254" s="618"/>
      <c r="W2254" s="618"/>
      <c r="X2254" s="618"/>
      <c r="Y2254" s="618"/>
      <c r="Z2254" s="618"/>
      <c r="AC2254" s="619"/>
      <c r="AD2254" s="620"/>
      <c r="AJ2254" s="668"/>
      <c r="AO2254" s="612"/>
      <c r="AP2254" s="612"/>
      <c r="AY2254" s="623"/>
      <c r="BD2254" s="611"/>
      <c r="BG2254" s="624"/>
      <c r="BH2254" s="625"/>
      <c r="BI2254" s="672"/>
      <c r="BO2254" s="612"/>
      <c r="BY2254" s="669"/>
      <c r="CA2254" s="669"/>
    </row>
    <row r="2255" spans="3:79" s="610" customFormat="1">
      <c r="C2255" s="611"/>
      <c r="D2255" s="612"/>
      <c r="E2255" s="613"/>
      <c r="F2255" s="614"/>
      <c r="J2255" s="612"/>
      <c r="N2255" s="668"/>
      <c r="P2255" s="618"/>
      <c r="Q2255" s="618"/>
      <c r="R2255" s="618"/>
      <c r="S2255" s="618"/>
      <c r="T2255" s="618"/>
      <c r="U2255" s="618"/>
      <c r="V2255" s="618"/>
      <c r="W2255" s="618"/>
      <c r="X2255" s="618"/>
      <c r="Y2255" s="618"/>
      <c r="Z2255" s="618"/>
      <c r="AC2255" s="619"/>
      <c r="AD2255" s="620"/>
      <c r="AJ2255" s="668"/>
      <c r="AO2255" s="612"/>
      <c r="AP2255" s="612"/>
      <c r="AY2255" s="623"/>
      <c r="BD2255" s="611"/>
      <c r="BG2255" s="624"/>
      <c r="BH2255" s="625"/>
      <c r="BI2255" s="672"/>
      <c r="BO2255" s="612"/>
      <c r="BY2255" s="669"/>
      <c r="CA2255" s="669"/>
    </row>
    <row r="2256" spans="3:79" s="610" customFormat="1">
      <c r="C2256" s="611"/>
      <c r="D2256" s="612"/>
      <c r="E2256" s="613"/>
      <c r="F2256" s="614"/>
      <c r="J2256" s="612"/>
      <c r="N2256" s="668"/>
      <c r="P2256" s="618"/>
      <c r="Q2256" s="618"/>
      <c r="R2256" s="618"/>
      <c r="S2256" s="618"/>
      <c r="T2256" s="618"/>
      <c r="U2256" s="618"/>
      <c r="V2256" s="618"/>
      <c r="W2256" s="618"/>
      <c r="X2256" s="618"/>
      <c r="Y2256" s="618"/>
      <c r="Z2256" s="618"/>
      <c r="AC2256" s="619"/>
      <c r="AD2256" s="620"/>
      <c r="AJ2256" s="668"/>
      <c r="AO2256" s="612"/>
      <c r="AP2256" s="612"/>
      <c r="AY2256" s="623"/>
      <c r="BD2256" s="611"/>
      <c r="BG2256" s="624"/>
      <c r="BH2256" s="625"/>
      <c r="BI2256" s="672"/>
      <c r="BO2256" s="612"/>
      <c r="BY2256" s="669"/>
      <c r="CA2256" s="669"/>
    </row>
    <row r="2257" spans="3:79" s="610" customFormat="1">
      <c r="C2257" s="611"/>
      <c r="D2257" s="612"/>
      <c r="E2257" s="613"/>
      <c r="F2257" s="614"/>
      <c r="J2257" s="612"/>
      <c r="N2257" s="668"/>
      <c r="P2257" s="618"/>
      <c r="Q2257" s="618"/>
      <c r="R2257" s="618"/>
      <c r="S2257" s="618"/>
      <c r="T2257" s="618"/>
      <c r="U2257" s="618"/>
      <c r="V2257" s="618"/>
      <c r="W2257" s="618"/>
      <c r="X2257" s="618"/>
      <c r="Y2257" s="618"/>
      <c r="Z2257" s="618"/>
      <c r="AC2257" s="619"/>
      <c r="AD2257" s="620"/>
      <c r="AJ2257" s="668"/>
      <c r="AO2257" s="612"/>
      <c r="AP2257" s="612"/>
      <c r="AY2257" s="623"/>
      <c r="BD2257" s="611"/>
      <c r="BG2257" s="624"/>
      <c r="BH2257" s="625"/>
      <c r="BI2257" s="672"/>
      <c r="BO2257" s="612"/>
      <c r="BY2257" s="669"/>
      <c r="CA2257" s="669"/>
    </row>
    <row r="2258" spans="3:79" s="610" customFormat="1">
      <c r="C2258" s="611"/>
      <c r="D2258" s="612"/>
      <c r="E2258" s="613"/>
      <c r="F2258" s="614"/>
      <c r="J2258" s="612"/>
      <c r="N2258" s="668"/>
      <c r="P2258" s="618"/>
      <c r="Q2258" s="618"/>
      <c r="R2258" s="618"/>
      <c r="S2258" s="618"/>
      <c r="T2258" s="618"/>
      <c r="U2258" s="618"/>
      <c r="V2258" s="618"/>
      <c r="W2258" s="618"/>
      <c r="X2258" s="618"/>
      <c r="Y2258" s="618"/>
      <c r="Z2258" s="618"/>
      <c r="AC2258" s="619"/>
      <c r="AD2258" s="620"/>
      <c r="AJ2258" s="668"/>
      <c r="AO2258" s="612"/>
      <c r="AP2258" s="612"/>
      <c r="AY2258" s="623"/>
      <c r="BD2258" s="611"/>
      <c r="BG2258" s="624"/>
      <c r="BH2258" s="625"/>
      <c r="BI2258" s="672"/>
      <c r="BO2258" s="612"/>
      <c r="BY2258" s="669"/>
      <c r="CA2258" s="669"/>
    </row>
    <row r="2259" spans="3:79" s="610" customFormat="1">
      <c r="C2259" s="611"/>
      <c r="D2259" s="612"/>
      <c r="E2259" s="613"/>
      <c r="F2259" s="614"/>
      <c r="J2259" s="612"/>
      <c r="N2259" s="668"/>
      <c r="P2259" s="618"/>
      <c r="Q2259" s="618"/>
      <c r="R2259" s="618"/>
      <c r="S2259" s="618"/>
      <c r="T2259" s="618"/>
      <c r="U2259" s="618"/>
      <c r="V2259" s="618"/>
      <c r="W2259" s="618"/>
      <c r="X2259" s="618"/>
      <c r="Y2259" s="618"/>
      <c r="Z2259" s="618"/>
      <c r="AC2259" s="619"/>
      <c r="AD2259" s="620"/>
      <c r="AJ2259" s="668"/>
      <c r="AO2259" s="612"/>
      <c r="AP2259" s="612"/>
      <c r="AY2259" s="623"/>
      <c r="BD2259" s="611"/>
      <c r="BG2259" s="624"/>
      <c r="BH2259" s="625"/>
      <c r="BI2259" s="672"/>
      <c r="BO2259" s="612"/>
      <c r="BY2259" s="669"/>
      <c r="CA2259" s="669"/>
    </row>
    <row r="2260" spans="3:79" s="610" customFormat="1">
      <c r="C2260" s="611"/>
      <c r="D2260" s="612"/>
      <c r="E2260" s="613"/>
      <c r="F2260" s="614"/>
      <c r="J2260" s="612"/>
      <c r="N2260" s="668"/>
      <c r="P2260" s="618"/>
      <c r="Q2260" s="618"/>
      <c r="R2260" s="618"/>
      <c r="S2260" s="618"/>
      <c r="T2260" s="618"/>
      <c r="U2260" s="618"/>
      <c r="V2260" s="618"/>
      <c r="W2260" s="618"/>
      <c r="X2260" s="618"/>
      <c r="Y2260" s="618"/>
      <c r="Z2260" s="618"/>
      <c r="AC2260" s="619"/>
      <c r="AD2260" s="620"/>
      <c r="AJ2260" s="668"/>
      <c r="AO2260" s="612"/>
      <c r="AP2260" s="612"/>
      <c r="AY2260" s="623"/>
      <c r="BD2260" s="611"/>
      <c r="BG2260" s="624"/>
      <c r="BH2260" s="625"/>
      <c r="BI2260" s="672"/>
      <c r="BO2260" s="612"/>
      <c r="BY2260" s="669"/>
      <c r="CA2260" s="669"/>
    </row>
    <row r="2261" spans="3:79" s="610" customFormat="1">
      <c r="C2261" s="611"/>
      <c r="D2261" s="612"/>
      <c r="E2261" s="613"/>
      <c r="F2261" s="614"/>
      <c r="J2261" s="612"/>
      <c r="N2261" s="668"/>
      <c r="P2261" s="618"/>
      <c r="Q2261" s="618"/>
      <c r="R2261" s="618"/>
      <c r="S2261" s="618"/>
      <c r="T2261" s="618"/>
      <c r="U2261" s="618"/>
      <c r="V2261" s="618"/>
      <c r="W2261" s="618"/>
      <c r="X2261" s="618"/>
      <c r="Y2261" s="618"/>
      <c r="Z2261" s="618"/>
      <c r="AC2261" s="619"/>
      <c r="AD2261" s="620"/>
      <c r="AJ2261" s="668"/>
      <c r="AO2261" s="612"/>
      <c r="AP2261" s="612"/>
      <c r="AY2261" s="623"/>
      <c r="BD2261" s="611"/>
      <c r="BG2261" s="624"/>
      <c r="BH2261" s="625"/>
      <c r="BI2261" s="672"/>
      <c r="BO2261" s="612"/>
      <c r="BY2261" s="669"/>
      <c r="CA2261" s="669"/>
    </row>
    <row r="2262" spans="3:79" s="610" customFormat="1">
      <c r="C2262" s="611"/>
      <c r="D2262" s="612"/>
      <c r="E2262" s="613"/>
      <c r="F2262" s="614"/>
      <c r="J2262" s="612"/>
      <c r="N2262" s="668"/>
      <c r="P2262" s="618"/>
      <c r="Q2262" s="618"/>
      <c r="R2262" s="618"/>
      <c r="S2262" s="618"/>
      <c r="T2262" s="618"/>
      <c r="U2262" s="618"/>
      <c r="V2262" s="618"/>
      <c r="W2262" s="618"/>
      <c r="X2262" s="618"/>
      <c r="Y2262" s="618"/>
      <c r="Z2262" s="618"/>
      <c r="AC2262" s="619"/>
      <c r="AD2262" s="620"/>
      <c r="AJ2262" s="668"/>
      <c r="AO2262" s="612"/>
      <c r="AP2262" s="612"/>
      <c r="AY2262" s="623"/>
      <c r="BD2262" s="611"/>
      <c r="BG2262" s="624"/>
      <c r="BH2262" s="625"/>
      <c r="BI2262" s="672"/>
      <c r="BO2262" s="612"/>
      <c r="BY2262" s="669"/>
      <c r="CA2262" s="669"/>
    </row>
    <row r="2263" spans="3:79" s="610" customFormat="1">
      <c r="C2263" s="611"/>
      <c r="D2263" s="612"/>
      <c r="E2263" s="613"/>
      <c r="F2263" s="614"/>
      <c r="J2263" s="612"/>
      <c r="N2263" s="668"/>
      <c r="P2263" s="618"/>
      <c r="Q2263" s="618"/>
      <c r="R2263" s="618"/>
      <c r="S2263" s="618"/>
      <c r="T2263" s="618"/>
      <c r="U2263" s="618"/>
      <c r="V2263" s="618"/>
      <c r="W2263" s="618"/>
      <c r="X2263" s="618"/>
      <c r="Y2263" s="618"/>
      <c r="Z2263" s="618"/>
      <c r="AC2263" s="619"/>
      <c r="AD2263" s="620"/>
      <c r="AJ2263" s="668"/>
      <c r="AO2263" s="612"/>
      <c r="AP2263" s="612"/>
      <c r="AY2263" s="623"/>
      <c r="BD2263" s="611"/>
      <c r="BG2263" s="624"/>
      <c r="BH2263" s="625"/>
      <c r="BI2263" s="672"/>
      <c r="BO2263" s="612"/>
      <c r="BY2263" s="669"/>
      <c r="CA2263" s="669"/>
    </row>
    <row r="2264" spans="3:79" s="610" customFormat="1">
      <c r="C2264" s="611"/>
      <c r="D2264" s="612"/>
      <c r="E2264" s="613"/>
      <c r="F2264" s="614"/>
      <c r="J2264" s="612"/>
      <c r="N2264" s="668"/>
      <c r="P2264" s="618"/>
      <c r="Q2264" s="618"/>
      <c r="R2264" s="618"/>
      <c r="S2264" s="618"/>
      <c r="T2264" s="618"/>
      <c r="U2264" s="618"/>
      <c r="V2264" s="618"/>
      <c r="W2264" s="618"/>
      <c r="X2264" s="618"/>
      <c r="Y2264" s="618"/>
      <c r="Z2264" s="618"/>
      <c r="AC2264" s="619"/>
      <c r="AD2264" s="620"/>
      <c r="AJ2264" s="668"/>
      <c r="AO2264" s="612"/>
      <c r="AP2264" s="612"/>
      <c r="AY2264" s="623"/>
      <c r="BD2264" s="611"/>
      <c r="BG2264" s="624"/>
      <c r="BH2264" s="625"/>
      <c r="BI2264" s="672"/>
      <c r="BO2264" s="612"/>
      <c r="BY2264" s="669"/>
      <c r="CA2264" s="669"/>
    </row>
    <row r="2265" spans="3:79" s="610" customFormat="1">
      <c r="C2265" s="611"/>
      <c r="D2265" s="612"/>
      <c r="E2265" s="613"/>
      <c r="F2265" s="614"/>
      <c r="J2265" s="612"/>
      <c r="N2265" s="668"/>
      <c r="P2265" s="618"/>
      <c r="Q2265" s="618"/>
      <c r="R2265" s="618"/>
      <c r="S2265" s="618"/>
      <c r="T2265" s="618"/>
      <c r="U2265" s="618"/>
      <c r="V2265" s="618"/>
      <c r="W2265" s="618"/>
      <c r="X2265" s="618"/>
      <c r="Y2265" s="618"/>
      <c r="Z2265" s="618"/>
      <c r="AC2265" s="619"/>
      <c r="AD2265" s="620"/>
      <c r="AJ2265" s="668"/>
      <c r="AO2265" s="612"/>
      <c r="AP2265" s="612"/>
      <c r="AY2265" s="623"/>
      <c r="BD2265" s="611"/>
      <c r="BG2265" s="624"/>
      <c r="BH2265" s="625"/>
      <c r="BI2265" s="672"/>
      <c r="BO2265" s="612"/>
      <c r="BY2265" s="669"/>
      <c r="CA2265" s="669"/>
    </row>
    <row r="2266" spans="3:79" s="610" customFormat="1">
      <c r="C2266" s="611"/>
      <c r="D2266" s="612"/>
      <c r="E2266" s="613"/>
      <c r="F2266" s="614"/>
      <c r="J2266" s="612"/>
      <c r="N2266" s="668"/>
      <c r="P2266" s="618"/>
      <c r="Q2266" s="618"/>
      <c r="R2266" s="618"/>
      <c r="S2266" s="618"/>
      <c r="T2266" s="618"/>
      <c r="U2266" s="618"/>
      <c r="V2266" s="618"/>
      <c r="W2266" s="618"/>
      <c r="X2266" s="618"/>
      <c r="Y2266" s="618"/>
      <c r="Z2266" s="618"/>
      <c r="AC2266" s="619"/>
      <c r="AD2266" s="620"/>
      <c r="AJ2266" s="668"/>
      <c r="AO2266" s="612"/>
      <c r="AP2266" s="612"/>
      <c r="AY2266" s="623"/>
      <c r="BD2266" s="611"/>
      <c r="BG2266" s="624"/>
      <c r="BH2266" s="625"/>
      <c r="BI2266" s="672"/>
      <c r="BO2266" s="612"/>
      <c r="BY2266" s="669"/>
      <c r="CA2266" s="669"/>
    </row>
    <row r="2267" spans="3:79" s="610" customFormat="1">
      <c r="C2267" s="611"/>
      <c r="D2267" s="612"/>
      <c r="E2267" s="613"/>
      <c r="F2267" s="614"/>
      <c r="J2267" s="612"/>
      <c r="N2267" s="668"/>
      <c r="P2267" s="618"/>
      <c r="Q2267" s="618"/>
      <c r="R2267" s="618"/>
      <c r="S2267" s="618"/>
      <c r="T2267" s="618"/>
      <c r="U2267" s="618"/>
      <c r="V2267" s="618"/>
      <c r="W2267" s="618"/>
      <c r="X2267" s="618"/>
      <c r="Y2267" s="618"/>
      <c r="Z2267" s="618"/>
      <c r="AC2267" s="619"/>
      <c r="AD2267" s="620"/>
      <c r="AJ2267" s="668"/>
      <c r="AO2267" s="612"/>
      <c r="AP2267" s="612"/>
      <c r="AY2267" s="623"/>
      <c r="BD2267" s="611"/>
      <c r="BG2267" s="624"/>
      <c r="BH2267" s="625"/>
      <c r="BI2267" s="672"/>
      <c r="BO2267" s="612"/>
      <c r="BY2267" s="669"/>
      <c r="CA2267" s="669"/>
    </row>
    <row r="2268" spans="3:79" s="610" customFormat="1">
      <c r="C2268" s="611"/>
      <c r="D2268" s="612"/>
      <c r="E2268" s="613"/>
      <c r="F2268" s="614"/>
      <c r="J2268" s="612"/>
      <c r="N2268" s="668"/>
      <c r="P2268" s="618"/>
      <c r="Q2268" s="618"/>
      <c r="R2268" s="618"/>
      <c r="S2268" s="618"/>
      <c r="T2268" s="618"/>
      <c r="U2268" s="618"/>
      <c r="V2268" s="618"/>
      <c r="W2268" s="618"/>
      <c r="X2268" s="618"/>
      <c r="Y2268" s="618"/>
      <c r="Z2268" s="618"/>
      <c r="AC2268" s="619"/>
      <c r="AD2268" s="620"/>
      <c r="AJ2268" s="668"/>
      <c r="AO2268" s="612"/>
      <c r="AP2268" s="612"/>
      <c r="AY2268" s="623"/>
      <c r="BD2268" s="611"/>
      <c r="BG2268" s="624"/>
      <c r="BH2268" s="625"/>
      <c r="BI2268" s="672"/>
      <c r="BO2268" s="612"/>
      <c r="BY2268" s="669"/>
      <c r="CA2268" s="669"/>
    </row>
    <row r="2269" spans="3:79" s="610" customFormat="1">
      <c r="C2269" s="611"/>
      <c r="D2269" s="612"/>
      <c r="E2269" s="613"/>
      <c r="F2269" s="614"/>
      <c r="J2269" s="612"/>
      <c r="N2269" s="668"/>
      <c r="P2269" s="618"/>
      <c r="Q2269" s="618"/>
      <c r="R2269" s="618"/>
      <c r="S2269" s="618"/>
      <c r="T2269" s="618"/>
      <c r="U2269" s="618"/>
      <c r="V2269" s="618"/>
      <c r="W2269" s="618"/>
      <c r="X2269" s="618"/>
      <c r="Y2269" s="618"/>
      <c r="Z2269" s="618"/>
      <c r="AC2269" s="619"/>
      <c r="AD2269" s="620"/>
      <c r="AJ2269" s="668"/>
      <c r="AO2269" s="612"/>
      <c r="AP2269" s="612"/>
      <c r="AY2269" s="623"/>
      <c r="BD2269" s="611"/>
      <c r="BG2269" s="624"/>
      <c r="BH2269" s="625"/>
      <c r="BI2269" s="672"/>
      <c r="BO2269" s="612"/>
      <c r="BY2269" s="669"/>
      <c r="CA2269" s="669"/>
    </row>
    <row r="2270" spans="3:79" s="610" customFormat="1">
      <c r="C2270" s="611"/>
      <c r="D2270" s="612"/>
      <c r="E2270" s="613"/>
      <c r="F2270" s="614"/>
      <c r="J2270" s="612"/>
      <c r="N2270" s="668"/>
      <c r="P2270" s="618"/>
      <c r="Q2270" s="618"/>
      <c r="R2270" s="618"/>
      <c r="S2270" s="618"/>
      <c r="T2270" s="618"/>
      <c r="U2270" s="618"/>
      <c r="V2270" s="618"/>
      <c r="W2270" s="618"/>
      <c r="X2270" s="618"/>
      <c r="Y2270" s="618"/>
      <c r="Z2270" s="618"/>
      <c r="AC2270" s="619"/>
      <c r="AD2270" s="620"/>
      <c r="AJ2270" s="668"/>
      <c r="AO2270" s="612"/>
      <c r="AP2270" s="612"/>
      <c r="AY2270" s="623"/>
      <c r="BD2270" s="611"/>
      <c r="BG2270" s="624"/>
      <c r="BH2270" s="625"/>
      <c r="BI2270" s="672"/>
      <c r="BO2270" s="612"/>
      <c r="BY2270" s="669"/>
      <c r="CA2270" s="669"/>
    </row>
    <row r="2271" spans="3:79" s="610" customFormat="1">
      <c r="C2271" s="611"/>
      <c r="D2271" s="612"/>
      <c r="E2271" s="613"/>
      <c r="F2271" s="614"/>
      <c r="J2271" s="612"/>
      <c r="N2271" s="668"/>
      <c r="P2271" s="618"/>
      <c r="Q2271" s="618"/>
      <c r="R2271" s="618"/>
      <c r="S2271" s="618"/>
      <c r="T2271" s="618"/>
      <c r="U2271" s="618"/>
      <c r="V2271" s="618"/>
      <c r="W2271" s="618"/>
      <c r="X2271" s="618"/>
      <c r="Y2271" s="618"/>
      <c r="Z2271" s="618"/>
      <c r="AC2271" s="619"/>
      <c r="AD2271" s="620"/>
      <c r="AJ2271" s="668"/>
      <c r="AO2271" s="612"/>
      <c r="AP2271" s="612"/>
      <c r="AY2271" s="623"/>
      <c r="BD2271" s="611"/>
      <c r="BG2271" s="624"/>
      <c r="BH2271" s="625"/>
      <c r="BI2271" s="672"/>
      <c r="BO2271" s="612"/>
      <c r="BY2271" s="669"/>
      <c r="CA2271" s="669"/>
    </row>
    <row r="2272" spans="3:79" s="610" customFormat="1">
      <c r="C2272" s="611"/>
      <c r="D2272" s="612"/>
      <c r="E2272" s="613"/>
      <c r="F2272" s="614"/>
      <c r="J2272" s="612"/>
      <c r="N2272" s="668"/>
      <c r="P2272" s="618"/>
      <c r="Q2272" s="618"/>
      <c r="R2272" s="618"/>
      <c r="S2272" s="618"/>
      <c r="T2272" s="618"/>
      <c r="U2272" s="618"/>
      <c r="V2272" s="618"/>
      <c r="W2272" s="618"/>
      <c r="X2272" s="618"/>
      <c r="Y2272" s="618"/>
      <c r="Z2272" s="618"/>
      <c r="AC2272" s="619"/>
      <c r="AD2272" s="620"/>
      <c r="AJ2272" s="668"/>
      <c r="AO2272" s="612"/>
      <c r="AP2272" s="612"/>
      <c r="AY2272" s="623"/>
      <c r="BD2272" s="611"/>
      <c r="BG2272" s="624"/>
      <c r="BH2272" s="625"/>
      <c r="BI2272" s="672"/>
      <c r="BO2272" s="612"/>
      <c r="BY2272" s="669"/>
      <c r="CA2272" s="669"/>
    </row>
    <row r="2273" spans="3:79" s="610" customFormat="1">
      <c r="C2273" s="611"/>
      <c r="D2273" s="612"/>
      <c r="E2273" s="613"/>
      <c r="F2273" s="614"/>
      <c r="J2273" s="612"/>
      <c r="N2273" s="668"/>
      <c r="P2273" s="618"/>
      <c r="Q2273" s="618"/>
      <c r="R2273" s="618"/>
      <c r="S2273" s="618"/>
      <c r="T2273" s="618"/>
      <c r="U2273" s="618"/>
      <c r="V2273" s="618"/>
      <c r="W2273" s="618"/>
      <c r="X2273" s="618"/>
      <c r="Y2273" s="618"/>
      <c r="Z2273" s="618"/>
      <c r="AC2273" s="619"/>
      <c r="AD2273" s="620"/>
      <c r="AJ2273" s="668"/>
      <c r="AO2273" s="612"/>
      <c r="AP2273" s="612"/>
      <c r="AY2273" s="623"/>
      <c r="BD2273" s="611"/>
      <c r="BG2273" s="624"/>
      <c r="BH2273" s="625"/>
      <c r="BI2273" s="672"/>
      <c r="BO2273" s="612"/>
      <c r="BY2273" s="669"/>
      <c r="CA2273" s="669"/>
    </row>
    <row r="2274" spans="3:79" s="610" customFormat="1">
      <c r="C2274" s="611"/>
      <c r="D2274" s="612"/>
      <c r="E2274" s="613"/>
      <c r="F2274" s="614"/>
      <c r="J2274" s="612"/>
      <c r="N2274" s="668"/>
      <c r="P2274" s="618"/>
      <c r="Q2274" s="618"/>
      <c r="R2274" s="618"/>
      <c r="S2274" s="618"/>
      <c r="T2274" s="618"/>
      <c r="U2274" s="618"/>
      <c r="V2274" s="618"/>
      <c r="W2274" s="618"/>
      <c r="X2274" s="618"/>
      <c r="Y2274" s="618"/>
      <c r="Z2274" s="618"/>
      <c r="AC2274" s="619"/>
      <c r="AD2274" s="620"/>
      <c r="AJ2274" s="668"/>
      <c r="AO2274" s="612"/>
      <c r="AP2274" s="612"/>
      <c r="AY2274" s="623"/>
      <c r="BD2274" s="611"/>
      <c r="BG2274" s="624"/>
      <c r="BH2274" s="625"/>
      <c r="BI2274" s="672"/>
      <c r="BO2274" s="612"/>
      <c r="BY2274" s="669"/>
      <c r="CA2274" s="669"/>
    </row>
    <row r="2275" spans="3:79" s="610" customFormat="1">
      <c r="C2275" s="611"/>
      <c r="D2275" s="612"/>
      <c r="E2275" s="613"/>
      <c r="F2275" s="614"/>
      <c r="J2275" s="612"/>
      <c r="N2275" s="668"/>
      <c r="P2275" s="618"/>
      <c r="Q2275" s="618"/>
      <c r="R2275" s="618"/>
      <c r="S2275" s="618"/>
      <c r="T2275" s="618"/>
      <c r="U2275" s="618"/>
      <c r="V2275" s="618"/>
      <c r="W2275" s="618"/>
      <c r="X2275" s="618"/>
      <c r="Y2275" s="618"/>
      <c r="Z2275" s="618"/>
      <c r="AC2275" s="619"/>
      <c r="AD2275" s="620"/>
      <c r="AJ2275" s="668"/>
      <c r="AO2275" s="612"/>
      <c r="AP2275" s="612"/>
      <c r="AY2275" s="623"/>
      <c r="BD2275" s="611"/>
      <c r="BG2275" s="624"/>
      <c r="BH2275" s="625"/>
      <c r="BI2275" s="672"/>
      <c r="BO2275" s="612"/>
      <c r="BY2275" s="669"/>
      <c r="CA2275" s="669"/>
    </row>
    <row r="2276" spans="3:79" s="610" customFormat="1">
      <c r="C2276" s="611"/>
      <c r="D2276" s="612"/>
      <c r="E2276" s="613"/>
      <c r="F2276" s="614"/>
      <c r="J2276" s="612"/>
      <c r="N2276" s="668"/>
      <c r="P2276" s="618"/>
      <c r="Q2276" s="618"/>
      <c r="R2276" s="618"/>
      <c r="S2276" s="618"/>
      <c r="T2276" s="618"/>
      <c r="U2276" s="618"/>
      <c r="V2276" s="618"/>
      <c r="W2276" s="618"/>
      <c r="X2276" s="618"/>
      <c r="Y2276" s="618"/>
      <c r="Z2276" s="618"/>
      <c r="AC2276" s="619"/>
      <c r="AD2276" s="620"/>
      <c r="AJ2276" s="668"/>
      <c r="AO2276" s="612"/>
      <c r="AP2276" s="612"/>
      <c r="AY2276" s="623"/>
      <c r="BD2276" s="611"/>
      <c r="BG2276" s="624"/>
      <c r="BH2276" s="625"/>
      <c r="BI2276" s="672"/>
      <c r="BO2276" s="612"/>
      <c r="BY2276" s="669"/>
      <c r="CA2276" s="669"/>
    </row>
    <row r="2277" spans="3:79" s="610" customFormat="1">
      <c r="C2277" s="611"/>
      <c r="D2277" s="612"/>
      <c r="E2277" s="613"/>
      <c r="F2277" s="614"/>
      <c r="J2277" s="612"/>
      <c r="N2277" s="668"/>
      <c r="P2277" s="618"/>
      <c r="Q2277" s="618"/>
      <c r="R2277" s="618"/>
      <c r="S2277" s="618"/>
      <c r="T2277" s="618"/>
      <c r="U2277" s="618"/>
      <c r="V2277" s="618"/>
      <c r="W2277" s="618"/>
      <c r="X2277" s="618"/>
      <c r="Y2277" s="618"/>
      <c r="Z2277" s="618"/>
      <c r="AC2277" s="619"/>
      <c r="AD2277" s="620"/>
      <c r="AJ2277" s="668"/>
      <c r="AO2277" s="612"/>
      <c r="AP2277" s="612"/>
      <c r="AY2277" s="623"/>
      <c r="BD2277" s="611"/>
      <c r="BG2277" s="624"/>
      <c r="BH2277" s="625"/>
      <c r="BI2277" s="672"/>
      <c r="BO2277" s="612"/>
      <c r="BY2277" s="669"/>
      <c r="CA2277" s="669"/>
    </row>
    <row r="2278" spans="3:79" s="610" customFormat="1">
      <c r="C2278" s="611"/>
      <c r="D2278" s="612"/>
      <c r="E2278" s="613"/>
      <c r="F2278" s="614"/>
      <c r="J2278" s="612"/>
      <c r="N2278" s="668"/>
      <c r="P2278" s="618"/>
      <c r="Q2278" s="618"/>
      <c r="R2278" s="618"/>
      <c r="S2278" s="618"/>
      <c r="T2278" s="618"/>
      <c r="U2278" s="618"/>
      <c r="V2278" s="618"/>
      <c r="W2278" s="618"/>
      <c r="X2278" s="618"/>
      <c r="Y2278" s="618"/>
      <c r="Z2278" s="618"/>
      <c r="AC2278" s="619"/>
      <c r="AD2278" s="620"/>
      <c r="AJ2278" s="668"/>
      <c r="AO2278" s="612"/>
      <c r="AP2278" s="612"/>
      <c r="AY2278" s="623"/>
      <c r="BD2278" s="611"/>
      <c r="BG2278" s="624"/>
      <c r="BH2278" s="625"/>
      <c r="BI2278" s="672"/>
      <c r="BO2278" s="612"/>
      <c r="BY2278" s="669"/>
      <c r="CA2278" s="669"/>
    </row>
    <row r="2279" spans="3:79" s="610" customFormat="1">
      <c r="C2279" s="611"/>
      <c r="D2279" s="612"/>
      <c r="E2279" s="613"/>
      <c r="F2279" s="614"/>
      <c r="J2279" s="612"/>
      <c r="N2279" s="668"/>
      <c r="P2279" s="618"/>
      <c r="Q2279" s="618"/>
      <c r="R2279" s="618"/>
      <c r="S2279" s="618"/>
      <c r="T2279" s="618"/>
      <c r="U2279" s="618"/>
      <c r="V2279" s="618"/>
      <c r="W2279" s="618"/>
      <c r="X2279" s="618"/>
      <c r="Y2279" s="618"/>
      <c r="Z2279" s="618"/>
      <c r="AC2279" s="619"/>
      <c r="AD2279" s="620"/>
      <c r="AJ2279" s="668"/>
      <c r="AO2279" s="612"/>
      <c r="AP2279" s="612"/>
      <c r="AY2279" s="623"/>
      <c r="BD2279" s="611"/>
      <c r="BG2279" s="624"/>
      <c r="BH2279" s="625"/>
      <c r="BI2279" s="672"/>
      <c r="BO2279" s="612"/>
      <c r="BY2279" s="669"/>
      <c r="CA2279" s="669"/>
    </row>
    <row r="2280" spans="3:79" s="610" customFormat="1">
      <c r="C2280" s="611"/>
      <c r="D2280" s="612"/>
      <c r="E2280" s="613"/>
      <c r="F2280" s="614"/>
      <c r="J2280" s="612"/>
      <c r="N2280" s="668"/>
      <c r="P2280" s="618"/>
      <c r="Q2280" s="618"/>
      <c r="R2280" s="618"/>
      <c r="S2280" s="618"/>
      <c r="T2280" s="618"/>
      <c r="U2280" s="618"/>
      <c r="V2280" s="618"/>
      <c r="W2280" s="618"/>
      <c r="X2280" s="618"/>
      <c r="Y2280" s="618"/>
      <c r="Z2280" s="618"/>
      <c r="AC2280" s="619"/>
      <c r="AD2280" s="620"/>
      <c r="AJ2280" s="668"/>
      <c r="AO2280" s="612"/>
      <c r="AP2280" s="612"/>
      <c r="AY2280" s="623"/>
      <c r="BD2280" s="611"/>
      <c r="BG2280" s="624"/>
      <c r="BH2280" s="625"/>
      <c r="BI2280" s="672"/>
      <c r="BO2280" s="612"/>
      <c r="BY2280" s="669"/>
      <c r="CA2280" s="669"/>
    </row>
    <row r="2281" spans="3:79" s="610" customFormat="1">
      <c r="C2281" s="611"/>
      <c r="D2281" s="612"/>
      <c r="E2281" s="613"/>
      <c r="F2281" s="614"/>
      <c r="J2281" s="612"/>
      <c r="N2281" s="668"/>
      <c r="P2281" s="618"/>
      <c r="Q2281" s="618"/>
      <c r="R2281" s="618"/>
      <c r="S2281" s="618"/>
      <c r="T2281" s="618"/>
      <c r="U2281" s="618"/>
      <c r="V2281" s="618"/>
      <c r="W2281" s="618"/>
      <c r="X2281" s="618"/>
      <c r="Y2281" s="618"/>
      <c r="Z2281" s="618"/>
      <c r="AC2281" s="619"/>
      <c r="AD2281" s="620"/>
      <c r="AJ2281" s="668"/>
      <c r="AO2281" s="612"/>
      <c r="AP2281" s="612"/>
      <c r="AY2281" s="623"/>
      <c r="BD2281" s="611"/>
      <c r="BG2281" s="624"/>
      <c r="BH2281" s="625"/>
      <c r="BI2281" s="672"/>
      <c r="BO2281" s="612"/>
      <c r="BY2281" s="669"/>
      <c r="CA2281" s="669"/>
    </row>
    <row r="2282" spans="3:79" s="610" customFormat="1">
      <c r="C2282" s="611"/>
      <c r="D2282" s="612"/>
      <c r="E2282" s="613"/>
      <c r="F2282" s="614"/>
      <c r="J2282" s="612"/>
      <c r="N2282" s="668"/>
      <c r="P2282" s="618"/>
      <c r="Q2282" s="618"/>
      <c r="R2282" s="618"/>
      <c r="S2282" s="618"/>
      <c r="T2282" s="618"/>
      <c r="U2282" s="618"/>
      <c r="V2282" s="618"/>
      <c r="W2282" s="618"/>
      <c r="X2282" s="618"/>
      <c r="Y2282" s="618"/>
      <c r="Z2282" s="618"/>
      <c r="AC2282" s="619"/>
      <c r="AD2282" s="620"/>
      <c r="AJ2282" s="668"/>
      <c r="AO2282" s="612"/>
      <c r="AP2282" s="612"/>
      <c r="AY2282" s="623"/>
      <c r="BD2282" s="611"/>
      <c r="BG2282" s="624"/>
      <c r="BH2282" s="625"/>
      <c r="BI2282" s="672"/>
      <c r="BO2282" s="612"/>
      <c r="BY2282" s="669"/>
      <c r="CA2282" s="669"/>
    </row>
    <row r="2283" spans="3:79" s="610" customFormat="1">
      <c r="C2283" s="611"/>
      <c r="D2283" s="612"/>
      <c r="E2283" s="613"/>
      <c r="F2283" s="614"/>
      <c r="J2283" s="612"/>
      <c r="N2283" s="668"/>
      <c r="P2283" s="618"/>
      <c r="Q2283" s="618"/>
      <c r="R2283" s="618"/>
      <c r="S2283" s="618"/>
      <c r="T2283" s="618"/>
      <c r="U2283" s="618"/>
      <c r="V2283" s="618"/>
      <c r="W2283" s="618"/>
      <c r="X2283" s="618"/>
      <c r="Y2283" s="618"/>
      <c r="Z2283" s="618"/>
      <c r="AC2283" s="619"/>
      <c r="AD2283" s="620"/>
      <c r="AJ2283" s="668"/>
      <c r="AO2283" s="612"/>
      <c r="AP2283" s="612"/>
      <c r="AY2283" s="623"/>
      <c r="BD2283" s="611"/>
      <c r="BG2283" s="624"/>
      <c r="BH2283" s="625"/>
      <c r="BI2283" s="672"/>
      <c r="BO2283" s="612"/>
      <c r="BY2283" s="669"/>
      <c r="CA2283" s="669"/>
    </row>
    <row r="2284" spans="3:79" s="610" customFormat="1">
      <c r="C2284" s="611"/>
      <c r="D2284" s="612"/>
      <c r="E2284" s="613"/>
      <c r="F2284" s="614"/>
      <c r="J2284" s="612"/>
      <c r="N2284" s="668"/>
      <c r="P2284" s="618"/>
      <c r="Q2284" s="618"/>
      <c r="R2284" s="618"/>
      <c r="S2284" s="618"/>
      <c r="T2284" s="618"/>
      <c r="U2284" s="618"/>
      <c r="V2284" s="618"/>
      <c r="W2284" s="618"/>
      <c r="X2284" s="618"/>
      <c r="Y2284" s="618"/>
      <c r="Z2284" s="618"/>
      <c r="AC2284" s="619"/>
      <c r="AD2284" s="620"/>
      <c r="AJ2284" s="668"/>
      <c r="AO2284" s="612"/>
      <c r="AP2284" s="612"/>
      <c r="AY2284" s="623"/>
      <c r="BD2284" s="611"/>
      <c r="BG2284" s="624"/>
      <c r="BH2284" s="625"/>
      <c r="BI2284" s="672"/>
      <c r="BO2284" s="612"/>
      <c r="BY2284" s="669"/>
      <c r="CA2284" s="669"/>
    </row>
    <row r="2285" spans="3:79" s="610" customFormat="1">
      <c r="C2285" s="611"/>
      <c r="D2285" s="612"/>
      <c r="E2285" s="613"/>
      <c r="F2285" s="614"/>
      <c r="J2285" s="612"/>
      <c r="N2285" s="668"/>
      <c r="P2285" s="618"/>
      <c r="Q2285" s="618"/>
      <c r="R2285" s="618"/>
      <c r="S2285" s="618"/>
      <c r="T2285" s="618"/>
      <c r="U2285" s="618"/>
      <c r="V2285" s="618"/>
      <c r="W2285" s="618"/>
      <c r="X2285" s="618"/>
      <c r="Y2285" s="618"/>
      <c r="Z2285" s="618"/>
      <c r="AC2285" s="619"/>
      <c r="AD2285" s="620"/>
      <c r="AJ2285" s="668"/>
      <c r="AO2285" s="612"/>
      <c r="AP2285" s="612"/>
      <c r="AY2285" s="623"/>
      <c r="BD2285" s="611"/>
      <c r="BG2285" s="624"/>
      <c r="BH2285" s="625"/>
      <c r="BI2285" s="672"/>
      <c r="BO2285" s="612"/>
      <c r="BY2285" s="669"/>
      <c r="CA2285" s="669"/>
    </row>
    <row r="2286" spans="3:79" s="610" customFormat="1">
      <c r="C2286" s="611"/>
      <c r="D2286" s="612"/>
      <c r="E2286" s="613"/>
      <c r="F2286" s="614"/>
      <c r="J2286" s="612"/>
      <c r="N2286" s="668"/>
      <c r="P2286" s="618"/>
      <c r="Q2286" s="618"/>
      <c r="R2286" s="618"/>
      <c r="S2286" s="618"/>
      <c r="T2286" s="618"/>
      <c r="U2286" s="618"/>
      <c r="V2286" s="618"/>
      <c r="W2286" s="618"/>
      <c r="X2286" s="618"/>
      <c r="Y2286" s="618"/>
      <c r="Z2286" s="618"/>
      <c r="AC2286" s="619"/>
      <c r="AD2286" s="620"/>
      <c r="AJ2286" s="668"/>
      <c r="AO2286" s="612"/>
      <c r="AP2286" s="612"/>
      <c r="AY2286" s="623"/>
      <c r="BD2286" s="611"/>
      <c r="BG2286" s="624"/>
      <c r="BH2286" s="625"/>
      <c r="BI2286" s="672"/>
      <c r="BO2286" s="612"/>
      <c r="BY2286" s="669"/>
      <c r="CA2286" s="669"/>
    </row>
    <row r="2287" spans="3:79" s="610" customFormat="1">
      <c r="C2287" s="611"/>
      <c r="D2287" s="612"/>
      <c r="E2287" s="613"/>
      <c r="F2287" s="614"/>
      <c r="J2287" s="612"/>
      <c r="N2287" s="668"/>
      <c r="P2287" s="618"/>
      <c r="Q2287" s="618"/>
      <c r="R2287" s="618"/>
      <c r="S2287" s="618"/>
      <c r="T2287" s="618"/>
      <c r="U2287" s="618"/>
      <c r="V2287" s="618"/>
      <c r="W2287" s="618"/>
      <c r="X2287" s="618"/>
      <c r="Y2287" s="618"/>
      <c r="Z2287" s="618"/>
      <c r="AC2287" s="619"/>
      <c r="AD2287" s="620"/>
      <c r="AJ2287" s="668"/>
      <c r="AO2287" s="612"/>
      <c r="AP2287" s="612"/>
      <c r="AY2287" s="623"/>
      <c r="BD2287" s="611"/>
      <c r="BG2287" s="624"/>
      <c r="BH2287" s="625"/>
      <c r="BI2287" s="672"/>
      <c r="BO2287" s="612"/>
      <c r="BY2287" s="669"/>
      <c r="CA2287" s="669"/>
    </row>
    <row r="2288" spans="3:79" s="610" customFormat="1">
      <c r="C2288" s="611"/>
      <c r="D2288" s="612"/>
      <c r="E2288" s="613"/>
      <c r="F2288" s="614"/>
      <c r="J2288" s="612"/>
      <c r="N2288" s="668"/>
      <c r="P2288" s="618"/>
      <c r="Q2288" s="618"/>
      <c r="R2288" s="618"/>
      <c r="S2288" s="618"/>
      <c r="T2288" s="618"/>
      <c r="U2288" s="618"/>
      <c r="V2288" s="618"/>
      <c r="W2288" s="618"/>
      <c r="X2288" s="618"/>
      <c r="Y2288" s="618"/>
      <c r="Z2288" s="618"/>
      <c r="AC2288" s="619"/>
      <c r="AD2288" s="620"/>
      <c r="AJ2288" s="668"/>
      <c r="AO2288" s="612"/>
      <c r="AP2288" s="612"/>
      <c r="AY2288" s="623"/>
      <c r="BD2288" s="611"/>
      <c r="BG2288" s="624"/>
      <c r="BH2288" s="625"/>
      <c r="BI2288" s="672"/>
      <c r="BO2288" s="612"/>
      <c r="BY2288" s="669"/>
      <c r="CA2288" s="669"/>
    </row>
    <row r="2289" spans="3:79" s="610" customFormat="1">
      <c r="C2289" s="611"/>
      <c r="D2289" s="612"/>
      <c r="E2289" s="613"/>
      <c r="F2289" s="614"/>
      <c r="J2289" s="612"/>
      <c r="N2289" s="668"/>
      <c r="P2289" s="618"/>
      <c r="Q2289" s="618"/>
      <c r="R2289" s="618"/>
      <c r="S2289" s="618"/>
      <c r="T2289" s="618"/>
      <c r="U2289" s="618"/>
      <c r="V2289" s="618"/>
      <c r="W2289" s="618"/>
      <c r="X2289" s="618"/>
      <c r="Y2289" s="618"/>
      <c r="Z2289" s="618"/>
      <c r="AC2289" s="619"/>
      <c r="AD2289" s="620"/>
      <c r="AJ2289" s="668"/>
      <c r="AO2289" s="612"/>
      <c r="AP2289" s="612"/>
      <c r="AY2289" s="623"/>
      <c r="BD2289" s="611"/>
      <c r="BG2289" s="624"/>
      <c r="BH2289" s="625"/>
      <c r="BI2289" s="672"/>
      <c r="BO2289" s="612"/>
      <c r="BY2289" s="669"/>
      <c r="CA2289" s="669"/>
    </row>
    <row r="2290" spans="3:79" s="610" customFormat="1">
      <c r="C2290" s="611"/>
      <c r="D2290" s="612"/>
      <c r="E2290" s="613"/>
      <c r="F2290" s="614"/>
      <c r="J2290" s="612"/>
      <c r="N2290" s="668"/>
      <c r="P2290" s="618"/>
      <c r="Q2290" s="618"/>
      <c r="R2290" s="618"/>
      <c r="S2290" s="618"/>
      <c r="T2290" s="618"/>
      <c r="U2290" s="618"/>
      <c r="V2290" s="618"/>
      <c r="W2290" s="618"/>
      <c r="X2290" s="618"/>
      <c r="Y2290" s="618"/>
      <c r="Z2290" s="618"/>
      <c r="AC2290" s="619"/>
      <c r="AD2290" s="620"/>
      <c r="AJ2290" s="668"/>
      <c r="AO2290" s="612"/>
      <c r="AP2290" s="612"/>
      <c r="AY2290" s="623"/>
      <c r="BD2290" s="611"/>
      <c r="BG2290" s="624"/>
      <c r="BH2290" s="625"/>
      <c r="BI2290" s="672"/>
      <c r="BO2290" s="612"/>
      <c r="BY2290" s="669"/>
      <c r="CA2290" s="669"/>
    </row>
    <row r="2291" spans="3:79" s="610" customFormat="1">
      <c r="C2291" s="611"/>
      <c r="D2291" s="612"/>
      <c r="E2291" s="613"/>
      <c r="F2291" s="614"/>
      <c r="J2291" s="612"/>
      <c r="N2291" s="668"/>
      <c r="P2291" s="618"/>
      <c r="Q2291" s="618"/>
      <c r="R2291" s="618"/>
      <c r="S2291" s="618"/>
      <c r="T2291" s="618"/>
      <c r="U2291" s="618"/>
      <c r="V2291" s="618"/>
      <c r="W2291" s="618"/>
      <c r="X2291" s="618"/>
      <c r="Y2291" s="618"/>
      <c r="Z2291" s="618"/>
      <c r="AC2291" s="619"/>
      <c r="AD2291" s="620"/>
      <c r="AJ2291" s="668"/>
      <c r="AO2291" s="612"/>
      <c r="AP2291" s="612"/>
      <c r="AY2291" s="623"/>
      <c r="BD2291" s="611"/>
      <c r="BG2291" s="624"/>
      <c r="BH2291" s="625"/>
      <c r="BI2291" s="672"/>
      <c r="BO2291" s="612"/>
      <c r="BY2291" s="669"/>
      <c r="CA2291" s="669"/>
    </row>
    <row r="2292" spans="3:79" s="610" customFormat="1">
      <c r="C2292" s="611"/>
      <c r="D2292" s="612"/>
      <c r="E2292" s="613"/>
      <c r="F2292" s="614"/>
      <c r="J2292" s="612"/>
      <c r="N2292" s="668"/>
      <c r="P2292" s="618"/>
      <c r="Q2292" s="618"/>
      <c r="R2292" s="618"/>
      <c r="S2292" s="618"/>
      <c r="T2292" s="618"/>
      <c r="U2292" s="618"/>
      <c r="V2292" s="618"/>
      <c r="W2292" s="618"/>
      <c r="X2292" s="618"/>
      <c r="Y2292" s="618"/>
      <c r="Z2292" s="618"/>
      <c r="AC2292" s="619"/>
      <c r="AD2292" s="620"/>
      <c r="AJ2292" s="668"/>
      <c r="AO2292" s="612"/>
      <c r="AP2292" s="612"/>
      <c r="AY2292" s="623"/>
      <c r="BD2292" s="611"/>
      <c r="BG2292" s="624"/>
      <c r="BH2292" s="625"/>
      <c r="BI2292" s="672"/>
      <c r="BO2292" s="612"/>
      <c r="BY2292" s="669"/>
      <c r="CA2292" s="669"/>
    </row>
    <row r="2293" spans="3:79" s="610" customFormat="1">
      <c r="C2293" s="611"/>
      <c r="D2293" s="612"/>
      <c r="E2293" s="613"/>
      <c r="F2293" s="614"/>
      <c r="J2293" s="612"/>
      <c r="N2293" s="668"/>
      <c r="P2293" s="618"/>
      <c r="Q2293" s="618"/>
      <c r="R2293" s="618"/>
      <c r="S2293" s="618"/>
      <c r="T2293" s="618"/>
      <c r="U2293" s="618"/>
      <c r="V2293" s="618"/>
      <c r="W2293" s="618"/>
      <c r="X2293" s="618"/>
      <c r="Y2293" s="618"/>
      <c r="Z2293" s="618"/>
      <c r="AC2293" s="619"/>
      <c r="AD2293" s="620"/>
      <c r="AJ2293" s="668"/>
      <c r="AO2293" s="612"/>
      <c r="AP2293" s="612"/>
      <c r="AY2293" s="623"/>
      <c r="BD2293" s="611"/>
      <c r="BG2293" s="624"/>
      <c r="BH2293" s="625"/>
      <c r="BI2293" s="672"/>
      <c r="BO2293" s="612"/>
      <c r="BY2293" s="669"/>
      <c r="CA2293" s="669"/>
    </row>
    <row r="2294" spans="3:79" s="610" customFormat="1">
      <c r="C2294" s="611"/>
      <c r="D2294" s="612"/>
      <c r="E2294" s="613"/>
      <c r="F2294" s="614"/>
      <c r="J2294" s="612"/>
      <c r="N2294" s="668"/>
      <c r="P2294" s="618"/>
      <c r="Q2294" s="618"/>
      <c r="R2294" s="618"/>
      <c r="S2294" s="618"/>
      <c r="T2294" s="618"/>
      <c r="U2294" s="618"/>
      <c r="V2294" s="618"/>
      <c r="W2294" s="618"/>
      <c r="X2294" s="618"/>
      <c r="Y2294" s="618"/>
      <c r="Z2294" s="618"/>
      <c r="AC2294" s="619"/>
      <c r="AD2294" s="620"/>
      <c r="AJ2294" s="668"/>
      <c r="AO2294" s="612"/>
      <c r="AP2294" s="612"/>
      <c r="AY2294" s="623"/>
      <c r="BD2294" s="611"/>
      <c r="BG2294" s="624"/>
      <c r="BH2294" s="625"/>
      <c r="BI2294" s="672"/>
      <c r="BO2294" s="612"/>
      <c r="BY2294" s="669"/>
      <c r="CA2294" s="669"/>
    </row>
    <row r="2295" spans="3:79" s="610" customFormat="1">
      <c r="C2295" s="611"/>
      <c r="D2295" s="612"/>
      <c r="E2295" s="613"/>
      <c r="F2295" s="614"/>
      <c r="J2295" s="612"/>
      <c r="N2295" s="668"/>
      <c r="P2295" s="618"/>
      <c r="Q2295" s="618"/>
      <c r="R2295" s="618"/>
      <c r="S2295" s="618"/>
      <c r="T2295" s="618"/>
      <c r="U2295" s="618"/>
      <c r="V2295" s="618"/>
      <c r="W2295" s="618"/>
      <c r="X2295" s="618"/>
      <c r="Y2295" s="618"/>
      <c r="Z2295" s="618"/>
      <c r="AC2295" s="619"/>
      <c r="AD2295" s="620"/>
      <c r="AJ2295" s="668"/>
      <c r="AO2295" s="612"/>
      <c r="AP2295" s="612"/>
      <c r="AY2295" s="623"/>
      <c r="BD2295" s="611"/>
      <c r="BG2295" s="624"/>
      <c r="BH2295" s="625"/>
      <c r="BI2295" s="672"/>
      <c r="BO2295" s="612"/>
      <c r="BY2295" s="669"/>
      <c r="CA2295" s="669"/>
    </row>
    <row r="2296" spans="3:79" s="610" customFormat="1">
      <c r="C2296" s="611"/>
      <c r="D2296" s="612"/>
      <c r="E2296" s="613"/>
      <c r="F2296" s="614"/>
      <c r="J2296" s="612"/>
      <c r="N2296" s="668"/>
      <c r="P2296" s="618"/>
      <c r="Q2296" s="618"/>
      <c r="R2296" s="618"/>
      <c r="S2296" s="618"/>
      <c r="T2296" s="618"/>
      <c r="U2296" s="618"/>
      <c r="V2296" s="618"/>
      <c r="W2296" s="618"/>
      <c r="X2296" s="618"/>
      <c r="Y2296" s="618"/>
      <c r="Z2296" s="618"/>
      <c r="AC2296" s="619"/>
      <c r="AD2296" s="620"/>
      <c r="AJ2296" s="668"/>
      <c r="AO2296" s="612"/>
      <c r="AP2296" s="612"/>
      <c r="AY2296" s="623"/>
      <c r="BD2296" s="611"/>
      <c r="BG2296" s="624"/>
      <c r="BH2296" s="625"/>
      <c r="BI2296" s="672"/>
      <c r="BO2296" s="612"/>
      <c r="BY2296" s="669"/>
      <c r="CA2296" s="669"/>
    </row>
    <row r="2297" spans="3:79" s="610" customFormat="1">
      <c r="C2297" s="611"/>
      <c r="D2297" s="612"/>
      <c r="E2297" s="613"/>
      <c r="F2297" s="614"/>
      <c r="J2297" s="612"/>
      <c r="N2297" s="668"/>
      <c r="P2297" s="618"/>
      <c r="Q2297" s="618"/>
      <c r="R2297" s="618"/>
      <c r="S2297" s="618"/>
      <c r="T2297" s="618"/>
      <c r="U2297" s="618"/>
      <c r="V2297" s="618"/>
      <c r="W2297" s="618"/>
      <c r="X2297" s="618"/>
      <c r="Y2297" s="618"/>
      <c r="Z2297" s="618"/>
      <c r="AC2297" s="619"/>
      <c r="AD2297" s="620"/>
      <c r="AJ2297" s="668"/>
      <c r="AO2297" s="612"/>
      <c r="AP2297" s="612"/>
      <c r="AY2297" s="623"/>
      <c r="BD2297" s="611"/>
      <c r="BG2297" s="624"/>
      <c r="BH2297" s="625"/>
      <c r="BI2297" s="672"/>
      <c r="BO2297" s="612"/>
      <c r="BY2297" s="669"/>
      <c r="CA2297" s="669"/>
    </row>
    <row r="2298" spans="3:79" s="610" customFormat="1">
      <c r="C2298" s="611"/>
      <c r="D2298" s="612"/>
      <c r="E2298" s="613"/>
      <c r="F2298" s="614"/>
      <c r="J2298" s="612"/>
      <c r="N2298" s="668"/>
      <c r="P2298" s="618"/>
      <c r="Q2298" s="618"/>
      <c r="R2298" s="618"/>
      <c r="S2298" s="618"/>
      <c r="T2298" s="618"/>
      <c r="U2298" s="618"/>
      <c r="V2298" s="618"/>
      <c r="W2298" s="618"/>
      <c r="X2298" s="618"/>
      <c r="Y2298" s="618"/>
      <c r="Z2298" s="618"/>
      <c r="AC2298" s="619"/>
      <c r="AD2298" s="620"/>
      <c r="AJ2298" s="668"/>
      <c r="AO2298" s="612"/>
      <c r="AP2298" s="612"/>
      <c r="AY2298" s="623"/>
      <c r="BD2298" s="611"/>
      <c r="BG2298" s="624"/>
      <c r="BH2298" s="625"/>
      <c r="BI2298" s="672"/>
      <c r="BO2298" s="612"/>
      <c r="BY2298" s="669"/>
      <c r="CA2298" s="669"/>
    </row>
    <row r="2299" spans="3:79" s="610" customFormat="1">
      <c r="C2299" s="611"/>
      <c r="D2299" s="612"/>
      <c r="E2299" s="613"/>
      <c r="F2299" s="614"/>
      <c r="J2299" s="612"/>
      <c r="N2299" s="668"/>
      <c r="P2299" s="618"/>
      <c r="Q2299" s="618"/>
      <c r="R2299" s="618"/>
      <c r="S2299" s="618"/>
      <c r="T2299" s="618"/>
      <c r="U2299" s="618"/>
      <c r="V2299" s="618"/>
      <c r="W2299" s="618"/>
      <c r="X2299" s="618"/>
      <c r="Y2299" s="618"/>
      <c r="Z2299" s="618"/>
      <c r="AC2299" s="619"/>
      <c r="AD2299" s="620"/>
      <c r="AJ2299" s="668"/>
      <c r="AO2299" s="612"/>
      <c r="AP2299" s="612"/>
      <c r="AY2299" s="623"/>
      <c r="BD2299" s="611"/>
      <c r="BG2299" s="624"/>
      <c r="BH2299" s="625"/>
      <c r="BI2299" s="672"/>
      <c r="BO2299" s="612"/>
      <c r="BY2299" s="669"/>
      <c r="CA2299" s="669"/>
    </row>
    <row r="2300" spans="3:79" s="610" customFormat="1">
      <c r="C2300" s="611"/>
      <c r="D2300" s="612"/>
      <c r="E2300" s="613"/>
      <c r="F2300" s="614"/>
      <c r="J2300" s="612"/>
      <c r="N2300" s="668"/>
      <c r="P2300" s="618"/>
      <c r="Q2300" s="618"/>
      <c r="R2300" s="618"/>
      <c r="S2300" s="618"/>
      <c r="T2300" s="618"/>
      <c r="U2300" s="618"/>
      <c r="V2300" s="618"/>
      <c r="W2300" s="618"/>
      <c r="X2300" s="618"/>
      <c r="Y2300" s="618"/>
      <c r="Z2300" s="618"/>
      <c r="AC2300" s="619"/>
      <c r="AD2300" s="620"/>
      <c r="AJ2300" s="668"/>
      <c r="AO2300" s="612"/>
      <c r="AP2300" s="612"/>
      <c r="AY2300" s="623"/>
      <c r="BD2300" s="611"/>
      <c r="BG2300" s="624"/>
      <c r="BH2300" s="625"/>
      <c r="BI2300" s="672"/>
      <c r="BO2300" s="612"/>
      <c r="BY2300" s="669"/>
      <c r="CA2300" s="669"/>
    </row>
    <row r="2301" spans="3:79" s="610" customFormat="1">
      <c r="C2301" s="611"/>
      <c r="D2301" s="612"/>
      <c r="E2301" s="613"/>
      <c r="F2301" s="614"/>
      <c r="J2301" s="612"/>
      <c r="N2301" s="668"/>
      <c r="P2301" s="618"/>
      <c r="Q2301" s="618"/>
      <c r="R2301" s="618"/>
      <c r="S2301" s="618"/>
      <c r="T2301" s="618"/>
      <c r="U2301" s="618"/>
      <c r="V2301" s="618"/>
      <c r="W2301" s="618"/>
      <c r="X2301" s="618"/>
      <c r="Y2301" s="618"/>
      <c r="Z2301" s="618"/>
      <c r="AC2301" s="619"/>
      <c r="AD2301" s="620"/>
      <c r="AJ2301" s="668"/>
      <c r="AO2301" s="612"/>
      <c r="AP2301" s="612"/>
      <c r="AY2301" s="623"/>
      <c r="BD2301" s="611"/>
      <c r="BG2301" s="624"/>
      <c r="BH2301" s="625"/>
      <c r="BI2301" s="672"/>
      <c r="BO2301" s="612"/>
      <c r="BY2301" s="669"/>
      <c r="CA2301" s="669"/>
    </row>
    <row r="2302" spans="3:79" s="610" customFormat="1">
      <c r="C2302" s="611"/>
      <c r="D2302" s="612"/>
      <c r="E2302" s="613"/>
      <c r="F2302" s="614"/>
      <c r="J2302" s="612"/>
      <c r="N2302" s="668"/>
      <c r="P2302" s="618"/>
      <c r="Q2302" s="618"/>
      <c r="R2302" s="618"/>
      <c r="S2302" s="618"/>
      <c r="T2302" s="618"/>
      <c r="U2302" s="618"/>
      <c r="V2302" s="618"/>
      <c r="W2302" s="618"/>
      <c r="X2302" s="618"/>
      <c r="Y2302" s="618"/>
      <c r="Z2302" s="618"/>
      <c r="AC2302" s="619"/>
      <c r="AD2302" s="620"/>
      <c r="AJ2302" s="668"/>
      <c r="AO2302" s="612"/>
      <c r="AP2302" s="612"/>
      <c r="AY2302" s="623"/>
      <c r="BD2302" s="611"/>
      <c r="BG2302" s="624"/>
      <c r="BH2302" s="625"/>
      <c r="BI2302" s="672"/>
      <c r="BO2302" s="612"/>
      <c r="BY2302" s="669"/>
      <c r="CA2302" s="669"/>
    </row>
    <row r="2303" spans="3:79" s="610" customFormat="1">
      <c r="C2303" s="611"/>
      <c r="D2303" s="612"/>
      <c r="E2303" s="613"/>
      <c r="F2303" s="614"/>
      <c r="J2303" s="612"/>
      <c r="N2303" s="668"/>
      <c r="P2303" s="618"/>
      <c r="Q2303" s="618"/>
      <c r="R2303" s="618"/>
      <c r="S2303" s="618"/>
      <c r="T2303" s="618"/>
      <c r="U2303" s="618"/>
      <c r="V2303" s="618"/>
      <c r="W2303" s="618"/>
      <c r="X2303" s="618"/>
      <c r="Y2303" s="618"/>
      <c r="Z2303" s="618"/>
      <c r="AC2303" s="619"/>
      <c r="AD2303" s="620"/>
      <c r="AJ2303" s="668"/>
      <c r="AO2303" s="612"/>
      <c r="AP2303" s="612"/>
      <c r="AY2303" s="623"/>
      <c r="BD2303" s="611"/>
      <c r="BG2303" s="624"/>
      <c r="BH2303" s="625"/>
      <c r="BI2303" s="672"/>
      <c r="BO2303" s="612"/>
      <c r="BY2303" s="669"/>
      <c r="CA2303" s="669"/>
    </row>
    <row r="2304" spans="3:79" s="610" customFormat="1">
      <c r="C2304" s="611"/>
      <c r="D2304" s="612"/>
      <c r="E2304" s="613"/>
      <c r="F2304" s="614"/>
      <c r="J2304" s="612"/>
      <c r="N2304" s="668"/>
      <c r="P2304" s="618"/>
      <c r="Q2304" s="618"/>
      <c r="R2304" s="618"/>
      <c r="S2304" s="618"/>
      <c r="T2304" s="618"/>
      <c r="U2304" s="618"/>
      <c r="V2304" s="618"/>
      <c r="W2304" s="618"/>
      <c r="X2304" s="618"/>
      <c r="Y2304" s="618"/>
      <c r="Z2304" s="618"/>
      <c r="AC2304" s="619"/>
      <c r="AD2304" s="620"/>
      <c r="AJ2304" s="668"/>
      <c r="AO2304" s="612"/>
      <c r="AP2304" s="612"/>
      <c r="AY2304" s="623"/>
      <c r="BD2304" s="611"/>
      <c r="BG2304" s="624"/>
      <c r="BH2304" s="625"/>
      <c r="BI2304" s="672"/>
      <c r="BO2304" s="612"/>
      <c r="BY2304" s="669"/>
      <c r="CA2304" s="669"/>
    </row>
    <row r="2305" spans="3:79" s="610" customFormat="1">
      <c r="C2305" s="611"/>
      <c r="D2305" s="612"/>
      <c r="E2305" s="613"/>
      <c r="F2305" s="614"/>
      <c r="J2305" s="612"/>
      <c r="N2305" s="668"/>
      <c r="P2305" s="618"/>
      <c r="Q2305" s="618"/>
      <c r="R2305" s="618"/>
      <c r="S2305" s="618"/>
      <c r="T2305" s="618"/>
      <c r="U2305" s="618"/>
      <c r="V2305" s="618"/>
      <c r="W2305" s="618"/>
      <c r="X2305" s="618"/>
      <c r="Y2305" s="618"/>
      <c r="Z2305" s="618"/>
      <c r="AC2305" s="619"/>
      <c r="AD2305" s="620"/>
      <c r="AJ2305" s="668"/>
      <c r="AO2305" s="612"/>
      <c r="AP2305" s="612"/>
      <c r="AY2305" s="623"/>
      <c r="BD2305" s="611"/>
      <c r="BG2305" s="624"/>
      <c r="BH2305" s="625"/>
      <c r="BI2305" s="672"/>
      <c r="BO2305" s="612"/>
      <c r="BY2305" s="669"/>
      <c r="CA2305" s="669"/>
    </row>
    <row r="2306" spans="3:79" s="610" customFormat="1">
      <c r="C2306" s="611"/>
      <c r="D2306" s="612"/>
      <c r="E2306" s="613"/>
      <c r="F2306" s="614"/>
      <c r="J2306" s="612"/>
      <c r="N2306" s="668"/>
      <c r="P2306" s="618"/>
      <c r="Q2306" s="618"/>
      <c r="R2306" s="618"/>
      <c r="S2306" s="618"/>
      <c r="T2306" s="618"/>
      <c r="U2306" s="618"/>
      <c r="V2306" s="618"/>
      <c r="W2306" s="618"/>
      <c r="X2306" s="618"/>
      <c r="Y2306" s="618"/>
      <c r="Z2306" s="618"/>
      <c r="AC2306" s="619"/>
      <c r="AD2306" s="620"/>
      <c r="AJ2306" s="668"/>
      <c r="AO2306" s="612"/>
      <c r="AP2306" s="612"/>
      <c r="AY2306" s="623"/>
      <c r="BD2306" s="611"/>
      <c r="BG2306" s="624"/>
      <c r="BH2306" s="625"/>
      <c r="BI2306" s="672"/>
      <c r="BO2306" s="612"/>
      <c r="BY2306" s="669"/>
      <c r="CA2306" s="669"/>
    </row>
    <row r="2307" spans="3:79" s="610" customFormat="1">
      <c r="C2307" s="611"/>
      <c r="D2307" s="612"/>
      <c r="E2307" s="613"/>
      <c r="F2307" s="614"/>
      <c r="J2307" s="612"/>
      <c r="N2307" s="668"/>
      <c r="P2307" s="618"/>
      <c r="Q2307" s="618"/>
      <c r="R2307" s="618"/>
      <c r="S2307" s="618"/>
      <c r="T2307" s="618"/>
      <c r="U2307" s="618"/>
      <c r="V2307" s="618"/>
      <c r="W2307" s="618"/>
      <c r="X2307" s="618"/>
      <c r="Y2307" s="618"/>
      <c r="Z2307" s="618"/>
      <c r="AC2307" s="619"/>
      <c r="AD2307" s="620"/>
      <c r="AJ2307" s="668"/>
      <c r="AO2307" s="612"/>
      <c r="AP2307" s="612"/>
      <c r="AY2307" s="623"/>
      <c r="BD2307" s="611"/>
      <c r="BG2307" s="624"/>
      <c r="BH2307" s="625"/>
      <c r="BI2307" s="672"/>
      <c r="BO2307" s="612"/>
      <c r="BY2307" s="669"/>
      <c r="CA2307" s="669"/>
    </row>
    <row r="2308" spans="3:79" s="610" customFormat="1">
      <c r="C2308" s="611"/>
      <c r="D2308" s="612"/>
      <c r="E2308" s="613"/>
      <c r="F2308" s="614"/>
      <c r="J2308" s="612"/>
      <c r="N2308" s="668"/>
      <c r="P2308" s="618"/>
      <c r="Q2308" s="618"/>
      <c r="R2308" s="618"/>
      <c r="S2308" s="618"/>
      <c r="T2308" s="618"/>
      <c r="U2308" s="618"/>
      <c r="V2308" s="618"/>
      <c r="W2308" s="618"/>
      <c r="X2308" s="618"/>
      <c r="Y2308" s="618"/>
      <c r="Z2308" s="618"/>
      <c r="AC2308" s="619"/>
      <c r="AD2308" s="620"/>
      <c r="AJ2308" s="668"/>
      <c r="AO2308" s="612"/>
      <c r="AP2308" s="612"/>
      <c r="AY2308" s="623"/>
      <c r="BD2308" s="611"/>
      <c r="BG2308" s="624"/>
      <c r="BH2308" s="625"/>
      <c r="BI2308" s="672"/>
      <c r="BO2308" s="612"/>
      <c r="BY2308" s="669"/>
      <c r="CA2308" s="669"/>
    </row>
    <row r="2309" spans="3:79" s="610" customFormat="1">
      <c r="C2309" s="611"/>
      <c r="D2309" s="612"/>
      <c r="E2309" s="613"/>
      <c r="F2309" s="614"/>
      <c r="J2309" s="612"/>
      <c r="N2309" s="668"/>
      <c r="P2309" s="618"/>
      <c r="Q2309" s="618"/>
      <c r="R2309" s="618"/>
      <c r="S2309" s="618"/>
      <c r="T2309" s="618"/>
      <c r="U2309" s="618"/>
      <c r="V2309" s="618"/>
      <c r="W2309" s="618"/>
      <c r="X2309" s="618"/>
      <c r="Y2309" s="618"/>
      <c r="Z2309" s="618"/>
      <c r="AC2309" s="619"/>
      <c r="AD2309" s="620"/>
      <c r="AJ2309" s="668"/>
      <c r="AO2309" s="612"/>
      <c r="AP2309" s="612"/>
      <c r="AY2309" s="623"/>
      <c r="BD2309" s="611"/>
      <c r="BG2309" s="624"/>
      <c r="BH2309" s="625"/>
      <c r="BI2309" s="672"/>
      <c r="BO2309" s="612"/>
      <c r="BY2309" s="669"/>
      <c r="CA2309" s="669"/>
    </row>
    <row r="2310" spans="3:79" s="610" customFormat="1">
      <c r="C2310" s="611"/>
      <c r="D2310" s="612"/>
      <c r="E2310" s="613"/>
      <c r="F2310" s="614"/>
      <c r="J2310" s="612"/>
      <c r="N2310" s="668"/>
      <c r="P2310" s="618"/>
      <c r="Q2310" s="618"/>
      <c r="R2310" s="618"/>
      <c r="S2310" s="618"/>
      <c r="T2310" s="618"/>
      <c r="U2310" s="618"/>
      <c r="V2310" s="618"/>
      <c r="W2310" s="618"/>
      <c r="X2310" s="618"/>
      <c r="Y2310" s="618"/>
      <c r="Z2310" s="618"/>
      <c r="AC2310" s="619"/>
      <c r="AD2310" s="620"/>
      <c r="AJ2310" s="668"/>
      <c r="AO2310" s="612"/>
      <c r="AP2310" s="612"/>
      <c r="AY2310" s="623"/>
      <c r="BD2310" s="611"/>
      <c r="BG2310" s="624"/>
      <c r="BH2310" s="625"/>
      <c r="BI2310" s="672"/>
      <c r="BO2310" s="612"/>
      <c r="BY2310" s="669"/>
      <c r="CA2310" s="669"/>
    </row>
    <row r="2311" spans="3:79" s="610" customFormat="1">
      <c r="C2311" s="611"/>
      <c r="D2311" s="612"/>
      <c r="E2311" s="613"/>
      <c r="F2311" s="614"/>
      <c r="J2311" s="612"/>
      <c r="N2311" s="668"/>
      <c r="P2311" s="618"/>
      <c r="Q2311" s="618"/>
      <c r="R2311" s="618"/>
      <c r="S2311" s="618"/>
      <c r="T2311" s="618"/>
      <c r="U2311" s="618"/>
      <c r="V2311" s="618"/>
      <c r="W2311" s="618"/>
      <c r="X2311" s="618"/>
      <c r="Y2311" s="618"/>
      <c r="Z2311" s="618"/>
      <c r="AC2311" s="619"/>
      <c r="AD2311" s="620"/>
      <c r="AJ2311" s="668"/>
      <c r="AO2311" s="612"/>
      <c r="AP2311" s="612"/>
      <c r="AY2311" s="623"/>
      <c r="BD2311" s="611"/>
      <c r="BG2311" s="624"/>
      <c r="BH2311" s="625"/>
      <c r="BI2311" s="672"/>
      <c r="BO2311" s="612"/>
      <c r="BY2311" s="669"/>
      <c r="CA2311" s="669"/>
    </row>
    <row r="2312" spans="3:79" s="610" customFormat="1">
      <c r="C2312" s="611"/>
      <c r="D2312" s="612"/>
      <c r="E2312" s="613"/>
      <c r="F2312" s="614"/>
      <c r="J2312" s="612"/>
      <c r="N2312" s="668"/>
      <c r="P2312" s="618"/>
      <c r="Q2312" s="618"/>
      <c r="R2312" s="618"/>
      <c r="S2312" s="618"/>
      <c r="T2312" s="618"/>
      <c r="U2312" s="618"/>
      <c r="V2312" s="618"/>
      <c r="W2312" s="618"/>
      <c r="X2312" s="618"/>
      <c r="Y2312" s="618"/>
      <c r="Z2312" s="618"/>
      <c r="AC2312" s="619"/>
      <c r="AD2312" s="620"/>
      <c r="AJ2312" s="668"/>
      <c r="AO2312" s="612"/>
      <c r="AP2312" s="612"/>
      <c r="AY2312" s="623"/>
      <c r="BD2312" s="611"/>
      <c r="BG2312" s="624"/>
      <c r="BH2312" s="625"/>
      <c r="BI2312" s="672"/>
      <c r="BO2312" s="612"/>
      <c r="BY2312" s="669"/>
      <c r="CA2312" s="669"/>
    </row>
    <row r="2313" spans="3:79" s="610" customFormat="1">
      <c r="C2313" s="611"/>
      <c r="D2313" s="612"/>
      <c r="E2313" s="613"/>
      <c r="F2313" s="614"/>
      <c r="J2313" s="612"/>
      <c r="N2313" s="668"/>
      <c r="P2313" s="618"/>
      <c r="Q2313" s="618"/>
      <c r="R2313" s="618"/>
      <c r="S2313" s="618"/>
      <c r="T2313" s="618"/>
      <c r="U2313" s="618"/>
      <c r="V2313" s="618"/>
      <c r="W2313" s="618"/>
      <c r="X2313" s="618"/>
      <c r="Y2313" s="618"/>
      <c r="Z2313" s="618"/>
      <c r="AC2313" s="619"/>
      <c r="AD2313" s="620"/>
      <c r="AJ2313" s="668"/>
      <c r="AO2313" s="612"/>
      <c r="AP2313" s="612"/>
      <c r="AY2313" s="623"/>
      <c r="BD2313" s="611"/>
      <c r="BG2313" s="624"/>
      <c r="BH2313" s="625"/>
      <c r="BI2313" s="672"/>
      <c r="BO2313" s="612"/>
      <c r="BY2313" s="669"/>
      <c r="CA2313" s="669"/>
    </row>
    <row r="2314" spans="3:79" s="610" customFormat="1">
      <c r="C2314" s="611"/>
      <c r="D2314" s="612"/>
      <c r="E2314" s="613"/>
      <c r="F2314" s="614"/>
      <c r="J2314" s="612"/>
      <c r="N2314" s="668"/>
      <c r="P2314" s="618"/>
      <c r="Q2314" s="618"/>
      <c r="R2314" s="618"/>
      <c r="S2314" s="618"/>
      <c r="T2314" s="618"/>
      <c r="U2314" s="618"/>
      <c r="V2314" s="618"/>
      <c r="W2314" s="618"/>
      <c r="X2314" s="618"/>
      <c r="Y2314" s="618"/>
      <c r="Z2314" s="618"/>
      <c r="AC2314" s="619"/>
      <c r="AD2314" s="620"/>
      <c r="AJ2314" s="668"/>
      <c r="AO2314" s="612"/>
      <c r="AP2314" s="612"/>
      <c r="AY2314" s="623"/>
      <c r="BD2314" s="611"/>
      <c r="BG2314" s="624"/>
      <c r="BH2314" s="625"/>
      <c r="BI2314" s="672"/>
      <c r="BO2314" s="612"/>
      <c r="BY2314" s="669"/>
      <c r="CA2314" s="669"/>
    </row>
    <row r="2315" spans="3:79" s="610" customFormat="1">
      <c r="C2315" s="611"/>
      <c r="D2315" s="612"/>
      <c r="E2315" s="613"/>
      <c r="F2315" s="614"/>
      <c r="J2315" s="612"/>
      <c r="N2315" s="668"/>
      <c r="P2315" s="618"/>
      <c r="Q2315" s="618"/>
      <c r="R2315" s="618"/>
      <c r="S2315" s="618"/>
      <c r="T2315" s="618"/>
      <c r="U2315" s="618"/>
      <c r="V2315" s="618"/>
      <c r="W2315" s="618"/>
      <c r="X2315" s="618"/>
      <c r="Y2315" s="618"/>
      <c r="Z2315" s="618"/>
      <c r="AC2315" s="619"/>
      <c r="AD2315" s="620"/>
      <c r="AJ2315" s="668"/>
      <c r="AO2315" s="612"/>
      <c r="AP2315" s="612"/>
      <c r="AY2315" s="623"/>
      <c r="BD2315" s="611"/>
      <c r="BG2315" s="624"/>
      <c r="BH2315" s="625"/>
      <c r="BI2315" s="672"/>
      <c r="BO2315" s="612"/>
      <c r="BY2315" s="669"/>
      <c r="CA2315" s="669"/>
    </row>
    <row r="2316" spans="3:79" s="610" customFormat="1">
      <c r="C2316" s="611"/>
      <c r="D2316" s="612"/>
      <c r="E2316" s="613"/>
      <c r="F2316" s="614"/>
      <c r="J2316" s="612"/>
      <c r="N2316" s="668"/>
      <c r="P2316" s="618"/>
      <c r="Q2316" s="618"/>
      <c r="R2316" s="618"/>
      <c r="S2316" s="618"/>
      <c r="T2316" s="618"/>
      <c r="U2316" s="618"/>
      <c r="V2316" s="618"/>
      <c r="W2316" s="618"/>
      <c r="X2316" s="618"/>
      <c r="Y2316" s="618"/>
      <c r="Z2316" s="618"/>
      <c r="AC2316" s="619"/>
      <c r="AD2316" s="620"/>
      <c r="AJ2316" s="668"/>
      <c r="AO2316" s="612"/>
      <c r="AP2316" s="612"/>
      <c r="AY2316" s="623"/>
      <c r="BD2316" s="611"/>
      <c r="BG2316" s="624"/>
      <c r="BH2316" s="625"/>
      <c r="BI2316" s="672"/>
      <c r="BO2316" s="612"/>
      <c r="BY2316" s="669"/>
      <c r="CA2316" s="669"/>
    </row>
    <row r="2317" spans="3:79" s="610" customFormat="1">
      <c r="C2317" s="611"/>
      <c r="D2317" s="612"/>
      <c r="E2317" s="613"/>
      <c r="F2317" s="614"/>
      <c r="J2317" s="612"/>
      <c r="N2317" s="668"/>
      <c r="P2317" s="618"/>
      <c r="Q2317" s="618"/>
      <c r="R2317" s="618"/>
      <c r="S2317" s="618"/>
      <c r="T2317" s="618"/>
      <c r="U2317" s="618"/>
      <c r="V2317" s="618"/>
      <c r="W2317" s="618"/>
      <c r="X2317" s="618"/>
      <c r="Y2317" s="618"/>
      <c r="Z2317" s="618"/>
      <c r="AC2317" s="619"/>
      <c r="AD2317" s="620"/>
      <c r="AJ2317" s="668"/>
      <c r="AO2317" s="612"/>
      <c r="AP2317" s="612"/>
      <c r="AY2317" s="623"/>
      <c r="BD2317" s="611"/>
      <c r="BG2317" s="624"/>
      <c r="BH2317" s="625"/>
      <c r="BI2317" s="672"/>
      <c r="BO2317" s="612"/>
      <c r="BY2317" s="669"/>
      <c r="CA2317" s="669"/>
    </row>
    <row r="2318" spans="3:79" s="610" customFormat="1">
      <c r="C2318" s="611"/>
      <c r="D2318" s="612"/>
      <c r="E2318" s="613"/>
      <c r="F2318" s="614"/>
      <c r="J2318" s="612"/>
      <c r="N2318" s="668"/>
      <c r="P2318" s="618"/>
      <c r="Q2318" s="618"/>
      <c r="R2318" s="618"/>
      <c r="S2318" s="618"/>
      <c r="T2318" s="618"/>
      <c r="U2318" s="618"/>
      <c r="V2318" s="618"/>
      <c r="W2318" s="618"/>
      <c r="X2318" s="618"/>
      <c r="Y2318" s="618"/>
      <c r="Z2318" s="618"/>
      <c r="AC2318" s="619"/>
      <c r="AD2318" s="620"/>
      <c r="AJ2318" s="668"/>
      <c r="AO2318" s="612"/>
      <c r="AP2318" s="612"/>
      <c r="AY2318" s="623"/>
      <c r="BD2318" s="611"/>
      <c r="BG2318" s="624"/>
      <c r="BH2318" s="625"/>
      <c r="BI2318" s="672"/>
      <c r="BO2318" s="612"/>
      <c r="BY2318" s="669"/>
      <c r="CA2318" s="669"/>
    </row>
    <row r="2319" spans="3:79" s="610" customFormat="1">
      <c r="C2319" s="611"/>
      <c r="D2319" s="612"/>
      <c r="E2319" s="613"/>
      <c r="F2319" s="614"/>
      <c r="J2319" s="612"/>
      <c r="N2319" s="668"/>
      <c r="P2319" s="618"/>
      <c r="Q2319" s="618"/>
      <c r="R2319" s="618"/>
      <c r="S2319" s="618"/>
      <c r="T2319" s="618"/>
      <c r="U2319" s="618"/>
      <c r="V2319" s="618"/>
      <c r="W2319" s="618"/>
      <c r="X2319" s="618"/>
      <c r="Y2319" s="618"/>
      <c r="Z2319" s="618"/>
      <c r="AC2319" s="619"/>
      <c r="AD2319" s="620"/>
      <c r="AJ2319" s="668"/>
      <c r="AO2319" s="612"/>
      <c r="AP2319" s="612"/>
      <c r="AY2319" s="623"/>
      <c r="BD2319" s="611"/>
      <c r="BG2319" s="624"/>
      <c r="BH2319" s="625"/>
      <c r="BI2319" s="672"/>
      <c r="BO2319" s="612"/>
      <c r="BY2319" s="669"/>
      <c r="CA2319" s="669"/>
    </row>
    <row r="2320" spans="3:79" s="610" customFormat="1">
      <c r="C2320" s="611"/>
      <c r="D2320" s="612"/>
      <c r="E2320" s="613"/>
      <c r="F2320" s="614"/>
      <c r="J2320" s="612"/>
      <c r="N2320" s="668"/>
      <c r="P2320" s="618"/>
      <c r="Q2320" s="618"/>
      <c r="R2320" s="618"/>
      <c r="S2320" s="618"/>
      <c r="T2320" s="618"/>
      <c r="U2320" s="618"/>
      <c r="V2320" s="618"/>
      <c r="W2320" s="618"/>
      <c r="X2320" s="618"/>
      <c r="Y2320" s="618"/>
      <c r="Z2320" s="618"/>
      <c r="AC2320" s="619"/>
      <c r="AD2320" s="620"/>
      <c r="AJ2320" s="668"/>
      <c r="AO2320" s="612"/>
      <c r="AP2320" s="612"/>
      <c r="AY2320" s="623"/>
      <c r="BD2320" s="611"/>
      <c r="BG2320" s="624"/>
      <c r="BH2320" s="625"/>
      <c r="BI2320" s="672"/>
      <c r="BO2320" s="612"/>
      <c r="BY2320" s="669"/>
      <c r="CA2320" s="669"/>
    </row>
    <row r="2321" spans="3:79" s="610" customFormat="1">
      <c r="C2321" s="611"/>
      <c r="D2321" s="612"/>
      <c r="E2321" s="613"/>
      <c r="F2321" s="614"/>
      <c r="J2321" s="612"/>
      <c r="N2321" s="668"/>
      <c r="P2321" s="618"/>
      <c r="Q2321" s="618"/>
      <c r="R2321" s="618"/>
      <c r="S2321" s="618"/>
      <c r="T2321" s="618"/>
      <c r="U2321" s="618"/>
      <c r="V2321" s="618"/>
      <c r="W2321" s="618"/>
      <c r="X2321" s="618"/>
      <c r="Y2321" s="618"/>
      <c r="Z2321" s="618"/>
      <c r="AC2321" s="619"/>
      <c r="AD2321" s="620"/>
      <c r="AJ2321" s="668"/>
      <c r="AO2321" s="612"/>
      <c r="AP2321" s="612"/>
      <c r="AY2321" s="623"/>
      <c r="BD2321" s="611"/>
      <c r="BG2321" s="624"/>
      <c r="BH2321" s="625"/>
      <c r="BI2321" s="672"/>
      <c r="BO2321" s="612"/>
      <c r="BY2321" s="669"/>
      <c r="CA2321" s="669"/>
    </row>
    <row r="2322" spans="3:79" s="610" customFormat="1">
      <c r="C2322" s="611"/>
      <c r="D2322" s="612"/>
      <c r="E2322" s="613"/>
      <c r="F2322" s="614"/>
      <c r="J2322" s="612"/>
      <c r="N2322" s="668"/>
      <c r="P2322" s="618"/>
      <c r="Q2322" s="618"/>
      <c r="R2322" s="618"/>
      <c r="S2322" s="618"/>
      <c r="T2322" s="618"/>
      <c r="U2322" s="618"/>
      <c r="V2322" s="618"/>
      <c r="W2322" s="618"/>
      <c r="X2322" s="618"/>
      <c r="Y2322" s="618"/>
      <c r="Z2322" s="618"/>
      <c r="AC2322" s="619"/>
      <c r="AD2322" s="620"/>
      <c r="AJ2322" s="668"/>
      <c r="AO2322" s="612"/>
      <c r="AP2322" s="612"/>
      <c r="AY2322" s="623"/>
      <c r="BD2322" s="611"/>
      <c r="BG2322" s="624"/>
      <c r="BH2322" s="625"/>
      <c r="BI2322" s="672"/>
      <c r="BO2322" s="612"/>
      <c r="BY2322" s="669"/>
      <c r="CA2322" s="669"/>
    </row>
    <row r="2323" spans="3:79" s="610" customFormat="1">
      <c r="C2323" s="611"/>
      <c r="D2323" s="612"/>
      <c r="E2323" s="613"/>
      <c r="F2323" s="614"/>
      <c r="J2323" s="612"/>
      <c r="N2323" s="668"/>
      <c r="P2323" s="618"/>
      <c r="Q2323" s="618"/>
      <c r="R2323" s="618"/>
      <c r="S2323" s="618"/>
      <c r="T2323" s="618"/>
      <c r="U2323" s="618"/>
      <c r="V2323" s="618"/>
      <c r="W2323" s="618"/>
      <c r="X2323" s="618"/>
      <c r="Y2323" s="618"/>
      <c r="Z2323" s="618"/>
      <c r="AC2323" s="619"/>
      <c r="AD2323" s="620"/>
      <c r="AJ2323" s="668"/>
      <c r="AO2323" s="612"/>
      <c r="AP2323" s="612"/>
      <c r="AY2323" s="623"/>
      <c r="BD2323" s="611"/>
      <c r="BG2323" s="624"/>
      <c r="BH2323" s="625"/>
      <c r="BI2323" s="672"/>
      <c r="BO2323" s="612"/>
      <c r="BY2323" s="669"/>
      <c r="CA2323" s="669"/>
    </row>
    <row r="2324" spans="3:79" s="610" customFormat="1">
      <c r="C2324" s="611"/>
      <c r="D2324" s="612"/>
      <c r="E2324" s="613"/>
      <c r="F2324" s="614"/>
      <c r="J2324" s="612"/>
      <c r="N2324" s="668"/>
      <c r="P2324" s="618"/>
      <c r="Q2324" s="618"/>
      <c r="R2324" s="618"/>
      <c r="S2324" s="618"/>
      <c r="T2324" s="618"/>
      <c r="U2324" s="618"/>
      <c r="V2324" s="618"/>
      <c r="W2324" s="618"/>
      <c r="X2324" s="618"/>
      <c r="Y2324" s="618"/>
      <c r="Z2324" s="618"/>
      <c r="AC2324" s="619"/>
      <c r="AD2324" s="620"/>
      <c r="AJ2324" s="668"/>
      <c r="AO2324" s="612"/>
      <c r="AP2324" s="612"/>
      <c r="AY2324" s="623"/>
      <c r="BD2324" s="611"/>
      <c r="BG2324" s="624"/>
      <c r="BH2324" s="625"/>
      <c r="BI2324" s="672"/>
      <c r="BO2324" s="612"/>
      <c r="BY2324" s="669"/>
      <c r="CA2324" s="669"/>
    </row>
    <row r="2325" spans="3:79" s="610" customFormat="1">
      <c r="C2325" s="611"/>
      <c r="D2325" s="612"/>
      <c r="E2325" s="613"/>
      <c r="F2325" s="614"/>
      <c r="J2325" s="612"/>
      <c r="N2325" s="668"/>
      <c r="P2325" s="618"/>
      <c r="Q2325" s="618"/>
      <c r="R2325" s="618"/>
      <c r="S2325" s="618"/>
      <c r="T2325" s="618"/>
      <c r="U2325" s="618"/>
      <c r="V2325" s="618"/>
      <c r="W2325" s="618"/>
      <c r="X2325" s="618"/>
      <c r="Y2325" s="618"/>
      <c r="Z2325" s="618"/>
      <c r="AC2325" s="619"/>
      <c r="AD2325" s="620"/>
      <c r="AJ2325" s="668"/>
      <c r="AO2325" s="612"/>
      <c r="AP2325" s="612"/>
      <c r="AY2325" s="623"/>
      <c r="BD2325" s="611"/>
      <c r="BG2325" s="624"/>
      <c r="BH2325" s="625"/>
      <c r="BI2325" s="672"/>
      <c r="BO2325" s="612"/>
      <c r="BY2325" s="669"/>
      <c r="CA2325" s="669"/>
    </row>
    <row r="2326" spans="3:79" s="610" customFormat="1">
      <c r="C2326" s="611"/>
      <c r="D2326" s="612"/>
      <c r="E2326" s="613"/>
      <c r="F2326" s="614"/>
      <c r="J2326" s="612"/>
      <c r="N2326" s="668"/>
      <c r="P2326" s="618"/>
      <c r="Q2326" s="618"/>
      <c r="R2326" s="618"/>
      <c r="S2326" s="618"/>
      <c r="T2326" s="618"/>
      <c r="U2326" s="618"/>
      <c r="V2326" s="618"/>
      <c r="W2326" s="618"/>
      <c r="X2326" s="618"/>
      <c r="Y2326" s="618"/>
      <c r="Z2326" s="618"/>
      <c r="AC2326" s="619"/>
      <c r="AD2326" s="620"/>
      <c r="AJ2326" s="668"/>
      <c r="AO2326" s="612"/>
      <c r="AP2326" s="612"/>
      <c r="AY2326" s="623"/>
      <c r="BD2326" s="611"/>
      <c r="BG2326" s="624"/>
      <c r="BH2326" s="625"/>
      <c r="BI2326" s="672"/>
      <c r="BO2326" s="612"/>
      <c r="BY2326" s="669"/>
      <c r="CA2326" s="669"/>
    </row>
    <row r="2327" spans="3:79" s="610" customFormat="1">
      <c r="C2327" s="611"/>
      <c r="D2327" s="612"/>
      <c r="E2327" s="613"/>
      <c r="F2327" s="614"/>
      <c r="J2327" s="612"/>
      <c r="N2327" s="668"/>
      <c r="P2327" s="618"/>
      <c r="Q2327" s="618"/>
      <c r="R2327" s="618"/>
      <c r="S2327" s="618"/>
      <c r="T2327" s="618"/>
      <c r="U2327" s="618"/>
      <c r="V2327" s="618"/>
      <c r="W2327" s="618"/>
      <c r="X2327" s="618"/>
      <c r="Y2327" s="618"/>
      <c r="Z2327" s="618"/>
      <c r="AC2327" s="619"/>
      <c r="AD2327" s="620"/>
      <c r="AJ2327" s="668"/>
      <c r="AO2327" s="612"/>
      <c r="AP2327" s="612"/>
      <c r="AY2327" s="623"/>
      <c r="BD2327" s="611"/>
      <c r="BG2327" s="624"/>
      <c r="BH2327" s="625"/>
      <c r="BI2327" s="672"/>
      <c r="BO2327" s="612"/>
      <c r="BY2327" s="669"/>
      <c r="CA2327" s="669"/>
    </row>
    <row r="2328" spans="3:79" s="610" customFormat="1">
      <c r="C2328" s="611"/>
      <c r="D2328" s="612"/>
      <c r="E2328" s="613"/>
      <c r="F2328" s="614"/>
      <c r="J2328" s="612"/>
      <c r="N2328" s="668"/>
      <c r="P2328" s="618"/>
      <c r="Q2328" s="618"/>
      <c r="R2328" s="618"/>
      <c r="S2328" s="618"/>
      <c r="T2328" s="618"/>
      <c r="U2328" s="618"/>
      <c r="V2328" s="618"/>
      <c r="W2328" s="618"/>
      <c r="X2328" s="618"/>
      <c r="Y2328" s="618"/>
      <c r="Z2328" s="618"/>
      <c r="AC2328" s="619"/>
      <c r="AD2328" s="620"/>
      <c r="AJ2328" s="668"/>
      <c r="AO2328" s="612"/>
      <c r="AP2328" s="612"/>
      <c r="AY2328" s="623"/>
      <c r="BD2328" s="611"/>
      <c r="BG2328" s="624"/>
      <c r="BH2328" s="625"/>
      <c r="BI2328" s="672"/>
      <c r="BO2328" s="612"/>
      <c r="BY2328" s="669"/>
      <c r="CA2328" s="669"/>
    </row>
    <row r="2329" spans="3:79" s="610" customFormat="1">
      <c r="C2329" s="611"/>
      <c r="D2329" s="612"/>
      <c r="E2329" s="613"/>
      <c r="F2329" s="614"/>
      <c r="J2329" s="612"/>
      <c r="N2329" s="668"/>
      <c r="P2329" s="618"/>
      <c r="Q2329" s="618"/>
      <c r="R2329" s="618"/>
      <c r="S2329" s="618"/>
      <c r="T2329" s="618"/>
      <c r="U2329" s="618"/>
      <c r="V2329" s="618"/>
      <c r="W2329" s="618"/>
      <c r="X2329" s="618"/>
      <c r="Y2329" s="618"/>
      <c r="Z2329" s="618"/>
      <c r="AC2329" s="619"/>
      <c r="AD2329" s="620"/>
      <c r="AJ2329" s="668"/>
      <c r="AO2329" s="612"/>
      <c r="AP2329" s="612"/>
      <c r="AY2329" s="623"/>
      <c r="BD2329" s="611"/>
      <c r="BG2329" s="624"/>
      <c r="BH2329" s="625"/>
      <c r="BI2329" s="672"/>
      <c r="BO2329" s="612"/>
      <c r="BY2329" s="669"/>
      <c r="CA2329" s="669"/>
    </row>
    <row r="2330" spans="3:79" s="610" customFormat="1">
      <c r="C2330" s="611"/>
      <c r="D2330" s="612"/>
      <c r="E2330" s="613"/>
      <c r="F2330" s="614"/>
      <c r="J2330" s="612"/>
      <c r="N2330" s="668"/>
      <c r="P2330" s="618"/>
      <c r="Q2330" s="618"/>
      <c r="R2330" s="618"/>
      <c r="S2330" s="618"/>
      <c r="T2330" s="618"/>
      <c r="U2330" s="618"/>
      <c r="V2330" s="618"/>
      <c r="W2330" s="618"/>
      <c r="X2330" s="618"/>
      <c r="Y2330" s="618"/>
      <c r="Z2330" s="618"/>
      <c r="AC2330" s="619"/>
      <c r="AD2330" s="620"/>
      <c r="AJ2330" s="668"/>
      <c r="AO2330" s="612"/>
      <c r="AP2330" s="612"/>
      <c r="AY2330" s="623"/>
      <c r="BD2330" s="611"/>
      <c r="BG2330" s="624"/>
      <c r="BH2330" s="625"/>
      <c r="BI2330" s="672"/>
      <c r="BO2330" s="612"/>
      <c r="BY2330" s="669"/>
      <c r="CA2330" s="669"/>
    </row>
    <row r="2331" spans="3:79" s="610" customFormat="1">
      <c r="C2331" s="611"/>
      <c r="D2331" s="612"/>
      <c r="E2331" s="613"/>
      <c r="F2331" s="614"/>
      <c r="J2331" s="612"/>
      <c r="N2331" s="668"/>
      <c r="P2331" s="618"/>
      <c r="Q2331" s="618"/>
      <c r="R2331" s="618"/>
      <c r="S2331" s="618"/>
      <c r="T2331" s="618"/>
      <c r="U2331" s="618"/>
      <c r="V2331" s="618"/>
      <c r="W2331" s="618"/>
      <c r="X2331" s="618"/>
      <c r="Y2331" s="618"/>
      <c r="Z2331" s="618"/>
      <c r="AC2331" s="619"/>
      <c r="AD2331" s="620"/>
      <c r="AJ2331" s="668"/>
      <c r="AO2331" s="612"/>
      <c r="AP2331" s="612"/>
      <c r="AY2331" s="623"/>
      <c r="BD2331" s="611"/>
      <c r="BG2331" s="624"/>
      <c r="BH2331" s="625"/>
      <c r="BI2331" s="672"/>
      <c r="BO2331" s="612"/>
      <c r="BY2331" s="669"/>
      <c r="CA2331" s="669"/>
    </row>
    <row r="2332" spans="3:79" s="610" customFormat="1">
      <c r="C2332" s="611"/>
      <c r="D2332" s="612"/>
      <c r="E2332" s="613"/>
      <c r="F2332" s="614"/>
      <c r="J2332" s="612"/>
      <c r="N2332" s="668"/>
      <c r="P2332" s="618"/>
      <c r="Q2332" s="618"/>
      <c r="R2332" s="618"/>
      <c r="S2332" s="618"/>
      <c r="T2332" s="618"/>
      <c r="U2332" s="618"/>
      <c r="V2332" s="618"/>
      <c r="W2332" s="618"/>
      <c r="X2332" s="618"/>
      <c r="Y2332" s="618"/>
      <c r="Z2332" s="618"/>
      <c r="AC2332" s="619"/>
      <c r="AD2332" s="620"/>
      <c r="AJ2332" s="668"/>
      <c r="AO2332" s="612"/>
      <c r="AP2332" s="612"/>
      <c r="AY2332" s="623"/>
      <c r="BD2332" s="611"/>
      <c r="BG2332" s="624"/>
      <c r="BH2332" s="625"/>
      <c r="BI2332" s="672"/>
      <c r="BO2332" s="612"/>
      <c r="BY2332" s="669"/>
      <c r="CA2332" s="669"/>
    </row>
    <row r="2333" spans="3:79" s="610" customFormat="1">
      <c r="C2333" s="611"/>
      <c r="D2333" s="612"/>
      <c r="E2333" s="613"/>
      <c r="F2333" s="614"/>
      <c r="J2333" s="612"/>
      <c r="N2333" s="668"/>
      <c r="P2333" s="618"/>
      <c r="Q2333" s="618"/>
      <c r="R2333" s="618"/>
      <c r="S2333" s="618"/>
      <c r="T2333" s="618"/>
      <c r="U2333" s="618"/>
      <c r="V2333" s="618"/>
      <c r="W2333" s="618"/>
      <c r="X2333" s="618"/>
      <c r="Y2333" s="618"/>
      <c r="Z2333" s="618"/>
      <c r="AC2333" s="619"/>
      <c r="AD2333" s="620"/>
      <c r="AJ2333" s="668"/>
      <c r="AO2333" s="612"/>
      <c r="AP2333" s="612"/>
      <c r="AY2333" s="623"/>
      <c r="BD2333" s="611"/>
      <c r="BG2333" s="624"/>
      <c r="BH2333" s="625"/>
      <c r="BI2333" s="672"/>
      <c r="BO2333" s="612"/>
      <c r="BY2333" s="669"/>
      <c r="CA2333" s="669"/>
    </row>
    <row r="2334" spans="3:79" s="610" customFormat="1">
      <c r="C2334" s="611"/>
      <c r="D2334" s="612"/>
      <c r="E2334" s="613"/>
      <c r="F2334" s="614"/>
      <c r="J2334" s="612"/>
      <c r="N2334" s="668"/>
      <c r="P2334" s="618"/>
      <c r="Q2334" s="618"/>
      <c r="R2334" s="618"/>
      <c r="S2334" s="618"/>
      <c r="T2334" s="618"/>
      <c r="U2334" s="618"/>
      <c r="V2334" s="618"/>
      <c r="W2334" s="618"/>
      <c r="X2334" s="618"/>
      <c r="Y2334" s="618"/>
      <c r="Z2334" s="618"/>
      <c r="AC2334" s="619"/>
      <c r="AD2334" s="620"/>
      <c r="AJ2334" s="668"/>
      <c r="AO2334" s="612"/>
      <c r="AP2334" s="612"/>
      <c r="AY2334" s="623"/>
      <c r="BD2334" s="611"/>
      <c r="BG2334" s="624"/>
      <c r="BH2334" s="625"/>
      <c r="BI2334" s="672"/>
      <c r="BO2334" s="612"/>
      <c r="BY2334" s="669"/>
      <c r="CA2334" s="669"/>
    </row>
    <row r="2335" spans="3:79" s="610" customFormat="1">
      <c r="C2335" s="611"/>
      <c r="D2335" s="612"/>
      <c r="E2335" s="613"/>
      <c r="F2335" s="614"/>
      <c r="J2335" s="612"/>
      <c r="N2335" s="668"/>
      <c r="P2335" s="618"/>
      <c r="Q2335" s="618"/>
      <c r="R2335" s="618"/>
      <c r="S2335" s="618"/>
      <c r="T2335" s="618"/>
      <c r="U2335" s="618"/>
      <c r="V2335" s="618"/>
      <c r="W2335" s="618"/>
      <c r="X2335" s="618"/>
      <c r="Y2335" s="618"/>
      <c r="Z2335" s="618"/>
      <c r="AC2335" s="619"/>
      <c r="AD2335" s="620"/>
      <c r="AJ2335" s="668"/>
      <c r="AO2335" s="612"/>
      <c r="AP2335" s="612"/>
      <c r="AY2335" s="623"/>
      <c r="BD2335" s="611"/>
      <c r="BG2335" s="624"/>
      <c r="BH2335" s="625"/>
      <c r="BI2335" s="672"/>
      <c r="BO2335" s="612"/>
      <c r="BY2335" s="669"/>
      <c r="CA2335" s="669"/>
    </row>
    <row r="2336" spans="3:79" s="610" customFormat="1">
      <c r="C2336" s="611"/>
      <c r="D2336" s="612"/>
      <c r="E2336" s="613"/>
      <c r="F2336" s="614"/>
      <c r="J2336" s="612"/>
      <c r="N2336" s="668"/>
      <c r="P2336" s="618"/>
      <c r="Q2336" s="618"/>
      <c r="R2336" s="618"/>
      <c r="S2336" s="618"/>
      <c r="T2336" s="618"/>
      <c r="U2336" s="618"/>
      <c r="V2336" s="618"/>
      <c r="W2336" s="618"/>
      <c r="X2336" s="618"/>
      <c r="Y2336" s="618"/>
      <c r="Z2336" s="618"/>
      <c r="AC2336" s="619"/>
      <c r="AD2336" s="620"/>
      <c r="AJ2336" s="668"/>
      <c r="AO2336" s="612"/>
      <c r="AP2336" s="612"/>
      <c r="AY2336" s="623"/>
      <c r="BD2336" s="611"/>
      <c r="BG2336" s="624"/>
      <c r="BH2336" s="625"/>
      <c r="BI2336" s="672"/>
      <c r="BO2336" s="612"/>
      <c r="BY2336" s="669"/>
      <c r="CA2336" s="669"/>
    </row>
    <row r="2337" spans="3:79" s="610" customFormat="1">
      <c r="C2337" s="611"/>
      <c r="D2337" s="612"/>
      <c r="E2337" s="613"/>
      <c r="F2337" s="614"/>
      <c r="J2337" s="612"/>
      <c r="N2337" s="668"/>
      <c r="P2337" s="618"/>
      <c r="Q2337" s="618"/>
      <c r="R2337" s="618"/>
      <c r="S2337" s="618"/>
      <c r="T2337" s="618"/>
      <c r="U2337" s="618"/>
      <c r="V2337" s="618"/>
      <c r="W2337" s="618"/>
      <c r="X2337" s="618"/>
      <c r="Y2337" s="618"/>
      <c r="Z2337" s="618"/>
      <c r="AC2337" s="619"/>
      <c r="AD2337" s="620"/>
      <c r="AJ2337" s="668"/>
      <c r="AO2337" s="612"/>
      <c r="AP2337" s="612"/>
      <c r="AY2337" s="623"/>
      <c r="BD2337" s="611"/>
      <c r="BG2337" s="624"/>
      <c r="BH2337" s="625"/>
      <c r="BI2337" s="672"/>
      <c r="BO2337" s="612"/>
      <c r="BY2337" s="669"/>
      <c r="CA2337" s="669"/>
    </row>
    <row r="2338" spans="3:79" s="610" customFormat="1">
      <c r="C2338" s="611"/>
      <c r="D2338" s="612"/>
      <c r="E2338" s="613"/>
      <c r="F2338" s="614"/>
      <c r="J2338" s="612"/>
      <c r="N2338" s="668"/>
      <c r="P2338" s="618"/>
      <c r="Q2338" s="618"/>
      <c r="R2338" s="618"/>
      <c r="S2338" s="618"/>
      <c r="T2338" s="618"/>
      <c r="U2338" s="618"/>
      <c r="V2338" s="618"/>
      <c r="W2338" s="618"/>
      <c r="X2338" s="618"/>
      <c r="Y2338" s="618"/>
      <c r="Z2338" s="618"/>
      <c r="AC2338" s="619"/>
      <c r="AD2338" s="620"/>
      <c r="AJ2338" s="668"/>
      <c r="AO2338" s="612"/>
      <c r="AP2338" s="612"/>
      <c r="AY2338" s="623"/>
      <c r="BD2338" s="611"/>
      <c r="BG2338" s="624"/>
      <c r="BH2338" s="625"/>
      <c r="BI2338" s="672"/>
      <c r="BO2338" s="612"/>
      <c r="BY2338" s="669"/>
      <c r="CA2338" s="669"/>
    </row>
    <row r="2339" spans="3:79" s="610" customFormat="1">
      <c r="C2339" s="611"/>
      <c r="D2339" s="612"/>
      <c r="E2339" s="613"/>
      <c r="F2339" s="614"/>
      <c r="J2339" s="612"/>
      <c r="N2339" s="668"/>
      <c r="P2339" s="618"/>
      <c r="Q2339" s="618"/>
      <c r="R2339" s="618"/>
      <c r="S2339" s="618"/>
      <c r="T2339" s="618"/>
      <c r="U2339" s="618"/>
      <c r="V2339" s="618"/>
      <c r="W2339" s="618"/>
      <c r="X2339" s="618"/>
      <c r="Y2339" s="618"/>
      <c r="Z2339" s="618"/>
      <c r="AC2339" s="619"/>
      <c r="AD2339" s="620"/>
      <c r="AJ2339" s="668"/>
      <c r="AO2339" s="612"/>
      <c r="AP2339" s="612"/>
      <c r="AY2339" s="623"/>
      <c r="BD2339" s="611"/>
      <c r="BG2339" s="624"/>
      <c r="BH2339" s="625"/>
      <c r="BI2339" s="672"/>
      <c r="BO2339" s="612"/>
      <c r="BY2339" s="669"/>
      <c r="CA2339" s="669"/>
    </row>
    <row r="2340" spans="3:79" s="610" customFormat="1">
      <c r="C2340" s="611"/>
      <c r="D2340" s="612"/>
      <c r="E2340" s="613"/>
      <c r="F2340" s="614"/>
      <c r="J2340" s="612"/>
      <c r="N2340" s="668"/>
      <c r="P2340" s="618"/>
      <c r="Q2340" s="618"/>
      <c r="R2340" s="618"/>
      <c r="S2340" s="618"/>
      <c r="T2340" s="618"/>
      <c r="U2340" s="618"/>
      <c r="V2340" s="618"/>
      <c r="W2340" s="618"/>
      <c r="X2340" s="618"/>
      <c r="Y2340" s="618"/>
      <c r="Z2340" s="618"/>
      <c r="AC2340" s="619"/>
      <c r="AD2340" s="620"/>
      <c r="AJ2340" s="668"/>
      <c r="AO2340" s="612"/>
      <c r="AP2340" s="612"/>
      <c r="AY2340" s="623"/>
      <c r="BD2340" s="611"/>
      <c r="BG2340" s="624"/>
      <c r="BH2340" s="625"/>
      <c r="BI2340" s="672"/>
      <c r="BO2340" s="612"/>
      <c r="BY2340" s="669"/>
      <c r="CA2340" s="669"/>
    </row>
    <row r="2341" spans="3:79" s="610" customFormat="1">
      <c r="C2341" s="611"/>
      <c r="D2341" s="612"/>
      <c r="E2341" s="613"/>
      <c r="F2341" s="614"/>
      <c r="J2341" s="612"/>
      <c r="N2341" s="668"/>
      <c r="P2341" s="618"/>
      <c r="Q2341" s="618"/>
      <c r="R2341" s="618"/>
      <c r="S2341" s="618"/>
      <c r="T2341" s="618"/>
      <c r="U2341" s="618"/>
      <c r="V2341" s="618"/>
      <c r="W2341" s="618"/>
      <c r="X2341" s="618"/>
      <c r="Y2341" s="618"/>
      <c r="Z2341" s="618"/>
      <c r="AC2341" s="619"/>
      <c r="AD2341" s="620"/>
      <c r="AJ2341" s="668"/>
      <c r="AO2341" s="612"/>
      <c r="AP2341" s="612"/>
      <c r="AY2341" s="623"/>
      <c r="BD2341" s="611"/>
      <c r="BG2341" s="624"/>
      <c r="BH2341" s="625"/>
      <c r="BI2341" s="672"/>
      <c r="BO2341" s="612"/>
      <c r="BY2341" s="669"/>
      <c r="CA2341" s="669"/>
    </row>
    <row r="2342" spans="3:79" s="610" customFormat="1">
      <c r="C2342" s="611"/>
      <c r="D2342" s="612"/>
      <c r="E2342" s="613"/>
      <c r="F2342" s="614"/>
      <c r="J2342" s="612"/>
      <c r="N2342" s="668"/>
      <c r="P2342" s="618"/>
      <c r="Q2342" s="618"/>
      <c r="R2342" s="618"/>
      <c r="S2342" s="618"/>
      <c r="T2342" s="618"/>
      <c r="U2342" s="618"/>
      <c r="V2342" s="618"/>
      <c r="W2342" s="618"/>
      <c r="X2342" s="618"/>
      <c r="Y2342" s="618"/>
      <c r="Z2342" s="618"/>
      <c r="AC2342" s="619"/>
      <c r="AD2342" s="620"/>
      <c r="AJ2342" s="668"/>
      <c r="AO2342" s="612"/>
      <c r="AP2342" s="612"/>
      <c r="AY2342" s="623"/>
      <c r="BD2342" s="611"/>
      <c r="BG2342" s="624"/>
      <c r="BH2342" s="625"/>
      <c r="BI2342" s="672"/>
      <c r="BO2342" s="612"/>
      <c r="BY2342" s="669"/>
      <c r="CA2342" s="669"/>
    </row>
    <row r="2343" spans="3:79" s="610" customFormat="1">
      <c r="C2343" s="611"/>
      <c r="D2343" s="612"/>
      <c r="E2343" s="613"/>
      <c r="F2343" s="614"/>
      <c r="J2343" s="612"/>
      <c r="N2343" s="668"/>
      <c r="P2343" s="618"/>
      <c r="Q2343" s="618"/>
      <c r="R2343" s="618"/>
      <c r="S2343" s="618"/>
      <c r="T2343" s="618"/>
      <c r="U2343" s="618"/>
      <c r="V2343" s="618"/>
      <c r="W2343" s="618"/>
      <c r="X2343" s="618"/>
      <c r="Y2343" s="618"/>
      <c r="Z2343" s="618"/>
      <c r="AC2343" s="619"/>
      <c r="AD2343" s="620"/>
      <c r="AJ2343" s="668"/>
      <c r="AO2343" s="612"/>
      <c r="AP2343" s="612"/>
      <c r="AY2343" s="623"/>
      <c r="BD2343" s="611"/>
      <c r="BG2343" s="624"/>
      <c r="BH2343" s="625"/>
      <c r="BI2343" s="672"/>
      <c r="BO2343" s="612"/>
      <c r="BY2343" s="669"/>
      <c r="CA2343" s="669"/>
    </row>
    <row r="2344" spans="3:79" s="610" customFormat="1">
      <c r="C2344" s="611"/>
      <c r="D2344" s="612"/>
      <c r="E2344" s="613"/>
      <c r="F2344" s="614"/>
      <c r="J2344" s="612"/>
      <c r="N2344" s="668"/>
      <c r="P2344" s="618"/>
      <c r="Q2344" s="618"/>
      <c r="R2344" s="618"/>
      <c r="S2344" s="618"/>
      <c r="T2344" s="618"/>
      <c r="U2344" s="618"/>
      <c r="V2344" s="618"/>
      <c r="W2344" s="618"/>
      <c r="X2344" s="618"/>
      <c r="Y2344" s="618"/>
      <c r="Z2344" s="618"/>
      <c r="AC2344" s="619"/>
      <c r="AD2344" s="620"/>
      <c r="AJ2344" s="668"/>
      <c r="AO2344" s="612"/>
      <c r="AP2344" s="612"/>
      <c r="AY2344" s="623"/>
      <c r="BD2344" s="611"/>
      <c r="BG2344" s="624"/>
      <c r="BH2344" s="625"/>
      <c r="BI2344" s="672"/>
      <c r="BO2344" s="612"/>
      <c r="BY2344" s="669"/>
      <c r="CA2344" s="669"/>
    </row>
    <row r="2345" spans="3:79" s="610" customFormat="1">
      <c r="C2345" s="611"/>
      <c r="D2345" s="612"/>
      <c r="E2345" s="613"/>
      <c r="F2345" s="614"/>
      <c r="J2345" s="612"/>
      <c r="N2345" s="668"/>
      <c r="P2345" s="618"/>
      <c r="Q2345" s="618"/>
      <c r="R2345" s="618"/>
      <c r="S2345" s="618"/>
      <c r="T2345" s="618"/>
      <c r="U2345" s="618"/>
      <c r="V2345" s="618"/>
      <c r="W2345" s="618"/>
      <c r="X2345" s="618"/>
      <c r="Y2345" s="618"/>
      <c r="Z2345" s="618"/>
      <c r="AC2345" s="619"/>
      <c r="AD2345" s="620"/>
      <c r="AJ2345" s="668"/>
      <c r="AO2345" s="612"/>
      <c r="AP2345" s="612"/>
      <c r="AY2345" s="623"/>
      <c r="BD2345" s="611"/>
      <c r="BG2345" s="624"/>
      <c r="BH2345" s="625"/>
      <c r="BI2345" s="672"/>
      <c r="BO2345" s="612"/>
      <c r="BY2345" s="669"/>
      <c r="CA2345" s="669"/>
    </row>
    <row r="2346" spans="3:79" s="610" customFormat="1">
      <c r="C2346" s="611"/>
      <c r="D2346" s="612"/>
      <c r="E2346" s="613"/>
      <c r="F2346" s="614"/>
      <c r="J2346" s="612"/>
      <c r="N2346" s="668"/>
      <c r="P2346" s="618"/>
      <c r="Q2346" s="618"/>
      <c r="R2346" s="618"/>
      <c r="S2346" s="618"/>
      <c r="T2346" s="618"/>
      <c r="U2346" s="618"/>
      <c r="V2346" s="618"/>
      <c r="W2346" s="618"/>
      <c r="X2346" s="618"/>
      <c r="Y2346" s="618"/>
      <c r="Z2346" s="618"/>
      <c r="AC2346" s="619"/>
      <c r="AD2346" s="620"/>
      <c r="AJ2346" s="668"/>
      <c r="AO2346" s="612"/>
      <c r="AP2346" s="612"/>
      <c r="AY2346" s="623"/>
      <c r="BD2346" s="611"/>
      <c r="BG2346" s="624"/>
      <c r="BH2346" s="625"/>
      <c r="BI2346" s="672"/>
      <c r="BO2346" s="612"/>
      <c r="BY2346" s="669"/>
      <c r="CA2346" s="669"/>
    </row>
    <row r="2347" spans="3:79" s="610" customFormat="1">
      <c r="C2347" s="611"/>
      <c r="D2347" s="612"/>
      <c r="E2347" s="613"/>
      <c r="F2347" s="614"/>
      <c r="J2347" s="612"/>
      <c r="N2347" s="668"/>
      <c r="P2347" s="618"/>
      <c r="Q2347" s="618"/>
      <c r="R2347" s="618"/>
      <c r="S2347" s="618"/>
      <c r="T2347" s="618"/>
      <c r="U2347" s="618"/>
      <c r="V2347" s="618"/>
      <c r="W2347" s="618"/>
      <c r="X2347" s="618"/>
      <c r="Y2347" s="618"/>
      <c r="Z2347" s="618"/>
      <c r="AC2347" s="619"/>
      <c r="AD2347" s="620"/>
      <c r="AJ2347" s="668"/>
      <c r="AO2347" s="612"/>
      <c r="AP2347" s="612"/>
      <c r="AY2347" s="623"/>
      <c r="BD2347" s="611"/>
      <c r="BG2347" s="624"/>
      <c r="BH2347" s="625"/>
      <c r="BI2347" s="672"/>
      <c r="BO2347" s="612"/>
      <c r="BY2347" s="669"/>
      <c r="CA2347" s="669"/>
    </row>
    <row r="2348" spans="3:79" s="610" customFormat="1">
      <c r="C2348" s="611"/>
      <c r="D2348" s="612"/>
      <c r="E2348" s="613"/>
      <c r="F2348" s="614"/>
      <c r="J2348" s="612"/>
      <c r="N2348" s="668"/>
      <c r="P2348" s="618"/>
      <c r="Q2348" s="618"/>
      <c r="R2348" s="618"/>
      <c r="S2348" s="618"/>
      <c r="T2348" s="618"/>
      <c r="U2348" s="618"/>
      <c r="V2348" s="618"/>
      <c r="W2348" s="618"/>
      <c r="X2348" s="618"/>
      <c r="Y2348" s="618"/>
      <c r="Z2348" s="618"/>
      <c r="AC2348" s="619"/>
      <c r="AD2348" s="620"/>
      <c r="AJ2348" s="668"/>
      <c r="AO2348" s="612"/>
      <c r="AP2348" s="612"/>
      <c r="AY2348" s="623"/>
      <c r="BD2348" s="611"/>
      <c r="BG2348" s="624"/>
      <c r="BH2348" s="625"/>
      <c r="BI2348" s="672"/>
      <c r="BO2348" s="612"/>
      <c r="BY2348" s="669"/>
      <c r="CA2348" s="669"/>
    </row>
    <row r="2349" spans="3:79" s="610" customFormat="1">
      <c r="C2349" s="611"/>
      <c r="D2349" s="612"/>
      <c r="E2349" s="613"/>
      <c r="F2349" s="614"/>
      <c r="J2349" s="612"/>
      <c r="N2349" s="668"/>
      <c r="P2349" s="618"/>
      <c r="Q2349" s="618"/>
      <c r="R2349" s="618"/>
      <c r="S2349" s="618"/>
      <c r="T2349" s="618"/>
      <c r="U2349" s="618"/>
      <c r="V2349" s="618"/>
      <c r="W2349" s="618"/>
      <c r="X2349" s="618"/>
      <c r="Y2349" s="618"/>
      <c r="Z2349" s="618"/>
      <c r="AC2349" s="619"/>
      <c r="AD2349" s="620"/>
      <c r="AJ2349" s="668"/>
      <c r="AO2349" s="612"/>
      <c r="AP2349" s="612"/>
      <c r="AY2349" s="623"/>
      <c r="BD2349" s="611"/>
      <c r="BG2349" s="624"/>
      <c r="BH2349" s="625"/>
      <c r="BI2349" s="672"/>
      <c r="BO2349" s="612"/>
      <c r="BY2349" s="669"/>
      <c r="CA2349" s="669"/>
    </row>
    <row r="2350" spans="3:79" s="610" customFormat="1">
      <c r="C2350" s="611"/>
      <c r="D2350" s="612"/>
      <c r="E2350" s="613"/>
      <c r="F2350" s="614"/>
      <c r="J2350" s="612"/>
      <c r="N2350" s="668"/>
      <c r="P2350" s="618"/>
      <c r="Q2350" s="618"/>
      <c r="R2350" s="618"/>
      <c r="S2350" s="618"/>
      <c r="T2350" s="618"/>
      <c r="U2350" s="618"/>
      <c r="V2350" s="618"/>
      <c r="W2350" s="618"/>
      <c r="X2350" s="618"/>
      <c r="Y2350" s="618"/>
      <c r="Z2350" s="618"/>
      <c r="AC2350" s="619"/>
      <c r="AD2350" s="620"/>
      <c r="AJ2350" s="668"/>
      <c r="AO2350" s="612"/>
      <c r="AP2350" s="612"/>
      <c r="AY2350" s="623"/>
      <c r="BD2350" s="611"/>
      <c r="BG2350" s="624"/>
      <c r="BH2350" s="625"/>
      <c r="BI2350" s="672"/>
      <c r="BO2350" s="612"/>
      <c r="BY2350" s="669"/>
      <c r="CA2350" s="669"/>
    </row>
    <row r="2351" spans="3:79" s="610" customFormat="1">
      <c r="C2351" s="611"/>
      <c r="D2351" s="612"/>
      <c r="E2351" s="613"/>
      <c r="F2351" s="614"/>
      <c r="J2351" s="612"/>
      <c r="N2351" s="668"/>
      <c r="P2351" s="618"/>
      <c r="Q2351" s="618"/>
      <c r="R2351" s="618"/>
      <c r="S2351" s="618"/>
      <c r="T2351" s="618"/>
      <c r="U2351" s="618"/>
      <c r="V2351" s="618"/>
      <c r="W2351" s="618"/>
      <c r="X2351" s="618"/>
      <c r="Y2351" s="618"/>
      <c r="Z2351" s="618"/>
      <c r="AC2351" s="619"/>
      <c r="AD2351" s="620"/>
      <c r="AJ2351" s="668"/>
      <c r="AO2351" s="612"/>
      <c r="AP2351" s="612"/>
      <c r="AY2351" s="623"/>
      <c r="BD2351" s="611"/>
      <c r="BG2351" s="624"/>
      <c r="BH2351" s="625"/>
      <c r="BI2351" s="672"/>
      <c r="BO2351" s="612"/>
      <c r="BY2351" s="669"/>
      <c r="CA2351" s="669"/>
    </row>
    <row r="2352" spans="3:79" s="610" customFormat="1">
      <c r="C2352" s="611"/>
      <c r="D2352" s="612"/>
      <c r="E2352" s="613"/>
      <c r="F2352" s="614"/>
      <c r="J2352" s="612"/>
      <c r="N2352" s="668"/>
      <c r="P2352" s="618"/>
      <c r="Q2352" s="618"/>
      <c r="R2352" s="618"/>
      <c r="S2352" s="618"/>
      <c r="T2352" s="618"/>
      <c r="U2352" s="618"/>
      <c r="V2352" s="618"/>
      <c r="W2352" s="618"/>
      <c r="X2352" s="618"/>
      <c r="Y2352" s="618"/>
      <c r="Z2352" s="618"/>
      <c r="AC2352" s="619"/>
      <c r="AD2352" s="620"/>
      <c r="AJ2352" s="668"/>
      <c r="AO2352" s="612"/>
      <c r="AP2352" s="612"/>
      <c r="AY2352" s="623"/>
      <c r="BD2352" s="611"/>
      <c r="BG2352" s="624"/>
      <c r="BH2352" s="625"/>
      <c r="BI2352" s="672"/>
      <c r="BO2352" s="612"/>
      <c r="BY2352" s="669"/>
      <c r="CA2352" s="669"/>
    </row>
    <row r="2353" spans="3:79" s="610" customFormat="1">
      <c r="C2353" s="611"/>
      <c r="D2353" s="612"/>
      <c r="E2353" s="613"/>
      <c r="F2353" s="614"/>
      <c r="J2353" s="612"/>
      <c r="N2353" s="668"/>
      <c r="P2353" s="618"/>
      <c r="Q2353" s="618"/>
      <c r="R2353" s="618"/>
      <c r="S2353" s="618"/>
      <c r="T2353" s="618"/>
      <c r="U2353" s="618"/>
      <c r="V2353" s="618"/>
      <c r="W2353" s="618"/>
      <c r="X2353" s="618"/>
      <c r="Y2353" s="618"/>
      <c r="Z2353" s="618"/>
      <c r="AC2353" s="619"/>
      <c r="AD2353" s="620"/>
      <c r="AJ2353" s="668"/>
      <c r="AO2353" s="612"/>
      <c r="AP2353" s="612"/>
      <c r="AY2353" s="623"/>
      <c r="BD2353" s="611"/>
      <c r="BG2353" s="624"/>
      <c r="BH2353" s="625"/>
      <c r="BI2353" s="672"/>
      <c r="BO2353" s="612"/>
      <c r="BY2353" s="669"/>
      <c r="CA2353" s="669"/>
    </row>
    <row r="2354" spans="3:79" s="610" customFormat="1">
      <c r="C2354" s="611"/>
      <c r="D2354" s="612"/>
      <c r="E2354" s="613"/>
      <c r="F2354" s="614"/>
      <c r="J2354" s="612"/>
      <c r="N2354" s="668"/>
      <c r="P2354" s="618"/>
      <c r="Q2354" s="618"/>
      <c r="R2354" s="618"/>
      <c r="S2354" s="618"/>
      <c r="T2354" s="618"/>
      <c r="U2354" s="618"/>
      <c r="V2354" s="618"/>
      <c r="W2354" s="618"/>
      <c r="X2354" s="618"/>
      <c r="Y2354" s="618"/>
      <c r="Z2354" s="618"/>
      <c r="AC2354" s="619"/>
      <c r="AD2354" s="620"/>
      <c r="AJ2354" s="668"/>
      <c r="AO2354" s="612"/>
      <c r="AP2354" s="612"/>
      <c r="AY2354" s="623"/>
      <c r="BD2354" s="611"/>
      <c r="BG2354" s="624"/>
      <c r="BH2354" s="625"/>
      <c r="BI2354" s="672"/>
      <c r="BO2354" s="612"/>
      <c r="BY2354" s="669"/>
      <c r="CA2354" s="669"/>
    </row>
    <row r="2355" spans="3:79" s="610" customFormat="1">
      <c r="C2355" s="611"/>
      <c r="D2355" s="612"/>
      <c r="E2355" s="613"/>
      <c r="F2355" s="614"/>
      <c r="J2355" s="612"/>
      <c r="N2355" s="668"/>
      <c r="P2355" s="618"/>
      <c r="Q2355" s="618"/>
      <c r="R2355" s="618"/>
      <c r="S2355" s="618"/>
      <c r="T2355" s="618"/>
      <c r="U2355" s="618"/>
      <c r="V2355" s="618"/>
      <c r="W2355" s="618"/>
      <c r="X2355" s="618"/>
      <c r="Y2355" s="618"/>
      <c r="Z2355" s="618"/>
      <c r="AC2355" s="619"/>
      <c r="AD2355" s="620"/>
      <c r="AJ2355" s="668"/>
      <c r="AO2355" s="612"/>
      <c r="AP2355" s="612"/>
      <c r="AY2355" s="623"/>
      <c r="BD2355" s="611"/>
      <c r="BG2355" s="624"/>
      <c r="BH2355" s="625"/>
      <c r="BI2355" s="672"/>
      <c r="BO2355" s="612"/>
      <c r="BY2355" s="669"/>
      <c r="CA2355" s="669"/>
    </row>
    <row r="2356" spans="3:79" s="610" customFormat="1">
      <c r="C2356" s="611"/>
      <c r="D2356" s="612"/>
      <c r="E2356" s="613"/>
      <c r="F2356" s="614"/>
      <c r="J2356" s="612"/>
      <c r="N2356" s="668"/>
      <c r="P2356" s="618"/>
      <c r="Q2356" s="618"/>
      <c r="R2356" s="618"/>
      <c r="S2356" s="618"/>
      <c r="T2356" s="618"/>
      <c r="U2356" s="618"/>
      <c r="V2356" s="618"/>
      <c r="W2356" s="618"/>
      <c r="X2356" s="618"/>
      <c r="Y2356" s="618"/>
      <c r="Z2356" s="618"/>
      <c r="AC2356" s="619"/>
      <c r="AD2356" s="620"/>
      <c r="AJ2356" s="668"/>
      <c r="AO2356" s="612"/>
      <c r="AP2356" s="612"/>
      <c r="AY2356" s="623"/>
      <c r="BD2356" s="611"/>
      <c r="BG2356" s="624"/>
      <c r="BH2356" s="625"/>
      <c r="BI2356" s="672"/>
      <c r="BO2356" s="612"/>
      <c r="BY2356" s="669"/>
      <c r="CA2356" s="669"/>
    </row>
    <row r="2357" spans="3:79" s="610" customFormat="1">
      <c r="C2357" s="611"/>
      <c r="D2357" s="612"/>
      <c r="E2357" s="613"/>
      <c r="F2357" s="614"/>
      <c r="J2357" s="612"/>
      <c r="N2357" s="668"/>
      <c r="P2357" s="618"/>
      <c r="Q2357" s="618"/>
      <c r="R2357" s="618"/>
      <c r="S2357" s="618"/>
      <c r="T2357" s="618"/>
      <c r="U2357" s="618"/>
      <c r="V2357" s="618"/>
      <c r="W2357" s="618"/>
      <c r="X2357" s="618"/>
      <c r="Y2357" s="618"/>
      <c r="Z2357" s="618"/>
      <c r="AC2357" s="619"/>
      <c r="AD2357" s="620"/>
      <c r="AJ2357" s="668"/>
      <c r="AO2357" s="612"/>
      <c r="AP2357" s="612"/>
      <c r="AY2357" s="623"/>
      <c r="BD2357" s="611"/>
      <c r="BG2357" s="624"/>
      <c r="BH2357" s="625"/>
      <c r="BI2357" s="672"/>
      <c r="BO2357" s="612"/>
      <c r="BY2357" s="669"/>
      <c r="CA2357" s="669"/>
    </row>
    <row r="2358" spans="3:79" s="610" customFormat="1">
      <c r="C2358" s="611"/>
      <c r="D2358" s="612"/>
      <c r="E2358" s="613"/>
      <c r="F2358" s="614"/>
      <c r="J2358" s="612"/>
      <c r="N2358" s="668"/>
      <c r="P2358" s="618"/>
      <c r="Q2358" s="618"/>
      <c r="R2358" s="618"/>
      <c r="S2358" s="618"/>
      <c r="T2358" s="618"/>
      <c r="U2358" s="618"/>
      <c r="V2358" s="618"/>
      <c r="W2358" s="618"/>
      <c r="X2358" s="618"/>
      <c r="Y2358" s="618"/>
      <c r="Z2358" s="618"/>
      <c r="AC2358" s="619"/>
      <c r="AD2358" s="620"/>
      <c r="AJ2358" s="668"/>
      <c r="AO2358" s="612"/>
      <c r="AP2358" s="612"/>
      <c r="AY2358" s="623"/>
      <c r="BD2358" s="611"/>
      <c r="BG2358" s="624"/>
      <c r="BH2358" s="625"/>
      <c r="BI2358" s="672"/>
      <c r="BO2358" s="612"/>
      <c r="BY2358" s="669"/>
      <c r="CA2358" s="669"/>
    </row>
    <row r="2359" spans="3:79" s="610" customFormat="1">
      <c r="C2359" s="611"/>
      <c r="D2359" s="612"/>
      <c r="E2359" s="613"/>
      <c r="F2359" s="614"/>
      <c r="J2359" s="612"/>
      <c r="N2359" s="668"/>
      <c r="P2359" s="618"/>
      <c r="Q2359" s="618"/>
      <c r="R2359" s="618"/>
      <c r="S2359" s="618"/>
      <c r="T2359" s="618"/>
      <c r="U2359" s="618"/>
      <c r="V2359" s="618"/>
      <c r="W2359" s="618"/>
      <c r="X2359" s="618"/>
      <c r="Y2359" s="618"/>
      <c r="Z2359" s="618"/>
      <c r="AC2359" s="619"/>
      <c r="AD2359" s="620"/>
      <c r="AJ2359" s="668"/>
      <c r="AO2359" s="612"/>
      <c r="AP2359" s="612"/>
      <c r="AY2359" s="623"/>
      <c r="BD2359" s="611"/>
      <c r="BG2359" s="624"/>
      <c r="BH2359" s="625"/>
      <c r="BI2359" s="672"/>
      <c r="BO2359" s="612"/>
      <c r="BY2359" s="669"/>
      <c r="CA2359" s="669"/>
    </row>
    <row r="2360" spans="3:79" s="610" customFormat="1">
      <c r="C2360" s="611"/>
      <c r="D2360" s="612"/>
      <c r="E2360" s="613"/>
      <c r="F2360" s="614"/>
      <c r="J2360" s="612"/>
      <c r="N2360" s="668"/>
      <c r="P2360" s="618"/>
      <c r="Q2360" s="618"/>
      <c r="R2360" s="618"/>
      <c r="S2360" s="618"/>
      <c r="T2360" s="618"/>
      <c r="U2360" s="618"/>
      <c r="V2360" s="618"/>
      <c r="W2360" s="618"/>
      <c r="X2360" s="618"/>
      <c r="Y2360" s="618"/>
      <c r="Z2360" s="618"/>
      <c r="AC2360" s="619"/>
      <c r="AD2360" s="620"/>
      <c r="AJ2360" s="668"/>
      <c r="AO2360" s="612"/>
      <c r="AP2360" s="612"/>
      <c r="AY2360" s="623"/>
      <c r="BD2360" s="611"/>
      <c r="BG2360" s="624"/>
      <c r="BH2360" s="625"/>
      <c r="BI2360" s="672"/>
      <c r="BO2360" s="612"/>
      <c r="BY2360" s="669"/>
      <c r="CA2360" s="669"/>
    </row>
    <row r="2361" spans="3:79" s="610" customFormat="1">
      <c r="C2361" s="611"/>
      <c r="D2361" s="612"/>
      <c r="E2361" s="613"/>
      <c r="F2361" s="614"/>
      <c r="J2361" s="612"/>
      <c r="N2361" s="668"/>
      <c r="P2361" s="618"/>
      <c r="Q2361" s="618"/>
      <c r="R2361" s="618"/>
      <c r="S2361" s="618"/>
      <c r="T2361" s="618"/>
      <c r="U2361" s="618"/>
      <c r="V2361" s="618"/>
      <c r="W2361" s="618"/>
      <c r="X2361" s="618"/>
      <c r="Y2361" s="618"/>
      <c r="Z2361" s="618"/>
      <c r="AC2361" s="619"/>
      <c r="AD2361" s="620"/>
      <c r="AJ2361" s="668"/>
      <c r="AO2361" s="612"/>
      <c r="AP2361" s="612"/>
      <c r="AY2361" s="623"/>
      <c r="BD2361" s="611"/>
      <c r="BG2361" s="624"/>
      <c r="BH2361" s="625"/>
      <c r="BI2361" s="672"/>
      <c r="BO2361" s="612"/>
      <c r="BY2361" s="669"/>
      <c r="CA2361" s="669"/>
    </row>
    <row r="2362" spans="3:79" s="610" customFormat="1">
      <c r="C2362" s="611"/>
      <c r="D2362" s="612"/>
      <c r="E2362" s="613"/>
      <c r="F2362" s="614"/>
      <c r="J2362" s="612"/>
      <c r="N2362" s="668"/>
      <c r="P2362" s="618"/>
      <c r="Q2362" s="618"/>
      <c r="R2362" s="618"/>
      <c r="S2362" s="618"/>
      <c r="T2362" s="618"/>
      <c r="U2362" s="618"/>
      <c r="V2362" s="618"/>
      <c r="W2362" s="618"/>
      <c r="X2362" s="618"/>
      <c r="Y2362" s="618"/>
      <c r="Z2362" s="618"/>
      <c r="AC2362" s="619"/>
      <c r="AD2362" s="620"/>
      <c r="AJ2362" s="668"/>
      <c r="AO2362" s="612"/>
      <c r="AP2362" s="612"/>
      <c r="AY2362" s="623"/>
      <c r="BD2362" s="611"/>
      <c r="BG2362" s="624"/>
      <c r="BH2362" s="625"/>
      <c r="BI2362" s="672"/>
      <c r="BO2362" s="612"/>
      <c r="BY2362" s="669"/>
      <c r="CA2362" s="669"/>
    </row>
    <row r="2363" spans="3:79" s="610" customFormat="1">
      <c r="C2363" s="611"/>
      <c r="D2363" s="612"/>
      <c r="E2363" s="613"/>
      <c r="F2363" s="614"/>
      <c r="J2363" s="612"/>
      <c r="N2363" s="668"/>
      <c r="P2363" s="618"/>
      <c r="Q2363" s="618"/>
      <c r="R2363" s="618"/>
      <c r="S2363" s="618"/>
      <c r="T2363" s="618"/>
      <c r="U2363" s="618"/>
      <c r="V2363" s="618"/>
      <c r="W2363" s="618"/>
      <c r="X2363" s="618"/>
      <c r="Y2363" s="618"/>
      <c r="Z2363" s="618"/>
      <c r="AC2363" s="619"/>
      <c r="AD2363" s="620"/>
      <c r="AJ2363" s="668"/>
      <c r="AO2363" s="612"/>
      <c r="AP2363" s="612"/>
      <c r="AY2363" s="623"/>
      <c r="BD2363" s="611"/>
      <c r="BG2363" s="624"/>
      <c r="BH2363" s="625"/>
      <c r="BI2363" s="672"/>
      <c r="BO2363" s="612"/>
      <c r="BY2363" s="669"/>
      <c r="CA2363" s="669"/>
    </row>
    <row r="2364" spans="3:79" s="610" customFormat="1">
      <c r="C2364" s="611"/>
      <c r="D2364" s="612"/>
      <c r="E2364" s="613"/>
      <c r="F2364" s="614"/>
      <c r="J2364" s="612"/>
      <c r="N2364" s="668"/>
      <c r="P2364" s="618"/>
      <c r="Q2364" s="618"/>
      <c r="R2364" s="618"/>
      <c r="S2364" s="618"/>
      <c r="T2364" s="618"/>
      <c r="U2364" s="618"/>
      <c r="V2364" s="618"/>
      <c r="W2364" s="618"/>
      <c r="X2364" s="618"/>
      <c r="Y2364" s="618"/>
      <c r="Z2364" s="618"/>
      <c r="AC2364" s="619"/>
      <c r="AD2364" s="620"/>
      <c r="AJ2364" s="668"/>
      <c r="AO2364" s="612"/>
      <c r="AP2364" s="612"/>
      <c r="AY2364" s="623"/>
      <c r="BD2364" s="611"/>
      <c r="BG2364" s="624"/>
      <c r="BH2364" s="625"/>
      <c r="BI2364" s="672"/>
      <c r="BO2364" s="612"/>
      <c r="BY2364" s="669"/>
      <c r="CA2364" s="669"/>
    </row>
    <row r="2365" spans="3:79" s="610" customFormat="1">
      <c r="C2365" s="611"/>
      <c r="D2365" s="612"/>
      <c r="E2365" s="613"/>
      <c r="F2365" s="614"/>
      <c r="J2365" s="612"/>
      <c r="N2365" s="668"/>
      <c r="P2365" s="618"/>
      <c r="Q2365" s="618"/>
      <c r="R2365" s="618"/>
      <c r="S2365" s="618"/>
      <c r="T2365" s="618"/>
      <c r="U2365" s="618"/>
      <c r="V2365" s="618"/>
      <c r="W2365" s="618"/>
      <c r="X2365" s="618"/>
      <c r="Y2365" s="618"/>
      <c r="Z2365" s="618"/>
      <c r="AC2365" s="619"/>
      <c r="AD2365" s="620"/>
      <c r="AJ2365" s="668"/>
      <c r="AO2365" s="612"/>
      <c r="AP2365" s="612"/>
      <c r="AY2365" s="623"/>
      <c r="BD2365" s="611"/>
      <c r="BG2365" s="624"/>
      <c r="BH2365" s="625"/>
      <c r="BI2365" s="672"/>
      <c r="BO2365" s="612"/>
      <c r="BY2365" s="669"/>
      <c r="CA2365" s="669"/>
    </row>
    <row r="2366" spans="3:79" s="610" customFormat="1">
      <c r="C2366" s="611"/>
      <c r="D2366" s="612"/>
      <c r="E2366" s="613"/>
      <c r="F2366" s="614"/>
      <c r="J2366" s="612"/>
      <c r="N2366" s="668"/>
      <c r="P2366" s="618"/>
      <c r="Q2366" s="618"/>
      <c r="R2366" s="618"/>
      <c r="S2366" s="618"/>
      <c r="T2366" s="618"/>
      <c r="U2366" s="618"/>
      <c r="V2366" s="618"/>
      <c r="W2366" s="618"/>
      <c r="X2366" s="618"/>
      <c r="Y2366" s="618"/>
      <c r="Z2366" s="618"/>
      <c r="AC2366" s="619"/>
      <c r="AD2366" s="620"/>
      <c r="AJ2366" s="668"/>
      <c r="AO2366" s="612"/>
      <c r="AP2366" s="612"/>
      <c r="AY2366" s="623"/>
      <c r="BD2366" s="611"/>
      <c r="BG2366" s="624"/>
      <c r="BH2366" s="625"/>
      <c r="BI2366" s="672"/>
      <c r="BO2366" s="612"/>
      <c r="BY2366" s="669"/>
      <c r="CA2366" s="669"/>
    </row>
    <row r="2367" spans="3:79" s="610" customFormat="1">
      <c r="C2367" s="611"/>
      <c r="D2367" s="612"/>
      <c r="E2367" s="613"/>
      <c r="F2367" s="614"/>
      <c r="J2367" s="612"/>
      <c r="N2367" s="668"/>
      <c r="P2367" s="618"/>
      <c r="Q2367" s="618"/>
      <c r="R2367" s="618"/>
      <c r="S2367" s="618"/>
      <c r="T2367" s="618"/>
      <c r="U2367" s="618"/>
      <c r="V2367" s="618"/>
      <c r="W2367" s="618"/>
      <c r="X2367" s="618"/>
      <c r="Y2367" s="618"/>
      <c r="Z2367" s="618"/>
      <c r="AC2367" s="619"/>
      <c r="AD2367" s="620"/>
      <c r="AJ2367" s="668"/>
      <c r="AO2367" s="612"/>
      <c r="AP2367" s="612"/>
      <c r="AY2367" s="623"/>
      <c r="BD2367" s="611"/>
      <c r="BG2367" s="624"/>
      <c r="BH2367" s="625"/>
      <c r="BI2367" s="672"/>
      <c r="BO2367" s="612"/>
      <c r="BY2367" s="669"/>
      <c r="CA2367" s="669"/>
    </row>
    <row r="2368" spans="3:79" s="610" customFormat="1">
      <c r="C2368" s="611"/>
      <c r="D2368" s="612"/>
      <c r="E2368" s="613"/>
      <c r="F2368" s="614"/>
      <c r="J2368" s="612"/>
      <c r="N2368" s="668"/>
      <c r="P2368" s="618"/>
      <c r="Q2368" s="618"/>
      <c r="R2368" s="618"/>
      <c r="S2368" s="618"/>
      <c r="T2368" s="618"/>
      <c r="U2368" s="618"/>
      <c r="V2368" s="618"/>
      <c r="W2368" s="618"/>
      <c r="X2368" s="618"/>
      <c r="Y2368" s="618"/>
      <c r="Z2368" s="618"/>
      <c r="AC2368" s="619"/>
      <c r="AD2368" s="620"/>
      <c r="AJ2368" s="668"/>
      <c r="AO2368" s="612"/>
      <c r="AP2368" s="612"/>
      <c r="AY2368" s="623"/>
      <c r="BD2368" s="611"/>
      <c r="BG2368" s="624"/>
      <c r="BH2368" s="625"/>
      <c r="BI2368" s="672"/>
      <c r="BO2368" s="612"/>
      <c r="BY2368" s="669"/>
      <c r="CA2368" s="669"/>
    </row>
    <row r="2369" spans="3:79" s="610" customFormat="1">
      <c r="C2369" s="611"/>
      <c r="D2369" s="612"/>
      <c r="E2369" s="613"/>
      <c r="F2369" s="614"/>
      <c r="J2369" s="612"/>
      <c r="N2369" s="668"/>
      <c r="P2369" s="618"/>
      <c r="Q2369" s="618"/>
      <c r="R2369" s="618"/>
      <c r="S2369" s="618"/>
      <c r="T2369" s="618"/>
      <c r="U2369" s="618"/>
      <c r="V2369" s="618"/>
      <c r="W2369" s="618"/>
      <c r="X2369" s="618"/>
      <c r="Y2369" s="618"/>
      <c r="Z2369" s="618"/>
      <c r="AC2369" s="619"/>
      <c r="AD2369" s="620"/>
      <c r="AJ2369" s="668"/>
      <c r="AO2369" s="612"/>
      <c r="AP2369" s="612"/>
      <c r="AY2369" s="623"/>
      <c r="BD2369" s="611"/>
      <c r="BG2369" s="624"/>
      <c r="BH2369" s="625"/>
      <c r="BI2369" s="672"/>
      <c r="BO2369" s="612"/>
      <c r="BY2369" s="669"/>
      <c r="CA2369" s="669"/>
    </row>
    <row r="2370" spans="3:79" s="610" customFormat="1">
      <c r="C2370" s="611"/>
      <c r="D2370" s="612"/>
      <c r="E2370" s="613"/>
      <c r="F2370" s="614"/>
      <c r="J2370" s="612"/>
      <c r="N2370" s="668"/>
      <c r="P2370" s="618"/>
      <c r="Q2370" s="618"/>
      <c r="R2370" s="618"/>
      <c r="S2370" s="618"/>
      <c r="T2370" s="618"/>
      <c r="U2370" s="618"/>
      <c r="V2370" s="618"/>
      <c r="W2370" s="618"/>
      <c r="X2370" s="618"/>
      <c r="Y2370" s="618"/>
      <c r="Z2370" s="618"/>
      <c r="AC2370" s="619"/>
      <c r="AD2370" s="620"/>
      <c r="AJ2370" s="668"/>
      <c r="AO2370" s="612"/>
      <c r="AP2370" s="612"/>
      <c r="AY2370" s="623"/>
      <c r="BD2370" s="611"/>
      <c r="BG2370" s="624"/>
      <c r="BH2370" s="625"/>
      <c r="BI2370" s="672"/>
      <c r="BO2370" s="612"/>
      <c r="BY2370" s="669"/>
      <c r="CA2370" s="669"/>
    </row>
    <row r="2371" spans="3:79" s="610" customFormat="1">
      <c r="C2371" s="611"/>
      <c r="D2371" s="612"/>
      <c r="E2371" s="613"/>
      <c r="F2371" s="614"/>
      <c r="J2371" s="612"/>
      <c r="N2371" s="668"/>
      <c r="P2371" s="618"/>
      <c r="Q2371" s="618"/>
      <c r="R2371" s="618"/>
      <c r="S2371" s="618"/>
      <c r="T2371" s="618"/>
      <c r="U2371" s="618"/>
      <c r="V2371" s="618"/>
      <c r="W2371" s="618"/>
      <c r="X2371" s="618"/>
      <c r="Y2371" s="618"/>
      <c r="Z2371" s="618"/>
      <c r="AC2371" s="619"/>
      <c r="AD2371" s="620"/>
      <c r="AJ2371" s="668"/>
      <c r="AO2371" s="612"/>
      <c r="AP2371" s="612"/>
      <c r="AY2371" s="623"/>
      <c r="BD2371" s="611"/>
      <c r="BG2371" s="624"/>
      <c r="BH2371" s="625"/>
      <c r="BI2371" s="672"/>
      <c r="BO2371" s="612"/>
      <c r="BY2371" s="669"/>
      <c r="CA2371" s="669"/>
    </row>
    <row r="2372" spans="3:79" s="610" customFormat="1">
      <c r="C2372" s="611"/>
      <c r="D2372" s="612"/>
      <c r="E2372" s="613"/>
      <c r="F2372" s="614"/>
      <c r="J2372" s="612"/>
      <c r="N2372" s="668"/>
      <c r="P2372" s="618"/>
      <c r="Q2372" s="618"/>
      <c r="R2372" s="618"/>
      <c r="S2372" s="618"/>
      <c r="T2372" s="618"/>
      <c r="U2372" s="618"/>
      <c r="V2372" s="618"/>
      <c r="W2372" s="618"/>
      <c r="X2372" s="618"/>
      <c r="Y2372" s="618"/>
      <c r="Z2372" s="618"/>
      <c r="AC2372" s="619"/>
      <c r="AD2372" s="620"/>
      <c r="AJ2372" s="668"/>
      <c r="AO2372" s="612"/>
      <c r="AP2372" s="612"/>
      <c r="AY2372" s="623"/>
      <c r="BD2372" s="611"/>
      <c r="BG2372" s="624"/>
      <c r="BH2372" s="625"/>
      <c r="BI2372" s="672"/>
      <c r="BO2372" s="612"/>
      <c r="BY2372" s="669"/>
      <c r="CA2372" s="669"/>
    </row>
    <row r="2373" spans="3:79" s="610" customFormat="1">
      <c r="C2373" s="611"/>
      <c r="D2373" s="612"/>
      <c r="E2373" s="613"/>
      <c r="F2373" s="614"/>
      <c r="J2373" s="612"/>
      <c r="N2373" s="668"/>
      <c r="P2373" s="618"/>
      <c r="Q2373" s="618"/>
      <c r="R2373" s="618"/>
      <c r="S2373" s="618"/>
      <c r="T2373" s="618"/>
      <c r="U2373" s="618"/>
      <c r="V2373" s="618"/>
      <c r="W2373" s="618"/>
      <c r="X2373" s="618"/>
      <c r="Y2373" s="618"/>
      <c r="Z2373" s="618"/>
      <c r="AC2373" s="619"/>
      <c r="AD2373" s="620"/>
      <c r="AJ2373" s="668"/>
      <c r="AO2373" s="612"/>
      <c r="AP2373" s="612"/>
      <c r="AY2373" s="623"/>
      <c r="BD2373" s="611"/>
      <c r="BG2373" s="624"/>
      <c r="BH2373" s="625"/>
      <c r="BI2373" s="672"/>
      <c r="BO2373" s="612"/>
      <c r="BY2373" s="669"/>
      <c r="CA2373" s="669"/>
    </row>
    <row r="2374" spans="3:79" s="610" customFormat="1">
      <c r="C2374" s="611"/>
      <c r="D2374" s="612"/>
      <c r="E2374" s="613"/>
      <c r="F2374" s="614"/>
      <c r="J2374" s="612"/>
      <c r="N2374" s="668"/>
      <c r="P2374" s="618"/>
      <c r="Q2374" s="618"/>
      <c r="R2374" s="618"/>
      <c r="S2374" s="618"/>
      <c r="T2374" s="618"/>
      <c r="U2374" s="618"/>
      <c r="V2374" s="618"/>
      <c r="W2374" s="618"/>
      <c r="X2374" s="618"/>
      <c r="Y2374" s="618"/>
      <c r="Z2374" s="618"/>
      <c r="AC2374" s="619"/>
      <c r="AD2374" s="620"/>
      <c r="AJ2374" s="668"/>
      <c r="AO2374" s="612"/>
      <c r="AP2374" s="612"/>
      <c r="AY2374" s="623"/>
      <c r="BD2374" s="611"/>
      <c r="BG2374" s="624"/>
      <c r="BH2374" s="625"/>
      <c r="BI2374" s="672"/>
      <c r="BO2374" s="612"/>
      <c r="BY2374" s="669"/>
      <c r="CA2374" s="669"/>
    </row>
    <row r="2375" spans="3:79" s="610" customFormat="1">
      <c r="C2375" s="611"/>
      <c r="D2375" s="612"/>
      <c r="E2375" s="613"/>
      <c r="F2375" s="614"/>
      <c r="J2375" s="612"/>
      <c r="N2375" s="668"/>
      <c r="P2375" s="618"/>
      <c r="Q2375" s="618"/>
      <c r="R2375" s="618"/>
      <c r="S2375" s="618"/>
      <c r="T2375" s="618"/>
      <c r="U2375" s="618"/>
      <c r="V2375" s="618"/>
      <c r="W2375" s="618"/>
      <c r="X2375" s="618"/>
      <c r="Y2375" s="618"/>
      <c r="Z2375" s="618"/>
      <c r="AC2375" s="619"/>
      <c r="AD2375" s="620"/>
      <c r="AJ2375" s="668"/>
      <c r="AO2375" s="612"/>
      <c r="AP2375" s="612"/>
      <c r="AY2375" s="623"/>
      <c r="BD2375" s="611"/>
      <c r="BG2375" s="624"/>
      <c r="BH2375" s="625"/>
      <c r="BI2375" s="672"/>
      <c r="BO2375" s="612"/>
      <c r="BY2375" s="669"/>
      <c r="CA2375" s="669"/>
    </row>
    <row r="2376" spans="3:79" s="610" customFormat="1">
      <c r="C2376" s="611"/>
      <c r="D2376" s="612"/>
      <c r="E2376" s="613"/>
      <c r="F2376" s="614"/>
      <c r="J2376" s="612"/>
      <c r="N2376" s="668"/>
      <c r="P2376" s="618"/>
      <c r="Q2376" s="618"/>
      <c r="R2376" s="618"/>
      <c r="S2376" s="618"/>
      <c r="T2376" s="618"/>
      <c r="U2376" s="618"/>
      <c r="V2376" s="618"/>
      <c r="W2376" s="618"/>
      <c r="X2376" s="618"/>
      <c r="Y2376" s="618"/>
      <c r="Z2376" s="618"/>
      <c r="AC2376" s="619"/>
      <c r="AD2376" s="620"/>
      <c r="AJ2376" s="668"/>
      <c r="AO2376" s="612"/>
      <c r="AP2376" s="612"/>
      <c r="AY2376" s="623"/>
      <c r="BD2376" s="611"/>
      <c r="BG2376" s="624"/>
      <c r="BH2376" s="625"/>
      <c r="BI2376" s="672"/>
      <c r="BO2376" s="612"/>
      <c r="BY2376" s="669"/>
      <c r="CA2376" s="669"/>
    </row>
    <row r="2377" spans="3:79" s="610" customFormat="1">
      <c r="C2377" s="611"/>
      <c r="D2377" s="612"/>
      <c r="E2377" s="613"/>
      <c r="F2377" s="614"/>
      <c r="J2377" s="612"/>
      <c r="N2377" s="668"/>
      <c r="P2377" s="618"/>
      <c r="Q2377" s="618"/>
      <c r="R2377" s="618"/>
      <c r="S2377" s="618"/>
      <c r="T2377" s="618"/>
      <c r="U2377" s="618"/>
      <c r="V2377" s="618"/>
      <c r="W2377" s="618"/>
      <c r="X2377" s="618"/>
      <c r="Y2377" s="618"/>
      <c r="Z2377" s="618"/>
      <c r="AC2377" s="619"/>
      <c r="AD2377" s="620"/>
      <c r="AJ2377" s="668"/>
      <c r="AO2377" s="612"/>
      <c r="AP2377" s="612"/>
      <c r="AY2377" s="623"/>
      <c r="BD2377" s="611"/>
      <c r="BG2377" s="624"/>
      <c r="BH2377" s="625"/>
      <c r="BI2377" s="672"/>
      <c r="BO2377" s="612"/>
      <c r="BY2377" s="669"/>
      <c r="CA2377" s="669"/>
    </row>
    <row r="2378" spans="3:79" s="610" customFormat="1">
      <c r="C2378" s="611"/>
      <c r="D2378" s="612"/>
      <c r="E2378" s="613"/>
      <c r="F2378" s="614"/>
      <c r="J2378" s="612"/>
      <c r="N2378" s="668"/>
      <c r="P2378" s="618"/>
      <c r="Q2378" s="618"/>
      <c r="R2378" s="618"/>
      <c r="S2378" s="618"/>
      <c r="T2378" s="618"/>
      <c r="U2378" s="618"/>
      <c r="V2378" s="618"/>
      <c r="W2378" s="618"/>
      <c r="X2378" s="618"/>
      <c r="Y2378" s="618"/>
      <c r="Z2378" s="618"/>
      <c r="AC2378" s="619"/>
      <c r="AD2378" s="620"/>
      <c r="AJ2378" s="668"/>
      <c r="AO2378" s="612"/>
      <c r="AP2378" s="612"/>
      <c r="AY2378" s="623"/>
      <c r="BD2378" s="611"/>
      <c r="BG2378" s="624"/>
      <c r="BH2378" s="625"/>
      <c r="BI2378" s="672"/>
      <c r="BO2378" s="612"/>
      <c r="BY2378" s="669"/>
      <c r="CA2378" s="669"/>
    </row>
    <row r="2379" spans="3:79" s="610" customFormat="1">
      <c r="C2379" s="611"/>
      <c r="D2379" s="612"/>
      <c r="E2379" s="613"/>
      <c r="F2379" s="614"/>
      <c r="J2379" s="612"/>
      <c r="N2379" s="668"/>
      <c r="P2379" s="618"/>
      <c r="Q2379" s="618"/>
      <c r="R2379" s="618"/>
      <c r="S2379" s="618"/>
      <c r="T2379" s="618"/>
      <c r="U2379" s="618"/>
      <c r="V2379" s="618"/>
      <c r="W2379" s="618"/>
      <c r="X2379" s="618"/>
      <c r="Y2379" s="618"/>
      <c r="Z2379" s="618"/>
      <c r="AC2379" s="619"/>
      <c r="AD2379" s="620"/>
      <c r="AJ2379" s="668"/>
      <c r="AO2379" s="612"/>
      <c r="AP2379" s="612"/>
      <c r="AY2379" s="623"/>
      <c r="BD2379" s="611"/>
      <c r="BG2379" s="624"/>
      <c r="BH2379" s="625"/>
      <c r="BI2379" s="672"/>
      <c r="BO2379" s="612"/>
      <c r="BY2379" s="669"/>
      <c r="CA2379" s="669"/>
    </row>
    <row r="2380" spans="3:79" s="610" customFormat="1">
      <c r="C2380" s="611"/>
      <c r="D2380" s="612"/>
      <c r="E2380" s="613"/>
      <c r="F2380" s="614"/>
      <c r="J2380" s="612"/>
      <c r="N2380" s="668"/>
      <c r="P2380" s="618"/>
      <c r="Q2380" s="618"/>
      <c r="R2380" s="618"/>
      <c r="S2380" s="618"/>
      <c r="T2380" s="618"/>
      <c r="U2380" s="618"/>
      <c r="V2380" s="618"/>
      <c r="W2380" s="618"/>
      <c r="X2380" s="618"/>
      <c r="Y2380" s="618"/>
      <c r="Z2380" s="618"/>
      <c r="AC2380" s="619"/>
      <c r="AD2380" s="620"/>
      <c r="AJ2380" s="668"/>
      <c r="AO2380" s="612"/>
      <c r="AP2380" s="612"/>
      <c r="AY2380" s="623"/>
      <c r="BD2380" s="611"/>
      <c r="BG2380" s="624"/>
      <c r="BH2380" s="625"/>
      <c r="BI2380" s="672"/>
      <c r="BO2380" s="612"/>
      <c r="BY2380" s="669"/>
      <c r="CA2380" s="669"/>
    </row>
    <row r="2381" spans="3:79" s="610" customFormat="1">
      <c r="C2381" s="611"/>
      <c r="D2381" s="612"/>
      <c r="E2381" s="613"/>
      <c r="F2381" s="614"/>
      <c r="J2381" s="612"/>
      <c r="N2381" s="668"/>
      <c r="P2381" s="618"/>
      <c r="Q2381" s="618"/>
      <c r="R2381" s="618"/>
      <c r="S2381" s="618"/>
      <c r="T2381" s="618"/>
      <c r="U2381" s="618"/>
      <c r="V2381" s="618"/>
      <c r="W2381" s="618"/>
      <c r="X2381" s="618"/>
      <c r="Y2381" s="618"/>
      <c r="Z2381" s="618"/>
      <c r="AC2381" s="619"/>
      <c r="AD2381" s="620"/>
      <c r="AJ2381" s="668"/>
      <c r="AO2381" s="612"/>
      <c r="AP2381" s="612"/>
      <c r="AY2381" s="623"/>
      <c r="BD2381" s="611"/>
      <c r="BG2381" s="624"/>
      <c r="BH2381" s="625"/>
      <c r="BI2381" s="672"/>
      <c r="BO2381" s="612"/>
      <c r="BY2381" s="669"/>
      <c r="CA2381" s="669"/>
    </row>
    <row r="2382" spans="3:79" s="610" customFormat="1">
      <c r="C2382" s="611"/>
      <c r="D2382" s="612"/>
      <c r="E2382" s="613"/>
      <c r="F2382" s="614"/>
      <c r="J2382" s="612"/>
      <c r="N2382" s="668"/>
      <c r="P2382" s="618"/>
      <c r="Q2382" s="618"/>
      <c r="R2382" s="618"/>
      <c r="S2382" s="618"/>
      <c r="T2382" s="618"/>
      <c r="U2382" s="618"/>
      <c r="V2382" s="618"/>
      <c r="W2382" s="618"/>
      <c r="X2382" s="618"/>
      <c r="Y2382" s="618"/>
      <c r="Z2382" s="618"/>
      <c r="AC2382" s="619"/>
      <c r="AD2382" s="620"/>
      <c r="AJ2382" s="668"/>
      <c r="AO2382" s="612"/>
      <c r="AP2382" s="612"/>
      <c r="AY2382" s="623"/>
      <c r="BD2382" s="611"/>
      <c r="BG2382" s="624"/>
      <c r="BH2382" s="625"/>
      <c r="BI2382" s="672"/>
      <c r="BO2382" s="612"/>
      <c r="BY2382" s="669"/>
      <c r="CA2382" s="669"/>
    </row>
    <row r="2383" spans="3:79" s="610" customFormat="1">
      <c r="C2383" s="611"/>
      <c r="D2383" s="612"/>
      <c r="E2383" s="613"/>
      <c r="F2383" s="614"/>
      <c r="J2383" s="612"/>
      <c r="N2383" s="668"/>
      <c r="P2383" s="618"/>
      <c r="Q2383" s="618"/>
      <c r="R2383" s="618"/>
      <c r="S2383" s="618"/>
      <c r="T2383" s="618"/>
      <c r="U2383" s="618"/>
      <c r="V2383" s="618"/>
      <c r="W2383" s="618"/>
      <c r="X2383" s="618"/>
      <c r="Y2383" s="618"/>
      <c r="Z2383" s="618"/>
      <c r="AC2383" s="619"/>
      <c r="AD2383" s="620"/>
      <c r="AJ2383" s="668"/>
      <c r="AO2383" s="612"/>
      <c r="AP2383" s="612"/>
      <c r="AY2383" s="623"/>
      <c r="BD2383" s="611"/>
      <c r="BG2383" s="624"/>
      <c r="BH2383" s="625"/>
      <c r="BI2383" s="672"/>
      <c r="BO2383" s="612"/>
      <c r="BY2383" s="669"/>
      <c r="CA2383" s="669"/>
    </row>
    <row r="2384" spans="3:79" s="610" customFormat="1">
      <c r="C2384" s="611"/>
      <c r="D2384" s="612"/>
      <c r="E2384" s="613"/>
      <c r="F2384" s="614"/>
      <c r="J2384" s="612"/>
      <c r="N2384" s="668"/>
      <c r="P2384" s="618"/>
      <c r="Q2384" s="618"/>
      <c r="R2384" s="618"/>
      <c r="S2384" s="618"/>
      <c r="T2384" s="618"/>
      <c r="U2384" s="618"/>
      <c r="V2384" s="618"/>
      <c r="W2384" s="618"/>
      <c r="X2384" s="618"/>
      <c r="Y2384" s="618"/>
      <c r="Z2384" s="618"/>
      <c r="AC2384" s="619"/>
      <c r="AD2384" s="620"/>
      <c r="AJ2384" s="668"/>
      <c r="AO2384" s="612"/>
      <c r="AP2384" s="612"/>
      <c r="AY2384" s="623"/>
      <c r="BD2384" s="611"/>
      <c r="BG2384" s="624"/>
      <c r="BH2384" s="625"/>
      <c r="BI2384" s="672"/>
      <c r="BO2384" s="612"/>
      <c r="BY2384" s="669"/>
      <c r="CA2384" s="669"/>
    </row>
    <row r="2385" spans="3:79" s="610" customFormat="1">
      <c r="C2385" s="611"/>
      <c r="D2385" s="612"/>
      <c r="E2385" s="613"/>
      <c r="F2385" s="614"/>
      <c r="J2385" s="612"/>
      <c r="N2385" s="668"/>
      <c r="P2385" s="618"/>
      <c r="Q2385" s="618"/>
      <c r="R2385" s="618"/>
      <c r="S2385" s="618"/>
      <c r="T2385" s="618"/>
      <c r="U2385" s="618"/>
      <c r="V2385" s="618"/>
      <c r="W2385" s="618"/>
      <c r="X2385" s="618"/>
      <c r="Y2385" s="618"/>
      <c r="Z2385" s="618"/>
      <c r="AC2385" s="619"/>
      <c r="AD2385" s="620"/>
      <c r="AJ2385" s="668"/>
      <c r="AO2385" s="612"/>
      <c r="AP2385" s="612"/>
      <c r="AY2385" s="623"/>
      <c r="BD2385" s="611"/>
      <c r="BG2385" s="624"/>
      <c r="BH2385" s="625"/>
      <c r="BI2385" s="672"/>
      <c r="BO2385" s="612"/>
      <c r="BY2385" s="669"/>
      <c r="CA2385" s="669"/>
    </row>
    <row r="2386" spans="3:79" s="610" customFormat="1">
      <c r="C2386" s="611"/>
      <c r="D2386" s="612"/>
      <c r="E2386" s="613"/>
      <c r="F2386" s="614"/>
      <c r="J2386" s="612"/>
      <c r="N2386" s="668"/>
      <c r="P2386" s="618"/>
      <c r="Q2386" s="618"/>
      <c r="R2386" s="618"/>
      <c r="S2386" s="618"/>
      <c r="T2386" s="618"/>
      <c r="U2386" s="618"/>
      <c r="V2386" s="618"/>
      <c r="W2386" s="618"/>
      <c r="X2386" s="618"/>
      <c r="Y2386" s="618"/>
      <c r="Z2386" s="618"/>
      <c r="AC2386" s="619"/>
      <c r="AD2386" s="620"/>
      <c r="AJ2386" s="668"/>
      <c r="AO2386" s="612"/>
      <c r="AP2386" s="612"/>
      <c r="AY2386" s="623"/>
      <c r="BD2386" s="611"/>
      <c r="BG2386" s="624"/>
      <c r="BH2386" s="625"/>
      <c r="BI2386" s="672"/>
      <c r="BO2386" s="612"/>
      <c r="BY2386" s="669"/>
      <c r="CA2386" s="669"/>
    </row>
    <row r="2387" spans="3:79" s="610" customFormat="1">
      <c r="C2387" s="611"/>
      <c r="D2387" s="612"/>
      <c r="E2387" s="613"/>
      <c r="F2387" s="614"/>
      <c r="J2387" s="612"/>
      <c r="N2387" s="668"/>
      <c r="P2387" s="618"/>
      <c r="Q2387" s="618"/>
      <c r="R2387" s="618"/>
      <c r="S2387" s="618"/>
      <c r="T2387" s="618"/>
      <c r="U2387" s="618"/>
      <c r="V2387" s="618"/>
      <c r="W2387" s="618"/>
      <c r="X2387" s="618"/>
      <c r="Y2387" s="618"/>
      <c r="Z2387" s="618"/>
      <c r="AC2387" s="619"/>
      <c r="AD2387" s="620"/>
      <c r="AJ2387" s="668"/>
      <c r="AO2387" s="612"/>
      <c r="AP2387" s="612"/>
      <c r="AY2387" s="623"/>
      <c r="BD2387" s="611"/>
      <c r="BG2387" s="624"/>
      <c r="BH2387" s="625"/>
      <c r="BI2387" s="672"/>
      <c r="BO2387" s="612"/>
      <c r="BY2387" s="669"/>
      <c r="CA2387" s="669"/>
    </row>
    <row r="2388" spans="3:79" s="610" customFormat="1">
      <c r="C2388" s="611"/>
      <c r="D2388" s="612"/>
      <c r="E2388" s="613"/>
      <c r="F2388" s="614"/>
      <c r="J2388" s="612"/>
      <c r="N2388" s="668"/>
      <c r="P2388" s="618"/>
      <c r="Q2388" s="618"/>
      <c r="R2388" s="618"/>
      <c r="S2388" s="618"/>
      <c r="T2388" s="618"/>
      <c r="U2388" s="618"/>
      <c r="V2388" s="618"/>
      <c r="W2388" s="618"/>
      <c r="X2388" s="618"/>
      <c r="Y2388" s="618"/>
      <c r="Z2388" s="618"/>
      <c r="AC2388" s="619"/>
      <c r="AD2388" s="620"/>
      <c r="AJ2388" s="668"/>
      <c r="AO2388" s="612"/>
      <c r="AP2388" s="612"/>
      <c r="AY2388" s="623"/>
      <c r="BD2388" s="611"/>
      <c r="BG2388" s="624"/>
      <c r="BH2388" s="625"/>
      <c r="BI2388" s="672"/>
      <c r="BO2388" s="612"/>
      <c r="BY2388" s="669"/>
      <c r="CA2388" s="669"/>
    </row>
    <row r="2389" spans="3:79" s="610" customFormat="1">
      <c r="C2389" s="611"/>
      <c r="D2389" s="612"/>
      <c r="E2389" s="613"/>
      <c r="F2389" s="614"/>
      <c r="J2389" s="612"/>
      <c r="N2389" s="668"/>
      <c r="P2389" s="618"/>
      <c r="Q2389" s="618"/>
      <c r="R2389" s="618"/>
      <c r="S2389" s="618"/>
      <c r="T2389" s="618"/>
      <c r="U2389" s="618"/>
      <c r="V2389" s="618"/>
      <c r="W2389" s="618"/>
      <c r="X2389" s="618"/>
      <c r="Y2389" s="618"/>
      <c r="Z2389" s="618"/>
      <c r="AC2389" s="619"/>
      <c r="AD2389" s="620"/>
      <c r="AJ2389" s="668"/>
      <c r="AO2389" s="612"/>
      <c r="AP2389" s="612"/>
      <c r="AY2389" s="623"/>
      <c r="BD2389" s="611"/>
      <c r="BG2389" s="624"/>
      <c r="BH2389" s="625"/>
      <c r="BI2389" s="672"/>
      <c r="BO2389" s="612"/>
      <c r="BY2389" s="669"/>
      <c r="CA2389" s="669"/>
    </row>
    <row r="2390" spans="3:79" s="610" customFormat="1">
      <c r="C2390" s="611"/>
      <c r="D2390" s="612"/>
      <c r="E2390" s="613"/>
      <c r="F2390" s="614"/>
      <c r="J2390" s="612"/>
      <c r="N2390" s="668"/>
      <c r="P2390" s="618"/>
      <c r="Q2390" s="618"/>
      <c r="R2390" s="618"/>
      <c r="S2390" s="618"/>
      <c r="T2390" s="618"/>
      <c r="U2390" s="618"/>
      <c r="V2390" s="618"/>
      <c r="W2390" s="618"/>
      <c r="X2390" s="618"/>
      <c r="Y2390" s="618"/>
      <c r="Z2390" s="618"/>
      <c r="AC2390" s="619"/>
      <c r="AD2390" s="620"/>
      <c r="AJ2390" s="668"/>
      <c r="AO2390" s="612"/>
      <c r="AP2390" s="612"/>
      <c r="AY2390" s="623"/>
      <c r="BD2390" s="611"/>
      <c r="BG2390" s="624"/>
      <c r="BH2390" s="625"/>
      <c r="BI2390" s="672"/>
      <c r="BO2390" s="612"/>
      <c r="BY2390" s="669"/>
      <c r="CA2390" s="669"/>
    </row>
    <row r="2391" spans="3:79" s="610" customFormat="1">
      <c r="C2391" s="611"/>
      <c r="D2391" s="612"/>
      <c r="E2391" s="613"/>
      <c r="F2391" s="614"/>
      <c r="J2391" s="612"/>
      <c r="N2391" s="668"/>
      <c r="P2391" s="618"/>
      <c r="Q2391" s="618"/>
      <c r="R2391" s="618"/>
      <c r="S2391" s="618"/>
      <c r="T2391" s="618"/>
      <c r="U2391" s="618"/>
      <c r="V2391" s="618"/>
      <c r="W2391" s="618"/>
      <c r="X2391" s="618"/>
      <c r="Y2391" s="618"/>
      <c r="Z2391" s="618"/>
      <c r="AC2391" s="619"/>
      <c r="AD2391" s="620"/>
      <c r="AJ2391" s="668"/>
      <c r="AO2391" s="612"/>
      <c r="AP2391" s="612"/>
      <c r="AY2391" s="623"/>
      <c r="BD2391" s="611"/>
      <c r="BG2391" s="624"/>
      <c r="BH2391" s="625"/>
      <c r="BI2391" s="672"/>
      <c r="BO2391" s="612"/>
      <c r="BY2391" s="669"/>
      <c r="CA2391" s="669"/>
    </row>
    <row r="2392" spans="3:79" s="610" customFormat="1">
      <c r="C2392" s="611"/>
      <c r="D2392" s="612"/>
      <c r="E2392" s="613"/>
      <c r="F2392" s="614"/>
      <c r="J2392" s="612"/>
      <c r="N2392" s="668"/>
      <c r="P2392" s="618"/>
      <c r="Q2392" s="618"/>
      <c r="R2392" s="618"/>
      <c r="S2392" s="618"/>
      <c r="T2392" s="618"/>
      <c r="U2392" s="618"/>
      <c r="V2392" s="618"/>
      <c r="W2392" s="618"/>
      <c r="X2392" s="618"/>
      <c r="Y2392" s="618"/>
      <c r="Z2392" s="618"/>
      <c r="AC2392" s="619"/>
      <c r="AD2392" s="620"/>
      <c r="AJ2392" s="668"/>
      <c r="AO2392" s="612"/>
      <c r="AP2392" s="612"/>
      <c r="AY2392" s="623"/>
      <c r="BD2392" s="611"/>
      <c r="BG2392" s="624"/>
      <c r="BH2392" s="625"/>
      <c r="BI2392" s="672"/>
      <c r="BO2392" s="612"/>
      <c r="BY2392" s="669"/>
      <c r="CA2392" s="669"/>
    </row>
    <row r="2393" spans="3:79" s="610" customFormat="1">
      <c r="C2393" s="611"/>
      <c r="D2393" s="612"/>
      <c r="E2393" s="613"/>
      <c r="F2393" s="614"/>
      <c r="J2393" s="612"/>
      <c r="N2393" s="668"/>
      <c r="P2393" s="618"/>
      <c r="Q2393" s="618"/>
      <c r="R2393" s="618"/>
      <c r="S2393" s="618"/>
      <c r="T2393" s="618"/>
      <c r="U2393" s="618"/>
      <c r="V2393" s="618"/>
      <c r="W2393" s="618"/>
      <c r="X2393" s="618"/>
      <c r="Y2393" s="618"/>
      <c r="Z2393" s="618"/>
      <c r="AC2393" s="619"/>
      <c r="AD2393" s="620"/>
      <c r="AJ2393" s="668"/>
      <c r="AO2393" s="612"/>
      <c r="AP2393" s="612"/>
      <c r="AY2393" s="623"/>
      <c r="BD2393" s="611"/>
      <c r="BG2393" s="624"/>
      <c r="BH2393" s="625"/>
      <c r="BI2393" s="672"/>
      <c r="BO2393" s="612"/>
      <c r="BY2393" s="669"/>
      <c r="CA2393" s="669"/>
    </row>
    <row r="2394" spans="3:79" s="610" customFormat="1">
      <c r="C2394" s="611"/>
      <c r="D2394" s="612"/>
      <c r="E2394" s="613"/>
      <c r="F2394" s="614"/>
      <c r="J2394" s="612"/>
      <c r="N2394" s="668"/>
      <c r="P2394" s="618"/>
      <c r="Q2394" s="618"/>
      <c r="R2394" s="618"/>
      <c r="S2394" s="618"/>
      <c r="T2394" s="618"/>
      <c r="U2394" s="618"/>
      <c r="V2394" s="618"/>
      <c r="W2394" s="618"/>
      <c r="X2394" s="618"/>
      <c r="Y2394" s="618"/>
      <c r="Z2394" s="618"/>
      <c r="AC2394" s="619"/>
      <c r="AD2394" s="620"/>
      <c r="AJ2394" s="668"/>
      <c r="AO2394" s="612"/>
      <c r="AP2394" s="612"/>
      <c r="AY2394" s="623"/>
      <c r="BD2394" s="611"/>
      <c r="BG2394" s="624"/>
      <c r="BH2394" s="625"/>
      <c r="BI2394" s="672"/>
      <c r="BO2394" s="612"/>
      <c r="BY2394" s="669"/>
      <c r="CA2394" s="669"/>
    </row>
    <row r="2395" spans="3:79" s="610" customFormat="1">
      <c r="C2395" s="611"/>
      <c r="D2395" s="612"/>
      <c r="E2395" s="613"/>
      <c r="F2395" s="614"/>
      <c r="J2395" s="612"/>
      <c r="N2395" s="668"/>
      <c r="P2395" s="618"/>
      <c r="Q2395" s="618"/>
      <c r="R2395" s="618"/>
      <c r="S2395" s="618"/>
      <c r="T2395" s="618"/>
      <c r="U2395" s="618"/>
      <c r="V2395" s="618"/>
      <c r="W2395" s="618"/>
      <c r="X2395" s="618"/>
      <c r="Y2395" s="618"/>
      <c r="Z2395" s="618"/>
      <c r="AC2395" s="619"/>
      <c r="AD2395" s="620"/>
      <c r="AJ2395" s="668"/>
      <c r="AO2395" s="612"/>
      <c r="AP2395" s="612"/>
      <c r="AY2395" s="623"/>
      <c r="BD2395" s="611"/>
      <c r="BG2395" s="624"/>
      <c r="BH2395" s="625"/>
      <c r="BI2395" s="672"/>
      <c r="BO2395" s="612"/>
      <c r="BY2395" s="669"/>
      <c r="CA2395" s="669"/>
    </row>
    <row r="2396" spans="3:79" s="610" customFormat="1">
      <c r="C2396" s="611"/>
      <c r="D2396" s="612"/>
      <c r="E2396" s="613"/>
      <c r="F2396" s="614"/>
      <c r="J2396" s="612"/>
      <c r="N2396" s="668"/>
      <c r="P2396" s="618"/>
      <c r="Q2396" s="618"/>
      <c r="R2396" s="618"/>
      <c r="S2396" s="618"/>
      <c r="T2396" s="618"/>
      <c r="U2396" s="618"/>
      <c r="V2396" s="618"/>
      <c r="W2396" s="618"/>
      <c r="X2396" s="618"/>
      <c r="Y2396" s="618"/>
      <c r="Z2396" s="618"/>
      <c r="AC2396" s="619"/>
      <c r="AD2396" s="620"/>
      <c r="AJ2396" s="668"/>
      <c r="AO2396" s="612"/>
      <c r="AP2396" s="612"/>
      <c r="AY2396" s="623"/>
      <c r="BD2396" s="611"/>
      <c r="BG2396" s="624"/>
      <c r="BH2396" s="625"/>
      <c r="BI2396" s="672"/>
      <c r="BO2396" s="612"/>
      <c r="BY2396" s="669"/>
      <c r="CA2396" s="669"/>
    </row>
    <row r="2397" spans="3:79" s="610" customFormat="1">
      <c r="C2397" s="611"/>
      <c r="D2397" s="612"/>
      <c r="E2397" s="613"/>
      <c r="F2397" s="614"/>
      <c r="J2397" s="612"/>
      <c r="N2397" s="668"/>
      <c r="P2397" s="618"/>
      <c r="Q2397" s="618"/>
      <c r="R2397" s="618"/>
      <c r="S2397" s="618"/>
      <c r="T2397" s="618"/>
      <c r="U2397" s="618"/>
      <c r="V2397" s="618"/>
      <c r="W2397" s="618"/>
      <c r="X2397" s="618"/>
      <c r="Y2397" s="618"/>
      <c r="Z2397" s="618"/>
      <c r="AC2397" s="619"/>
      <c r="AD2397" s="620"/>
      <c r="AJ2397" s="668"/>
      <c r="AO2397" s="612"/>
      <c r="AP2397" s="612"/>
      <c r="AY2397" s="623"/>
      <c r="BD2397" s="611"/>
      <c r="BG2397" s="624"/>
      <c r="BH2397" s="625"/>
      <c r="BI2397" s="672"/>
      <c r="BO2397" s="612"/>
      <c r="BY2397" s="669"/>
      <c r="CA2397" s="669"/>
    </row>
    <row r="2398" spans="3:79" s="610" customFormat="1">
      <c r="C2398" s="611"/>
      <c r="D2398" s="612"/>
      <c r="E2398" s="613"/>
      <c r="F2398" s="614"/>
      <c r="J2398" s="612"/>
      <c r="N2398" s="668"/>
      <c r="P2398" s="618"/>
      <c r="Q2398" s="618"/>
      <c r="R2398" s="618"/>
      <c r="S2398" s="618"/>
      <c r="T2398" s="618"/>
      <c r="U2398" s="618"/>
      <c r="V2398" s="618"/>
      <c r="W2398" s="618"/>
      <c r="X2398" s="618"/>
      <c r="Y2398" s="618"/>
      <c r="Z2398" s="618"/>
      <c r="AC2398" s="619"/>
      <c r="AD2398" s="620"/>
      <c r="AJ2398" s="668"/>
      <c r="AO2398" s="612"/>
      <c r="AP2398" s="612"/>
      <c r="AY2398" s="623"/>
      <c r="BD2398" s="611"/>
      <c r="BG2398" s="624"/>
      <c r="BH2398" s="625"/>
      <c r="BI2398" s="672"/>
      <c r="BO2398" s="612"/>
      <c r="BY2398" s="669"/>
      <c r="CA2398" s="669"/>
    </row>
    <row r="2399" spans="3:79" s="610" customFormat="1">
      <c r="C2399" s="611"/>
      <c r="D2399" s="612"/>
      <c r="E2399" s="613"/>
      <c r="F2399" s="614"/>
      <c r="J2399" s="612"/>
      <c r="N2399" s="668"/>
      <c r="P2399" s="618"/>
      <c r="Q2399" s="618"/>
      <c r="R2399" s="618"/>
      <c r="S2399" s="618"/>
      <c r="T2399" s="618"/>
      <c r="U2399" s="618"/>
      <c r="V2399" s="618"/>
      <c r="W2399" s="618"/>
      <c r="X2399" s="618"/>
      <c r="Y2399" s="618"/>
      <c r="Z2399" s="618"/>
      <c r="AC2399" s="619"/>
      <c r="AD2399" s="620"/>
      <c r="AJ2399" s="668"/>
      <c r="AO2399" s="612"/>
      <c r="AP2399" s="612"/>
      <c r="AY2399" s="623"/>
      <c r="BD2399" s="611"/>
      <c r="BG2399" s="624"/>
      <c r="BH2399" s="625"/>
      <c r="BI2399" s="672"/>
      <c r="BO2399" s="612"/>
      <c r="BY2399" s="669"/>
      <c r="CA2399" s="669"/>
    </row>
    <row r="2400" spans="3:79" s="610" customFormat="1">
      <c r="C2400" s="611"/>
      <c r="D2400" s="612"/>
      <c r="E2400" s="613"/>
      <c r="F2400" s="614"/>
      <c r="J2400" s="612"/>
      <c r="N2400" s="668"/>
      <c r="P2400" s="618"/>
      <c r="Q2400" s="618"/>
      <c r="R2400" s="618"/>
      <c r="S2400" s="618"/>
      <c r="T2400" s="618"/>
      <c r="U2400" s="618"/>
      <c r="V2400" s="618"/>
      <c r="W2400" s="618"/>
      <c r="X2400" s="618"/>
      <c r="Y2400" s="618"/>
      <c r="Z2400" s="618"/>
      <c r="AC2400" s="619"/>
      <c r="AD2400" s="620"/>
      <c r="AJ2400" s="668"/>
      <c r="AO2400" s="612"/>
      <c r="AP2400" s="612"/>
      <c r="AY2400" s="623"/>
      <c r="BD2400" s="611"/>
      <c r="BG2400" s="624"/>
      <c r="BH2400" s="625"/>
      <c r="BI2400" s="672"/>
      <c r="BO2400" s="612"/>
      <c r="BY2400" s="669"/>
      <c r="CA2400" s="669"/>
    </row>
    <row r="2401" spans="3:79" s="610" customFormat="1">
      <c r="C2401" s="611"/>
      <c r="D2401" s="612"/>
      <c r="E2401" s="613"/>
      <c r="F2401" s="614"/>
      <c r="J2401" s="612"/>
      <c r="N2401" s="668"/>
      <c r="P2401" s="618"/>
      <c r="Q2401" s="618"/>
      <c r="R2401" s="618"/>
      <c r="S2401" s="618"/>
      <c r="T2401" s="618"/>
      <c r="U2401" s="618"/>
      <c r="V2401" s="618"/>
      <c r="W2401" s="618"/>
      <c r="X2401" s="618"/>
      <c r="Y2401" s="618"/>
      <c r="Z2401" s="618"/>
      <c r="AC2401" s="619"/>
      <c r="AD2401" s="620"/>
      <c r="AJ2401" s="668"/>
      <c r="AO2401" s="612"/>
      <c r="AP2401" s="612"/>
      <c r="AY2401" s="623"/>
      <c r="BD2401" s="611"/>
      <c r="BG2401" s="624"/>
      <c r="BH2401" s="625"/>
      <c r="BI2401" s="672"/>
      <c r="BO2401" s="612"/>
      <c r="BY2401" s="669"/>
      <c r="CA2401" s="669"/>
    </row>
    <row r="2402" spans="3:79" s="610" customFormat="1">
      <c r="C2402" s="611"/>
      <c r="D2402" s="612"/>
      <c r="E2402" s="613"/>
      <c r="F2402" s="614"/>
      <c r="J2402" s="612"/>
      <c r="N2402" s="668"/>
      <c r="P2402" s="618"/>
      <c r="Q2402" s="618"/>
      <c r="R2402" s="618"/>
      <c r="S2402" s="618"/>
      <c r="T2402" s="618"/>
      <c r="U2402" s="618"/>
      <c r="V2402" s="618"/>
      <c r="W2402" s="618"/>
      <c r="X2402" s="618"/>
      <c r="Y2402" s="618"/>
      <c r="Z2402" s="618"/>
      <c r="AC2402" s="619"/>
      <c r="AD2402" s="620"/>
      <c r="AJ2402" s="668"/>
      <c r="AO2402" s="612"/>
      <c r="AP2402" s="612"/>
      <c r="AY2402" s="623"/>
      <c r="BD2402" s="611"/>
      <c r="BG2402" s="624"/>
      <c r="BH2402" s="625"/>
      <c r="BI2402" s="672"/>
      <c r="BO2402" s="612"/>
      <c r="BY2402" s="669"/>
      <c r="CA2402" s="669"/>
    </row>
    <row r="2403" spans="3:79" s="610" customFormat="1">
      <c r="C2403" s="611"/>
      <c r="D2403" s="612"/>
      <c r="E2403" s="613"/>
      <c r="F2403" s="614"/>
      <c r="J2403" s="612"/>
      <c r="N2403" s="668"/>
      <c r="P2403" s="618"/>
      <c r="Q2403" s="618"/>
      <c r="R2403" s="618"/>
      <c r="S2403" s="618"/>
      <c r="T2403" s="618"/>
      <c r="U2403" s="618"/>
      <c r="V2403" s="618"/>
      <c r="W2403" s="618"/>
      <c r="X2403" s="618"/>
      <c r="Y2403" s="618"/>
      <c r="Z2403" s="618"/>
      <c r="AC2403" s="619"/>
      <c r="AD2403" s="620"/>
      <c r="AJ2403" s="668"/>
      <c r="AO2403" s="612"/>
      <c r="AP2403" s="612"/>
      <c r="AY2403" s="623"/>
      <c r="BD2403" s="611"/>
      <c r="BG2403" s="624"/>
      <c r="BH2403" s="625"/>
      <c r="BI2403" s="672"/>
      <c r="BO2403" s="612"/>
      <c r="BY2403" s="669"/>
      <c r="CA2403" s="669"/>
    </row>
    <row r="2404" spans="3:79" s="610" customFormat="1">
      <c r="C2404" s="611"/>
      <c r="D2404" s="612"/>
      <c r="E2404" s="613"/>
      <c r="F2404" s="614"/>
      <c r="J2404" s="612"/>
      <c r="N2404" s="668"/>
      <c r="P2404" s="618"/>
      <c r="Q2404" s="618"/>
      <c r="R2404" s="618"/>
      <c r="S2404" s="618"/>
      <c r="T2404" s="618"/>
      <c r="U2404" s="618"/>
      <c r="V2404" s="618"/>
      <c r="W2404" s="618"/>
      <c r="X2404" s="618"/>
      <c r="Y2404" s="618"/>
      <c r="Z2404" s="618"/>
      <c r="AC2404" s="619"/>
      <c r="AD2404" s="620"/>
      <c r="AJ2404" s="668"/>
      <c r="AO2404" s="612"/>
      <c r="AP2404" s="612"/>
      <c r="AY2404" s="623"/>
      <c r="BD2404" s="611"/>
      <c r="BG2404" s="624"/>
      <c r="BH2404" s="625"/>
      <c r="BI2404" s="672"/>
      <c r="BO2404" s="612"/>
      <c r="BY2404" s="669"/>
      <c r="CA2404" s="669"/>
    </row>
    <row r="2405" spans="3:79" s="610" customFormat="1">
      <c r="C2405" s="611"/>
      <c r="D2405" s="612"/>
      <c r="E2405" s="613"/>
      <c r="F2405" s="614"/>
      <c r="J2405" s="612"/>
      <c r="N2405" s="668"/>
      <c r="P2405" s="618"/>
      <c r="Q2405" s="618"/>
      <c r="R2405" s="618"/>
      <c r="S2405" s="618"/>
      <c r="T2405" s="618"/>
      <c r="U2405" s="618"/>
      <c r="V2405" s="618"/>
      <c r="W2405" s="618"/>
      <c r="X2405" s="618"/>
      <c r="Y2405" s="618"/>
      <c r="Z2405" s="618"/>
      <c r="AC2405" s="619"/>
      <c r="AD2405" s="620"/>
      <c r="AJ2405" s="668"/>
      <c r="AO2405" s="612"/>
      <c r="AP2405" s="612"/>
      <c r="AY2405" s="623"/>
      <c r="BD2405" s="611"/>
      <c r="BG2405" s="624"/>
      <c r="BH2405" s="625"/>
      <c r="BI2405" s="672"/>
      <c r="BO2405" s="612"/>
      <c r="BY2405" s="669"/>
      <c r="CA2405" s="669"/>
    </row>
    <row r="2406" spans="3:79" s="610" customFormat="1">
      <c r="C2406" s="611"/>
      <c r="D2406" s="612"/>
      <c r="E2406" s="613"/>
      <c r="F2406" s="614"/>
      <c r="J2406" s="612"/>
      <c r="N2406" s="668"/>
      <c r="P2406" s="618"/>
      <c r="Q2406" s="618"/>
      <c r="R2406" s="618"/>
      <c r="S2406" s="618"/>
      <c r="T2406" s="618"/>
      <c r="U2406" s="618"/>
      <c r="V2406" s="618"/>
      <c r="W2406" s="618"/>
      <c r="X2406" s="618"/>
      <c r="Y2406" s="618"/>
      <c r="Z2406" s="618"/>
      <c r="AC2406" s="619"/>
      <c r="AD2406" s="620"/>
      <c r="AJ2406" s="668"/>
      <c r="AO2406" s="612"/>
      <c r="AP2406" s="612"/>
      <c r="AY2406" s="623"/>
      <c r="BD2406" s="611"/>
      <c r="BG2406" s="624"/>
      <c r="BH2406" s="625"/>
      <c r="BI2406" s="672"/>
      <c r="BO2406" s="612"/>
      <c r="BY2406" s="669"/>
      <c r="CA2406" s="669"/>
    </row>
    <row r="2407" spans="3:79" s="610" customFormat="1">
      <c r="C2407" s="611"/>
      <c r="D2407" s="612"/>
      <c r="E2407" s="613"/>
      <c r="F2407" s="614"/>
      <c r="J2407" s="612"/>
      <c r="N2407" s="668"/>
      <c r="P2407" s="618"/>
      <c r="Q2407" s="618"/>
      <c r="R2407" s="618"/>
      <c r="S2407" s="618"/>
      <c r="T2407" s="618"/>
      <c r="U2407" s="618"/>
      <c r="V2407" s="618"/>
      <c r="W2407" s="618"/>
      <c r="X2407" s="618"/>
      <c r="Y2407" s="618"/>
      <c r="Z2407" s="618"/>
      <c r="AC2407" s="619"/>
      <c r="AD2407" s="620"/>
      <c r="AJ2407" s="668"/>
      <c r="AO2407" s="612"/>
      <c r="AP2407" s="612"/>
      <c r="AY2407" s="623"/>
      <c r="BD2407" s="611"/>
      <c r="BG2407" s="624"/>
      <c r="BH2407" s="625"/>
      <c r="BI2407" s="672"/>
      <c r="BO2407" s="612"/>
      <c r="BY2407" s="669"/>
      <c r="CA2407" s="669"/>
    </row>
    <row r="2408" spans="3:79" s="610" customFormat="1">
      <c r="C2408" s="611"/>
      <c r="D2408" s="612"/>
      <c r="E2408" s="613"/>
      <c r="F2408" s="614"/>
      <c r="J2408" s="612"/>
      <c r="N2408" s="668"/>
      <c r="P2408" s="618"/>
      <c r="Q2408" s="618"/>
      <c r="R2408" s="618"/>
      <c r="S2408" s="618"/>
      <c r="T2408" s="618"/>
      <c r="U2408" s="618"/>
      <c r="V2408" s="618"/>
      <c r="W2408" s="618"/>
      <c r="X2408" s="618"/>
      <c r="Y2408" s="618"/>
      <c r="Z2408" s="618"/>
      <c r="AC2408" s="619"/>
      <c r="AD2408" s="620"/>
      <c r="AJ2408" s="668"/>
      <c r="AO2408" s="612"/>
      <c r="AP2408" s="612"/>
      <c r="AY2408" s="623"/>
      <c r="BD2408" s="611"/>
      <c r="BG2408" s="624"/>
      <c r="BH2408" s="625"/>
      <c r="BI2408" s="672"/>
      <c r="BO2408" s="612"/>
      <c r="BY2408" s="669"/>
      <c r="CA2408" s="669"/>
    </row>
    <row r="2409" spans="3:79" s="610" customFormat="1">
      <c r="C2409" s="611"/>
      <c r="D2409" s="612"/>
      <c r="E2409" s="613"/>
      <c r="F2409" s="614"/>
      <c r="J2409" s="612"/>
      <c r="N2409" s="668"/>
      <c r="P2409" s="618"/>
      <c r="Q2409" s="618"/>
      <c r="R2409" s="618"/>
      <c r="S2409" s="618"/>
      <c r="T2409" s="618"/>
      <c r="U2409" s="618"/>
      <c r="V2409" s="618"/>
      <c r="W2409" s="618"/>
      <c r="X2409" s="618"/>
      <c r="Y2409" s="618"/>
      <c r="Z2409" s="618"/>
      <c r="AC2409" s="619"/>
      <c r="AD2409" s="620"/>
      <c r="AJ2409" s="668"/>
      <c r="AO2409" s="612"/>
      <c r="AP2409" s="612"/>
      <c r="AY2409" s="623"/>
      <c r="BD2409" s="611"/>
      <c r="BG2409" s="624"/>
      <c r="BH2409" s="625"/>
      <c r="BI2409" s="672"/>
      <c r="BO2409" s="612"/>
      <c r="BY2409" s="669"/>
      <c r="CA2409" s="669"/>
    </row>
    <row r="2410" spans="3:79" s="610" customFormat="1">
      <c r="C2410" s="611"/>
      <c r="D2410" s="612"/>
      <c r="E2410" s="613"/>
      <c r="F2410" s="614"/>
      <c r="J2410" s="612"/>
      <c r="N2410" s="668"/>
      <c r="P2410" s="618"/>
      <c r="Q2410" s="618"/>
      <c r="R2410" s="618"/>
      <c r="S2410" s="618"/>
      <c r="T2410" s="618"/>
      <c r="U2410" s="618"/>
      <c r="V2410" s="618"/>
      <c r="W2410" s="618"/>
      <c r="X2410" s="618"/>
      <c r="Y2410" s="618"/>
      <c r="Z2410" s="618"/>
      <c r="AC2410" s="619"/>
      <c r="AD2410" s="620"/>
      <c r="AJ2410" s="668"/>
      <c r="AO2410" s="612"/>
      <c r="AP2410" s="612"/>
      <c r="AY2410" s="623"/>
      <c r="BD2410" s="611"/>
      <c r="BG2410" s="624"/>
      <c r="BH2410" s="625"/>
      <c r="BI2410" s="672"/>
      <c r="BO2410" s="612"/>
      <c r="BY2410" s="669"/>
      <c r="CA2410" s="669"/>
    </row>
    <row r="2411" spans="3:79" s="610" customFormat="1">
      <c r="C2411" s="611"/>
      <c r="D2411" s="612"/>
      <c r="E2411" s="613"/>
      <c r="F2411" s="614"/>
      <c r="J2411" s="612"/>
      <c r="N2411" s="668"/>
      <c r="P2411" s="618"/>
      <c r="Q2411" s="618"/>
      <c r="R2411" s="618"/>
      <c r="S2411" s="618"/>
      <c r="T2411" s="618"/>
      <c r="U2411" s="618"/>
      <c r="V2411" s="618"/>
      <c r="W2411" s="618"/>
      <c r="X2411" s="618"/>
      <c r="Y2411" s="618"/>
      <c r="Z2411" s="618"/>
      <c r="AC2411" s="619"/>
      <c r="AD2411" s="620"/>
      <c r="AJ2411" s="668"/>
      <c r="AO2411" s="612"/>
      <c r="AP2411" s="612"/>
      <c r="AY2411" s="623"/>
      <c r="BD2411" s="611"/>
      <c r="BG2411" s="624"/>
      <c r="BH2411" s="625"/>
      <c r="BI2411" s="672"/>
      <c r="BO2411" s="612"/>
      <c r="BY2411" s="669"/>
      <c r="CA2411" s="669"/>
    </row>
    <row r="2412" spans="3:79" s="610" customFormat="1">
      <c r="C2412" s="611"/>
      <c r="D2412" s="612"/>
      <c r="E2412" s="613"/>
      <c r="F2412" s="614"/>
      <c r="J2412" s="612"/>
      <c r="N2412" s="668"/>
      <c r="P2412" s="618"/>
      <c r="Q2412" s="618"/>
      <c r="R2412" s="618"/>
      <c r="S2412" s="618"/>
      <c r="T2412" s="618"/>
      <c r="U2412" s="618"/>
      <c r="V2412" s="618"/>
      <c r="W2412" s="618"/>
      <c r="X2412" s="618"/>
      <c r="Y2412" s="618"/>
      <c r="Z2412" s="618"/>
      <c r="AC2412" s="619"/>
      <c r="AD2412" s="620"/>
      <c r="AJ2412" s="668"/>
      <c r="AO2412" s="612"/>
      <c r="AP2412" s="612"/>
      <c r="AY2412" s="623"/>
      <c r="BD2412" s="611"/>
      <c r="BG2412" s="624"/>
      <c r="BH2412" s="625"/>
      <c r="BI2412" s="672"/>
      <c r="BO2412" s="612"/>
      <c r="BY2412" s="669"/>
      <c r="CA2412" s="669"/>
    </row>
    <row r="2413" spans="3:79" s="610" customFormat="1">
      <c r="C2413" s="611"/>
      <c r="D2413" s="612"/>
      <c r="E2413" s="613"/>
      <c r="F2413" s="614"/>
      <c r="J2413" s="612"/>
      <c r="N2413" s="668"/>
      <c r="P2413" s="618"/>
      <c r="Q2413" s="618"/>
      <c r="R2413" s="618"/>
      <c r="S2413" s="618"/>
      <c r="T2413" s="618"/>
      <c r="U2413" s="618"/>
      <c r="V2413" s="618"/>
      <c r="W2413" s="618"/>
      <c r="X2413" s="618"/>
      <c r="Y2413" s="618"/>
      <c r="Z2413" s="618"/>
      <c r="AC2413" s="619"/>
      <c r="AD2413" s="620"/>
      <c r="AJ2413" s="668"/>
      <c r="AO2413" s="612"/>
      <c r="AP2413" s="612"/>
      <c r="AY2413" s="623"/>
      <c r="BD2413" s="611"/>
      <c r="BG2413" s="624"/>
      <c r="BH2413" s="625"/>
      <c r="BI2413" s="672"/>
      <c r="BO2413" s="612"/>
      <c r="BY2413" s="669"/>
      <c r="CA2413" s="669"/>
    </row>
    <row r="2414" spans="3:79" s="610" customFormat="1">
      <c r="C2414" s="611"/>
      <c r="D2414" s="612"/>
      <c r="E2414" s="613"/>
      <c r="F2414" s="614"/>
      <c r="J2414" s="612"/>
      <c r="N2414" s="668"/>
      <c r="P2414" s="618"/>
      <c r="Q2414" s="618"/>
      <c r="R2414" s="618"/>
      <c r="S2414" s="618"/>
      <c r="T2414" s="618"/>
      <c r="U2414" s="618"/>
      <c r="V2414" s="618"/>
      <c r="W2414" s="618"/>
      <c r="X2414" s="618"/>
      <c r="Y2414" s="618"/>
      <c r="Z2414" s="618"/>
      <c r="AC2414" s="619"/>
      <c r="AD2414" s="620"/>
      <c r="AJ2414" s="668"/>
      <c r="AO2414" s="612"/>
      <c r="AP2414" s="612"/>
      <c r="AY2414" s="623"/>
      <c r="BD2414" s="611"/>
      <c r="BG2414" s="624"/>
      <c r="BH2414" s="625"/>
      <c r="BI2414" s="672"/>
      <c r="BO2414" s="612"/>
      <c r="BY2414" s="669"/>
      <c r="CA2414" s="669"/>
    </row>
    <row r="2415" spans="3:79" s="610" customFormat="1">
      <c r="C2415" s="611"/>
      <c r="D2415" s="612"/>
      <c r="E2415" s="613"/>
      <c r="F2415" s="614"/>
      <c r="J2415" s="612"/>
      <c r="N2415" s="668"/>
      <c r="P2415" s="618"/>
      <c r="Q2415" s="618"/>
      <c r="R2415" s="618"/>
      <c r="S2415" s="618"/>
      <c r="T2415" s="618"/>
      <c r="U2415" s="618"/>
      <c r="V2415" s="618"/>
      <c r="W2415" s="618"/>
      <c r="X2415" s="618"/>
      <c r="Y2415" s="618"/>
      <c r="Z2415" s="618"/>
      <c r="AC2415" s="619"/>
      <c r="AD2415" s="620"/>
      <c r="AJ2415" s="668"/>
      <c r="AO2415" s="612"/>
      <c r="AP2415" s="612"/>
      <c r="AY2415" s="623"/>
      <c r="BD2415" s="611"/>
      <c r="BG2415" s="624"/>
      <c r="BH2415" s="625"/>
      <c r="BI2415" s="672"/>
      <c r="BO2415" s="612"/>
      <c r="BY2415" s="669"/>
      <c r="CA2415" s="669"/>
    </row>
    <row r="2416" spans="3:79" s="610" customFormat="1">
      <c r="C2416" s="611"/>
      <c r="D2416" s="612"/>
      <c r="E2416" s="613"/>
      <c r="F2416" s="614"/>
      <c r="J2416" s="612"/>
      <c r="N2416" s="668"/>
      <c r="P2416" s="618"/>
      <c r="Q2416" s="618"/>
      <c r="R2416" s="618"/>
      <c r="S2416" s="618"/>
      <c r="T2416" s="618"/>
      <c r="U2416" s="618"/>
      <c r="V2416" s="618"/>
      <c r="W2416" s="618"/>
      <c r="X2416" s="618"/>
      <c r="Y2416" s="618"/>
      <c r="Z2416" s="618"/>
      <c r="AC2416" s="619"/>
      <c r="AD2416" s="620"/>
      <c r="AJ2416" s="668"/>
      <c r="AO2416" s="612"/>
      <c r="AP2416" s="612"/>
      <c r="AY2416" s="623"/>
      <c r="BD2416" s="611"/>
      <c r="BG2416" s="624"/>
      <c r="BH2416" s="625"/>
      <c r="BI2416" s="672"/>
      <c r="BO2416" s="612"/>
      <c r="BY2416" s="669"/>
      <c r="CA2416" s="669"/>
    </row>
    <row r="2417" spans="3:79" s="610" customFormat="1">
      <c r="C2417" s="611"/>
      <c r="D2417" s="612"/>
      <c r="E2417" s="613"/>
      <c r="F2417" s="614"/>
      <c r="J2417" s="612"/>
      <c r="N2417" s="668"/>
      <c r="P2417" s="618"/>
      <c r="Q2417" s="618"/>
      <c r="R2417" s="618"/>
      <c r="S2417" s="618"/>
      <c r="T2417" s="618"/>
      <c r="U2417" s="618"/>
      <c r="V2417" s="618"/>
      <c r="W2417" s="618"/>
      <c r="X2417" s="618"/>
      <c r="Y2417" s="618"/>
      <c r="Z2417" s="618"/>
      <c r="AC2417" s="619"/>
      <c r="AD2417" s="620"/>
      <c r="AJ2417" s="668"/>
      <c r="AO2417" s="612"/>
      <c r="AP2417" s="612"/>
      <c r="AY2417" s="623"/>
      <c r="BD2417" s="611"/>
      <c r="BG2417" s="624"/>
      <c r="BH2417" s="625"/>
      <c r="BI2417" s="672"/>
      <c r="BO2417" s="612"/>
      <c r="BY2417" s="669"/>
      <c r="CA2417" s="669"/>
    </row>
    <row r="2418" spans="3:79" s="610" customFormat="1">
      <c r="C2418" s="611"/>
      <c r="D2418" s="612"/>
      <c r="E2418" s="613"/>
      <c r="F2418" s="614"/>
      <c r="J2418" s="612"/>
      <c r="N2418" s="668"/>
      <c r="P2418" s="618"/>
      <c r="Q2418" s="618"/>
      <c r="R2418" s="618"/>
      <c r="S2418" s="618"/>
      <c r="T2418" s="618"/>
      <c r="U2418" s="618"/>
      <c r="V2418" s="618"/>
      <c r="W2418" s="618"/>
      <c r="X2418" s="618"/>
      <c r="Y2418" s="618"/>
      <c r="Z2418" s="618"/>
      <c r="AC2418" s="619"/>
      <c r="AD2418" s="620"/>
      <c r="AJ2418" s="668"/>
      <c r="AO2418" s="612"/>
      <c r="AP2418" s="612"/>
      <c r="AY2418" s="623"/>
      <c r="BD2418" s="611"/>
      <c r="BG2418" s="624"/>
      <c r="BH2418" s="625"/>
      <c r="BI2418" s="672"/>
      <c r="BO2418" s="612"/>
      <c r="BY2418" s="669"/>
      <c r="CA2418" s="669"/>
    </row>
    <row r="2419" spans="3:79" s="610" customFormat="1">
      <c r="C2419" s="611"/>
      <c r="D2419" s="612"/>
      <c r="E2419" s="613"/>
      <c r="F2419" s="614"/>
      <c r="J2419" s="612"/>
      <c r="N2419" s="668"/>
      <c r="P2419" s="618"/>
      <c r="Q2419" s="618"/>
      <c r="R2419" s="618"/>
      <c r="S2419" s="618"/>
      <c r="T2419" s="618"/>
      <c r="U2419" s="618"/>
      <c r="V2419" s="618"/>
      <c r="W2419" s="618"/>
      <c r="X2419" s="618"/>
      <c r="Y2419" s="618"/>
      <c r="Z2419" s="618"/>
      <c r="AC2419" s="619"/>
      <c r="AD2419" s="620"/>
      <c r="AJ2419" s="668"/>
      <c r="AO2419" s="612"/>
      <c r="AP2419" s="612"/>
      <c r="AY2419" s="623"/>
      <c r="BD2419" s="611"/>
      <c r="BG2419" s="624"/>
      <c r="BH2419" s="625"/>
      <c r="BI2419" s="672"/>
      <c r="BO2419" s="612"/>
      <c r="BY2419" s="669"/>
      <c r="CA2419" s="669"/>
    </row>
    <row r="2420" spans="3:79" s="610" customFormat="1">
      <c r="C2420" s="611"/>
      <c r="D2420" s="612"/>
      <c r="E2420" s="613"/>
      <c r="F2420" s="614"/>
      <c r="J2420" s="612"/>
      <c r="N2420" s="668"/>
      <c r="P2420" s="618"/>
      <c r="Q2420" s="618"/>
      <c r="R2420" s="618"/>
      <c r="S2420" s="618"/>
      <c r="T2420" s="618"/>
      <c r="U2420" s="618"/>
      <c r="V2420" s="618"/>
      <c r="W2420" s="618"/>
      <c r="X2420" s="618"/>
      <c r="Y2420" s="618"/>
      <c r="Z2420" s="618"/>
      <c r="AC2420" s="619"/>
      <c r="AD2420" s="620"/>
      <c r="AJ2420" s="668"/>
      <c r="AO2420" s="612"/>
      <c r="AP2420" s="612"/>
      <c r="AY2420" s="623"/>
      <c r="BD2420" s="611"/>
      <c r="BG2420" s="624"/>
      <c r="BH2420" s="625"/>
      <c r="BI2420" s="672"/>
      <c r="BO2420" s="612"/>
      <c r="BY2420" s="669"/>
      <c r="CA2420" s="669"/>
    </row>
    <row r="2421" spans="3:79" s="610" customFormat="1">
      <c r="C2421" s="611"/>
      <c r="D2421" s="612"/>
      <c r="E2421" s="613"/>
      <c r="F2421" s="614"/>
      <c r="J2421" s="612"/>
      <c r="N2421" s="668"/>
      <c r="P2421" s="618"/>
      <c r="Q2421" s="618"/>
      <c r="R2421" s="618"/>
      <c r="S2421" s="618"/>
      <c r="T2421" s="618"/>
      <c r="U2421" s="618"/>
      <c r="V2421" s="618"/>
      <c r="W2421" s="618"/>
      <c r="X2421" s="618"/>
      <c r="Y2421" s="618"/>
      <c r="Z2421" s="618"/>
      <c r="AC2421" s="619"/>
      <c r="AD2421" s="620"/>
      <c r="AJ2421" s="668"/>
      <c r="AO2421" s="612"/>
      <c r="AP2421" s="612"/>
      <c r="AY2421" s="623"/>
      <c r="BD2421" s="611"/>
      <c r="BG2421" s="624"/>
      <c r="BH2421" s="625"/>
      <c r="BI2421" s="672"/>
      <c r="BO2421" s="612"/>
      <c r="BY2421" s="669"/>
      <c r="CA2421" s="669"/>
    </row>
    <row r="2422" spans="3:79" s="610" customFormat="1">
      <c r="C2422" s="611"/>
      <c r="D2422" s="612"/>
      <c r="E2422" s="613"/>
      <c r="F2422" s="614"/>
      <c r="J2422" s="612"/>
      <c r="N2422" s="668"/>
      <c r="P2422" s="618"/>
      <c r="Q2422" s="618"/>
      <c r="R2422" s="618"/>
      <c r="S2422" s="618"/>
      <c r="T2422" s="618"/>
      <c r="U2422" s="618"/>
      <c r="V2422" s="618"/>
      <c r="W2422" s="618"/>
      <c r="X2422" s="618"/>
      <c r="Y2422" s="618"/>
      <c r="Z2422" s="618"/>
      <c r="AC2422" s="619"/>
      <c r="AD2422" s="620"/>
      <c r="AJ2422" s="668"/>
      <c r="AO2422" s="612"/>
      <c r="AP2422" s="612"/>
      <c r="AY2422" s="623"/>
      <c r="BD2422" s="611"/>
      <c r="BG2422" s="624"/>
      <c r="BH2422" s="625"/>
      <c r="BI2422" s="672"/>
      <c r="BO2422" s="612"/>
      <c r="BY2422" s="669"/>
      <c r="CA2422" s="669"/>
    </row>
    <row r="2423" spans="3:79" s="610" customFormat="1">
      <c r="C2423" s="611"/>
      <c r="D2423" s="612"/>
      <c r="E2423" s="613"/>
      <c r="F2423" s="614"/>
      <c r="J2423" s="612"/>
      <c r="N2423" s="668"/>
      <c r="P2423" s="618"/>
      <c r="Q2423" s="618"/>
      <c r="R2423" s="618"/>
      <c r="S2423" s="618"/>
      <c r="T2423" s="618"/>
      <c r="U2423" s="618"/>
      <c r="V2423" s="618"/>
      <c r="W2423" s="618"/>
      <c r="X2423" s="618"/>
      <c r="Y2423" s="618"/>
      <c r="Z2423" s="618"/>
      <c r="AC2423" s="619"/>
      <c r="AD2423" s="620"/>
      <c r="AJ2423" s="668"/>
      <c r="AO2423" s="612"/>
      <c r="AP2423" s="612"/>
      <c r="AY2423" s="623"/>
      <c r="BD2423" s="611"/>
      <c r="BG2423" s="624"/>
      <c r="BH2423" s="625"/>
      <c r="BI2423" s="672"/>
      <c r="BO2423" s="612"/>
      <c r="BY2423" s="669"/>
      <c r="CA2423" s="669"/>
    </row>
    <row r="2424" spans="3:79" s="610" customFormat="1">
      <c r="C2424" s="611"/>
      <c r="D2424" s="612"/>
      <c r="E2424" s="613"/>
      <c r="F2424" s="614"/>
      <c r="J2424" s="612"/>
      <c r="N2424" s="668"/>
      <c r="P2424" s="618"/>
      <c r="Q2424" s="618"/>
      <c r="R2424" s="618"/>
      <c r="S2424" s="618"/>
      <c r="T2424" s="618"/>
      <c r="U2424" s="618"/>
      <c r="V2424" s="618"/>
      <c r="W2424" s="618"/>
      <c r="X2424" s="618"/>
      <c r="Y2424" s="618"/>
      <c r="Z2424" s="618"/>
      <c r="AC2424" s="619"/>
      <c r="AD2424" s="620"/>
      <c r="AJ2424" s="668"/>
      <c r="AO2424" s="612"/>
      <c r="AP2424" s="612"/>
      <c r="AY2424" s="623"/>
      <c r="BD2424" s="611"/>
      <c r="BG2424" s="624"/>
      <c r="BH2424" s="625"/>
      <c r="BI2424" s="672"/>
      <c r="BO2424" s="612"/>
      <c r="BY2424" s="669"/>
      <c r="CA2424" s="669"/>
    </row>
    <row r="2425" spans="3:79" s="610" customFormat="1">
      <c r="C2425" s="611"/>
      <c r="D2425" s="612"/>
      <c r="E2425" s="613"/>
      <c r="F2425" s="614"/>
      <c r="J2425" s="612"/>
      <c r="N2425" s="668"/>
      <c r="P2425" s="618"/>
      <c r="Q2425" s="618"/>
      <c r="R2425" s="618"/>
      <c r="S2425" s="618"/>
      <c r="T2425" s="618"/>
      <c r="U2425" s="618"/>
      <c r="V2425" s="618"/>
      <c r="W2425" s="618"/>
      <c r="X2425" s="618"/>
      <c r="Y2425" s="618"/>
      <c r="Z2425" s="618"/>
      <c r="AC2425" s="619"/>
      <c r="AD2425" s="620"/>
      <c r="AJ2425" s="668"/>
      <c r="AO2425" s="612"/>
      <c r="AP2425" s="612"/>
      <c r="AY2425" s="623"/>
      <c r="BD2425" s="611"/>
      <c r="BG2425" s="624"/>
      <c r="BH2425" s="625"/>
      <c r="BI2425" s="672"/>
      <c r="BO2425" s="612"/>
      <c r="BY2425" s="669"/>
      <c r="CA2425" s="669"/>
    </row>
    <row r="2426" spans="3:79" s="610" customFormat="1">
      <c r="C2426" s="611"/>
      <c r="D2426" s="612"/>
      <c r="E2426" s="613"/>
      <c r="F2426" s="614"/>
      <c r="J2426" s="612"/>
      <c r="N2426" s="668"/>
      <c r="P2426" s="618"/>
      <c r="Q2426" s="618"/>
      <c r="R2426" s="618"/>
      <c r="S2426" s="618"/>
      <c r="T2426" s="618"/>
      <c r="U2426" s="618"/>
      <c r="V2426" s="618"/>
      <c r="W2426" s="618"/>
      <c r="X2426" s="618"/>
      <c r="Y2426" s="618"/>
      <c r="Z2426" s="618"/>
      <c r="AC2426" s="619"/>
      <c r="AD2426" s="620"/>
      <c r="AJ2426" s="668"/>
      <c r="AO2426" s="612"/>
      <c r="AP2426" s="612"/>
      <c r="AY2426" s="623"/>
      <c r="BD2426" s="611"/>
      <c r="BG2426" s="624"/>
      <c r="BH2426" s="625"/>
      <c r="BI2426" s="672"/>
      <c r="BO2426" s="612"/>
      <c r="BY2426" s="669"/>
      <c r="CA2426" s="669"/>
    </row>
    <row r="2427" spans="3:79" s="610" customFormat="1">
      <c r="C2427" s="611"/>
      <c r="D2427" s="612"/>
      <c r="E2427" s="613"/>
      <c r="F2427" s="614"/>
      <c r="J2427" s="612"/>
      <c r="N2427" s="668"/>
      <c r="P2427" s="618"/>
      <c r="Q2427" s="618"/>
      <c r="R2427" s="618"/>
      <c r="S2427" s="618"/>
      <c r="T2427" s="618"/>
      <c r="U2427" s="618"/>
      <c r="V2427" s="618"/>
      <c r="W2427" s="618"/>
      <c r="X2427" s="618"/>
      <c r="Y2427" s="618"/>
      <c r="Z2427" s="618"/>
      <c r="AC2427" s="619"/>
      <c r="AD2427" s="620"/>
      <c r="AJ2427" s="668"/>
      <c r="AO2427" s="612"/>
      <c r="AP2427" s="612"/>
      <c r="AY2427" s="623"/>
      <c r="BD2427" s="611"/>
      <c r="BG2427" s="624"/>
      <c r="BH2427" s="625"/>
      <c r="BI2427" s="672"/>
      <c r="BO2427" s="612"/>
      <c r="BY2427" s="669"/>
      <c r="CA2427" s="669"/>
    </row>
    <row r="2428" spans="3:79" s="610" customFormat="1">
      <c r="C2428" s="611"/>
      <c r="D2428" s="612"/>
      <c r="E2428" s="613"/>
      <c r="F2428" s="614"/>
      <c r="J2428" s="612"/>
      <c r="N2428" s="668"/>
      <c r="P2428" s="618"/>
      <c r="Q2428" s="618"/>
      <c r="R2428" s="618"/>
      <c r="S2428" s="618"/>
      <c r="T2428" s="618"/>
      <c r="U2428" s="618"/>
      <c r="V2428" s="618"/>
      <c r="W2428" s="618"/>
      <c r="X2428" s="618"/>
      <c r="Y2428" s="618"/>
      <c r="Z2428" s="618"/>
      <c r="AC2428" s="619"/>
      <c r="AD2428" s="620"/>
      <c r="AJ2428" s="668"/>
      <c r="AO2428" s="612"/>
      <c r="AP2428" s="612"/>
      <c r="AY2428" s="623"/>
      <c r="BD2428" s="611"/>
      <c r="BG2428" s="624"/>
      <c r="BH2428" s="625"/>
      <c r="BI2428" s="672"/>
      <c r="BO2428" s="612"/>
      <c r="BY2428" s="669"/>
      <c r="CA2428" s="669"/>
    </row>
    <row r="2429" spans="3:79" s="610" customFormat="1">
      <c r="C2429" s="611"/>
      <c r="D2429" s="612"/>
      <c r="E2429" s="613"/>
      <c r="F2429" s="614"/>
      <c r="J2429" s="612"/>
      <c r="N2429" s="668"/>
      <c r="P2429" s="618"/>
      <c r="Q2429" s="618"/>
      <c r="R2429" s="618"/>
      <c r="S2429" s="618"/>
      <c r="T2429" s="618"/>
      <c r="U2429" s="618"/>
      <c r="V2429" s="618"/>
      <c r="W2429" s="618"/>
      <c r="X2429" s="618"/>
      <c r="Y2429" s="618"/>
      <c r="Z2429" s="618"/>
      <c r="AC2429" s="619"/>
      <c r="AD2429" s="620"/>
      <c r="AJ2429" s="668"/>
      <c r="AO2429" s="612"/>
      <c r="AP2429" s="612"/>
      <c r="AY2429" s="623"/>
      <c r="BD2429" s="611"/>
      <c r="BG2429" s="624"/>
      <c r="BH2429" s="625"/>
      <c r="BI2429" s="672"/>
      <c r="BO2429" s="612"/>
      <c r="BY2429" s="669"/>
      <c r="CA2429" s="669"/>
    </row>
    <row r="2430" spans="3:79" s="610" customFormat="1">
      <c r="C2430" s="611"/>
      <c r="D2430" s="612"/>
      <c r="E2430" s="613"/>
      <c r="F2430" s="614"/>
      <c r="J2430" s="612"/>
      <c r="N2430" s="668"/>
      <c r="P2430" s="618"/>
      <c r="Q2430" s="618"/>
      <c r="R2430" s="618"/>
      <c r="S2430" s="618"/>
      <c r="T2430" s="618"/>
      <c r="U2430" s="618"/>
      <c r="V2430" s="618"/>
      <c r="W2430" s="618"/>
      <c r="X2430" s="618"/>
      <c r="Y2430" s="618"/>
      <c r="Z2430" s="618"/>
      <c r="AC2430" s="619"/>
      <c r="AD2430" s="620"/>
      <c r="AJ2430" s="668"/>
      <c r="AO2430" s="612"/>
      <c r="AP2430" s="612"/>
      <c r="AY2430" s="623"/>
      <c r="BD2430" s="611"/>
      <c r="BG2430" s="624"/>
      <c r="BH2430" s="625"/>
      <c r="BI2430" s="672"/>
      <c r="BO2430" s="612"/>
      <c r="BY2430" s="669"/>
      <c r="CA2430" s="669"/>
    </row>
    <row r="2431" spans="3:79" s="610" customFormat="1">
      <c r="C2431" s="611"/>
      <c r="D2431" s="612"/>
      <c r="E2431" s="613"/>
      <c r="F2431" s="614"/>
      <c r="J2431" s="612"/>
      <c r="N2431" s="668"/>
      <c r="P2431" s="618"/>
      <c r="Q2431" s="618"/>
      <c r="R2431" s="618"/>
      <c r="S2431" s="618"/>
      <c r="T2431" s="618"/>
      <c r="U2431" s="618"/>
      <c r="V2431" s="618"/>
      <c r="W2431" s="618"/>
      <c r="X2431" s="618"/>
      <c r="Y2431" s="618"/>
      <c r="Z2431" s="618"/>
      <c r="AC2431" s="619"/>
      <c r="AD2431" s="620"/>
      <c r="AJ2431" s="668"/>
      <c r="AO2431" s="612"/>
      <c r="AP2431" s="612"/>
      <c r="AY2431" s="623"/>
      <c r="BD2431" s="611"/>
      <c r="BG2431" s="624"/>
      <c r="BH2431" s="625"/>
      <c r="BI2431" s="672"/>
      <c r="BO2431" s="612"/>
      <c r="BY2431" s="669"/>
      <c r="CA2431" s="669"/>
    </row>
    <row r="2432" spans="3:79" s="610" customFormat="1">
      <c r="C2432" s="611"/>
      <c r="D2432" s="612"/>
      <c r="E2432" s="613"/>
      <c r="F2432" s="614"/>
      <c r="J2432" s="612"/>
      <c r="N2432" s="668"/>
      <c r="P2432" s="618"/>
      <c r="Q2432" s="618"/>
      <c r="R2432" s="618"/>
      <c r="S2432" s="618"/>
      <c r="T2432" s="618"/>
      <c r="U2432" s="618"/>
      <c r="V2432" s="618"/>
      <c r="W2432" s="618"/>
      <c r="X2432" s="618"/>
      <c r="Y2432" s="618"/>
      <c r="Z2432" s="618"/>
      <c r="AC2432" s="619"/>
      <c r="AD2432" s="620"/>
      <c r="AJ2432" s="668"/>
      <c r="AO2432" s="612"/>
      <c r="AP2432" s="612"/>
      <c r="AY2432" s="623"/>
      <c r="BD2432" s="611"/>
      <c r="BG2432" s="624"/>
      <c r="BH2432" s="625"/>
      <c r="BI2432" s="672"/>
      <c r="BO2432" s="612"/>
      <c r="BY2432" s="669"/>
      <c r="CA2432" s="669"/>
    </row>
    <row r="2433" spans="3:79" s="610" customFormat="1">
      <c r="C2433" s="611"/>
      <c r="D2433" s="612"/>
      <c r="E2433" s="613"/>
      <c r="F2433" s="614"/>
      <c r="J2433" s="612"/>
      <c r="N2433" s="668"/>
      <c r="P2433" s="618"/>
      <c r="Q2433" s="618"/>
      <c r="R2433" s="618"/>
      <c r="S2433" s="618"/>
      <c r="T2433" s="618"/>
      <c r="U2433" s="618"/>
      <c r="V2433" s="618"/>
      <c r="W2433" s="618"/>
      <c r="X2433" s="618"/>
      <c r="Y2433" s="618"/>
      <c r="Z2433" s="618"/>
      <c r="AC2433" s="619"/>
      <c r="AD2433" s="620"/>
      <c r="AJ2433" s="668"/>
      <c r="AO2433" s="612"/>
      <c r="AP2433" s="612"/>
      <c r="AY2433" s="623"/>
      <c r="BD2433" s="611"/>
      <c r="BG2433" s="624"/>
      <c r="BH2433" s="625"/>
      <c r="BI2433" s="672"/>
      <c r="BO2433" s="612"/>
      <c r="BY2433" s="669"/>
      <c r="CA2433" s="669"/>
    </row>
    <row r="2434" spans="3:79" s="610" customFormat="1">
      <c r="C2434" s="611"/>
      <c r="D2434" s="612"/>
      <c r="E2434" s="613"/>
      <c r="F2434" s="614"/>
      <c r="J2434" s="612"/>
      <c r="N2434" s="668"/>
      <c r="P2434" s="618"/>
      <c r="Q2434" s="618"/>
      <c r="R2434" s="618"/>
      <c r="S2434" s="618"/>
      <c r="T2434" s="618"/>
      <c r="U2434" s="618"/>
      <c r="V2434" s="618"/>
      <c r="W2434" s="618"/>
      <c r="X2434" s="618"/>
      <c r="Y2434" s="618"/>
      <c r="Z2434" s="618"/>
      <c r="AC2434" s="619"/>
      <c r="AD2434" s="620"/>
      <c r="AJ2434" s="668"/>
      <c r="AO2434" s="612"/>
      <c r="AP2434" s="612"/>
      <c r="AY2434" s="623"/>
      <c r="BD2434" s="611"/>
      <c r="BG2434" s="624"/>
      <c r="BH2434" s="625"/>
      <c r="BI2434" s="672"/>
      <c r="BO2434" s="612"/>
      <c r="BY2434" s="669"/>
      <c r="CA2434" s="669"/>
    </row>
    <row r="2435" spans="3:79" s="610" customFormat="1">
      <c r="C2435" s="611"/>
      <c r="D2435" s="612"/>
      <c r="E2435" s="613"/>
      <c r="F2435" s="614"/>
      <c r="J2435" s="612"/>
      <c r="N2435" s="668"/>
      <c r="P2435" s="618"/>
      <c r="Q2435" s="618"/>
      <c r="R2435" s="618"/>
      <c r="S2435" s="618"/>
      <c r="T2435" s="618"/>
      <c r="U2435" s="618"/>
      <c r="V2435" s="618"/>
      <c r="W2435" s="618"/>
      <c r="X2435" s="618"/>
      <c r="Y2435" s="618"/>
      <c r="Z2435" s="618"/>
      <c r="AC2435" s="619"/>
      <c r="AD2435" s="620"/>
      <c r="AJ2435" s="668"/>
      <c r="AO2435" s="612"/>
      <c r="AP2435" s="612"/>
      <c r="AY2435" s="623"/>
      <c r="BD2435" s="611"/>
      <c r="BG2435" s="624"/>
      <c r="BH2435" s="625"/>
      <c r="BI2435" s="672"/>
      <c r="BO2435" s="612"/>
      <c r="BY2435" s="669"/>
      <c r="CA2435" s="669"/>
    </row>
    <row r="2436" spans="3:79" s="610" customFormat="1">
      <c r="C2436" s="611"/>
      <c r="D2436" s="612"/>
      <c r="E2436" s="613"/>
      <c r="F2436" s="614"/>
      <c r="J2436" s="612"/>
      <c r="N2436" s="668"/>
      <c r="P2436" s="618"/>
      <c r="Q2436" s="618"/>
      <c r="R2436" s="618"/>
      <c r="S2436" s="618"/>
      <c r="T2436" s="618"/>
      <c r="U2436" s="618"/>
      <c r="V2436" s="618"/>
      <c r="W2436" s="618"/>
      <c r="X2436" s="618"/>
      <c r="Y2436" s="618"/>
      <c r="Z2436" s="618"/>
      <c r="AC2436" s="619"/>
      <c r="AD2436" s="620"/>
      <c r="AJ2436" s="668"/>
      <c r="AO2436" s="612"/>
      <c r="AP2436" s="612"/>
      <c r="AY2436" s="623"/>
      <c r="BD2436" s="611"/>
      <c r="BG2436" s="624"/>
      <c r="BH2436" s="625"/>
      <c r="BI2436" s="672"/>
      <c r="BO2436" s="612"/>
      <c r="BY2436" s="669"/>
      <c r="CA2436" s="669"/>
    </row>
    <row r="2437" spans="3:79" s="610" customFormat="1">
      <c r="C2437" s="611"/>
      <c r="D2437" s="612"/>
      <c r="E2437" s="613"/>
      <c r="F2437" s="614"/>
      <c r="J2437" s="612"/>
      <c r="N2437" s="668"/>
      <c r="P2437" s="618"/>
      <c r="Q2437" s="618"/>
      <c r="R2437" s="618"/>
      <c r="S2437" s="618"/>
      <c r="T2437" s="618"/>
      <c r="U2437" s="618"/>
      <c r="V2437" s="618"/>
      <c r="W2437" s="618"/>
      <c r="X2437" s="618"/>
      <c r="Y2437" s="618"/>
      <c r="Z2437" s="618"/>
      <c r="AC2437" s="619"/>
      <c r="AD2437" s="620"/>
      <c r="AJ2437" s="668"/>
      <c r="AO2437" s="612"/>
      <c r="AP2437" s="612"/>
      <c r="AY2437" s="623"/>
      <c r="BD2437" s="611"/>
      <c r="BG2437" s="624"/>
      <c r="BH2437" s="625"/>
      <c r="BI2437" s="672"/>
      <c r="BO2437" s="612"/>
      <c r="BY2437" s="669"/>
      <c r="CA2437" s="669"/>
    </row>
    <row r="2438" spans="3:79" s="610" customFormat="1">
      <c r="C2438" s="611"/>
      <c r="D2438" s="612"/>
      <c r="E2438" s="613"/>
      <c r="F2438" s="614"/>
      <c r="J2438" s="612"/>
      <c r="N2438" s="668"/>
      <c r="P2438" s="618"/>
      <c r="Q2438" s="618"/>
      <c r="R2438" s="618"/>
      <c r="S2438" s="618"/>
      <c r="T2438" s="618"/>
      <c r="U2438" s="618"/>
      <c r="V2438" s="618"/>
      <c r="W2438" s="618"/>
      <c r="X2438" s="618"/>
      <c r="Y2438" s="618"/>
      <c r="Z2438" s="618"/>
      <c r="AC2438" s="619"/>
      <c r="AD2438" s="620"/>
      <c r="AJ2438" s="668"/>
      <c r="AO2438" s="612"/>
      <c r="AP2438" s="612"/>
      <c r="AY2438" s="623"/>
      <c r="BD2438" s="611"/>
      <c r="BG2438" s="624"/>
      <c r="BH2438" s="625"/>
      <c r="BI2438" s="672"/>
      <c r="BO2438" s="612"/>
      <c r="BY2438" s="669"/>
      <c r="CA2438" s="669"/>
    </row>
    <row r="2439" spans="3:79" s="610" customFormat="1">
      <c r="C2439" s="611"/>
      <c r="D2439" s="612"/>
      <c r="E2439" s="613"/>
      <c r="F2439" s="614"/>
      <c r="J2439" s="612"/>
      <c r="N2439" s="668"/>
      <c r="P2439" s="618"/>
      <c r="Q2439" s="618"/>
      <c r="R2439" s="618"/>
      <c r="S2439" s="618"/>
      <c r="T2439" s="618"/>
      <c r="U2439" s="618"/>
      <c r="V2439" s="618"/>
      <c r="W2439" s="618"/>
      <c r="X2439" s="618"/>
      <c r="Y2439" s="618"/>
      <c r="Z2439" s="618"/>
      <c r="AC2439" s="619"/>
      <c r="AD2439" s="620"/>
      <c r="AJ2439" s="668"/>
      <c r="AO2439" s="612"/>
      <c r="AP2439" s="612"/>
      <c r="AY2439" s="623"/>
      <c r="BD2439" s="611"/>
      <c r="BG2439" s="624"/>
      <c r="BH2439" s="625"/>
      <c r="BI2439" s="672"/>
      <c r="BO2439" s="612"/>
      <c r="BY2439" s="669"/>
      <c r="CA2439" s="669"/>
    </row>
    <row r="2440" spans="3:79" s="610" customFormat="1">
      <c r="C2440" s="611"/>
      <c r="D2440" s="612"/>
      <c r="E2440" s="613"/>
      <c r="F2440" s="614"/>
      <c r="J2440" s="612"/>
      <c r="N2440" s="668"/>
      <c r="P2440" s="618"/>
      <c r="Q2440" s="618"/>
      <c r="R2440" s="618"/>
      <c r="S2440" s="618"/>
      <c r="T2440" s="618"/>
      <c r="U2440" s="618"/>
      <c r="V2440" s="618"/>
      <c r="W2440" s="618"/>
      <c r="X2440" s="618"/>
      <c r="Y2440" s="618"/>
      <c r="Z2440" s="618"/>
      <c r="AC2440" s="619"/>
      <c r="AD2440" s="620"/>
      <c r="AJ2440" s="668"/>
      <c r="AO2440" s="612"/>
      <c r="AP2440" s="612"/>
      <c r="AY2440" s="623"/>
      <c r="BD2440" s="611"/>
      <c r="BG2440" s="624"/>
      <c r="BH2440" s="625"/>
      <c r="BI2440" s="672"/>
      <c r="BO2440" s="612"/>
      <c r="BY2440" s="669"/>
      <c r="CA2440" s="669"/>
    </row>
    <row r="2441" spans="3:79" s="610" customFormat="1">
      <c r="C2441" s="611"/>
      <c r="D2441" s="612"/>
      <c r="E2441" s="613"/>
      <c r="F2441" s="614"/>
      <c r="J2441" s="612"/>
      <c r="N2441" s="668"/>
      <c r="P2441" s="618"/>
      <c r="Q2441" s="618"/>
      <c r="R2441" s="618"/>
      <c r="S2441" s="618"/>
      <c r="T2441" s="618"/>
      <c r="U2441" s="618"/>
      <c r="V2441" s="618"/>
      <c r="W2441" s="618"/>
      <c r="X2441" s="618"/>
      <c r="Y2441" s="618"/>
      <c r="Z2441" s="618"/>
      <c r="AC2441" s="619"/>
      <c r="AD2441" s="620"/>
      <c r="AJ2441" s="668"/>
      <c r="AO2441" s="612"/>
      <c r="AP2441" s="612"/>
      <c r="AY2441" s="623"/>
      <c r="BD2441" s="611"/>
      <c r="BG2441" s="624"/>
      <c r="BH2441" s="625"/>
      <c r="BI2441" s="672"/>
      <c r="BO2441" s="612"/>
      <c r="BY2441" s="669"/>
      <c r="CA2441" s="669"/>
    </row>
    <row r="2442" spans="3:79" s="610" customFormat="1">
      <c r="C2442" s="611"/>
      <c r="D2442" s="612"/>
      <c r="E2442" s="613"/>
      <c r="F2442" s="614"/>
      <c r="J2442" s="612"/>
      <c r="N2442" s="668"/>
      <c r="P2442" s="618"/>
      <c r="Q2442" s="618"/>
      <c r="R2442" s="618"/>
      <c r="S2442" s="618"/>
      <c r="T2442" s="618"/>
      <c r="U2442" s="618"/>
      <c r="V2442" s="618"/>
      <c r="W2442" s="618"/>
      <c r="X2442" s="618"/>
      <c r="Y2442" s="618"/>
      <c r="Z2442" s="618"/>
      <c r="AC2442" s="619"/>
      <c r="AD2442" s="620"/>
      <c r="AJ2442" s="668"/>
      <c r="AO2442" s="612"/>
      <c r="AP2442" s="612"/>
      <c r="AY2442" s="623"/>
      <c r="BD2442" s="611"/>
      <c r="BG2442" s="624"/>
      <c r="BH2442" s="625"/>
      <c r="BI2442" s="672"/>
      <c r="BO2442" s="612"/>
      <c r="BY2442" s="669"/>
      <c r="CA2442" s="669"/>
    </row>
    <row r="2443" spans="3:79" s="610" customFormat="1">
      <c r="C2443" s="611"/>
      <c r="D2443" s="612"/>
      <c r="E2443" s="613"/>
      <c r="F2443" s="614"/>
      <c r="J2443" s="612"/>
      <c r="N2443" s="668"/>
      <c r="P2443" s="618"/>
      <c r="Q2443" s="618"/>
      <c r="R2443" s="618"/>
      <c r="S2443" s="618"/>
      <c r="T2443" s="618"/>
      <c r="U2443" s="618"/>
      <c r="V2443" s="618"/>
      <c r="W2443" s="618"/>
      <c r="X2443" s="618"/>
      <c r="Y2443" s="618"/>
      <c r="Z2443" s="618"/>
      <c r="AC2443" s="619"/>
      <c r="AD2443" s="620"/>
      <c r="AJ2443" s="668"/>
      <c r="AO2443" s="612"/>
      <c r="AP2443" s="612"/>
      <c r="AY2443" s="623"/>
      <c r="BD2443" s="611"/>
      <c r="BG2443" s="624"/>
      <c r="BH2443" s="625"/>
      <c r="BI2443" s="672"/>
      <c r="BO2443" s="612"/>
      <c r="BY2443" s="669"/>
      <c r="CA2443" s="669"/>
    </row>
    <row r="2444" spans="3:79" s="610" customFormat="1">
      <c r="C2444" s="611"/>
      <c r="D2444" s="612"/>
      <c r="E2444" s="613"/>
      <c r="F2444" s="614"/>
      <c r="J2444" s="612"/>
      <c r="N2444" s="668"/>
      <c r="P2444" s="618"/>
      <c r="Q2444" s="618"/>
      <c r="R2444" s="618"/>
      <c r="S2444" s="618"/>
      <c r="T2444" s="618"/>
      <c r="U2444" s="618"/>
      <c r="V2444" s="618"/>
      <c r="W2444" s="618"/>
      <c r="X2444" s="618"/>
      <c r="Y2444" s="618"/>
      <c r="Z2444" s="618"/>
      <c r="AC2444" s="619"/>
      <c r="AD2444" s="620"/>
      <c r="AJ2444" s="668"/>
      <c r="AO2444" s="612"/>
      <c r="AP2444" s="612"/>
      <c r="AY2444" s="623"/>
      <c r="BD2444" s="611"/>
      <c r="BG2444" s="624"/>
      <c r="BH2444" s="625"/>
      <c r="BI2444" s="672"/>
      <c r="BO2444" s="612"/>
      <c r="BY2444" s="669"/>
      <c r="CA2444" s="669"/>
    </row>
    <row r="2445" spans="3:79" s="610" customFormat="1">
      <c r="C2445" s="611"/>
      <c r="D2445" s="612"/>
      <c r="E2445" s="613"/>
      <c r="F2445" s="614"/>
      <c r="J2445" s="612"/>
      <c r="N2445" s="668"/>
      <c r="P2445" s="618"/>
      <c r="Q2445" s="618"/>
      <c r="R2445" s="618"/>
      <c r="S2445" s="618"/>
      <c r="T2445" s="618"/>
      <c r="U2445" s="618"/>
      <c r="V2445" s="618"/>
      <c r="W2445" s="618"/>
      <c r="X2445" s="618"/>
      <c r="Y2445" s="618"/>
      <c r="Z2445" s="618"/>
      <c r="AC2445" s="619"/>
      <c r="AD2445" s="620"/>
      <c r="AJ2445" s="668"/>
      <c r="AO2445" s="612"/>
      <c r="AP2445" s="612"/>
      <c r="AY2445" s="623"/>
      <c r="BD2445" s="611"/>
      <c r="BG2445" s="624"/>
      <c r="BH2445" s="625"/>
      <c r="BI2445" s="672"/>
      <c r="BO2445" s="612"/>
      <c r="BY2445" s="669"/>
      <c r="CA2445" s="669"/>
    </row>
    <row r="2446" spans="3:79" s="610" customFormat="1">
      <c r="C2446" s="611"/>
      <c r="D2446" s="612"/>
      <c r="E2446" s="613"/>
      <c r="F2446" s="614"/>
      <c r="J2446" s="612"/>
      <c r="N2446" s="668"/>
      <c r="P2446" s="618"/>
      <c r="Q2446" s="618"/>
      <c r="R2446" s="618"/>
      <c r="S2446" s="618"/>
      <c r="T2446" s="618"/>
      <c r="U2446" s="618"/>
      <c r="V2446" s="618"/>
      <c r="W2446" s="618"/>
      <c r="X2446" s="618"/>
      <c r="Y2446" s="618"/>
      <c r="Z2446" s="618"/>
      <c r="AC2446" s="619"/>
      <c r="AD2446" s="620"/>
      <c r="AJ2446" s="668"/>
      <c r="AO2446" s="612"/>
      <c r="AP2446" s="612"/>
      <c r="AY2446" s="623"/>
      <c r="BD2446" s="611"/>
      <c r="BG2446" s="624"/>
      <c r="BH2446" s="625"/>
      <c r="BI2446" s="672"/>
      <c r="BO2446" s="612"/>
      <c r="BY2446" s="669"/>
      <c r="CA2446" s="669"/>
    </row>
    <row r="2447" spans="3:79" s="610" customFormat="1">
      <c r="C2447" s="611"/>
      <c r="D2447" s="612"/>
      <c r="E2447" s="613"/>
      <c r="F2447" s="614"/>
      <c r="J2447" s="612"/>
      <c r="N2447" s="668"/>
      <c r="P2447" s="618"/>
      <c r="Q2447" s="618"/>
      <c r="R2447" s="618"/>
      <c r="S2447" s="618"/>
      <c r="T2447" s="618"/>
      <c r="U2447" s="618"/>
      <c r="V2447" s="618"/>
      <c r="W2447" s="618"/>
      <c r="X2447" s="618"/>
      <c r="Y2447" s="618"/>
      <c r="Z2447" s="618"/>
      <c r="AC2447" s="619"/>
      <c r="AD2447" s="620"/>
      <c r="AJ2447" s="668"/>
      <c r="AO2447" s="612"/>
      <c r="AP2447" s="612"/>
      <c r="AY2447" s="623"/>
      <c r="BD2447" s="611"/>
      <c r="BG2447" s="624"/>
      <c r="BH2447" s="625"/>
      <c r="BI2447" s="672"/>
      <c r="BO2447" s="612"/>
      <c r="BY2447" s="669"/>
      <c r="CA2447" s="669"/>
    </row>
    <row r="2448" spans="3:79" s="610" customFormat="1">
      <c r="C2448" s="611"/>
      <c r="D2448" s="612"/>
      <c r="E2448" s="613"/>
      <c r="F2448" s="614"/>
      <c r="J2448" s="612"/>
      <c r="N2448" s="668"/>
      <c r="P2448" s="618"/>
      <c r="Q2448" s="618"/>
      <c r="R2448" s="618"/>
      <c r="S2448" s="618"/>
      <c r="T2448" s="618"/>
      <c r="U2448" s="618"/>
      <c r="V2448" s="618"/>
      <c r="W2448" s="618"/>
      <c r="X2448" s="618"/>
      <c r="Y2448" s="618"/>
      <c r="Z2448" s="618"/>
      <c r="AC2448" s="619"/>
      <c r="AD2448" s="620"/>
      <c r="AJ2448" s="668"/>
      <c r="AO2448" s="612"/>
      <c r="AP2448" s="612"/>
      <c r="AY2448" s="623"/>
      <c r="BD2448" s="611"/>
      <c r="BG2448" s="624"/>
      <c r="BH2448" s="625"/>
      <c r="BI2448" s="672"/>
      <c r="BO2448" s="612"/>
      <c r="BY2448" s="669"/>
      <c r="CA2448" s="669"/>
    </row>
    <row r="2449" spans="3:79" s="610" customFormat="1">
      <c r="C2449" s="611"/>
      <c r="D2449" s="612"/>
      <c r="E2449" s="613"/>
      <c r="F2449" s="614"/>
      <c r="J2449" s="612"/>
      <c r="N2449" s="668"/>
      <c r="P2449" s="618"/>
      <c r="Q2449" s="618"/>
      <c r="R2449" s="618"/>
      <c r="S2449" s="618"/>
      <c r="T2449" s="618"/>
      <c r="U2449" s="618"/>
      <c r="V2449" s="618"/>
      <c r="W2449" s="618"/>
      <c r="X2449" s="618"/>
      <c r="Y2449" s="618"/>
      <c r="Z2449" s="618"/>
      <c r="AC2449" s="619"/>
      <c r="AD2449" s="620"/>
      <c r="AJ2449" s="668"/>
      <c r="AO2449" s="612"/>
      <c r="AP2449" s="612"/>
      <c r="AY2449" s="623"/>
      <c r="BD2449" s="611"/>
      <c r="BG2449" s="624"/>
      <c r="BH2449" s="625"/>
      <c r="BI2449" s="672"/>
      <c r="BO2449" s="612"/>
      <c r="BY2449" s="669"/>
      <c r="CA2449" s="669"/>
    </row>
    <row r="2450" spans="3:79" s="610" customFormat="1">
      <c r="C2450" s="611"/>
      <c r="D2450" s="612"/>
      <c r="E2450" s="613"/>
      <c r="F2450" s="614"/>
      <c r="J2450" s="612"/>
      <c r="N2450" s="668"/>
      <c r="P2450" s="618"/>
      <c r="Q2450" s="618"/>
      <c r="R2450" s="618"/>
      <c r="S2450" s="618"/>
      <c r="T2450" s="618"/>
      <c r="U2450" s="618"/>
      <c r="V2450" s="618"/>
      <c r="W2450" s="618"/>
      <c r="X2450" s="618"/>
      <c r="Y2450" s="618"/>
      <c r="Z2450" s="618"/>
      <c r="AC2450" s="619"/>
      <c r="AD2450" s="620"/>
      <c r="AJ2450" s="668"/>
      <c r="AO2450" s="612"/>
      <c r="AP2450" s="612"/>
      <c r="AY2450" s="623"/>
      <c r="BD2450" s="611"/>
      <c r="BG2450" s="624"/>
      <c r="BH2450" s="625"/>
      <c r="BI2450" s="672"/>
      <c r="BO2450" s="612"/>
      <c r="BY2450" s="669"/>
      <c r="CA2450" s="669"/>
    </row>
    <row r="2451" spans="3:79" s="610" customFormat="1">
      <c r="C2451" s="611"/>
      <c r="D2451" s="612"/>
      <c r="E2451" s="613"/>
      <c r="F2451" s="614"/>
      <c r="J2451" s="612"/>
      <c r="N2451" s="668"/>
      <c r="P2451" s="618"/>
      <c r="Q2451" s="618"/>
      <c r="R2451" s="618"/>
      <c r="S2451" s="618"/>
      <c r="T2451" s="618"/>
      <c r="U2451" s="618"/>
      <c r="V2451" s="618"/>
      <c r="W2451" s="618"/>
      <c r="X2451" s="618"/>
      <c r="Y2451" s="618"/>
      <c r="Z2451" s="618"/>
      <c r="AC2451" s="619"/>
      <c r="AD2451" s="620"/>
      <c r="AJ2451" s="668"/>
      <c r="AO2451" s="612"/>
      <c r="AP2451" s="612"/>
      <c r="AY2451" s="623"/>
      <c r="BD2451" s="611"/>
      <c r="BG2451" s="624"/>
      <c r="BH2451" s="625"/>
      <c r="BI2451" s="672"/>
      <c r="BO2451" s="612"/>
      <c r="BY2451" s="669"/>
      <c r="CA2451" s="669"/>
    </row>
    <row r="2452" spans="3:79" s="610" customFormat="1">
      <c r="C2452" s="611"/>
      <c r="D2452" s="612"/>
      <c r="E2452" s="613"/>
      <c r="F2452" s="614"/>
      <c r="J2452" s="612"/>
      <c r="N2452" s="668"/>
      <c r="P2452" s="618"/>
      <c r="Q2452" s="618"/>
      <c r="R2452" s="618"/>
      <c r="S2452" s="618"/>
      <c r="T2452" s="618"/>
      <c r="U2452" s="618"/>
      <c r="V2452" s="618"/>
      <c r="W2452" s="618"/>
      <c r="X2452" s="618"/>
      <c r="Y2452" s="618"/>
      <c r="Z2452" s="618"/>
      <c r="AC2452" s="619"/>
      <c r="AD2452" s="620"/>
      <c r="AJ2452" s="668"/>
      <c r="AO2452" s="612"/>
      <c r="AP2452" s="612"/>
      <c r="AY2452" s="623"/>
      <c r="BD2452" s="611"/>
      <c r="BG2452" s="624"/>
      <c r="BH2452" s="625"/>
      <c r="BI2452" s="672"/>
      <c r="BO2452" s="612"/>
      <c r="BY2452" s="669"/>
      <c r="CA2452" s="669"/>
    </row>
    <row r="2453" spans="3:79" s="610" customFormat="1">
      <c r="C2453" s="611"/>
      <c r="D2453" s="612"/>
      <c r="E2453" s="613"/>
      <c r="F2453" s="614"/>
      <c r="J2453" s="612"/>
      <c r="N2453" s="668"/>
      <c r="P2453" s="618"/>
      <c r="Q2453" s="618"/>
      <c r="R2453" s="618"/>
      <c r="S2453" s="618"/>
      <c r="T2453" s="618"/>
      <c r="U2453" s="618"/>
      <c r="V2453" s="618"/>
      <c r="W2453" s="618"/>
      <c r="X2453" s="618"/>
      <c r="Y2453" s="618"/>
      <c r="Z2453" s="618"/>
      <c r="AC2453" s="619"/>
      <c r="AD2453" s="620"/>
      <c r="AJ2453" s="668"/>
      <c r="AO2453" s="612"/>
      <c r="AP2453" s="612"/>
      <c r="AY2453" s="623"/>
      <c r="BD2453" s="611"/>
      <c r="BG2453" s="624"/>
      <c r="BH2453" s="625"/>
      <c r="BI2453" s="672"/>
      <c r="BO2453" s="612"/>
      <c r="BY2453" s="669"/>
      <c r="CA2453" s="669"/>
    </row>
    <row r="2454" spans="3:79" s="610" customFormat="1">
      <c r="C2454" s="611"/>
      <c r="D2454" s="612"/>
      <c r="E2454" s="613"/>
      <c r="F2454" s="614"/>
      <c r="J2454" s="612"/>
      <c r="N2454" s="668"/>
      <c r="P2454" s="618"/>
      <c r="Q2454" s="618"/>
      <c r="R2454" s="618"/>
      <c r="S2454" s="618"/>
      <c r="T2454" s="618"/>
      <c r="U2454" s="618"/>
      <c r="V2454" s="618"/>
      <c r="W2454" s="618"/>
      <c r="X2454" s="618"/>
      <c r="Y2454" s="618"/>
      <c r="Z2454" s="618"/>
      <c r="AC2454" s="619"/>
      <c r="AD2454" s="620"/>
      <c r="AJ2454" s="668"/>
      <c r="AO2454" s="612"/>
      <c r="AP2454" s="612"/>
      <c r="AY2454" s="623"/>
      <c r="BD2454" s="611"/>
      <c r="BG2454" s="624"/>
      <c r="BH2454" s="625"/>
      <c r="BI2454" s="672"/>
      <c r="BO2454" s="612"/>
      <c r="BY2454" s="669"/>
      <c r="CA2454" s="669"/>
    </row>
    <row r="2455" spans="3:79" s="610" customFormat="1">
      <c r="C2455" s="611"/>
      <c r="D2455" s="612"/>
      <c r="E2455" s="613"/>
      <c r="F2455" s="614"/>
      <c r="J2455" s="612"/>
      <c r="N2455" s="668"/>
      <c r="P2455" s="618"/>
      <c r="Q2455" s="618"/>
      <c r="R2455" s="618"/>
      <c r="S2455" s="618"/>
      <c r="T2455" s="618"/>
      <c r="U2455" s="618"/>
      <c r="V2455" s="618"/>
      <c r="W2455" s="618"/>
      <c r="X2455" s="618"/>
      <c r="Y2455" s="618"/>
      <c r="Z2455" s="618"/>
      <c r="AC2455" s="619"/>
      <c r="AD2455" s="620"/>
      <c r="AJ2455" s="668"/>
      <c r="AO2455" s="612"/>
      <c r="AP2455" s="612"/>
      <c r="AY2455" s="623"/>
      <c r="BD2455" s="611"/>
      <c r="BG2455" s="624"/>
      <c r="BH2455" s="625"/>
      <c r="BI2455" s="672"/>
      <c r="BO2455" s="612"/>
      <c r="BY2455" s="669"/>
      <c r="CA2455" s="669"/>
    </row>
    <row r="2456" spans="3:79" s="610" customFormat="1">
      <c r="C2456" s="611"/>
      <c r="D2456" s="612"/>
      <c r="E2456" s="613"/>
      <c r="F2456" s="614"/>
      <c r="J2456" s="612"/>
      <c r="N2456" s="668"/>
      <c r="P2456" s="618"/>
      <c r="Q2456" s="618"/>
      <c r="R2456" s="618"/>
      <c r="S2456" s="618"/>
      <c r="T2456" s="618"/>
      <c r="U2456" s="618"/>
      <c r="V2456" s="618"/>
      <c r="W2456" s="618"/>
      <c r="X2456" s="618"/>
      <c r="Y2456" s="618"/>
      <c r="Z2456" s="618"/>
      <c r="AC2456" s="619"/>
      <c r="AD2456" s="620"/>
      <c r="AJ2456" s="668"/>
      <c r="AO2456" s="612"/>
      <c r="AP2456" s="612"/>
      <c r="AY2456" s="623"/>
      <c r="BD2456" s="611"/>
      <c r="BG2456" s="624"/>
      <c r="BH2456" s="625"/>
      <c r="BI2456" s="672"/>
      <c r="BO2456" s="612"/>
      <c r="BY2456" s="669"/>
      <c r="CA2456" s="669"/>
    </row>
    <row r="2457" spans="3:79" s="610" customFormat="1">
      <c r="C2457" s="611"/>
      <c r="D2457" s="612"/>
      <c r="E2457" s="613"/>
      <c r="F2457" s="614"/>
      <c r="J2457" s="612"/>
      <c r="N2457" s="668"/>
      <c r="P2457" s="618"/>
      <c r="Q2457" s="618"/>
      <c r="R2457" s="618"/>
      <c r="S2457" s="618"/>
      <c r="T2457" s="618"/>
      <c r="U2457" s="618"/>
      <c r="V2457" s="618"/>
      <c r="W2457" s="618"/>
      <c r="X2457" s="618"/>
      <c r="Y2457" s="618"/>
      <c r="Z2457" s="618"/>
      <c r="AC2457" s="619"/>
      <c r="AD2457" s="620"/>
      <c r="AJ2457" s="668"/>
      <c r="AO2457" s="612"/>
      <c r="AP2457" s="612"/>
      <c r="AY2457" s="623"/>
      <c r="BD2457" s="611"/>
      <c r="BG2457" s="624"/>
      <c r="BH2457" s="625"/>
      <c r="BI2457" s="672"/>
      <c r="BO2457" s="612"/>
      <c r="BY2457" s="669"/>
      <c r="CA2457" s="669"/>
    </row>
    <row r="2458" spans="3:79" s="610" customFormat="1">
      <c r="C2458" s="611"/>
      <c r="D2458" s="612"/>
      <c r="E2458" s="613"/>
      <c r="F2458" s="614"/>
      <c r="J2458" s="612"/>
      <c r="N2458" s="668"/>
      <c r="P2458" s="618"/>
      <c r="Q2458" s="618"/>
      <c r="R2458" s="618"/>
      <c r="S2458" s="618"/>
      <c r="T2458" s="618"/>
      <c r="U2458" s="618"/>
      <c r="V2458" s="618"/>
      <c r="W2458" s="618"/>
      <c r="X2458" s="618"/>
      <c r="Y2458" s="618"/>
      <c r="Z2458" s="618"/>
      <c r="AC2458" s="619"/>
      <c r="AD2458" s="620"/>
      <c r="AJ2458" s="668"/>
      <c r="AO2458" s="612"/>
      <c r="AP2458" s="612"/>
      <c r="AY2458" s="623"/>
      <c r="BD2458" s="611"/>
      <c r="BG2458" s="624"/>
      <c r="BH2458" s="625"/>
      <c r="BI2458" s="672"/>
      <c r="BO2458" s="612"/>
      <c r="BY2458" s="669"/>
      <c r="CA2458" s="669"/>
    </row>
    <row r="2459" spans="3:79" s="610" customFormat="1">
      <c r="C2459" s="611"/>
      <c r="D2459" s="612"/>
      <c r="E2459" s="613"/>
      <c r="F2459" s="614"/>
      <c r="J2459" s="612"/>
      <c r="N2459" s="668"/>
      <c r="P2459" s="618"/>
      <c r="Q2459" s="618"/>
      <c r="R2459" s="618"/>
      <c r="S2459" s="618"/>
      <c r="T2459" s="618"/>
      <c r="U2459" s="618"/>
      <c r="V2459" s="618"/>
      <c r="W2459" s="618"/>
      <c r="X2459" s="618"/>
      <c r="Y2459" s="618"/>
      <c r="Z2459" s="618"/>
      <c r="AC2459" s="619"/>
      <c r="AD2459" s="620"/>
      <c r="AJ2459" s="668"/>
      <c r="AO2459" s="612"/>
      <c r="AP2459" s="612"/>
      <c r="AY2459" s="623"/>
      <c r="BD2459" s="611"/>
      <c r="BG2459" s="624"/>
      <c r="BH2459" s="625"/>
      <c r="BI2459" s="672"/>
      <c r="BO2459" s="612"/>
      <c r="BY2459" s="669"/>
      <c r="CA2459" s="669"/>
    </row>
    <row r="2460" spans="3:79" s="610" customFormat="1">
      <c r="C2460" s="611"/>
      <c r="D2460" s="612"/>
      <c r="E2460" s="613"/>
      <c r="F2460" s="614"/>
      <c r="J2460" s="612"/>
      <c r="N2460" s="668"/>
      <c r="P2460" s="618"/>
      <c r="Q2460" s="618"/>
      <c r="R2460" s="618"/>
      <c r="S2460" s="618"/>
      <c r="T2460" s="618"/>
      <c r="U2460" s="618"/>
      <c r="V2460" s="618"/>
      <c r="W2460" s="618"/>
      <c r="X2460" s="618"/>
      <c r="Y2460" s="618"/>
      <c r="Z2460" s="618"/>
      <c r="AC2460" s="619"/>
      <c r="AD2460" s="620"/>
      <c r="AJ2460" s="668"/>
      <c r="AO2460" s="612"/>
      <c r="AP2460" s="612"/>
      <c r="AY2460" s="623"/>
      <c r="BD2460" s="611"/>
      <c r="BG2460" s="624"/>
      <c r="BH2460" s="625"/>
      <c r="BI2460" s="672"/>
      <c r="BO2460" s="612"/>
      <c r="BY2460" s="669"/>
      <c r="CA2460" s="669"/>
    </row>
    <row r="2461" spans="3:79" s="610" customFormat="1">
      <c r="C2461" s="611"/>
      <c r="D2461" s="612"/>
      <c r="E2461" s="613"/>
      <c r="F2461" s="614"/>
      <c r="J2461" s="612"/>
      <c r="N2461" s="668"/>
      <c r="P2461" s="618"/>
      <c r="Q2461" s="618"/>
      <c r="R2461" s="618"/>
      <c r="S2461" s="618"/>
      <c r="T2461" s="618"/>
      <c r="U2461" s="618"/>
      <c r="V2461" s="618"/>
      <c r="W2461" s="618"/>
      <c r="X2461" s="618"/>
      <c r="Y2461" s="618"/>
      <c r="Z2461" s="618"/>
      <c r="AC2461" s="619"/>
      <c r="AD2461" s="620"/>
      <c r="AJ2461" s="668"/>
      <c r="AO2461" s="612"/>
      <c r="AP2461" s="612"/>
      <c r="AY2461" s="623"/>
      <c r="BD2461" s="611"/>
      <c r="BG2461" s="624"/>
      <c r="BH2461" s="625"/>
      <c r="BI2461" s="672"/>
      <c r="BO2461" s="612"/>
      <c r="BY2461" s="669"/>
      <c r="CA2461" s="669"/>
    </row>
    <row r="2462" spans="3:79" s="610" customFormat="1">
      <c r="C2462" s="611"/>
      <c r="D2462" s="612"/>
      <c r="E2462" s="613"/>
      <c r="F2462" s="614"/>
      <c r="J2462" s="612"/>
      <c r="N2462" s="668"/>
      <c r="P2462" s="618"/>
      <c r="Q2462" s="618"/>
      <c r="R2462" s="618"/>
      <c r="S2462" s="618"/>
      <c r="T2462" s="618"/>
      <c r="U2462" s="618"/>
      <c r="V2462" s="618"/>
      <c r="W2462" s="618"/>
      <c r="X2462" s="618"/>
      <c r="Y2462" s="618"/>
      <c r="Z2462" s="618"/>
      <c r="AC2462" s="619"/>
      <c r="AD2462" s="620"/>
      <c r="AJ2462" s="668"/>
      <c r="AO2462" s="612"/>
      <c r="AP2462" s="612"/>
      <c r="AY2462" s="623"/>
      <c r="BD2462" s="611"/>
      <c r="BG2462" s="624"/>
      <c r="BH2462" s="625"/>
      <c r="BI2462" s="672"/>
      <c r="BO2462" s="612"/>
      <c r="BY2462" s="669"/>
      <c r="CA2462" s="669"/>
    </row>
    <row r="2463" spans="3:79" s="610" customFormat="1">
      <c r="C2463" s="611"/>
      <c r="D2463" s="612"/>
      <c r="E2463" s="613"/>
      <c r="F2463" s="614"/>
      <c r="J2463" s="612"/>
      <c r="N2463" s="668"/>
      <c r="P2463" s="618"/>
      <c r="Q2463" s="618"/>
      <c r="R2463" s="618"/>
      <c r="S2463" s="618"/>
      <c r="T2463" s="618"/>
      <c r="U2463" s="618"/>
      <c r="V2463" s="618"/>
      <c r="W2463" s="618"/>
      <c r="X2463" s="618"/>
      <c r="Y2463" s="618"/>
      <c r="Z2463" s="618"/>
      <c r="AC2463" s="619"/>
      <c r="AD2463" s="620"/>
      <c r="AJ2463" s="668"/>
      <c r="AO2463" s="612"/>
      <c r="AP2463" s="612"/>
      <c r="AY2463" s="623"/>
      <c r="BD2463" s="611"/>
      <c r="BG2463" s="624"/>
      <c r="BH2463" s="625"/>
      <c r="BI2463" s="672"/>
      <c r="BO2463" s="612"/>
      <c r="BY2463" s="669"/>
      <c r="CA2463" s="669"/>
    </row>
    <row r="2464" spans="3:79" s="610" customFormat="1">
      <c r="C2464" s="611"/>
      <c r="D2464" s="612"/>
      <c r="E2464" s="613"/>
      <c r="F2464" s="614"/>
      <c r="J2464" s="612"/>
      <c r="N2464" s="668"/>
      <c r="P2464" s="618"/>
      <c r="Q2464" s="618"/>
      <c r="R2464" s="618"/>
      <c r="S2464" s="618"/>
      <c r="T2464" s="618"/>
      <c r="U2464" s="618"/>
      <c r="V2464" s="618"/>
      <c r="W2464" s="618"/>
      <c r="X2464" s="618"/>
      <c r="Y2464" s="618"/>
      <c r="Z2464" s="618"/>
      <c r="AC2464" s="619"/>
      <c r="AD2464" s="620"/>
      <c r="AJ2464" s="668"/>
      <c r="AO2464" s="612"/>
      <c r="AP2464" s="612"/>
      <c r="AY2464" s="623"/>
      <c r="BD2464" s="611"/>
      <c r="BG2464" s="624"/>
      <c r="BH2464" s="625"/>
      <c r="BI2464" s="672"/>
      <c r="BO2464" s="612"/>
      <c r="BY2464" s="669"/>
      <c r="CA2464" s="669"/>
    </row>
    <row r="2465" spans="3:79" s="610" customFormat="1">
      <c r="C2465" s="611"/>
      <c r="D2465" s="612"/>
      <c r="E2465" s="613"/>
      <c r="F2465" s="614"/>
      <c r="J2465" s="612"/>
      <c r="N2465" s="668"/>
      <c r="P2465" s="618"/>
      <c r="Q2465" s="618"/>
      <c r="R2465" s="618"/>
      <c r="S2465" s="618"/>
      <c r="T2465" s="618"/>
      <c r="U2465" s="618"/>
      <c r="V2465" s="618"/>
      <c r="W2465" s="618"/>
      <c r="X2465" s="618"/>
      <c r="Y2465" s="618"/>
      <c r="Z2465" s="618"/>
      <c r="AC2465" s="619"/>
      <c r="AD2465" s="620"/>
      <c r="AJ2465" s="668"/>
      <c r="AO2465" s="612"/>
      <c r="AP2465" s="612"/>
      <c r="AY2465" s="623"/>
      <c r="BD2465" s="611"/>
      <c r="BG2465" s="624"/>
      <c r="BH2465" s="625"/>
      <c r="BI2465" s="672"/>
      <c r="BO2465" s="612"/>
      <c r="BY2465" s="669"/>
      <c r="CA2465" s="669"/>
    </row>
    <row r="2466" spans="3:79" s="610" customFormat="1">
      <c r="C2466" s="611"/>
      <c r="D2466" s="612"/>
      <c r="E2466" s="613"/>
      <c r="F2466" s="614"/>
      <c r="J2466" s="612"/>
      <c r="N2466" s="668"/>
      <c r="P2466" s="618"/>
      <c r="Q2466" s="618"/>
      <c r="R2466" s="618"/>
      <c r="S2466" s="618"/>
      <c r="T2466" s="618"/>
      <c r="U2466" s="618"/>
      <c r="V2466" s="618"/>
      <c r="W2466" s="618"/>
      <c r="X2466" s="618"/>
      <c r="Y2466" s="618"/>
      <c r="Z2466" s="618"/>
      <c r="AC2466" s="619"/>
      <c r="AD2466" s="620"/>
      <c r="AJ2466" s="668"/>
      <c r="AO2466" s="612"/>
      <c r="AP2466" s="612"/>
      <c r="AY2466" s="623"/>
      <c r="BD2466" s="611"/>
      <c r="BG2466" s="624"/>
      <c r="BH2466" s="625"/>
      <c r="BI2466" s="672"/>
      <c r="BO2466" s="612"/>
      <c r="BY2466" s="669"/>
      <c r="CA2466" s="669"/>
    </row>
    <row r="2467" spans="3:79" s="610" customFormat="1">
      <c r="C2467" s="611"/>
      <c r="D2467" s="612"/>
      <c r="E2467" s="613"/>
      <c r="F2467" s="614"/>
      <c r="J2467" s="612"/>
      <c r="N2467" s="668"/>
      <c r="P2467" s="618"/>
      <c r="Q2467" s="618"/>
      <c r="R2467" s="618"/>
      <c r="S2467" s="618"/>
      <c r="T2467" s="618"/>
      <c r="U2467" s="618"/>
      <c r="V2467" s="618"/>
      <c r="W2467" s="618"/>
      <c r="X2467" s="618"/>
      <c r="Y2467" s="618"/>
      <c r="Z2467" s="618"/>
      <c r="AC2467" s="619"/>
      <c r="AD2467" s="620"/>
      <c r="AJ2467" s="668"/>
      <c r="AO2467" s="612"/>
      <c r="AP2467" s="612"/>
      <c r="AY2467" s="623"/>
      <c r="BD2467" s="611"/>
      <c r="BG2467" s="624"/>
      <c r="BH2467" s="625"/>
      <c r="BI2467" s="672"/>
      <c r="BO2467" s="612"/>
      <c r="BY2467" s="669"/>
      <c r="CA2467" s="669"/>
    </row>
    <row r="2468" spans="3:79" s="610" customFormat="1">
      <c r="C2468" s="611"/>
      <c r="D2468" s="612"/>
      <c r="E2468" s="613"/>
      <c r="F2468" s="614"/>
      <c r="J2468" s="612"/>
      <c r="N2468" s="668"/>
      <c r="P2468" s="618"/>
      <c r="Q2468" s="618"/>
      <c r="R2468" s="618"/>
      <c r="S2468" s="618"/>
      <c r="T2468" s="618"/>
      <c r="U2468" s="618"/>
      <c r="V2468" s="618"/>
      <c r="W2468" s="618"/>
      <c r="X2468" s="618"/>
      <c r="Y2468" s="618"/>
      <c r="Z2468" s="618"/>
      <c r="AC2468" s="619"/>
      <c r="AD2468" s="620"/>
      <c r="AJ2468" s="668"/>
      <c r="AO2468" s="612"/>
      <c r="AP2468" s="612"/>
      <c r="AY2468" s="623"/>
      <c r="BD2468" s="611"/>
      <c r="BG2468" s="624"/>
      <c r="BH2468" s="625"/>
      <c r="BI2468" s="672"/>
      <c r="BO2468" s="612"/>
      <c r="BY2468" s="669"/>
      <c r="CA2468" s="669"/>
    </row>
    <row r="2469" spans="3:79" s="610" customFormat="1">
      <c r="C2469" s="611"/>
      <c r="D2469" s="612"/>
      <c r="E2469" s="613"/>
      <c r="F2469" s="614"/>
      <c r="J2469" s="612"/>
      <c r="N2469" s="668"/>
      <c r="P2469" s="618"/>
      <c r="Q2469" s="618"/>
      <c r="R2469" s="618"/>
      <c r="S2469" s="618"/>
      <c r="T2469" s="618"/>
      <c r="U2469" s="618"/>
      <c r="V2469" s="618"/>
      <c r="W2469" s="618"/>
      <c r="X2469" s="618"/>
      <c r="Y2469" s="618"/>
      <c r="Z2469" s="618"/>
      <c r="AC2469" s="619"/>
      <c r="AD2469" s="620"/>
      <c r="AJ2469" s="668"/>
      <c r="AO2469" s="612"/>
      <c r="AP2469" s="612"/>
      <c r="AY2469" s="623"/>
      <c r="BD2469" s="611"/>
      <c r="BG2469" s="624"/>
      <c r="BH2469" s="625"/>
      <c r="BI2469" s="672"/>
      <c r="BO2469" s="612"/>
      <c r="BY2469" s="669"/>
      <c r="CA2469" s="669"/>
    </row>
    <row r="2470" spans="3:79" s="610" customFormat="1">
      <c r="C2470" s="611"/>
      <c r="D2470" s="612"/>
      <c r="E2470" s="613"/>
      <c r="F2470" s="614"/>
      <c r="J2470" s="612"/>
      <c r="N2470" s="668"/>
      <c r="P2470" s="618"/>
      <c r="Q2470" s="618"/>
      <c r="R2470" s="618"/>
      <c r="S2470" s="618"/>
      <c r="T2470" s="618"/>
      <c r="U2470" s="618"/>
      <c r="V2470" s="618"/>
      <c r="W2470" s="618"/>
      <c r="X2470" s="618"/>
      <c r="Y2470" s="618"/>
      <c r="Z2470" s="618"/>
      <c r="AC2470" s="619"/>
      <c r="AD2470" s="620"/>
      <c r="AJ2470" s="668"/>
      <c r="AO2470" s="612"/>
      <c r="AP2470" s="612"/>
      <c r="AY2470" s="623"/>
      <c r="BD2470" s="611"/>
      <c r="BG2470" s="624"/>
      <c r="BH2470" s="625"/>
      <c r="BI2470" s="672"/>
      <c r="BO2470" s="612"/>
      <c r="BY2470" s="669"/>
      <c r="CA2470" s="669"/>
    </row>
    <row r="2471" spans="3:79" s="610" customFormat="1">
      <c r="C2471" s="611"/>
      <c r="D2471" s="612"/>
      <c r="E2471" s="613"/>
      <c r="F2471" s="614"/>
      <c r="J2471" s="612"/>
      <c r="N2471" s="668"/>
      <c r="P2471" s="618"/>
      <c r="Q2471" s="618"/>
      <c r="R2471" s="618"/>
      <c r="S2471" s="618"/>
      <c r="T2471" s="618"/>
      <c r="U2471" s="618"/>
      <c r="V2471" s="618"/>
      <c r="W2471" s="618"/>
      <c r="X2471" s="618"/>
      <c r="Y2471" s="618"/>
      <c r="Z2471" s="618"/>
      <c r="AC2471" s="619"/>
      <c r="AD2471" s="620"/>
      <c r="AJ2471" s="668"/>
      <c r="AO2471" s="612"/>
      <c r="AP2471" s="612"/>
      <c r="AY2471" s="623"/>
      <c r="BD2471" s="611"/>
      <c r="BG2471" s="624"/>
      <c r="BH2471" s="625"/>
      <c r="BI2471" s="672"/>
      <c r="BO2471" s="612"/>
      <c r="BY2471" s="669"/>
      <c r="CA2471" s="669"/>
    </row>
    <row r="2472" spans="3:79" s="610" customFormat="1">
      <c r="C2472" s="611"/>
      <c r="D2472" s="612"/>
      <c r="E2472" s="613"/>
      <c r="F2472" s="614"/>
      <c r="J2472" s="612"/>
      <c r="N2472" s="668"/>
      <c r="P2472" s="618"/>
      <c r="Q2472" s="618"/>
      <c r="R2472" s="618"/>
      <c r="S2472" s="618"/>
      <c r="T2472" s="618"/>
      <c r="U2472" s="618"/>
      <c r="V2472" s="618"/>
      <c r="W2472" s="618"/>
      <c r="X2472" s="618"/>
      <c r="Y2472" s="618"/>
      <c r="Z2472" s="618"/>
      <c r="AC2472" s="619"/>
      <c r="AD2472" s="620"/>
      <c r="AJ2472" s="668"/>
      <c r="AO2472" s="612"/>
      <c r="AP2472" s="612"/>
      <c r="AY2472" s="623"/>
      <c r="BD2472" s="611"/>
      <c r="BG2472" s="624"/>
      <c r="BH2472" s="625"/>
      <c r="BI2472" s="672"/>
      <c r="BO2472" s="612"/>
      <c r="BY2472" s="669"/>
      <c r="CA2472" s="669"/>
    </row>
    <row r="2473" spans="3:79" s="610" customFormat="1">
      <c r="C2473" s="611"/>
      <c r="D2473" s="612"/>
      <c r="E2473" s="613"/>
      <c r="F2473" s="614"/>
      <c r="J2473" s="612"/>
      <c r="N2473" s="668"/>
      <c r="P2473" s="618"/>
      <c r="Q2473" s="618"/>
      <c r="R2473" s="618"/>
      <c r="S2473" s="618"/>
      <c r="T2473" s="618"/>
      <c r="U2473" s="618"/>
      <c r="V2473" s="618"/>
      <c r="W2473" s="618"/>
      <c r="X2473" s="618"/>
      <c r="Y2473" s="618"/>
      <c r="Z2473" s="618"/>
      <c r="AC2473" s="619"/>
      <c r="AD2473" s="620"/>
      <c r="AJ2473" s="668"/>
      <c r="AO2473" s="612"/>
      <c r="AP2473" s="612"/>
      <c r="AY2473" s="623"/>
      <c r="BD2473" s="611"/>
      <c r="BG2473" s="624"/>
      <c r="BH2473" s="625"/>
      <c r="BI2473" s="672"/>
      <c r="BO2473" s="612"/>
      <c r="BY2473" s="669"/>
      <c r="CA2473" s="669"/>
    </row>
    <row r="2474" spans="3:79" s="610" customFormat="1">
      <c r="C2474" s="611"/>
      <c r="D2474" s="612"/>
      <c r="E2474" s="613"/>
      <c r="F2474" s="614"/>
      <c r="J2474" s="612"/>
      <c r="N2474" s="668"/>
      <c r="P2474" s="618"/>
      <c r="Q2474" s="618"/>
      <c r="R2474" s="618"/>
      <c r="S2474" s="618"/>
      <c r="T2474" s="618"/>
      <c r="U2474" s="618"/>
      <c r="V2474" s="618"/>
      <c r="W2474" s="618"/>
      <c r="X2474" s="618"/>
      <c r="Y2474" s="618"/>
      <c r="Z2474" s="618"/>
      <c r="AC2474" s="619"/>
      <c r="AD2474" s="620"/>
      <c r="AJ2474" s="668"/>
      <c r="AO2474" s="612"/>
      <c r="AP2474" s="612"/>
      <c r="AY2474" s="623"/>
      <c r="BD2474" s="611"/>
      <c r="BG2474" s="624"/>
      <c r="BH2474" s="625"/>
      <c r="BI2474" s="672"/>
      <c r="BO2474" s="612"/>
      <c r="BY2474" s="669"/>
      <c r="CA2474" s="669"/>
    </row>
    <row r="2475" spans="3:79" s="610" customFormat="1">
      <c r="C2475" s="611"/>
      <c r="D2475" s="612"/>
      <c r="E2475" s="613"/>
      <c r="F2475" s="614"/>
      <c r="J2475" s="612"/>
      <c r="N2475" s="668"/>
      <c r="P2475" s="618"/>
      <c r="Q2475" s="618"/>
      <c r="R2475" s="618"/>
      <c r="S2475" s="618"/>
      <c r="T2475" s="618"/>
      <c r="U2475" s="618"/>
      <c r="V2475" s="618"/>
      <c r="W2475" s="618"/>
      <c r="X2475" s="618"/>
      <c r="Y2475" s="618"/>
      <c r="Z2475" s="618"/>
      <c r="AC2475" s="619"/>
      <c r="AD2475" s="620"/>
      <c r="AJ2475" s="668"/>
      <c r="AO2475" s="612"/>
      <c r="AP2475" s="612"/>
      <c r="AY2475" s="623"/>
      <c r="BD2475" s="611"/>
      <c r="BG2475" s="624"/>
      <c r="BH2475" s="625"/>
      <c r="BI2475" s="672"/>
      <c r="BO2475" s="612"/>
      <c r="BY2475" s="669"/>
      <c r="CA2475" s="669"/>
    </row>
    <row r="2476" spans="3:79" s="610" customFormat="1">
      <c r="C2476" s="611"/>
      <c r="D2476" s="612"/>
      <c r="E2476" s="613"/>
      <c r="F2476" s="614"/>
      <c r="J2476" s="612"/>
      <c r="N2476" s="668"/>
      <c r="P2476" s="618"/>
      <c r="Q2476" s="618"/>
      <c r="R2476" s="618"/>
      <c r="S2476" s="618"/>
      <c r="T2476" s="618"/>
      <c r="U2476" s="618"/>
      <c r="V2476" s="618"/>
      <c r="W2476" s="618"/>
      <c r="X2476" s="618"/>
      <c r="Y2476" s="618"/>
      <c r="Z2476" s="618"/>
      <c r="AC2476" s="619"/>
      <c r="AD2476" s="620"/>
      <c r="AJ2476" s="668"/>
      <c r="AO2476" s="612"/>
      <c r="AP2476" s="612"/>
      <c r="AY2476" s="623"/>
      <c r="BD2476" s="611"/>
      <c r="BG2476" s="624"/>
      <c r="BH2476" s="625"/>
      <c r="BI2476" s="672"/>
      <c r="BO2476" s="612"/>
      <c r="BY2476" s="669"/>
      <c r="CA2476" s="669"/>
    </row>
    <row r="2477" spans="3:79" s="610" customFormat="1">
      <c r="C2477" s="611"/>
      <c r="D2477" s="612"/>
      <c r="E2477" s="613"/>
      <c r="F2477" s="614"/>
      <c r="J2477" s="612"/>
      <c r="N2477" s="668"/>
      <c r="P2477" s="618"/>
      <c r="Q2477" s="618"/>
      <c r="R2477" s="618"/>
      <c r="S2477" s="618"/>
      <c r="T2477" s="618"/>
      <c r="U2477" s="618"/>
      <c r="V2477" s="618"/>
      <c r="W2477" s="618"/>
      <c r="X2477" s="618"/>
      <c r="Y2477" s="618"/>
      <c r="Z2477" s="618"/>
      <c r="AC2477" s="619"/>
      <c r="AD2477" s="620"/>
      <c r="AJ2477" s="668"/>
      <c r="AO2477" s="612"/>
      <c r="AP2477" s="612"/>
      <c r="AY2477" s="623"/>
      <c r="BD2477" s="611"/>
      <c r="BG2477" s="624"/>
      <c r="BH2477" s="625"/>
      <c r="BI2477" s="672"/>
      <c r="BO2477" s="612"/>
      <c r="BY2477" s="669"/>
      <c r="CA2477" s="669"/>
    </row>
    <row r="2478" spans="3:79" s="610" customFormat="1">
      <c r="C2478" s="611"/>
      <c r="D2478" s="612"/>
      <c r="E2478" s="613"/>
      <c r="F2478" s="614"/>
      <c r="J2478" s="612"/>
      <c r="N2478" s="668"/>
      <c r="P2478" s="618"/>
      <c r="Q2478" s="618"/>
      <c r="R2478" s="618"/>
      <c r="S2478" s="618"/>
      <c r="T2478" s="618"/>
      <c r="U2478" s="618"/>
      <c r="V2478" s="618"/>
      <c r="W2478" s="618"/>
      <c r="X2478" s="618"/>
      <c r="Y2478" s="618"/>
      <c r="Z2478" s="618"/>
      <c r="AC2478" s="619"/>
      <c r="AD2478" s="620"/>
      <c r="AJ2478" s="668"/>
      <c r="AO2478" s="612"/>
      <c r="AP2478" s="612"/>
      <c r="AY2478" s="623"/>
      <c r="BD2478" s="611"/>
      <c r="BG2478" s="624"/>
      <c r="BH2478" s="625"/>
      <c r="BI2478" s="672"/>
      <c r="BO2478" s="612"/>
      <c r="BY2478" s="669"/>
      <c r="CA2478" s="669"/>
    </row>
    <row r="2479" spans="3:79" s="610" customFormat="1">
      <c r="C2479" s="611"/>
      <c r="D2479" s="612"/>
      <c r="E2479" s="613"/>
      <c r="F2479" s="614"/>
      <c r="J2479" s="612"/>
      <c r="N2479" s="668"/>
      <c r="P2479" s="618"/>
      <c r="Q2479" s="618"/>
      <c r="R2479" s="618"/>
      <c r="S2479" s="618"/>
      <c r="T2479" s="618"/>
      <c r="U2479" s="618"/>
      <c r="V2479" s="618"/>
      <c r="W2479" s="618"/>
      <c r="X2479" s="618"/>
      <c r="Y2479" s="618"/>
      <c r="Z2479" s="618"/>
      <c r="AC2479" s="619"/>
      <c r="AD2479" s="620"/>
      <c r="AJ2479" s="668"/>
      <c r="AO2479" s="612"/>
      <c r="AP2479" s="612"/>
      <c r="AY2479" s="623"/>
      <c r="BD2479" s="611"/>
      <c r="BG2479" s="624"/>
      <c r="BH2479" s="625"/>
      <c r="BI2479" s="672"/>
      <c r="BO2479" s="612"/>
      <c r="BY2479" s="669"/>
      <c r="CA2479" s="669"/>
    </row>
    <row r="2480" spans="3:79" s="610" customFormat="1">
      <c r="C2480" s="611"/>
      <c r="D2480" s="612"/>
      <c r="E2480" s="613"/>
      <c r="F2480" s="614"/>
      <c r="J2480" s="612"/>
      <c r="N2480" s="668"/>
      <c r="P2480" s="618"/>
      <c r="Q2480" s="618"/>
      <c r="R2480" s="618"/>
      <c r="S2480" s="618"/>
      <c r="T2480" s="618"/>
      <c r="U2480" s="618"/>
      <c r="V2480" s="618"/>
      <c r="W2480" s="618"/>
      <c r="X2480" s="618"/>
      <c r="Y2480" s="618"/>
      <c r="Z2480" s="618"/>
      <c r="AC2480" s="619"/>
      <c r="AD2480" s="620"/>
      <c r="AJ2480" s="668"/>
      <c r="AO2480" s="612"/>
      <c r="AP2480" s="612"/>
      <c r="AY2480" s="623"/>
      <c r="BD2480" s="611"/>
      <c r="BG2480" s="624"/>
      <c r="BH2480" s="625"/>
      <c r="BI2480" s="672"/>
      <c r="BO2480" s="612"/>
      <c r="BY2480" s="669"/>
      <c r="CA2480" s="669"/>
    </row>
    <row r="2481" spans="3:79" s="610" customFormat="1">
      <c r="C2481" s="611"/>
      <c r="D2481" s="612"/>
      <c r="E2481" s="613"/>
      <c r="F2481" s="614"/>
      <c r="J2481" s="612"/>
      <c r="N2481" s="668"/>
      <c r="P2481" s="618"/>
      <c r="Q2481" s="618"/>
      <c r="R2481" s="618"/>
      <c r="S2481" s="618"/>
      <c r="T2481" s="618"/>
      <c r="U2481" s="618"/>
      <c r="V2481" s="618"/>
      <c r="W2481" s="618"/>
      <c r="X2481" s="618"/>
      <c r="Y2481" s="618"/>
      <c r="Z2481" s="618"/>
      <c r="AC2481" s="619"/>
      <c r="AD2481" s="620"/>
      <c r="AJ2481" s="668"/>
      <c r="AO2481" s="612"/>
      <c r="AP2481" s="612"/>
      <c r="AY2481" s="623"/>
      <c r="BD2481" s="611"/>
      <c r="BG2481" s="624"/>
      <c r="BH2481" s="625"/>
      <c r="BI2481" s="672"/>
      <c r="BO2481" s="612"/>
      <c r="BY2481" s="669"/>
      <c r="CA2481" s="669"/>
    </row>
    <row r="2482" spans="3:79" s="610" customFormat="1">
      <c r="C2482" s="611"/>
      <c r="D2482" s="612"/>
      <c r="E2482" s="613"/>
      <c r="F2482" s="614"/>
      <c r="J2482" s="612"/>
      <c r="N2482" s="668"/>
      <c r="P2482" s="618"/>
      <c r="Q2482" s="618"/>
      <c r="R2482" s="618"/>
      <c r="S2482" s="618"/>
      <c r="T2482" s="618"/>
      <c r="U2482" s="618"/>
      <c r="V2482" s="618"/>
      <c r="W2482" s="618"/>
      <c r="X2482" s="618"/>
      <c r="Y2482" s="618"/>
      <c r="Z2482" s="618"/>
      <c r="AC2482" s="619"/>
      <c r="AD2482" s="620"/>
      <c r="AJ2482" s="668"/>
      <c r="AO2482" s="612"/>
      <c r="AP2482" s="612"/>
      <c r="AY2482" s="623"/>
      <c r="BD2482" s="611"/>
      <c r="BG2482" s="624"/>
      <c r="BH2482" s="625"/>
      <c r="BI2482" s="672"/>
      <c r="BO2482" s="612"/>
      <c r="BY2482" s="669"/>
      <c r="CA2482" s="669"/>
    </row>
    <row r="2483" spans="3:79" s="610" customFormat="1">
      <c r="C2483" s="611"/>
      <c r="D2483" s="612"/>
      <c r="E2483" s="613"/>
      <c r="F2483" s="614"/>
      <c r="J2483" s="612"/>
      <c r="N2483" s="668"/>
      <c r="P2483" s="618"/>
      <c r="Q2483" s="618"/>
      <c r="R2483" s="618"/>
      <c r="S2483" s="618"/>
      <c r="T2483" s="618"/>
      <c r="U2483" s="618"/>
      <c r="V2483" s="618"/>
      <c r="W2483" s="618"/>
      <c r="X2483" s="618"/>
      <c r="Y2483" s="618"/>
      <c r="Z2483" s="618"/>
      <c r="AC2483" s="619"/>
      <c r="AD2483" s="620"/>
      <c r="AJ2483" s="668"/>
      <c r="AO2483" s="612"/>
      <c r="AP2483" s="612"/>
      <c r="AY2483" s="623"/>
      <c r="BD2483" s="611"/>
      <c r="BG2483" s="624"/>
      <c r="BH2483" s="625"/>
      <c r="BI2483" s="672"/>
      <c r="BO2483" s="612"/>
      <c r="BY2483" s="669"/>
      <c r="CA2483" s="669"/>
    </row>
    <row r="2484" spans="3:79" s="610" customFormat="1">
      <c r="C2484" s="611"/>
      <c r="D2484" s="612"/>
      <c r="E2484" s="613"/>
      <c r="F2484" s="614"/>
      <c r="J2484" s="612"/>
      <c r="N2484" s="668"/>
      <c r="P2484" s="618"/>
      <c r="Q2484" s="618"/>
      <c r="R2484" s="618"/>
      <c r="S2484" s="618"/>
      <c r="T2484" s="618"/>
      <c r="U2484" s="618"/>
      <c r="V2484" s="618"/>
      <c r="W2484" s="618"/>
      <c r="X2484" s="618"/>
      <c r="Y2484" s="618"/>
      <c r="Z2484" s="618"/>
      <c r="AC2484" s="619"/>
      <c r="AD2484" s="620"/>
      <c r="AJ2484" s="668"/>
      <c r="AO2484" s="612"/>
      <c r="AP2484" s="612"/>
      <c r="AY2484" s="623"/>
      <c r="BD2484" s="611"/>
      <c r="BG2484" s="624"/>
      <c r="BH2484" s="625"/>
      <c r="BI2484" s="672"/>
      <c r="BO2484" s="612"/>
      <c r="BY2484" s="669"/>
      <c r="CA2484" s="669"/>
    </row>
    <row r="2485" spans="3:79" s="610" customFormat="1">
      <c r="C2485" s="611"/>
      <c r="D2485" s="612"/>
      <c r="E2485" s="613"/>
      <c r="F2485" s="614"/>
      <c r="J2485" s="612"/>
      <c r="N2485" s="668"/>
      <c r="P2485" s="618"/>
      <c r="Q2485" s="618"/>
      <c r="R2485" s="618"/>
      <c r="S2485" s="618"/>
      <c r="T2485" s="618"/>
      <c r="U2485" s="618"/>
      <c r="V2485" s="618"/>
      <c r="W2485" s="618"/>
      <c r="X2485" s="618"/>
      <c r="Y2485" s="618"/>
      <c r="Z2485" s="618"/>
      <c r="AC2485" s="619"/>
      <c r="AD2485" s="620"/>
      <c r="AJ2485" s="668"/>
      <c r="AO2485" s="612"/>
      <c r="AP2485" s="612"/>
      <c r="AY2485" s="623"/>
      <c r="BD2485" s="611"/>
      <c r="BG2485" s="624"/>
      <c r="BH2485" s="625"/>
      <c r="BI2485" s="672"/>
      <c r="BO2485" s="612"/>
      <c r="BY2485" s="669"/>
      <c r="CA2485" s="669"/>
    </row>
    <row r="2486" spans="3:79" s="610" customFormat="1">
      <c r="C2486" s="611"/>
      <c r="D2486" s="612"/>
      <c r="E2486" s="613"/>
      <c r="F2486" s="614"/>
      <c r="J2486" s="612"/>
      <c r="N2486" s="668"/>
      <c r="P2486" s="618"/>
      <c r="Q2486" s="618"/>
      <c r="R2486" s="618"/>
      <c r="S2486" s="618"/>
      <c r="T2486" s="618"/>
      <c r="U2486" s="618"/>
      <c r="V2486" s="618"/>
      <c r="W2486" s="618"/>
      <c r="X2486" s="618"/>
      <c r="Y2486" s="618"/>
      <c r="Z2486" s="618"/>
      <c r="AC2486" s="619"/>
      <c r="AD2486" s="620"/>
      <c r="AJ2486" s="668"/>
      <c r="AO2486" s="612"/>
      <c r="AP2486" s="612"/>
      <c r="AY2486" s="623"/>
      <c r="BD2486" s="611"/>
      <c r="BG2486" s="624"/>
      <c r="BH2486" s="625"/>
      <c r="BI2486" s="672"/>
      <c r="BO2486" s="612"/>
      <c r="BY2486" s="669"/>
      <c r="CA2486" s="669"/>
    </row>
    <row r="2487" spans="3:79" s="610" customFormat="1">
      <c r="C2487" s="611"/>
      <c r="D2487" s="612"/>
      <c r="E2487" s="613"/>
      <c r="F2487" s="614"/>
      <c r="J2487" s="612"/>
      <c r="N2487" s="668"/>
      <c r="P2487" s="618"/>
      <c r="Q2487" s="618"/>
      <c r="R2487" s="618"/>
      <c r="S2487" s="618"/>
      <c r="T2487" s="618"/>
      <c r="U2487" s="618"/>
      <c r="V2487" s="618"/>
      <c r="W2487" s="618"/>
      <c r="X2487" s="618"/>
      <c r="Y2487" s="618"/>
      <c r="Z2487" s="618"/>
      <c r="AC2487" s="619"/>
      <c r="AD2487" s="620"/>
      <c r="AJ2487" s="668"/>
      <c r="AO2487" s="612"/>
      <c r="AP2487" s="612"/>
      <c r="AY2487" s="623"/>
      <c r="BD2487" s="611"/>
      <c r="BG2487" s="624"/>
      <c r="BH2487" s="625"/>
      <c r="BI2487" s="672"/>
      <c r="BO2487" s="612"/>
      <c r="BY2487" s="669"/>
      <c r="CA2487" s="669"/>
    </row>
    <row r="2488" spans="3:79" s="610" customFormat="1">
      <c r="C2488" s="611"/>
      <c r="D2488" s="612"/>
      <c r="E2488" s="613"/>
      <c r="F2488" s="614"/>
      <c r="J2488" s="612"/>
      <c r="N2488" s="668"/>
      <c r="P2488" s="618"/>
      <c r="Q2488" s="618"/>
      <c r="R2488" s="618"/>
      <c r="S2488" s="618"/>
      <c r="T2488" s="618"/>
      <c r="U2488" s="618"/>
      <c r="V2488" s="618"/>
      <c r="W2488" s="618"/>
      <c r="X2488" s="618"/>
      <c r="Y2488" s="618"/>
      <c r="Z2488" s="618"/>
      <c r="AC2488" s="619"/>
      <c r="AD2488" s="620"/>
      <c r="AJ2488" s="668"/>
      <c r="AO2488" s="612"/>
      <c r="AP2488" s="612"/>
      <c r="AY2488" s="623"/>
      <c r="BD2488" s="611"/>
      <c r="BG2488" s="624"/>
      <c r="BH2488" s="625"/>
      <c r="BI2488" s="672"/>
      <c r="BO2488" s="612"/>
      <c r="BY2488" s="669"/>
      <c r="CA2488" s="669"/>
    </row>
    <row r="2489" spans="3:79" s="610" customFormat="1">
      <c r="C2489" s="611"/>
      <c r="D2489" s="612"/>
      <c r="E2489" s="613"/>
      <c r="F2489" s="614"/>
      <c r="J2489" s="612"/>
      <c r="N2489" s="668"/>
      <c r="P2489" s="618"/>
      <c r="Q2489" s="618"/>
      <c r="R2489" s="618"/>
      <c r="S2489" s="618"/>
      <c r="T2489" s="618"/>
      <c r="U2489" s="618"/>
      <c r="V2489" s="618"/>
      <c r="W2489" s="618"/>
      <c r="X2489" s="618"/>
      <c r="Y2489" s="618"/>
      <c r="Z2489" s="618"/>
      <c r="AC2489" s="619"/>
      <c r="AD2489" s="620"/>
      <c r="AJ2489" s="668"/>
      <c r="AO2489" s="612"/>
      <c r="AP2489" s="612"/>
      <c r="AY2489" s="623"/>
      <c r="BD2489" s="611"/>
      <c r="BG2489" s="624"/>
      <c r="BH2489" s="625"/>
      <c r="BI2489" s="672"/>
      <c r="BO2489" s="612"/>
      <c r="BY2489" s="669"/>
      <c r="CA2489" s="669"/>
    </row>
    <row r="2490" spans="3:79" s="610" customFormat="1">
      <c r="C2490" s="611"/>
      <c r="D2490" s="612"/>
      <c r="E2490" s="613"/>
      <c r="F2490" s="614"/>
      <c r="J2490" s="612"/>
      <c r="N2490" s="668"/>
      <c r="P2490" s="618"/>
      <c r="Q2490" s="618"/>
      <c r="R2490" s="618"/>
      <c r="S2490" s="618"/>
      <c r="T2490" s="618"/>
      <c r="U2490" s="618"/>
      <c r="V2490" s="618"/>
      <c r="W2490" s="618"/>
      <c r="X2490" s="618"/>
      <c r="Y2490" s="618"/>
      <c r="Z2490" s="618"/>
      <c r="AC2490" s="619"/>
      <c r="AD2490" s="620"/>
      <c r="AJ2490" s="668"/>
      <c r="AO2490" s="612"/>
      <c r="AP2490" s="612"/>
      <c r="AY2490" s="623"/>
      <c r="BD2490" s="611"/>
      <c r="BG2490" s="624"/>
      <c r="BH2490" s="625"/>
      <c r="BI2490" s="672"/>
      <c r="BO2490" s="612"/>
      <c r="BY2490" s="669"/>
      <c r="CA2490" s="669"/>
    </row>
    <row r="2491" spans="3:79" s="610" customFormat="1">
      <c r="C2491" s="611"/>
      <c r="D2491" s="612"/>
      <c r="E2491" s="613"/>
      <c r="F2491" s="614"/>
      <c r="J2491" s="612"/>
      <c r="N2491" s="668"/>
      <c r="P2491" s="618"/>
      <c r="Q2491" s="618"/>
      <c r="R2491" s="618"/>
      <c r="S2491" s="618"/>
      <c r="T2491" s="618"/>
      <c r="U2491" s="618"/>
      <c r="V2491" s="618"/>
      <c r="W2491" s="618"/>
      <c r="X2491" s="618"/>
      <c r="Y2491" s="618"/>
      <c r="Z2491" s="618"/>
      <c r="AC2491" s="619"/>
      <c r="AD2491" s="620"/>
      <c r="AJ2491" s="668"/>
      <c r="AO2491" s="612"/>
      <c r="AP2491" s="612"/>
      <c r="AY2491" s="623"/>
      <c r="BD2491" s="611"/>
      <c r="BG2491" s="624"/>
      <c r="BH2491" s="625"/>
      <c r="BI2491" s="672"/>
      <c r="BO2491" s="612"/>
      <c r="BY2491" s="669"/>
      <c r="CA2491" s="669"/>
    </row>
    <row r="2492" spans="3:79" s="610" customFormat="1">
      <c r="C2492" s="611"/>
      <c r="D2492" s="612"/>
      <c r="E2492" s="613"/>
      <c r="F2492" s="614"/>
      <c r="J2492" s="612"/>
      <c r="N2492" s="668"/>
      <c r="P2492" s="618"/>
      <c r="Q2492" s="618"/>
      <c r="R2492" s="618"/>
      <c r="S2492" s="618"/>
      <c r="T2492" s="618"/>
      <c r="U2492" s="618"/>
      <c r="V2492" s="618"/>
      <c r="W2492" s="618"/>
      <c r="X2492" s="618"/>
      <c r="Y2492" s="618"/>
      <c r="Z2492" s="618"/>
      <c r="AC2492" s="619"/>
      <c r="AD2492" s="620"/>
      <c r="AJ2492" s="668"/>
      <c r="AO2492" s="612"/>
      <c r="AP2492" s="612"/>
      <c r="AY2492" s="623"/>
      <c r="BD2492" s="611"/>
      <c r="BG2492" s="624"/>
      <c r="BH2492" s="625"/>
      <c r="BI2492" s="672"/>
      <c r="BO2492" s="612"/>
      <c r="BY2492" s="669"/>
      <c r="CA2492" s="669"/>
    </row>
    <row r="2493" spans="3:79" s="610" customFormat="1">
      <c r="C2493" s="611"/>
      <c r="D2493" s="612"/>
      <c r="E2493" s="613"/>
      <c r="F2493" s="614"/>
      <c r="J2493" s="612"/>
      <c r="N2493" s="668"/>
      <c r="P2493" s="618"/>
      <c r="Q2493" s="618"/>
      <c r="R2493" s="618"/>
      <c r="S2493" s="618"/>
      <c r="T2493" s="618"/>
      <c r="U2493" s="618"/>
      <c r="V2493" s="618"/>
      <c r="W2493" s="618"/>
      <c r="X2493" s="618"/>
      <c r="Y2493" s="618"/>
      <c r="Z2493" s="618"/>
      <c r="AC2493" s="619"/>
      <c r="AD2493" s="620"/>
      <c r="AJ2493" s="668"/>
      <c r="AO2493" s="612"/>
      <c r="AP2493" s="612"/>
      <c r="AY2493" s="623"/>
      <c r="BD2493" s="611"/>
      <c r="BG2493" s="624"/>
      <c r="BH2493" s="625"/>
      <c r="BI2493" s="672"/>
      <c r="BO2493" s="612"/>
      <c r="BY2493" s="669"/>
      <c r="CA2493" s="669"/>
    </row>
    <row r="2494" spans="3:79" s="610" customFormat="1">
      <c r="C2494" s="611"/>
      <c r="D2494" s="612"/>
      <c r="E2494" s="613"/>
      <c r="F2494" s="614"/>
      <c r="J2494" s="612"/>
      <c r="N2494" s="668"/>
      <c r="P2494" s="618"/>
      <c r="Q2494" s="618"/>
      <c r="R2494" s="618"/>
      <c r="S2494" s="618"/>
      <c r="T2494" s="618"/>
      <c r="U2494" s="618"/>
      <c r="V2494" s="618"/>
      <c r="W2494" s="618"/>
      <c r="X2494" s="618"/>
      <c r="Y2494" s="618"/>
      <c r="Z2494" s="618"/>
      <c r="AC2494" s="619"/>
      <c r="AD2494" s="620"/>
      <c r="AJ2494" s="668"/>
      <c r="AO2494" s="612"/>
      <c r="AP2494" s="612"/>
      <c r="AY2494" s="623"/>
      <c r="BD2494" s="611"/>
      <c r="BG2494" s="624"/>
      <c r="BH2494" s="625"/>
      <c r="BI2494" s="672"/>
      <c r="BO2494" s="612"/>
      <c r="BY2494" s="669"/>
      <c r="CA2494" s="669"/>
    </row>
    <row r="2495" spans="3:79" s="610" customFormat="1">
      <c r="C2495" s="611"/>
      <c r="D2495" s="612"/>
      <c r="E2495" s="613"/>
      <c r="F2495" s="614"/>
      <c r="J2495" s="612"/>
      <c r="N2495" s="668"/>
      <c r="P2495" s="618"/>
      <c r="Q2495" s="618"/>
      <c r="R2495" s="618"/>
      <c r="S2495" s="618"/>
      <c r="T2495" s="618"/>
      <c r="U2495" s="618"/>
      <c r="V2495" s="618"/>
      <c r="W2495" s="618"/>
      <c r="X2495" s="618"/>
      <c r="Y2495" s="618"/>
      <c r="Z2495" s="618"/>
      <c r="AC2495" s="619"/>
      <c r="AD2495" s="620"/>
      <c r="AJ2495" s="668"/>
      <c r="AO2495" s="612"/>
      <c r="AP2495" s="612"/>
      <c r="AY2495" s="623"/>
      <c r="BD2495" s="611"/>
      <c r="BG2495" s="624"/>
      <c r="BH2495" s="625"/>
      <c r="BI2495" s="672"/>
      <c r="BO2495" s="612"/>
      <c r="BY2495" s="669"/>
      <c r="CA2495" s="669"/>
    </row>
    <row r="2496" spans="3:79" s="610" customFormat="1">
      <c r="C2496" s="611"/>
      <c r="D2496" s="612"/>
      <c r="E2496" s="613"/>
      <c r="F2496" s="614"/>
      <c r="J2496" s="612"/>
      <c r="N2496" s="668"/>
      <c r="P2496" s="618"/>
      <c r="Q2496" s="618"/>
      <c r="R2496" s="618"/>
      <c r="S2496" s="618"/>
      <c r="T2496" s="618"/>
      <c r="U2496" s="618"/>
      <c r="V2496" s="618"/>
      <c r="W2496" s="618"/>
      <c r="X2496" s="618"/>
      <c r="Y2496" s="618"/>
      <c r="Z2496" s="618"/>
      <c r="AC2496" s="619"/>
      <c r="AD2496" s="620"/>
      <c r="AJ2496" s="668"/>
      <c r="AO2496" s="612"/>
      <c r="AP2496" s="612"/>
      <c r="AY2496" s="623"/>
      <c r="BD2496" s="611"/>
      <c r="BG2496" s="624"/>
      <c r="BH2496" s="625"/>
      <c r="BI2496" s="672"/>
      <c r="BO2496" s="612"/>
      <c r="BY2496" s="669"/>
      <c r="CA2496" s="669"/>
    </row>
    <row r="2497" spans="3:79" s="610" customFormat="1">
      <c r="C2497" s="611"/>
      <c r="D2497" s="612"/>
      <c r="E2497" s="613"/>
      <c r="F2497" s="614"/>
      <c r="J2497" s="612"/>
      <c r="N2497" s="668"/>
      <c r="P2497" s="618"/>
      <c r="Q2497" s="618"/>
      <c r="R2497" s="618"/>
      <c r="S2497" s="618"/>
      <c r="T2497" s="618"/>
      <c r="U2497" s="618"/>
      <c r="V2497" s="618"/>
      <c r="W2497" s="618"/>
      <c r="X2497" s="618"/>
      <c r="Y2497" s="618"/>
      <c r="Z2497" s="618"/>
      <c r="AC2497" s="619"/>
      <c r="AD2497" s="620"/>
      <c r="AJ2497" s="668"/>
      <c r="AO2497" s="612"/>
      <c r="AP2497" s="612"/>
      <c r="AY2497" s="623"/>
      <c r="BD2497" s="611"/>
      <c r="BG2497" s="624"/>
      <c r="BH2497" s="625"/>
      <c r="BI2497" s="672"/>
      <c r="BO2497" s="612"/>
      <c r="BY2497" s="669"/>
      <c r="CA2497" s="669"/>
    </row>
    <row r="2498" spans="3:79" s="610" customFormat="1">
      <c r="C2498" s="611"/>
      <c r="D2498" s="612"/>
      <c r="E2498" s="613"/>
      <c r="F2498" s="614"/>
      <c r="J2498" s="612"/>
      <c r="N2498" s="668"/>
      <c r="P2498" s="618"/>
      <c r="Q2498" s="618"/>
      <c r="R2498" s="618"/>
      <c r="S2498" s="618"/>
      <c r="T2498" s="618"/>
      <c r="U2498" s="618"/>
      <c r="V2498" s="618"/>
      <c r="W2498" s="618"/>
      <c r="X2498" s="618"/>
      <c r="Y2498" s="618"/>
      <c r="Z2498" s="618"/>
      <c r="AC2498" s="619"/>
      <c r="AD2498" s="620"/>
      <c r="AJ2498" s="668"/>
      <c r="AO2498" s="612"/>
      <c r="AP2498" s="612"/>
      <c r="AY2498" s="623"/>
      <c r="BD2498" s="611"/>
      <c r="BG2498" s="624"/>
      <c r="BH2498" s="625"/>
      <c r="BI2498" s="672"/>
      <c r="BO2498" s="612"/>
      <c r="BY2498" s="669"/>
      <c r="CA2498" s="669"/>
    </row>
    <row r="2499" spans="3:79" s="610" customFormat="1">
      <c r="C2499" s="611"/>
      <c r="D2499" s="612"/>
      <c r="E2499" s="613"/>
      <c r="F2499" s="614"/>
      <c r="J2499" s="612"/>
      <c r="N2499" s="668"/>
      <c r="P2499" s="618"/>
      <c r="Q2499" s="618"/>
      <c r="R2499" s="618"/>
      <c r="S2499" s="618"/>
      <c r="T2499" s="618"/>
      <c r="U2499" s="618"/>
      <c r="V2499" s="618"/>
      <c r="W2499" s="618"/>
      <c r="X2499" s="618"/>
      <c r="Y2499" s="618"/>
      <c r="Z2499" s="618"/>
      <c r="AC2499" s="619"/>
      <c r="AD2499" s="620"/>
      <c r="AJ2499" s="668"/>
      <c r="AO2499" s="612"/>
      <c r="AP2499" s="612"/>
      <c r="AY2499" s="623"/>
      <c r="BD2499" s="611"/>
      <c r="BG2499" s="624"/>
      <c r="BH2499" s="625"/>
      <c r="BI2499" s="672"/>
      <c r="BO2499" s="612"/>
      <c r="BY2499" s="669"/>
      <c r="CA2499" s="669"/>
    </row>
    <row r="2500" spans="3:79" s="610" customFormat="1">
      <c r="C2500" s="611"/>
      <c r="D2500" s="612"/>
      <c r="E2500" s="613"/>
      <c r="F2500" s="614"/>
      <c r="J2500" s="612"/>
      <c r="N2500" s="668"/>
      <c r="P2500" s="618"/>
      <c r="Q2500" s="618"/>
      <c r="R2500" s="618"/>
      <c r="S2500" s="618"/>
      <c r="T2500" s="618"/>
      <c r="U2500" s="618"/>
      <c r="V2500" s="618"/>
      <c r="W2500" s="618"/>
      <c r="X2500" s="618"/>
      <c r="Y2500" s="618"/>
      <c r="Z2500" s="618"/>
      <c r="AC2500" s="619"/>
      <c r="AD2500" s="620"/>
      <c r="AJ2500" s="668"/>
      <c r="AO2500" s="612"/>
      <c r="AP2500" s="612"/>
      <c r="AY2500" s="623"/>
      <c r="BD2500" s="611"/>
      <c r="BG2500" s="624"/>
      <c r="BH2500" s="625"/>
      <c r="BI2500" s="672"/>
      <c r="BO2500" s="612"/>
      <c r="BY2500" s="669"/>
      <c r="CA2500" s="669"/>
    </row>
    <row r="2501" spans="3:79" s="610" customFormat="1">
      <c r="C2501" s="611"/>
      <c r="D2501" s="612"/>
      <c r="E2501" s="613"/>
      <c r="F2501" s="614"/>
      <c r="J2501" s="612"/>
      <c r="N2501" s="668"/>
      <c r="P2501" s="618"/>
      <c r="Q2501" s="618"/>
      <c r="R2501" s="618"/>
      <c r="S2501" s="618"/>
      <c r="T2501" s="618"/>
      <c r="U2501" s="618"/>
      <c r="V2501" s="618"/>
      <c r="W2501" s="618"/>
      <c r="X2501" s="618"/>
      <c r="Y2501" s="618"/>
      <c r="Z2501" s="618"/>
      <c r="AC2501" s="619"/>
      <c r="AD2501" s="620"/>
      <c r="AJ2501" s="668"/>
      <c r="AO2501" s="612"/>
      <c r="AP2501" s="612"/>
      <c r="AY2501" s="623"/>
      <c r="BD2501" s="611"/>
      <c r="BG2501" s="624"/>
      <c r="BH2501" s="625"/>
      <c r="BI2501" s="672"/>
      <c r="BO2501" s="612"/>
      <c r="BY2501" s="669"/>
      <c r="CA2501" s="669"/>
    </row>
    <row r="2502" spans="3:79" s="610" customFormat="1">
      <c r="C2502" s="611"/>
      <c r="D2502" s="612"/>
      <c r="E2502" s="613"/>
      <c r="F2502" s="614"/>
      <c r="J2502" s="612"/>
      <c r="N2502" s="668"/>
      <c r="P2502" s="618"/>
      <c r="Q2502" s="618"/>
      <c r="R2502" s="618"/>
      <c r="S2502" s="618"/>
      <c r="T2502" s="618"/>
      <c r="U2502" s="618"/>
      <c r="V2502" s="618"/>
      <c r="W2502" s="618"/>
      <c r="X2502" s="618"/>
      <c r="Y2502" s="618"/>
      <c r="Z2502" s="618"/>
      <c r="AC2502" s="619"/>
      <c r="AD2502" s="620"/>
      <c r="AJ2502" s="668"/>
      <c r="AO2502" s="612"/>
      <c r="AP2502" s="612"/>
      <c r="AY2502" s="623"/>
      <c r="BD2502" s="611"/>
      <c r="BG2502" s="624"/>
      <c r="BH2502" s="625"/>
      <c r="BI2502" s="672"/>
      <c r="BO2502" s="612"/>
      <c r="BY2502" s="669"/>
      <c r="CA2502" s="669"/>
    </row>
    <row r="2503" spans="3:79" s="610" customFormat="1">
      <c r="C2503" s="611"/>
      <c r="D2503" s="612"/>
      <c r="E2503" s="613"/>
      <c r="F2503" s="614"/>
      <c r="J2503" s="612"/>
      <c r="N2503" s="668"/>
      <c r="P2503" s="618"/>
      <c r="Q2503" s="618"/>
      <c r="R2503" s="618"/>
      <c r="S2503" s="618"/>
      <c r="T2503" s="618"/>
      <c r="U2503" s="618"/>
      <c r="V2503" s="618"/>
      <c r="W2503" s="618"/>
      <c r="X2503" s="618"/>
      <c r="Y2503" s="618"/>
      <c r="Z2503" s="618"/>
      <c r="AC2503" s="619"/>
      <c r="AD2503" s="620"/>
      <c r="AJ2503" s="668"/>
      <c r="AO2503" s="612"/>
      <c r="AP2503" s="612"/>
      <c r="AY2503" s="623"/>
      <c r="BD2503" s="611"/>
      <c r="BG2503" s="624"/>
      <c r="BH2503" s="625"/>
      <c r="BI2503" s="672"/>
      <c r="BO2503" s="612"/>
      <c r="BY2503" s="669"/>
      <c r="CA2503" s="669"/>
    </row>
    <row r="2504" spans="3:79" s="610" customFormat="1">
      <c r="C2504" s="611"/>
      <c r="D2504" s="612"/>
      <c r="E2504" s="613"/>
      <c r="F2504" s="614"/>
      <c r="J2504" s="612"/>
      <c r="N2504" s="668"/>
      <c r="P2504" s="618"/>
      <c r="Q2504" s="618"/>
      <c r="R2504" s="618"/>
      <c r="S2504" s="618"/>
      <c r="T2504" s="618"/>
      <c r="U2504" s="618"/>
      <c r="V2504" s="618"/>
      <c r="W2504" s="618"/>
      <c r="X2504" s="618"/>
      <c r="Y2504" s="618"/>
      <c r="Z2504" s="618"/>
      <c r="AC2504" s="619"/>
      <c r="AD2504" s="620"/>
      <c r="AJ2504" s="668"/>
      <c r="AO2504" s="612"/>
      <c r="AP2504" s="612"/>
      <c r="AY2504" s="623"/>
      <c r="BD2504" s="611"/>
      <c r="BG2504" s="624"/>
      <c r="BH2504" s="625"/>
      <c r="BI2504" s="672"/>
      <c r="BO2504" s="612"/>
      <c r="BY2504" s="669"/>
      <c r="CA2504" s="669"/>
    </row>
    <row r="2505" spans="3:79" s="610" customFormat="1">
      <c r="C2505" s="611"/>
      <c r="D2505" s="612"/>
      <c r="E2505" s="613"/>
      <c r="F2505" s="614"/>
      <c r="J2505" s="612"/>
      <c r="N2505" s="668"/>
      <c r="P2505" s="618"/>
      <c r="Q2505" s="618"/>
      <c r="R2505" s="618"/>
      <c r="S2505" s="618"/>
      <c r="T2505" s="618"/>
      <c r="U2505" s="618"/>
      <c r="V2505" s="618"/>
      <c r="W2505" s="618"/>
      <c r="X2505" s="618"/>
      <c r="Y2505" s="618"/>
      <c r="Z2505" s="618"/>
      <c r="AC2505" s="619"/>
      <c r="AD2505" s="620"/>
      <c r="AJ2505" s="668"/>
      <c r="AO2505" s="612"/>
      <c r="AP2505" s="612"/>
      <c r="AY2505" s="623"/>
      <c r="BD2505" s="611"/>
      <c r="BG2505" s="624"/>
      <c r="BH2505" s="625"/>
      <c r="BI2505" s="672"/>
      <c r="BO2505" s="612"/>
      <c r="BY2505" s="669"/>
      <c r="CA2505" s="669"/>
    </row>
    <row r="2506" spans="3:79" s="610" customFormat="1">
      <c r="C2506" s="611"/>
      <c r="D2506" s="612"/>
      <c r="E2506" s="613"/>
      <c r="F2506" s="614"/>
      <c r="J2506" s="612"/>
      <c r="N2506" s="668"/>
      <c r="P2506" s="618"/>
      <c r="Q2506" s="618"/>
      <c r="R2506" s="618"/>
      <c r="S2506" s="618"/>
      <c r="T2506" s="618"/>
      <c r="U2506" s="618"/>
      <c r="V2506" s="618"/>
      <c r="W2506" s="618"/>
      <c r="X2506" s="618"/>
      <c r="Y2506" s="618"/>
      <c r="Z2506" s="618"/>
      <c r="AC2506" s="619"/>
      <c r="AD2506" s="620"/>
      <c r="AJ2506" s="668"/>
      <c r="AO2506" s="612"/>
      <c r="AP2506" s="612"/>
      <c r="AY2506" s="623"/>
      <c r="BD2506" s="611"/>
      <c r="BG2506" s="624"/>
      <c r="BH2506" s="625"/>
      <c r="BI2506" s="672"/>
      <c r="BO2506" s="612"/>
      <c r="BY2506" s="669"/>
      <c r="CA2506" s="669"/>
    </row>
    <row r="2507" spans="3:79" s="610" customFormat="1">
      <c r="C2507" s="611"/>
      <c r="D2507" s="612"/>
      <c r="E2507" s="613"/>
      <c r="F2507" s="614"/>
      <c r="J2507" s="612"/>
      <c r="N2507" s="668"/>
      <c r="P2507" s="618"/>
      <c r="Q2507" s="618"/>
      <c r="R2507" s="618"/>
      <c r="S2507" s="618"/>
      <c r="T2507" s="618"/>
      <c r="U2507" s="618"/>
      <c r="V2507" s="618"/>
      <c r="W2507" s="618"/>
      <c r="X2507" s="618"/>
      <c r="Y2507" s="618"/>
      <c r="Z2507" s="618"/>
      <c r="AC2507" s="619"/>
      <c r="AD2507" s="620"/>
      <c r="AJ2507" s="668"/>
      <c r="AO2507" s="612"/>
      <c r="AP2507" s="612"/>
      <c r="AY2507" s="623"/>
      <c r="BD2507" s="611"/>
      <c r="BG2507" s="624"/>
      <c r="BH2507" s="625"/>
      <c r="BI2507" s="672"/>
      <c r="BO2507" s="612"/>
      <c r="BY2507" s="669"/>
      <c r="CA2507" s="669"/>
    </row>
    <row r="2508" spans="3:79" s="610" customFormat="1">
      <c r="C2508" s="611"/>
      <c r="D2508" s="612"/>
      <c r="E2508" s="613"/>
      <c r="F2508" s="614"/>
      <c r="J2508" s="612"/>
      <c r="N2508" s="668"/>
      <c r="P2508" s="618"/>
      <c r="Q2508" s="618"/>
      <c r="R2508" s="618"/>
      <c r="S2508" s="618"/>
      <c r="T2508" s="618"/>
      <c r="U2508" s="618"/>
      <c r="V2508" s="618"/>
      <c r="W2508" s="618"/>
      <c r="X2508" s="618"/>
      <c r="Y2508" s="618"/>
      <c r="Z2508" s="618"/>
      <c r="AC2508" s="619"/>
      <c r="AD2508" s="620"/>
      <c r="AJ2508" s="668"/>
      <c r="AO2508" s="612"/>
      <c r="AP2508" s="612"/>
      <c r="AY2508" s="623"/>
      <c r="BD2508" s="611"/>
      <c r="BG2508" s="624"/>
      <c r="BH2508" s="625"/>
      <c r="BI2508" s="672"/>
      <c r="BO2508" s="612"/>
      <c r="BY2508" s="669"/>
      <c r="CA2508" s="669"/>
    </row>
    <row r="2509" spans="3:79" s="610" customFormat="1">
      <c r="C2509" s="611"/>
      <c r="D2509" s="612"/>
      <c r="E2509" s="613"/>
      <c r="F2509" s="614"/>
      <c r="J2509" s="612"/>
      <c r="N2509" s="668"/>
      <c r="P2509" s="618"/>
      <c r="Q2509" s="618"/>
      <c r="R2509" s="618"/>
      <c r="S2509" s="618"/>
      <c r="T2509" s="618"/>
      <c r="U2509" s="618"/>
      <c r="V2509" s="618"/>
      <c r="W2509" s="618"/>
      <c r="X2509" s="618"/>
      <c r="Y2509" s="618"/>
      <c r="Z2509" s="618"/>
      <c r="AC2509" s="619"/>
      <c r="AD2509" s="620"/>
      <c r="AJ2509" s="668"/>
      <c r="AO2509" s="612"/>
      <c r="AP2509" s="612"/>
      <c r="AY2509" s="623"/>
      <c r="BD2509" s="611"/>
      <c r="BG2509" s="624"/>
      <c r="BH2509" s="625"/>
      <c r="BI2509" s="672"/>
      <c r="BO2509" s="612"/>
      <c r="BY2509" s="669"/>
      <c r="CA2509" s="669"/>
    </row>
    <row r="2510" spans="3:79" s="610" customFormat="1">
      <c r="C2510" s="611"/>
      <c r="D2510" s="612"/>
      <c r="E2510" s="613"/>
      <c r="F2510" s="614"/>
      <c r="J2510" s="612"/>
      <c r="N2510" s="668"/>
      <c r="P2510" s="618"/>
      <c r="Q2510" s="618"/>
      <c r="R2510" s="618"/>
      <c r="S2510" s="618"/>
      <c r="T2510" s="618"/>
      <c r="U2510" s="618"/>
      <c r="V2510" s="618"/>
      <c r="W2510" s="618"/>
      <c r="X2510" s="618"/>
      <c r="Y2510" s="618"/>
      <c r="Z2510" s="618"/>
      <c r="AC2510" s="619"/>
      <c r="AD2510" s="620"/>
      <c r="AJ2510" s="668"/>
      <c r="AO2510" s="612"/>
      <c r="AP2510" s="612"/>
      <c r="AY2510" s="623"/>
      <c r="BD2510" s="611"/>
      <c r="BG2510" s="624"/>
      <c r="BH2510" s="625"/>
      <c r="BI2510" s="672"/>
      <c r="BO2510" s="612"/>
      <c r="BY2510" s="669"/>
      <c r="CA2510" s="669"/>
    </row>
    <row r="2511" spans="3:79" s="610" customFormat="1">
      <c r="C2511" s="611"/>
      <c r="D2511" s="612"/>
      <c r="E2511" s="613"/>
      <c r="F2511" s="614"/>
      <c r="J2511" s="612"/>
      <c r="N2511" s="668"/>
      <c r="P2511" s="618"/>
      <c r="Q2511" s="618"/>
      <c r="R2511" s="618"/>
      <c r="S2511" s="618"/>
      <c r="T2511" s="618"/>
      <c r="U2511" s="618"/>
      <c r="V2511" s="618"/>
      <c r="W2511" s="618"/>
      <c r="X2511" s="618"/>
      <c r="Y2511" s="618"/>
      <c r="Z2511" s="618"/>
      <c r="AC2511" s="619"/>
      <c r="AD2511" s="620"/>
      <c r="AJ2511" s="668"/>
      <c r="AO2511" s="612"/>
      <c r="AP2511" s="612"/>
      <c r="AY2511" s="623"/>
      <c r="BD2511" s="611"/>
      <c r="BG2511" s="624"/>
      <c r="BH2511" s="625"/>
      <c r="BI2511" s="672"/>
      <c r="BO2511" s="612"/>
      <c r="BY2511" s="669"/>
      <c r="CA2511" s="669"/>
    </row>
    <row r="2512" spans="3:79" s="610" customFormat="1">
      <c r="C2512" s="611"/>
      <c r="D2512" s="612"/>
      <c r="E2512" s="613"/>
      <c r="F2512" s="614"/>
      <c r="J2512" s="612"/>
      <c r="N2512" s="668"/>
      <c r="P2512" s="618"/>
      <c r="Q2512" s="618"/>
      <c r="R2512" s="618"/>
      <c r="S2512" s="618"/>
      <c r="T2512" s="618"/>
      <c r="U2512" s="618"/>
      <c r="V2512" s="618"/>
      <c r="W2512" s="618"/>
      <c r="X2512" s="618"/>
      <c r="Y2512" s="618"/>
      <c r="Z2512" s="618"/>
      <c r="AC2512" s="619"/>
      <c r="AD2512" s="620"/>
      <c r="AJ2512" s="668"/>
      <c r="AO2512" s="612"/>
      <c r="AP2512" s="612"/>
      <c r="AY2512" s="623"/>
      <c r="BD2512" s="611"/>
      <c r="BG2512" s="624"/>
      <c r="BH2512" s="625"/>
      <c r="BI2512" s="672"/>
      <c r="BO2512" s="612"/>
      <c r="BY2512" s="669"/>
      <c r="CA2512" s="669"/>
    </row>
    <row r="2513" spans="3:79" s="610" customFormat="1">
      <c r="C2513" s="611"/>
      <c r="D2513" s="612"/>
      <c r="E2513" s="613"/>
      <c r="F2513" s="614"/>
      <c r="J2513" s="612"/>
      <c r="N2513" s="668"/>
      <c r="P2513" s="618"/>
      <c r="Q2513" s="618"/>
      <c r="R2513" s="618"/>
      <c r="S2513" s="618"/>
      <c r="T2513" s="618"/>
      <c r="U2513" s="618"/>
      <c r="V2513" s="618"/>
      <c r="W2513" s="618"/>
      <c r="X2513" s="618"/>
      <c r="Y2513" s="618"/>
      <c r="Z2513" s="618"/>
      <c r="AC2513" s="619"/>
      <c r="AD2513" s="620"/>
      <c r="AJ2513" s="668"/>
      <c r="AO2513" s="612"/>
      <c r="AP2513" s="612"/>
      <c r="AY2513" s="623"/>
      <c r="BD2513" s="611"/>
      <c r="BG2513" s="624"/>
      <c r="BH2513" s="625"/>
      <c r="BI2513" s="672"/>
      <c r="BO2513" s="612"/>
      <c r="BY2513" s="669"/>
      <c r="CA2513" s="669"/>
    </row>
    <row r="2514" spans="3:79" s="610" customFormat="1">
      <c r="C2514" s="611"/>
      <c r="D2514" s="612"/>
      <c r="E2514" s="613"/>
      <c r="F2514" s="614"/>
      <c r="J2514" s="612"/>
      <c r="N2514" s="668"/>
      <c r="P2514" s="618"/>
      <c r="Q2514" s="618"/>
      <c r="R2514" s="618"/>
      <c r="S2514" s="618"/>
      <c r="T2514" s="618"/>
      <c r="U2514" s="618"/>
      <c r="V2514" s="618"/>
      <c r="W2514" s="618"/>
      <c r="X2514" s="618"/>
      <c r="Y2514" s="618"/>
      <c r="Z2514" s="618"/>
      <c r="AC2514" s="619"/>
      <c r="AD2514" s="620"/>
      <c r="AJ2514" s="668"/>
      <c r="AO2514" s="612"/>
      <c r="AP2514" s="612"/>
      <c r="AY2514" s="623"/>
      <c r="BD2514" s="611"/>
      <c r="BG2514" s="624"/>
      <c r="BH2514" s="625"/>
      <c r="BI2514" s="672"/>
      <c r="BO2514" s="612"/>
      <c r="BY2514" s="669"/>
      <c r="CA2514" s="669"/>
    </row>
    <row r="2515" spans="3:79" s="610" customFormat="1">
      <c r="C2515" s="611"/>
      <c r="D2515" s="612"/>
      <c r="E2515" s="613"/>
      <c r="F2515" s="614"/>
      <c r="J2515" s="612"/>
      <c r="N2515" s="668"/>
      <c r="P2515" s="618"/>
      <c r="Q2515" s="618"/>
      <c r="R2515" s="618"/>
      <c r="S2515" s="618"/>
      <c r="T2515" s="618"/>
      <c r="U2515" s="618"/>
      <c r="V2515" s="618"/>
      <c r="W2515" s="618"/>
      <c r="X2515" s="618"/>
      <c r="Y2515" s="618"/>
      <c r="Z2515" s="618"/>
      <c r="AC2515" s="619"/>
      <c r="AD2515" s="620"/>
      <c r="AJ2515" s="668"/>
      <c r="AO2515" s="612"/>
      <c r="AP2515" s="612"/>
      <c r="AY2515" s="623"/>
      <c r="BD2515" s="611"/>
      <c r="BG2515" s="624"/>
      <c r="BH2515" s="625"/>
      <c r="BI2515" s="672"/>
      <c r="BO2515" s="612"/>
      <c r="BY2515" s="669"/>
      <c r="CA2515" s="669"/>
    </row>
    <row r="2516" spans="3:79" s="610" customFormat="1">
      <c r="C2516" s="611"/>
      <c r="D2516" s="612"/>
      <c r="E2516" s="613"/>
      <c r="F2516" s="614"/>
      <c r="J2516" s="612"/>
      <c r="N2516" s="668"/>
      <c r="P2516" s="618"/>
      <c r="Q2516" s="618"/>
      <c r="R2516" s="618"/>
      <c r="S2516" s="618"/>
      <c r="T2516" s="618"/>
      <c r="U2516" s="618"/>
      <c r="V2516" s="618"/>
      <c r="W2516" s="618"/>
      <c r="X2516" s="618"/>
      <c r="Y2516" s="618"/>
      <c r="Z2516" s="618"/>
      <c r="AC2516" s="619"/>
      <c r="AD2516" s="620"/>
      <c r="AJ2516" s="668"/>
      <c r="AO2516" s="612"/>
      <c r="AP2516" s="612"/>
      <c r="AY2516" s="623"/>
      <c r="BD2516" s="611"/>
      <c r="BG2516" s="624"/>
      <c r="BH2516" s="625"/>
      <c r="BI2516" s="672"/>
      <c r="BO2516" s="612"/>
      <c r="BY2516" s="669"/>
      <c r="CA2516" s="669"/>
    </row>
    <row r="2517" spans="3:79" s="610" customFormat="1">
      <c r="C2517" s="611"/>
      <c r="D2517" s="612"/>
      <c r="E2517" s="613"/>
      <c r="F2517" s="614"/>
      <c r="J2517" s="612"/>
      <c r="N2517" s="668"/>
      <c r="P2517" s="618"/>
      <c r="Q2517" s="618"/>
      <c r="R2517" s="618"/>
      <c r="S2517" s="618"/>
      <c r="T2517" s="618"/>
      <c r="U2517" s="618"/>
      <c r="V2517" s="618"/>
      <c r="W2517" s="618"/>
      <c r="X2517" s="618"/>
      <c r="Y2517" s="618"/>
      <c r="Z2517" s="618"/>
      <c r="AC2517" s="619"/>
      <c r="AD2517" s="620"/>
      <c r="AJ2517" s="668"/>
      <c r="AO2517" s="612"/>
      <c r="AP2517" s="612"/>
      <c r="AY2517" s="623"/>
      <c r="BD2517" s="611"/>
      <c r="BG2517" s="624"/>
      <c r="BH2517" s="625"/>
      <c r="BI2517" s="672"/>
      <c r="BO2517" s="612"/>
      <c r="BY2517" s="669"/>
      <c r="CA2517" s="669"/>
    </row>
    <row r="2518" spans="3:79" s="610" customFormat="1">
      <c r="C2518" s="611"/>
      <c r="D2518" s="612"/>
      <c r="E2518" s="613"/>
      <c r="F2518" s="614"/>
      <c r="J2518" s="612"/>
      <c r="N2518" s="668"/>
      <c r="P2518" s="618"/>
      <c r="Q2518" s="618"/>
      <c r="R2518" s="618"/>
      <c r="S2518" s="618"/>
      <c r="T2518" s="618"/>
      <c r="U2518" s="618"/>
      <c r="V2518" s="618"/>
      <c r="W2518" s="618"/>
      <c r="X2518" s="618"/>
      <c r="Y2518" s="618"/>
      <c r="Z2518" s="618"/>
      <c r="AC2518" s="619"/>
      <c r="AD2518" s="620"/>
      <c r="AJ2518" s="668"/>
      <c r="AO2518" s="612"/>
      <c r="AP2518" s="612"/>
      <c r="AY2518" s="623"/>
      <c r="BD2518" s="611"/>
      <c r="BG2518" s="624"/>
      <c r="BH2518" s="625"/>
      <c r="BI2518" s="672"/>
      <c r="BO2518" s="612"/>
      <c r="BY2518" s="669"/>
      <c r="CA2518" s="669"/>
    </row>
    <row r="2519" spans="3:79" s="610" customFormat="1">
      <c r="C2519" s="611"/>
      <c r="D2519" s="612"/>
      <c r="E2519" s="613"/>
      <c r="F2519" s="614"/>
      <c r="J2519" s="612"/>
      <c r="N2519" s="668"/>
      <c r="P2519" s="618"/>
      <c r="Q2519" s="618"/>
      <c r="R2519" s="618"/>
      <c r="S2519" s="618"/>
      <c r="T2519" s="618"/>
      <c r="U2519" s="618"/>
      <c r="V2519" s="618"/>
      <c r="W2519" s="618"/>
      <c r="X2519" s="618"/>
      <c r="Y2519" s="618"/>
      <c r="Z2519" s="618"/>
      <c r="AC2519" s="619"/>
      <c r="AD2519" s="620"/>
      <c r="AJ2519" s="668"/>
      <c r="AO2519" s="612"/>
      <c r="AP2519" s="612"/>
      <c r="AY2519" s="623"/>
      <c r="BD2519" s="611"/>
      <c r="BG2519" s="624"/>
      <c r="BH2519" s="625"/>
      <c r="BI2519" s="672"/>
      <c r="BO2519" s="612"/>
      <c r="BY2519" s="669"/>
      <c r="CA2519" s="669"/>
    </row>
    <row r="2520" spans="3:79" s="610" customFormat="1">
      <c r="C2520" s="611"/>
      <c r="D2520" s="612"/>
      <c r="E2520" s="613"/>
      <c r="F2520" s="614"/>
      <c r="J2520" s="612"/>
      <c r="N2520" s="668"/>
      <c r="P2520" s="618"/>
      <c r="Q2520" s="618"/>
      <c r="R2520" s="618"/>
      <c r="S2520" s="618"/>
      <c r="T2520" s="618"/>
      <c r="U2520" s="618"/>
      <c r="V2520" s="618"/>
      <c r="W2520" s="618"/>
      <c r="X2520" s="618"/>
      <c r="Y2520" s="618"/>
      <c r="Z2520" s="618"/>
      <c r="AC2520" s="619"/>
      <c r="AD2520" s="620"/>
      <c r="AJ2520" s="668"/>
      <c r="AO2520" s="612"/>
      <c r="AP2520" s="612"/>
      <c r="AY2520" s="623"/>
      <c r="BD2520" s="611"/>
      <c r="BG2520" s="624"/>
      <c r="BH2520" s="625"/>
      <c r="BI2520" s="672"/>
      <c r="BO2520" s="612"/>
      <c r="BY2520" s="669"/>
      <c r="CA2520" s="669"/>
    </row>
    <row r="2521" spans="3:79" s="610" customFormat="1">
      <c r="C2521" s="611"/>
      <c r="D2521" s="612"/>
      <c r="E2521" s="613"/>
      <c r="F2521" s="614"/>
      <c r="J2521" s="612"/>
      <c r="N2521" s="668"/>
      <c r="P2521" s="618"/>
      <c r="Q2521" s="618"/>
      <c r="R2521" s="618"/>
      <c r="S2521" s="618"/>
      <c r="T2521" s="618"/>
      <c r="U2521" s="618"/>
      <c r="V2521" s="618"/>
      <c r="W2521" s="618"/>
      <c r="X2521" s="618"/>
      <c r="Y2521" s="618"/>
      <c r="Z2521" s="618"/>
      <c r="AC2521" s="619"/>
      <c r="AD2521" s="620"/>
      <c r="AJ2521" s="668"/>
      <c r="AO2521" s="612"/>
      <c r="AP2521" s="612"/>
      <c r="AY2521" s="623"/>
      <c r="BD2521" s="611"/>
      <c r="BG2521" s="624"/>
      <c r="BH2521" s="625"/>
      <c r="BI2521" s="672"/>
      <c r="BO2521" s="612"/>
      <c r="BY2521" s="669"/>
      <c r="CA2521" s="669"/>
    </row>
    <row r="2522" spans="3:79" s="610" customFormat="1">
      <c r="C2522" s="611"/>
      <c r="D2522" s="612"/>
      <c r="E2522" s="613"/>
      <c r="F2522" s="614"/>
      <c r="J2522" s="612"/>
      <c r="N2522" s="668"/>
      <c r="P2522" s="618"/>
      <c r="Q2522" s="618"/>
      <c r="R2522" s="618"/>
      <c r="S2522" s="618"/>
      <c r="T2522" s="618"/>
      <c r="U2522" s="618"/>
      <c r="V2522" s="618"/>
      <c r="W2522" s="618"/>
      <c r="X2522" s="618"/>
      <c r="Y2522" s="618"/>
      <c r="Z2522" s="618"/>
      <c r="AC2522" s="619"/>
      <c r="AD2522" s="620"/>
      <c r="AJ2522" s="668"/>
      <c r="AO2522" s="612"/>
      <c r="AP2522" s="612"/>
      <c r="AY2522" s="623"/>
      <c r="BD2522" s="611"/>
      <c r="BG2522" s="624"/>
      <c r="BH2522" s="625"/>
      <c r="BI2522" s="672"/>
      <c r="BO2522" s="612"/>
      <c r="BY2522" s="669"/>
      <c r="CA2522" s="669"/>
    </row>
    <row r="2523" spans="3:79" s="610" customFormat="1">
      <c r="C2523" s="611"/>
      <c r="D2523" s="612"/>
      <c r="E2523" s="613"/>
      <c r="F2523" s="614"/>
      <c r="J2523" s="612"/>
      <c r="N2523" s="668"/>
      <c r="P2523" s="618"/>
      <c r="Q2523" s="618"/>
      <c r="R2523" s="618"/>
      <c r="S2523" s="618"/>
      <c r="T2523" s="618"/>
      <c r="U2523" s="618"/>
      <c r="V2523" s="618"/>
      <c r="W2523" s="618"/>
      <c r="X2523" s="618"/>
      <c r="Y2523" s="618"/>
      <c r="Z2523" s="618"/>
      <c r="AC2523" s="619"/>
      <c r="AD2523" s="620"/>
      <c r="AJ2523" s="668"/>
      <c r="AO2523" s="612"/>
      <c r="AP2523" s="612"/>
      <c r="AY2523" s="623"/>
      <c r="BD2523" s="611"/>
      <c r="BG2523" s="624"/>
      <c r="BH2523" s="625"/>
      <c r="BI2523" s="672"/>
      <c r="BO2523" s="612"/>
      <c r="BY2523" s="669"/>
      <c r="CA2523" s="669"/>
    </row>
    <row r="2524" spans="3:79" s="610" customFormat="1">
      <c r="C2524" s="611"/>
      <c r="D2524" s="612"/>
      <c r="E2524" s="613"/>
      <c r="F2524" s="614"/>
      <c r="J2524" s="612"/>
      <c r="N2524" s="668"/>
      <c r="P2524" s="618"/>
      <c r="Q2524" s="618"/>
      <c r="R2524" s="618"/>
      <c r="S2524" s="618"/>
      <c r="T2524" s="618"/>
      <c r="U2524" s="618"/>
      <c r="V2524" s="618"/>
      <c r="W2524" s="618"/>
      <c r="X2524" s="618"/>
      <c r="Y2524" s="618"/>
      <c r="Z2524" s="618"/>
      <c r="AC2524" s="619"/>
      <c r="AD2524" s="620"/>
      <c r="AJ2524" s="668"/>
      <c r="AO2524" s="612"/>
      <c r="AP2524" s="612"/>
      <c r="AY2524" s="623"/>
      <c r="BD2524" s="611"/>
      <c r="BG2524" s="624"/>
      <c r="BH2524" s="625"/>
      <c r="BI2524" s="672"/>
      <c r="BO2524" s="612"/>
      <c r="BY2524" s="669"/>
      <c r="CA2524" s="669"/>
    </row>
    <row r="2525" spans="3:79" s="610" customFormat="1">
      <c r="C2525" s="611"/>
      <c r="D2525" s="612"/>
      <c r="E2525" s="613"/>
      <c r="F2525" s="614"/>
      <c r="J2525" s="612"/>
      <c r="N2525" s="668"/>
      <c r="P2525" s="618"/>
      <c r="Q2525" s="618"/>
      <c r="R2525" s="618"/>
      <c r="S2525" s="618"/>
      <c r="T2525" s="618"/>
      <c r="U2525" s="618"/>
      <c r="V2525" s="618"/>
      <c r="W2525" s="618"/>
      <c r="X2525" s="618"/>
      <c r="Y2525" s="618"/>
      <c r="Z2525" s="618"/>
      <c r="AC2525" s="619"/>
      <c r="AD2525" s="620"/>
      <c r="AJ2525" s="668"/>
      <c r="AO2525" s="612"/>
      <c r="AP2525" s="612"/>
      <c r="AY2525" s="623"/>
      <c r="BD2525" s="611"/>
      <c r="BG2525" s="624"/>
      <c r="BH2525" s="625"/>
      <c r="BI2525" s="672"/>
      <c r="BO2525" s="612"/>
      <c r="BY2525" s="669"/>
      <c r="CA2525" s="669"/>
    </row>
    <row r="2526" spans="3:79" s="610" customFormat="1">
      <c r="C2526" s="611"/>
      <c r="D2526" s="612"/>
      <c r="E2526" s="613"/>
      <c r="F2526" s="614"/>
      <c r="J2526" s="612"/>
      <c r="N2526" s="668"/>
      <c r="P2526" s="618"/>
      <c r="Q2526" s="618"/>
      <c r="R2526" s="618"/>
      <c r="S2526" s="618"/>
      <c r="T2526" s="618"/>
      <c r="U2526" s="618"/>
      <c r="V2526" s="618"/>
      <c r="W2526" s="618"/>
      <c r="X2526" s="618"/>
      <c r="Y2526" s="618"/>
      <c r="Z2526" s="618"/>
      <c r="AC2526" s="619"/>
      <c r="AD2526" s="620"/>
      <c r="AJ2526" s="668"/>
      <c r="AO2526" s="612"/>
      <c r="AP2526" s="612"/>
      <c r="AY2526" s="623"/>
      <c r="BD2526" s="611"/>
      <c r="BG2526" s="624"/>
      <c r="BH2526" s="625"/>
      <c r="BI2526" s="672"/>
      <c r="BO2526" s="612"/>
      <c r="BY2526" s="669"/>
      <c r="CA2526" s="669"/>
    </row>
    <row r="2527" spans="3:79" s="610" customFormat="1">
      <c r="C2527" s="611"/>
      <c r="D2527" s="612"/>
      <c r="E2527" s="613"/>
      <c r="F2527" s="614"/>
      <c r="J2527" s="612"/>
      <c r="N2527" s="668"/>
      <c r="P2527" s="618"/>
      <c r="Q2527" s="618"/>
      <c r="R2527" s="618"/>
      <c r="S2527" s="618"/>
      <c r="T2527" s="618"/>
      <c r="U2527" s="618"/>
      <c r="V2527" s="618"/>
      <c r="W2527" s="618"/>
      <c r="X2527" s="618"/>
      <c r="Y2527" s="618"/>
      <c r="Z2527" s="618"/>
      <c r="AC2527" s="619"/>
      <c r="AD2527" s="620"/>
      <c r="AJ2527" s="668"/>
      <c r="AO2527" s="612"/>
      <c r="AP2527" s="612"/>
      <c r="AY2527" s="623"/>
      <c r="BD2527" s="611"/>
      <c r="BG2527" s="624"/>
      <c r="BH2527" s="625"/>
      <c r="BI2527" s="672"/>
      <c r="BO2527" s="612"/>
      <c r="BY2527" s="669"/>
      <c r="CA2527" s="669"/>
    </row>
    <row r="2528" spans="3:79" s="610" customFormat="1">
      <c r="C2528" s="611"/>
      <c r="D2528" s="612"/>
      <c r="E2528" s="613"/>
      <c r="F2528" s="614"/>
      <c r="J2528" s="612"/>
      <c r="N2528" s="668"/>
      <c r="P2528" s="618"/>
      <c r="Q2528" s="618"/>
      <c r="R2528" s="618"/>
      <c r="S2528" s="618"/>
      <c r="T2528" s="618"/>
      <c r="U2528" s="618"/>
      <c r="V2528" s="618"/>
      <c r="W2528" s="618"/>
      <c r="X2528" s="618"/>
      <c r="Y2528" s="618"/>
      <c r="Z2528" s="618"/>
      <c r="AC2528" s="619"/>
      <c r="AD2528" s="620"/>
      <c r="AJ2528" s="668"/>
      <c r="AO2528" s="612"/>
      <c r="AP2528" s="612"/>
      <c r="AY2528" s="623"/>
      <c r="BD2528" s="611"/>
      <c r="BG2528" s="624"/>
      <c r="BH2528" s="625"/>
      <c r="BI2528" s="672"/>
      <c r="BO2528" s="612"/>
      <c r="BY2528" s="669"/>
      <c r="CA2528" s="669"/>
    </row>
    <row r="2529" spans="3:79" s="610" customFormat="1">
      <c r="C2529" s="611"/>
      <c r="D2529" s="612"/>
      <c r="E2529" s="613"/>
      <c r="F2529" s="614"/>
      <c r="J2529" s="612"/>
      <c r="N2529" s="668"/>
      <c r="P2529" s="618"/>
      <c r="Q2529" s="618"/>
      <c r="R2529" s="618"/>
      <c r="S2529" s="618"/>
      <c r="T2529" s="618"/>
      <c r="U2529" s="618"/>
      <c r="V2529" s="618"/>
      <c r="W2529" s="618"/>
      <c r="X2529" s="618"/>
      <c r="Y2529" s="618"/>
      <c r="Z2529" s="618"/>
      <c r="AC2529" s="619"/>
      <c r="AD2529" s="620"/>
      <c r="AJ2529" s="668"/>
      <c r="AO2529" s="612"/>
      <c r="AP2529" s="612"/>
      <c r="AY2529" s="623"/>
      <c r="BD2529" s="611"/>
      <c r="BG2529" s="624"/>
      <c r="BH2529" s="625"/>
      <c r="BI2529" s="672"/>
      <c r="BO2529" s="612"/>
      <c r="BY2529" s="669"/>
      <c r="CA2529" s="669"/>
    </row>
    <row r="2530" spans="3:79" s="610" customFormat="1">
      <c r="C2530" s="611"/>
      <c r="D2530" s="612"/>
      <c r="E2530" s="613"/>
      <c r="F2530" s="614"/>
      <c r="J2530" s="612"/>
      <c r="N2530" s="668"/>
      <c r="P2530" s="618"/>
      <c r="Q2530" s="618"/>
      <c r="R2530" s="618"/>
      <c r="S2530" s="618"/>
      <c r="T2530" s="618"/>
      <c r="U2530" s="618"/>
      <c r="V2530" s="618"/>
      <c r="W2530" s="618"/>
      <c r="X2530" s="618"/>
      <c r="Y2530" s="618"/>
      <c r="Z2530" s="618"/>
      <c r="AC2530" s="619"/>
      <c r="AD2530" s="620"/>
      <c r="AJ2530" s="668"/>
      <c r="AO2530" s="612"/>
      <c r="AP2530" s="612"/>
      <c r="AY2530" s="623"/>
      <c r="BD2530" s="611"/>
      <c r="BG2530" s="624"/>
      <c r="BH2530" s="625"/>
      <c r="BI2530" s="672"/>
      <c r="BO2530" s="612"/>
      <c r="BY2530" s="669"/>
      <c r="CA2530" s="669"/>
    </row>
    <row r="2531" spans="3:79" s="610" customFormat="1">
      <c r="C2531" s="611"/>
      <c r="D2531" s="612"/>
      <c r="E2531" s="613"/>
      <c r="F2531" s="614"/>
      <c r="J2531" s="612"/>
      <c r="N2531" s="668"/>
      <c r="P2531" s="618"/>
      <c r="Q2531" s="618"/>
      <c r="R2531" s="618"/>
      <c r="S2531" s="618"/>
      <c r="T2531" s="618"/>
      <c r="U2531" s="618"/>
      <c r="V2531" s="618"/>
      <c r="W2531" s="618"/>
      <c r="X2531" s="618"/>
      <c r="Y2531" s="618"/>
      <c r="Z2531" s="618"/>
      <c r="AC2531" s="619"/>
      <c r="AD2531" s="620"/>
      <c r="AJ2531" s="668"/>
      <c r="AO2531" s="612"/>
      <c r="AP2531" s="612"/>
      <c r="AY2531" s="623"/>
      <c r="BD2531" s="611"/>
      <c r="BG2531" s="624"/>
      <c r="BH2531" s="625"/>
      <c r="BI2531" s="672"/>
      <c r="BO2531" s="612"/>
      <c r="BY2531" s="669"/>
      <c r="CA2531" s="669"/>
    </row>
    <row r="2532" spans="3:79" s="610" customFormat="1">
      <c r="C2532" s="611"/>
      <c r="D2532" s="612"/>
      <c r="E2532" s="613"/>
      <c r="F2532" s="614"/>
      <c r="J2532" s="612"/>
      <c r="N2532" s="668"/>
      <c r="P2532" s="618"/>
      <c r="Q2532" s="618"/>
      <c r="R2532" s="618"/>
      <c r="S2532" s="618"/>
      <c r="T2532" s="618"/>
      <c r="U2532" s="618"/>
      <c r="V2532" s="618"/>
      <c r="W2532" s="618"/>
      <c r="X2532" s="618"/>
      <c r="Y2532" s="618"/>
      <c r="Z2532" s="618"/>
      <c r="AC2532" s="619"/>
      <c r="AD2532" s="620"/>
      <c r="AJ2532" s="668"/>
      <c r="AO2532" s="612"/>
      <c r="AP2532" s="612"/>
      <c r="AY2532" s="623"/>
      <c r="BD2532" s="611"/>
      <c r="BG2532" s="624"/>
      <c r="BH2532" s="625"/>
      <c r="BI2532" s="672"/>
      <c r="BO2532" s="612"/>
      <c r="BY2532" s="669"/>
      <c r="CA2532" s="669"/>
    </row>
    <row r="2533" spans="3:79" s="610" customFormat="1">
      <c r="C2533" s="611"/>
      <c r="D2533" s="612"/>
      <c r="E2533" s="613"/>
      <c r="F2533" s="614"/>
      <c r="J2533" s="612"/>
      <c r="N2533" s="668"/>
      <c r="P2533" s="618"/>
      <c r="Q2533" s="618"/>
      <c r="R2533" s="618"/>
      <c r="S2533" s="618"/>
      <c r="T2533" s="618"/>
      <c r="U2533" s="618"/>
      <c r="V2533" s="618"/>
      <c r="W2533" s="618"/>
      <c r="X2533" s="618"/>
      <c r="Y2533" s="618"/>
      <c r="Z2533" s="618"/>
      <c r="AC2533" s="619"/>
      <c r="AD2533" s="620"/>
      <c r="AJ2533" s="668"/>
      <c r="AO2533" s="612"/>
      <c r="AP2533" s="612"/>
      <c r="AY2533" s="623"/>
      <c r="BD2533" s="611"/>
      <c r="BG2533" s="624"/>
      <c r="BH2533" s="625"/>
      <c r="BI2533" s="672"/>
      <c r="BO2533" s="612"/>
      <c r="BY2533" s="669"/>
      <c r="CA2533" s="669"/>
    </row>
    <row r="2534" spans="3:79" s="610" customFormat="1">
      <c r="C2534" s="611"/>
      <c r="D2534" s="612"/>
      <c r="E2534" s="613"/>
      <c r="F2534" s="614"/>
      <c r="J2534" s="612"/>
      <c r="N2534" s="668"/>
      <c r="P2534" s="618"/>
      <c r="Q2534" s="618"/>
      <c r="R2534" s="618"/>
      <c r="S2534" s="618"/>
      <c r="T2534" s="618"/>
      <c r="U2534" s="618"/>
      <c r="V2534" s="618"/>
      <c r="W2534" s="618"/>
      <c r="X2534" s="618"/>
      <c r="Y2534" s="618"/>
      <c r="Z2534" s="618"/>
      <c r="AC2534" s="619"/>
      <c r="AD2534" s="620"/>
      <c r="AJ2534" s="668"/>
      <c r="AO2534" s="612"/>
      <c r="AP2534" s="612"/>
      <c r="AY2534" s="623"/>
      <c r="BD2534" s="611"/>
      <c r="BG2534" s="624"/>
      <c r="BH2534" s="625"/>
      <c r="BI2534" s="672"/>
      <c r="BO2534" s="612"/>
      <c r="BY2534" s="669"/>
      <c r="CA2534" s="669"/>
    </row>
    <row r="2535" spans="3:79" s="610" customFormat="1">
      <c r="C2535" s="611"/>
      <c r="D2535" s="612"/>
      <c r="E2535" s="613"/>
      <c r="F2535" s="614"/>
      <c r="J2535" s="612"/>
      <c r="N2535" s="668"/>
      <c r="P2535" s="618"/>
      <c r="Q2535" s="618"/>
      <c r="R2535" s="618"/>
      <c r="S2535" s="618"/>
      <c r="T2535" s="618"/>
      <c r="U2535" s="618"/>
      <c r="V2535" s="618"/>
      <c r="W2535" s="618"/>
      <c r="X2535" s="618"/>
      <c r="Y2535" s="618"/>
      <c r="Z2535" s="618"/>
      <c r="AC2535" s="619"/>
      <c r="AD2535" s="620"/>
      <c r="AJ2535" s="668"/>
      <c r="AO2535" s="612"/>
      <c r="AP2535" s="612"/>
      <c r="AY2535" s="623"/>
      <c r="BD2535" s="611"/>
      <c r="BG2535" s="624"/>
      <c r="BH2535" s="625"/>
      <c r="BI2535" s="672"/>
      <c r="BO2535" s="612"/>
      <c r="BY2535" s="669"/>
      <c r="CA2535" s="669"/>
    </row>
    <row r="2536" spans="3:79" s="610" customFormat="1">
      <c r="C2536" s="611"/>
      <c r="D2536" s="612"/>
      <c r="E2536" s="613"/>
      <c r="F2536" s="614"/>
      <c r="J2536" s="612"/>
      <c r="N2536" s="668"/>
      <c r="P2536" s="618"/>
      <c r="Q2536" s="618"/>
      <c r="R2536" s="618"/>
      <c r="S2536" s="618"/>
      <c r="T2536" s="618"/>
      <c r="U2536" s="618"/>
      <c r="V2536" s="618"/>
      <c r="W2536" s="618"/>
      <c r="X2536" s="618"/>
      <c r="Y2536" s="618"/>
      <c r="Z2536" s="618"/>
      <c r="AC2536" s="619"/>
      <c r="AD2536" s="620"/>
      <c r="AJ2536" s="668"/>
      <c r="AO2536" s="612"/>
      <c r="AP2536" s="612"/>
      <c r="AY2536" s="623"/>
      <c r="BD2536" s="611"/>
      <c r="BG2536" s="624"/>
      <c r="BH2536" s="625"/>
      <c r="BI2536" s="672"/>
      <c r="BO2536" s="612"/>
      <c r="BY2536" s="669"/>
      <c r="CA2536" s="669"/>
    </row>
    <row r="2537" spans="3:79" s="610" customFormat="1">
      <c r="C2537" s="611"/>
      <c r="D2537" s="612"/>
      <c r="E2537" s="613"/>
      <c r="F2537" s="614"/>
      <c r="J2537" s="612"/>
      <c r="N2537" s="668"/>
      <c r="P2537" s="618"/>
      <c r="Q2537" s="618"/>
      <c r="R2537" s="618"/>
      <c r="S2537" s="618"/>
      <c r="T2537" s="618"/>
      <c r="U2537" s="618"/>
      <c r="V2537" s="618"/>
      <c r="W2537" s="618"/>
      <c r="X2537" s="618"/>
      <c r="Y2537" s="618"/>
      <c r="Z2537" s="618"/>
      <c r="AC2537" s="619"/>
      <c r="AD2537" s="620"/>
      <c r="AJ2537" s="668"/>
      <c r="AO2537" s="612"/>
      <c r="AP2537" s="612"/>
      <c r="AY2537" s="623"/>
      <c r="BD2537" s="611"/>
      <c r="BG2537" s="624"/>
      <c r="BH2537" s="625"/>
      <c r="BI2537" s="672"/>
      <c r="BO2537" s="612"/>
      <c r="BY2537" s="669"/>
      <c r="CA2537" s="669"/>
    </row>
    <row r="2538" spans="3:79" s="610" customFormat="1">
      <c r="C2538" s="611"/>
      <c r="D2538" s="612"/>
      <c r="E2538" s="613"/>
      <c r="F2538" s="614"/>
      <c r="J2538" s="612"/>
      <c r="N2538" s="668"/>
      <c r="P2538" s="618"/>
      <c r="Q2538" s="618"/>
      <c r="R2538" s="618"/>
      <c r="S2538" s="618"/>
      <c r="T2538" s="618"/>
      <c r="U2538" s="618"/>
      <c r="V2538" s="618"/>
      <c r="W2538" s="618"/>
      <c r="X2538" s="618"/>
      <c r="Y2538" s="618"/>
      <c r="Z2538" s="618"/>
      <c r="AC2538" s="619"/>
      <c r="AD2538" s="620"/>
      <c r="AJ2538" s="668"/>
      <c r="AO2538" s="612"/>
      <c r="AP2538" s="612"/>
      <c r="AY2538" s="623"/>
      <c r="BD2538" s="611"/>
      <c r="BG2538" s="624"/>
      <c r="BH2538" s="625"/>
      <c r="BI2538" s="672"/>
      <c r="BO2538" s="612"/>
      <c r="BY2538" s="669"/>
      <c r="CA2538" s="669"/>
    </row>
    <row r="2539" spans="3:79" s="610" customFormat="1">
      <c r="C2539" s="611"/>
      <c r="D2539" s="612"/>
      <c r="E2539" s="613"/>
      <c r="F2539" s="614"/>
      <c r="J2539" s="612"/>
      <c r="N2539" s="668"/>
      <c r="P2539" s="618"/>
      <c r="Q2539" s="618"/>
      <c r="R2539" s="618"/>
      <c r="S2539" s="618"/>
      <c r="T2539" s="618"/>
      <c r="U2539" s="618"/>
      <c r="V2539" s="618"/>
      <c r="W2539" s="618"/>
      <c r="X2539" s="618"/>
      <c r="Y2539" s="618"/>
      <c r="Z2539" s="618"/>
      <c r="AC2539" s="619"/>
      <c r="AD2539" s="620"/>
      <c r="AJ2539" s="668"/>
      <c r="AO2539" s="612"/>
      <c r="AP2539" s="612"/>
      <c r="AY2539" s="623"/>
      <c r="BD2539" s="611"/>
      <c r="BG2539" s="624"/>
      <c r="BH2539" s="625"/>
      <c r="BI2539" s="672"/>
      <c r="BO2539" s="612"/>
      <c r="BY2539" s="669"/>
      <c r="CA2539" s="669"/>
    </row>
    <row r="2540" spans="3:79" s="610" customFormat="1">
      <c r="C2540" s="611"/>
      <c r="D2540" s="612"/>
      <c r="E2540" s="613"/>
      <c r="F2540" s="614"/>
      <c r="J2540" s="612"/>
      <c r="N2540" s="668"/>
      <c r="P2540" s="618"/>
      <c r="Q2540" s="618"/>
      <c r="R2540" s="618"/>
      <c r="S2540" s="618"/>
      <c r="T2540" s="618"/>
      <c r="U2540" s="618"/>
      <c r="V2540" s="618"/>
      <c r="W2540" s="618"/>
      <c r="X2540" s="618"/>
      <c r="Y2540" s="618"/>
      <c r="Z2540" s="618"/>
      <c r="AC2540" s="619"/>
      <c r="AD2540" s="620"/>
      <c r="AJ2540" s="668"/>
      <c r="AO2540" s="612"/>
      <c r="AP2540" s="612"/>
      <c r="AY2540" s="623"/>
      <c r="BD2540" s="611"/>
      <c r="BG2540" s="624"/>
      <c r="BH2540" s="625"/>
      <c r="BI2540" s="672"/>
      <c r="BO2540" s="612"/>
      <c r="BY2540" s="669"/>
      <c r="CA2540" s="669"/>
    </row>
    <row r="2541" spans="3:79" s="610" customFormat="1">
      <c r="C2541" s="611"/>
      <c r="D2541" s="612"/>
      <c r="E2541" s="613"/>
      <c r="F2541" s="614"/>
      <c r="J2541" s="612"/>
      <c r="N2541" s="668"/>
      <c r="P2541" s="618"/>
      <c r="Q2541" s="618"/>
      <c r="R2541" s="618"/>
      <c r="S2541" s="618"/>
      <c r="T2541" s="618"/>
      <c r="U2541" s="618"/>
      <c r="V2541" s="618"/>
      <c r="W2541" s="618"/>
      <c r="X2541" s="618"/>
      <c r="Y2541" s="618"/>
      <c r="Z2541" s="618"/>
      <c r="AC2541" s="619"/>
      <c r="AD2541" s="620"/>
      <c r="AJ2541" s="668"/>
      <c r="AO2541" s="612"/>
      <c r="AP2541" s="612"/>
      <c r="AY2541" s="623"/>
      <c r="BD2541" s="611"/>
      <c r="BG2541" s="624"/>
      <c r="BH2541" s="625"/>
      <c r="BI2541" s="672"/>
      <c r="BO2541" s="612"/>
      <c r="BY2541" s="669"/>
      <c r="CA2541" s="669"/>
    </row>
    <row r="2542" spans="3:79" s="610" customFormat="1">
      <c r="C2542" s="611"/>
      <c r="D2542" s="612"/>
      <c r="E2542" s="613"/>
      <c r="F2542" s="614"/>
      <c r="J2542" s="612"/>
      <c r="N2542" s="668"/>
      <c r="P2542" s="618"/>
      <c r="Q2542" s="618"/>
      <c r="R2542" s="618"/>
      <c r="S2542" s="618"/>
      <c r="T2542" s="618"/>
      <c r="U2542" s="618"/>
      <c r="V2542" s="618"/>
      <c r="W2542" s="618"/>
      <c r="X2542" s="618"/>
      <c r="Y2542" s="618"/>
      <c r="Z2542" s="618"/>
      <c r="AC2542" s="619"/>
      <c r="AD2542" s="620"/>
      <c r="AJ2542" s="668"/>
      <c r="AO2542" s="612"/>
      <c r="AP2542" s="612"/>
      <c r="AY2542" s="623"/>
      <c r="BD2542" s="611"/>
      <c r="BG2542" s="624"/>
      <c r="BH2542" s="625"/>
      <c r="BI2542" s="672"/>
      <c r="BO2542" s="612"/>
      <c r="BY2542" s="669"/>
      <c r="CA2542" s="669"/>
    </row>
    <row r="2543" spans="3:79" s="610" customFormat="1">
      <c r="C2543" s="611"/>
      <c r="D2543" s="612"/>
      <c r="E2543" s="613"/>
      <c r="F2543" s="614"/>
      <c r="J2543" s="612"/>
      <c r="N2543" s="668"/>
      <c r="P2543" s="618"/>
      <c r="Q2543" s="618"/>
      <c r="R2543" s="618"/>
      <c r="S2543" s="618"/>
      <c r="T2543" s="618"/>
      <c r="U2543" s="618"/>
      <c r="V2543" s="618"/>
      <c r="W2543" s="618"/>
      <c r="X2543" s="618"/>
      <c r="Y2543" s="618"/>
      <c r="Z2543" s="618"/>
      <c r="AC2543" s="619"/>
      <c r="AD2543" s="620"/>
      <c r="AJ2543" s="668"/>
      <c r="AO2543" s="612"/>
      <c r="AP2543" s="612"/>
      <c r="AY2543" s="623"/>
      <c r="BD2543" s="611"/>
      <c r="BG2543" s="624"/>
      <c r="BH2543" s="625"/>
      <c r="BI2543" s="672"/>
      <c r="BO2543" s="612"/>
      <c r="BY2543" s="669"/>
      <c r="CA2543" s="669"/>
    </row>
    <row r="2544" spans="3:79" s="610" customFormat="1">
      <c r="C2544" s="611"/>
      <c r="D2544" s="612"/>
      <c r="E2544" s="613"/>
      <c r="F2544" s="614"/>
      <c r="J2544" s="612"/>
      <c r="N2544" s="668"/>
      <c r="P2544" s="618"/>
      <c r="Q2544" s="618"/>
      <c r="R2544" s="618"/>
      <c r="S2544" s="618"/>
      <c r="T2544" s="618"/>
      <c r="U2544" s="618"/>
      <c r="V2544" s="618"/>
      <c r="W2544" s="618"/>
      <c r="X2544" s="618"/>
      <c r="Y2544" s="618"/>
      <c r="Z2544" s="618"/>
      <c r="AC2544" s="619"/>
      <c r="AD2544" s="620"/>
      <c r="AJ2544" s="668"/>
      <c r="AO2544" s="612"/>
      <c r="AP2544" s="612"/>
      <c r="AY2544" s="623"/>
      <c r="BD2544" s="611"/>
      <c r="BG2544" s="624"/>
      <c r="BH2544" s="625"/>
      <c r="BI2544" s="672"/>
      <c r="BO2544" s="612"/>
      <c r="BY2544" s="669"/>
      <c r="CA2544" s="669"/>
    </row>
    <row r="2545" spans="3:79" s="610" customFormat="1">
      <c r="C2545" s="611"/>
      <c r="D2545" s="612"/>
      <c r="E2545" s="613"/>
      <c r="F2545" s="614"/>
      <c r="J2545" s="612"/>
      <c r="N2545" s="668"/>
      <c r="P2545" s="618"/>
      <c r="Q2545" s="618"/>
      <c r="R2545" s="618"/>
      <c r="S2545" s="618"/>
      <c r="T2545" s="618"/>
      <c r="U2545" s="618"/>
      <c r="V2545" s="618"/>
      <c r="W2545" s="618"/>
      <c r="X2545" s="618"/>
      <c r="Y2545" s="618"/>
      <c r="Z2545" s="618"/>
      <c r="AC2545" s="619"/>
      <c r="AD2545" s="620"/>
      <c r="AJ2545" s="668"/>
      <c r="AO2545" s="612"/>
      <c r="AP2545" s="612"/>
      <c r="AY2545" s="623"/>
      <c r="BD2545" s="611"/>
      <c r="BG2545" s="624"/>
      <c r="BH2545" s="625"/>
      <c r="BI2545" s="672"/>
      <c r="BO2545" s="612"/>
      <c r="BY2545" s="669"/>
      <c r="CA2545" s="669"/>
    </row>
    <row r="2546" spans="3:79" s="610" customFormat="1">
      <c r="C2546" s="611"/>
      <c r="D2546" s="612"/>
      <c r="E2546" s="613"/>
      <c r="F2546" s="614"/>
      <c r="J2546" s="612"/>
      <c r="N2546" s="668"/>
      <c r="P2546" s="618"/>
      <c r="Q2546" s="618"/>
      <c r="R2546" s="618"/>
      <c r="S2546" s="618"/>
      <c r="T2546" s="618"/>
      <c r="U2546" s="618"/>
      <c r="V2546" s="618"/>
      <c r="W2546" s="618"/>
      <c r="X2546" s="618"/>
      <c r="Y2546" s="618"/>
      <c r="Z2546" s="618"/>
      <c r="AC2546" s="619"/>
      <c r="AD2546" s="620"/>
      <c r="AJ2546" s="668"/>
      <c r="AO2546" s="612"/>
      <c r="AP2546" s="612"/>
      <c r="AY2546" s="623"/>
      <c r="BD2546" s="611"/>
      <c r="BG2546" s="624"/>
      <c r="BH2546" s="625"/>
      <c r="BI2546" s="672"/>
      <c r="BO2546" s="612"/>
      <c r="BY2546" s="669"/>
      <c r="CA2546" s="669"/>
    </row>
    <row r="2547" spans="3:79" s="610" customFormat="1">
      <c r="C2547" s="611"/>
      <c r="D2547" s="612"/>
      <c r="E2547" s="613"/>
      <c r="F2547" s="614"/>
      <c r="J2547" s="612"/>
      <c r="N2547" s="668"/>
      <c r="P2547" s="618"/>
      <c r="Q2547" s="618"/>
      <c r="R2547" s="618"/>
      <c r="S2547" s="618"/>
      <c r="T2547" s="618"/>
      <c r="U2547" s="618"/>
      <c r="V2547" s="618"/>
      <c r="W2547" s="618"/>
      <c r="X2547" s="618"/>
      <c r="Y2547" s="618"/>
      <c r="Z2547" s="618"/>
      <c r="AC2547" s="619"/>
      <c r="AD2547" s="620"/>
      <c r="AJ2547" s="668"/>
      <c r="AO2547" s="612"/>
      <c r="AP2547" s="612"/>
      <c r="AY2547" s="623"/>
      <c r="BD2547" s="611"/>
      <c r="BG2547" s="624"/>
      <c r="BH2547" s="625"/>
      <c r="BI2547" s="672"/>
      <c r="BO2547" s="612"/>
      <c r="BY2547" s="669"/>
      <c r="CA2547" s="669"/>
    </row>
    <row r="2548" spans="3:79" s="610" customFormat="1">
      <c r="C2548" s="611"/>
      <c r="D2548" s="612"/>
      <c r="E2548" s="613"/>
      <c r="F2548" s="614"/>
      <c r="J2548" s="612"/>
      <c r="N2548" s="668"/>
      <c r="P2548" s="618"/>
      <c r="Q2548" s="618"/>
      <c r="R2548" s="618"/>
      <c r="S2548" s="618"/>
      <c r="T2548" s="618"/>
      <c r="U2548" s="618"/>
      <c r="V2548" s="618"/>
      <c r="W2548" s="618"/>
      <c r="X2548" s="618"/>
      <c r="Y2548" s="618"/>
      <c r="Z2548" s="618"/>
      <c r="AC2548" s="619"/>
      <c r="AD2548" s="620"/>
      <c r="AJ2548" s="668"/>
      <c r="AO2548" s="612"/>
      <c r="AP2548" s="612"/>
      <c r="AY2548" s="623"/>
      <c r="BD2548" s="611"/>
      <c r="BG2548" s="624"/>
      <c r="BH2548" s="625"/>
      <c r="BI2548" s="672"/>
      <c r="BO2548" s="612"/>
      <c r="BY2548" s="669"/>
      <c r="CA2548" s="669"/>
    </row>
    <row r="2549" spans="3:79" s="610" customFormat="1">
      <c r="C2549" s="611"/>
      <c r="D2549" s="612"/>
      <c r="E2549" s="613"/>
      <c r="F2549" s="614"/>
      <c r="J2549" s="612"/>
      <c r="N2549" s="668"/>
      <c r="P2549" s="618"/>
      <c r="Q2549" s="618"/>
      <c r="R2549" s="618"/>
      <c r="S2549" s="618"/>
      <c r="T2549" s="618"/>
      <c r="U2549" s="618"/>
      <c r="V2549" s="618"/>
      <c r="W2549" s="618"/>
      <c r="X2549" s="618"/>
      <c r="Y2549" s="618"/>
      <c r="Z2549" s="618"/>
      <c r="AC2549" s="619"/>
      <c r="AD2549" s="620"/>
      <c r="AJ2549" s="668"/>
      <c r="AO2549" s="612"/>
      <c r="AP2549" s="612"/>
      <c r="AY2549" s="623"/>
      <c r="BD2549" s="611"/>
      <c r="BG2549" s="624"/>
      <c r="BH2549" s="625"/>
      <c r="BI2549" s="672"/>
      <c r="BO2549" s="612"/>
      <c r="BY2549" s="669"/>
      <c r="CA2549" s="669"/>
    </row>
    <row r="2550" spans="3:79" s="610" customFormat="1">
      <c r="C2550" s="611"/>
      <c r="D2550" s="612"/>
      <c r="E2550" s="613"/>
      <c r="F2550" s="614"/>
      <c r="J2550" s="612"/>
      <c r="N2550" s="668"/>
      <c r="P2550" s="618"/>
      <c r="Q2550" s="618"/>
      <c r="R2550" s="618"/>
      <c r="S2550" s="618"/>
      <c r="T2550" s="618"/>
      <c r="U2550" s="618"/>
      <c r="V2550" s="618"/>
      <c r="W2550" s="618"/>
      <c r="X2550" s="618"/>
      <c r="Y2550" s="618"/>
      <c r="Z2550" s="618"/>
      <c r="AC2550" s="619"/>
      <c r="AD2550" s="620"/>
      <c r="AJ2550" s="668"/>
      <c r="AO2550" s="612"/>
      <c r="AP2550" s="612"/>
      <c r="AY2550" s="623"/>
      <c r="BD2550" s="611"/>
      <c r="BG2550" s="624"/>
      <c r="BH2550" s="625"/>
      <c r="BI2550" s="672"/>
      <c r="BO2550" s="612"/>
      <c r="BY2550" s="669"/>
      <c r="CA2550" s="669"/>
    </row>
    <row r="2551" spans="3:79" s="610" customFormat="1">
      <c r="C2551" s="611"/>
      <c r="D2551" s="612"/>
      <c r="E2551" s="613"/>
      <c r="F2551" s="614"/>
      <c r="J2551" s="612"/>
      <c r="N2551" s="668"/>
      <c r="P2551" s="618"/>
      <c r="Q2551" s="618"/>
      <c r="R2551" s="618"/>
      <c r="S2551" s="618"/>
      <c r="T2551" s="618"/>
      <c r="U2551" s="618"/>
      <c r="V2551" s="618"/>
      <c r="W2551" s="618"/>
      <c r="X2551" s="618"/>
      <c r="Y2551" s="618"/>
      <c r="Z2551" s="618"/>
      <c r="AC2551" s="619"/>
      <c r="AD2551" s="620"/>
      <c r="AJ2551" s="668"/>
      <c r="AO2551" s="612"/>
      <c r="AP2551" s="612"/>
      <c r="AY2551" s="623"/>
      <c r="BD2551" s="611"/>
      <c r="BG2551" s="624"/>
      <c r="BH2551" s="625"/>
      <c r="BI2551" s="672"/>
      <c r="BO2551" s="612"/>
      <c r="BY2551" s="669"/>
      <c r="CA2551" s="669"/>
    </row>
    <row r="2552" spans="3:79" s="610" customFormat="1">
      <c r="C2552" s="611"/>
      <c r="D2552" s="612"/>
      <c r="E2552" s="613"/>
      <c r="F2552" s="614"/>
      <c r="J2552" s="612"/>
      <c r="N2552" s="668"/>
      <c r="P2552" s="618"/>
      <c r="Q2552" s="618"/>
      <c r="R2552" s="618"/>
      <c r="S2552" s="618"/>
      <c r="T2552" s="618"/>
      <c r="U2552" s="618"/>
      <c r="V2552" s="618"/>
      <c r="W2552" s="618"/>
      <c r="X2552" s="618"/>
      <c r="Y2552" s="618"/>
      <c r="Z2552" s="618"/>
      <c r="AC2552" s="619"/>
      <c r="AD2552" s="620"/>
      <c r="AJ2552" s="668"/>
      <c r="AO2552" s="612"/>
      <c r="AP2552" s="612"/>
      <c r="AY2552" s="623"/>
      <c r="BD2552" s="611"/>
      <c r="BG2552" s="624"/>
      <c r="BH2552" s="625"/>
      <c r="BI2552" s="672"/>
      <c r="BO2552" s="612"/>
      <c r="BY2552" s="669"/>
      <c r="CA2552" s="669"/>
    </row>
    <row r="2553" spans="3:79" s="610" customFormat="1">
      <c r="C2553" s="611"/>
      <c r="D2553" s="612"/>
      <c r="E2553" s="613"/>
      <c r="F2553" s="614"/>
      <c r="J2553" s="612"/>
      <c r="N2553" s="668"/>
      <c r="P2553" s="618"/>
      <c r="Q2553" s="618"/>
      <c r="R2553" s="618"/>
      <c r="S2553" s="618"/>
      <c r="T2553" s="618"/>
      <c r="U2553" s="618"/>
      <c r="V2553" s="618"/>
      <c r="W2553" s="618"/>
      <c r="X2553" s="618"/>
      <c r="Y2553" s="618"/>
      <c r="Z2553" s="618"/>
      <c r="AC2553" s="619"/>
      <c r="AD2553" s="620"/>
      <c r="AJ2553" s="668"/>
      <c r="AO2553" s="612"/>
      <c r="AP2553" s="612"/>
      <c r="AY2553" s="623"/>
      <c r="BD2553" s="611"/>
      <c r="BG2553" s="624"/>
      <c r="BH2553" s="625"/>
      <c r="BI2553" s="672"/>
      <c r="BO2553" s="612"/>
      <c r="BY2553" s="669"/>
      <c r="CA2553" s="669"/>
    </row>
    <row r="2554" spans="3:79" s="610" customFormat="1">
      <c r="C2554" s="611"/>
      <c r="D2554" s="612"/>
      <c r="E2554" s="613"/>
      <c r="F2554" s="614"/>
      <c r="J2554" s="612"/>
      <c r="N2554" s="668"/>
      <c r="P2554" s="618"/>
      <c r="Q2554" s="618"/>
      <c r="R2554" s="618"/>
      <c r="S2554" s="618"/>
      <c r="T2554" s="618"/>
      <c r="U2554" s="618"/>
      <c r="V2554" s="618"/>
      <c r="W2554" s="618"/>
      <c r="X2554" s="618"/>
      <c r="Y2554" s="618"/>
      <c r="Z2554" s="618"/>
      <c r="AC2554" s="619"/>
      <c r="AD2554" s="620"/>
      <c r="AJ2554" s="668"/>
      <c r="AO2554" s="612"/>
      <c r="AP2554" s="612"/>
      <c r="AY2554" s="623"/>
      <c r="BD2554" s="611"/>
      <c r="BG2554" s="624"/>
      <c r="BH2554" s="625"/>
      <c r="BI2554" s="672"/>
      <c r="BO2554" s="612"/>
      <c r="BY2554" s="669"/>
      <c r="CA2554" s="669"/>
    </row>
    <row r="2555" spans="3:79" s="610" customFormat="1">
      <c r="C2555" s="611"/>
      <c r="D2555" s="612"/>
      <c r="E2555" s="613"/>
      <c r="F2555" s="614"/>
      <c r="J2555" s="612"/>
      <c r="N2555" s="668"/>
      <c r="P2555" s="618"/>
      <c r="Q2555" s="618"/>
      <c r="R2555" s="618"/>
      <c r="S2555" s="618"/>
      <c r="T2555" s="618"/>
      <c r="U2555" s="618"/>
      <c r="V2555" s="618"/>
      <c r="W2555" s="618"/>
      <c r="X2555" s="618"/>
      <c r="Y2555" s="618"/>
      <c r="Z2555" s="618"/>
      <c r="AC2555" s="619"/>
      <c r="AD2555" s="620"/>
      <c r="AJ2555" s="668"/>
      <c r="AO2555" s="612"/>
      <c r="AP2555" s="612"/>
      <c r="AY2555" s="623"/>
      <c r="BD2555" s="611"/>
      <c r="BG2555" s="624"/>
      <c r="BH2555" s="625"/>
      <c r="BI2555" s="672"/>
      <c r="BO2555" s="612"/>
      <c r="BY2555" s="669"/>
      <c r="CA2555" s="669"/>
    </row>
    <row r="2556" spans="3:79" s="610" customFormat="1">
      <c r="C2556" s="611"/>
      <c r="D2556" s="612"/>
      <c r="E2556" s="613"/>
      <c r="F2556" s="614"/>
      <c r="J2556" s="612"/>
      <c r="N2556" s="668"/>
      <c r="P2556" s="618"/>
      <c r="Q2556" s="618"/>
      <c r="R2556" s="618"/>
      <c r="S2556" s="618"/>
      <c r="T2556" s="618"/>
      <c r="U2556" s="618"/>
      <c r="V2556" s="618"/>
      <c r="W2556" s="618"/>
      <c r="X2556" s="618"/>
      <c r="Y2556" s="618"/>
      <c r="Z2556" s="618"/>
      <c r="AC2556" s="619"/>
      <c r="AD2556" s="620"/>
      <c r="AJ2556" s="668"/>
      <c r="AO2556" s="612"/>
      <c r="AP2556" s="612"/>
      <c r="AY2556" s="623"/>
      <c r="BD2556" s="611"/>
      <c r="BG2556" s="624"/>
      <c r="BH2556" s="625"/>
      <c r="BI2556" s="672"/>
      <c r="BO2556" s="612"/>
      <c r="BY2556" s="669"/>
      <c r="CA2556" s="669"/>
    </row>
    <row r="2557" spans="3:79" s="610" customFormat="1">
      <c r="C2557" s="611"/>
      <c r="D2557" s="612"/>
      <c r="E2557" s="613"/>
      <c r="F2557" s="614"/>
      <c r="J2557" s="612"/>
      <c r="N2557" s="668"/>
      <c r="P2557" s="618"/>
      <c r="Q2557" s="618"/>
      <c r="R2557" s="618"/>
      <c r="S2557" s="618"/>
      <c r="T2557" s="618"/>
      <c r="U2557" s="618"/>
      <c r="V2557" s="618"/>
      <c r="W2557" s="618"/>
      <c r="X2557" s="618"/>
      <c r="Y2557" s="618"/>
      <c r="Z2557" s="618"/>
      <c r="AC2557" s="619"/>
      <c r="AD2557" s="620"/>
      <c r="AJ2557" s="668"/>
      <c r="AO2557" s="612"/>
      <c r="AP2557" s="612"/>
      <c r="AY2557" s="623"/>
      <c r="BD2557" s="611"/>
      <c r="BG2557" s="624"/>
      <c r="BH2557" s="625"/>
      <c r="BI2557" s="672"/>
      <c r="BO2557" s="612"/>
      <c r="BY2557" s="669"/>
      <c r="CA2557" s="669"/>
    </row>
    <row r="2558" spans="3:79" s="610" customFormat="1">
      <c r="C2558" s="611"/>
      <c r="D2558" s="612"/>
      <c r="E2558" s="613"/>
      <c r="F2558" s="614"/>
      <c r="J2558" s="612"/>
      <c r="N2558" s="668"/>
      <c r="P2558" s="618"/>
      <c r="Q2558" s="618"/>
      <c r="R2558" s="618"/>
      <c r="S2558" s="618"/>
      <c r="T2558" s="618"/>
      <c r="U2558" s="618"/>
      <c r="V2558" s="618"/>
      <c r="W2558" s="618"/>
      <c r="X2558" s="618"/>
      <c r="Y2558" s="618"/>
      <c r="Z2558" s="618"/>
      <c r="AC2558" s="619"/>
      <c r="AD2558" s="620"/>
      <c r="AJ2558" s="668"/>
      <c r="AO2558" s="612"/>
      <c r="AP2558" s="612"/>
      <c r="AY2558" s="623"/>
      <c r="BD2558" s="611"/>
      <c r="BG2558" s="624"/>
      <c r="BH2558" s="625"/>
      <c r="BI2558" s="672"/>
      <c r="BO2558" s="612"/>
      <c r="BY2558" s="669"/>
      <c r="CA2558" s="669"/>
    </row>
    <row r="2559" spans="3:79" s="610" customFormat="1">
      <c r="C2559" s="611"/>
      <c r="D2559" s="612"/>
      <c r="E2559" s="613"/>
      <c r="F2559" s="614"/>
      <c r="J2559" s="612"/>
      <c r="N2559" s="668"/>
      <c r="P2559" s="618"/>
      <c r="Q2559" s="618"/>
      <c r="R2559" s="618"/>
      <c r="S2559" s="618"/>
      <c r="T2559" s="618"/>
      <c r="U2559" s="618"/>
      <c r="V2559" s="618"/>
      <c r="W2559" s="618"/>
      <c r="X2559" s="618"/>
      <c r="Y2559" s="618"/>
      <c r="Z2559" s="618"/>
      <c r="AC2559" s="619"/>
      <c r="AD2559" s="620"/>
      <c r="AJ2559" s="668"/>
      <c r="AO2559" s="612"/>
      <c r="AP2559" s="612"/>
      <c r="AY2559" s="623"/>
      <c r="BD2559" s="611"/>
      <c r="BG2559" s="624"/>
      <c r="BH2559" s="625"/>
      <c r="BI2559" s="672"/>
      <c r="BO2559" s="612"/>
      <c r="BY2559" s="669"/>
      <c r="CA2559" s="669"/>
    </row>
    <row r="2560" spans="3:79" s="610" customFormat="1">
      <c r="C2560" s="611"/>
      <c r="D2560" s="612"/>
      <c r="E2560" s="613"/>
      <c r="F2560" s="614"/>
      <c r="J2560" s="612"/>
      <c r="N2560" s="668"/>
      <c r="P2560" s="618"/>
      <c r="Q2560" s="618"/>
      <c r="R2560" s="618"/>
      <c r="S2560" s="618"/>
      <c r="T2560" s="618"/>
      <c r="U2560" s="618"/>
      <c r="V2560" s="618"/>
      <c r="W2560" s="618"/>
      <c r="X2560" s="618"/>
      <c r="Y2560" s="618"/>
      <c r="Z2560" s="618"/>
      <c r="AC2560" s="619"/>
      <c r="AD2560" s="620"/>
      <c r="AJ2560" s="668"/>
      <c r="AO2560" s="612"/>
      <c r="AP2560" s="612"/>
      <c r="AY2560" s="623"/>
      <c r="BD2560" s="611"/>
      <c r="BG2560" s="624"/>
      <c r="BH2560" s="625"/>
      <c r="BI2560" s="672"/>
      <c r="BO2560" s="612"/>
      <c r="BY2560" s="669"/>
      <c r="CA2560" s="669"/>
    </row>
    <row r="2561" spans="3:79" s="610" customFormat="1">
      <c r="C2561" s="611"/>
      <c r="D2561" s="612"/>
      <c r="E2561" s="613"/>
      <c r="F2561" s="614"/>
      <c r="J2561" s="612"/>
      <c r="N2561" s="668"/>
      <c r="P2561" s="618"/>
      <c r="Q2561" s="618"/>
      <c r="R2561" s="618"/>
      <c r="S2561" s="618"/>
      <c r="T2561" s="618"/>
      <c r="U2561" s="618"/>
      <c r="V2561" s="618"/>
      <c r="W2561" s="618"/>
      <c r="X2561" s="618"/>
      <c r="Y2561" s="618"/>
      <c r="Z2561" s="618"/>
      <c r="AC2561" s="619"/>
      <c r="AD2561" s="620"/>
      <c r="AJ2561" s="668"/>
      <c r="AO2561" s="612"/>
      <c r="AP2561" s="612"/>
      <c r="AY2561" s="623"/>
      <c r="BD2561" s="611"/>
      <c r="BG2561" s="624"/>
      <c r="BH2561" s="625"/>
      <c r="BI2561" s="672"/>
      <c r="BO2561" s="612"/>
      <c r="BY2561" s="669"/>
      <c r="CA2561" s="669"/>
    </row>
    <row r="2562" spans="3:79" s="610" customFormat="1">
      <c r="C2562" s="611"/>
      <c r="D2562" s="612"/>
      <c r="E2562" s="613"/>
      <c r="F2562" s="614"/>
      <c r="J2562" s="612"/>
      <c r="N2562" s="668"/>
      <c r="P2562" s="618"/>
      <c r="Q2562" s="618"/>
      <c r="R2562" s="618"/>
      <c r="S2562" s="618"/>
      <c r="T2562" s="618"/>
      <c r="U2562" s="618"/>
      <c r="V2562" s="618"/>
      <c r="W2562" s="618"/>
      <c r="X2562" s="618"/>
      <c r="Y2562" s="618"/>
      <c r="Z2562" s="618"/>
      <c r="AC2562" s="619"/>
      <c r="AD2562" s="620"/>
      <c r="AJ2562" s="668"/>
      <c r="AO2562" s="612"/>
      <c r="AP2562" s="612"/>
      <c r="AY2562" s="623"/>
      <c r="BD2562" s="611"/>
      <c r="BG2562" s="624"/>
      <c r="BH2562" s="625"/>
      <c r="BI2562" s="672"/>
      <c r="BO2562" s="612"/>
      <c r="BY2562" s="669"/>
      <c r="CA2562" s="669"/>
    </row>
    <row r="2563" spans="3:79" s="610" customFormat="1">
      <c r="C2563" s="611"/>
      <c r="D2563" s="612"/>
      <c r="E2563" s="613"/>
      <c r="F2563" s="614"/>
      <c r="J2563" s="612"/>
      <c r="N2563" s="668"/>
      <c r="P2563" s="618"/>
      <c r="Q2563" s="618"/>
      <c r="R2563" s="618"/>
      <c r="S2563" s="618"/>
      <c r="T2563" s="618"/>
      <c r="U2563" s="618"/>
      <c r="V2563" s="618"/>
      <c r="W2563" s="618"/>
      <c r="X2563" s="618"/>
      <c r="Y2563" s="618"/>
      <c r="Z2563" s="618"/>
      <c r="AC2563" s="619"/>
      <c r="AD2563" s="620"/>
      <c r="AJ2563" s="668"/>
      <c r="AO2563" s="612"/>
      <c r="AP2563" s="612"/>
      <c r="AY2563" s="623"/>
      <c r="BD2563" s="611"/>
      <c r="BG2563" s="624"/>
      <c r="BH2563" s="625"/>
      <c r="BI2563" s="672"/>
      <c r="BO2563" s="612"/>
      <c r="BY2563" s="669"/>
      <c r="CA2563" s="669"/>
    </row>
    <row r="2564" spans="3:79" s="610" customFormat="1">
      <c r="C2564" s="611"/>
      <c r="D2564" s="612"/>
      <c r="E2564" s="613"/>
      <c r="F2564" s="614"/>
      <c r="J2564" s="612"/>
      <c r="N2564" s="668"/>
      <c r="P2564" s="618"/>
      <c r="Q2564" s="618"/>
      <c r="R2564" s="618"/>
      <c r="S2564" s="618"/>
      <c r="T2564" s="618"/>
      <c r="U2564" s="618"/>
      <c r="V2564" s="618"/>
      <c r="W2564" s="618"/>
      <c r="X2564" s="618"/>
      <c r="Y2564" s="618"/>
      <c r="Z2564" s="618"/>
      <c r="AC2564" s="619"/>
      <c r="AD2564" s="620"/>
      <c r="AJ2564" s="668"/>
      <c r="AO2564" s="612"/>
      <c r="AP2564" s="612"/>
      <c r="AY2564" s="623"/>
      <c r="BD2564" s="611"/>
      <c r="BG2564" s="624"/>
      <c r="BH2564" s="625"/>
      <c r="BI2564" s="672"/>
      <c r="BO2564" s="612"/>
      <c r="BY2564" s="669"/>
      <c r="CA2564" s="669"/>
    </row>
    <row r="2565" spans="3:79" s="610" customFormat="1">
      <c r="C2565" s="611"/>
      <c r="D2565" s="612"/>
      <c r="E2565" s="613"/>
      <c r="F2565" s="614"/>
      <c r="J2565" s="612"/>
      <c r="N2565" s="668"/>
      <c r="P2565" s="618"/>
      <c r="Q2565" s="618"/>
      <c r="R2565" s="618"/>
      <c r="S2565" s="618"/>
      <c r="T2565" s="618"/>
      <c r="U2565" s="618"/>
      <c r="V2565" s="618"/>
      <c r="W2565" s="618"/>
      <c r="X2565" s="618"/>
      <c r="Y2565" s="618"/>
      <c r="Z2565" s="618"/>
      <c r="AC2565" s="619"/>
      <c r="AD2565" s="620"/>
      <c r="AJ2565" s="668"/>
      <c r="AO2565" s="612"/>
      <c r="AP2565" s="612"/>
      <c r="AY2565" s="623"/>
      <c r="BD2565" s="611"/>
      <c r="BG2565" s="624"/>
      <c r="BH2565" s="625"/>
      <c r="BI2565" s="672"/>
      <c r="BO2565" s="612"/>
      <c r="BY2565" s="669"/>
      <c r="CA2565" s="669"/>
    </row>
    <row r="2566" spans="3:79" s="610" customFormat="1">
      <c r="C2566" s="611"/>
      <c r="D2566" s="612"/>
      <c r="E2566" s="613"/>
      <c r="F2566" s="614"/>
      <c r="J2566" s="612"/>
      <c r="N2566" s="668"/>
      <c r="P2566" s="618"/>
      <c r="Q2566" s="618"/>
      <c r="R2566" s="618"/>
      <c r="S2566" s="618"/>
      <c r="T2566" s="618"/>
      <c r="U2566" s="618"/>
      <c r="V2566" s="618"/>
      <c r="W2566" s="618"/>
      <c r="X2566" s="618"/>
      <c r="Y2566" s="618"/>
      <c r="Z2566" s="618"/>
      <c r="AC2566" s="619"/>
      <c r="AD2566" s="620"/>
      <c r="AJ2566" s="668"/>
      <c r="AO2566" s="612"/>
      <c r="AP2566" s="612"/>
      <c r="AY2566" s="623"/>
      <c r="BD2566" s="611"/>
      <c r="BG2566" s="624"/>
      <c r="BH2566" s="625"/>
      <c r="BI2566" s="672"/>
      <c r="BO2566" s="612"/>
      <c r="BY2566" s="669"/>
      <c r="CA2566" s="669"/>
    </row>
    <row r="2567" spans="3:79" s="610" customFormat="1">
      <c r="C2567" s="611"/>
      <c r="D2567" s="612"/>
      <c r="E2567" s="613"/>
      <c r="F2567" s="614"/>
      <c r="J2567" s="612"/>
      <c r="N2567" s="668"/>
      <c r="P2567" s="618"/>
      <c r="Q2567" s="618"/>
      <c r="R2567" s="618"/>
      <c r="S2567" s="618"/>
      <c r="T2567" s="618"/>
      <c r="U2567" s="618"/>
      <c r="V2567" s="618"/>
      <c r="W2567" s="618"/>
      <c r="X2567" s="618"/>
      <c r="Y2567" s="618"/>
      <c r="Z2567" s="618"/>
      <c r="AC2567" s="619"/>
      <c r="AD2567" s="620"/>
      <c r="AJ2567" s="668"/>
      <c r="AO2567" s="612"/>
      <c r="AP2567" s="612"/>
      <c r="AY2567" s="623"/>
      <c r="BD2567" s="611"/>
      <c r="BG2567" s="624"/>
      <c r="BH2567" s="625"/>
      <c r="BI2567" s="672"/>
      <c r="BO2567" s="612"/>
      <c r="BY2567" s="669"/>
      <c r="CA2567" s="669"/>
    </row>
    <row r="2568" spans="3:79" s="610" customFormat="1">
      <c r="C2568" s="611"/>
      <c r="D2568" s="612"/>
      <c r="E2568" s="613"/>
      <c r="F2568" s="614"/>
      <c r="J2568" s="612"/>
      <c r="N2568" s="668"/>
      <c r="P2568" s="618"/>
      <c r="Q2568" s="618"/>
      <c r="R2568" s="618"/>
      <c r="S2568" s="618"/>
      <c r="T2568" s="618"/>
      <c r="U2568" s="618"/>
      <c r="V2568" s="618"/>
      <c r="W2568" s="618"/>
      <c r="X2568" s="618"/>
      <c r="Y2568" s="618"/>
      <c r="Z2568" s="618"/>
      <c r="AC2568" s="619"/>
      <c r="AD2568" s="620"/>
      <c r="AJ2568" s="668"/>
      <c r="AO2568" s="612"/>
      <c r="AP2568" s="612"/>
      <c r="AY2568" s="623"/>
      <c r="BD2568" s="611"/>
      <c r="BG2568" s="624"/>
      <c r="BH2568" s="625"/>
      <c r="BI2568" s="672"/>
      <c r="BO2568" s="612"/>
      <c r="BY2568" s="669"/>
      <c r="CA2568" s="669"/>
    </row>
    <row r="2569" spans="3:79" s="610" customFormat="1">
      <c r="C2569" s="611"/>
      <c r="D2569" s="612"/>
      <c r="E2569" s="613"/>
      <c r="F2569" s="614"/>
      <c r="J2569" s="612"/>
      <c r="N2569" s="668"/>
      <c r="P2569" s="618"/>
      <c r="Q2569" s="618"/>
      <c r="R2569" s="618"/>
      <c r="S2569" s="618"/>
      <c r="T2569" s="618"/>
      <c r="U2569" s="618"/>
      <c r="V2569" s="618"/>
      <c r="W2569" s="618"/>
      <c r="X2569" s="618"/>
      <c r="Y2569" s="618"/>
      <c r="Z2569" s="618"/>
      <c r="AC2569" s="619"/>
      <c r="AD2569" s="620"/>
      <c r="AJ2569" s="668"/>
      <c r="AO2569" s="612"/>
      <c r="AP2569" s="612"/>
      <c r="AY2569" s="623"/>
      <c r="BD2569" s="611"/>
      <c r="BG2569" s="624"/>
      <c r="BH2569" s="625"/>
      <c r="BI2569" s="672"/>
      <c r="BO2569" s="612"/>
      <c r="BY2569" s="669"/>
      <c r="CA2569" s="669"/>
    </row>
    <row r="2570" spans="3:79" s="610" customFormat="1">
      <c r="C2570" s="611"/>
      <c r="D2570" s="612"/>
      <c r="E2570" s="613"/>
      <c r="F2570" s="614"/>
      <c r="J2570" s="612"/>
      <c r="N2570" s="668"/>
      <c r="P2570" s="618"/>
      <c r="Q2570" s="618"/>
      <c r="R2570" s="618"/>
      <c r="S2570" s="618"/>
      <c r="T2570" s="618"/>
      <c r="U2570" s="618"/>
      <c r="V2570" s="618"/>
      <c r="W2570" s="618"/>
      <c r="X2570" s="618"/>
      <c r="Y2570" s="618"/>
      <c r="Z2570" s="618"/>
      <c r="AC2570" s="619"/>
      <c r="AD2570" s="620"/>
      <c r="AJ2570" s="668"/>
      <c r="AO2570" s="612"/>
      <c r="AP2570" s="612"/>
      <c r="AY2570" s="623"/>
      <c r="BD2570" s="611"/>
      <c r="BG2570" s="624"/>
      <c r="BH2570" s="625"/>
      <c r="BI2570" s="672"/>
      <c r="BO2570" s="612"/>
      <c r="BY2570" s="669"/>
      <c r="CA2570" s="669"/>
    </row>
    <row r="2571" spans="3:79" s="610" customFormat="1">
      <c r="C2571" s="611"/>
      <c r="D2571" s="612"/>
      <c r="E2571" s="613"/>
      <c r="F2571" s="614"/>
      <c r="J2571" s="612"/>
      <c r="N2571" s="668"/>
      <c r="P2571" s="618"/>
      <c r="Q2571" s="618"/>
      <c r="R2571" s="618"/>
      <c r="S2571" s="618"/>
      <c r="T2571" s="618"/>
      <c r="U2571" s="618"/>
      <c r="V2571" s="618"/>
      <c r="W2571" s="618"/>
      <c r="X2571" s="618"/>
      <c r="Y2571" s="618"/>
      <c r="Z2571" s="618"/>
      <c r="AC2571" s="619"/>
      <c r="AD2571" s="620"/>
      <c r="AJ2571" s="668"/>
      <c r="AO2571" s="612"/>
      <c r="AP2571" s="612"/>
      <c r="AY2571" s="623"/>
      <c r="BD2571" s="611"/>
      <c r="BG2571" s="624"/>
      <c r="BH2571" s="625"/>
      <c r="BI2571" s="672"/>
      <c r="BO2571" s="612"/>
      <c r="BY2571" s="669"/>
      <c r="CA2571" s="669"/>
    </row>
    <row r="2572" spans="3:79" s="610" customFormat="1">
      <c r="C2572" s="611"/>
      <c r="D2572" s="612"/>
      <c r="E2572" s="613"/>
      <c r="F2572" s="614"/>
      <c r="J2572" s="612"/>
      <c r="N2572" s="668"/>
      <c r="P2572" s="618"/>
      <c r="Q2572" s="618"/>
      <c r="R2572" s="618"/>
      <c r="S2572" s="618"/>
      <c r="T2572" s="618"/>
      <c r="U2572" s="618"/>
      <c r="V2572" s="618"/>
      <c r="W2572" s="618"/>
      <c r="X2572" s="618"/>
      <c r="Y2572" s="618"/>
      <c r="Z2572" s="618"/>
      <c r="AC2572" s="619"/>
      <c r="AD2572" s="620"/>
      <c r="AJ2572" s="668"/>
      <c r="AO2572" s="612"/>
      <c r="AP2572" s="612"/>
      <c r="AY2572" s="623"/>
      <c r="BD2572" s="611"/>
      <c r="BG2572" s="624"/>
      <c r="BH2572" s="625"/>
      <c r="BI2572" s="672"/>
      <c r="BO2572" s="612"/>
      <c r="BY2572" s="669"/>
      <c r="CA2572" s="669"/>
    </row>
    <row r="2573" spans="3:79" s="610" customFormat="1">
      <c r="C2573" s="611"/>
      <c r="D2573" s="612"/>
      <c r="E2573" s="613"/>
      <c r="F2573" s="614"/>
      <c r="J2573" s="612"/>
      <c r="N2573" s="668"/>
      <c r="P2573" s="618"/>
      <c r="Q2573" s="618"/>
      <c r="R2573" s="618"/>
      <c r="S2573" s="618"/>
      <c r="T2573" s="618"/>
      <c r="U2573" s="618"/>
      <c r="V2573" s="618"/>
      <c r="W2573" s="618"/>
      <c r="X2573" s="618"/>
      <c r="Y2573" s="618"/>
      <c r="Z2573" s="618"/>
      <c r="AC2573" s="619"/>
      <c r="AD2573" s="620"/>
      <c r="AJ2573" s="668"/>
      <c r="AO2573" s="612"/>
      <c r="AP2573" s="612"/>
      <c r="AY2573" s="623"/>
      <c r="BD2573" s="611"/>
      <c r="BG2573" s="624"/>
      <c r="BH2573" s="625"/>
      <c r="BI2573" s="672"/>
      <c r="BO2573" s="612"/>
      <c r="BY2573" s="669"/>
      <c r="CA2573" s="669"/>
    </row>
    <row r="2574" spans="3:79" s="610" customFormat="1">
      <c r="C2574" s="611"/>
      <c r="D2574" s="612"/>
      <c r="E2574" s="613"/>
      <c r="F2574" s="614"/>
      <c r="J2574" s="612"/>
      <c r="N2574" s="668"/>
      <c r="P2574" s="618"/>
      <c r="Q2574" s="618"/>
      <c r="R2574" s="618"/>
      <c r="S2574" s="618"/>
      <c r="T2574" s="618"/>
      <c r="U2574" s="618"/>
      <c r="V2574" s="618"/>
      <c r="W2574" s="618"/>
      <c r="X2574" s="618"/>
      <c r="Y2574" s="618"/>
      <c r="Z2574" s="618"/>
      <c r="AC2574" s="619"/>
      <c r="AD2574" s="620"/>
      <c r="AJ2574" s="668"/>
      <c r="AO2574" s="612"/>
      <c r="AP2574" s="612"/>
      <c r="AY2574" s="623"/>
      <c r="BD2574" s="611"/>
      <c r="BG2574" s="624"/>
      <c r="BH2574" s="625"/>
      <c r="BI2574" s="672"/>
      <c r="BO2574" s="612"/>
      <c r="BY2574" s="669"/>
      <c r="CA2574" s="669"/>
    </row>
    <row r="2575" spans="3:79" s="610" customFormat="1">
      <c r="C2575" s="611"/>
      <c r="D2575" s="612"/>
      <c r="E2575" s="613"/>
      <c r="F2575" s="614"/>
      <c r="J2575" s="612"/>
      <c r="N2575" s="668"/>
      <c r="P2575" s="618"/>
      <c r="Q2575" s="618"/>
      <c r="R2575" s="618"/>
      <c r="S2575" s="618"/>
      <c r="T2575" s="618"/>
      <c r="U2575" s="618"/>
      <c r="V2575" s="618"/>
      <c r="W2575" s="618"/>
      <c r="X2575" s="618"/>
      <c r="Y2575" s="618"/>
      <c r="Z2575" s="618"/>
      <c r="AC2575" s="619"/>
      <c r="AD2575" s="620"/>
      <c r="AJ2575" s="668"/>
      <c r="AO2575" s="612"/>
      <c r="AP2575" s="612"/>
      <c r="AY2575" s="623"/>
      <c r="BD2575" s="611"/>
      <c r="BG2575" s="624"/>
      <c r="BH2575" s="625"/>
      <c r="BI2575" s="672"/>
      <c r="BO2575" s="612"/>
      <c r="BY2575" s="669"/>
      <c r="CA2575" s="669"/>
    </row>
    <row r="2576" spans="3:79" s="610" customFormat="1">
      <c r="C2576" s="611"/>
      <c r="D2576" s="612"/>
      <c r="E2576" s="613"/>
      <c r="F2576" s="614"/>
      <c r="J2576" s="612"/>
      <c r="N2576" s="668"/>
      <c r="P2576" s="618"/>
      <c r="Q2576" s="618"/>
      <c r="R2576" s="618"/>
      <c r="S2576" s="618"/>
      <c r="T2576" s="618"/>
      <c r="U2576" s="618"/>
      <c r="V2576" s="618"/>
      <c r="W2576" s="618"/>
      <c r="X2576" s="618"/>
      <c r="Y2576" s="618"/>
      <c r="Z2576" s="618"/>
      <c r="AC2576" s="619"/>
      <c r="AD2576" s="620"/>
      <c r="AJ2576" s="668"/>
      <c r="AO2576" s="612"/>
      <c r="AP2576" s="612"/>
      <c r="AY2576" s="623"/>
      <c r="BD2576" s="611"/>
      <c r="BG2576" s="624"/>
      <c r="BH2576" s="625"/>
      <c r="BI2576" s="672"/>
      <c r="BO2576" s="612"/>
      <c r="BY2576" s="669"/>
      <c r="CA2576" s="669"/>
    </row>
    <row r="2577" spans="3:79" s="610" customFormat="1">
      <c r="C2577" s="611"/>
      <c r="D2577" s="612"/>
      <c r="E2577" s="613"/>
      <c r="F2577" s="614"/>
      <c r="J2577" s="612"/>
      <c r="N2577" s="668"/>
      <c r="P2577" s="618"/>
      <c r="Q2577" s="618"/>
      <c r="R2577" s="618"/>
      <c r="S2577" s="618"/>
      <c r="T2577" s="618"/>
      <c r="U2577" s="618"/>
      <c r="V2577" s="618"/>
      <c r="W2577" s="618"/>
      <c r="X2577" s="618"/>
      <c r="Y2577" s="618"/>
      <c r="Z2577" s="618"/>
      <c r="AC2577" s="619"/>
      <c r="AD2577" s="620"/>
      <c r="AJ2577" s="668"/>
      <c r="AO2577" s="612"/>
      <c r="AP2577" s="612"/>
      <c r="AY2577" s="623"/>
      <c r="BD2577" s="611"/>
      <c r="BG2577" s="624"/>
      <c r="BH2577" s="625"/>
      <c r="BI2577" s="672"/>
      <c r="BO2577" s="612"/>
      <c r="BY2577" s="669"/>
      <c r="CA2577" s="669"/>
    </row>
    <row r="2578" spans="3:79" s="610" customFormat="1">
      <c r="C2578" s="611"/>
      <c r="D2578" s="612"/>
      <c r="E2578" s="613"/>
      <c r="F2578" s="614"/>
      <c r="J2578" s="612"/>
      <c r="N2578" s="668"/>
      <c r="P2578" s="618"/>
      <c r="Q2578" s="618"/>
      <c r="R2578" s="618"/>
      <c r="S2578" s="618"/>
      <c r="T2578" s="618"/>
      <c r="U2578" s="618"/>
      <c r="V2578" s="618"/>
      <c r="W2578" s="618"/>
      <c r="X2578" s="618"/>
      <c r="Y2578" s="618"/>
      <c r="Z2578" s="618"/>
      <c r="AC2578" s="619"/>
      <c r="AD2578" s="620"/>
      <c r="AJ2578" s="668"/>
      <c r="AO2578" s="612"/>
      <c r="AP2578" s="612"/>
      <c r="AY2578" s="623"/>
      <c r="BD2578" s="611"/>
      <c r="BG2578" s="624"/>
      <c r="BH2578" s="625"/>
      <c r="BI2578" s="672"/>
      <c r="BO2578" s="612"/>
      <c r="BY2578" s="669"/>
      <c r="CA2578" s="669"/>
    </row>
    <row r="2579" spans="3:79" s="610" customFormat="1">
      <c r="C2579" s="611"/>
      <c r="D2579" s="612"/>
      <c r="E2579" s="613"/>
      <c r="F2579" s="614"/>
      <c r="J2579" s="612"/>
      <c r="N2579" s="668"/>
      <c r="P2579" s="618"/>
      <c r="Q2579" s="618"/>
      <c r="R2579" s="618"/>
      <c r="S2579" s="618"/>
      <c r="T2579" s="618"/>
      <c r="U2579" s="618"/>
      <c r="V2579" s="618"/>
      <c r="W2579" s="618"/>
      <c r="X2579" s="618"/>
      <c r="Y2579" s="618"/>
      <c r="Z2579" s="618"/>
      <c r="AC2579" s="619"/>
      <c r="AD2579" s="620"/>
      <c r="AJ2579" s="668"/>
      <c r="AO2579" s="612"/>
      <c r="AP2579" s="612"/>
      <c r="AY2579" s="623"/>
      <c r="BD2579" s="611"/>
      <c r="BG2579" s="624"/>
      <c r="BH2579" s="625"/>
      <c r="BI2579" s="672"/>
      <c r="BO2579" s="612"/>
      <c r="BY2579" s="669"/>
      <c r="CA2579" s="669"/>
    </row>
    <row r="2580" spans="3:79" s="610" customFormat="1">
      <c r="C2580" s="611"/>
      <c r="D2580" s="612"/>
      <c r="E2580" s="613"/>
      <c r="F2580" s="614"/>
      <c r="J2580" s="612"/>
      <c r="N2580" s="668"/>
      <c r="P2580" s="618"/>
      <c r="Q2580" s="618"/>
      <c r="R2580" s="618"/>
      <c r="S2580" s="618"/>
      <c r="T2580" s="618"/>
      <c r="U2580" s="618"/>
      <c r="V2580" s="618"/>
      <c r="W2580" s="618"/>
      <c r="X2580" s="618"/>
      <c r="Y2580" s="618"/>
      <c r="Z2580" s="618"/>
      <c r="AC2580" s="619"/>
      <c r="AD2580" s="620"/>
      <c r="AJ2580" s="668"/>
      <c r="AO2580" s="612"/>
      <c r="AP2580" s="612"/>
      <c r="AY2580" s="623"/>
      <c r="BD2580" s="611"/>
      <c r="BG2580" s="624"/>
      <c r="BH2580" s="625"/>
      <c r="BI2580" s="672"/>
      <c r="BO2580" s="612"/>
      <c r="BY2580" s="669"/>
      <c r="CA2580" s="669"/>
    </row>
    <row r="2581" spans="3:79" s="610" customFormat="1">
      <c r="C2581" s="611"/>
      <c r="D2581" s="612"/>
      <c r="E2581" s="613"/>
      <c r="F2581" s="614"/>
      <c r="J2581" s="612"/>
      <c r="N2581" s="668"/>
      <c r="P2581" s="618"/>
      <c r="Q2581" s="618"/>
      <c r="R2581" s="618"/>
      <c r="S2581" s="618"/>
      <c r="T2581" s="618"/>
      <c r="U2581" s="618"/>
      <c r="V2581" s="618"/>
      <c r="W2581" s="618"/>
      <c r="X2581" s="618"/>
      <c r="Y2581" s="618"/>
      <c r="Z2581" s="618"/>
      <c r="AC2581" s="619"/>
      <c r="AD2581" s="620"/>
      <c r="AJ2581" s="668"/>
      <c r="AO2581" s="612"/>
      <c r="AP2581" s="612"/>
      <c r="AY2581" s="623"/>
      <c r="BD2581" s="611"/>
      <c r="BG2581" s="624"/>
      <c r="BH2581" s="625"/>
      <c r="BI2581" s="672"/>
      <c r="BO2581" s="612"/>
      <c r="BY2581" s="669"/>
      <c r="CA2581" s="669"/>
    </row>
    <row r="2582" spans="3:79" s="610" customFormat="1">
      <c r="C2582" s="611"/>
      <c r="D2582" s="612"/>
      <c r="E2582" s="613"/>
      <c r="F2582" s="614"/>
      <c r="J2582" s="612"/>
      <c r="N2582" s="668"/>
      <c r="P2582" s="618"/>
      <c r="Q2582" s="618"/>
      <c r="R2582" s="618"/>
      <c r="S2582" s="618"/>
      <c r="T2582" s="618"/>
      <c r="U2582" s="618"/>
      <c r="V2582" s="618"/>
      <c r="W2582" s="618"/>
      <c r="X2582" s="618"/>
      <c r="Y2582" s="618"/>
      <c r="Z2582" s="618"/>
      <c r="AC2582" s="619"/>
      <c r="AD2582" s="620"/>
      <c r="AJ2582" s="668"/>
      <c r="AO2582" s="612"/>
      <c r="AP2582" s="612"/>
      <c r="AY2582" s="623"/>
      <c r="BD2582" s="611"/>
      <c r="BG2582" s="624"/>
      <c r="BH2582" s="625"/>
      <c r="BI2582" s="672"/>
      <c r="BO2582" s="612"/>
      <c r="BY2582" s="669"/>
      <c r="CA2582" s="669"/>
    </row>
    <row r="2583" spans="3:79" s="610" customFormat="1">
      <c r="C2583" s="611"/>
      <c r="D2583" s="612"/>
      <c r="E2583" s="613"/>
      <c r="F2583" s="614"/>
      <c r="J2583" s="612"/>
      <c r="N2583" s="668"/>
      <c r="P2583" s="618"/>
      <c r="Q2583" s="618"/>
      <c r="R2583" s="618"/>
      <c r="S2583" s="618"/>
      <c r="T2583" s="618"/>
      <c r="U2583" s="618"/>
      <c r="V2583" s="618"/>
      <c r="W2583" s="618"/>
      <c r="X2583" s="618"/>
      <c r="Y2583" s="618"/>
      <c r="Z2583" s="618"/>
      <c r="AC2583" s="619"/>
      <c r="AD2583" s="620"/>
      <c r="AJ2583" s="668"/>
      <c r="AO2583" s="612"/>
      <c r="AP2583" s="612"/>
      <c r="AY2583" s="623"/>
      <c r="BD2583" s="611"/>
      <c r="BG2583" s="624"/>
      <c r="BH2583" s="625"/>
      <c r="BI2583" s="672"/>
      <c r="BO2583" s="612"/>
      <c r="BY2583" s="669"/>
      <c r="CA2583" s="669"/>
    </row>
    <row r="2584" spans="3:79" s="610" customFormat="1">
      <c r="C2584" s="611"/>
      <c r="D2584" s="612"/>
      <c r="E2584" s="613"/>
      <c r="F2584" s="614"/>
      <c r="J2584" s="612"/>
      <c r="N2584" s="668"/>
      <c r="P2584" s="618"/>
      <c r="Q2584" s="618"/>
      <c r="R2584" s="618"/>
      <c r="S2584" s="618"/>
      <c r="T2584" s="618"/>
      <c r="U2584" s="618"/>
      <c r="V2584" s="618"/>
      <c r="W2584" s="618"/>
      <c r="X2584" s="618"/>
      <c r="Y2584" s="618"/>
      <c r="Z2584" s="618"/>
      <c r="AC2584" s="619"/>
      <c r="AD2584" s="620"/>
      <c r="AJ2584" s="668"/>
      <c r="AO2584" s="612"/>
      <c r="AP2584" s="612"/>
      <c r="AY2584" s="623"/>
      <c r="BD2584" s="611"/>
      <c r="BG2584" s="624"/>
      <c r="BH2584" s="625"/>
      <c r="BI2584" s="672"/>
      <c r="BO2584" s="612"/>
      <c r="BY2584" s="669"/>
      <c r="CA2584" s="669"/>
    </row>
    <row r="2585" spans="3:79" s="610" customFormat="1">
      <c r="C2585" s="611"/>
      <c r="D2585" s="612"/>
      <c r="E2585" s="613"/>
      <c r="F2585" s="614"/>
      <c r="J2585" s="612"/>
      <c r="N2585" s="668"/>
      <c r="P2585" s="618"/>
      <c r="Q2585" s="618"/>
      <c r="R2585" s="618"/>
      <c r="S2585" s="618"/>
      <c r="T2585" s="618"/>
      <c r="U2585" s="618"/>
      <c r="V2585" s="618"/>
      <c r="W2585" s="618"/>
      <c r="X2585" s="618"/>
      <c r="Y2585" s="618"/>
      <c r="Z2585" s="618"/>
      <c r="AC2585" s="619"/>
      <c r="AD2585" s="620"/>
      <c r="AJ2585" s="668"/>
      <c r="AO2585" s="612"/>
      <c r="AP2585" s="612"/>
      <c r="AY2585" s="623"/>
      <c r="BD2585" s="611"/>
      <c r="BG2585" s="624"/>
      <c r="BH2585" s="625"/>
      <c r="BI2585" s="672"/>
      <c r="BO2585" s="612"/>
      <c r="BY2585" s="669"/>
      <c r="CA2585" s="669"/>
    </row>
    <row r="2586" spans="3:79" s="610" customFormat="1">
      <c r="C2586" s="611"/>
      <c r="D2586" s="612"/>
      <c r="E2586" s="613"/>
      <c r="F2586" s="614"/>
      <c r="J2586" s="612"/>
      <c r="N2586" s="668"/>
      <c r="P2586" s="618"/>
      <c r="Q2586" s="618"/>
      <c r="R2586" s="618"/>
      <c r="S2586" s="618"/>
      <c r="T2586" s="618"/>
      <c r="U2586" s="618"/>
      <c r="V2586" s="618"/>
      <c r="W2586" s="618"/>
      <c r="X2586" s="618"/>
      <c r="Y2586" s="618"/>
      <c r="Z2586" s="618"/>
      <c r="AC2586" s="619"/>
      <c r="AD2586" s="620"/>
      <c r="AJ2586" s="668"/>
      <c r="AO2586" s="612"/>
      <c r="AP2586" s="612"/>
      <c r="AY2586" s="623"/>
      <c r="BD2586" s="611"/>
      <c r="BG2586" s="624"/>
      <c r="BH2586" s="625"/>
      <c r="BI2586" s="672"/>
      <c r="BO2586" s="612"/>
      <c r="BY2586" s="669"/>
      <c r="CA2586" s="669"/>
    </row>
    <row r="2587" spans="3:79" s="610" customFormat="1">
      <c r="C2587" s="611"/>
      <c r="D2587" s="612"/>
      <c r="E2587" s="613"/>
      <c r="F2587" s="614"/>
      <c r="J2587" s="612"/>
      <c r="N2587" s="668"/>
      <c r="P2587" s="618"/>
      <c r="Q2587" s="618"/>
      <c r="R2587" s="618"/>
      <c r="S2587" s="618"/>
      <c r="T2587" s="618"/>
      <c r="U2587" s="618"/>
      <c r="V2587" s="618"/>
      <c r="W2587" s="618"/>
      <c r="X2587" s="618"/>
      <c r="Y2587" s="618"/>
      <c r="Z2587" s="618"/>
      <c r="AC2587" s="619"/>
      <c r="AD2587" s="620"/>
      <c r="AJ2587" s="668"/>
      <c r="AO2587" s="612"/>
      <c r="AP2587" s="612"/>
      <c r="AY2587" s="623"/>
      <c r="BD2587" s="611"/>
      <c r="BG2587" s="624"/>
      <c r="BH2587" s="625"/>
      <c r="BI2587" s="672"/>
      <c r="BO2587" s="612"/>
      <c r="BY2587" s="669"/>
      <c r="CA2587" s="669"/>
    </row>
    <row r="2588" spans="3:79" s="610" customFormat="1">
      <c r="C2588" s="611"/>
      <c r="D2588" s="612"/>
      <c r="E2588" s="613"/>
      <c r="F2588" s="614"/>
      <c r="J2588" s="612"/>
      <c r="N2588" s="668"/>
      <c r="P2588" s="618"/>
      <c r="Q2588" s="618"/>
      <c r="R2588" s="618"/>
      <c r="S2588" s="618"/>
      <c r="T2588" s="618"/>
      <c r="U2588" s="618"/>
      <c r="V2588" s="618"/>
      <c r="W2588" s="618"/>
      <c r="X2588" s="618"/>
      <c r="Y2588" s="618"/>
      <c r="Z2588" s="618"/>
      <c r="AC2588" s="619"/>
      <c r="AD2588" s="620"/>
      <c r="AJ2588" s="668"/>
      <c r="AO2588" s="612"/>
      <c r="AP2588" s="612"/>
      <c r="AY2588" s="623"/>
      <c r="BD2588" s="611"/>
      <c r="BG2588" s="624"/>
      <c r="BH2588" s="625"/>
      <c r="BI2588" s="672"/>
      <c r="BO2588" s="612"/>
      <c r="BY2588" s="669"/>
      <c r="CA2588" s="669"/>
    </row>
    <row r="2589" spans="3:79" s="610" customFormat="1">
      <c r="C2589" s="611"/>
      <c r="D2589" s="612"/>
      <c r="E2589" s="613"/>
      <c r="F2589" s="614"/>
      <c r="J2589" s="612"/>
      <c r="N2589" s="668"/>
      <c r="P2589" s="618"/>
      <c r="Q2589" s="618"/>
      <c r="R2589" s="618"/>
      <c r="S2589" s="618"/>
      <c r="T2589" s="618"/>
      <c r="U2589" s="618"/>
      <c r="V2589" s="618"/>
      <c r="W2589" s="618"/>
      <c r="X2589" s="618"/>
      <c r="Y2589" s="618"/>
      <c r="Z2589" s="618"/>
      <c r="AC2589" s="619"/>
      <c r="AD2589" s="620"/>
      <c r="AJ2589" s="668"/>
      <c r="AO2589" s="612"/>
      <c r="AP2589" s="612"/>
      <c r="AY2589" s="623"/>
      <c r="BD2589" s="611"/>
      <c r="BG2589" s="624"/>
      <c r="BH2589" s="625"/>
      <c r="BI2589" s="672"/>
      <c r="BO2589" s="612"/>
      <c r="BY2589" s="669"/>
      <c r="CA2589" s="669"/>
    </row>
    <row r="2590" spans="3:79" s="610" customFormat="1">
      <c r="C2590" s="611"/>
      <c r="D2590" s="612"/>
      <c r="E2590" s="613"/>
      <c r="F2590" s="614"/>
      <c r="J2590" s="612"/>
      <c r="N2590" s="668"/>
      <c r="P2590" s="618"/>
      <c r="Q2590" s="618"/>
      <c r="R2590" s="618"/>
      <c r="S2590" s="618"/>
      <c r="T2590" s="618"/>
      <c r="U2590" s="618"/>
      <c r="V2590" s="618"/>
      <c r="W2590" s="618"/>
      <c r="X2590" s="618"/>
      <c r="Y2590" s="618"/>
      <c r="Z2590" s="618"/>
      <c r="AC2590" s="619"/>
      <c r="AD2590" s="620"/>
      <c r="AJ2590" s="668"/>
      <c r="AO2590" s="612"/>
      <c r="AP2590" s="612"/>
      <c r="AY2590" s="623"/>
      <c r="BD2590" s="611"/>
      <c r="BG2590" s="624"/>
      <c r="BH2590" s="625"/>
      <c r="BI2590" s="672"/>
      <c r="BO2590" s="612"/>
      <c r="BY2590" s="669"/>
      <c r="CA2590" s="669"/>
    </row>
    <row r="2591" spans="3:79" s="610" customFormat="1">
      <c r="C2591" s="611"/>
      <c r="D2591" s="612"/>
      <c r="E2591" s="613"/>
      <c r="F2591" s="614"/>
      <c r="J2591" s="612"/>
      <c r="N2591" s="668"/>
      <c r="P2591" s="618"/>
      <c r="Q2591" s="618"/>
      <c r="R2591" s="618"/>
      <c r="S2591" s="618"/>
      <c r="T2591" s="618"/>
      <c r="U2591" s="618"/>
      <c r="V2591" s="618"/>
      <c r="W2591" s="618"/>
      <c r="X2591" s="618"/>
      <c r="Y2591" s="618"/>
      <c r="Z2591" s="618"/>
      <c r="AC2591" s="619"/>
      <c r="AD2591" s="620"/>
      <c r="AJ2591" s="668"/>
      <c r="AO2591" s="612"/>
      <c r="AP2591" s="612"/>
      <c r="AY2591" s="623"/>
      <c r="BD2591" s="611"/>
      <c r="BG2591" s="624"/>
      <c r="BH2591" s="625"/>
      <c r="BI2591" s="672"/>
      <c r="BO2591" s="612"/>
      <c r="BY2591" s="669"/>
      <c r="CA2591" s="669"/>
    </row>
    <row r="2592" spans="3:79" s="610" customFormat="1">
      <c r="C2592" s="611"/>
      <c r="D2592" s="612"/>
      <c r="E2592" s="613"/>
      <c r="F2592" s="614"/>
      <c r="J2592" s="612"/>
      <c r="N2592" s="668"/>
      <c r="P2592" s="618"/>
      <c r="Q2592" s="618"/>
      <c r="R2592" s="618"/>
      <c r="S2592" s="618"/>
      <c r="T2592" s="618"/>
      <c r="U2592" s="618"/>
      <c r="V2592" s="618"/>
      <c r="W2592" s="618"/>
      <c r="X2592" s="618"/>
      <c r="Y2592" s="618"/>
      <c r="Z2592" s="618"/>
      <c r="AC2592" s="619"/>
      <c r="AD2592" s="620"/>
      <c r="AJ2592" s="668"/>
      <c r="AO2592" s="612"/>
      <c r="AP2592" s="612"/>
      <c r="AY2592" s="623"/>
      <c r="BD2592" s="611"/>
      <c r="BG2592" s="624"/>
      <c r="BH2592" s="625"/>
      <c r="BI2592" s="672"/>
      <c r="BO2592" s="612"/>
      <c r="BY2592" s="669"/>
      <c r="CA2592" s="669"/>
    </row>
    <row r="2593" spans="3:79" s="610" customFormat="1">
      <c r="C2593" s="611"/>
      <c r="D2593" s="612"/>
      <c r="E2593" s="613"/>
      <c r="F2593" s="614"/>
      <c r="J2593" s="612"/>
      <c r="N2593" s="668"/>
      <c r="P2593" s="618"/>
      <c r="Q2593" s="618"/>
      <c r="R2593" s="618"/>
      <c r="S2593" s="618"/>
      <c r="T2593" s="618"/>
      <c r="U2593" s="618"/>
      <c r="V2593" s="618"/>
      <c r="W2593" s="618"/>
      <c r="X2593" s="618"/>
      <c r="Y2593" s="618"/>
      <c r="Z2593" s="618"/>
      <c r="AC2593" s="619"/>
      <c r="AD2593" s="620"/>
      <c r="AJ2593" s="668"/>
      <c r="AO2593" s="612"/>
      <c r="AP2593" s="612"/>
      <c r="AY2593" s="623"/>
      <c r="BD2593" s="611"/>
      <c r="BG2593" s="624"/>
      <c r="BH2593" s="625"/>
      <c r="BI2593" s="672"/>
      <c r="BO2593" s="612"/>
      <c r="BY2593" s="669"/>
      <c r="CA2593" s="669"/>
    </row>
    <row r="2594" spans="3:79" s="610" customFormat="1">
      <c r="C2594" s="611"/>
      <c r="D2594" s="612"/>
      <c r="E2594" s="613"/>
      <c r="F2594" s="614"/>
      <c r="J2594" s="612"/>
      <c r="N2594" s="668"/>
      <c r="P2594" s="618"/>
      <c r="Q2594" s="618"/>
      <c r="R2594" s="618"/>
      <c r="S2594" s="618"/>
      <c r="T2594" s="618"/>
      <c r="U2594" s="618"/>
      <c r="V2594" s="618"/>
      <c r="W2594" s="618"/>
      <c r="X2594" s="618"/>
      <c r="Y2594" s="618"/>
      <c r="Z2594" s="618"/>
      <c r="AC2594" s="619"/>
      <c r="AD2594" s="620"/>
      <c r="AJ2594" s="668"/>
      <c r="AO2594" s="612"/>
      <c r="AP2594" s="612"/>
      <c r="AY2594" s="623"/>
      <c r="BD2594" s="611"/>
      <c r="BG2594" s="624"/>
      <c r="BH2594" s="625"/>
      <c r="BI2594" s="672"/>
      <c r="BO2594" s="612"/>
      <c r="BY2594" s="669"/>
      <c r="CA2594" s="669"/>
    </row>
    <row r="2595" spans="3:79" s="610" customFormat="1">
      <c r="C2595" s="611"/>
      <c r="D2595" s="612"/>
      <c r="E2595" s="613"/>
      <c r="F2595" s="614"/>
      <c r="J2595" s="612"/>
      <c r="N2595" s="668"/>
      <c r="P2595" s="618"/>
      <c r="Q2595" s="618"/>
      <c r="R2595" s="618"/>
      <c r="S2595" s="618"/>
      <c r="T2595" s="618"/>
      <c r="U2595" s="618"/>
      <c r="V2595" s="618"/>
      <c r="W2595" s="618"/>
      <c r="X2595" s="618"/>
      <c r="Y2595" s="618"/>
      <c r="Z2595" s="618"/>
      <c r="AC2595" s="619"/>
      <c r="AD2595" s="620"/>
      <c r="AJ2595" s="668"/>
      <c r="AO2595" s="612"/>
      <c r="AP2595" s="612"/>
      <c r="AY2595" s="623"/>
      <c r="BD2595" s="611"/>
      <c r="BG2595" s="624"/>
      <c r="BH2595" s="625"/>
      <c r="BI2595" s="672"/>
      <c r="BO2595" s="612"/>
      <c r="BY2595" s="669"/>
      <c r="CA2595" s="669"/>
    </row>
    <row r="2596" spans="3:79" s="610" customFormat="1">
      <c r="C2596" s="611"/>
      <c r="D2596" s="612"/>
      <c r="E2596" s="613"/>
      <c r="F2596" s="614"/>
      <c r="J2596" s="612"/>
      <c r="N2596" s="668"/>
      <c r="P2596" s="618"/>
      <c r="Q2596" s="618"/>
      <c r="R2596" s="618"/>
      <c r="S2596" s="618"/>
      <c r="T2596" s="618"/>
      <c r="U2596" s="618"/>
      <c r="V2596" s="618"/>
      <c r="W2596" s="618"/>
      <c r="X2596" s="618"/>
      <c r="Y2596" s="618"/>
      <c r="Z2596" s="618"/>
      <c r="AC2596" s="619"/>
      <c r="AD2596" s="620"/>
      <c r="AJ2596" s="668"/>
      <c r="AO2596" s="612"/>
      <c r="AP2596" s="612"/>
      <c r="AY2596" s="623"/>
      <c r="BD2596" s="611"/>
      <c r="BG2596" s="624"/>
      <c r="BH2596" s="625"/>
      <c r="BI2596" s="672"/>
      <c r="BO2596" s="612"/>
      <c r="BY2596" s="669"/>
      <c r="CA2596" s="669"/>
    </row>
    <row r="2597" spans="3:79" s="610" customFormat="1">
      <c r="C2597" s="611"/>
      <c r="D2597" s="612"/>
      <c r="E2597" s="613"/>
      <c r="F2597" s="614"/>
      <c r="J2597" s="612"/>
      <c r="N2597" s="668"/>
      <c r="P2597" s="618"/>
      <c r="Q2597" s="618"/>
      <c r="R2597" s="618"/>
      <c r="S2597" s="618"/>
      <c r="T2597" s="618"/>
      <c r="U2597" s="618"/>
      <c r="V2597" s="618"/>
      <c r="W2597" s="618"/>
      <c r="X2597" s="618"/>
      <c r="Y2597" s="618"/>
      <c r="Z2597" s="618"/>
      <c r="AC2597" s="619"/>
      <c r="AD2597" s="620"/>
      <c r="AJ2597" s="668"/>
      <c r="AO2597" s="612"/>
      <c r="AP2597" s="612"/>
      <c r="AY2597" s="623"/>
      <c r="BD2597" s="611"/>
      <c r="BG2597" s="624"/>
      <c r="BH2597" s="625"/>
      <c r="BI2597" s="672"/>
      <c r="BO2597" s="612"/>
      <c r="BY2597" s="669"/>
      <c r="CA2597" s="669"/>
    </row>
    <row r="2598" spans="3:79" s="610" customFormat="1">
      <c r="C2598" s="611"/>
      <c r="D2598" s="612"/>
      <c r="E2598" s="613"/>
      <c r="F2598" s="614"/>
      <c r="J2598" s="612"/>
      <c r="N2598" s="668"/>
      <c r="P2598" s="618"/>
      <c r="Q2598" s="618"/>
      <c r="R2598" s="618"/>
      <c r="S2598" s="618"/>
      <c r="T2598" s="618"/>
      <c r="U2598" s="618"/>
      <c r="V2598" s="618"/>
      <c r="W2598" s="618"/>
      <c r="X2598" s="618"/>
      <c r="Y2598" s="618"/>
      <c r="Z2598" s="618"/>
      <c r="AC2598" s="619"/>
      <c r="AD2598" s="620"/>
      <c r="AJ2598" s="668"/>
      <c r="AO2598" s="612"/>
      <c r="AP2598" s="612"/>
      <c r="AY2598" s="623"/>
      <c r="BD2598" s="611"/>
      <c r="BG2598" s="624"/>
      <c r="BH2598" s="625"/>
      <c r="BI2598" s="672"/>
      <c r="BO2598" s="612"/>
      <c r="BY2598" s="669"/>
      <c r="CA2598" s="669"/>
    </row>
    <row r="2599" spans="3:79" s="610" customFormat="1">
      <c r="C2599" s="611"/>
      <c r="D2599" s="612"/>
      <c r="E2599" s="613"/>
      <c r="F2599" s="614"/>
      <c r="J2599" s="612"/>
      <c r="N2599" s="668"/>
      <c r="P2599" s="618"/>
      <c r="Q2599" s="618"/>
      <c r="R2599" s="618"/>
      <c r="S2599" s="618"/>
      <c r="T2599" s="618"/>
      <c r="U2599" s="618"/>
      <c r="V2599" s="618"/>
      <c r="W2599" s="618"/>
      <c r="X2599" s="618"/>
      <c r="Y2599" s="618"/>
      <c r="Z2599" s="618"/>
      <c r="AC2599" s="619"/>
      <c r="AD2599" s="620"/>
      <c r="AJ2599" s="668"/>
      <c r="AO2599" s="612"/>
      <c r="AP2599" s="612"/>
      <c r="AY2599" s="623"/>
      <c r="BD2599" s="611"/>
      <c r="BG2599" s="624"/>
      <c r="BH2599" s="625"/>
      <c r="BI2599" s="672"/>
      <c r="BO2599" s="612"/>
      <c r="BY2599" s="669"/>
      <c r="CA2599" s="669"/>
    </row>
    <row r="2600" spans="3:79" s="610" customFormat="1">
      <c r="C2600" s="611"/>
      <c r="D2600" s="612"/>
      <c r="E2600" s="613"/>
      <c r="F2600" s="614"/>
      <c r="J2600" s="612"/>
      <c r="N2600" s="668"/>
      <c r="P2600" s="618"/>
      <c r="Q2600" s="618"/>
      <c r="R2600" s="618"/>
      <c r="S2600" s="618"/>
      <c r="T2600" s="618"/>
      <c r="U2600" s="618"/>
      <c r="V2600" s="618"/>
      <c r="W2600" s="618"/>
      <c r="X2600" s="618"/>
      <c r="Y2600" s="618"/>
      <c r="Z2600" s="618"/>
      <c r="AC2600" s="619"/>
      <c r="AD2600" s="620"/>
      <c r="AJ2600" s="668"/>
      <c r="AO2600" s="612"/>
      <c r="AP2600" s="612"/>
      <c r="AY2600" s="623"/>
      <c r="BD2600" s="611"/>
      <c r="BG2600" s="624"/>
      <c r="BH2600" s="625"/>
      <c r="BI2600" s="672"/>
      <c r="BO2600" s="612"/>
      <c r="BY2600" s="669"/>
      <c r="CA2600" s="669"/>
    </row>
    <row r="2601" spans="3:79" s="610" customFormat="1">
      <c r="C2601" s="611"/>
      <c r="D2601" s="612"/>
      <c r="E2601" s="613"/>
      <c r="F2601" s="614"/>
      <c r="J2601" s="612"/>
      <c r="N2601" s="668"/>
      <c r="P2601" s="618"/>
      <c r="Q2601" s="618"/>
      <c r="R2601" s="618"/>
      <c r="S2601" s="618"/>
      <c r="T2601" s="618"/>
      <c r="U2601" s="618"/>
      <c r="V2601" s="618"/>
      <c r="W2601" s="618"/>
      <c r="X2601" s="618"/>
      <c r="Y2601" s="618"/>
      <c r="Z2601" s="618"/>
      <c r="AC2601" s="619"/>
      <c r="AD2601" s="620"/>
      <c r="AJ2601" s="668"/>
      <c r="AO2601" s="612"/>
      <c r="AP2601" s="612"/>
      <c r="AY2601" s="623"/>
      <c r="BD2601" s="611"/>
      <c r="BG2601" s="624"/>
      <c r="BH2601" s="625"/>
      <c r="BI2601" s="672"/>
      <c r="BO2601" s="612"/>
      <c r="BY2601" s="669"/>
      <c r="CA2601" s="669"/>
    </row>
    <row r="2602" spans="3:79" s="610" customFormat="1">
      <c r="C2602" s="611"/>
      <c r="D2602" s="612"/>
      <c r="E2602" s="613"/>
      <c r="F2602" s="614"/>
      <c r="J2602" s="612"/>
      <c r="N2602" s="668"/>
      <c r="P2602" s="618"/>
      <c r="Q2602" s="618"/>
      <c r="R2602" s="618"/>
      <c r="S2602" s="618"/>
      <c r="T2602" s="618"/>
      <c r="U2602" s="618"/>
      <c r="V2602" s="618"/>
      <c r="W2602" s="618"/>
      <c r="X2602" s="618"/>
      <c r="Y2602" s="618"/>
      <c r="Z2602" s="618"/>
      <c r="AC2602" s="619"/>
      <c r="AD2602" s="620"/>
      <c r="AJ2602" s="668"/>
      <c r="AO2602" s="612"/>
      <c r="AP2602" s="612"/>
      <c r="AY2602" s="623"/>
      <c r="BD2602" s="611"/>
      <c r="BG2602" s="624"/>
      <c r="BH2602" s="625"/>
      <c r="BI2602" s="672"/>
      <c r="BO2602" s="612"/>
      <c r="BY2602" s="669"/>
      <c r="CA2602" s="669"/>
    </row>
    <row r="2603" spans="3:79" s="610" customFormat="1">
      <c r="C2603" s="611"/>
      <c r="D2603" s="612"/>
      <c r="E2603" s="613"/>
      <c r="F2603" s="614"/>
      <c r="J2603" s="612"/>
      <c r="N2603" s="668"/>
      <c r="P2603" s="618"/>
      <c r="Q2603" s="618"/>
      <c r="R2603" s="618"/>
      <c r="S2603" s="618"/>
      <c r="T2603" s="618"/>
      <c r="U2603" s="618"/>
      <c r="V2603" s="618"/>
      <c r="W2603" s="618"/>
      <c r="X2603" s="618"/>
      <c r="Y2603" s="618"/>
      <c r="Z2603" s="618"/>
      <c r="AC2603" s="619"/>
      <c r="AD2603" s="620"/>
      <c r="AJ2603" s="668"/>
      <c r="AO2603" s="612"/>
      <c r="AP2603" s="612"/>
      <c r="AY2603" s="623"/>
      <c r="BD2603" s="611"/>
      <c r="BG2603" s="624"/>
      <c r="BH2603" s="625"/>
      <c r="BI2603" s="672"/>
      <c r="BO2603" s="612"/>
      <c r="BY2603" s="669"/>
      <c r="CA2603" s="669"/>
    </row>
    <row r="2604" spans="3:79" s="610" customFormat="1">
      <c r="C2604" s="611"/>
      <c r="D2604" s="612"/>
      <c r="E2604" s="613"/>
      <c r="F2604" s="614"/>
      <c r="J2604" s="612"/>
      <c r="N2604" s="668"/>
      <c r="P2604" s="618"/>
      <c r="Q2604" s="618"/>
      <c r="R2604" s="618"/>
      <c r="S2604" s="618"/>
      <c r="T2604" s="618"/>
      <c r="U2604" s="618"/>
      <c r="V2604" s="618"/>
      <c r="W2604" s="618"/>
      <c r="X2604" s="618"/>
      <c r="Y2604" s="618"/>
      <c r="Z2604" s="618"/>
      <c r="AC2604" s="619"/>
      <c r="AD2604" s="620"/>
      <c r="AJ2604" s="668"/>
      <c r="AO2604" s="612"/>
      <c r="AP2604" s="612"/>
      <c r="AY2604" s="623"/>
      <c r="BD2604" s="611"/>
      <c r="BG2604" s="624"/>
      <c r="BH2604" s="625"/>
      <c r="BI2604" s="672"/>
      <c r="BO2604" s="612"/>
      <c r="BY2604" s="669"/>
      <c r="CA2604" s="669"/>
    </row>
    <row r="2605" spans="3:79" s="610" customFormat="1">
      <c r="C2605" s="611"/>
      <c r="D2605" s="612"/>
      <c r="E2605" s="613"/>
      <c r="F2605" s="614"/>
      <c r="J2605" s="612"/>
      <c r="N2605" s="668"/>
      <c r="P2605" s="618"/>
      <c r="Q2605" s="618"/>
      <c r="R2605" s="618"/>
      <c r="S2605" s="618"/>
      <c r="T2605" s="618"/>
      <c r="U2605" s="618"/>
      <c r="V2605" s="618"/>
      <c r="W2605" s="618"/>
      <c r="X2605" s="618"/>
      <c r="Y2605" s="618"/>
      <c r="Z2605" s="618"/>
      <c r="AC2605" s="619"/>
      <c r="AD2605" s="620"/>
      <c r="AJ2605" s="668"/>
      <c r="AO2605" s="612"/>
      <c r="AP2605" s="612"/>
      <c r="AY2605" s="623"/>
      <c r="BD2605" s="611"/>
      <c r="BG2605" s="624"/>
      <c r="BH2605" s="625"/>
      <c r="BI2605" s="672"/>
      <c r="BO2605" s="612"/>
      <c r="BY2605" s="669"/>
      <c r="CA2605" s="669"/>
    </row>
    <row r="2606" spans="3:79" s="610" customFormat="1">
      <c r="C2606" s="611"/>
      <c r="D2606" s="612"/>
      <c r="E2606" s="613"/>
      <c r="F2606" s="614"/>
      <c r="J2606" s="612"/>
      <c r="N2606" s="668"/>
      <c r="P2606" s="618"/>
      <c r="Q2606" s="618"/>
      <c r="R2606" s="618"/>
      <c r="S2606" s="618"/>
      <c r="T2606" s="618"/>
      <c r="U2606" s="618"/>
      <c r="V2606" s="618"/>
      <c r="W2606" s="618"/>
      <c r="X2606" s="618"/>
      <c r="Y2606" s="618"/>
      <c r="Z2606" s="618"/>
      <c r="AC2606" s="619"/>
      <c r="AD2606" s="620"/>
      <c r="AJ2606" s="668"/>
      <c r="AO2606" s="612"/>
      <c r="AP2606" s="612"/>
      <c r="AY2606" s="623"/>
      <c r="BD2606" s="611"/>
      <c r="BG2606" s="624"/>
      <c r="BH2606" s="625"/>
      <c r="BI2606" s="672"/>
      <c r="BO2606" s="612"/>
      <c r="BY2606" s="669"/>
      <c r="CA2606" s="669"/>
    </row>
    <row r="2607" spans="3:79" s="610" customFormat="1">
      <c r="C2607" s="611"/>
      <c r="D2607" s="612"/>
      <c r="E2607" s="613"/>
      <c r="F2607" s="614"/>
      <c r="J2607" s="612"/>
      <c r="N2607" s="668"/>
      <c r="P2607" s="618"/>
      <c r="Q2607" s="618"/>
      <c r="R2607" s="618"/>
      <c r="S2607" s="618"/>
      <c r="T2607" s="618"/>
      <c r="U2607" s="618"/>
      <c r="V2607" s="618"/>
      <c r="W2607" s="618"/>
      <c r="X2607" s="618"/>
      <c r="Y2607" s="618"/>
      <c r="Z2607" s="618"/>
      <c r="AC2607" s="619"/>
      <c r="AD2607" s="620"/>
      <c r="AJ2607" s="668"/>
      <c r="AO2607" s="612"/>
      <c r="AP2607" s="612"/>
      <c r="AY2607" s="623"/>
      <c r="BD2607" s="611"/>
      <c r="BG2607" s="624"/>
      <c r="BH2607" s="625"/>
      <c r="BI2607" s="672"/>
      <c r="BO2607" s="612"/>
      <c r="BY2607" s="669"/>
      <c r="CA2607" s="669"/>
    </row>
    <row r="2608" spans="3:79" s="610" customFormat="1">
      <c r="C2608" s="611"/>
      <c r="D2608" s="612"/>
      <c r="E2608" s="613"/>
      <c r="F2608" s="614"/>
      <c r="J2608" s="612"/>
      <c r="N2608" s="668"/>
      <c r="P2608" s="618"/>
      <c r="Q2608" s="618"/>
      <c r="R2608" s="618"/>
      <c r="S2608" s="618"/>
      <c r="T2608" s="618"/>
      <c r="U2608" s="618"/>
      <c r="V2608" s="618"/>
      <c r="W2608" s="618"/>
      <c r="X2608" s="618"/>
      <c r="Y2608" s="618"/>
      <c r="Z2608" s="618"/>
      <c r="AC2608" s="619"/>
      <c r="AD2608" s="620"/>
      <c r="AJ2608" s="668"/>
      <c r="AO2608" s="612"/>
      <c r="AP2608" s="612"/>
      <c r="AY2608" s="623"/>
      <c r="BD2608" s="611"/>
      <c r="BG2608" s="624"/>
      <c r="BH2608" s="625"/>
      <c r="BI2608" s="672"/>
      <c r="BO2608" s="612"/>
      <c r="BY2608" s="669"/>
      <c r="CA2608" s="669"/>
    </row>
    <row r="2609" spans="3:79" s="610" customFormat="1">
      <c r="C2609" s="611"/>
      <c r="D2609" s="612"/>
      <c r="E2609" s="613"/>
      <c r="F2609" s="614"/>
      <c r="J2609" s="612"/>
      <c r="N2609" s="668"/>
      <c r="P2609" s="618"/>
      <c r="Q2609" s="618"/>
      <c r="R2609" s="618"/>
      <c r="S2609" s="618"/>
      <c r="T2609" s="618"/>
      <c r="U2609" s="618"/>
      <c r="V2609" s="618"/>
      <c r="W2609" s="618"/>
      <c r="X2609" s="618"/>
      <c r="Y2609" s="618"/>
      <c r="Z2609" s="618"/>
      <c r="AC2609" s="619"/>
      <c r="AD2609" s="620"/>
      <c r="AJ2609" s="668"/>
      <c r="AO2609" s="612"/>
      <c r="AP2609" s="612"/>
      <c r="AY2609" s="623"/>
      <c r="BD2609" s="611"/>
      <c r="BG2609" s="624"/>
      <c r="BH2609" s="625"/>
      <c r="BI2609" s="672"/>
      <c r="BO2609" s="612"/>
      <c r="BY2609" s="669"/>
      <c r="CA2609" s="669"/>
    </row>
    <row r="2610" spans="3:79" s="610" customFormat="1">
      <c r="C2610" s="611"/>
      <c r="D2610" s="612"/>
      <c r="E2610" s="613"/>
      <c r="F2610" s="614"/>
      <c r="J2610" s="612"/>
      <c r="N2610" s="668"/>
      <c r="P2610" s="618"/>
      <c r="Q2610" s="618"/>
      <c r="R2610" s="618"/>
      <c r="S2610" s="618"/>
      <c r="T2610" s="618"/>
      <c r="U2610" s="618"/>
      <c r="V2610" s="618"/>
      <c r="W2610" s="618"/>
      <c r="X2610" s="618"/>
      <c r="Y2610" s="618"/>
      <c r="Z2610" s="618"/>
      <c r="AC2610" s="619"/>
      <c r="AD2610" s="620"/>
      <c r="AJ2610" s="668"/>
      <c r="AO2610" s="612"/>
      <c r="AP2610" s="612"/>
      <c r="AY2610" s="623"/>
      <c r="BD2610" s="611"/>
      <c r="BG2610" s="624"/>
      <c r="BH2610" s="625"/>
      <c r="BI2610" s="672"/>
      <c r="BO2610" s="612"/>
      <c r="BY2610" s="669"/>
      <c r="CA2610" s="669"/>
    </row>
    <row r="2611" spans="3:79" s="610" customFormat="1">
      <c r="C2611" s="611"/>
      <c r="D2611" s="612"/>
      <c r="E2611" s="613"/>
      <c r="F2611" s="614"/>
      <c r="J2611" s="612"/>
      <c r="N2611" s="668"/>
      <c r="P2611" s="618"/>
      <c r="Q2611" s="618"/>
      <c r="R2611" s="618"/>
      <c r="S2611" s="618"/>
      <c r="T2611" s="618"/>
      <c r="U2611" s="618"/>
      <c r="V2611" s="618"/>
      <c r="W2611" s="618"/>
      <c r="X2611" s="618"/>
      <c r="Y2611" s="618"/>
      <c r="Z2611" s="618"/>
      <c r="AC2611" s="619"/>
      <c r="AD2611" s="620"/>
      <c r="AJ2611" s="668"/>
      <c r="AO2611" s="612"/>
      <c r="AP2611" s="612"/>
      <c r="AY2611" s="623"/>
      <c r="BD2611" s="611"/>
      <c r="BG2611" s="624"/>
      <c r="BH2611" s="625"/>
      <c r="BI2611" s="672"/>
      <c r="BO2611" s="612"/>
      <c r="BY2611" s="669"/>
      <c r="CA2611" s="669"/>
    </row>
    <row r="2612" spans="3:79" s="610" customFormat="1">
      <c r="C2612" s="611"/>
      <c r="D2612" s="612"/>
      <c r="E2612" s="613"/>
      <c r="F2612" s="614"/>
      <c r="J2612" s="612"/>
      <c r="N2612" s="668"/>
      <c r="P2612" s="618"/>
      <c r="Q2612" s="618"/>
      <c r="R2612" s="618"/>
      <c r="S2612" s="618"/>
      <c r="T2612" s="618"/>
      <c r="U2612" s="618"/>
      <c r="V2612" s="618"/>
      <c r="W2612" s="618"/>
      <c r="X2612" s="618"/>
      <c r="Y2612" s="618"/>
      <c r="Z2612" s="618"/>
      <c r="AC2612" s="619"/>
      <c r="AD2612" s="620"/>
      <c r="AJ2612" s="668"/>
      <c r="AO2612" s="612"/>
      <c r="AP2612" s="612"/>
      <c r="AY2612" s="623"/>
      <c r="BD2612" s="611"/>
      <c r="BG2612" s="624"/>
      <c r="BH2612" s="625"/>
      <c r="BI2612" s="672"/>
      <c r="BO2612" s="612"/>
      <c r="BY2612" s="669"/>
      <c r="CA2612" s="669"/>
    </row>
    <row r="2613" spans="3:79" s="610" customFormat="1">
      <c r="C2613" s="611"/>
      <c r="D2613" s="612"/>
      <c r="E2613" s="613"/>
      <c r="F2613" s="614"/>
      <c r="J2613" s="612"/>
      <c r="N2613" s="668"/>
      <c r="P2613" s="618"/>
      <c r="Q2613" s="618"/>
      <c r="R2613" s="618"/>
      <c r="S2613" s="618"/>
      <c r="T2613" s="618"/>
      <c r="U2613" s="618"/>
      <c r="V2613" s="618"/>
      <c r="W2613" s="618"/>
      <c r="X2613" s="618"/>
      <c r="Y2613" s="618"/>
      <c r="Z2613" s="618"/>
      <c r="AC2613" s="619"/>
      <c r="AD2613" s="620"/>
      <c r="AJ2613" s="668"/>
      <c r="AO2613" s="612"/>
      <c r="AP2613" s="612"/>
      <c r="AY2613" s="623"/>
      <c r="BD2613" s="611"/>
      <c r="BG2613" s="624"/>
      <c r="BH2613" s="625"/>
      <c r="BI2613" s="672"/>
      <c r="BO2613" s="612"/>
      <c r="BY2613" s="669"/>
      <c r="CA2613" s="669"/>
    </row>
    <row r="2614" spans="3:79" s="610" customFormat="1">
      <c r="C2614" s="611"/>
      <c r="D2614" s="612"/>
      <c r="E2614" s="613"/>
      <c r="F2614" s="614"/>
      <c r="J2614" s="612"/>
      <c r="N2614" s="668"/>
      <c r="P2614" s="618"/>
      <c r="Q2614" s="618"/>
      <c r="R2614" s="618"/>
      <c r="S2614" s="618"/>
      <c r="T2614" s="618"/>
      <c r="U2614" s="618"/>
      <c r="V2614" s="618"/>
      <c r="W2614" s="618"/>
      <c r="X2614" s="618"/>
      <c r="Y2614" s="618"/>
      <c r="Z2614" s="618"/>
      <c r="AC2614" s="619"/>
      <c r="AD2614" s="620"/>
      <c r="AJ2614" s="668"/>
      <c r="AO2614" s="612"/>
      <c r="AP2614" s="612"/>
      <c r="AY2614" s="623"/>
      <c r="BD2614" s="611"/>
      <c r="BG2614" s="624"/>
      <c r="BH2614" s="625"/>
      <c r="BI2614" s="672"/>
      <c r="BO2614" s="612"/>
      <c r="BY2614" s="669"/>
      <c r="CA2614" s="669"/>
    </row>
    <row r="2615" spans="3:79" s="610" customFormat="1">
      <c r="C2615" s="611"/>
      <c r="D2615" s="612"/>
      <c r="E2615" s="613"/>
      <c r="F2615" s="614"/>
      <c r="J2615" s="612"/>
      <c r="N2615" s="668"/>
      <c r="P2615" s="618"/>
      <c r="Q2615" s="618"/>
      <c r="R2615" s="618"/>
      <c r="S2615" s="618"/>
      <c r="T2615" s="618"/>
      <c r="U2615" s="618"/>
      <c r="V2615" s="618"/>
      <c r="W2615" s="618"/>
      <c r="X2615" s="618"/>
      <c r="Y2615" s="618"/>
      <c r="Z2615" s="618"/>
      <c r="AC2615" s="619"/>
      <c r="AD2615" s="620"/>
      <c r="AJ2615" s="668"/>
      <c r="AO2615" s="612"/>
      <c r="AP2615" s="612"/>
      <c r="AY2615" s="623"/>
      <c r="BD2615" s="611"/>
      <c r="BG2615" s="624"/>
      <c r="BH2615" s="625"/>
      <c r="BI2615" s="672"/>
      <c r="BO2615" s="612"/>
      <c r="BY2615" s="669"/>
      <c r="CA2615" s="669"/>
    </row>
    <row r="2616" spans="3:79" s="610" customFormat="1">
      <c r="C2616" s="611"/>
      <c r="D2616" s="612"/>
      <c r="E2616" s="613"/>
      <c r="F2616" s="614"/>
      <c r="J2616" s="612"/>
      <c r="N2616" s="668"/>
      <c r="P2616" s="618"/>
      <c r="Q2616" s="618"/>
      <c r="R2616" s="618"/>
      <c r="S2616" s="618"/>
      <c r="T2616" s="618"/>
      <c r="U2616" s="618"/>
      <c r="V2616" s="618"/>
      <c r="W2616" s="618"/>
      <c r="X2616" s="618"/>
      <c r="Y2616" s="618"/>
      <c r="Z2616" s="618"/>
      <c r="AC2616" s="619"/>
      <c r="AD2616" s="620"/>
      <c r="AJ2616" s="668"/>
      <c r="AO2616" s="612"/>
      <c r="AP2616" s="612"/>
      <c r="AY2616" s="623"/>
      <c r="BD2616" s="611"/>
      <c r="BG2616" s="624"/>
      <c r="BH2616" s="625"/>
      <c r="BI2616" s="672"/>
      <c r="BO2616" s="612"/>
      <c r="BY2616" s="669"/>
      <c r="CA2616" s="669"/>
    </row>
    <row r="2617" spans="3:79" s="610" customFormat="1">
      <c r="C2617" s="611"/>
      <c r="D2617" s="612"/>
      <c r="E2617" s="613"/>
      <c r="F2617" s="614"/>
      <c r="J2617" s="612"/>
      <c r="N2617" s="668"/>
      <c r="P2617" s="618"/>
      <c r="Q2617" s="618"/>
      <c r="R2617" s="618"/>
      <c r="S2617" s="618"/>
      <c r="T2617" s="618"/>
      <c r="U2617" s="618"/>
      <c r="V2617" s="618"/>
      <c r="W2617" s="618"/>
      <c r="X2617" s="618"/>
      <c r="Y2617" s="618"/>
      <c r="Z2617" s="618"/>
      <c r="AC2617" s="619"/>
      <c r="AD2617" s="620"/>
      <c r="AJ2617" s="668"/>
      <c r="AO2617" s="612"/>
      <c r="AP2617" s="612"/>
      <c r="AY2617" s="623"/>
      <c r="BD2617" s="611"/>
      <c r="BG2617" s="624"/>
      <c r="BH2617" s="625"/>
      <c r="BI2617" s="672"/>
      <c r="BO2617" s="612"/>
      <c r="BY2617" s="669"/>
      <c r="CA2617" s="669"/>
    </row>
    <row r="2618" spans="3:79" s="610" customFormat="1">
      <c r="C2618" s="611"/>
      <c r="D2618" s="612"/>
      <c r="E2618" s="613"/>
      <c r="F2618" s="614"/>
      <c r="J2618" s="612"/>
      <c r="N2618" s="668"/>
      <c r="P2618" s="618"/>
      <c r="Q2618" s="618"/>
      <c r="R2618" s="618"/>
      <c r="S2618" s="618"/>
      <c r="T2618" s="618"/>
      <c r="U2618" s="618"/>
      <c r="V2618" s="618"/>
      <c r="W2618" s="618"/>
      <c r="X2618" s="618"/>
      <c r="Y2618" s="618"/>
      <c r="Z2618" s="618"/>
      <c r="AC2618" s="619"/>
      <c r="AD2618" s="620"/>
      <c r="AJ2618" s="668"/>
      <c r="AO2618" s="612"/>
      <c r="AP2618" s="612"/>
      <c r="AY2618" s="623"/>
      <c r="BD2618" s="611"/>
      <c r="BG2618" s="624"/>
      <c r="BH2618" s="625"/>
      <c r="BI2618" s="672"/>
      <c r="BO2618" s="612"/>
      <c r="BY2618" s="669"/>
      <c r="CA2618" s="669"/>
    </row>
    <row r="2619" spans="3:79" s="610" customFormat="1">
      <c r="C2619" s="611"/>
      <c r="D2619" s="612"/>
      <c r="E2619" s="613"/>
      <c r="F2619" s="614"/>
      <c r="J2619" s="612"/>
      <c r="N2619" s="668"/>
      <c r="P2619" s="618"/>
      <c r="Q2619" s="618"/>
      <c r="R2619" s="618"/>
      <c r="S2619" s="618"/>
      <c r="T2619" s="618"/>
      <c r="U2619" s="618"/>
      <c r="V2619" s="618"/>
      <c r="W2619" s="618"/>
      <c r="X2619" s="618"/>
      <c r="Y2619" s="618"/>
      <c r="Z2619" s="618"/>
      <c r="AC2619" s="619"/>
      <c r="AD2619" s="620"/>
      <c r="AJ2619" s="668"/>
      <c r="AO2619" s="612"/>
      <c r="AP2619" s="612"/>
      <c r="AY2619" s="623"/>
      <c r="BD2619" s="611"/>
      <c r="BG2619" s="624"/>
      <c r="BH2619" s="625"/>
      <c r="BI2619" s="672"/>
      <c r="BO2619" s="612"/>
      <c r="BY2619" s="669"/>
      <c r="CA2619" s="669"/>
    </row>
    <row r="2620" spans="3:79" s="610" customFormat="1">
      <c r="C2620" s="611"/>
      <c r="D2620" s="612"/>
      <c r="E2620" s="613"/>
      <c r="F2620" s="614"/>
      <c r="J2620" s="612"/>
      <c r="N2620" s="668"/>
      <c r="P2620" s="618"/>
      <c r="Q2620" s="618"/>
      <c r="R2620" s="618"/>
      <c r="S2620" s="618"/>
      <c r="T2620" s="618"/>
      <c r="U2620" s="618"/>
      <c r="V2620" s="618"/>
      <c r="W2620" s="618"/>
      <c r="X2620" s="618"/>
      <c r="Y2620" s="618"/>
      <c r="Z2620" s="618"/>
      <c r="AC2620" s="619"/>
      <c r="AD2620" s="620"/>
      <c r="AJ2620" s="668"/>
      <c r="AO2620" s="612"/>
      <c r="AP2620" s="612"/>
      <c r="AY2620" s="623"/>
      <c r="BD2620" s="611"/>
      <c r="BG2620" s="624"/>
      <c r="BH2620" s="625"/>
      <c r="BI2620" s="672"/>
      <c r="BO2620" s="612"/>
      <c r="BY2620" s="669"/>
      <c r="CA2620" s="669"/>
    </row>
    <row r="2621" spans="3:79" s="610" customFormat="1">
      <c r="C2621" s="611"/>
      <c r="D2621" s="612"/>
      <c r="E2621" s="613"/>
      <c r="F2621" s="614"/>
      <c r="J2621" s="612"/>
      <c r="N2621" s="668"/>
      <c r="P2621" s="618"/>
      <c r="Q2621" s="618"/>
      <c r="R2621" s="618"/>
      <c r="S2621" s="618"/>
      <c r="T2621" s="618"/>
      <c r="U2621" s="618"/>
      <c r="V2621" s="618"/>
      <c r="W2621" s="618"/>
      <c r="X2621" s="618"/>
      <c r="Y2621" s="618"/>
      <c r="Z2621" s="618"/>
      <c r="AC2621" s="619"/>
      <c r="AD2621" s="620"/>
      <c r="AJ2621" s="668"/>
      <c r="AO2621" s="612"/>
      <c r="AP2621" s="612"/>
      <c r="AY2621" s="623"/>
      <c r="BD2621" s="611"/>
      <c r="BG2621" s="624"/>
      <c r="BH2621" s="625"/>
      <c r="BI2621" s="672"/>
      <c r="BO2621" s="612"/>
      <c r="BY2621" s="669"/>
      <c r="CA2621" s="669"/>
    </row>
    <row r="2622" spans="3:79" s="610" customFormat="1">
      <c r="C2622" s="611"/>
      <c r="D2622" s="612"/>
      <c r="E2622" s="613"/>
      <c r="F2622" s="614"/>
      <c r="J2622" s="612"/>
      <c r="N2622" s="668"/>
      <c r="P2622" s="618"/>
      <c r="Q2622" s="618"/>
      <c r="R2622" s="618"/>
      <c r="S2622" s="618"/>
      <c r="T2622" s="618"/>
      <c r="U2622" s="618"/>
      <c r="V2622" s="618"/>
      <c r="W2622" s="618"/>
      <c r="X2622" s="618"/>
      <c r="Y2622" s="618"/>
      <c r="Z2622" s="618"/>
      <c r="AC2622" s="619"/>
      <c r="AD2622" s="620"/>
      <c r="AJ2622" s="668"/>
      <c r="AO2622" s="612"/>
      <c r="AP2622" s="612"/>
      <c r="AY2622" s="623"/>
      <c r="BD2622" s="611"/>
      <c r="BG2622" s="624"/>
      <c r="BH2622" s="625"/>
      <c r="BI2622" s="672"/>
      <c r="BO2622" s="612"/>
      <c r="BY2622" s="669"/>
      <c r="CA2622" s="669"/>
    </row>
    <row r="2623" spans="3:79" s="610" customFormat="1">
      <c r="C2623" s="611"/>
      <c r="D2623" s="612"/>
      <c r="E2623" s="613"/>
      <c r="F2623" s="614"/>
      <c r="J2623" s="612"/>
      <c r="N2623" s="668"/>
      <c r="P2623" s="618"/>
      <c r="Q2623" s="618"/>
      <c r="R2623" s="618"/>
      <c r="S2623" s="618"/>
      <c r="T2623" s="618"/>
      <c r="U2623" s="618"/>
      <c r="V2623" s="618"/>
      <c r="W2623" s="618"/>
      <c r="X2623" s="618"/>
      <c r="Y2623" s="618"/>
      <c r="Z2623" s="618"/>
      <c r="AC2623" s="619"/>
      <c r="AD2623" s="620"/>
      <c r="AJ2623" s="668"/>
      <c r="AO2623" s="612"/>
      <c r="AP2623" s="612"/>
      <c r="AY2623" s="623"/>
      <c r="BD2623" s="611"/>
      <c r="BG2623" s="624"/>
      <c r="BH2623" s="625"/>
      <c r="BI2623" s="672"/>
      <c r="BO2623" s="612"/>
      <c r="BY2623" s="669"/>
      <c r="CA2623" s="669"/>
    </row>
    <row r="2624" spans="3:79" s="610" customFormat="1">
      <c r="C2624" s="611"/>
      <c r="D2624" s="612"/>
      <c r="E2624" s="613"/>
      <c r="F2624" s="614"/>
      <c r="J2624" s="612"/>
      <c r="N2624" s="668"/>
      <c r="P2624" s="618"/>
      <c r="Q2624" s="618"/>
      <c r="R2624" s="618"/>
      <c r="S2624" s="618"/>
      <c r="T2624" s="618"/>
      <c r="U2624" s="618"/>
      <c r="V2624" s="618"/>
      <c r="W2624" s="618"/>
      <c r="X2624" s="618"/>
      <c r="Y2624" s="618"/>
      <c r="Z2624" s="618"/>
      <c r="AC2624" s="619"/>
      <c r="AD2624" s="620"/>
      <c r="AJ2624" s="668"/>
      <c r="AO2624" s="612"/>
      <c r="AP2624" s="612"/>
      <c r="AY2624" s="623"/>
      <c r="BD2624" s="611"/>
      <c r="BG2624" s="624"/>
      <c r="BH2624" s="625"/>
      <c r="BI2624" s="672"/>
      <c r="BO2624" s="612"/>
      <c r="BY2624" s="669"/>
      <c r="CA2624" s="669"/>
    </row>
    <row r="2625" spans="3:79" s="610" customFormat="1">
      <c r="C2625" s="611"/>
      <c r="D2625" s="612"/>
      <c r="E2625" s="613"/>
      <c r="F2625" s="614"/>
      <c r="J2625" s="612"/>
      <c r="N2625" s="668"/>
      <c r="P2625" s="618"/>
      <c r="Q2625" s="618"/>
      <c r="R2625" s="618"/>
      <c r="S2625" s="618"/>
      <c r="T2625" s="618"/>
      <c r="U2625" s="618"/>
      <c r="V2625" s="618"/>
      <c r="W2625" s="618"/>
      <c r="X2625" s="618"/>
      <c r="Y2625" s="618"/>
      <c r="Z2625" s="618"/>
      <c r="AC2625" s="619"/>
      <c r="AD2625" s="620"/>
      <c r="AJ2625" s="668"/>
      <c r="AO2625" s="612"/>
      <c r="AP2625" s="612"/>
      <c r="AY2625" s="623"/>
      <c r="BD2625" s="611"/>
      <c r="BG2625" s="624"/>
      <c r="BH2625" s="625"/>
      <c r="BI2625" s="672"/>
      <c r="BO2625" s="612"/>
      <c r="BY2625" s="669"/>
      <c r="CA2625" s="669"/>
    </row>
    <row r="2626" spans="3:79" s="610" customFormat="1">
      <c r="C2626" s="611"/>
      <c r="D2626" s="612"/>
      <c r="E2626" s="613"/>
      <c r="F2626" s="614"/>
      <c r="J2626" s="612"/>
      <c r="N2626" s="668"/>
      <c r="P2626" s="618"/>
      <c r="Q2626" s="618"/>
      <c r="R2626" s="618"/>
      <c r="S2626" s="618"/>
      <c r="T2626" s="618"/>
      <c r="U2626" s="618"/>
      <c r="V2626" s="618"/>
      <c r="W2626" s="618"/>
      <c r="X2626" s="618"/>
      <c r="Y2626" s="618"/>
      <c r="Z2626" s="618"/>
      <c r="AC2626" s="619"/>
      <c r="AD2626" s="620"/>
      <c r="AJ2626" s="668"/>
      <c r="AO2626" s="612"/>
      <c r="AP2626" s="612"/>
      <c r="AY2626" s="623"/>
      <c r="BD2626" s="611"/>
      <c r="BG2626" s="624"/>
      <c r="BH2626" s="625"/>
      <c r="BI2626" s="672"/>
      <c r="BO2626" s="612"/>
      <c r="BY2626" s="669"/>
      <c r="CA2626" s="669"/>
    </row>
    <row r="2627" spans="3:79" s="610" customFormat="1">
      <c r="C2627" s="611"/>
      <c r="D2627" s="612"/>
      <c r="E2627" s="613"/>
      <c r="F2627" s="614"/>
      <c r="J2627" s="612"/>
      <c r="N2627" s="668"/>
      <c r="P2627" s="618"/>
      <c r="Q2627" s="618"/>
      <c r="R2627" s="618"/>
      <c r="S2627" s="618"/>
      <c r="T2627" s="618"/>
      <c r="U2627" s="618"/>
      <c r="V2627" s="618"/>
      <c r="W2627" s="618"/>
      <c r="X2627" s="618"/>
      <c r="Y2627" s="618"/>
      <c r="Z2627" s="618"/>
      <c r="AC2627" s="619"/>
      <c r="AD2627" s="620"/>
      <c r="AJ2627" s="668"/>
      <c r="AO2627" s="612"/>
      <c r="AP2627" s="612"/>
      <c r="AY2627" s="623"/>
      <c r="BD2627" s="611"/>
      <c r="BG2627" s="624"/>
      <c r="BH2627" s="625"/>
      <c r="BI2627" s="672"/>
      <c r="BO2627" s="612"/>
      <c r="BY2627" s="669"/>
      <c r="CA2627" s="669"/>
    </row>
    <row r="2628" spans="3:79" s="610" customFormat="1">
      <c r="C2628" s="611"/>
      <c r="D2628" s="612"/>
      <c r="E2628" s="613"/>
      <c r="F2628" s="614"/>
      <c r="J2628" s="612"/>
      <c r="N2628" s="668"/>
      <c r="P2628" s="618"/>
      <c r="Q2628" s="618"/>
      <c r="R2628" s="618"/>
      <c r="S2628" s="618"/>
      <c r="T2628" s="618"/>
      <c r="U2628" s="618"/>
      <c r="V2628" s="618"/>
      <c r="W2628" s="618"/>
      <c r="X2628" s="618"/>
      <c r="Y2628" s="618"/>
      <c r="Z2628" s="618"/>
      <c r="AC2628" s="619"/>
      <c r="AD2628" s="620"/>
      <c r="AJ2628" s="668"/>
      <c r="AO2628" s="612"/>
      <c r="AP2628" s="612"/>
      <c r="AY2628" s="623"/>
      <c r="BD2628" s="611"/>
      <c r="BG2628" s="624"/>
      <c r="BH2628" s="625"/>
      <c r="BI2628" s="672"/>
      <c r="BO2628" s="612"/>
      <c r="BY2628" s="669"/>
      <c r="CA2628" s="669"/>
    </row>
    <row r="2629" spans="3:79" s="610" customFormat="1">
      <c r="C2629" s="611"/>
      <c r="D2629" s="612"/>
      <c r="E2629" s="613"/>
      <c r="F2629" s="614"/>
      <c r="J2629" s="612"/>
      <c r="N2629" s="668"/>
      <c r="P2629" s="618"/>
      <c r="Q2629" s="618"/>
      <c r="R2629" s="618"/>
      <c r="S2629" s="618"/>
      <c r="T2629" s="618"/>
      <c r="U2629" s="618"/>
      <c r="V2629" s="618"/>
      <c r="W2629" s="618"/>
      <c r="X2629" s="618"/>
      <c r="Y2629" s="618"/>
      <c r="Z2629" s="618"/>
      <c r="AC2629" s="619"/>
      <c r="AD2629" s="620"/>
      <c r="AJ2629" s="668"/>
      <c r="AO2629" s="612"/>
      <c r="AP2629" s="612"/>
      <c r="AY2629" s="623"/>
      <c r="BD2629" s="611"/>
      <c r="BG2629" s="624"/>
      <c r="BH2629" s="625"/>
      <c r="BI2629" s="672"/>
      <c r="BO2629" s="612"/>
      <c r="BY2629" s="669"/>
      <c r="CA2629" s="669"/>
    </row>
    <row r="2630" spans="3:79" s="610" customFormat="1">
      <c r="C2630" s="611"/>
      <c r="D2630" s="612"/>
      <c r="E2630" s="613"/>
      <c r="F2630" s="614"/>
      <c r="J2630" s="612"/>
      <c r="N2630" s="668"/>
      <c r="P2630" s="618"/>
      <c r="Q2630" s="618"/>
      <c r="R2630" s="618"/>
      <c r="S2630" s="618"/>
      <c r="T2630" s="618"/>
      <c r="U2630" s="618"/>
      <c r="V2630" s="618"/>
      <c r="W2630" s="618"/>
      <c r="X2630" s="618"/>
      <c r="Y2630" s="618"/>
      <c r="Z2630" s="618"/>
      <c r="AC2630" s="619"/>
      <c r="AD2630" s="620"/>
      <c r="AJ2630" s="668"/>
      <c r="AO2630" s="612"/>
      <c r="AP2630" s="612"/>
      <c r="AY2630" s="623"/>
      <c r="BD2630" s="611"/>
      <c r="BG2630" s="624"/>
      <c r="BH2630" s="625"/>
      <c r="BI2630" s="672"/>
      <c r="BO2630" s="612"/>
      <c r="BY2630" s="669"/>
      <c r="CA2630" s="669"/>
    </row>
    <row r="2631" spans="3:79" s="610" customFormat="1">
      <c r="C2631" s="611"/>
      <c r="D2631" s="612"/>
      <c r="E2631" s="613"/>
      <c r="F2631" s="614"/>
      <c r="J2631" s="612"/>
      <c r="N2631" s="668"/>
      <c r="P2631" s="618"/>
      <c r="Q2631" s="618"/>
      <c r="R2631" s="618"/>
      <c r="S2631" s="618"/>
      <c r="T2631" s="618"/>
      <c r="U2631" s="618"/>
      <c r="V2631" s="618"/>
      <c r="W2631" s="618"/>
      <c r="X2631" s="618"/>
      <c r="Y2631" s="618"/>
      <c r="Z2631" s="618"/>
      <c r="AC2631" s="619"/>
      <c r="AD2631" s="620"/>
      <c r="AJ2631" s="668"/>
      <c r="AO2631" s="612"/>
      <c r="AP2631" s="612"/>
      <c r="AY2631" s="623"/>
      <c r="BD2631" s="611"/>
      <c r="BG2631" s="624"/>
      <c r="BH2631" s="625"/>
      <c r="BI2631" s="672"/>
      <c r="BO2631" s="612"/>
      <c r="BY2631" s="669"/>
      <c r="CA2631" s="669"/>
    </row>
    <row r="2632" spans="3:79" s="610" customFormat="1">
      <c r="C2632" s="611"/>
      <c r="D2632" s="612"/>
      <c r="E2632" s="613"/>
      <c r="F2632" s="614"/>
      <c r="J2632" s="612"/>
      <c r="N2632" s="668"/>
      <c r="P2632" s="618"/>
      <c r="Q2632" s="618"/>
      <c r="R2632" s="618"/>
      <c r="S2632" s="618"/>
      <c r="T2632" s="618"/>
      <c r="U2632" s="618"/>
      <c r="V2632" s="618"/>
      <c r="W2632" s="618"/>
      <c r="X2632" s="618"/>
      <c r="Y2632" s="618"/>
      <c r="Z2632" s="618"/>
      <c r="AC2632" s="619"/>
      <c r="AD2632" s="620"/>
      <c r="AJ2632" s="668"/>
      <c r="AO2632" s="612"/>
      <c r="AP2632" s="612"/>
      <c r="AY2632" s="623"/>
      <c r="BD2632" s="611"/>
      <c r="BG2632" s="624"/>
      <c r="BH2632" s="625"/>
      <c r="BI2632" s="672"/>
      <c r="BO2632" s="612"/>
      <c r="BY2632" s="669"/>
      <c r="CA2632" s="669"/>
    </row>
    <row r="2633" spans="3:79" s="610" customFormat="1">
      <c r="C2633" s="611"/>
      <c r="D2633" s="612"/>
      <c r="E2633" s="613"/>
      <c r="F2633" s="614"/>
      <c r="J2633" s="612"/>
      <c r="N2633" s="668"/>
      <c r="P2633" s="618"/>
      <c r="Q2633" s="618"/>
      <c r="R2633" s="618"/>
      <c r="S2633" s="618"/>
      <c r="T2633" s="618"/>
      <c r="U2633" s="618"/>
      <c r="V2633" s="618"/>
      <c r="W2633" s="618"/>
      <c r="X2633" s="618"/>
      <c r="Y2633" s="618"/>
      <c r="Z2633" s="618"/>
      <c r="AC2633" s="619"/>
      <c r="AD2633" s="620"/>
      <c r="AJ2633" s="668"/>
      <c r="AO2633" s="612"/>
      <c r="AP2633" s="612"/>
      <c r="AY2633" s="623"/>
      <c r="BD2633" s="611"/>
      <c r="BG2633" s="624"/>
      <c r="BH2633" s="625"/>
      <c r="BI2633" s="672"/>
      <c r="BO2633" s="612"/>
      <c r="BY2633" s="669"/>
      <c r="CA2633" s="669"/>
    </row>
    <row r="2634" spans="3:79" s="610" customFormat="1">
      <c r="C2634" s="611"/>
      <c r="D2634" s="612"/>
      <c r="E2634" s="613"/>
      <c r="F2634" s="614"/>
      <c r="J2634" s="612"/>
      <c r="N2634" s="668"/>
      <c r="P2634" s="618"/>
      <c r="Q2634" s="618"/>
      <c r="R2634" s="618"/>
      <c r="S2634" s="618"/>
      <c r="T2634" s="618"/>
      <c r="U2634" s="618"/>
      <c r="V2634" s="618"/>
      <c r="W2634" s="618"/>
      <c r="X2634" s="618"/>
      <c r="Y2634" s="618"/>
      <c r="Z2634" s="618"/>
      <c r="AC2634" s="619"/>
      <c r="AD2634" s="620"/>
      <c r="AJ2634" s="668"/>
      <c r="AO2634" s="612"/>
      <c r="AP2634" s="612"/>
      <c r="AY2634" s="623"/>
      <c r="BD2634" s="611"/>
      <c r="BG2634" s="624"/>
      <c r="BH2634" s="625"/>
      <c r="BI2634" s="672"/>
      <c r="BO2634" s="612"/>
      <c r="BY2634" s="669"/>
      <c r="CA2634" s="669"/>
    </row>
    <row r="2635" spans="3:79" s="610" customFormat="1">
      <c r="C2635" s="611"/>
      <c r="D2635" s="612"/>
      <c r="E2635" s="613"/>
      <c r="F2635" s="614"/>
      <c r="J2635" s="612"/>
      <c r="N2635" s="668"/>
      <c r="P2635" s="618"/>
      <c r="Q2635" s="618"/>
      <c r="R2635" s="618"/>
      <c r="S2635" s="618"/>
      <c r="T2635" s="618"/>
      <c r="U2635" s="618"/>
      <c r="V2635" s="618"/>
      <c r="W2635" s="618"/>
      <c r="X2635" s="618"/>
      <c r="Y2635" s="618"/>
      <c r="Z2635" s="618"/>
      <c r="AC2635" s="619"/>
      <c r="AD2635" s="620"/>
      <c r="AJ2635" s="668"/>
      <c r="AO2635" s="612"/>
      <c r="AP2635" s="612"/>
      <c r="AY2635" s="623"/>
      <c r="BD2635" s="611"/>
      <c r="BG2635" s="624"/>
      <c r="BH2635" s="625"/>
      <c r="BI2635" s="672"/>
      <c r="BO2635" s="612"/>
      <c r="BY2635" s="669"/>
      <c r="CA2635" s="669"/>
    </row>
    <row r="2636" spans="3:79" s="610" customFormat="1">
      <c r="C2636" s="611"/>
      <c r="D2636" s="612"/>
      <c r="E2636" s="613"/>
      <c r="F2636" s="614"/>
      <c r="J2636" s="612"/>
      <c r="N2636" s="668"/>
      <c r="P2636" s="618"/>
      <c r="Q2636" s="618"/>
      <c r="R2636" s="618"/>
      <c r="S2636" s="618"/>
      <c r="T2636" s="618"/>
      <c r="U2636" s="618"/>
      <c r="V2636" s="618"/>
      <c r="W2636" s="618"/>
      <c r="X2636" s="618"/>
      <c r="Y2636" s="618"/>
      <c r="Z2636" s="618"/>
      <c r="AC2636" s="619"/>
      <c r="AD2636" s="620"/>
      <c r="AJ2636" s="668"/>
      <c r="AO2636" s="612"/>
      <c r="AP2636" s="612"/>
      <c r="AY2636" s="623"/>
      <c r="BD2636" s="611"/>
      <c r="BG2636" s="624"/>
      <c r="BH2636" s="625"/>
      <c r="BI2636" s="672"/>
      <c r="BO2636" s="612"/>
      <c r="BY2636" s="669"/>
      <c r="CA2636" s="669"/>
    </row>
    <row r="2637" spans="3:79" s="610" customFormat="1">
      <c r="C2637" s="611"/>
      <c r="D2637" s="612"/>
      <c r="E2637" s="613"/>
      <c r="F2637" s="614"/>
      <c r="J2637" s="612"/>
      <c r="N2637" s="668"/>
      <c r="P2637" s="618"/>
      <c r="Q2637" s="618"/>
      <c r="R2637" s="618"/>
      <c r="S2637" s="618"/>
      <c r="T2637" s="618"/>
      <c r="U2637" s="618"/>
      <c r="V2637" s="618"/>
      <c r="W2637" s="618"/>
      <c r="X2637" s="618"/>
      <c r="Y2637" s="618"/>
      <c r="Z2637" s="618"/>
      <c r="AC2637" s="619"/>
      <c r="AD2637" s="620"/>
      <c r="AJ2637" s="668"/>
      <c r="AO2637" s="612"/>
      <c r="AP2637" s="612"/>
      <c r="AY2637" s="623"/>
      <c r="BD2637" s="611"/>
      <c r="BG2637" s="624"/>
      <c r="BH2637" s="625"/>
      <c r="BI2637" s="672"/>
      <c r="BO2637" s="612"/>
      <c r="BY2637" s="669"/>
      <c r="CA2637" s="669"/>
    </row>
    <row r="2638" spans="3:79" s="610" customFormat="1">
      <c r="C2638" s="611"/>
      <c r="D2638" s="612"/>
      <c r="E2638" s="613"/>
      <c r="F2638" s="614"/>
      <c r="J2638" s="612"/>
      <c r="N2638" s="668"/>
      <c r="P2638" s="618"/>
      <c r="Q2638" s="618"/>
      <c r="R2638" s="618"/>
      <c r="S2638" s="618"/>
      <c r="T2638" s="618"/>
      <c r="U2638" s="618"/>
      <c r="V2638" s="618"/>
      <c r="W2638" s="618"/>
      <c r="X2638" s="618"/>
      <c r="Y2638" s="618"/>
      <c r="Z2638" s="618"/>
      <c r="AC2638" s="619"/>
      <c r="AD2638" s="620"/>
      <c r="AJ2638" s="668"/>
      <c r="AO2638" s="612"/>
      <c r="AP2638" s="612"/>
      <c r="AY2638" s="623"/>
      <c r="BD2638" s="611"/>
      <c r="BG2638" s="624"/>
      <c r="BH2638" s="625"/>
      <c r="BI2638" s="672"/>
      <c r="BO2638" s="612"/>
      <c r="BY2638" s="669"/>
      <c r="CA2638" s="669"/>
    </row>
    <row r="2639" spans="3:79" s="610" customFormat="1">
      <c r="C2639" s="611"/>
      <c r="D2639" s="612"/>
      <c r="E2639" s="613"/>
      <c r="F2639" s="614"/>
      <c r="J2639" s="612"/>
      <c r="N2639" s="668"/>
      <c r="P2639" s="618"/>
      <c r="Q2639" s="618"/>
      <c r="R2639" s="618"/>
      <c r="S2639" s="618"/>
      <c r="T2639" s="618"/>
      <c r="U2639" s="618"/>
      <c r="V2639" s="618"/>
      <c r="W2639" s="618"/>
      <c r="X2639" s="618"/>
      <c r="Y2639" s="618"/>
      <c r="Z2639" s="618"/>
      <c r="AC2639" s="619"/>
      <c r="AD2639" s="620"/>
      <c r="AJ2639" s="668"/>
      <c r="AO2639" s="612"/>
      <c r="AP2639" s="612"/>
      <c r="AY2639" s="623"/>
      <c r="BD2639" s="611"/>
      <c r="BG2639" s="624"/>
      <c r="BH2639" s="625"/>
      <c r="BI2639" s="672"/>
      <c r="BO2639" s="612"/>
      <c r="BY2639" s="669"/>
      <c r="CA2639" s="669"/>
    </row>
    <row r="2640" spans="3:79" s="610" customFormat="1">
      <c r="C2640" s="611"/>
      <c r="D2640" s="612"/>
      <c r="E2640" s="613"/>
      <c r="F2640" s="614"/>
      <c r="J2640" s="612"/>
      <c r="N2640" s="668"/>
      <c r="P2640" s="618"/>
      <c r="Q2640" s="618"/>
      <c r="R2640" s="618"/>
      <c r="S2640" s="618"/>
      <c r="T2640" s="618"/>
      <c r="U2640" s="618"/>
      <c r="V2640" s="618"/>
      <c r="W2640" s="618"/>
      <c r="X2640" s="618"/>
      <c r="Y2640" s="618"/>
      <c r="Z2640" s="618"/>
      <c r="AC2640" s="619"/>
      <c r="AD2640" s="620"/>
      <c r="AJ2640" s="668"/>
      <c r="AO2640" s="612"/>
      <c r="AP2640" s="612"/>
      <c r="AY2640" s="623"/>
      <c r="BD2640" s="611"/>
      <c r="BG2640" s="624"/>
      <c r="BH2640" s="625"/>
      <c r="BI2640" s="672"/>
      <c r="BO2640" s="612"/>
      <c r="BY2640" s="669"/>
      <c r="CA2640" s="669"/>
    </row>
    <row r="2641" spans="3:79" s="610" customFormat="1">
      <c r="C2641" s="611"/>
      <c r="D2641" s="612"/>
      <c r="E2641" s="613"/>
      <c r="F2641" s="614"/>
      <c r="J2641" s="612"/>
      <c r="N2641" s="668"/>
      <c r="P2641" s="618"/>
      <c r="Q2641" s="618"/>
      <c r="R2641" s="618"/>
      <c r="S2641" s="618"/>
      <c r="T2641" s="618"/>
      <c r="U2641" s="618"/>
      <c r="V2641" s="618"/>
      <c r="W2641" s="618"/>
      <c r="X2641" s="618"/>
      <c r="Y2641" s="618"/>
      <c r="Z2641" s="618"/>
      <c r="AC2641" s="619"/>
      <c r="AD2641" s="620"/>
      <c r="AJ2641" s="668"/>
      <c r="AO2641" s="612"/>
      <c r="AP2641" s="612"/>
      <c r="AY2641" s="623"/>
      <c r="BD2641" s="611"/>
      <c r="BG2641" s="624"/>
      <c r="BH2641" s="625"/>
      <c r="BI2641" s="672"/>
      <c r="BO2641" s="612"/>
      <c r="BY2641" s="669"/>
      <c r="CA2641" s="669"/>
    </row>
    <row r="2642" spans="3:79" s="610" customFormat="1">
      <c r="C2642" s="611"/>
      <c r="D2642" s="612"/>
      <c r="E2642" s="613"/>
      <c r="F2642" s="614"/>
      <c r="J2642" s="612"/>
      <c r="N2642" s="668"/>
      <c r="P2642" s="618"/>
      <c r="Q2642" s="618"/>
      <c r="R2642" s="618"/>
      <c r="S2642" s="618"/>
      <c r="T2642" s="618"/>
      <c r="U2642" s="618"/>
      <c r="V2642" s="618"/>
      <c r="W2642" s="618"/>
      <c r="X2642" s="618"/>
      <c r="Y2642" s="618"/>
      <c r="Z2642" s="618"/>
      <c r="AC2642" s="619"/>
      <c r="AD2642" s="620"/>
      <c r="AJ2642" s="668"/>
      <c r="AO2642" s="612"/>
      <c r="AP2642" s="612"/>
      <c r="AY2642" s="623"/>
      <c r="BD2642" s="611"/>
      <c r="BG2642" s="624"/>
      <c r="BH2642" s="625"/>
      <c r="BI2642" s="672"/>
      <c r="BO2642" s="612"/>
      <c r="BY2642" s="669"/>
      <c r="CA2642" s="669"/>
    </row>
    <row r="2643" spans="3:79" s="610" customFormat="1">
      <c r="C2643" s="611"/>
      <c r="D2643" s="612"/>
      <c r="E2643" s="613"/>
      <c r="F2643" s="614"/>
      <c r="J2643" s="612"/>
      <c r="N2643" s="668"/>
      <c r="P2643" s="618"/>
      <c r="Q2643" s="618"/>
      <c r="R2643" s="618"/>
      <c r="S2643" s="618"/>
      <c r="T2643" s="618"/>
      <c r="U2643" s="618"/>
      <c r="V2643" s="618"/>
      <c r="W2643" s="618"/>
      <c r="X2643" s="618"/>
      <c r="Y2643" s="618"/>
      <c r="Z2643" s="618"/>
      <c r="AC2643" s="619"/>
      <c r="AD2643" s="620"/>
      <c r="AJ2643" s="668"/>
      <c r="AO2643" s="612"/>
      <c r="AP2643" s="612"/>
      <c r="AY2643" s="623"/>
      <c r="BD2643" s="611"/>
      <c r="BG2643" s="624"/>
      <c r="BH2643" s="625"/>
      <c r="BI2643" s="672"/>
      <c r="BO2643" s="612"/>
      <c r="BY2643" s="669"/>
      <c r="CA2643" s="669"/>
    </row>
    <row r="2644" spans="3:79" s="610" customFormat="1">
      <c r="C2644" s="611"/>
      <c r="D2644" s="612"/>
      <c r="E2644" s="613"/>
      <c r="F2644" s="614"/>
      <c r="J2644" s="612"/>
      <c r="N2644" s="668"/>
      <c r="P2644" s="618"/>
      <c r="Q2644" s="618"/>
      <c r="R2644" s="618"/>
      <c r="S2644" s="618"/>
      <c r="T2644" s="618"/>
      <c r="U2644" s="618"/>
      <c r="V2644" s="618"/>
      <c r="W2644" s="618"/>
      <c r="X2644" s="618"/>
      <c r="Y2644" s="618"/>
      <c r="Z2644" s="618"/>
      <c r="AC2644" s="619"/>
      <c r="AD2644" s="620"/>
      <c r="AJ2644" s="668"/>
      <c r="AO2644" s="612"/>
      <c r="AP2644" s="612"/>
      <c r="AY2644" s="623"/>
      <c r="BD2644" s="611"/>
      <c r="BG2644" s="624"/>
      <c r="BH2644" s="625"/>
      <c r="BI2644" s="672"/>
      <c r="BO2644" s="612"/>
      <c r="BY2644" s="669"/>
      <c r="CA2644" s="669"/>
    </row>
    <row r="2645" spans="3:79" s="610" customFormat="1">
      <c r="C2645" s="611"/>
      <c r="D2645" s="612"/>
      <c r="E2645" s="613"/>
      <c r="F2645" s="614"/>
      <c r="J2645" s="612"/>
      <c r="N2645" s="668"/>
      <c r="P2645" s="618"/>
      <c r="Q2645" s="618"/>
      <c r="R2645" s="618"/>
      <c r="S2645" s="618"/>
      <c r="T2645" s="618"/>
      <c r="U2645" s="618"/>
      <c r="V2645" s="618"/>
      <c r="W2645" s="618"/>
      <c r="X2645" s="618"/>
      <c r="Y2645" s="618"/>
      <c r="Z2645" s="618"/>
      <c r="AC2645" s="619"/>
      <c r="AD2645" s="620"/>
      <c r="AJ2645" s="668"/>
      <c r="AO2645" s="612"/>
      <c r="AP2645" s="612"/>
      <c r="AY2645" s="623"/>
      <c r="BD2645" s="611"/>
      <c r="BG2645" s="624"/>
      <c r="BH2645" s="625"/>
      <c r="BI2645" s="672"/>
      <c r="BO2645" s="612"/>
      <c r="BY2645" s="669"/>
      <c r="CA2645" s="669"/>
    </row>
    <row r="2646" spans="3:79" s="610" customFormat="1">
      <c r="C2646" s="611"/>
      <c r="D2646" s="612"/>
      <c r="E2646" s="613"/>
      <c r="F2646" s="614"/>
      <c r="J2646" s="612"/>
      <c r="N2646" s="668"/>
      <c r="P2646" s="618"/>
      <c r="Q2646" s="618"/>
      <c r="R2646" s="618"/>
      <c r="S2646" s="618"/>
      <c r="T2646" s="618"/>
      <c r="U2646" s="618"/>
      <c r="V2646" s="618"/>
      <c r="W2646" s="618"/>
      <c r="X2646" s="618"/>
      <c r="Y2646" s="618"/>
      <c r="Z2646" s="618"/>
      <c r="AC2646" s="619"/>
      <c r="AD2646" s="620"/>
      <c r="AJ2646" s="668"/>
      <c r="AO2646" s="612"/>
      <c r="AP2646" s="612"/>
      <c r="AY2646" s="623"/>
      <c r="BD2646" s="611"/>
      <c r="BG2646" s="624"/>
      <c r="BH2646" s="625"/>
      <c r="BI2646" s="672"/>
      <c r="BO2646" s="612"/>
      <c r="BY2646" s="669"/>
      <c r="CA2646" s="669"/>
    </row>
    <row r="2647" spans="3:79" s="610" customFormat="1">
      <c r="C2647" s="611"/>
      <c r="D2647" s="612"/>
      <c r="E2647" s="613"/>
      <c r="F2647" s="614"/>
      <c r="J2647" s="612"/>
      <c r="N2647" s="668"/>
      <c r="P2647" s="618"/>
      <c r="Q2647" s="618"/>
      <c r="R2647" s="618"/>
      <c r="S2647" s="618"/>
      <c r="T2647" s="618"/>
      <c r="U2647" s="618"/>
      <c r="V2647" s="618"/>
      <c r="W2647" s="618"/>
      <c r="X2647" s="618"/>
      <c r="Y2647" s="618"/>
      <c r="Z2647" s="618"/>
      <c r="AC2647" s="619"/>
      <c r="AD2647" s="620"/>
      <c r="AJ2647" s="668"/>
      <c r="AO2647" s="612"/>
      <c r="AP2647" s="612"/>
      <c r="AY2647" s="623"/>
      <c r="BD2647" s="611"/>
      <c r="BG2647" s="624"/>
      <c r="BH2647" s="625"/>
      <c r="BI2647" s="672"/>
      <c r="BO2647" s="612"/>
      <c r="BY2647" s="669"/>
      <c r="CA2647" s="669"/>
    </row>
    <row r="2648" spans="3:79" s="610" customFormat="1">
      <c r="C2648" s="611"/>
      <c r="D2648" s="612"/>
      <c r="E2648" s="613"/>
      <c r="F2648" s="614"/>
      <c r="J2648" s="612"/>
      <c r="N2648" s="668"/>
      <c r="P2648" s="618"/>
      <c r="Q2648" s="618"/>
      <c r="R2648" s="618"/>
      <c r="S2648" s="618"/>
      <c r="T2648" s="618"/>
      <c r="U2648" s="618"/>
      <c r="V2648" s="618"/>
      <c r="W2648" s="618"/>
      <c r="X2648" s="618"/>
      <c r="Y2648" s="618"/>
      <c r="Z2648" s="618"/>
      <c r="AC2648" s="619"/>
      <c r="AD2648" s="620"/>
      <c r="AJ2648" s="668"/>
      <c r="AO2648" s="612"/>
      <c r="AP2648" s="612"/>
      <c r="AY2648" s="623"/>
      <c r="BD2648" s="611"/>
      <c r="BG2648" s="624"/>
      <c r="BH2648" s="625"/>
      <c r="BI2648" s="672"/>
      <c r="BO2648" s="612"/>
      <c r="BY2648" s="669"/>
      <c r="CA2648" s="669"/>
    </row>
    <row r="2649" spans="3:79" s="610" customFormat="1">
      <c r="C2649" s="611"/>
      <c r="D2649" s="612"/>
      <c r="E2649" s="613"/>
      <c r="F2649" s="614"/>
      <c r="J2649" s="612"/>
      <c r="N2649" s="668"/>
      <c r="P2649" s="618"/>
      <c r="Q2649" s="618"/>
      <c r="R2649" s="618"/>
      <c r="S2649" s="618"/>
      <c r="T2649" s="618"/>
      <c r="U2649" s="618"/>
      <c r="V2649" s="618"/>
      <c r="W2649" s="618"/>
      <c r="X2649" s="618"/>
      <c r="Y2649" s="618"/>
      <c r="Z2649" s="618"/>
      <c r="AC2649" s="619"/>
      <c r="AD2649" s="620"/>
      <c r="AJ2649" s="668"/>
      <c r="AO2649" s="612"/>
      <c r="AP2649" s="612"/>
      <c r="AY2649" s="623"/>
      <c r="BD2649" s="611"/>
      <c r="BG2649" s="624"/>
      <c r="BH2649" s="625"/>
      <c r="BI2649" s="672"/>
      <c r="BO2649" s="612"/>
      <c r="BY2649" s="669"/>
      <c r="CA2649" s="669"/>
    </row>
    <row r="2650" spans="3:79" s="610" customFormat="1">
      <c r="C2650" s="611"/>
      <c r="D2650" s="612"/>
      <c r="E2650" s="613"/>
      <c r="F2650" s="614"/>
      <c r="J2650" s="612"/>
      <c r="N2650" s="668"/>
      <c r="P2650" s="618"/>
      <c r="Q2650" s="618"/>
      <c r="R2650" s="618"/>
      <c r="S2650" s="618"/>
      <c r="T2650" s="618"/>
      <c r="U2650" s="618"/>
      <c r="V2650" s="618"/>
      <c r="W2650" s="618"/>
      <c r="X2650" s="618"/>
      <c r="Y2650" s="618"/>
      <c r="Z2650" s="618"/>
      <c r="AC2650" s="619"/>
      <c r="AD2650" s="620"/>
      <c r="AJ2650" s="668"/>
      <c r="AO2650" s="612"/>
      <c r="AP2650" s="612"/>
      <c r="AY2650" s="623"/>
      <c r="BD2650" s="611"/>
      <c r="BG2650" s="624"/>
      <c r="BH2650" s="625"/>
      <c r="BI2650" s="672"/>
      <c r="BO2650" s="612"/>
      <c r="BY2650" s="669"/>
      <c r="CA2650" s="669"/>
    </row>
    <row r="2651" spans="3:79" s="610" customFormat="1">
      <c r="C2651" s="611"/>
      <c r="D2651" s="612"/>
      <c r="E2651" s="613"/>
      <c r="F2651" s="614"/>
      <c r="J2651" s="612"/>
      <c r="N2651" s="668"/>
      <c r="P2651" s="618"/>
      <c r="Q2651" s="618"/>
      <c r="R2651" s="618"/>
      <c r="S2651" s="618"/>
      <c r="T2651" s="618"/>
      <c r="U2651" s="618"/>
      <c r="V2651" s="618"/>
      <c r="W2651" s="618"/>
      <c r="X2651" s="618"/>
      <c r="Y2651" s="618"/>
      <c r="Z2651" s="618"/>
      <c r="AC2651" s="619"/>
      <c r="AD2651" s="620"/>
      <c r="AJ2651" s="668"/>
      <c r="AO2651" s="612"/>
      <c r="AP2651" s="612"/>
      <c r="AY2651" s="623"/>
      <c r="BD2651" s="611"/>
      <c r="BG2651" s="624"/>
      <c r="BH2651" s="625"/>
      <c r="BI2651" s="672"/>
      <c r="BO2651" s="612"/>
      <c r="BY2651" s="669"/>
      <c r="CA2651" s="669"/>
    </row>
    <row r="2652" spans="3:79" s="610" customFormat="1">
      <c r="C2652" s="611"/>
      <c r="D2652" s="612"/>
      <c r="E2652" s="613"/>
      <c r="F2652" s="614"/>
      <c r="J2652" s="612"/>
      <c r="N2652" s="668"/>
      <c r="P2652" s="618"/>
      <c r="Q2652" s="618"/>
      <c r="R2652" s="618"/>
      <c r="S2652" s="618"/>
      <c r="T2652" s="618"/>
      <c r="U2652" s="618"/>
      <c r="V2652" s="618"/>
      <c r="W2652" s="618"/>
      <c r="X2652" s="618"/>
      <c r="Y2652" s="618"/>
      <c r="Z2652" s="618"/>
      <c r="AC2652" s="619"/>
      <c r="AD2652" s="620"/>
      <c r="AJ2652" s="668"/>
      <c r="AO2652" s="612"/>
      <c r="AP2652" s="612"/>
      <c r="AY2652" s="623"/>
      <c r="BD2652" s="611"/>
      <c r="BG2652" s="624"/>
      <c r="BH2652" s="625"/>
      <c r="BI2652" s="672"/>
      <c r="BO2652" s="612"/>
      <c r="BY2652" s="669"/>
      <c r="CA2652" s="669"/>
    </row>
    <row r="2653" spans="3:79" s="610" customFormat="1">
      <c r="C2653" s="611"/>
      <c r="D2653" s="612"/>
      <c r="E2653" s="613"/>
      <c r="F2653" s="614"/>
      <c r="J2653" s="612"/>
      <c r="N2653" s="668"/>
      <c r="P2653" s="618"/>
      <c r="Q2653" s="618"/>
      <c r="R2653" s="618"/>
      <c r="S2653" s="618"/>
      <c r="T2653" s="618"/>
      <c r="U2653" s="618"/>
      <c r="V2653" s="618"/>
      <c r="W2653" s="618"/>
      <c r="X2653" s="618"/>
      <c r="Y2653" s="618"/>
      <c r="Z2653" s="618"/>
      <c r="AC2653" s="619"/>
      <c r="AD2653" s="620"/>
      <c r="AJ2653" s="668"/>
      <c r="AO2653" s="612"/>
      <c r="AP2653" s="612"/>
      <c r="AY2653" s="623"/>
      <c r="BD2653" s="611"/>
      <c r="BG2653" s="624"/>
      <c r="BH2653" s="625"/>
      <c r="BI2653" s="672"/>
      <c r="BO2653" s="612"/>
      <c r="BY2653" s="669"/>
      <c r="CA2653" s="669"/>
    </row>
    <row r="2654" spans="3:79" s="610" customFormat="1">
      <c r="C2654" s="611"/>
      <c r="D2654" s="612"/>
      <c r="E2654" s="613"/>
      <c r="F2654" s="614"/>
      <c r="J2654" s="612"/>
      <c r="N2654" s="668"/>
      <c r="P2654" s="618"/>
      <c r="Q2654" s="618"/>
      <c r="R2654" s="618"/>
      <c r="S2654" s="618"/>
      <c r="T2654" s="618"/>
      <c r="U2654" s="618"/>
      <c r="V2654" s="618"/>
      <c r="W2654" s="618"/>
      <c r="X2654" s="618"/>
      <c r="Y2654" s="618"/>
      <c r="Z2654" s="618"/>
      <c r="AC2654" s="619"/>
      <c r="AD2654" s="620"/>
      <c r="AJ2654" s="668"/>
      <c r="AO2654" s="612"/>
      <c r="AP2654" s="612"/>
      <c r="AY2654" s="623"/>
      <c r="BD2654" s="611"/>
      <c r="BG2654" s="624"/>
      <c r="BH2654" s="625"/>
      <c r="BI2654" s="672"/>
      <c r="BO2654" s="612"/>
      <c r="BY2654" s="669"/>
      <c r="CA2654" s="669"/>
    </row>
    <row r="2655" spans="3:79" s="610" customFormat="1">
      <c r="C2655" s="611"/>
      <c r="D2655" s="612"/>
      <c r="E2655" s="613"/>
      <c r="F2655" s="614"/>
      <c r="J2655" s="612"/>
      <c r="N2655" s="668"/>
      <c r="P2655" s="618"/>
      <c r="Q2655" s="618"/>
      <c r="R2655" s="618"/>
      <c r="S2655" s="618"/>
      <c r="T2655" s="618"/>
      <c r="U2655" s="618"/>
      <c r="V2655" s="618"/>
      <c r="W2655" s="618"/>
      <c r="X2655" s="618"/>
      <c r="Y2655" s="618"/>
      <c r="Z2655" s="618"/>
      <c r="AC2655" s="619"/>
      <c r="AD2655" s="620"/>
      <c r="AJ2655" s="668"/>
      <c r="AO2655" s="612"/>
      <c r="AP2655" s="612"/>
      <c r="AY2655" s="623"/>
      <c r="BD2655" s="611"/>
      <c r="BG2655" s="624"/>
      <c r="BH2655" s="625"/>
      <c r="BI2655" s="672"/>
      <c r="BO2655" s="612"/>
      <c r="BY2655" s="669"/>
      <c r="CA2655" s="669"/>
    </row>
    <row r="2656" spans="3:79" s="610" customFormat="1">
      <c r="C2656" s="611"/>
      <c r="D2656" s="612"/>
      <c r="E2656" s="613"/>
      <c r="F2656" s="614"/>
      <c r="J2656" s="612"/>
      <c r="N2656" s="668"/>
      <c r="P2656" s="618"/>
      <c r="Q2656" s="618"/>
      <c r="R2656" s="618"/>
      <c r="S2656" s="618"/>
      <c r="T2656" s="618"/>
      <c r="U2656" s="618"/>
      <c r="V2656" s="618"/>
      <c r="W2656" s="618"/>
      <c r="X2656" s="618"/>
      <c r="Y2656" s="618"/>
      <c r="Z2656" s="618"/>
      <c r="AC2656" s="619"/>
      <c r="AD2656" s="620"/>
      <c r="AJ2656" s="668"/>
      <c r="AO2656" s="612"/>
      <c r="AP2656" s="612"/>
      <c r="AY2656" s="623"/>
      <c r="BD2656" s="611"/>
      <c r="BG2656" s="624"/>
      <c r="BH2656" s="625"/>
      <c r="BI2656" s="672"/>
      <c r="BO2656" s="612"/>
      <c r="BY2656" s="669"/>
      <c r="CA2656" s="669"/>
    </row>
    <row r="2657" spans="3:79" s="610" customFormat="1">
      <c r="C2657" s="611"/>
      <c r="D2657" s="612"/>
      <c r="E2657" s="613"/>
      <c r="F2657" s="614"/>
      <c r="J2657" s="612"/>
      <c r="N2657" s="668"/>
      <c r="P2657" s="618"/>
      <c r="Q2657" s="618"/>
      <c r="R2657" s="618"/>
      <c r="S2657" s="618"/>
      <c r="T2657" s="618"/>
      <c r="U2657" s="618"/>
      <c r="V2657" s="618"/>
      <c r="W2657" s="618"/>
      <c r="X2657" s="618"/>
      <c r="Y2657" s="618"/>
      <c r="Z2657" s="618"/>
      <c r="AC2657" s="619"/>
      <c r="AD2657" s="620"/>
      <c r="AJ2657" s="668"/>
      <c r="AO2657" s="612"/>
      <c r="AP2657" s="612"/>
      <c r="AY2657" s="623"/>
      <c r="BD2657" s="611"/>
      <c r="BG2657" s="624"/>
      <c r="BH2657" s="625"/>
      <c r="BI2657" s="672"/>
      <c r="BO2657" s="612"/>
      <c r="BY2657" s="669"/>
      <c r="CA2657" s="669"/>
    </row>
    <row r="2658" spans="3:79" s="610" customFormat="1">
      <c r="C2658" s="611"/>
      <c r="D2658" s="612"/>
      <c r="E2658" s="613"/>
      <c r="F2658" s="614"/>
      <c r="J2658" s="612"/>
      <c r="N2658" s="668"/>
      <c r="P2658" s="618"/>
      <c r="Q2658" s="618"/>
      <c r="R2658" s="618"/>
      <c r="S2658" s="618"/>
      <c r="T2658" s="618"/>
      <c r="U2658" s="618"/>
      <c r="V2658" s="618"/>
      <c r="W2658" s="618"/>
      <c r="X2658" s="618"/>
      <c r="Y2658" s="618"/>
      <c r="Z2658" s="618"/>
      <c r="AC2658" s="619"/>
      <c r="AD2658" s="620"/>
      <c r="AJ2658" s="668"/>
      <c r="AO2658" s="612"/>
      <c r="AP2658" s="612"/>
      <c r="AY2658" s="623"/>
      <c r="BD2658" s="611"/>
      <c r="BG2658" s="624"/>
      <c r="BH2658" s="625"/>
      <c r="BI2658" s="672"/>
      <c r="BO2658" s="612"/>
      <c r="BY2658" s="669"/>
      <c r="CA2658" s="669"/>
    </row>
    <row r="2659" spans="3:79" s="610" customFormat="1">
      <c r="C2659" s="611"/>
      <c r="D2659" s="612"/>
      <c r="E2659" s="613"/>
      <c r="F2659" s="614"/>
      <c r="J2659" s="612"/>
      <c r="N2659" s="668"/>
      <c r="P2659" s="618"/>
      <c r="Q2659" s="618"/>
      <c r="R2659" s="618"/>
      <c r="S2659" s="618"/>
      <c r="T2659" s="618"/>
      <c r="U2659" s="618"/>
      <c r="V2659" s="618"/>
      <c r="W2659" s="618"/>
      <c r="X2659" s="618"/>
      <c r="Y2659" s="618"/>
      <c r="Z2659" s="618"/>
      <c r="AC2659" s="619"/>
      <c r="AD2659" s="620"/>
      <c r="AJ2659" s="668"/>
      <c r="AO2659" s="612"/>
      <c r="AP2659" s="612"/>
      <c r="AY2659" s="623"/>
      <c r="BD2659" s="611"/>
      <c r="BG2659" s="624"/>
      <c r="BH2659" s="625"/>
      <c r="BI2659" s="672"/>
      <c r="BO2659" s="612"/>
      <c r="BY2659" s="669"/>
      <c r="CA2659" s="669"/>
    </row>
    <row r="2660" spans="3:79" s="610" customFormat="1">
      <c r="C2660" s="611"/>
      <c r="D2660" s="612"/>
      <c r="E2660" s="613"/>
      <c r="F2660" s="614"/>
      <c r="J2660" s="612"/>
      <c r="N2660" s="668"/>
      <c r="P2660" s="618"/>
      <c r="Q2660" s="618"/>
      <c r="R2660" s="618"/>
      <c r="S2660" s="618"/>
      <c r="T2660" s="618"/>
      <c r="U2660" s="618"/>
      <c r="V2660" s="618"/>
      <c r="W2660" s="618"/>
      <c r="X2660" s="618"/>
      <c r="Y2660" s="618"/>
      <c r="Z2660" s="618"/>
      <c r="AC2660" s="619"/>
      <c r="AD2660" s="620"/>
      <c r="AJ2660" s="668"/>
      <c r="AO2660" s="612"/>
      <c r="AP2660" s="612"/>
      <c r="AY2660" s="623"/>
      <c r="BD2660" s="611"/>
      <c r="BG2660" s="624"/>
      <c r="BH2660" s="625"/>
      <c r="BI2660" s="672"/>
      <c r="BO2660" s="612"/>
      <c r="BY2660" s="669"/>
      <c r="CA2660" s="669"/>
    </row>
    <row r="2661" spans="3:79" s="610" customFormat="1">
      <c r="C2661" s="611"/>
      <c r="D2661" s="612"/>
      <c r="E2661" s="613"/>
      <c r="F2661" s="614"/>
      <c r="J2661" s="612"/>
      <c r="N2661" s="668"/>
      <c r="P2661" s="618"/>
      <c r="Q2661" s="618"/>
      <c r="R2661" s="618"/>
      <c r="S2661" s="618"/>
      <c r="T2661" s="618"/>
      <c r="U2661" s="618"/>
      <c r="V2661" s="618"/>
      <c r="W2661" s="618"/>
      <c r="X2661" s="618"/>
      <c r="Y2661" s="618"/>
      <c r="Z2661" s="618"/>
      <c r="AC2661" s="619"/>
      <c r="AD2661" s="620"/>
      <c r="AJ2661" s="668"/>
      <c r="AO2661" s="612"/>
      <c r="AP2661" s="612"/>
      <c r="AY2661" s="623"/>
      <c r="BD2661" s="611"/>
      <c r="BG2661" s="624"/>
      <c r="BH2661" s="625"/>
      <c r="BI2661" s="672"/>
      <c r="BO2661" s="612"/>
      <c r="BY2661" s="669"/>
      <c r="CA2661" s="669"/>
    </row>
    <row r="2662" spans="3:79" s="610" customFormat="1">
      <c r="C2662" s="611"/>
      <c r="D2662" s="612"/>
      <c r="E2662" s="613"/>
      <c r="F2662" s="614"/>
      <c r="J2662" s="612"/>
      <c r="N2662" s="668"/>
      <c r="P2662" s="618"/>
      <c r="Q2662" s="618"/>
      <c r="R2662" s="618"/>
      <c r="S2662" s="618"/>
      <c r="T2662" s="618"/>
      <c r="U2662" s="618"/>
      <c r="V2662" s="618"/>
      <c r="W2662" s="618"/>
      <c r="X2662" s="618"/>
      <c r="Y2662" s="618"/>
      <c r="Z2662" s="618"/>
      <c r="AC2662" s="619"/>
      <c r="AD2662" s="620"/>
      <c r="AJ2662" s="668"/>
      <c r="AO2662" s="612"/>
      <c r="AP2662" s="612"/>
      <c r="AY2662" s="623"/>
      <c r="BD2662" s="611"/>
      <c r="BG2662" s="624"/>
      <c r="BH2662" s="625"/>
      <c r="BI2662" s="672"/>
      <c r="BO2662" s="612"/>
      <c r="BY2662" s="669"/>
      <c r="CA2662" s="669"/>
    </row>
    <row r="2663" spans="3:79" s="610" customFormat="1">
      <c r="C2663" s="611"/>
      <c r="D2663" s="612"/>
      <c r="E2663" s="613"/>
      <c r="F2663" s="614"/>
      <c r="J2663" s="612"/>
      <c r="N2663" s="668"/>
      <c r="P2663" s="618"/>
      <c r="Q2663" s="618"/>
      <c r="R2663" s="618"/>
      <c r="S2663" s="618"/>
      <c r="T2663" s="618"/>
      <c r="U2663" s="618"/>
      <c r="V2663" s="618"/>
      <c r="W2663" s="618"/>
      <c r="X2663" s="618"/>
      <c r="Y2663" s="618"/>
      <c r="Z2663" s="618"/>
      <c r="AC2663" s="619"/>
      <c r="AD2663" s="620"/>
      <c r="AJ2663" s="668"/>
      <c r="AO2663" s="612"/>
      <c r="AP2663" s="612"/>
      <c r="AY2663" s="623"/>
      <c r="BD2663" s="611"/>
      <c r="BG2663" s="624"/>
      <c r="BH2663" s="625"/>
      <c r="BI2663" s="672"/>
      <c r="BO2663" s="612"/>
      <c r="BY2663" s="669"/>
      <c r="CA2663" s="669"/>
    </row>
    <row r="2664" spans="3:79" s="610" customFormat="1">
      <c r="C2664" s="611"/>
      <c r="D2664" s="612"/>
      <c r="E2664" s="613"/>
      <c r="F2664" s="614"/>
      <c r="J2664" s="612"/>
      <c r="N2664" s="668"/>
      <c r="P2664" s="618"/>
      <c r="Q2664" s="618"/>
      <c r="R2664" s="618"/>
      <c r="S2664" s="618"/>
      <c r="T2664" s="618"/>
      <c r="U2664" s="618"/>
      <c r="V2664" s="618"/>
      <c r="W2664" s="618"/>
      <c r="X2664" s="618"/>
      <c r="Y2664" s="618"/>
      <c r="Z2664" s="618"/>
      <c r="AC2664" s="619"/>
      <c r="AD2664" s="620"/>
      <c r="AJ2664" s="668"/>
      <c r="AO2664" s="612"/>
      <c r="AP2664" s="612"/>
      <c r="AY2664" s="623"/>
      <c r="BD2664" s="611"/>
      <c r="BG2664" s="624"/>
      <c r="BH2664" s="625"/>
      <c r="BI2664" s="672"/>
      <c r="BO2664" s="612"/>
      <c r="BY2664" s="669"/>
      <c r="CA2664" s="669"/>
    </row>
    <row r="2665" spans="3:79" s="610" customFormat="1">
      <c r="C2665" s="611"/>
      <c r="D2665" s="612"/>
      <c r="E2665" s="613"/>
      <c r="F2665" s="614"/>
      <c r="J2665" s="612"/>
      <c r="N2665" s="668"/>
      <c r="P2665" s="618"/>
      <c r="Q2665" s="618"/>
      <c r="R2665" s="618"/>
      <c r="S2665" s="618"/>
      <c r="T2665" s="618"/>
      <c r="U2665" s="618"/>
      <c r="V2665" s="618"/>
      <c r="W2665" s="618"/>
      <c r="X2665" s="618"/>
      <c r="Y2665" s="618"/>
      <c r="Z2665" s="618"/>
      <c r="AC2665" s="619"/>
      <c r="AD2665" s="620"/>
      <c r="AJ2665" s="668"/>
      <c r="AO2665" s="612"/>
      <c r="AP2665" s="612"/>
      <c r="AY2665" s="623"/>
      <c r="BD2665" s="611"/>
      <c r="BG2665" s="624"/>
      <c r="BH2665" s="625"/>
      <c r="BI2665" s="672"/>
      <c r="BO2665" s="612"/>
      <c r="BY2665" s="669"/>
      <c r="CA2665" s="669"/>
    </row>
    <row r="2666" spans="3:79" s="610" customFormat="1">
      <c r="C2666" s="611"/>
      <c r="D2666" s="612"/>
      <c r="E2666" s="613"/>
      <c r="F2666" s="614"/>
      <c r="J2666" s="612"/>
      <c r="N2666" s="668"/>
      <c r="P2666" s="618"/>
      <c r="Q2666" s="618"/>
      <c r="R2666" s="618"/>
      <c r="S2666" s="618"/>
      <c r="T2666" s="618"/>
      <c r="U2666" s="618"/>
      <c r="V2666" s="618"/>
      <c r="W2666" s="618"/>
      <c r="X2666" s="618"/>
      <c r="Y2666" s="618"/>
      <c r="Z2666" s="618"/>
      <c r="AC2666" s="619"/>
      <c r="AD2666" s="620"/>
      <c r="AJ2666" s="668"/>
      <c r="AO2666" s="612"/>
      <c r="AP2666" s="612"/>
      <c r="AY2666" s="623"/>
      <c r="BD2666" s="611"/>
      <c r="BG2666" s="624"/>
      <c r="BH2666" s="625"/>
      <c r="BI2666" s="672"/>
      <c r="BO2666" s="612"/>
      <c r="BY2666" s="669"/>
      <c r="CA2666" s="669"/>
    </row>
    <row r="2667" spans="3:79" s="610" customFormat="1">
      <c r="C2667" s="611"/>
      <c r="D2667" s="612"/>
      <c r="E2667" s="613"/>
      <c r="F2667" s="614"/>
      <c r="J2667" s="612"/>
      <c r="N2667" s="668"/>
      <c r="P2667" s="618"/>
      <c r="Q2667" s="618"/>
      <c r="R2667" s="618"/>
      <c r="S2667" s="618"/>
      <c r="T2667" s="618"/>
      <c r="U2667" s="618"/>
      <c r="V2667" s="618"/>
      <c r="W2667" s="618"/>
      <c r="X2667" s="618"/>
      <c r="Y2667" s="618"/>
      <c r="Z2667" s="618"/>
      <c r="AC2667" s="619"/>
      <c r="AD2667" s="620"/>
      <c r="AJ2667" s="668"/>
      <c r="AO2667" s="612"/>
      <c r="AP2667" s="612"/>
      <c r="AY2667" s="623"/>
      <c r="BD2667" s="611"/>
      <c r="BG2667" s="624"/>
      <c r="BH2667" s="625"/>
      <c r="BI2667" s="672"/>
      <c r="BO2667" s="612"/>
      <c r="BY2667" s="669"/>
      <c r="CA2667" s="669"/>
    </row>
    <row r="2668" spans="3:79" s="610" customFormat="1">
      <c r="C2668" s="611"/>
      <c r="D2668" s="612"/>
      <c r="E2668" s="613"/>
      <c r="F2668" s="614"/>
      <c r="J2668" s="612"/>
      <c r="N2668" s="668"/>
      <c r="P2668" s="618"/>
      <c r="Q2668" s="618"/>
      <c r="R2668" s="618"/>
      <c r="S2668" s="618"/>
      <c r="T2668" s="618"/>
      <c r="U2668" s="618"/>
      <c r="V2668" s="618"/>
      <c r="W2668" s="618"/>
      <c r="X2668" s="618"/>
      <c r="Y2668" s="618"/>
      <c r="Z2668" s="618"/>
      <c r="AC2668" s="619"/>
      <c r="AD2668" s="620"/>
      <c r="AJ2668" s="668"/>
      <c r="AO2668" s="612"/>
      <c r="AP2668" s="612"/>
      <c r="AY2668" s="623"/>
      <c r="BD2668" s="611"/>
      <c r="BG2668" s="624"/>
      <c r="BH2668" s="625"/>
      <c r="BI2668" s="672"/>
      <c r="BO2668" s="612"/>
      <c r="BY2668" s="669"/>
      <c r="CA2668" s="669"/>
    </row>
    <row r="2669" spans="3:79" s="610" customFormat="1">
      <c r="C2669" s="611"/>
      <c r="D2669" s="612"/>
      <c r="E2669" s="613"/>
      <c r="F2669" s="614"/>
      <c r="J2669" s="612"/>
      <c r="N2669" s="668"/>
      <c r="P2669" s="618"/>
      <c r="Q2669" s="618"/>
      <c r="R2669" s="618"/>
      <c r="S2669" s="618"/>
      <c r="T2669" s="618"/>
      <c r="U2669" s="618"/>
      <c r="V2669" s="618"/>
      <c r="W2669" s="618"/>
      <c r="X2669" s="618"/>
      <c r="Y2669" s="618"/>
      <c r="Z2669" s="618"/>
      <c r="AC2669" s="619"/>
      <c r="AD2669" s="620"/>
      <c r="AJ2669" s="668"/>
      <c r="AO2669" s="612"/>
      <c r="AP2669" s="612"/>
      <c r="AY2669" s="623"/>
      <c r="BD2669" s="611"/>
      <c r="BG2669" s="624"/>
      <c r="BH2669" s="625"/>
      <c r="BI2669" s="672"/>
      <c r="BO2669" s="612"/>
      <c r="BY2669" s="669"/>
      <c r="CA2669" s="669"/>
    </row>
    <row r="2670" spans="3:79" s="610" customFormat="1">
      <c r="C2670" s="611"/>
      <c r="D2670" s="612"/>
      <c r="E2670" s="613"/>
      <c r="F2670" s="614"/>
      <c r="J2670" s="612"/>
      <c r="N2670" s="668"/>
      <c r="P2670" s="618"/>
      <c r="Q2670" s="618"/>
      <c r="R2670" s="618"/>
      <c r="S2670" s="618"/>
      <c r="T2670" s="618"/>
      <c r="U2670" s="618"/>
      <c r="V2670" s="618"/>
      <c r="W2670" s="618"/>
      <c r="X2670" s="618"/>
      <c r="Y2670" s="618"/>
      <c r="Z2670" s="618"/>
      <c r="AC2670" s="619"/>
      <c r="AD2670" s="620"/>
      <c r="AJ2670" s="668"/>
      <c r="AO2670" s="612"/>
      <c r="AP2670" s="612"/>
      <c r="AY2670" s="623"/>
      <c r="BD2670" s="611"/>
      <c r="BG2670" s="624"/>
      <c r="BH2670" s="625"/>
      <c r="BI2670" s="672"/>
      <c r="BO2670" s="612"/>
      <c r="BY2670" s="669"/>
      <c r="CA2670" s="669"/>
    </row>
    <row r="2671" spans="3:79" s="610" customFormat="1">
      <c r="C2671" s="611"/>
      <c r="D2671" s="612"/>
      <c r="E2671" s="613"/>
      <c r="F2671" s="614"/>
      <c r="J2671" s="612"/>
      <c r="N2671" s="668"/>
      <c r="P2671" s="618"/>
      <c r="Q2671" s="618"/>
      <c r="R2671" s="618"/>
      <c r="S2671" s="618"/>
      <c r="T2671" s="618"/>
      <c r="U2671" s="618"/>
      <c r="V2671" s="618"/>
      <c r="W2671" s="618"/>
      <c r="X2671" s="618"/>
      <c r="Y2671" s="618"/>
      <c r="Z2671" s="618"/>
      <c r="AC2671" s="619"/>
      <c r="AD2671" s="620"/>
      <c r="AJ2671" s="668"/>
      <c r="AO2671" s="612"/>
      <c r="AP2671" s="612"/>
      <c r="AY2671" s="623"/>
      <c r="BD2671" s="611"/>
      <c r="BG2671" s="624"/>
      <c r="BH2671" s="625"/>
      <c r="BI2671" s="672"/>
      <c r="BO2671" s="612"/>
      <c r="BY2671" s="669"/>
      <c r="CA2671" s="669"/>
    </row>
    <row r="2672" spans="3:79" s="610" customFormat="1">
      <c r="C2672" s="611"/>
      <c r="D2672" s="612"/>
      <c r="E2672" s="613"/>
      <c r="F2672" s="614"/>
      <c r="J2672" s="612"/>
      <c r="N2672" s="668"/>
      <c r="P2672" s="618"/>
      <c r="Q2672" s="618"/>
      <c r="R2672" s="618"/>
      <c r="S2672" s="618"/>
      <c r="T2672" s="618"/>
      <c r="U2672" s="618"/>
      <c r="V2672" s="618"/>
      <c r="W2672" s="618"/>
      <c r="X2672" s="618"/>
      <c r="Y2672" s="618"/>
      <c r="Z2672" s="618"/>
      <c r="AC2672" s="619"/>
      <c r="AD2672" s="620"/>
      <c r="AJ2672" s="668"/>
      <c r="AO2672" s="612"/>
      <c r="AP2672" s="612"/>
      <c r="AY2672" s="623"/>
      <c r="BD2672" s="611"/>
      <c r="BG2672" s="624"/>
      <c r="BH2672" s="625"/>
      <c r="BI2672" s="672"/>
      <c r="BO2672" s="612"/>
      <c r="BY2672" s="669"/>
      <c r="CA2672" s="669"/>
    </row>
    <row r="2673" spans="3:79" s="610" customFormat="1">
      <c r="C2673" s="611"/>
      <c r="D2673" s="612"/>
      <c r="E2673" s="613"/>
      <c r="F2673" s="614"/>
      <c r="J2673" s="612"/>
      <c r="N2673" s="668"/>
      <c r="P2673" s="618"/>
      <c r="Q2673" s="618"/>
      <c r="R2673" s="618"/>
      <c r="S2673" s="618"/>
      <c r="T2673" s="618"/>
      <c r="U2673" s="618"/>
      <c r="V2673" s="618"/>
      <c r="W2673" s="618"/>
      <c r="X2673" s="618"/>
      <c r="Y2673" s="618"/>
      <c r="Z2673" s="618"/>
      <c r="AC2673" s="619"/>
      <c r="AD2673" s="620"/>
      <c r="AJ2673" s="668"/>
      <c r="AO2673" s="612"/>
      <c r="AP2673" s="612"/>
      <c r="AY2673" s="623"/>
      <c r="BD2673" s="611"/>
      <c r="BG2673" s="624"/>
      <c r="BH2673" s="625"/>
      <c r="BI2673" s="672"/>
      <c r="BO2673" s="612"/>
      <c r="BY2673" s="669"/>
      <c r="CA2673" s="669"/>
    </row>
    <row r="2674" spans="3:79" s="610" customFormat="1">
      <c r="C2674" s="611"/>
      <c r="D2674" s="612"/>
      <c r="E2674" s="613"/>
      <c r="F2674" s="614"/>
      <c r="J2674" s="612"/>
      <c r="N2674" s="668"/>
      <c r="P2674" s="618"/>
      <c r="Q2674" s="618"/>
      <c r="R2674" s="618"/>
      <c r="S2674" s="618"/>
      <c r="T2674" s="618"/>
      <c r="U2674" s="618"/>
      <c r="V2674" s="618"/>
      <c r="W2674" s="618"/>
      <c r="X2674" s="618"/>
      <c r="Y2674" s="618"/>
      <c r="Z2674" s="618"/>
      <c r="AC2674" s="619"/>
      <c r="AD2674" s="620"/>
      <c r="AJ2674" s="668"/>
      <c r="AO2674" s="612"/>
      <c r="AP2674" s="612"/>
      <c r="AY2674" s="623"/>
      <c r="BD2674" s="611"/>
      <c r="BG2674" s="624"/>
      <c r="BH2674" s="625"/>
      <c r="BI2674" s="672"/>
      <c r="BO2674" s="612"/>
      <c r="BY2674" s="669"/>
      <c r="CA2674" s="669"/>
    </row>
    <row r="2675" spans="3:79" s="610" customFormat="1">
      <c r="C2675" s="611"/>
      <c r="D2675" s="612"/>
      <c r="E2675" s="613"/>
      <c r="F2675" s="614"/>
      <c r="J2675" s="612"/>
      <c r="N2675" s="668"/>
      <c r="P2675" s="618"/>
      <c r="Q2675" s="618"/>
      <c r="R2675" s="618"/>
      <c r="S2675" s="618"/>
      <c r="T2675" s="618"/>
      <c r="U2675" s="618"/>
      <c r="V2675" s="618"/>
      <c r="W2675" s="618"/>
      <c r="X2675" s="618"/>
      <c r="Y2675" s="618"/>
      <c r="Z2675" s="618"/>
      <c r="AC2675" s="619"/>
      <c r="AD2675" s="620"/>
      <c r="AJ2675" s="668"/>
      <c r="AO2675" s="612"/>
      <c r="AP2675" s="612"/>
      <c r="AY2675" s="623"/>
      <c r="BD2675" s="611"/>
      <c r="BG2675" s="624"/>
      <c r="BH2675" s="625"/>
      <c r="BI2675" s="672"/>
      <c r="BO2675" s="612"/>
      <c r="BY2675" s="669"/>
      <c r="CA2675" s="669"/>
    </row>
    <row r="2676" spans="3:79" s="610" customFormat="1">
      <c r="C2676" s="611"/>
      <c r="D2676" s="612"/>
      <c r="E2676" s="613"/>
      <c r="F2676" s="614"/>
      <c r="J2676" s="612"/>
      <c r="N2676" s="668"/>
      <c r="P2676" s="618"/>
      <c r="Q2676" s="618"/>
      <c r="R2676" s="618"/>
      <c r="S2676" s="618"/>
      <c r="T2676" s="618"/>
      <c r="U2676" s="618"/>
      <c r="V2676" s="618"/>
      <c r="W2676" s="618"/>
      <c r="X2676" s="618"/>
      <c r="Y2676" s="618"/>
      <c r="Z2676" s="618"/>
      <c r="AC2676" s="619"/>
      <c r="AD2676" s="620"/>
      <c r="AJ2676" s="668"/>
      <c r="AO2676" s="612"/>
      <c r="AP2676" s="612"/>
      <c r="AY2676" s="623"/>
      <c r="BD2676" s="611"/>
      <c r="BG2676" s="624"/>
      <c r="BH2676" s="625"/>
      <c r="BI2676" s="672"/>
      <c r="BO2676" s="612"/>
      <c r="BY2676" s="669"/>
      <c r="CA2676" s="669"/>
    </row>
    <row r="2677" spans="3:79" s="610" customFormat="1">
      <c r="C2677" s="611"/>
      <c r="D2677" s="612"/>
      <c r="E2677" s="613"/>
      <c r="F2677" s="614"/>
      <c r="J2677" s="612"/>
      <c r="N2677" s="668"/>
      <c r="P2677" s="618"/>
      <c r="Q2677" s="618"/>
      <c r="R2677" s="618"/>
      <c r="S2677" s="618"/>
      <c r="T2677" s="618"/>
      <c r="U2677" s="618"/>
      <c r="V2677" s="618"/>
      <c r="W2677" s="618"/>
      <c r="X2677" s="618"/>
      <c r="Y2677" s="618"/>
      <c r="Z2677" s="618"/>
      <c r="AC2677" s="619"/>
      <c r="AD2677" s="620"/>
      <c r="AJ2677" s="668"/>
      <c r="AO2677" s="612"/>
      <c r="AP2677" s="612"/>
      <c r="AY2677" s="623"/>
      <c r="BD2677" s="611"/>
      <c r="BG2677" s="624"/>
      <c r="BH2677" s="625"/>
      <c r="BI2677" s="672"/>
      <c r="BO2677" s="612"/>
      <c r="BY2677" s="669"/>
      <c r="CA2677" s="669"/>
    </row>
    <row r="2678" spans="3:79" s="610" customFormat="1">
      <c r="C2678" s="611"/>
      <c r="D2678" s="612"/>
      <c r="E2678" s="613"/>
      <c r="F2678" s="614"/>
      <c r="J2678" s="612"/>
      <c r="N2678" s="668"/>
      <c r="P2678" s="618"/>
      <c r="Q2678" s="618"/>
      <c r="R2678" s="618"/>
      <c r="S2678" s="618"/>
      <c r="T2678" s="618"/>
      <c r="U2678" s="618"/>
      <c r="V2678" s="618"/>
      <c r="W2678" s="618"/>
      <c r="X2678" s="618"/>
      <c r="Y2678" s="618"/>
      <c r="Z2678" s="618"/>
      <c r="AC2678" s="619"/>
      <c r="AD2678" s="620"/>
      <c r="AJ2678" s="668"/>
      <c r="AO2678" s="612"/>
      <c r="AP2678" s="612"/>
      <c r="AY2678" s="623"/>
      <c r="BD2678" s="611"/>
      <c r="BG2678" s="624"/>
      <c r="BH2678" s="625"/>
      <c r="BI2678" s="672"/>
      <c r="BO2678" s="612"/>
      <c r="BY2678" s="669"/>
      <c r="CA2678" s="669"/>
    </row>
    <row r="2679" spans="3:79" s="610" customFormat="1">
      <c r="C2679" s="611"/>
      <c r="D2679" s="612"/>
      <c r="E2679" s="613"/>
      <c r="F2679" s="614"/>
      <c r="J2679" s="612"/>
      <c r="N2679" s="668"/>
      <c r="P2679" s="618"/>
      <c r="Q2679" s="618"/>
      <c r="R2679" s="618"/>
      <c r="S2679" s="618"/>
      <c r="T2679" s="618"/>
      <c r="U2679" s="618"/>
      <c r="V2679" s="618"/>
      <c r="W2679" s="618"/>
      <c r="X2679" s="618"/>
      <c r="Y2679" s="618"/>
      <c r="Z2679" s="618"/>
      <c r="AC2679" s="619"/>
      <c r="AD2679" s="620"/>
      <c r="AJ2679" s="668"/>
      <c r="AO2679" s="612"/>
      <c r="AP2679" s="612"/>
      <c r="AY2679" s="623"/>
      <c r="BD2679" s="611"/>
      <c r="BG2679" s="624"/>
      <c r="BH2679" s="625"/>
      <c r="BI2679" s="672"/>
      <c r="BO2679" s="612"/>
      <c r="BY2679" s="669"/>
      <c r="CA2679" s="669"/>
    </row>
    <row r="2680" spans="3:79" s="610" customFormat="1">
      <c r="C2680" s="611"/>
      <c r="D2680" s="612"/>
      <c r="E2680" s="613"/>
      <c r="F2680" s="614"/>
      <c r="J2680" s="612"/>
      <c r="N2680" s="668"/>
      <c r="P2680" s="618"/>
      <c r="Q2680" s="618"/>
      <c r="R2680" s="618"/>
      <c r="S2680" s="618"/>
      <c r="T2680" s="618"/>
      <c r="U2680" s="618"/>
      <c r="V2680" s="618"/>
      <c r="W2680" s="618"/>
      <c r="X2680" s="618"/>
      <c r="Y2680" s="618"/>
      <c r="Z2680" s="618"/>
      <c r="AC2680" s="619"/>
      <c r="AD2680" s="620"/>
      <c r="AJ2680" s="668"/>
      <c r="AO2680" s="612"/>
      <c r="AP2680" s="612"/>
      <c r="AY2680" s="623"/>
      <c r="BD2680" s="611"/>
      <c r="BG2680" s="624"/>
      <c r="BH2680" s="625"/>
      <c r="BI2680" s="672"/>
      <c r="BO2680" s="612"/>
      <c r="BY2680" s="669"/>
      <c r="CA2680" s="669"/>
    </row>
    <row r="2681" spans="3:79" s="610" customFormat="1">
      <c r="C2681" s="611"/>
      <c r="D2681" s="612"/>
      <c r="E2681" s="613"/>
      <c r="F2681" s="614"/>
      <c r="J2681" s="612"/>
      <c r="N2681" s="668"/>
      <c r="P2681" s="618"/>
      <c r="Q2681" s="618"/>
      <c r="R2681" s="618"/>
      <c r="S2681" s="618"/>
      <c r="T2681" s="618"/>
      <c r="U2681" s="618"/>
      <c r="V2681" s="618"/>
      <c r="W2681" s="618"/>
      <c r="X2681" s="618"/>
      <c r="Y2681" s="618"/>
      <c r="Z2681" s="618"/>
      <c r="AC2681" s="619"/>
      <c r="AD2681" s="620"/>
      <c r="AJ2681" s="668"/>
      <c r="AO2681" s="612"/>
      <c r="AP2681" s="612"/>
      <c r="AY2681" s="623"/>
      <c r="BD2681" s="611"/>
      <c r="BG2681" s="624"/>
      <c r="BH2681" s="625"/>
      <c r="BI2681" s="672"/>
      <c r="BO2681" s="612"/>
      <c r="BY2681" s="669"/>
      <c r="CA2681" s="669"/>
    </row>
    <row r="2682" spans="3:79" s="610" customFormat="1">
      <c r="C2682" s="611"/>
      <c r="D2682" s="612"/>
      <c r="E2682" s="613"/>
      <c r="F2682" s="614"/>
      <c r="J2682" s="612"/>
      <c r="N2682" s="668"/>
      <c r="P2682" s="618"/>
      <c r="Q2682" s="618"/>
      <c r="R2682" s="618"/>
      <c r="S2682" s="618"/>
      <c r="T2682" s="618"/>
      <c r="U2682" s="618"/>
      <c r="V2682" s="618"/>
      <c r="W2682" s="618"/>
      <c r="X2682" s="618"/>
      <c r="Y2682" s="618"/>
      <c r="Z2682" s="618"/>
      <c r="AC2682" s="619"/>
      <c r="AD2682" s="620"/>
      <c r="AJ2682" s="668"/>
      <c r="AO2682" s="612"/>
      <c r="AP2682" s="612"/>
      <c r="AY2682" s="623"/>
      <c r="BD2682" s="611"/>
      <c r="BG2682" s="624"/>
      <c r="BH2682" s="625"/>
      <c r="BI2682" s="672"/>
      <c r="BO2682" s="612"/>
      <c r="BY2682" s="669"/>
      <c r="CA2682" s="669"/>
    </row>
    <row r="2683" spans="3:79" s="610" customFormat="1">
      <c r="C2683" s="611"/>
      <c r="D2683" s="612"/>
      <c r="E2683" s="613"/>
      <c r="F2683" s="614"/>
      <c r="J2683" s="612"/>
      <c r="N2683" s="668"/>
      <c r="P2683" s="618"/>
      <c r="Q2683" s="618"/>
      <c r="R2683" s="618"/>
      <c r="S2683" s="618"/>
      <c r="T2683" s="618"/>
      <c r="U2683" s="618"/>
      <c r="V2683" s="618"/>
      <c r="W2683" s="618"/>
      <c r="X2683" s="618"/>
      <c r="Y2683" s="618"/>
      <c r="Z2683" s="618"/>
      <c r="AC2683" s="619"/>
      <c r="AD2683" s="620"/>
      <c r="AJ2683" s="668"/>
      <c r="AO2683" s="612"/>
      <c r="AP2683" s="612"/>
      <c r="AY2683" s="623"/>
      <c r="BD2683" s="611"/>
      <c r="BG2683" s="624"/>
      <c r="BH2683" s="625"/>
      <c r="BI2683" s="672"/>
      <c r="BO2683" s="612"/>
      <c r="BY2683" s="669"/>
      <c r="CA2683" s="669"/>
    </row>
    <row r="2684" spans="3:79" s="610" customFormat="1">
      <c r="C2684" s="611"/>
      <c r="D2684" s="612"/>
      <c r="E2684" s="613"/>
      <c r="F2684" s="614"/>
      <c r="J2684" s="612"/>
      <c r="N2684" s="668"/>
      <c r="P2684" s="618"/>
      <c r="Q2684" s="618"/>
      <c r="R2684" s="618"/>
      <c r="S2684" s="618"/>
      <c r="T2684" s="618"/>
      <c r="U2684" s="618"/>
      <c r="V2684" s="618"/>
      <c r="W2684" s="618"/>
      <c r="X2684" s="618"/>
      <c r="Y2684" s="618"/>
      <c r="Z2684" s="618"/>
      <c r="AC2684" s="619"/>
      <c r="AD2684" s="620"/>
      <c r="AJ2684" s="668"/>
      <c r="AO2684" s="612"/>
      <c r="AP2684" s="612"/>
      <c r="AY2684" s="623"/>
      <c r="BD2684" s="611"/>
      <c r="BG2684" s="624"/>
      <c r="BH2684" s="625"/>
      <c r="BI2684" s="672"/>
      <c r="BO2684" s="612"/>
      <c r="BY2684" s="669"/>
      <c r="CA2684" s="669"/>
    </row>
    <row r="2685" spans="3:79" s="610" customFormat="1">
      <c r="C2685" s="611"/>
      <c r="D2685" s="612"/>
      <c r="E2685" s="613"/>
      <c r="F2685" s="614"/>
      <c r="J2685" s="612"/>
      <c r="N2685" s="668"/>
      <c r="P2685" s="618"/>
      <c r="Q2685" s="618"/>
      <c r="R2685" s="618"/>
      <c r="S2685" s="618"/>
      <c r="T2685" s="618"/>
      <c r="U2685" s="618"/>
      <c r="V2685" s="618"/>
      <c r="W2685" s="618"/>
      <c r="X2685" s="618"/>
      <c r="Y2685" s="618"/>
      <c r="Z2685" s="618"/>
      <c r="AC2685" s="619"/>
      <c r="AD2685" s="620"/>
      <c r="AJ2685" s="668"/>
      <c r="AO2685" s="612"/>
      <c r="AP2685" s="612"/>
      <c r="AY2685" s="623"/>
      <c r="BD2685" s="611"/>
      <c r="BG2685" s="624"/>
      <c r="BH2685" s="625"/>
      <c r="BI2685" s="672"/>
      <c r="BO2685" s="612"/>
      <c r="BY2685" s="669"/>
      <c r="CA2685" s="669"/>
    </row>
    <row r="2686" spans="3:79" s="610" customFormat="1">
      <c r="C2686" s="611"/>
      <c r="D2686" s="612"/>
      <c r="E2686" s="613"/>
      <c r="F2686" s="614"/>
      <c r="J2686" s="612"/>
      <c r="N2686" s="668"/>
      <c r="P2686" s="618"/>
      <c r="Q2686" s="618"/>
      <c r="R2686" s="618"/>
      <c r="S2686" s="618"/>
      <c r="T2686" s="618"/>
      <c r="U2686" s="618"/>
      <c r="V2686" s="618"/>
      <c r="W2686" s="618"/>
      <c r="X2686" s="618"/>
      <c r="Y2686" s="618"/>
      <c r="Z2686" s="618"/>
      <c r="AC2686" s="619"/>
      <c r="AD2686" s="620"/>
      <c r="AJ2686" s="668"/>
      <c r="AO2686" s="612"/>
      <c r="AP2686" s="612"/>
      <c r="AY2686" s="623"/>
      <c r="BD2686" s="611"/>
      <c r="BG2686" s="624"/>
      <c r="BH2686" s="625"/>
      <c r="BI2686" s="672"/>
      <c r="BO2686" s="612"/>
      <c r="BY2686" s="669"/>
      <c r="CA2686" s="669"/>
    </row>
    <row r="2687" spans="3:79" s="610" customFormat="1">
      <c r="C2687" s="611"/>
      <c r="D2687" s="612"/>
      <c r="E2687" s="613"/>
      <c r="F2687" s="614"/>
      <c r="J2687" s="612"/>
      <c r="N2687" s="668"/>
      <c r="P2687" s="618"/>
      <c r="Q2687" s="618"/>
      <c r="R2687" s="618"/>
      <c r="S2687" s="618"/>
      <c r="T2687" s="618"/>
      <c r="U2687" s="618"/>
      <c r="V2687" s="618"/>
      <c r="W2687" s="618"/>
      <c r="X2687" s="618"/>
      <c r="Y2687" s="618"/>
      <c r="Z2687" s="618"/>
      <c r="AC2687" s="619"/>
      <c r="AD2687" s="620"/>
      <c r="AJ2687" s="668"/>
      <c r="AO2687" s="612"/>
      <c r="AP2687" s="612"/>
      <c r="AY2687" s="623"/>
      <c r="BD2687" s="611"/>
      <c r="BG2687" s="624"/>
      <c r="BH2687" s="625"/>
      <c r="BI2687" s="672"/>
      <c r="BO2687" s="612"/>
      <c r="BY2687" s="669"/>
      <c r="CA2687" s="669"/>
    </row>
    <row r="2688" spans="3:79" s="610" customFormat="1">
      <c r="C2688" s="611"/>
      <c r="D2688" s="612"/>
      <c r="E2688" s="613"/>
      <c r="F2688" s="614"/>
      <c r="J2688" s="612"/>
      <c r="N2688" s="668"/>
      <c r="P2688" s="618"/>
      <c r="Q2688" s="618"/>
      <c r="R2688" s="618"/>
      <c r="S2688" s="618"/>
      <c r="T2688" s="618"/>
      <c r="U2688" s="618"/>
      <c r="V2688" s="618"/>
      <c r="W2688" s="618"/>
      <c r="X2688" s="618"/>
      <c r="Y2688" s="618"/>
      <c r="Z2688" s="618"/>
      <c r="AC2688" s="619"/>
      <c r="AD2688" s="620"/>
      <c r="AJ2688" s="668"/>
      <c r="AO2688" s="612"/>
      <c r="AP2688" s="612"/>
      <c r="AY2688" s="623"/>
      <c r="BD2688" s="611"/>
      <c r="BG2688" s="624"/>
      <c r="BH2688" s="625"/>
      <c r="BI2688" s="672"/>
      <c r="BO2688" s="612"/>
      <c r="BY2688" s="669"/>
      <c r="CA2688" s="669"/>
    </row>
    <row r="2689" spans="3:79" s="610" customFormat="1">
      <c r="C2689" s="611"/>
      <c r="D2689" s="612"/>
      <c r="E2689" s="613"/>
      <c r="F2689" s="614"/>
      <c r="J2689" s="612"/>
      <c r="N2689" s="668"/>
      <c r="P2689" s="618"/>
      <c r="Q2689" s="618"/>
      <c r="R2689" s="618"/>
      <c r="S2689" s="618"/>
      <c r="T2689" s="618"/>
      <c r="U2689" s="618"/>
      <c r="V2689" s="618"/>
      <c r="W2689" s="618"/>
      <c r="X2689" s="618"/>
      <c r="Y2689" s="618"/>
      <c r="Z2689" s="618"/>
      <c r="AC2689" s="619"/>
      <c r="AD2689" s="620"/>
      <c r="AJ2689" s="668"/>
      <c r="AO2689" s="612"/>
      <c r="AP2689" s="612"/>
      <c r="AY2689" s="623"/>
      <c r="BD2689" s="611"/>
      <c r="BG2689" s="624"/>
      <c r="BH2689" s="625"/>
      <c r="BI2689" s="672"/>
      <c r="BO2689" s="612"/>
      <c r="BY2689" s="669"/>
      <c r="CA2689" s="669"/>
    </row>
    <row r="2690" spans="3:79" s="610" customFormat="1">
      <c r="C2690" s="611"/>
      <c r="D2690" s="612"/>
      <c r="E2690" s="613"/>
      <c r="F2690" s="614"/>
      <c r="J2690" s="612"/>
      <c r="N2690" s="668"/>
      <c r="P2690" s="618"/>
      <c r="Q2690" s="618"/>
      <c r="R2690" s="618"/>
      <c r="S2690" s="618"/>
      <c r="T2690" s="618"/>
      <c r="U2690" s="618"/>
      <c r="V2690" s="618"/>
      <c r="W2690" s="618"/>
      <c r="X2690" s="618"/>
      <c r="Y2690" s="618"/>
      <c r="Z2690" s="618"/>
      <c r="AC2690" s="619"/>
      <c r="AD2690" s="620"/>
      <c r="AJ2690" s="668"/>
      <c r="AO2690" s="612"/>
      <c r="AP2690" s="612"/>
      <c r="AY2690" s="623"/>
      <c r="BD2690" s="611"/>
      <c r="BG2690" s="624"/>
      <c r="BH2690" s="625"/>
      <c r="BI2690" s="672"/>
      <c r="BO2690" s="612"/>
      <c r="BY2690" s="669"/>
      <c r="CA2690" s="669"/>
    </row>
    <row r="2691" spans="3:79" s="610" customFormat="1">
      <c r="C2691" s="611"/>
      <c r="D2691" s="612"/>
      <c r="E2691" s="613"/>
      <c r="F2691" s="614"/>
      <c r="J2691" s="612"/>
      <c r="N2691" s="668"/>
      <c r="P2691" s="618"/>
      <c r="Q2691" s="618"/>
      <c r="R2691" s="618"/>
      <c r="S2691" s="618"/>
      <c r="T2691" s="618"/>
      <c r="U2691" s="618"/>
      <c r="V2691" s="618"/>
      <c r="W2691" s="618"/>
      <c r="X2691" s="618"/>
      <c r="Y2691" s="618"/>
      <c r="Z2691" s="618"/>
      <c r="AC2691" s="619"/>
      <c r="AD2691" s="620"/>
      <c r="AJ2691" s="668"/>
      <c r="AO2691" s="612"/>
      <c r="AP2691" s="612"/>
      <c r="AY2691" s="623"/>
      <c r="BD2691" s="611"/>
      <c r="BG2691" s="624"/>
      <c r="BH2691" s="625"/>
      <c r="BI2691" s="672"/>
      <c r="BO2691" s="612"/>
      <c r="BY2691" s="669"/>
      <c r="CA2691" s="669"/>
    </row>
    <row r="2692" spans="3:79" s="610" customFormat="1">
      <c r="C2692" s="611"/>
      <c r="D2692" s="612"/>
      <c r="E2692" s="613"/>
      <c r="F2692" s="614"/>
      <c r="J2692" s="612"/>
      <c r="N2692" s="668"/>
      <c r="P2692" s="618"/>
      <c r="Q2692" s="618"/>
      <c r="R2692" s="618"/>
      <c r="S2692" s="618"/>
      <c r="T2692" s="618"/>
      <c r="U2692" s="618"/>
      <c r="V2692" s="618"/>
      <c r="W2692" s="618"/>
      <c r="X2692" s="618"/>
      <c r="Y2692" s="618"/>
      <c r="Z2692" s="618"/>
      <c r="AC2692" s="619"/>
      <c r="AD2692" s="620"/>
      <c r="AJ2692" s="668"/>
      <c r="AO2692" s="612"/>
      <c r="AP2692" s="612"/>
      <c r="AY2692" s="623"/>
      <c r="BD2692" s="611"/>
      <c r="BG2692" s="624"/>
      <c r="BH2692" s="625"/>
      <c r="BI2692" s="672"/>
      <c r="BO2692" s="612"/>
      <c r="BY2692" s="669"/>
      <c r="CA2692" s="669"/>
    </row>
    <row r="2693" spans="3:79" s="610" customFormat="1">
      <c r="C2693" s="611"/>
      <c r="D2693" s="612"/>
      <c r="E2693" s="613"/>
      <c r="F2693" s="614"/>
      <c r="J2693" s="612"/>
      <c r="N2693" s="668"/>
      <c r="P2693" s="618"/>
      <c r="Q2693" s="618"/>
      <c r="R2693" s="618"/>
      <c r="S2693" s="618"/>
      <c r="T2693" s="618"/>
      <c r="U2693" s="618"/>
      <c r="V2693" s="618"/>
      <c r="W2693" s="618"/>
      <c r="X2693" s="618"/>
      <c r="Y2693" s="618"/>
      <c r="Z2693" s="618"/>
      <c r="AC2693" s="619"/>
      <c r="AD2693" s="620"/>
      <c r="AJ2693" s="668"/>
      <c r="AO2693" s="612"/>
      <c r="AP2693" s="612"/>
      <c r="AY2693" s="623"/>
      <c r="BD2693" s="611"/>
      <c r="BG2693" s="624"/>
      <c r="BH2693" s="625"/>
      <c r="BI2693" s="672"/>
      <c r="BO2693" s="612"/>
      <c r="BY2693" s="669"/>
      <c r="CA2693" s="669"/>
    </row>
    <row r="2694" spans="3:79" s="610" customFormat="1">
      <c r="C2694" s="611"/>
      <c r="D2694" s="612"/>
      <c r="E2694" s="613"/>
      <c r="F2694" s="614"/>
      <c r="J2694" s="612"/>
      <c r="N2694" s="668"/>
      <c r="P2694" s="618"/>
      <c r="Q2694" s="618"/>
      <c r="R2694" s="618"/>
      <c r="S2694" s="618"/>
      <c r="T2694" s="618"/>
      <c r="U2694" s="618"/>
      <c r="V2694" s="618"/>
      <c r="W2694" s="618"/>
      <c r="X2694" s="618"/>
      <c r="Y2694" s="618"/>
      <c r="Z2694" s="618"/>
      <c r="AC2694" s="619"/>
      <c r="AD2694" s="620"/>
      <c r="AJ2694" s="668"/>
      <c r="AO2694" s="612"/>
      <c r="AP2694" s="612"/>
      <c r="AY2694" s="623"/>
      <c r="BD2694" s="611"/>
      <c r="BG2694" s="624"/>
      <c r="BH2694" s="625"/>
      <c r="BI2694" s="672"/>
      <c r="BO2694" s="612"/>
      <c r="BY2694" s="669"/>
      <c r="CA2694" s="669"/>
    </row>
    <row r="2695" spans="3:79" s="610" customFormat="1">
      <c r="C2695" s="611"/>
      <c r="D2695" s="612"/>
      <c r="E2695" s="613"/>
      <c r="F2695" s="614"/>
      <c r="J2695" s="612"/>
      <c r="N2695" s="668"/>
      <c r="P2695" s="618"/>
      <c r="Q2695" s="618"/>
      <c r="R2695" s="618"/>
      <c r="S2695" s="618"/>
      <c r="T2695" s="618"/>
      <c r="U2695" s="618"/>
      <c r="V2695" s="618"/>
      <c r="W2695" s="618"/>
      <c r="X2695" s="618"/>
      <c r="Y2695" s="618"/>
      <c r="Z2695" s="618"/>
      <c r="AC2695" s="619"/>
      <c r="AD2695" s="620"/>
      <c r="AJ2695" s="668"/>
      <c r="AO2695" s="612"/>
      <c r="AP2695" s="612"/>
      <c r="AY2695" s="623"/>
      <c r="BD2695" s="611"/>
      <c r="BG2695" s="624"/>
      <c r="BH2695" s="625"/>
      <c r="BI2695" s="672"/>
      <c r="BO2695" s="612"/>
      <c r="BY2695" s="669"/>
      <c r="CA2695" s="669"/>
    </row>
    <row r="2696" spans="3:79" s="610" customFormat="1">
      <c r="C2696" s="611"/>
      <c r="D2696" s="612"/>
      <c r="E2696" s="613"/>
      <c r="F2696" s="614"/>
      <c r="J2696" s="612"/>
      <c r="N2696" s="668"/>
      <c r="P2696" s="618"/>
      <c r="Q2696" s="618"/>
      <c r="R2696" s="618"/>
      <c r="S2696" s="618"/>
      <c r="T2696" s="618"/>
      <c r="U2696" s="618"/>
      <c r="V2696" s="618"/>
      <c r="W2696" s="618"/>
      <c r="X2696" s="618"/>
      <c r="Y2696" s="618"/>
      <c r="Z2696" s="618"/>
      <c r="AC2696" s="619"/>
      <c r="AD2696" s="620"/>
      <c r="AJ2696" s="668"/>
      <c r="AO2696" s="612"/>
      <c r="AP2696" s="612"/>
      <c r="AY2696" s="623"/>
      <c r="BD2696" s="611"/>
      <c r="BG2696" s="624"/>
      <c r="BH2696" s="625"/>
      <c r="BI2696" s="672"/>
      <c r="BO2696" s="612"/>
      <c r="BY2696" s="669"/>
      <c r="CA2696" s="669"/>
    </row>
    <row r="2697" spans="3:79" s="610" customFormat="1">
      <c r="C2697" s="611"/>
      <c r="D2697" s="612"/>
      <c r="E2697" s="613"/>
      <c r="F2697" s="614"/>
      <c r="J2697" s="612"/>
      <c r="N2697" s="668"/>
      <c r="P2697" s="618"/>
      <c r="Q2697" s="618"/>
      <c r="R2697" s="618"/>
      <c r="S2697" s="618"/>
      <c r="T2697" s="618"/>
      <c r="U2697" s="618"/>
      <c r="V2697" s="618"/>
      <c r="W2697" s="618"/>
      <c r="X2697" s="618"/>
      <c r="Y2697" s="618"/>
      <c r="Z2697" s="618"/>
      <c r="AC2697" s="619"/>
      <c r="AD2697" s="620"/>
      <c r="AJ2697" s="668"/>
      <c r="AO2697" s="612"/>
      <c r="AP2697" s="612"/>
      <c r="AY2697" s="623"/>
      <c r="BD2697" s="611"/>
      <c r="BG2697" s="624"/>
      <c r="BH2697" s="625"/>
      <c r="BI2697" s="672"/>
      <c r="BO2697" s="612"/>
      <c r="BY2697" s="669"/>
      <c r="CA2697" s="669"/>
    </row>
    <row r="2698" spans="3:79" s="610" customFormat="1">
      <c r="C2698" s="611"/>
      <c r="D2698" s="612"/>
      <c r="E2698" s="613"/>
      <c r="F2698" s="614"/>
      <c r="J2698" s="612"/>
      <c r="N2698" s="668"/>
      <c r="P2698" s="618"/>
      <c r="Q2698" s="618"/>
      <c r="R2698" s="618"/>
      <c r="S2698" s="618"/>
      <c r="T2698" s="618"/>
      <c r="U2698" s="618"/>
      <c r="V2698" s="618"/>
      <c r="W2698" s="618"/>
      <c r="X2698" s="618"/>
      <c r="Y2698" s="618"/>
      <c r="Z2698" s="618"/>
      <c r="AC2698" s="619"/>
      <c r="AD2698" s="620"/>
      <c r="AJ2698" s="668"/>
      <c r="AO2698" s="612"/>
      <c r="AP2698" s="612"/>
      <c r="AY2698" s="623"/>
      <c r="BD2698" s="611"/>
      <c r="BG2698" s="624"/>
      <c r="BH2698" s="625"/>
      <c r="BI2698" s="672"/>
      <c r="BO2698" s="612"/>
      <c r="BY2698" s="669"/>
      <c r="CA2698" s="669"/>
    </row>
    <row r="2699" spans="3:79" s="610" customFormat="1">
      <c r="C2699" s="611"/>
      <c r="D2699" s="612"/>
      <c r="E2699" s="613"/>
      <c r="F2699" s="614"/>
      <c r="J2699" s="612"/>
      <c r="N2699" s="668"/>
      <c r="P2699" s="618"/>
      <c r="Q2699" s="618"/>
      <c r="R2699" s="618"/>
      <c r="S2699" s="618"/>
      <c r="T2699" s="618"/>
      <c r="U2699" s="618"/>
      <c r="V2699" s="618"/>
      <c r="W2699" s="618"/>
      <c r="X2699" s="618"/>
      <c r="Y2699" s="618"/>
      <c r="Z2699" s="618"/>
      <c r="AC2699" s="619"/>
      <c r="AD2699" s="620"/>
      <c r="AJ2699" s="668"/>
      <c r="AO2699" s="612"/>
      <c r="AP2699" s="612"/>
      <c r="AY2699" s="623"/>
      <c r="BD2699" s="611"/>
      <c r="BG2699" s="624"/>
      <c r="BH2699" s="625"/>
      <c r="BI2699" s="672"/>
      <c r="BO2699" s="612"/>
      <c r="BY2699" s="669"/>
      <c r="CA2699" s="669"/>
    </row>
    <row r="2700" spans="3:79" s="610" customFormat="1">
      <c r="C2700" s="611"/>
      <c r="D2700" s="612"/>
      <c r="E2700" s="613"/>
      <c r="F2700" s="614"/>
      <c r="J2700" s="612"/>
      <c r="N2700" s="668"/>
      <c r="P2700" s="618"/>
      <c r="Q2700" s="618"/>
      <c r="R2700" s="618"/>
      <c r="S2700" s="618"/>
      <c r="T2700" s="618"/>
      <c r="U2700" s="618"/>
      <c r="V2700" s="618"/>
      <c r="W2700" s="618"/>
      <c r="X2700" s="618"/>
      <c r="Y2700" s="618"/>
      <c r="Z2700" s="618"/>
      <c r="AC2700" s="619"/>
      <c r="AD2700" s="620"/>
      <c r="AJ2700" s="668"/>
      <c r="AO2700" s="612"/>
      <c r="AP2700" s="612"/>
      <c r="AY2700" s="623"/>
      <c r="BD2700" s="611"/>
      <c r="BG2700" s="624"/>
      <c r="BH2700" s="625"/>
      <c r="BI2700" s="672"/>
      <c r="BO2700" s="612"/>
      <c r="BY2700" s="669"/>
      <c r="CA2700" s="669"/>
    </row>
    <row r="2701" spans="3:79" s="610" customFormat="1">
      <c r="C2701" s="611"/>
      <c r="D2701" s="612"/>
      <c r="E2701" s="613"/>
      <c r="F2701" s="614"/>
      <c r="J2701" s="612"/>
      <c r="N2701" s="668"/>
      <c r="P2701" s="618"/>
      <c r="Q2701" s="618"/>
      <c r="R2701" s="618"/>
      <c r="S2701" s="618"/>
      <c r="T2701" s="618"/>
      <c r="U2701" s="618"/>
      <c r="V2701" s="618"/>
      <c r="W2701" s="618"/>
      <c r="X2701" s="618"/>
      <c r="Y2701" s="618"/>
      <c r="Z2701" s="618"/>
      <c r="AC2701" s="619"/>
      <c r="AD2701" s="620"/>
      <c r="AJ2701" s="668"/>
      <c r="AO2701" s="612"/>
      <c r="AP2701" s="612"/>
      <c r="AY2701" s="623"/>
      <c r="BD2701" s="611"/>
      <c r="BG2701" s="624"/>
      <c r="BH2701" s="625"/>
      <c r="BI2701" s="672"/>
      <c r="BO2701" s="612"/>
      <c r="BY2701" s="669"/>
      <c r="CA2701" s="669"/>
    </row>
    <row r="2702" spans="3:79" s="610" customFormat="1">
      <c r="C2702" s="611"/>
      <c r="D2702" s="612"/>
      <c r="E2702" s="613"/>
      <c r="F2702" s="614"/>
      <c r="J2702" s="612"/>
      <c r="N2702" s="668"/>
      <c r="P2702" s="618"/>
      <c r="Q2702" s="618"/>
      <c r="R2702" s="618"/>
      <c r="S2702" s="618"/>
      <c r="T2702" s="618"/>
      <c r="U2702" s="618"/>
      <c r="V2702" s="618"/>
      <c r="W2702" s="618"/>
      <c r="X2702" s="618"/>
      <c r="Y2702" s="618"/>
      <c r="Z2702" s="618"/>
      <c r="AC2702" s="619"/>
      <c r="AD2702" s="620"/>
      <c r="AJ2702" s="668"/>
      <c r="AO2702" s="612"/>
      <c r="AP2702" s="612"/>
      <c r="AY2702" s="623"/>
      <c r="BD2702" s="611"/>
      <c r="BG2702" s="624"/>
      <c r="BH2702" s="625"/>
      <c r="BI2702" s="672"/>
      <c r="BO2702" s="612"/>
      <c r="BY2702" s="669"/>
      <c r="CA2702" s="669"/>
    </row>
    <row r="2703" spans="3:79" s="610" customFormat="1">
      <c r="C2703" s="611"/>
      <c r="D2703" s="612"/>
      <c r="E2703" s="613"/>
      <c r="F2703" s="614"/>
      <c r="J2703" s="612"/>
      <c r="N2703" s="668"/>
      <c r="P2703" s="618"/>
      <c r="Q2703" s="618"/>
      <c r="R2703" s="618"/>
      <c r="S2703" s="618"/>
      <c r="T2703" s="618"/>
      <c r="U2703" s="618"/>
      <c r="V2703" s="618"/>
      <c r="W2703" s="618"/>
      <c r="X2703" s="618"/>
      <c r="Y2703" s="618"/>
      <c r="Z2703" s="618"/>
      <c r="AC2703" s="619"/>
      <c r="AD2703" s="620"/>
      <c r="AJ2703" s="668"/>
      <c r="AO2703" s="612"/>
      <c r="AP2703" s="612"/>
      <c r="AY2703" s="623"/>
      <c r="BD2703" s="611"/>
      <c r="BG2703" s="624"/>
      <c r="BH2703" s="625"/>
      <c r="BI2703" s="672"/>
      <c r="BO2703" s="612"/>
      <c r="BY2703" s="669"/>
      <c r="CA2703" s="669"/>
    </row>
    <row r="2704" spans="3:79" s="610" customFormat="1">
      <c r="C2704" s="611"/>
      <c r="D2704" s="612"/>
      <c r="E2704" s="613"/>
      <c r="F2704" s="614"/>
      <c r="J2704" s="612"/>
      <c r="N2704" s="668"/>
      <c r="P2704" s="618"/>
      <c r="Q2704" s="618"/>
      <c r="R2704" s="618"/>
      <c r="S2704" s="618"/>
      <c r="T2704" s="618"/>
      <c r="U2704" s="618"/>
      <c r="V2704" s="618"/>
      <c r="W2704" s="618"/>
      <c r="X2704" s="618"/>
      <c r="Y2704" s="618"/>
      <c r="Z2704" s="618"/>
      <c r="AC2704" s="619"/>
      <c r="AD2704" s="620"/>
      <c r="AJ2704" s="668"/>
      <c r="AO2704" s="612"/>
      <c r="AP2704" s="612"/>
      <c r="AY2704" s="623"/>
      <c r="BD2704" s="611"/>
      <c r="BG2704" s="624"/>
      <c r="BH2704" s="625"/>
      <c r="BI2704" s="672"/>
      <c r="BO2704" s="612"/>
      <c r="BY2704" s="669"/>
      <c r="CA2704" s="669"/>
    </row>
    <row r="2705" spans="3:79" s="610" customFormat="1">
      <c r="C2705" s="611"/>
      <c r="D2705" s="612"/>
      <c r="E2705" s="613"/>
      <c r="F2705" s="614"/>
      <c r="J2705" s="612"/>
      <c r="N2705" s="668"/>
      <c r="P2705" s="618"/>
      <c r="Q2705" s="618"/>
      <c r="R2705" s="618"/>
      <c r="S2705" s="618"/>
      <c r="T2705" s="618"/>
      <c r="U2705" s="618"/>
      <c r="V2705" s="618"/>
      <c r="W2705" s="618"/>
      <c r="X2705" s="618"/>
      <c r="Y2705" s="618"/>
      <c r="Z2705" s="618"/>
      <c r="AC2705" s="619"/>
      <c r="AD2705" s="620"/>
      <c r="AJ2705" s="668"/>
      <c r="AO2705" s="612"/>
      <c r="AP2705" s="612"/>
      <c r="AY2705" s="623"/>
      <c r="BD2705" s="611"/>
      <c r="BG2705" s="624"/>
      <c r="BH2705" s="625"/>
      <c r="BI2705" s="672"/>
      <c r="BO2705" s="612"/>
      <c r="BY2705" s="669"/>
      <c r="CA2705" s="669"/>
    </row>
    <row r="2706" spans="3:79" s="610" customFormat="1">
      <c r="C2706" s="611"/>
      <c r="D2706" s="612"/>
      <c r="E2706" s="613"/>
      <c r="F2706" s="614"/>
      <c r="J2706" s="612"/>
      <c r="N2706" s="668"/>
      <c r="P2706" s="618"/>
      <c r="Q2706" s="618"/>
      <c r="R2706" s="618"/>
      <c r="S2706" s="618"/>
      <c r="T2706" s="618"/>
      <c r="U2706" s="618"/>
      <c r="V2706" s="618"/>
      <c r="W2706" s="618"/>
      <c r="X2706" s="618"/>
      <c r="Y2706" s="618"/>
      <c r="Z2706" s="618"/>
      <c r="AC2706" s="619"/>
      <c r="AD2706" s="620"/>
      <c r="AJ2706" s="668"/>
      <c r="AO2706" s="612"/>
      <c r="AP2706" s="612"/>
      <c r="AY2706" s="623"/>
      <c r="BD2706" s="611"/>
      <c r="BG2706" s="624"/>
      <c r="BH2706" s="625"/>
      <c r="BI2706" s="672"/>
      <c r="BO2706" s="612"/>
      <c r="BY2706" s="669"/>
      <c r="CA2706" s="669"/>
    </row>
    <row r="2707" spans="3:79" s="610" customFormat="1">
      <c r="C2707" s="611"/>
      <c r="D2707" s="612"/>
      <c r="E2707" s="613"/>
      <c r="F2707" s="614"/>
      <c r="J2707" s="612"/>
      <c r="N2707" s="668"/>
      <c r="P2707" s="618"/>
      <c r="Q2707" s="618"/>
      <c r="R2707" s="618"/>
      <c r="S2707" s="618"/>
      <c r="T2707" s="618"/>
      <c r="U2707" s="618"/>
      <c r="V2707" s="618"/>
      <c r="W2707" s="618"/>
      <c r="X2707" s="618"/>
      <c r="Y2707" s="618"/>
      <c r="Z2707" s="618"/>
      <c r="AC2707" s="619"/>
      <c r="AD2707" s="620"/>
      <c r="AJ2707" s="668"/>
      <c r="AO2707" s="612"/>
      <c r="AP2707" s="612"/>
      <c r="AY2707" s="623"/>
      <c r="BD2707" s="611"/>
      <c r="BG2707" s="624"/>
      <c r="BH2707" s="625"/>
      <c r="BI2707" s="672"/>
      <c r="BO2707" s="612"/>
      <c r="BY2707" s="669"/>
      <c r="CA2707" s="669"/>
    </row>
    <row r="2708" spans="3:79" s="610" customFormat="1">
      <c r="C2708" s="611"/>
      <c r="D2708" s="612"/>
      <c r="E2708" s="613"/>
      <c r="F2708" s="614"/>
      <c r="J2708" s="612"/>
      <c r="N2708" s="668"/>
      <c r="P2708" s="618"/>
      <c r="Q2708" s="618"/>
      <c r="R2708" s="618"/>
      <c r="S2708" s="618"/>
      <c r="T2708" s="618"/>
      <c r="U2708" s="618"/>
      <c r="V2708" s="618"/>
      <c r="W2708" s="618"/>
      <c r="X2708" s="618"/>
      <c r="Y2708" s="618"/>
      <c r="Z2708" s="618"/>
      <c r="AC2708" s="619"/>
      <c r="AD2708" s="620"/>
      <c r="AJ2708" s="668"/>
      <c r="AO2708" s="612"/>
      <c r="AP2708" s="612"/>
      <c r="AY2708" s="623"/>
      <c r="BD2708" s="611"/>
      <c r="BG2708" s="624"/>
      <c r="BH2708" s="625"/>
      <c r="BI2708" s="672"/>
      <c r="BO2708" s="612"/>
      <c r="BY2708" s="669"/>
      <c r="CA2708" s="669"/>
    </row>
    <row r="2709" spans="3:79" s="610" customFormat="1">
      <c r="C2709" s="611"/>
      <c r="D2709" s="612"/>
      <c r="E2709" s="613"/>
      <c r="F2709" s="614"/>
      <c r="J2709" s="612"/>
      <c r="N2709" s="668"/>
      <c r="P2709" s="618"/>
      <c r="Q2709" s="618"/>
      <c r="R2709" s="618"/>
      <c r="S2709" s="618"/>
      <c r="T2709" s="618"/>
      <c r="U2709" s="618"/>
      <c r="V2709" s="618"/>
      <c r="W2709" s="618"/>
      <c r="X2709" s="618"/>
      <c r="Y2709" s="618"/>
      <c r="Z2709" s="618"/>
      <c r="AC2709" s="619"/>
      <c r="AD2709" s="620"/>
      <c r="AJ2709" s="668"/>
      <c r="AO2709" s="612"/>
      <c r="AP2709" s="612"/>
      <c r="AY2709" s="623"/>
      <c r="BD2709" s="611"/>
      <c r="BG2709" s="624"/>
      <c r="BH2709" s="625"/>
      <c r="BI2709" s="672"/>
      <c r="BO2709" s="612"/>
      <c r="BY2709" s="669"/>
      <c r="CA2709" s="669"/>
    </row>
    <row r="2710" spans="3:79" s="610" customFormat="1">
      <c r="C2710" s="611"/>
      <c r="D2710" s="612"/>
      <c r="E2710" s="613"/>
      <c r="F2710" s="614"/>
      <c r="J2710" s="612"/>
      <c r="N2710" s="668"/>
      <c r="P2710" s="618"/>
      <c r="Q2710" s="618"/>
      <c r="R2710" s="618"/>
      <c r="S2710" s="618"/>
      <c r="T2710" s="618"/>
      <c r="U2710" s="618"/>
      <c r="V2710" s="618"/>
      <c r="W2710" s="618"/>
      <c r="X2710" s="618"/>
      <c r="Y2710" s="618"/>
      <c r="Z2710" s="618"/>
      <c r="AC2710" s="619"/>
      <c r="AD2710" s="620"/>
      <c r="AJ2710" s="668"/>
      <c r="AO2710" s="612"/>
      <c r="AP2710" s="612"/>
      <c r="AY2710" s="623"/>
      <c r="BD2710" s="611"/>
      <c r="BG2710" s="624"/>
      <c r="BH2710" s="625"/>
      <c r="BI2710" s="672"/>
      <c r="BO2710" s="612"/>
      <c r="BY2710" s="669"/>
      <c r="CA2710" s="669"/>
    </row>
    <row r="2711" spans="3:79" s="610" customFormat="1">
      <c r="C2711" s="611"/>
      <c r="D2711" s="612"/>
      <c r="E2711" s="613"/>
      <c r="F2711" s="614"/>
      <c r="J2711" s="612"/>
      <c r="N2711" s="668"/>
      <c r="P2711" s="618"/>
      <c r="Q2711" s="618"/>
      <c r="R2711" s="618"/>
      <c r="S2711" s="618"/>
      <c r="T2711" s="618"/>
      <c r="U2711" s="618"/>
      <c r="V2711" s="618"/>
      <c r="W2711" s="618"/>
      <c r="X2711" s="618"/>
      <c r="Y2711" s="618"/>
      <c r="Z2711" s="618"/>
      <c r="AC2711" s="619"/>
      <c r="AD2711" s="620"/>
      <c r="AJ2711" s="668"/>
      <c r="AO2711" s="612"/>
      <c r="AP2711" s="612"/>
      <c r="AY2711" s="623"/>
      <c r="BD2711" s="611"/>
      <c r="BG2711" s="624"/>
      <c r="BH2711" s="625"/>
      <c r="BI2711" s="672"/>
      <c r="BO2711" s="612"/>
      <c r="BY2711" s="669"/>
      <c r="CA2711" s="669"/>
    </row>
    <row r="2712" spans="3:79" s="610" customFormat="1">
      <c r="C2712" s="611"/>
      <c r="D2712" s="612"/>
      <c r="E2712" s="613"/>
      <c r="F2712" s="614"/>
      <c r="J2712" s="612"/>
      <c r="N2712" s="668"/>
      <c r="P2712" s="618"/>
      <c r="Q2712" s="618"/>
      <c r="R2712" s="618"/>
      <c r="S2712" s="618"/>
      <c r="T2712" s="618"/>
      <c r="U2712" s="618"/>
      <c r="V2712" s="618"/>
      <c r="W2712" s="618"/>
      <c r="X2712" s="618"/>
      <c r="Y2712" s="618"/>
      <c r="Z2712" s="618"/>
      <c r="AC2712" s="619"/>
      <c r="AD2712" s="620"/>
      <c r="AJ2712" s="668"/>
      <c r="AO2712" s="612"/>
      <c r="AP2712" s="612"/>
      <c r="AY2712" s="623"/>
      <c r="BD2712" s="611"/>
      <c r="BG2712" s="624"/>
      <c r="BH2712" s="625"/>
      <c r="BI2712" s="672"/>
      <c r="BO2712" s="612"/>
      <c r="BY2712" s="669"/>
      <c r="CA2712" s="669"/>
    </row>
    <row r="2713" spans="3:79" s="610" customFormat="1">
      <c r="C2713" s="611"/>
      <c r="D2713" s="612"/>
      <c r="E2713" s="613"/>
      <c r="F2713" s="614"/>
      <c r="J2713" s="612"/>
      <c r="N2713" s="668"/>
      <c r="P2713" s="618"/>
      <c r="Q2713" s="618"/>
      <c r="R2713" s="618"/>
      <c r="S2713" s="618"/>
      <c r="T2713" s="618"/>
      <c r="U2713" s="618"/>
      <c r="V2713" s="618"/>
      <c r="W2713" s="618"/>
      <c r="X2713" s="618"/>
      <c r="Y2713" s="618"/>
      <c r="Z2713" s="618"/>
      <c r="AC2713" s="619"/>
      <c r="AD2713" s="620"/>
      <c r="AJ2713" s="668"/>
      <c r="AO2713" s="612"/>
      <c r="AP2713" s="612"/>
      <c r="AY2713" s="623"/>
      <c r="BD2713" s="611"/>
      <c r="BG2713" s="624"/>
      <c r="BH2713" s="625"/>
      <c r="BI2713" s="672"/>
      <c r="BO2713" s="612"/>
      <c r="BY2713" s="669"/>
      <c r="CA2713" s="669"/>
    </row>
    <row r="2714" spans="3:79" s="610" customFormat="1">
      <c r="C2714" s="611"/>
      <c r="D2714" s="612"/>
      <c r="E2714" s="613"/>
      <c r="F2714" s="614"/>
      <c r="J2714" s="612"/>
      <c r="N2714" s="668"/>
      <c r="P2714" s="618"/>
      <c r="Q2714" s="618"/>
      <c r="R2714" s="618"/>
      <c r="S2714" s="618"/>
      <c r="T2714" s="618"/>
      <c r="U2714" s="618"/>
      <c r="V2714" s="618"/>
      <c r="W2714" s="618"/>
      <c r="X2714" s="618"/>
      <c r="Y2714" s="618"/>
      <c r="Z2714" s="618"/>
      <c r="AC2714" s="619"/>
      <c r="AD2714" s="620"/>
      <c r="AJ2714" s="668"/>
      <c r="AO2714" s="612"/>
      <c r="AP2714" s="612"/>
      <c r="AY2714" s="623"/>
      <c r="BD2714" s="611"/>
      <c r="BG2714" s="624"/>
      <c r="BH2714" s="625"/>
      <c r="BI2714" s="672"/>
      <c r="BO2714" s="612"/>
      <c r="BY2714" s="669"/>
      <c r="CA2714" s="669"/>
    </row>
    <row r="2715" spans="3:79" s="610" customFormat="1">
      <c r="C2715" s="611"/>
      <c r="D2715" s="612"/>
      <c r="E2715" s="613"/>
      <c r="F2715" s="614"/>
      <c r="J2715" s="612"/>
      <c r="N2715" s="668"/>
      <c r="P2715" s="618"/>
      <c r="Q2715" s="618"/>
      <c r="R2715" s="618"/>
      <c r="S2715" s="618"/>
      <c r="T2715" s="618"/>
      <c r="U2715" s="618"/>
      <c r="V2715" s="618"/>
      <c r="W2715" s="618"/>
      <c r="X2715" s="618"/>
      <c r="Y2715" s="618"/>
      <c r="Z2715" s="618"/>
      <c r="AC2715" s="619"/>
      <c r="AD2715" s="620"/>
      <c r="AJ2715" s="668"/>
      <c r="AO2715" s="612"/>
      <c r="AP2715" s="612"/>
      <c r="AY2715" s="623"/>
      <c r="BD2715" s="611"/>
      <c r="BG2715" s="624"/>
      <c r="BH2715" s="625"/>
      <c r="BI2715" s="672"/>
      <c r="BO2715" s="612"/>
      <c r="BY2715" s="669"/>
      <c r="CA2715" s="669"/>
    </row>
    <row r="2716" spans="3:79" s="610" customFormat="1">
      <c r="C2716" s="611"/>
      <c r="D2716" s="612"/>
      <c r="E2716" s="613"/>
      <c r="F2716" s="614"/>
      <c r="J2716" s="612"/>
      <c r="N2716" s="668"/>
      <c r="P2716" s="618"/>
      <c r="Q2716" s="618"/>
      <c r="R2716" s="618"/>
      <c r="S2716" s="618"/>
      <c r="T2716" s="618"/>
      <c r="U2716" s="618"/>
      <c r="V2716" s="618"/>
      <c r="W2716" s="618"/>
      <c r="X2716" s="618"/>
      <c r="Y2716" s="618"/>
      <c r="Z2716" s="618"/>
      <c r="AC2716" s="619"/>
      <c r="AD2716" s="620"/>
      <c r="AJ2716" s="668"/>
      <c r="AO2716" s="612"/>
      <c r="AP2716" s="612"/>
      <c r="AY2716" s="623"/>
      <c r="BD2716" s="611"/>
      <c r="BG2716" s="624"/>
      <c r="BH2716" s="625"/>
      <c r="BI2716" s="672"/>
      <c r="BO2716" s="612"/>
      <c r="BY2716" s="669"/>
      <c r="CA2716" s="669"/>
    </row>
    <row r="2717" spans="3:79" s="610" customFormat="1">
      <c r="C2717" s="611"/>
      <c r="D2717" s="612"/>
      <c r="E2717" s="613"/>
      <c r="F2717" s="614"/>
      <c r="J2717" s="612"/>
      <c r="N2717" s="668"/>
      <c r="P2717" s="618"/>
      <c r="Q2717" s="618"/>
      <c r="R2717" s="618"/>
      <c r="S2717" s="618"/>
      <c r="T2717" s="618"/>
      <c r="U2717" s="618"/>
      <c r="V2717" s="618"/>
      <c r="W2717" s="618"/>
      <c r="X2717" s="618"/>
      <c r="Y2717" s="618"/>
      <c r="Z2717" s="618"/>
      <c r="AC2717" s="619"/>
      <c r="AD2717" s="620"/>
      <c r="AJ2717" s="668"/>
      <c r="AO2717" s="612"/>
      <c r="AP2717" s="612"/>
      <c r="AY2717" s="623"/>
      <c r="BD2717" s="611"/>
      <c r="BG2717" s="624"/>
      <c r="BH2717" s="625"/>
      <c r="BI2717" s="672"/>
      <c r="BO2717" s="612"/>
      <c r="BY2717" s="669"/>
      <c r="CA2717" s="669"/>
    </row>
    <row r="2718" spans="3:79" s="610" customFormat="1">
      <c r="C2718" s="611"/>
      <c r="D2718" s="612"/>
      <c r="E2718" s="613"/>
      <c r="F2718" s="614"/>
      <c r="J2718" s="612"/>
      <c r="N2718" s="668"/>
      <c r="P2718" s="618"/>
      <c r="Q2718" s="618"/>
      <c r="R2718" s="618"/>
      <c r="S2718" s="618"/>
      <c r="T2718" s="618"/>
      <c r="U2718" s="618"/>
      <c r="V2718" s="618"/>
      <c r="W2718" s="618"/>
      <c r="X2718" s="618"/>
      <c r="Y2718" s="618"/>
      <c r="Z2718" s="618"/>
      <c r="AC2718" s="619"/>
      <c r="AD2718" s="620"/>
      <c r="AJ2718" s="668"/>
      <c r="AO2718" s="612"/>
      <c r="AP2718" s="612"/>
      <c r="AY2718" s="623"/>
      <c r="BD2718" s="611"/>
      <c r="BG2718" s="624"/>
      <c r="BH2718" s="625"/>
      <c r="BI2718" s="672"/>
      <c r="BO2718" s="612"/>
      <c r="BY2718" s="669"/>
      <c r="CA2718" s="669"/>
    </row>
    <row r="2719" spans="3:79" s="610" customFormat="1">
      <c r="C2719" s="611"/>
      <c r="D2719" s="612"/>
      <c r="E2719" s="613"/>
      <c r="F2719" s="614"/>
      <c r="J2719" s="612"/>
      <c r="N2719" s="668"/>
      <c r="P2719" s="618"/>
      <c r="Q2719" s="618"/>
      <c r="R2719" s="618"/>
      <c r="S2719" s="618"/>
      <c r="T2719" s="618"/>
      <c r="U2719" s="618"/>
      <c r="V2719" s="618"/>
      <c r="W2719" s="618"/>
      <c r="X2719" s="618"/>
      <c r="Y2719" s="618"/>
      <c r="Z2719" s="618"/>
      <c r="AC2719" s="619"/>
      <c r="AD2719" s="620"/>
      <c r="AJ2719" s="668"/>
      <c r="AO2719" s="612"/>
      <c r="AP2719" s="612"/>
      <c r="AY2719" s="623"/>
      <c r="BD2719" s="611"/>
      <c r="BG2719" s="624"/>
      <c r="BH2719" s="625"/>
      <c r="BI2719" s="672"/>
      <c r="BO2719" s="612"/>
      <c r="BY2719" s="669"/>
      <c r="CA2719" s="669"/>
    </row>
    <row r="2720" spans="3:79" s="610" customFormat="1">
      <c r="C2720" s="611"/>
      <c r="D2720" s="612"/>
      <c r="E2720" s="613"/>
      <c r="F2720" s="614"/>
      <c r="J2720" s="612"/>
      <c r="N2720" s="668"/>
      <c r="P2720" s="618"/>
      <c r="Q2720" s="618"/>
      <c r="R2720" s="618"/>
      <c r="S2720" s="618"/>
      <c r="T2720" s="618"/>
      <c r="U2720" s="618"/>
      <c r="V2720" s="618"/>
      <c r="W2720" s="618"/>
      <c r="X2720" s="618"/>
      <c r="Y2720" s="618"/>
      <c r="Z2720" s="618"/>
      <c r="AC2720" s="619"/>
      <c r="AD2720" s="620"/>
      <c r="AJ2720" s="668"/>
      <c r="AO2720" s="612"/>
      <c r="AP2720" s="612"/>
      <c r="AY2720" s="623"/>
      <c r="BD2720" s="611"/>
      <c r="BG2720" s="624"/>
      <c r="BH2720" s="625"/>
      <c r="BI2720" s="672"/>
      <c r="BO2720" s="612"/>
      <c r="BY2720" s="669"/>
      <c r="CA2720" s="669"/>
    </row>
    <row r="2721" spans="3:79" s="610" customFormat="1">
      <c r="C2721" s="611"/>
      <c r="D2721" s="612"/>
      <c r="E2721" s="613"/>
      <c r="F2721" s="614"/>
      <c r="J2721" s="612"/>
      <c r="N2721" s="668"/>
      <c r="P2721" s="618"/>
      <c r="Q2721" s="618"/>
      <c r="R2721" s="618"/>
      <c r="S2721" s="618"/>
      <c r="T2721" s="618"/>
      <c r="U2721" s="618"/>
      <c r="V2721" s="618"/>
      <c r="W2721" s="618"/>
      <c r="X2721" s="618"/>
      <c r="Y2721" s="618"/>
      <c r="Z2721" s="618"/>
      <c r="AC2721" s="619"/>
      <c r="AD2721" s="620"/>
      <c r="AJ2721" s="668"/>
      <c r="AO2721" s="612"/>
      <c r="AP2721" s="612"/>
      <c r="AY2721" s="623"/>
      <c r="BD2721" s="611"/>
      <c r="BG2721" s="624"/>
      <c r="BH2721" s="625"/>
      <c r="BI2721" s="672"/>
      <c r="BO2721" s="612"/>
      <c r="BY2721" s="669"/>
      <c r="CA2721" s="669"/>
    </row>
    <row r="2722" spans="3:79" s="610" customFormat="1">
      <c r="C2722" s="611"/>
      <c r="D2722" s="612"/>
      <c r="E2722" s="613"/>
      <c r="F2722" s="614"/>
      <c r="J2722" s="612"/>
      <c r="N2722" s="668"/>
      <c r="P2722" s="618"/>
      <c r="Q2722" s="618"/>
      <c r="R2722" s="618"/>
      <c r="S2722" s="618"/>
      <c r="T2722" s="618"/>
      <c r="U2722" s="618"/>
      <c r="V2722" s="618"/>
      <c r="W2722" s="618"/>
      <c r="X2722" s="618"/>
      <c r="Y2722" s="618"/>
      <c r="Z2722" s="618"/>
      <c r="AC2722" s="619"/>
      <c r="AD2722" s="620"/>
      <c r="AJ2722" s="668"/>
      <c r="AO2722" s="612"/>
      <c r="AP2722" s="612"/>
      <c r="AY2722" s="623"/>
      <c r="BD2722" s="611"/>
      <c r="BG2722" s="624"/>
      <c r="BH2722" s="625"/>
      <c r="BI2722" s="672"/>
      <c r="BO2722" s="612"/>
      <c r="BY2722" s="669"/>
      <c r="CA2722" s="669"/>
    </row>
    <row r="2723" spans="3:79" s="610" customFormat="1">
      <c r="C2723" s="611"/>
      <c r="D2723" s="612"/>
      <c r="E2723" s="613"/>
      <c r="F2723" s="614"/>
      <c r="J2723" s="612"/>
      <c r="N2723" s="668"/>
      <c r="P2723" s="618"/>
      <c r="Q2723" s="618"/>
      <c r="R2723" s="618"/>
      <c r="S2723" s="618"/>
      <c r="T2723" s="618"/>
      <c r="U2723" s="618"/>
      <c r="V2723" s="618"/>
      <c r="W2723" s="618"/>
      <c r="X2723" s="618"/>
      <c r="Y2723" s="618"/>
      <c r="Z2723" s="618"/>
      <c r="AC2723" s="619"/>
      <c r="AD2723" s="620"/>
      <c r="AJ2723" s="668"/>
      <c r="AO2723" s="612"/>
      <c r="AP2723" s="612"/>
      <c r="AY2723" s="623"/>
      <c r="BD2723" s="611"/>
      <c r="BG2723" s="624"/>
      <c r="BH2723" s="625"/>
      <c r="BI2723" s="672"/>
      <c r="BO2723" s="612"/>
      <c r="BY2723" s="669"/>
      <c r="CA2723" s="669"/>
    </row>
    <row r="2724" spans="3:79" s="610" customFormat="1">
      <c r="C2724" s="611"/>
      <c r="D2724" s="612"/>
      <c r="E2724" s="613"/>
      <c r="F2724" s="614"/>
      <c r="J2724" s="612"/>
      <c r="N2724" s="668"/>
      <c r="P2724" s="618"/>
      <c r="Q2724" s="618"/>
      <c r="R2724" s="618"/>
      <c r="S2724" s="618"/>
      <c r="T2724" s="618"/>
      <c r="U2724" s="618"/>
      <c r="V2724" s="618"/>
      <c r="W2724" s="618"/>
      <c r="X2724" s="618"/>
      <c r="Y2724" s="618"/>
      <c r="Z2724" s="618"/>
      <c r="AC2724" s="619"/>
      <c r="AD2724" s="620"/>
      <c r="AJ2724" s="668"/>
      <c r="AO2724" s="612"/>
      <c r="AP2724" s="612"/>
      <c r="AY2724" s="623"/>
      <c r="BD2724" s="611"/>
      <c r="BG2724" s="624"/>
      <c r="BH2724" s="625"/>
      <c r="BI2724" s="672"/>
      <c r="BO2724" s="612"/>
      <c r="BY2724" s="669"/>
      <c r="CA2724" s="669"/>
    </row>
    <row r="2725" spans="3:79" s="610" customFormat="1">
      <c r="C2725" s="611"/>
      <c r="D2725" s="612"/>
      <c r="E2725" s="613"/>
      <c r="F2725" s="614"/>
      <c r="J2725" s="612"/>
      <c r="N2725" s="668"/>
      <c r="P2725" s="618"/>
      <c r="Q2725" s="618"/>
      <c r="R2725" s="618"/>
      <c r="S2725" s="618"/>
      <c r="T2725" s="618"/>
      <c r="U2725" s="618"/>
      <c r="V2725" s="618"/>
      <c r="W2725" s="618"/>
      <c r="X2725" s="618"/>
      <c r="Y2725" s="618"/>
      <c r="Z2725" s="618"/>
      <c r="AC2725" s="619"/>
      <c r="AD2725" s="620"/>
      <c r="AJ2725" s="668"/>
      <c r="AO2725" s="612"/>
      <c r="AP2725" s="612"/>
      <c r="AY2725" s="623"/>
      <c r="BD2725" s="611"/>
      <c r="BG2725" s="624"/>
      <c r="BH2725" s="625"/>
      <c r="BI2725" s="672"/>
      <c r="BO2725" s="612"/>
      <c r="BY2725" s="669"/>
      <c r="CA2725" s="669"/>
    </row>
    <row r="2726" spans="3:79" s="610" customFormat="1">
      <c r="C2726" s="611"/>
      <c r="D2726" s="612"/>
      <c r="E2726" s="613"/>
      <c r="F2726" s="614"/>
      <c r="J2726" s="612"/>
      <c r="N2726" s="668"/>
      <c r="P2726" s="618"/>
      <c r="Q2726" s="618"/>
      <c r="R2726" s="618"/>
      <c r="S2726" s="618"/>
      <c r="T2726" s="618"/>
      <c r="U2726" s="618"/>
      <c r="V2726" s="618"/>
      <c r="W2726" s="618"/>
      <c r="X2726" s="618"/>
      <c r="Y2726" s="618"/>
      <c r="Z2726" s="618"/>
      <c r="AC2726" s="619"/>
      <c r="AD2726" s="620"/>
      <c r="AJ2726" s="668"/>
      <c r="AO2726" s="612"/>
      <c r="AP2726" s="612"/>
      <c r="AY2726" s="623"/>
      <c r="BD2726" s="611"/>
      <c r="BG2726" s="624"/>
      <c r="BH2726" s="625"/>
      <c r="BI2726" s="672"/>
      <c r="BO2726" s="612"/>
      <c r="BY2726" s="669"/>
      <c r="CA2726" s="669"/>
    </row>
    <row r="2727" spans="3:79" s="610" customFormat="1">
      <c r="C2727" s="611"/>
      <c r="D2727" s="612"/>
      <c r="E2727" s="613"/>
      <c r="F2727" s="614"/>
      <c r="J2727" s="612"/>
      <c r="N2727" s="668"/>
      <c r="P2727" s="618"/>
      <c r="Q2727" s="618"/>
      <c r="R2727" s="618"/>
      <c r="S2727" s="618"/>
      <c r="T2727" s="618"/>
      <c r="U2727" s="618"/>
      <c r="V2727" s="618"/>
      <c r="W2727" s="618"/>
      <c r="X2727" s="618"/>
      <c r="Y2727" s="618"/>
      <c r="Z2727" s="618"/>
      <c r="AC2727" s="619"/>
      <c r="AD2727" s="620"/>
      <c r="AJ2727" s="668"/>
      <c r="AO2727" s="612"/>
      <c r="AP2727" s="612"/>
      <c r="AY2727" s="623"/>
      <c r="BD2727" s="611"/>
      <c r="BG2727" s="624"/>
      <c r="BH2727" s="625"/>
      <c r="BI2727" s="672"/>
      <c r="BO2727" s="612"/>
      <c r="BY2727" s="669"/>
      <c r="CA2727" s="669"/>
    </row>
    <row r="2728" spans="3:79" s="610" customFormat="1">
      <c r="C2728" s="611"/>
      <c r="D2728" s="612"/>
      <c r="E2728" s="613"/>
      <c r="F2728" s="614"/>
      <c r="J2728" s="612"/>
      <c r="N2728" s="668"/>
      <c r="P2728" s="618"/>
      <c r="Q2728" s="618"/>
      <c r="R2728" s="618"/>
      <c r="S2728" s="618"/>
      <c r="T2728" s="618"/>
      <c r="U2728" s="618"/>
      <c r="V2728" s="618"/>
      <c r="W2728" s="618"/>
      <c r="X2728" s="618"/>
      <c r="Y2728" s="618"/>
      <c r="Z2728" s="618"/>
      <c r="AC2728" s="619"/>
      <c r="AD2728" s="620"/>
      <c r="AJ2728" s="668"/>
      <c r="AO2728" s="612"/>
      <c r="AP2728" s="612"/>
      <c r="AY2728" s="623"/>
      <c r="BD2728" s="611"/>
      <c r="BG2728" s="624"/>
      <c r="BH2728" s="625"/>
      <c r="BI2728" s="672"/>
      <c r="BO2728" s="612"/>
      <c r="BY2728" s="669"/>
      <c r="CA2728" s="669"/>
    </row>
    <row r="2729" spans="3:79" s="610" customFormat="1">
      <c r="C2729" s="611"/>
      <c r="D2729" s="612"/>
      <c r="E2729" s="613"/>
      <c r="F2729" s="614"/>
      <c r="J2729" s="612"/>
      <c r="N2729" s="668"/>
      <c r="P2729" s="618"/>
      <c r="Q2729" s="618"/>
      <c r="R2729" s="618"/>
      <c r="S2729" s="618"/>
      <c r="T2729" s="618"/>
      <c r="U2729" s="618"/>
      <c r="V2729" s="618"/>
      <c r="W2729" s="618"/>
      <c r="X2729" s="618"/>
      <c r="Y2729" s="618"/>
      <c r="Z2729" s="618"/>
      <c r="AC2729" s="619"/>
      <c r="AD2729" s="620"/>
      <c r="AJ2729" s="668"/>
      <c r="AO2729" s="612"/>
      <c r="AP2729" s="612"/>
      <c r="AY2729" s="623"/>
      <c r="BD2729" s="611"/>
      <c r="BG2729" s="624"/>
      <c r="BH2729" s="625"/>
      <c r="BI2729" s="672"/>
      <c r="BO2729" s="612"/>
      <c r="BY2729" s="669"/>
      <c r="CA2729" s="669"/>
    </row>
    <row r="2730" spans="3:79" s="610" customFormat="1">
      <c r="C2730" s="611"/>
      <c r="D2730" s="612"/>
      <c r="E2730" s="613"/>
      <c r="F2730" s="614"/>
      <c r="J2730" s="612"/>
      <c r="N2730" s="668"/>
      <c r="P2730" s="618"/>
      <c r="Q2730" s="618"/>
      <c r="R2730" s="618"/>
      <c r="S2730" s="618"/>
      <c r="T2730" s="618"/>
      <c r="U2730" s="618"/>
      <c r="V2730" s="618"/>
      <c r="W2730" s="618"/>
      <c r="X2730" s="618"/>
      <c r="Y2730" s="618"/>
      <c r="Z2730" s="618"/>
      <c r="AC2730" s="619"/>
      <c r="AD2730" s="620"/>
      <c r="AJ2730" s="668"/>
      <c r="AO2730" s="612"/>
      <c r="AP2730" s="612"/>
      <c r="AY2730" s="623"/>
      <c r="BD2730" s="611"/>
      <c r="BG2730" s="624"/>
      <c r="BH2730" s="625"/>
      <c r="BI2730" s="672"/>
      <c r="BO2730" s="612"/>
      <c r="BY2730" s="669"/>
      <c r="CA2730" s="669"/>
    </row>
    <row r="2731" spans="3:79" s="610" customFormat="1">
      <c r="C2731" s="611"/>
      <c r="D2731" s="612"/>
      <c r="E2731" s="613"/>
      <c r="F2731" s="614"/>
      <c r="J2731" s="612"/>
      <c r="N2731" s="668"/>
      <c r="P2731" s="618"/>
      <c r="Q2731" s="618"/>
      <c r="R2731" s="618"/>
      <c r="S2731" s="618"/>
      <c r="T2731" s="618"/>
      <c r="U2731" s="618"/>
      <c r="V2731" s="618"/>
      <c r="W2731" s="618"/>
      <c r="X2731" s="618"/>
      <c r="Y2731" s="618"/>
      <c r="Z2731" s="618"/>
      <c r="AC2731" s="619"/>
      <c r="AD2731" s="620"/>
      <c r="AJ2731" s="668"/>
      <c r="AO2731" s="612"/>
      <c r="AP2731" s="612"/>
      <c r="AY2731" s="623"/>
      <c r="BD2731" s="611"/>
      <c r="BG2731" s="624"/>
      <c r="BH2731" s="625"/>
      <c r="BI2731" s="672"/>
      <c r="BO2731" s="612"/>
      <c r="BY2731" s="669"/>
      <c r="CA2731" s="669"/>
    </row>
    <row r="2732" spans="3:79" s="610" customFormat="1">
      <c r="C2732" s="611"/>
      <c r="D2732" s="612"/>
      <c r="E2732" s="613"/>
      <c r="F2732" s="614"/>
      <c r="J2732" s="612"/>
      <c r="N2732" s="668"/>
      <c r="P2732" s="618"/>
      <c r="Q2732" s="618"/>
      <c r="R2732" s="618"/>
      <c r="S2732" s="618"/>
      <c r="T2732" s="618"/>
      <c r="U2732" s="618"/>
      <c r="V2732" s="618"/>
      <c r="W2732" s="618"/>
      <c r="X2732" s="618"/>
      <c r="Y2732" s="618"/>
      <c r="Z2732" s="618"/>
      <c r="AC2732" s="619"/>
      <c r="AD2732" s="620"/>
      <c r="AJ2732" s="668"/>
      <c r="AO2732" s="612"/>
      <c r="AP2732" s="612"/>
      <c r="AY2732" s="623"/>
      <c r="BD2732" s="611"/>
      <c r="BG2732" s="624"/>
      <c r="BH2732" s="625"/>
      <c r="BI2732" s="672"/>
      <c r="BO2732" s="612"/>
      <c r="BY2732" s="669"/>
      <c r="CA2732" s="669"/>
    </row>
    <row r="2733" spans="3:79" s="610" customFormat="1">
      <c r="C2733" s="611"/>
      <c r="D2733" s="612"/>
      <c r="E2733" s="613"/>
      <c r="F2733" s="614"/>
      <c r="J2733" s="612"/>
      <c r="N2733" s="668"/>
      <c r="P2733" s="618"/>
      <c r="Q2733" s="618"/>
      <c r="R2733" s="618"/>
      <c r="S2733" s="618"/>
      <c r="T2733" s="618"/>
      <c r="U2733" s="618"/>
      <c r="V2733" s="618"/>
      <c r="W2733" s="618"/>
      <c r="X2733" s="618"/>
      <c r="Y2733" s="618"/>
      <c r="Z2733" s="618"/>
      <c r="AC2733" s="619"/>
      <c r="AD2733" s="620"/>
      <c r="AJ2733" s="668"/>
      <c r="AO2733" s="612"/>
      <c r="AP2733" s="612"/>
      <c r="AY2733" s="623"/>
      <c r="BD2733" s="611"/>
      <c r="BG2733" s="624"/>
      <c r="BH2733" s="625"/>
      <c r="BI2733" s="672"/>
      <c r="BO2733" s="612"/>
      <c r="BY2733" s="669"/>
      <c r="CA2733" s="669"/>
    </row>
    <row r="2734" spans="3:79" s="610" customFormat="1">
      <c r="C2734" s="611"/>
      <c r="D2734" s="612"/>
      <c r="E2734" s="613"/>
      <c r="F2734" s="614"/>
      <c r="J2734" s="612"/>
      <c r="N2734" s="668"/>
      <c r="P2734" s="618"/>
      <c r="Q2734" s="618"/>
      <c r="R2734" s="618"/>
      <c r="S2734" s="618"/>
      <c r="T2734" s="618"/>
      <c r="U2734" s="618"/>
      <c r="V2734" s="618"/>
      <c r="W2734" s="618"/>
      <c r="X2734" s="618"/>
      <c r="Y2734" s="618"/>
      <c r="Z2734" s="618"/>
      <c r="AC2734" s="619"/>
      <c r="AD2734" s="620"/>
      <c r="AJ2734" s="668"/>
      <c r="AO2734" s="612"/>
      <c r="AP2734" s="612"/>
      <c r="AY2734" s="623"/>
      <c r="BD2734" s="611"/>
      <c r="BG2734" s="624"/>
      <c r="BH2734" s="625"/>
      <c r="BI2734" s="672"/>
      <c r="BO2734" s="612"/>
      <c r="BY2734" s="669"/>
      <c r="CA2734" s="669"/>
    </row>
    <row r="2735" spans="3:79" s="610" customFormat="1">
      <c r="C2735" s="611"/>
      <c r="D2735" s="612"/>
      <c r="E2735" s="613"/>
      <c r="F2735" s="614"/>
      <c r="J2735" s="612"/>
      <c r="N2735" s="668"/>
      <c r="P2735" s="618"/>
      <c r="Q2735" s="618"/>
      <c r="R2735" s="618"/>
      <c r="S2735" s="618"/>
      <c r="T2735" s="618"/>
      <c r="U2735" s="618"/>
      <c r="V2735" s="618"/>
      <c r="W2735" s="618"/>
      <c r="X2735" s="618"/>
      <c r="Y2735" s="618"/>
      <c r="Z2735" s="618"/>
      <c r="AC2735" s="619"/>
      <c r="AD2735" s="620"/>
      <c r="AJ2735" s="668"/>
      <c r="AO2735" s="612"/>
      <c r="AP2735" s="612"/>
      <c r="AY2735" s="623"/>
      <c r="BD2735" s="611"/>
      <c r="BG2735" s="624"/>
      <c r="BH2735" s="625"/>
      <c r="BI2735" s="672"/>
      <c r="BO2735" s="612"/>
      <c r="BY2735" s="669"/>
      <c r="CA2735" s="669"/>
    </row>
    <row r="2736" spans="3:79" s="610" customFormat="1">
      <c r="C2736" s="611"/>
      <c r="D2736" s="612"/>
      <c r="E2736" s="613"/>
      <c r="F2736" s="614"/>
      <c r="J2736" s="612"/>
      <c r="N2736" s="668"/>
      <c r="P2736" s="618"/>
      <c r="Q2736" s="618"/>
      <c r="R2736" s="618"/>
      <c r="S2736" s="618"/>
      <c r="T2736" s="618"/>
      <c r="U2736" s="618"/>
      <c r="V2736" s="618"/>
      <c r="W2736" s="618"/>
      <c r="X2736" s="618"/>
      <c r="Y2736" s="618"/>
      <c r="Z2736" s="618"/>
      <c r="AC2736" s="619"/>
      <c r="AD2736" s="620"/>
      <c r="AJ2736" s="668"/>
      <c r="AO2736" s="612"/>
      <c r="AP2736" s="612"/>
      <c r="AY2736" s="623"/>
      <c r="BD2736" s="611"/>
      <c r="BG2736" s="624"/>
      <c r="BH2736" s="625"/>
      <c r="BI2736" s="672"/>
      <c r="BO2736" s="612"/>
      <c r="BY2736" s="669"/>
      <c r="CA2736" s="669"/>
    </row>
    <row r="2737" spans="3:79" s="610" customFormat="1">
      <c r="C2737" s="611"/>
      <c r="D2737" s="612"/>
      <c r="E2737" s="613"/>
      <c r="F2737" s="614"/>
      <c r="J2737" s="612"/>
      <c r="N2737" s="668"/>
      <c r="P2737" s="618"/>
      <c r="Q2737" s="618"/>
      <c r="R2737" s="618"/>
      <c r="S2737" s="618"/>
      <c r="T2737" s="618"/>
      <c r="U2737" s="618"/>
      <c r="V2737" s="618"/>
      <c r="W2737" s="618"/>
      <c r="X2737" s="618"/>
      <c r="Y2737" s="618"/>
      <c r="Z2737" s="618"/>
      <c r="AC2737" s="619"/>
      <c r="AD2737" s="620"/>
      <c r="AJ2737" s="668"/>
      <c r="AO2737" s="612"/>
      <c r="AP2737" s="612"/>
      <c r="AY2737" s="623"/>
      <c r="BD2737" s="611"/>
      <c r="BG2737" s="624"/>
      <c r="BH2737" s="625"/>
      <c r="BI2737" s="672"/>
      <c r="BO2737" s="612"/>
      <c r="BY2737" s="669"/>
      <c r="CA2737" s="669"/>
    </row>
    <row r="2738" spans="3:79" s="610" customFormat="1">
      <c r="C2738" s="611"/>
      <c r="D2738" s="612"/>
      <c r="E2738" s="613"/>
      <c r="F2738" s="614"/>
      <c r="J2738" s="612"/>
      <c r="N2738" s="668"/>
      <c r="P2738" s="618"/>
      <c r="Q2738" s="618"/>
      <c r="R2738" s="618"/>
      <c r="S2738" s="618"/>
      <c r="T2738" s="618"/>
      <c r="U2738" s="618"/>
      <c r="V2738" s="618"/>
      <c r="W2738" s="618"/>
      <c r="X2738" s="618"/>
      <c r="Y2738" s="618"/>
      <c r="Z2738" s="618"/>
      <c r="AC2738" s="619"/>
      <c r="AD2738" s="620"/>
      <c r="AJ2738" s="668"/>
      <c r="AO2738" s="612"/>
      <c r="AP2738" s="612"/>
      <c r="AY2738" s="623"/>
      <c r="BD2738" s="611"/>
      <c r="BG2738" s="624"/>
      <c r="BH2738" s="625"/>
      <c r="BI2738" s="672"/>
      <c r="BO2738" s="612"/>
      <c r="BY2738" s="669"/>
      <c r="CA2738" s="669"/>
    </row>
    <row r="2739" spans="3:79" s="610" customFormat="1">
      <c r="C2739" s="611"/>
      <c r="D2739" s="612"/>
      <c r="E2739" s="613"/>
      <c r="F2739" s="614"/>
      <c r="J2739" s="612"/>
      <c r="N2739" s="668"/>
      <c r="P2739" s="618"/>
      <c r="Q2739" s="618"/>
      <c r="R2739" s="618"/>
      <c r="S2739" s="618"/>
      <c r="T2739" s="618"/>
      <c r="U2739" s="618"/>
      <c r="V2739" s="618"/>
      <c r="W2739" s="618"/>
      <c r="X2739" s="618"/>
      <c r="Y2739" s="618"/>
      <c r="Z2739" s="618"/>
      <c r="AC2739" s="619"/>
      <c r="AD2739" s="620"/>
      <c r="AJ2739" s="668"/>
      <c r="AO2739" s="612"/>
      <c r="AP2739" s="612"/>
      <c r="AY2739" s="623"/>
      <c r="BD2739" s="611"/>
      <c r="BG2739" s="624"/>
      <c r="BH2739" s="625"/>
      <c r="BI2739" s="672"/>
      <c r="BO2739" s="612"/>
      <c r="BY2739" s="669"/>
      <c r="CA2739" s="669"/>
    </row>
    <row r="2740" spans="3:79" s="610" customFormat="1">
      <c r="C2740" s="611"/>
      <c r="D2740" s="612"/>
      <c r="E2740" s="613"/>
      <c r="F2740" s="614"/>
      <c r="J2740" s="612"/>
      <c r="N2740" s="668"/>
      <c r="P2740" s="618"/>
      <c r="Q2740" s="618"/>
      <c r="R2740" s="618"/>
      <c r="S2740" s="618"/>
      <c r="T2740" s="618"/>
      <c r="U2740" s="618"/>
      <c r="V2740" s="618"/>
      <c r="W2740" s="618"/>
      <c r="X2740" s="618"/>
      <c r="Y2740" s="618"/>
      <c r="Z2740" s="618"/>
      <c r="AC2740" s="619"/>
      <c r="AD2740" s="620"/>
      <c r="AJ2740" s="668"/>
      <c r="AO2740" s="612"/>
      <c r="AP2740" s="612"/>
      <c r="AY2740" s="623"/>
      <c r="BD2740" s="611"/>
      <c r="BG2740" s="624"/>
      <c r="BH2740" s="625"/>
      <c r="BI2740" s="672"/>
      <c r="BO2740" s="612"/>
      <c r="BY2740" s="669"/>
      <c r="CA2740" s="669"/>
    </row>
    <row r="2741" spans="3:79" s="610" customFormat="1">
      <c r="C2741" s="611"/>
      <c r="D2741" s="612"/>
      <c r="E2741" s="613"/>
      <c r="F2741" s="614"/>
      <c r="J2741" s="612"/>
      <c r="N2741" s="668"/>
      <c r="P2741" s="618"/>
      <c r="Q2741" s="618"/>
      <c r="R2741" s="618"/>
      <c r="S2741" s="618"/>
      <c r="T2741" s="618"/>
      <c r="U2741" s="618"/>
      <c r="V2741" s="618"/>
      <c r="W2741" s="618"/>
      <c r="X2741" s="618"/>
      <c r="Y2741" s="618"/>
      <c r="Z2741" s="618"/>
      <c r="AC2741" s="619"/>
      <c r="AD2741" s="620"/>
      <c r="AJ2741" s="668"/>
      <c r="AO2741" s="612"/>
      <c r="AP2741" s="612"/>
      <c r="AY2741" s="623"/>
      <c r="BD2741" s="611"/>
      <c r="BG2741" s="624"/>
      <c r="BH2741" s="625"/>
      <c r="BI2741" s="672"/>
      <c r="BO2741" s="612"/>
      <c r="BY2741" s="669"/>
      <c r="CA2741" s="669"/>
    </row>
    <row r="2742" spans="3:79" s="610" customFormat="1">
      <c r="C2742" s="611"/>
      <c r="D2742" s="612"/>
      <c r="E2742" s="613"/>
      <c r="F2742" s="614"/>
      <c r="J2742" s="612"/>
      <c r="N2742" s="668"/>
      <c r="P2742" s="618"/>
      <c r="Q2742" s="618"/>
      <c r="R2742" s="618"/>
      <c r="S2742" s="618"/>
      <c r="T2742" s="618"/>
      <c r="U2742" s="618"/>
      <c r="V2742" s="618"/>
      <c r="W2742" s="618"/>
      <c r="X2742" s="618"/>
      <c r="Y2742" s="618"/>
      <c r="Z2742" s="618"/>
      <c r="AC2742" s="619"/>
      <c r="AD2742" s="620"/>
      <c r="AJ2742" s="668"/>
      <c r="AO2742" s="612"/>
      <c r="AP2742" s="612"/>
      <c r="AY2742" s="623"/>
      <c r="BD2742" s="611"/>
      <c r="BG2742" s="624"/>
      <c r="BH2742" s="625"/>
      <c r="BI2742" s="672"/>
      <c r="BO2742" s="612"/>
      <c r="BY2742" s="669"/>
      <c r="CA2742" s="669"/>
    </row>
    <row r="2743" spans="3:79" s="610" customFormat="1">
      <c r="C2743" s="611"/>
      <c r="D2743" s="612"/>
      <c r="E2743" s="613"/>
      <c r="F2743" s="614"/>
      <c r="J2743" s="612"/>
      <c r="N2743" s="668"/>
      <c r="P2743" s="618"/>
      <c r="Q2743" s="618"/>
      <c r="R2743" s="618"/>
      <c r="S2743" s="618"/>
      <c r="T2743" s="618"/>
      <c r="U2743" s="618"/>
      <c r="V2743" s="618"/>
      <c r="W2743" s="618"/>
      <c r="X2743" s="618"/>
      <c r="Y2743" s="618"/>
      <c r="Z2743" s="618"/>
      <c r="AC2743" s="619"/>
      <c r="AD2743" s="620"/>
      <c r="AJ2743" s="668"/>
      <c r="AO2743" s="612"/>
      <c r="AP2743" s="612"/>
      <c r="AY2743" s="623"/>
      <c r="BD2743" s="611"/>
      <c r="BG2743" s="624"/>
      <c r="BH2743" s="625"/>
      <c r="BI2743" s="672"/>
      <c r="BO2743" s="612"/>
      <c r="BY2743" s="669"/>
      <c r="CA2743" s="669"/>
    </row>
    <row r="2744" spans="3:79" s="610" customFormat="1">
      <c r="C2744" s="611"/>
      <c r="D2744" s="612"/>
      <c r="E2744" s="613"/>
      <c r="F2744" s="614"/>
      <c r="J2744" s="612"/>
      <c r="N2744" s="668"/>
      <c r="P2744" s="618"/>
      <c r="Q2744" s="618"/>
      <c r="R2744" s="618"/>
      <c r="S2744" s="618"/>
      <c r="T2744" s="618"/>
      <c r="U2744" s="618"/>
      <c r="V2744" s="618"/>
      <c r="W2744" s="618"/>
      <c r="X2744" s="618"/>
      <c r="Y2744" s="618"/>
      <c r="Z2744" s="618"/>
      <c r="AC2744" s="619"/>
      <c r="AD2744" s="620"/>
      <c r="AJ2744" s="668"/>
      <c r="AO2744" s="612"/>
      <c r="AP2744" s="612"/>
      <c r="AY2744" s="623"/>
      <c r="BD2744" s="611"/>
      <c r="BG2744" s="624"/>
      <c r="BH2744" s="625"/>
      <c r="BI2744" s="672"/>
      <c r="BO2744" s="612"/>
      <c r="BY2744" s="669"/>
      <c r="CA2744" s="669"/>
    </row>
    <row r="2745" spans="3:79" s="610" customFormat="1">
      <c r="C2745" s="611"/>
      <c r="D2745" s="612"/>
      <c r="E2745" s="613"/>
      <c r="F2745" s="614"/>
      <c r="J2745" s="612"/>
      <c r="N2745" s="668"/>
      <c r="P2745" s="618"/>
      <c r="Q2745" s="618"/>
      <c r="R2745" s="618"/>
      <c r="S2745" s="618"/>
      <c r="T2745" s="618"/>
      <c r="U2745" s="618"/>
      <c r="V2745" s="618"/>
      <c r="W2745" s="618"/>
      <c r="X2745" s="618"/>
      <c r="Y2745" s="618"/>
      <c r="Z2745" s="618"/>
      <c r="AC2745" s="619"/>
      <c r="AD2745" s="620"/>
      <c r="AJ2745" s="668"/>
      <c r="AO2745" s="612"/>
      <c r="AP2745" s="612"/>
      <c r="AY2745" s="623"/>
      <c r="BD2745" s="611"/>
      <c r="BG2745" s="624"/>
      <c r="BH2745" s="625"/>
      <c r="BI2745" s="672"/>
      <c r="BO2745" s="612"/>
      <c r="BY2745" s="669"/>
      <c r="CA2745" s="669"/>
    </row>
    <row r="2746" spans="3:79" s="610" customFormat="1">
      <c r="C2746" s="611"/>
      <c r="D2746" s="612"/>
      <c r="E2746" s="613"/>
      <c r="F2746" s="614"/>
      <c r="J2746" s="612"/>
      <c r="N2746" s="668"/>
      <c r="P2746" s="618"/>
      <c r="Q2746" s="618"/>
      <c r="R2746" s="618"/>
      <c r="S2746" s="618"/>
      <c r="T2746" s="618"/>
      <c r="U2746" s="618"/>
      <c r="V2746" s="618"/>
      <c r="W2746" s="618"/>
      <c r="X2746" s="618"/>
      <c r="Y2746" s="618"/>
      <c r="Z2746" s="618"/>
      <c r="AC2746" s="619"/>
      <c r="AD2746" s="620"/>
      <c r="AJ2746" s="668"/>
      <c r="AO2746" s="612"/>
      <c r="AP2746" s="612"/>
      <c r="AY2746" s="623"/>
      <c r="BD2746" s="611"/>
      <c r="BG2746" s="624"/>
      <c r="BH2746" s="625"/>
      <c r="BI2746" s="672"/>
      <c r="BO2746" s="612"/>
      <c r="BY2746" s="669"/>
      <c r="CA2746" s="669"/>
    </row>
    <row r="2747" spans="3:79" s="610" customFormat="1">
      <c r="C2747" s="611"/>
      <c r="D2747" s="612"/>
      <c r="E2747" s="613"/>
      <c r="F2747" s="614"/>
      <c r="J2747" s="612"/>
      <c r="N2747" s="668"/>
      <c r="P2747" s="618"/>
      <c r="Q2747" s="618"/>
      <c r="R2747" s="618"/>
      <c r="S2747" s="618"/>
      <c r="T2747" s="618"/>
      <c r="U2747" s="618"/>
      <c r="V2747" s="618"/>
      <c r="W2747" s="618"/>
      <c r="X2747" s="618"/>
      <c r="Y2747" s="618"/>
      <c r="Z2747" s="618"/>
      <c r="AC2747" s="619"/>
      <c r="AD2747" s="620"/>
      <c r="AJ2747" s="668"/>
      <c r="AO2747" s="612"/>
      <c r="AP2747" s="612"/>
      <c r="AY2747" s="623"/>
      <c r="BD2747" s="611"/>
      <c r="BG2747" s="624"/>
      <c r="BH2747" s="625"/>
      <c r="BI2747" s="672"/>
      <c r="BO2747" s="612"/>
      <c r="BY2747" s="669"/>
      <c r="CA2747" s="669"/>
    </row>
    <row r="2748" spans="3:79" s="610" customFormat="1">
      <c r="C2748" s="611"/>
      <c r="D2748" s="612"/>
      <c r="E2748" s="613"/>
      <c r="F2748" s="614"/>
      <c r="J2748" s="612"/>
      <c r="N2748" s="668"/>
      <c r="P2748" s="618"/>
      <c r="Q2748" s="618"/>
      <c r="R2748" s="618"/>
      <c r="S2748" s="618"/>
      <c r="T2748" s="618"/>
      <c r="U2748" s="618"/>
      <c r="V2748" s="618"/>
      <c r="W2748" s="618"/>
      <c r="X2748" s="618"/>
      <c r="Y2748" s="618"/>
      <c r="Z2748" s="618"/>
      <c r="AC2748" s="619"/>
      <c r="AD2748" s="620"/>
      <c r="AJ2748" s="668"/>
      <c r="AO2748" s="612"/>
      <c r="AP2748" s="612"/>
      <c r="AY2748" s="623"/>
      <c r="BD2748" s="611"/>
      <c r="BG2748" s="624"/>
      <c r="BH2748" s="625"/>
      <c r="BI2748" s="672"/>
      <c r="BO2748" s="612"/>
      <c r="BY2748" s="669"/>
      <c r="CA2748" s="669"/>
    </row>
    <row r="2749" spans="3:79" s="610" customFormat="1">
      <c r="C2749" s="611"/>
      <c r="D2749" s="612"/>
      <c r="E2749" s="613"/>
      <c r="F2749" s="614"/>
      <c r="J2749" s="612"/>
      <c r="N2749" s="668"/>
      <c r="P2749" s="618"/>
      <c r="Q2749" s="618"/>
      <c r="R2749" s="618"/>
      <c r="S2749" s="618"/>
      <c r="T2749" s="618"/>
      <c r="U2749" s="618"/>
      <c r="V2749" s="618"/>
      <c r="W2749" s="618"/>
      <c r="X2749" s="618"/>
      <c r="Y2749" s="618"/>
      <c r="Z2749" s="618"/>
      <c r="AC2749" s="619"/>
      <c r="AD2749" s="620"/>
      <c r="AJ2749" s="668"/>
      <c r="AO2749" s="612"/>
      <c r="AP2749" s="612"/>
      <c r="AY2749" s="623"/>
      <c r="BD2749" s="611"/>
      <c r="BG2749" s="624"/>
      <c r="BH2749" s="625"/>
      <c r="BI2749" s="672"/>
      <c r="BO2749" s="612"/>
      <c r="BY2749" s="669"/>
      <c r="CA2749" s="669"/>
    </row>
    <row r="2750" spans="3:79" s="610" customFormat="1">
      <c r="C2750" s="611"/>
      <c r="D2750" s="612"/>
      <c r="E2750" s="613"/>
      <c r="F2750" s="614"/>
      <c r="J2750" s="612"/>
      <c r="N2750" s="668"/>
      <c r="P2750" s="618"/>
      <c r="Q2750" s="618"/>
      <c r="R2750" s="618"/>
      <c r="S2750" s="618"/>
      <c r="T2750" s="618"/>
      <c r="U2750" s="618"/>
      <c r="V2750" s="618"/>
      <c r="W2750" s="618"/>
      <c r="X2750" s="618"/>
      <c r="Y2750" s="618"/>
      <c r="Z2750" s="618"/>
      <c r="AC2750" s="619"/>
      <c r="AD2750" s="620"/>
      <c r="AJ2750" s="668"/>
      <c r="AO2750" s="612"/>
      <c r="AP2750" s="612"/>
      <c r="AY2750" s="623"/>
      <c r="BD2750" s="611"/>
      <c r="BG2750" s="624"/>
      <c r="BH2750" s="625"/>
      <c r="BI2750" s="672"/>
      <c r="BO2750" s="612"/>
      <c r="BY2750" s="669"/>
      <c r="CA2750" s="669"/>
    </row>
    <row r="2751" spans="3:79" s="610" customFormat="1">
      <c r="C2751" s="611"/>
      <c r="D2751" s="612"/>
      <c r="E2751" s="613"/>
      <c r="F2751" s="614"/>
      <c r="J2751" s="612"/>
      <c r="N2751" s="668"/>
      <c r="P2751" s="618"/>
      <c r="Q2751" s="618"/>
      <c r="R2751" s="618"/>
      <c r="S2751" s="618"/>
      <c r="T2751" s="618"/>
      <c r="U2751" s="618"/>
      <c r="V2751" s="618"/>
      <c r="W2751" s="618"/>
      <c r="X2751" s="618"/>
      <c r="Y2751" s="618"/>
      <c r="Z2751" s="618"/>
      <c r="AC2751" s="619"/>
      <c r="AD2751" s="620"/>
      <c r="AJ2751" s="668"/>
      <c r="AO2751" s="612"/>
      <c r="AP2751" s="612"/>
      <c r="AY2751" s="623"/>
      <c r="BD2751" s="611"/>
      <c r="BG2751" s="624"/>
      <c r="BH2751" s="625"/>
      <c r="BI2751" s="672"/>
      <c r="BO2751" s="612"/>
      <c r="BY2751" s="669"/>
      <c r="CA2751" s="669"/>
    </row>
    <row r="2752" spans="3:79" s="610" customFormat="1">
      <c r="C2752" s="611"/>
      <c r="D2752" s="612"/>
      <c r="E2752" s="613"/>
      <c r="F2752" s="614"/>
      <c r="J2752" s="612"/>
      <c r="N2752" s="668"/>
      <c r="P2752" s="618"/>
      <c r="Q2752" s="618"/>
      <c r="R2752" s="618"/>
      <c r="S2752" s="618"/>
      <c r="T2752" s="618"/>
      <c r="U2752" s="618"/>
      <c r="V2752" s="618"/>
      <c r="W2752" s="618"/>
      <c r="X2752" s="618"/>
      <c r="Y2752" s="618"/>
      <c r="Z2752" s="618"/>
      <c r="AC2752" s="619"/>
      <c r="AD2752" s="620"/>
      <c r="AJ2752" s="668"/>
      <c r="AO2752" s="612"/>
      <c r="AP2752" s="612"/>
      <c r="AY2752" s="623"/>
      <c r="BD2752" s="611"/>
      <c r="BG2752" s="624"/>
      <c r="BH2752" s="625"/>
      <c r="BI2752" s="672"/>
      <c r="BO2752" s="612"/>
      <c r="BY2752" s="669"/>
      <c r="CA2752" s="669"/>
    </row>
    <row r="2753" spans="3:79" s="610" customFormat="1">
      <c r="C2753" s="611"/>
      <c r="D2753" s="612"/>
      <c r="E2753" s="613"/>
      <c r="F2753" s="614"/>
      <c r="J2753" s="612"/>
      <c r="N2753" s="668"/>
      <c r="P2753" s="618"/>
      <c r="Q2753" s="618"/>
      <c r="R2753" s="618"/>
      <c r="S2753" s="618"/>
      <c r="T2753" s="618"/>
      <c r="U2753" s="618"/>
      <c r="V2753" s="618"/>
      <c r="W2753" s="618"/>
      <c r="X2753" s="618"/>
      <c r="Y2753" s="618"/>
      <c r="Z2753" s="618"/>
      <c r="AC2753" s="619"/>
      <c r="AD2753" s="620"/>
      <c r="AJ2753" s="668"/>
      <c r="AO2753" s="612"/>
      <c r="AP2753" s="612"/>
      <c r="AY2753" s="623"/>
      <c r="BD2753" s="611"/>
      <c r="BG2753" s="624"/>
      <c r="BH2753" s="625"/>
      <c r="BI2753" s="672"/>
      <c r="BO2753" s="612"/>
      <c r="BY2753" s="669"/>
      <c r="CA2753" s="669"/>
    </row>
    <row r="2754" spans="3:79" s="610" customFormat="1">
      <c r="C2754" s="611"/>
      <c r="D2754" s="612"/>
      <c r="E2754" s="613"/>
      <c r="F2754" s="614"/>
      <c r="J2754" s="612"/>
      <c r="N2754" s="668"/>
      <c r="P2754" s="618"/>
      <c r="Q2754" s="618"/>
      <c r="R2754" s="618"/>
      <c r="S2754" s="618"/>
      <c r="T2754" s="618"/>
      <c r="U2754" s="618"/>
      <c r="V2754" s="618"/>
      <c r="W2754" s="618"/>
      <c r="X2754" s="618"/>
      <c r="Y2754" s="618"/>
      <c r="Z2754" s="618"/>
      <c r="AC2754" s="619"/>
      <c r="AD2754" s="620"/>
      <c r="AJ2754" s="668"/>
      <c r="AO2754" s="612"/>
      <c r="AP2754" s="612"/>
      <c r="AY2754" s="623"/>
      <c r="BD2754" s="611"/>
      <c r="BG2754" s="624"/>
      <c r="BH2754" s="625"/>
      <c r="BI2754" s="672"/>
      <c r="BO2754" s="612"/>
      <c r="BY2754" s="669"/>
      <c r="CA2754" s="669"/>
    </row>
    <row r="2755" spans="3:79" s="610" customFormat="1">
      <c r="C2755" s="611"/>
      <c r="D2755" s="612"/>
      <c r="E2755" s="613"/>
      <c r="F2755" s="614"/>
      <c r="J2755" s="612"/>
      <c r="N2755" s="668"/>
      <c r="P2755" s="618"/>
      <c r="Q2755" s="618"/>
      <c r="R2755" s="618"/>
      <c r="S2755" s="618"/>
      <c r="T2755" s="618"/>
      <c r="U2755" s="618"/>
      <c r="V2755" s="618"/>
      <c r="W2755" s="618"/>
      <c r="X2755" s="618"/>
      <c r="Y2755" s="618"/>
      <c r="Z2755" s="618"/>
      <c r="AC2755" s="619"/>
      <c r="AD2755" s="620"/>
      <c r="AJ2755" s="668"/>
      <c r="AO2755" s="612"/>
      <c r="AP2755" s="612"/>
      <c r="AY2755" s="623"/>
      <c r="BD2755" s="611"/>
      <c r="BG2755" s="624"/>
      <c r="BH2755" s="625"/>
      <c r="BI2755" s="672"/>
      <c r="BO2755" s="612"/>
      <c r="BY2755" s="669"/>
      <c r="CA2755" s="669"/>
    </row>
    <row r="2756" spans="3:79" s="610" customFormat="1">
      <c r="C2756" s="611"/>
      <c r="D2756" s="612"/>
      <c r="E2756" s="613"/>
      <c r="F2756" s="614"/>
      <c r="J2756" s="612"/>
      <c r="N2756" s="668"/>
      <c r="P2756" s="618"/>
      <c r="Q2756" s="618"/>
      <c r="R2756" s="618"/>
      <c r="S2756" s="618"/>
      <c r="T2756" s="618"/>
      <c r="U2756" s="618"/>
      <c r="V2756" s="618"/>
      <c r="W2756" s="618"/>
      <c r="X2756" s="618"/>
      <c r="Y2756" s="618"/>
      <c r="Z2756" s="618"/>
      <c r="AC2756" s="619"/>
      <c r="AD2756" s="620"/>
      <c r="AJ2756" s="668"/>
      <c r="AO2756" s="612"/>
      <c r="AP2756" s="612"/>
      <c r="AY2756" s="623"/>
      <c r="BD2756" s="611"/>
      <c r="BG2756" s="624"/>
      <c r="BH2756" s="625"/>
      <c r="BI2756" s="672"/>
      <c r="BO2756" s="612"/>
      <c r="BY2756" s="669"/>
      <c r="CA2756" s="669"/>
    </row>
    <row r="2757" spans="3:79" s="610" customFormat="1">
      <c r="C2757" s="611"/>
      <c r="D2757" s="612"/>
      <c r="E2757" s="613"/>
      <c r="F2757" s="614"/>
      <c r="J2757" s="612"/>
      <c r="N2757" s="668"/>
      <c r="P2757" s="618"/>
      <c r="Q2757" s="618"/>
      <c r="R2757" s="618"/>
      <c r="S2757" s="618"/>
      <c r="T2757" s="618"/>
      <c r="U2757" s="618"/>
      <c r="V2757" s="618"/>
      <c r="W2757" s="618"/>
      <c r="X2757" s="618"/>
      <c r="Y2757" s="618"/>
      <c r="Z2757" s="618"/>
      <c r="AC2757" s="619"/>
      <c r="AD2757" s="620"/>
      <c r="AJ2757" s="668"/>
      <c r="AO2757" s="612"/>
      <c r="AP2757" s="612"/>
      <c r="AY2757" s="623"/>
      <c r="BD2757" s="611"/>
      <c r="BG2757" s="624"/>
      <c r="BH2757" s="625"/>
      <c r="BI2757" s="672"/>
      <c r="BO2757" s="612"/>
      <c r="BY2757" s="669"/>
      <c r="CA2757" s="669"/>
    </row>
    <row r="2758" spans="3:79" s="610" customFormat="1">
      <c r="C2758" s="611"/>
      <c r="D2758" s="612"/>
      <c r="E2758" s="613"/>
      <c r="F2758" s="614"/>
      <c r="J2758" s="612"/>
      <c r="N2758" s="668"/>
      <c r="P2758" s="618"/>
      <c r="Q2758" s="618"/>
      <c r="R2758" s="618"/>
      <c r="S2758" s="618"/>
      <c r="T2758" s="618"/>
      <c r="U2758" s="618"/>
      <c r="V2758" s="618"/>
      <c r="W2758" s="618"/>
      <c r="X2758" s="618"/>
      <c r="Y2758" s="618"/>
      <c r="Z2758" s="618"/>
      <c r="AC2758" s="619"/>
      <c r="AD2758" s="620"/>
      <c r="AJ2758" s="668"/>
      <c r="AO2758" s="612"/>
      <c r="AP2758" s="612"/>
      <c r="AY2758" s="623"/>
      <c r="BD2758" s="611"/>
      <c r="BG2758" s="624"/>
      <c r="BH2758" s="625"/>
      <c r="BI2758" s="672"/>
      <c r="BO2758" s="612"/>
      <c r="BY2758" s="669"/>
      <c r="CA2758" s="669"/>
    </row>
    <row r="2759" spans="3:79" s="610" customFormat="1">
      <c r="C2759" s="611"/>
      <c r="D2759" s="612"/>
      <c r="E2759" s="613"/>
      <c r="F2759" s="614"/>
      <c r="J2759" s="612"/>
      <c r="N2759" s="668"/>
      <c r="P2759" s="618"/>
      <c r="Q2759" s="618"/>
      <c r="R2759" s="618"/>
      <c r="S2759" s="618"/>
      <c r="T2759" s="618"/>
      <c r="U2759" s="618"/>
      <c r="V2759" s="618"/>
      <c r="W2759" s="618"/>
      <c r="X2759" s="618"/>
      <c r="Y2759" s="618"/>
      <c r="Z2759" s="618"/>
      <c r="AC2759" s="619"/>
      <c r="AD2759" s="620"/>
      <c r="AJ2759" s="668"/>
      <c r="AO2759" s="612"/>
      <c r="AP2759" s="612"/>
      <c r="AY2759" s="623"/>
      <c r="BD2759" s="611"/>
      <c r="BG2759" s="624"/>
      <c r="BH2759" s="625"/>
      <c r="BI2759" s="672"/>
      <c r="BO2759" s="612"/>
      <c r="BY2759" s="669"/>
      <c r="CA2759" s="669"/>
    </row>
    <row r="2760" spans="3:79" s="610" customFormat="1">
      <c r="C2760" s="611"/>
      <c r="D2760" s="612"/>
      <c r="E2760" s="613"/>
      <c r="F2760" s="614"/>
      <c r="J2760" s="612"/>
      <c r="N2760" s="668"/>
      <c r="P2760" s="618"/>
      <c r="Q2760" s="618"/>
      <c r="R2760" s="618"/>
      <c r="S2760" s="618"/>
      <c r="T2760" s="618"/>
      <c r="U2760" s="618"/>
      <c r="V2760" s="618"/>
      <c r="W2760" s="618"/>
      <c r="X2760" s="618"/>
      <c r="Y2760" s="618"/>
      <c r="Z2760" s="618"/>
      <c r="AC2760" s="619"/>
      <c r="AD2760" s="620"/>
      <c r="AJ2760" s="668"/>
      <c r="AO2760" s="612"/>
      <c r="AP2760" s="612"/>
      <c r="AY2760" s="623"/>
      <c r="BD2760" s="611"/>
      <c r="BG2760" s="624"/>
      <c r="BH2760" s="625"/>
      <c r="BI2760" s="672"/>
      <c r="BO2760" s="612"/>
      <c r="BY2760" s="669"/>
      <c r="CA2760" s="669"/>
    </row>
    <row r="2761" spans="3:79" s="610" customFormat="1">
      <c r="C2761" s="611"/>
      <c r="D2761" s="612"/>
      <c r="E2761" s="613"/>
      <c r="F2761" s="614"/>
      <c r="J2761" s="612"/>
      <c r="N2761" s="668"/>
      <c r="P2761" s="618"/>
      <c r="Q2761" s="618"/>
      <c r="R2761" s="618"/>
      <c r="S2761" s="618"/>
      <c r="T2761" s="618"/>
      <c r="U2761" s="618"/>
      <c r="V2761" s="618"/>
      <c r="W2761" s="618"/>
      <c r="X2761" s="618"/>
      <c r="Y2761" s="618"/>
      <c r="Z2761" s="618"/>
      <c r="AC2761" s="619"/>
      <c r="AD2761" s="620"/>
      <c r="AJ2761" s="668"/>
      <c r="AO2761" s="612"/>
      <c r="AP2761" s="612"/>
      <c r="AY2761" s="623"/>
      <c r="BD2761" s="611"/>
      <c r="BG2761" s="624"/>
      <c r="BH2761" s="625"/>
      <c r="BI2761" s="672"/>
      <c r="BO2761" s="612"/>
      <c r="BY2761" s="669"/>
      <c r="CA2761" s="669"/>
    </row>
    <row r="2762" spans="3:79" s="610" customFormat="1">
      <c r="C2762" s="611"/>
      <c r="D2762" s="612"/>
      <c r="E2762" s="613"/>
      <c r="F2762" s="614"/>
      <c r="J2762" s="612"/>
      <c r="N2762" s="668"/>
      <c r="P2762" s="618"/>
      <c r="Q2762" s="618"/>
      <c r="R2762" s="618"/>
      <c r="S2762" s="618"/>
      <c r="T2762" s="618"/>
      <c r="U2762" s="618"/>
      <c r="V2762" s="618"/>
      <c r="W2762" s="618"/>
      <c r="X2762" s="618"/>
      <c r="Y2762" s="618"/>
      <c r="Z2762" s="618"/>
      <c r="AC2762" s="619"/>
      <c r="AD2762" s="620"/>
      <c r="AJ2762" s="668"/>
      <c r="AO2762" s="612"/>
      <c r="AP2762" s="612"/>
      <c r="AY2762" s="623"/>
      <c r="BD2762" s="611"/>
      <c r="BG2762" s="624"/>
      <c r="BH2762" s="625"/>
      <c r="BI2762" s="672"/>
      <c r="BO2762" s="612"/>
      <c r="BY2762" s="669"/>
      <c r="CA2762" s="669"/>
    </row>
    <row r="2763" spans="3:79" s="610" customFormat="1">
      <c r="C2763" s="611"/>
      <c r="D2763" s="612"/>
      <c r="E2763" s="613"/>
      <c r="F2763" s="614"/>
      <c r="J2763" s="612"/>
      <c r="N2763" s="668"/>
      <c r="P2763" s="618"/>
      <c r="Q2763" s="618"/>
      <c r="R2763" s="618"/>
      <c r="S2763" s="618"/>
      <c r="T2763" s="618"/>
      <c r="U2763" s="618"/>
      <c r="V2763" s="618"/>
      <c r="W2763" s="618"/>
      <c r="X2763" s="618"/>
      <c r="Y2763" s="618"/>
      <c r="Z2763" s="618"/>
      <c r="AC2763" s="619"/>
      <c r="AD2763" s="620"/>
      <c r="AJ2763" s="668"/>
      <c r="AO2763" s="612"/>
      <c r="AP2763" s="612"/>
      <c r="AY2763" s="623"/>
      <c r="BD2763" s="611"/>
      <c r="BG2763" s="624"/>
      <c r="BH2763" s="625"/>
      <c r="BI2763" s="672"/>
      <c r="BO2763" s="612"/>
      <c r="BY2763" s="669"/>
      <c r="CA2763" s="669"/>
    </row>
    <row r="2764" spans="3:79" s="610" customFormat="1">
      <c r="C2764" s="611"/>
      <c r="D2764" s="612"/>
      <c r="E2764" s="613"/>
      <c r="F2764" s="614"/>
      <c r="J2764" s="612"/>
      <c r="N2764" s="668"/>
      <c r="P2764" s="618"/>
      <c r="Q2764" s="618"/>
      <c r="R2764" s="618"/>
      <c r="S2764" s="618"/>
      <c r="T2764" s="618"/>
      <c r="U2764" s="618"/>
      <c r="V2764" s="618"/>
      <c r="W2764" s="618"/>
      <c r="X2764" s="618"/>
      <c r="Y2764" s="618"/>
      <c r="Z2764" s="618"/>
      <c r="AC2764" s="619"/>
      <c r="AD2764" s="620"/>
      <c r="AJ2764" s="668"/>
      <c r="AO2764" s="612"/>
      <c r="AP2764" s="612"/>
      <c r="AY2764" s="623"/>
      <c r="BD2764" s="611"/>
      <c r="BG2764" s="624"/>
      <c r="BH2764" s="625"/>
      <c r="BI2764" s="672"/>
      <c r="BO2764" s="612"/>
      <c r="BY2764" s="669"/>
      <c r="CA2764" s="669"/>
    </row>
    <row r="2765" spans="3:79" s="610" customFormat="1">
      <c r="C2765" s="611"/>
      <c r="D2765" s="612"/>
      <c r="E2765" s="613"/>
      <c r="F2765" s="614"/>
      <c r="J2765" s="612"/>
      <c r="N2765" s="668"/>
      <c r="P2765" s="618"/>
      <c r="Q2765" s="618"/>
      <c r="R2765" s="618"/>
      <c r="S2765" s="618"/>
      <c r="T2765" s="618"/>
      <c r="U2765" s="618"/>
      <c r="V2765" s="618"/>
      <c r="W2765" s="618"/>
      <c r="X2765" s="618"/>
      <c r="Y2765" s="618"/>
      <c r="Z2765" s="618"/>
      <c r="AC2765" s="619"/>
      <c r="AD2765" s="620"/>
      <c r="AJ2765" s="668"/>
      <c r="AO2765" s="612"/>
      <c r="AP2765" s="612"/>
      <c r="AY2765" s="623"/>
      <c r="BD2765" s="611"/>
      <c r="BG2765" s="624"/>
      <c r="BH2765" s="625"/>
      <c r="BI2765" s="672"/>
      <c r="BO2765" s="612"/>
      <c r="BY2765" s="669"/>
      <c r="CA2765" s="669"/>
    </row>
    <row r="2766" spans="3:79" s="610" customFormat="1">
      <c r="C2766" s="611"/>
      <c r="D2766" s="612"/>
      <c r="E2766" s="613"/>
      <c r="F2766" s="614"/>
      <c r="J2766" s="612"/>
      <c r="N2766" s="668"/>
      <c r="P2766" s="618"/>
      <c r="Q2766" s="618"/>
      <c r="R2766" s="618"/>
      <c r="S2766" s="618"/>
      <c r="T2766" s="618"/>
      <c r="U2766" s="618"/>
      <c r="V2766" s="618"/>
      <c r="W2766" s="618"/>
      <c r="X2766" s="618"/>
      <c r="Y2766" s="618"/>
      <c r="Z2766" s="618"/>
      <c r="AC2766" s="619"/>
      <c r="AD2766" s="620"/>
      <c r="AJ2766" s="668"/>
      <c r="AO2766" s="612"/>
      <c r="AP2766" s="612"/>
      <c r="AY2766" s="623"/>
      <c r="BD2766" s="611"/>
      <c r="BG2766" s="624"/>
      <c r="BH2766" s="625"/>
      <c r="BI2766" s="672"/>
      <c r="BO2766" s="612"/>
      <c r="BY2766" s="669"/>
      <c r="CA2766" s="669"/>
    </row>
    <row r="2767" spans="3:79" s="610" customFormat="1">
      <c r="C2767" s="611"/>
      <c r="D2767" s="612"/>
      <c r="E2767" s="613"/>
      <c r="F2767" s="614"/>
      <c r="J2767" s="612"/>
      <c r="N2767" s="668"/>
      <c r="P2767" s="618"/>
      <c r="Q2767" s="618"/>
      <c r="R2767" s="618"/>
      <c r="S2767" s="618"/>
      <c r="T2767" s="618"/>
      <c r="U2767" s="618"/>
      <c r="V2767" s="618"/>
      <c r="W2767" s="618"/>
      <c r="X2767" s="618"/>
      <c r="Y2767" s="618"/>
      <c r="Z2767" s="618"/>
      <c r="AC2767" s="619"/>
      <c r="AD2767" s="620"/>
      <c r="AJ2767" s="668"/>
      <c r="AO2767" s="612"/>
      <c r="AP2767" s="612"/>
      <c r="AY2767" s="623"/>
      <c r="BD2767" s="611"/>
      <c r="BG2767" s="624"/>
      <c r="BH2767" s="625"/>
      <c r="BI2767" s="672"/>
      <c r="BO2767" s="612"/>
      <c r="BY2767" s="669"/>
      <c r="CA2767" s="669"/>
    </row>
    <row r="2768" spans="3:79" s="610" customFormat="1">
      <c r="C2768" s="611"/>
      <c r="D2768" s="612"/>
      <c r="E2768" s="613"/>
      <c r="F2768" s="614"/>
      <c r="J2768" s="612"/>
      <c r="N2768" s="668"/>
      <c r="P2768" s="618"/>
      <c r="Q2768" s="618"/>
      <c r="R2768" s="618"/>
      <c r="S2768" s="618"/>
      <c r="T2768" s="618"/>
      <c r="U2768" s="618"/>
      <c r="V2768" s="618"/>
      <c r="W2768" s="618"/>
      <c r="X2768" s="618"/>
      <c r="Y2768" s="618"/>
      <c r="Z2768" s="618"/>
      <c r="AC2768" s="619"/>
      <c r="AD2768" s="620"/>
      <c r="AJ2768" s="668"/>
      <c r="AO2768" s="612"/>
      <c r="AP2768" s="612"/>
      <c r="AY2768" s="623"/>
      <c r="BD2768" s="611"/>
      <c r="BG2768" s="624"/>
      <c r="BH2768" s="625"/>
      <c r="BI2768" s="672"/>
      <c r="BO2768" s="612"/>
      <c r="BY2768" s="669"/>
      <c r="CA2768" s="669"/>
    </row>
    <row r="2769" spans="3:79" s="610" customFormat="1">
      <c r="C2769" s="611"/>
      <c r="D2769" s="612"/>
      <c r="E2769" s="613"/>
      <c r="F2769" s="614"/>
      <c r="J2769" s="612"/>
      <c r="N2769" s="668"/>
      <c r="P2769" s="618"/>
      <c r="Q2769" s="618"/>
      <c r="R2769" s="618"/>
      <c r="S2769" s="618"/>
      <c r="T2769" s="618"/>
      <c r="U2769" s="618"/>
      <c r="V2769" s="618"/>
      <c r="W2769" s="618"/>
      <c r="X2769" s="618"/>
      <c r="Y2769" s="618"/>
      <c r="Z2769" s="618"/>
      <c r="AC2769" s="619"/>
      <c r="AD2769" s="620"/>
      <c r="AJ2769" s="668"/>
      <c r="AO2769" s="612"/>
      <c r="AP2769" s="612"/>
      <c r="AY2769" s="623"/>
      <c r="BD2769" s="611"/>
      <c r="BG2769" s="624"/>
      <c r="BH2769" s="625"/>
      <c r="BI2769" s="672"/>
      <c r="BO2769" s="612"/>
      <c r="BY2769" s="669"/>
      <c r="CA2769" s="669"/>
    </row>
    <row r="2770" spans="3:79" s="610" customFormat="1">
      <c r="C2770" s="611"/>
      <c r="D2770" s="612"/>
      <c r="E2770" s="613"/>
      <c r="F2770" s="614"/>
      <c r="J2770" s="612"/>
      <c r="N2770" s="668"/>
      <c r="P2770" s="618"/>
      <c r="Q2770" s="618"/>
      <c r="R2770" s="618"/>
      <c r="S2770" s="618"/>
      <c r="T2770" s="618"/>
      <c r="U2770" s="618"/>
      <c r="V2770" s="618"/>
      <c r="W2770" s="618"/>
      <c r="X2770" s="618"/>
      <c r="Y2770" s="618"/>
      <c r="Z2770" s="618"/>
      <c r="AC2770" s="619"/>
      <c r="AD2770" s="620"/>
      <c r="AJ2770" s="668"/>
      <c r="AO2770" s="612"/>
      <c r="AP2770" s="612"/>
      <c r="AY2770" s="623"/>
      <c r="BD2770" s="611"/>
      <c r="BG2770" s="624"/>
      <c r="BH2770" s="625"/>
      <c r="BI2770" s="672"/>
      <c r="BO2770" s="612"/>
      <c r="BY2770" s="669"/>
      <c r="CA2770" s="669"/>
    </row>
    <row r="2771" spans="3:79" s="610" customFormat="1">
      <c r="C2771" s="611"/>
      <c r="D2771" s="612"/>
      <c r="E2771" s="613"/>
      <c r="F2771" s="614"/>
      <c r="J2771" s="612"/>
      <c r="N2771" s="668"/>
      <c r="P2771" s="618"/>
      <c r="Q2771" s="618"/>
      <c r="R2771" s="618"/>
      <c r="S2771" s="618"/>
      <c r="T2771" s="618"/>
      <c r="U2771" s="618"/>
      <c r="V2771" s="618"/>
      <c r="W2771" s="618"/>
      <c r="X2771" s="618"/>
      <c r="Y2771" s="618"/>
      <c r="Z2771" s="618"/>
      <c r="AC2771" s="619"/>
      <c r="AD2771" s="620"/>
      <c r="AJ2771" s="668"/>
      <c r="AO2771" s="612"/>
      <c r="AP2771" s="612"/>
      <c r="AY2771" s="623"/>
      <c r="BD2771" s="611"/>
      <c r="BG2771" s="624"/>
      <c r="BH2771" s="625"/>
      <c r="BI2771" s="672"/>
      <c r="BO2771" s="612"/>
      <c r="BY2771" s="669"/>
      <c r="CA2771" s="669"/>
    </row>
    <row r="2772" spans="3:79" s="610" customFormat="1">
      <c r="C2772" s="611"/>
      <c r="D2772" s="612"/>
      <c r="E2772" s="613"/>
      <c r="F2772" s="614"/>
      <c r="J2772" s="612"/>
      <c r="N2772" s="668"/>
      <c r="P2772" s="618"/>
      <c r="Q2772" s="618"/>
      <c r="R2772" s="618"/>
      <c r="S2772" s="618"/>
      <c r="T2772" s="618"/>
      <c r="U2772" s="618"/>
      <c r="V2772" s="618"/>
      <c r="W2772" s="618"/>
      <c r="X2772" s="618"/>
      <c r="Y2772" s="618"/>
      <c r="Z2772" s="618"/>
      <c r="AC2772" s="619"/>
      <c r="AD2772" s="620"/>
      <c r="AJ2772" s="668"/>
      <c r="AO2772" s="612"/>
      <c r="AP2772" s="612"/>
      <c r="AY2772" s="623"/>
      <c r="BD2772" s="611"/>
      <c r="BG2772" s="624"/>
      <c r="BH2772" s="625"/>
      <c r="BI2772" s="672"/>
      <c r="BO2772" s="612"/>
      <c r="BY2772" s="669"/>
      <c r="CA2772" s="669"/>
    </row>
    <row r="2773" spans="3:79" s="610" customFormat="1">
      <c r="C2773" s="611"/>
      <c r="D2773" s="612"/>
      <c r="E2773" s="613"/>
      <c r="F2773" s="614"/>
      <c r="J2773" s="612"/>
      <c r="N2773" s="668"/>
      <c r="P2773" s="618"/>
      <c r="Q2773" s="618"/>
      <c r="R2773" s="618"/>
      <c r="S2773" s="618"/>
      <c r="T2773" s="618"/>
      <c r="U2773" s="618"/>
      <c r="V2773" s="618"/>
      <c r="W2773" s="618"/>
      <c r="X2773" s="618"/>
      <c r="Y2773" s="618"/>
      <c r="Z2773" s="618"/>
      <c r="AC2773" s="619"/>
      <c r="AD2773" s="620"/>
      <c r="AJ2773" s="668"/>
      <c r="AO2773" s="612"/>
      <c r="AP2773" s="612"/>
      <c r="AY2773" s="623"/>
      <c r="BD2773" s="611"/>
      <c r="BG2773" s="624"/>
      <c r="BH2773" s="625"/>
      <c r="BI2773" s="672"/>
      <c r="BO2773" s="612"/>
      <c r="BY2773" s="669"/>
      <c r="CA2773" s="669"/>
    </row>
    <row r="2774" spans="3:79" s="610" customFormat="1">
      <c r="C2774" s="611"/>
      <c r="D2774" s="612"/>
      <c r="E2774" s="613"/>
      <c r="F2774" s="614"/>
      <c r="J2774" s="612"/>
      <c r="N2774" s="668"/>
      <c r="P2774" s="618"/>
      <c r="Q2774" s="618"/>
      <c r="R2774" s="618"/>
      <c r="S2774" s="618"/>
      <c r="T2774" s="618"/>
      <c r="U2774" s="618"/>
      <c r="V2774" s="618"/>
      <c r="W2774" s="618"/>
      <c r="X2774" s="618"/>
      <c r="Y2774" s="618"/>
      <c r="Z2774" s="618"/>
      <c r="AC2774" s="619"/>
      <c r="AD2774" s="620"/>
      <c r="AJ2774" s="668"/>
      <c r="AO2774" s="612"/>
      <c r="AP2774" s="612"/>
      <c r="AY2774" s="623"/>
      <c r="BD2774" s="611"/>
      <c r="BG2774" s="624"/>
      <c r="BH2774" s="625"/>
      <c r="BI2774" s="672"/>
      <c r="BO2774" s="612"/>
      <c r="BY2774" s="669"/>
      <c r="CA2774" s="669"/>
    </row>
    <row r="2775" spans="3:79" s="610" customFormat="1">
      <c r="C2775" s="611"/>
      <c r="D2775" s="612"/>
      <c r="E2775" s="613"/>
      <c r="F2775" s="614"/>
      <c r="J2775" s="612"/>
      <c r="N2775" s="668"/>
      <c r="P2775" s="618"/>
      <c r="Q2775" s="618"/>
      <c r="R2775" s="618"/>
      <c r="S2775" s="618"/>
      <c r="T2775" s="618"/>
      <c r="U2775" s="618"/>
      <c r="V2775" s="618"/>
      <c r="W2775" s="618"/>
      <c r="X2775" s="618"/>
      <c r="Y2775" s="618"/>
      <c r="Z2775" s="618"/>
      <c r="AC2775" s="619"/>
      <c r="AD2775" s="620"/>
      <c r="AJ2775" s="668"/>
      <c r="AO2775" s="612"/>
      <c r="AP2775" s="612"/>
      <c r="AY2775" s="623"/>
      <c r="BD2775" s="611"/>
      <c r="BG2775" s="624"/>
      <c r="BH2775" s="625"/>
      <c r="BI2775" s="672"/>
      <c r="BO2775" s="612"/>
      <c r="BY2775" s="669"/>
      <c r="CA2775" s="669"/>
    </row>
    <row r="2776" spans="3:79" s="610" customFormat="1">
      <c r="C2776" s="611"/>
      <c r="D2776" s="612"/>
      <c r="E2776" s="613"/>
      <c r="F2776" s="614"/>
      <c r="J2776" s="612"/>
      <c r="N2776" s="668"/>
      <c r="P2776" s="618"/>
      <c r="Q2776" s="618"/>
      <c r="R2776" s="618"/>
      <c r="S2776" s="618"/>
      <c r="T2776" s="618"/>
      <c r="U2776" s="618"/>
      <c r="V2776" s="618"/>
      <c r="W2776" s="618"/>
      <c r="X2776" s="618"/>
      <c r="Y2776" s="618"/>
      <c r="Z2776" s="618"/>
      <c r="AC2776" s="619"/>
      <c r="AD2776" s="620"/>
      <c r="AJ2776" s="668"/>
      <c r="AO2776" s="612"/>
      <c r="AP2776" s="612"/>
      <c r="AY2776" s="623"/>
      <c r="BD2776" s="611"/>
      <c r="BG2776" s="624"/>
      <c r="BH2776" s="625"/>
      <c r="BI2776" s="672"/>
      <c r="BO2776" s="612"/>
      <c r="BY2776" s="669"/>
      <c r="CA2776" s="669"/>
    </row>
    <row r="2777" spans="3:79" s="610" customFormat="1">
      <c r="C2777" s="611"/>
      <c r="D2777" s="612"/>
      <c r="E2777" s="613"/>
      <c r="F2777" s="614"/>
      <c r="J2777" s="612"/>
      <c r="N2777" s="668"/>
      <c r="P2777" s="618"/>
      <c r="Q2777" s="618"/>
      <c r="R2777" s="618"/>
      <c r="S2777" s="618"/>
      <c r="T2777" s="618"/>
      <c r="U2777" s="618"/>
      <c r="V2777" s="618"/>
      <c r="W2777" s="618"/>
      <c r="X2777" s="618"/>
      <c r="Y2777" s="618"/>
      <c r="Z2777" s="618"/>
      <c r="AC2777" s="619"/>
      <c r="AD2777" s="620"/>
      <c r="AJ2777" s="668"/>
      <c r="AO2777" s="612"/>
      <c r="AP2777" s="612"/>
      <c r="AY2777" s="623"/>
      <c r="BD2777" s="611"/>
      <c r="BG2777" s="624"/>
      <c r="BH2777" s="625"/>
      <c r="BI2777" s="672"/>
      <c r="BO2777" s="612"/>
      <c r="BY2777" s="669"/>
      <c r="CA2777" s="669"/>
    </row>
    <row r="2778" spans="3:79" s="610" customFormat="1">
      <c r="C2778" s="611"/>
      <c r="D2778" s="612"/>
      <c r="E2778" s="613"/>
      <c r="F2778" s="614"/>
      <c r="J2778" s="612"/>
      <c r="N2778" s="668"/>
      <c r="P2778" s="618"/>
      <c r="Q2778" s="618"/>
      <c r="R2778" s="618"/>
      <c r="S2778" s="618"/>
      <c r="T2778" s="618"/>
      <c r="U2778" s="618"/>
      <c r="V2778" s="618"/>
      <c r="W2778" s="618"/>
      <c r="X2778" s="618"/>
      <c r="Y2778" s="618"/>
      <c r="Z2778" s="618"/>
      <c r="AC2778" s="619"/>
      <c r="AD2778" s="620"/>
      <c r="AJ2778" s="668"/>
      <c r="AO2778" s="612"/>
      <c r="AP2778" s="612"/>
      <c r="AY2778" s="623"/>
      <c r="BD2778" s="611"/>
      <c r="BG2778" s="624"/>
      <c r="BH2778" s="625"/>
      <c r="BI2778" s="672"/>
      <c r="BO2778" s="612"/>
      <c r="BY2778" s="669"/>
      <c r="CA2778" s="669"/>
    </row>
    <row r="2779" spans="3:79" s="610" customFormat="1">
      <c r="C2779" s="611"/>
      <c r="D2779" s="612"/>
      <c r="E2779" s="613"/>
      <c r="F2779" s="614"/>
      <c r="J2779" s="612"/>
      <c r="N2779" s="668"/>
      <c r="P2779" s="618"/>
      <c r="Q2779" s="618"/>
      <c r="R2779" s="618"/>
      <c r="S2779" s="618"/>
      <c r="T2779" s="618"/>
      <c r="U2779" s="618"/>
      <c r="V2779" s="618"/>
      <c r="W2779" s="618"/>
      <c r="X2779" s="618"/>
      <c r="Y2779" s="618"/>
      <c r="Z2779" s="618"/>
      <c r="AC2779" s="619"/>
      <c r="AD2779" s="620"/>
      <c r="AJ2779" s="668"/>
      <c r="AO2779" s="612"/>
      <c r="AP2779" s="612"/>
      <c r="AY2779" s="623"/>
      <c r="BD2779" s="611"/>
      <c r="BG2779" s="624"/>
      <c r="BH2779" s="625"/>
      <c r="BI2779" s="672"/>
      <c r="BO2779" s="612"/>
      <c r="BY2779" s="669"/>
      <c r="CA2779" s="669"/>
    </row>
    <row r="2780" spans="3:79" s="610" customFormat="1">
      <c r="C2780" s="611"/>
      <c r="D2780" s="612"/>
      <c r="E2780" s="613"/>
      <c r="F2780" s="614"/>
      <c r="J2780" s="612"/>
      <c r="N2780" s="668"/>
      <c r="P2780" s="618"/>
      <c r="Q2780" s="618"/>
      <c r="R2780" s="618"/>
      <c r="S2780" s="618"/>
      <c r="T2780" s="618"/>
      <c r="U2780" s="618"/>
      <c r="V2780" s="618"/>
      <c r="W2780" s="618"/>
      <c r="X2780" s="618"/>
      <c r="Y2780" s="618"/>
      <c r="Z2780" s="618"/>
      <c r="AC2780" s="619"/>
      <c r="AD2780" s="620"/>
      <c r="AJ2780" s="668"/>
      <c r="AO2780" s="612"/>
      <c r="AP2780" s="612"/>
      <c r="AY2780" s="623"/>
      <c r="BD2780" s="611"/>
      <c r="BG2780" s="624"/>
      <c r="BH2780" s="625"/>
      <c r="BI2780" s="672"/>
      <c r="BO2780" s="612"/>
      <c r="BY2780" s="669"/>
      <c r="CA2780" s="669"/>
    </row>
    <row r="2781" spans="3:79" s="610" customFormat="1">
      <c r="C2781" s="611"/>
      <c r="D2781" s="612"/>
      <c r="E2781" s="613"/>
      <c r="F2781" s="614"/>
      <c r="J2781" s="612"/>
      <c r="N2781" s="668"/>
      <c r="P2781" s="618"/>
      <c r="Q2781" s="618"/>
      <c r="R2781" s="618"/>
      <c r="S2781" s="618"/>
      <c r="T2781" s="618"/>
      <c r="U2781" s="618"/>
      <c r="V2781" s="618"/>
      <c r="W2781" s="618"/>
      <c r="X2781" s="618"/>
      <c r="Y2781" s="618"/>
      <c r="Z2781" s="618"/>
      <c r="AC2781" s="619"/>
      <c r="AD2781" s="620"/>
      <c r="AJ2781" s="668"/>
      <c r="AO2781" s="612"/>
      <c r="AP2781" s="612"/>
      <c r="AY2781" s="623"/>
      <c r="BD2781" s="611"/>
      <c r="BG2781" s="624"/>
      <c r="BH2781" s="625"/>
      <c r="BI2781" s="672"/>
      <c r="BO2781" s="612"/>
      <c r="BY2781" s="669"/>
      <c r="CA2781" s="669"/>
    </row>
    <row r="2782" spans="3:79" s="610" customFormat="1">
      <c r="C2782" s="611"/>
      <c r="D2782" s="612"/>
      <c r="E2782" s="613"/>
      <c r="F2782" s="614"/>
      <c r="J2782" s="612"/>
      <c r="N2782" s="668"/>
      <c r="P2782" s="618"/>
      <c r="Q2782" s="618"/>
      <c r="R2782" s="618"/>
      <c r="S2782" s="618"/>
      <c r="T2782" s="618"/>
      <c r="U2782" s="618"/>
      <c r="V2782" s="618"/>
      <c r="W2782" s="618"/>
      <c r="X2782" s="618"/>
      <c r="Y2782" s="618"/>
      <c r="Z2782" s="618"/>
      <c r="AC2782" s="619"/>
      <c r="AD2782" s="620"/>
      <c r="AJ2782" s="668"/>
      <c r="AO2782" s="612"/>
      <c r="AP2782" s="612"/>
      <c r="AY2782" s="623"/>
      <c r="BD2782" s="611"/>
      <c r="BG2782" s="624"/>
      <c r="BH2782" s="625"/>
      <c r="BI2782" s="672"/>
      <c r="BO2782" s="612"/>
      <c r="BY2782" s="669"/>
      <c r="CA2782" s="669"/>
    </row>
    <row r="2783" spans="3:79" s="610" customFormat="1">
      <c r="C2783" s="611"/>
      <c r="D2783" s="612"/>
      <c r="E2783" s="613"/>
      <c r="F2783" s="614"/>
      <c r="J2783" s="612"/>
      <c r="N2783" s="668"/>
      <c r="P2783" s="618"/>
      <c r="Q2783" s="618"/>
      <c r="R2783" s="618"/>
      <c r="S2783" s="618"/>
      <c r="T2783" s="618"/>
      <c r="U2783" s="618"/>
      <c r="V2783" s="618"/>
      <c r="W2783" s="618"/>
      <c r="X2783" s="618"/>
      <c r="Y2783" s="618"/>
      <c r="Z2783" s="618"/>
      <c r="AC2783" s="619"/>
      <c r="AD2783" s="620"/>
      <c r="AJ2783" s="668"/>
      <c r="AO2783" s="612"/>
      <c r="AP2783" s="612"/>
      <c r="AY2783" s="623"/>
      <c r="BD2783" s="611"/>
      <c r="BG2783" s="624"/>
      <c r="BH2783" s="625"/>
      <c r="BI2783" s="672"/>
      <c r="BO2783" s="612"/>
      <c r="BY2783" s="669"/>
      <c r="CA2783" s="669"/>
    </row>
    <row r="2784" spans="3:79" s="610" customFormat="1">
      <c r="C2784" s="611"/>
      <c r="D2784" s="612"/>
      <c r="E2784" s="613"/>
      <c r="F2784" s="614"/>
      <c r="J2784" s="612"/>
      <c r="N2784" s="668"/>
      <c r="P2784" s="618"/>
      <c r="Q2784" s="618"/>
      <c r="R2784" s="618"/>
      <c r="S2784" s="618"/>
      <c r="T2784" s="618"/>
      <c r="U2784" s="618"/>
      <c r="V2784" s="618"/>
      <c r="W2784" s="618"/>
      <c r="X2784" s="618"/>
      <c r="Y2784" s="618"/>
      <c r="Z2784" s="618"/>
      <c r="AC2784" s="619"/>
      <c r="AD2784" s="620"/>
      <c r="AJ2784" s="668"/>
      <c r="AO2784" s="612"/>
      <c r="AP2784" s="612"/>
      <c r="AY2784" s="623"/>
      <c r="BD2784" s="611"/>
      <c r="BG2784" s="624"/>
      <c r="BH2784" s="625"/>
      <c r="BI2784" s="672"/>
      <c r="BO2784" s="612"/>
      <c r="BY2784" s="669"/>
      <c r="CA2784" s="669"/>
    </row>
    <row r="2785" spans="3:79" s="610" customFormat="1">
      <c r="C2785" s="611"/>
      <c r="D2785" s="612"/>
      <c r="E2785" s="613"/>
      <c r="F2785" s="614"/>
      <c r="J2785" s="612"/>
      <c r="N2785" s="668"/>
      <c r="P2785" s="618"/>
      <c r="Q2785" s="618"/>
      <c r="R2785" s="618"/>
      <c r="S2785" s="618"/>
      <c r="T2785" s="618"/>
      <c r="U2785" s="618"/>
      <c r="V2785" s="618"/>
      <c r="W2785" s="618"/>
      <c r="X2785" s="618"/>
      <c r="Y2785" s="618"/>
      <c r="Z2785" s="618"/>
      <c r="AC2785" s="619"/>
      <c r="AD2785" s="620"/>
      <c r="AJ2785" s="668"/>
      <c r="AO2785" s="612"/>
      <c r="AP2785" s="612"/>
      <c r="AY2785" s="623"/>
      <c r="BD2785" s="611"/>
      <c r="BG2785" s="624"/>
      <c r="BH2785" s="625"/>
      <c r="BI2785" s="672"/>
      <c r="BO2785" s="612"/>
      <c r="BY2785" s="669"/>
      <c r="CA2785" s="669"/>
    </row>
    <row r="2786" spans="3:79" s="610" customFormat="1">
      <c r="C2786" s="611"/>
      <c r="D2786" s="612"/>
      <c r="E2786" s="613"/>
      <c r="F2786" s="614"/>
      <c r="J2786" s="612"/>
      <c r="N2786" s="668"/>
      <c r="P2786" s="618"/>
      <c r="Q2786" s="618"/>
      <c r="R2786" s="618"/>
      <c r="S2786" s="618"/>
      <c r="T2786" s="618"/>
      <c r="U2786" s="618"/>
      <c r="V2786" s="618"/>
      <c r="W2786" s="618"/>
      <c r="X2786" s="618"/>
      <c r="Y2786" s="618"/>
      <c r="Z2786" s="618"/>
      <c r="AC2786" s="619"/>
      <c r="AD2786" s="620"/>
      <c r="AJ2786" s="668"/>
      <c r="AO2786" s="612"/>
      <c r="AP2786" s="612"/>
      <c r="AY2786" s="623"/>
      <c r="BD2786" s="611"/>
      <c r="BG2786" s="624"/>
      <c r="BH2786" s="625"/>
      <c r="BI2786" s="672"/>
      <c r="BO2786" s="612"/>
      <c r="BY2786" s="669"/>
      <c r="CA2786" s="669"/>
    </row>
    <row r="2787" spans="3:79" s="610" customFormat="1">
      <c r="C2787" s="611"/>
      <c r="D2787" s="612"/>
      <c r="E2787" s="613"/>
      <c r="F2787" s="614"/>
      <c r="J2787" s="612"/>
      <c r="N2787" s="668"/>
      <c r="P2787" s="618"/>
      <c r="Q2787" s="618"/>
      <c r="R2787" s="618"/>
      <c r="S2787" s="618"/>
      <c r="T2787" s="618"/>
      <c r="U2787" s="618"/>
      <c r="V2787" s="618"/>
      <c r="W2787" s="618"/>
      <c r="X2787" s="618"/>
      <c r="Y2787" s="618"/>
      <c r="Z2787" s="618"/>
      <c r="AC2787" s="619"/>
      <c r="AD2787" s="620"/>
      <c r="AJ2787" s="668"/>
      <c r="AO2787" s="612"/>
      <c r="AP2787" s="612"/>
      <c r="AY2787" s="623"/>
      <c r="BD2787" s="611"/>
      <c r="BG2787" s="624"/>
      <c r="BH2787" s="625"/>
      <c r="BI2787" s="672"/>
      <c r="BO2787" s="612"/>
      <c r="BY2787" s="669"/>
      <c r="CA2787" s="669"/>
    </row>
    <row r="2788" spans="3:79" s="610" customFormat="1">
      <c r="C2788" s="611"/>
      <c r="D2788" s="612"/>
      <c r="E2788" s="613"/>
      <c r="F2788" s="614"/>
      <c r="J2788" s="612"/>
      <c r="N2788" s="668"/>
      <c r="P2788" s="618"/>
      <c r="Q2788" s="618"/>
      <c r="R2788" s="618"/>
      <c r="S2788" s="618"/>
      <c r="T2788" s="618"/>
      <c r="U2788" s="618"/>
      <c r="V2788" s="618"/>
      <c r="W2788" s="618"/>
      <c r="X2788" s="618"/>
      <c r="Y2788" s="618"/>
      <c r="Z2788" s="618"/>
      <c r="AC2788" s="619"/>
      <c r="AD2788" s="620"/>
      <c r="AJ2788" s="668"/>
      <c r="AO2788" s="612"/>
      <c r="AP2788" s="612"/>
      <c r="AY2788" s="623"/>
      <c r="BD2788" s="611"/>
      <c r="BG2788" s="624"/>
      <c r="BH2788" s="625"/>
      <c r="BI2788" s="672"/>
      <c r="BO2788" s="612"/>
      <c r="BY2788" s="669"/>
      <c r="CA2788" s="669"/>
    </row>
    <row r="2789" spans="3:79" s="610" customFormat="1">
      <c r="C2789" s="611"/>
      <c r="D2789" s="612"/>
      <c r="E2789" s="613"/>
      <c r="F2789" s="614"/>
      <c r="J2789" s="612"/>
      <c r="N2789" s="668"/>
      <c r="P2789" s="618"/>
      <c r="Q2789" s="618"/>
      <c r="R2789" s="618"/>
      <c r="S2789" s="618"/>
      <c r="T2789" s="618"/>
      <c r="U2789" s="618"/>
      <c r="V2789" s="618"/>
      <c r="W2789" s="618"/>
      <c r="X2789" s="618"/>
      <c r="Y2789" s="618"/>
      <c r="Z2789" s="618"/>
      <c r="AC2789" s="619"/>
      <c r="AD2789" s="620"/>
      <c r="AJ2789" s="668"/>
      <c r="AO2789" s="612"/>
      <c r="AP2789" s="612"/>
      <c r="AY2789" s="623"/>
      <c r="BD2789" s="611"/>
      <c r="BG2789" s="624"/>
      <c r="BH2789" s="625"/>
      <c r="BI2789" s="672"/>
      <c r="BO2789" s="612"/>
      <c r="BY2789" s="669"/>
      <c r="CA2789" s="669"/>
    </row>
    <row r="2790" spans="3:79" s="610" customFormat="1">
      <c r="C2790" s="611"/>
      <c r="D2790" s="612"/>
      <c r="E2790" s="613"/>
      <c r="F2790" s="614"/>
      <c r="J2790" s="612"/>
      <c r="N2790" s="668"/>
      <c r="P2790" s="618"/>
      <c r="Q2790" s="618"/>
      <c r="R2790" s="618"/>
      <c r="S2790" s="618"/>
      <c r="T2790" s="618"/>
      <c r="U2790" s="618"/>
      <c r="V2790" s="618"/>
      <c r="W2790" s="618"/>
      <c r="X2790" s="618"/>
      <c r="Y2790" s="618"/>
      <c r="Z2790" s="618"/>
      <c r="AC2790" s="619"/>
      <c r="AD2790" s="620"/>
      <c r="AJ2790" s="668"/>
      <c r="AO2790" s="612"/>
      <c r="AP2790" s="612"/>
      <c r="AY2790" s="623"/>
      <c r="BD2790" s="611"/>
      <c r="BG2790" s="624"/>
      <c r="BH2790" s="625"/>
      <c r="BI2790" s="672"/>
      <c r="BO2790" s="612"/>
      <c r="BY2790" s="669"/>
      <c r="CA2790" s="669"/>
    </row>
    <row r="2791" spans="3:79" s="610" customFormat="1">
      <c r="C2791" s="611"/>
      <c r="D2791" s="612"/>
      <c r="E2791" s="613"/>
      <c r="F2791" s="614"/>
      <c r="J2791" s="612"/>
      <c r="N2791" s="668"/>
      <c r="P2791" s="618"/>
      <c r="Q2791" s="618"/>
      <c r="R2791" s="618"/>
      <c r="S2791" s="618"/>
      <c r="T2791" s="618"/>
      <c r="U2791" s="618"/>
      <c r="V2791" s="618"/>
      <c r="W2791" s="618"/>
      <c r="X2791" s="618"/>
      <c r="Y2791" s="618"/>
      <c r="Z2791" s="618"/>
      <c r="AC2791" s="619"/>
      <c r="AD2791" s="620"/>
      <c r="AJ2791" s="668"/>
      <c r="AO2791" s="612"/>
      <c r="AP2791" s="612"/>
      <c r="AY2791" s="623"/>
      <c r="BD2791" s="611"/>
      <c r="BG2791" s="624"/>
      <c r="BH2791" s="625"/>
      <c r="BI2791" s="672"/>
      <c r="BO2791" s="612"/>
      <c r="BY2791" s="669"/>
      <c r="CA2791" s="669"/>
    </row>
    <row r="2792" spans="3:79" s="610" customFormat="1">
      <c r="C2792" s="611"/>
      <c r="D2792" s="612"/>
      <c r="E2792" s="613"/>
      <c r="F2792" s="614"/>
      <c r="J2792" s="612"/>
      <c r="N2792" s="668"/>
      <c r="P2792" s="618"/>
      <c r="Q2792" s="618"/>
      <c r="R2792" s="618"/>
      <c r="S2792" s="618"/>
      <c r="T2792" s="618"/>
      <c r="U2792" s="618"/>
      <c r="V2792" s="618"/>
      <c r="W2792" s="618"/>
      <c r="X2792" s="618"/>
      <c r="Y2792" s="618"/>
      <c r="Z2792" s="618"/>
      <c r="AC2792" s="619"/>
      <c r="AD2792" s="620"/>
      <c r="AJ2792" s="668"/>
      <c r="AO2792" s="612"/>
      <c r="AP2792" s="612"/>
      <c r="AY2792" s="623"/>
      <c r="BD2792" s="611"/>
      <c r="BG2792" s="624"/>
      <c r="BH2792" s="625"/>
      <c r="BI2792" s="672"/>
      <c r="BO2792" s="612"/>
      <c r="BY2792" s="669"/>
      <c r="CA2792" s="669"/>
    </row>
    <row r="2793" spans="3:79" s="610" customFormat="1">
      <c r="C2793" s="611"/>
      <c r="D2793" s="612"/>
      <c r="E2793" s="613"/>
      <c r="F2793" s="614"/>
      <c r="J2793" s="612"/>
      <c r="N2793" s="668"/>
      <c r="P2793" s="618"/>
      <c r="Q2793" s="618"/>
      <c r="R2793" s="618"/>
      <c r="S2793" s="618"/>
      <c r="T2793" s="618"/>
      <c r="U2793" s="618"/>
      <c r="V2793" s="618"/>
      <c r="W2793" s="618"/>
      <c r="X2793" s="618"/>
      <c r="Y2793" s="618"/>
      <c r="Z2793" s="618"/>
      <c r="AC2793" s="619"/>
      <c r="AD2793" s="620"/>
      <c r="AJ2793" s="668"/>
      <c r="AO2793" s="612"/>
      <c r="AP2793" s="612"/>
      <c r="AY2793" s="623"/>
      <c r="BD2793" s="611"/>
      <c r="BG2793" s="624"/>
      <c r="BH2793" s="625"/>
      <c r="BI2793" s="672"/>
      <c r="BO2793" s="612"/>
      <c r="BY2793" s="669"/>
      <c r="CA2793" s="669"/>
    </row>
    <row r="2794" spans="3:79" s="610" customFormat="1">
      <c r="C2794" s="611"/>
      <c r="D2794" s="612"/>
      <c r="E2794" s="613"/>
      <c r="F2794" s="614"/>
      <c r="J2794" s="612"/>
      <c r="N2794" s="668"/>
      <c r="P2794" s="618"/>
      <c r="Q2794" s="618"/>
      <c r="R2794" s="618"/>
      <c r="S2794" s="618"/>
      <c r="T2794" s="618"/>
      <c r="U2794" s="618"/>
      <c r="V2794" s="618"/>
      <c r="W2794" s="618"/>
      <c r="X2794" s="618"/>
      <c r="Y2794" s="618"/>
      <c r="Z2794" s="618"/>
      <c r="AC2794" s="619"/>
      <c r="AD2794" s="620"/>
      <c r="AJ2794" s="668"/>
      <c r="AO2794" s="612"/>
      <c r="AP2794" s="612"/>
      <c r="AY2794" s="623"/>
      <c r="BD2794" s="611"/>
      <c r="BG2794" s="624"/>
      <c r="BH2794" s="625"/>
      <c r="BI2794" s="672"/>
      <c r="BO2794" s="612"/>
      <c r="BY2794" s="669"/>
      <c r="CA2794" s="669"/>
    </row>
    <row r="2795" spans="3:79" s="610" customFormat="1">
      <c r="C2795" s="611"/>
      <c r="D2795" s="612"/>
      <c r="E2795" s="613"/>
      <c r="F2795" s="614"/>
      <c r="J2795" s="612"/>
      <c r="N2795" s="668"/>
      <c r="P2795" s="618"/>
      <c r="Q2795" s="618"/>
      <c r="R2795" s="618"/>
      <c r="S2795" s="618"/>
      <c r="T2795" s="618"/>
      <c r="U2795" s="618"/>
      <c r="V2795" s="618"/>
      <c r="W2795" s="618"/>
      <c r="X2795" s="618"/>
      <c r="Y2795" s="618"/>
      <c r="Z2795" s="618"/>
      <c r="AC2795" s="619"/>
      <c r="AD2795" s="620"/>
      <c r="AJ2795" s="668"/>
      <c r="AO2795" s="612"/>
      <c r="AP2795" s="612"/>
      <c r="AY2795" s="623"/>
      <c r="BD2795" s="611"/>
      <c r="BG2795" s="624"/>
      <c r="BH2795" s="625"/>
      <c r="BI2795" s="672"/>
      <c r="BO2795" s="612"/>
      <c r="BY2795" s="669"/>
      <c r="CA2795" s="669"/>
    </row>
    <row r="2796" spans="3:79" s="610" customFormat="1">
      <c r="C2796" s="611"/>
      <c r="D2796" s="612"/>
      <c r="E2796" s="613"/>
      <c r="F2796" s="614"/>
      <c r="J2796" s="612"/>
      <c r="N2796" s="668"/>
      <c r="P2796" s="618"/>
      <c r="Q2796" s="618"/>
      <c r="R2796" s="618"/>
      <c r="S2796" s="618"/>
      <c r="T2796" s="618"/>
      <c r="U2796" s="618"/>
      <c r="V2796" s="618"/>
      <c r="W2796" s="618"/>
      <c r="X2796" s="618"/>
      <c r="Y2796" s="618"/>
      <c r="Z2796" s="618"/>
      <c r="AC2796" s="619"/>
      <c r="AD2796" s="620"/>
      <c r="AJ2796" s="668"/>
      <c r="AO2796" s="612"/>
      <c r="AP2796" s="612"/>
      <c r="AY2796" s="623"/>
      <c r="BD2796" s="611"/>
      <c r="BG2796" s="624"/>
      <c r="BH2796" s="625"/>
      <c r="BI2796" s="672"/>
      <c r="BO2796" s="612"/>
      <c r="BY2796" s="669"/>
      <c r="CA2796" s="669"/>
    </row>
    <row r="2797" spans="3:79" s="610" customFormat="1">
      <c r="C2797" s="611"/>
      <c r="D2797" s="612"/>
      <c r="E2797" s="613"/>
      <c r="F2797" s="614"/>
      <c r="J2797" s="612"/>
      <c r="N2797" s="668"/>
      <c r="P2797" s="618"/>
      <c r="Q2797" s="618"/>
      <c r="R2797" s="618"/>
      <c r="S2797" s="618"/>
      <c r="T2797" s="618"/>
      <c r="U2797" s="618"/>
      <c r="V2797" s="618"/>
      <c r="W2797" s="618"/>
      <c r="X2797" s="618"/>
      <c r="Y2797" s="618"/>
      <c r="Z2797" s="618"/>
      <c r="AC2797" s="619"/>
      <c r="AD2797" s="620"/>
      <c r="AJ2797" s="668"/>
      <c r="AO2797" s="612"/>
      <c r="AP2797" s="612"/>
      <c r="AY2797" s="623"/>
      <c r="BD2797" s="611"/>
      <c r="BG2797" s="624"/>
      <c r="BH2797" s="625"/>
      <c r="BI2797" s="672"/>
      <c r="BO2797" s="612"/>
      <c r="BY2797" s="669"/>
      <c r="CA2797" s="669"/>
    </row>
    <row r="2798" spans="3:79" s="610" customFormat="1">
      <c r="C2798" s="611"/>
      <c r="D2798" s="612"/>
      <c r="E2798" s="613"/>
      <c r="F2798" s="614"/>
      <c r="J2798" s="612"/>
      <c r="N2798" s="668"/>
      <c r="P2798" s="618"/>
      <c r="Q2798" s="618"/>
      <c r="R2798" s="618"/>
      <c r="S2798" s="618"/>
      <c r="T2798" s="618"/>
      <c r="U2798" s="618"/>
      <c r="V2798" s="618"/>
      <c r="W2798" s="618"/>
      <c r="X2798" s="618"/>
      <c r="Y2798" s="618"/>
      <c r="Z2798" s="618"/>
      <c r="AC2798" s="619"/>
      <c r="AD2798" s="620"/>
      <c r="AJ2798" s="668"/>
      <c r="AO2798" s="612"/>
      <c r="AP2798" s="612"/>
      <c r="AY2798" s="623"/>
      <c r="BD2798" s="611"/>
      <c r="BG2798" s="624"/>
      <c r="BH2798" s="625"/>
      <c r="BI2798" s="672"/>
      <c r="BO2798" s="612"/>
      <c r="BY2798" s="669"/>
      <c r="CA2798" s="669"/>
    </row>
    <row r="2799" spans="3:79" s="610" customFormat="1">
      <c r="C2799" s="611"/>
      <c r="D2799" s="612"/>
      <c r="E2799" s="613"/>
      <c r="F2799" s="614"/>
      <c r="J2799" s="612"/>
      <c r="N2799" s="668"/>
      <c r="P2799" s="618"/>
      <c r="Q2799" s="618"/>
      <c r="R2799" s="618"/>
      <c r="S2799" s="618"/>
      <c r="T2799" s="618"/>
      <c r="U2799" s="618"/>
      <c r="V2799" s="618"/>
      <c r="W2799" s="618"/>
      <c r="X2799" s="618"/>
      <c r="Y2799" s="618"/>
      <c r="Z2799" s="618"/>
      <c r="AC2799" s="619"/>
      <c r="AD2799" s="620"/>
      <c r="AJ2799" s="668"/>
      <c r="AO2799" s="612"/>
      <c r="AP2799" s="612"/>
      <c r="AY2799" s="623"/>
      <c r="BD2799" s="611"/>
      <c r="BG2799" s="624"/>
      <c r="BH2799" s="625"/>
      <c r="BI2799" s="672"/>
      <c r="BO2799" s="612"/>
      <c r="BY2799" s="669"/>
      <c r="CA2799" s="669"/>
    </row>
    <row r="2800" spans="3:79" s="610" customFormat="1">
      <c r="C2800" s="611"/>
      <c r="D2800" s="612"/>
      <c r="E2800" s="613"/>
      <c r="F2800" s="614"/>
      <c r="J2800" s="612"/>
      <c r="N2800" s="668"/>
      <c r="P2800" s="618"/>
      <c r="Q2800" s="618"/>
      <c r="R2800" s="618"/>
      <c r="S2800" s="618"/>
      <c r="T2800" s="618"/>
      <c r="U2800" s="618"/>
      <c r="V2800" s="618"/>
      <c r="W2800" s="618"/>
      <c r="X2800" s="618"/>
      <c r="Y2800" s="618"/>
      <c r="Z2800" s="618"/>
      <c r="AC2800" s="619"/>
      <c r="AD2800" s="620"/>
      <c r="AJ2800" s="668"/>
      <c r="AO2800" s="612"/>
      <c r="AP2800" s="612"/>
      <c r="AY2800" s="623"/>
      <c r="BD2800" s="611"/>
      <c r="BG2800" s="624"/>
      <c r="BH2800" s="625"/>
      <c r="BI2800" s="672"/>
      <c r="BO2800" s="612"/>
      <c r="BY2800" s="669"/>
      <c r="CA2800" s="669"/>
    </row>
    <row r="2801" spans="3:79" s="610" customFormat="1">
      <c r="C2801" s="611"/>
      <c r="D2801" s="612"/>
      <c r="E2801" s="613"/>
      <c r="F2801" s="614"/>
      <c r="J2801" s="612"/>
      <c r="N2801" s="668"/>
      <c r="P2801" s="618"/>
      <c r="Q2801" s="618"/>
      <c r="R2801" s="618"/>
      <c r="S2801" s="618"/>
      <c r="T2801" s="618"/>
      <c r="U2801" s="618"/>
      <c r="V2801" s="618"/>
      <c r="W2801" s="618"/>
      <c r="X2801" s="618"/>
      <c r="Y2801" s="618"/>
      <c r="Z2801" s="618"/>
      <c r="AC2801" s="619"/>
      <c r="AD2801" s="620"/>
      <c r="AJ2801" s="668"/>
      <c r="AO2801" s="612"/>
      <c r="AP2801" s="612"/>
      <c r="AY2801" s="623"/>
      <c r="BD2801" s="611"/>
      <c r="BG2801" s="624"/>
      <c r="BH2801" s="625"/>
      <c r="BI2801" s="672"/>
      <c r="BO2801" s="612"/>
      <c r="BY2801" s="669"/>
      <c r="CA2801" s="669"/>
    </row>
    <row r="2802" spans="3:79" s="610" customFormat="1">
      <c r="C2802" s="611"/>
      <c r="D2802" s="612"/>
      <c r="E2802" s="613"/>
      <c r="F2802" s="614"/>
      <c r="J2802" s="612"/>
      <c r="N2802" s="668"/>
      <c r="P2802" s="618"/>
      <c r="Q2802" s="618"/>
      <c r="R2802" s="618"/>
      <c r="S2802" s="618"/>
      <c r="T2802" s="618"/>
      <c r="U2802" s="618"/>
      <c r="V2802" s="618"/>
      <c r="W2802" s="618"/>
      <c r="X2802" s="618"/>
      <c r="Y2802" s="618"/>
      <c r="Z2802" s="618"/>
      <c r="AC2802" s="619"/>
      <c r="AD2802" s="620"/>
      <c r="AJ2802" s="668"/>
      <c r="AO2802" s="612"/>
      <c r="AP2802" s="612"/>
      <c r="AY2802" s="623"/>
      <c r="BD2802" s="611"/>
      <c r="BG2802" s="624"/>
      <c r="BH2802" s="625"/>
      <c r="BI2802" s="672"/>
      <c r="BO2802" s="612"/>
      <c r="BY2802" s="669"/>
      <c r="CA2802" s="669"/>
    </row>
    <row r="2803" spans="3:79" s="610" customFormat="1">
      <c r="C2803" s="611"/>
      <c r="D2803" s="612"/>
      <c r="E2803" s="613"/>
      <c r="F2803" s="614"/>
      <c r="J2803" s="612"/>
      <c r="N2803" s="668"/>
      <c r="P2803" s="618"/>
      <c r="Q2803" s="618"/>
      <c r="R2803" s="618"/>
      <c r="S2803" s="618"/>
      <c r="T2803" s="618"/>
      <c r="U2803" s="618"/>
      <c r="V2803" s="618"/>
      <c r="W2803" s="618"/>
      <c r="X2803" s="618"/>
      <c r="Y2803" s="618"/>
      <c r="Z2803" s="618"/>
      <c r="AC2803" s="619"/>
      <c r="AD2803" s="620"/>
      <c r="AJ2803" s="668"/>
      <c r="AO2803" s="612"/>
      <c r="AP2803" s="612"/>
      <c r="AY2803" s="623"/>
      <c r="BD2803" s="611"/>
      <c r="BG2803" s="624"/>
      <c r="BH2803" s="625"/>
      <c r="BI2803" s="672"/>
      <c r="BO2803" s="612"/>
      <c r="BY2803" s="669"/>
      <c r="CA2803" s="669"/>
    </row>
    <row r="2804" spans="3:79" s="610" customFormat="1">
      <c r="C2804" s="611"/>
      <c r="D2804" s="612"/>
      <c r="E2804" s="613"/>
      <c r="F2804" s="614"/>
      <c r="J2804" s="612"/>
      <c r="N2804" s="668"/>
      <c r="P2804" s="618"/>
      <c r="Q2804" s="618"/>
      <c r="R2804" s="618"/>
      <c r="S2804" s="618"/>
      <c r="T2804" s="618"/>
      <c r="U2804" s="618"/>
      <c r="V2804" s="618"/>
      <c r="W2804" s="618"/>
      <c r="X2804" s="618"/>
      <c r="Y2804" s="618"/>
      <c r="Z2804" s="618"/>
      <c r="AC2804" s="619"/>
      <c r="AD2804" s="620"/>
      <c r="AJ2804" s="668"/>
      <c r="AO2804" s="612"/>
      <c r="AP2804" s="612"/>
      <c r="AY2804" s="623"/>
      <c r="BD2804" s="611"/>
      <c r="BG2804" s="624"/>
      <c r="BH2804" s="625"/>
      <c r="BI2804" s="672"/>
      <c r="BO2804" s="612"/>
      <c r="BY2804" s="669"/>
      <c r="CA2804" s="669"/>
    </row>
    <row r="2805" spans="3:79" s="610" customFormat="1">
      <c r="C2805" s="611"/>
      <c r="D2805" s="612"/>
      <c r="E2805" s="613"/>
      <c r="F2805" s="614"/>
      <c r="J2805" s="612"/>
      <c r="N2805" s="668"/>
      <c r="P2805" s="618"/>
      <c r="Q2805" s="618"/>
      <c r="R2805" s="618"/>
      <c r="S2805" s="618"/>
      <c r="T2805" s="618"/>
      <c r="U2805" s="618"/>
      <c r="V2805" s="618"/>
      <c r="W2805" s="618"/>
      <c r="X2805" s="618"/>
      <c r="Y2805" s="618"/>
      <c r="Z2805" s="618"/>
      <c r="AC2805" s="619"/>
      <c r="AD2805" s="620"/>
      <c r="AJ2805" s="668"/>
      <c r="AO2805" s="612"/>
      <c r="AP2805" s="612"/>
      <c r="AY2805" s="623"/>
      <c r="BD2805" s="611"/>
      <c r="BG2805" s="624"/>
      <c r="BH2805" s="625"/>
      <c r="BI2805" s="672"/>
      <c r="BO2805" s="612"/>
      <c r="BY2805" s="669"/>
      <c r="CA2805" s="669"/>
    </row>
    <row r="2806" spans="3:79" s="610" customFormat="1">
      <c r="C2806" s="611"/>
      <c r="D2806" s="612"/>
      <c r="E2806" s="613"/>
      <c r="F2806" s="614"/>
      <c r="J2806" s="612"/>
      <c r="N2806" s="668"/>
      <c r="P2806" s="618"/>
      <c r="Q2806" s="618"/>
      <c r="R2806" s="618"/>
      <c r="S2806" s="618"/>
      <c r="T2806" s="618"/>
      <c r="U2806" s="618"/>
      <c r="V2806" s="618"/>
      <c r="W2806" s="618"/>
      <c r="X2806" s="618"/>
      <c r="Y2806" s="618"/>
      <c r="Z2806" s="618"/>
      <c r="AC2806" s="619"/>
      <c r="AD2806" s="620"/>
      <c r="AJ2806" s="668"/>
      <c r="AO2806" s="612"/>
      <c r="AP2806" s="612"/>
      <c r="AY2806" s="623"/>
      <c r="BD2806" s="611"/>
      <c r="BG2806" s="624"/>
      <c r="BH2806" s="625"/>
      <c r="BI2806" s="672"/>
      <c r="BO2806" s="612"/>
      <c r="BY2806" s="669"/>
      <c r="CA2806" s="669"/>
    </row>
    <row r="2807" spans="3:79" s="610" customFormat="1">
      <c r="C2807" s="611"/>
      <c r="D2807" s="612"/>
      <c r="E2807" s="613"/>
      <c r="F2807" s="614"/>
      <c r="J2807" s="612"/>
      <c r="N2807" s="668"/>
      <c r="P2807" s="618"/>
      <c r="Q2807" s="618"/>
      <c r="R2807" s="618"/>
      <c r="S2807" s="618"/>
      <c r="T2807" s="618"/>
      <c r="U2807" s="618"/>
      <c r="V2807" s="618"/>
      <c r="W2807" s="618"/>
      <c r="X2807" s="618"/>
      <c r="Y2807" s="618"/>
      <c r="Z2807" s="618"/>
      <c r="AC2807" s="619"/>
      <c r="AD2807" s="620"/>
      <c r="AJ2807" s="668"/>
      <c r="AO2807" s="612"/>
      <c r="AP2807" s="612"/>
      <c r="AY2807" s="623"/>
      <c r="BD2807" s="611"/>
      <c r="BG2807" s="624"/>
      <c r="BH2807" s="625"/>
      <c r="BI2807" s="672"/>
      <c r="BO2807" s="612"/>
      <c r="BY2807" s="669"/>
      <c r="CA2807" s="669"/>
    </row>
    <row r="2808" spans="3:79" s="610" customFormat="1">
      <c r="C2808" s="611"/>
      <c r="D2808" s="612"/>
      <c r="E2808" s="613"/>
      <c r="F2808" s="614"/>
      <c r="J2808" s="612"/>
      <c r="N2808" s="668"/>
      <c r="P2808" s="618"/>
      <c r="Q2808" s="618"/>
      <c r="R2808" s="618"/>
      <c r="S2808" s="618"/>
      <c r="T2808" s="618"/>
      <c r="U2808" s="618"/>
      <c r="V2808" s="618"/>
      <c r="W2808" s="618"/>
      <c r="X2808" s="618"/>
      <c r="Y2808" s="618"/>
      <c r="Z2808" s="618"/>
      <c r="AC2808" s="619"/>
      <c r="AD2808" s="620"/>
      <c r="AJ2808" s="668"/>
      <c r="AO2808" s="612"/>
      <c r="AP2808" s="612"/>
      <c r="AY2808" s="623"/>
      <c r="BD2808" s="611"/>
      <c r="BG2808" s="624"/>
      <c r="BH2808" s="625"/>
      <c r="BI2808" s="672"/>
      <c r="BO2808" s="612"/>
      <c r="BY2808" s="669"/>
      <c r="CA2808" s="669"/>
    </row>
    <row r="2809" spans="3:79" s="610" customFormat="1">
      <c r="C2809" s="611"/>
      <c r="D2809" s="612"/>
      <c r="E2809" s="613"/>
      <c r="F2809" s="614"/>
      <c r="J2809" s="612"/>
      <c r="N2809" s="668"/>
      <c r="P2809" s="618"/>
      <c r="Q2809" s="618"/>
      <c r="R2809" s="618"/>
      <c r="S2809" s="618"/>
      <c r="T2809" s="618"/>
      <c r="U2809" s="618"/>
      <c r="V2809" s="618"/>
      <c r="W2809" s="618"/>
      <c r="X2809" s="618"/>
      <c r="Y2809" s="618"/>
      <c r="Z2809" s="618"/>
      <c r="AC2809" s="619"/>
      <c r="AD2809" s="620"/>
      <c r="AJ2809" s="668"/>
      <c r="AO2809" s="612"/>
      <c r="AP2809" s="612"/>
      <c r="AY2809" s="623"/>
      <c r="BD2809" s="611"/>
      <c r="BG2809" s="624"/>
      <c r="BH2809" s="625"/>
      <c r="BI2809" s="672"/>
      <c r="BO2809" s="612"/>
      <c r="BY2809" s="669"/>
      <c r="CA2809" s="669"/>
    </row>
    <row r="2810" spans="3:79" s="610" customFormat="1">
      <c r="C2810" s="611"/>
      <c r="D2810" s="612"/>
      <c r="E2810" s="613"/>
      <c r="F2810" s="614"/>
      <c r="J2810" s="612"/>
      <c r="N2810" s="668"/>
      <c r="P2810" s="618"/>
      <c r="Q2810" s="618"/>
      <c r="R2810" s="618"/>
      <c r="S2810" s="618"/>
      <c r="T2810" s="618"/>
      <c r="U2810" s="618"/>
      <c r="V2810" s="618"/>
      <c r="W2810" s="618"/>
      <c r="X2810" s="618"/>
      <c r="Y2810" s="618"/>
      <c r="Z2810" s="618"/>
      <c r="AC2810" s="619"/>
      <c r="AD2810" s="620"/>
      <c r="AJ2810" s="668"/>
      <c r="AO2810" s="612"/>
      <c r="AP2810" s="612"/>
      <c r="AY2810" s="623"/>
      <c r="BD2810" s="611"/>
      <c r="BG2810" s="624"/>
      <c r="BH2810" s="625"/>
      <c r="BI2810" s="672"/>
      <c r="BO2810" s="612"/>
      <c r="BY2810" s="669"/>
      <c r="CA2810" s="669"/>
    </row>
    <row r="2811" spans="3:79" s="610" customFormat="1">
      <c r="C2811" s="611"/>
      <c r="D2811" s="612"/>
      <c r="E2811" s="613"/>
      <c r="F2811" s="614"/>
      <c r="J2811" s="612"/>
      <c r="N2811" s="668"/>
      <c r="P2811" s="618"/>
      <c r="Q2811" s="618"/>
      <c r="R2811" s="618"/>
      <c r="S2811" s="618"/>
      <c r="T2811" s="618"/>
      <c r="U2811" s="618"/>
      <c r="V2811" s="618"/>
      <c r="W2811" s="618"/>
      <c r="X2811" s="618"/>
      <c r="Y2811" s="618"/>
      <c r="Z2811" s="618"/>
      <c r="AC2811" s="619"/>
      <c r="AD2811" s="620"/>
      <c r="AJ2811" s="668"/>
      <c r="AO2811" s="612"/>
      <c r="AP2811" s="612"/>
      <c r="AY2811" s="623"/>
      <c r="BD2811" s="611"/>
      <c r="BG2811" s="624"/>
      <c r="BH2811" s="625"/>
      <c r="BI2811" s="672"/>
      <c r="BO2811" s="612"/>
      <c r="BY2811" s="669"/>
      <c r="CA2811" s="669"/>
    </row>
    <row r="2812" spans="3:79" s="610" customFormat="1">
      <c r="C2812" s="611"/>
      <c r="D2812" s="612"/>
      <c r="E2812" s="613"/>
      <c r="F2812" s="614"/>
      <c r="J2812" s="612"/>
      <c r="N2812" s="668"/>
      <c r="P2812" s="618"/>
      <c r="Q2812" s="618"/>
      <c r="R2812" s="618"/>
      <c r="S2812" s="618"/>
      <c r="T2812" s="618"/>
      <c r="U2812" s="618"/>
      <c r="V2812" s="618"/>
      <c r="W2812" s="618"/>
      <c r="X2812" s="618"/>
      <c r="Y2812" s="618"/>
      <c r="Z2812" s="618"/>
      <c r="AC2812" s="619"/>
      <c r="AD2812" s="620"/>
      <c r="AJ2812" s="668"/>
      <c r="AO2812" s="612"/>
      <c r="AP2812" s="612"/>
      <c r="AY2812" s="623"/>
      <c r="BD2812" s="611"/>
      <c r="BG2812" s="624"/>
      <c r="BH2812" s="625"/>
      <c r="BI2812" s="672"/>
      <c r="BO2812" s="612"/>
      <c r="BY2812" s="669"/>
      <c r="CA2812" s="669"/>
    </row>
    <row r="2813" spans="3:79" s="610" customFormat="1">
      <c r="C2813" s="611"/>
      <c r="D2813" s="612"/>
      <c r="E2813" s="613"/>
      <c r="F2813" s="614"/>
      <c r="J2813" s="612"/>
      <c r="N2813" s="668"/>
      <c r="P2813" s="618"/>
      <c r="Q2813" s="618"/>
      <c r="R2813" s="618"/>
      <c r="S2813" s="618"/>
      <c r="T2813" s="618"/>
      <c r="U2813" s="618"/>
      <c r="V2813" s="618"/>
      <c r="W2813" s="618"/>
      <c r="X2813" s="618"/>
      <c r="Y2813" s="618"/>
      <c r="Z2813" s="618"/>
      <c r="AC2813" s="619"/>
      <c r="AD2813" s="620"/>
      <c r="AJ2813" s="668"/>
      <c r="AO2813" s="612"/>
      <c r="AP2813" s="612"/>
      <c r="AY2813" s="623"/>
      <c r="BD2813" s="611"/>
      <c r="BG2813" s="624"/>
      <c r="BH2813" s="625"/>
      <c r="BI2813" s="672"/>
      <c r="BO2813" s="612"/>
      <c r="BY2813" s="669"/>
      <c r="CA2813" s="669"/>
    </row>
    <row r="2814" spans="3:79" s="610" customFormat="1">
      <c r="C2814" s="611"/>
      <c r="D2814" s="612"/>
      <c r="E2814" s="613"/>
      <c r="F2814" s="614"/>
      <c r="J2814" s="612"/>
      <c r="N2814" s="668"/>
      <c r="P2814" s="618"/>
      <c r="Q2814" s="618"/>
      <c r="R2814" s="618"/>
      <c r="S2814" s="618"/>
      <c r="T2814" s="618"/>
      <c r="U2814" s="618"/>
      <c r="V2814" s="618"/>
      <c r="W2814" s="618"/>
      <c r="X2814" s="618"/>
      <c r="Y2814" s="618"/>
      <c r="Z2814" s="618"/>
      <c r="AC2814" s="619"/>
      <c r="AD2814" s="620"/>
      <c r="AJ2814" s="668"/>
      <c r="AO2814" s="612"/>
      <c r="AP2814" s="612"/>
      <c r="AY2814" s="623"/>
      <c r="BD2814" s="611"/>
      <c r="BG2814" s="624"/>
      <c r="BH2814" s="625"/>
      <c r="BI2814" s="672"/>
      <c r="BO2814" s="612"/>
      <c r="BY2814" s="669"/>
      <c r="CA2814" s="669"/>
    </row>
    <row r="2815" spans="3:79" s="610" customFormat="1">
      <c r="C2815" s="611"/>
      <c r="D2815" s="612"/>
      <c r="E2815" s="613"/>
      <c r="F2815" s="614"/>
      <c r="J2815" s="612"/>
      <c r="N2815" s="668"/>
      <c r="P2815" s="618"/>
      <c r="Q2815" s="618"/>
      <c r="R2815" s="618"/>
      <c r="S2815" s="618"/>
      <c r="T2815" s="618"/>
      <c r="U2815" s="618"/>
      <c r="V2815" s="618"/>
      <c r="W2815" s="618"/>
      <c r="X2815" s="618"/>
      <c r="Y2815" s="618"/>
      <c r="Z2815" s="618"/>
      <c r="AC2815" s="619"/>
      <c r="AD2815" s="620"/>
      <c r="AJ2815" s="668"/>
      <c r="AO2815" s="612"/>
      <c r="AP2815" s="612"/>
      <c r="AY2815" s="623"/>
      <c r="BD2815" s="611"/>
      <c r="BG2815" s="624"/>
      <c r="BH2815" s="625"/>
      <c r="BI2815" s="672"/>
      <c r="BO2815" s="612"/>
      <c r="BY2815" s="669"/>
      <c r="CA2815" s="669"/>
    </row>
    <row r="2816" spans="3:79" s="610" customFormat="1">
      <c r="C2816" s="611"/>
      <c r="D2816" s="612"/>
      <c r="E2816" s="613"/>
      <c r="F2816" s="614"/>
      <c r="J2816" s="612"/>
      <c r="N2816" s="668"/>
      <c r="P2816" s="618"/>
      <c r="Q2816" s="618"/>
      <c r="R2816" s="618"/>
      <c r="S2816" s="618"/>
      <c r="T2816" s="618"/>
      <c r="U2816" s="618"/>
      <c r="V2816" s="618"/>
      <c r="W2816" s="618"/>
      <c r="X2816" s="618"/>
      <c r="Y2816" s="618"/>
      <c r="Z2816" s="618"/>
      <c r="AC2816" s="619"/>
      <c r="AD2816" s="620"/>
      <c r="AJ2816" s="668"/>
      <c r="AO2816" s="612"/>
      <c r="AP2816" s="612"/>
      <c r="AY2816" s="623"/>
      <c r="BD2816" s="611"/>
      <c r="BG2816" s="624"/>
      <c r="BH2816" s="625"/>
      <c r="BI2816" s="672"/>
      <c r="BO2816" s="612"/>
      <c r="BY2816" s="669"/>
      <c r="CA2816" s="669"/>
    </row>
    <row r="2817" spans="3:79" s="610" customFormat="1">
      <c r="C2817" s="611"/>
      <c r="D2817" s="612"/>
      <c r="E2817" s="613"/>
      <c r="F2817" s="614"/>
      <c r="J2817" s="612"/>
      <c r="N2817" s="668"/>
      <c r="P2817" s="618"/>
      <c r="Q2817" s="618"/>
      <c r="R2817" s="618"/>
      <c r="S2817" s="618"/>
      <c r="T2817" s="618"/>
      <c r="U2817" s="618"/>
      <c r="V2817" s="618"/>
      <c r="W2817" s="618"/>
      <c r="X2817" s="618"/>
      <c r="Y2817" s="618"/>
      <c r="Z2817" s="618"/>
      <c r="AC2817" s="619"/>
      <c r="AD2817" s="620"/>
      <c r="AJ2817" s="668"/>
      <c r="AO2817" s="612"/>
      <c r="AP2817" s="612"/>
      <c r="AY2817" s="623"/>
      <c r="BD2817" s="611"/>
      <c r="BG2817" s="624"/>
      <c r="BH2817" s="625"/>
      <c r="BI2817" s="672"/>
      <c r="BO2817" s="612"/>
      <c r="BY2817" s="669"/>
      <c r="CA2817" s="669"/>
    </row>
    <row r="2818" spans="3:79" s="610" customFormat="1">
      <c r="C2818" s="611"/>
      <c r="D2818" s="612"/>
      <c r="E2818" s="613"/>
      <c r="F2818" s="614"/>
      <c r="J2818" s="612"/>
      <c r="N2818" s="668"/>
      <c r="P2818" s="618"/>
      <c r="Q2818" s="618"/>
      <c r="R2818" s="618"/>
      <c r="S2818" s="618"/>
      <c r="T2818" s="618"/>
      <c r="U2818" s="618"/>
      <c r="V2818" s="618"/>
      <c r="W2818" s="618"/>
      <c r="X2818" s="618"/>
      <c r="Y2818" s="618"/>
      <c r="Z2818" s="618"/>
      <c r="AC2818" s="619"/>
      <c r="AD2818" s="620"/>
      <c r="AJ2818" s="668"/>
      <c r="AO2818" s="612"/>
      <c r="AP2818" s="612"/>
      <c r="AY2818" s="623"/>
      <c r="BD2818" s="611"/>
      <c r="BG2818" s="624"/>
      <c r="BH2818" s="625"/>
      <c r="BI2818" s="672"/>
      <c r="BO2818" s="612"/>
      <c r="BY2818" s="669"/>
      <c r="CA2818" s="669"/>
    </row>
    <row r="2819" spans="3:79" s="610" customFormat="1">
      <c r="C2819" s="611"/>
      <c r="D2819" s="612"/>
      <c r="E2819" s="613"/>
      <c r="F2819" s="614"/>
      <c r="J2819" s="612"/>
      <c r="N2819" s="668"/>
      <c r="P2819" s="618"/>
      <c r="Q2819" s="618"/>
      <c r="R2819" s="618"/>
      <c r="S2819" s="618"/>
      <c r="T2819" s="618"/>
      <c r="U2819" s="618"/>
      <c r="V2819" s="618"/>
      <c r="W2819" s="618"/>
      <c r="X2819" s="618"/>
      <c r="Y2819" s="618"/>
      <c r="Z2819" s="618"/>
      <c r="AC2819" s="619"/>
      <c r="AD2819" s="620"/>
      <c r="AJ2819" s="668"/>
      <c r="AO2819" s="612"/>
      <c r="AP2819" s="612"/>
      <c r="AY2819" s="623"/>
      <c r="BD2819" s="611"/>
      <c r="BG2819" s="624"/>
      <c r="BH2819" s="625"/>
      <c r="BI2819" s="672"/>
      <c r="BO2819" s="612"/>
      <c r="BY2819" s="669"/>
      <c r="CA2819" s="669"/>
    </row>
    <row r="2820" spans="3:79" s="610" customFormat="1">
      <c r="C2820" s="611"/>
      <c r="D2820" s="612"/>
      <c r="E2820" s="613"/>
      <c r="F2820" s="614"/>
      <c r="J2820" s="612"/>
      <c r="N2820" s="668"/>
      <c r="P2820" s="618"/>
      <c r="Q2820" s="618"/>
      <c r="R2820" s="618"/>
      <c r="S2820" s="618"/>
      <c r="T2820" s="618"/>
      <c r="U2820" s="618"/>
      <c r="V2820" s="618"/>
      <c r="W2820" s="618"/>
      <c r="X2820" s="618"/>
      <c r="Y2820" s="618"/>
      <c r="Z2820" s="618"/>
      <c r="AC2820" s="619"/>
      <c r="AD2820" s="620"/>
      <c r="AJ2820" s="668"/>
      <c r="AO2820" s="612"/>
      <c r="AP2820" s="612"/>
      <c r="AY2820" s="623"/>
      <c r="BD2820" s="611"/>
      <c r="BG2820" s="624"/>
      <c r="BH2820" s="625"/>
      <c r="BI2820" s="672"/>
      <c r="BO2820" s="612"/>
      <c r="BY2820" s="669"/>
      <c r="CA2820" s="669"/>
    </row>
    <row r="2821" spans="3:79" s="610" customFormat="1">
      <c r="C2821" s="611"/>
      <c r="D2821" s="612"/>
      <c r="E2821" s="613"/>
      <c r="F2821" s="614"/>
      <c r="J2821" s="612"/>
      <c r="N2821" s="668"/>
      <c r="P2821" s="618"/>
      <c r="Q2821" s="618"/>
      <c r="R2821" s="618"/>
      <c r="S2821" s="618"/>
      <c r="T2821" s="618"/>
      <c r="U2821" s="618"/>
      <c r="V2821" s="618"/>
      <c r="W2821" s="618"/>
      <c r="X2821" s="618"/>
      <c r="Y2821" s="618"/>
      <c r="Z2821" s="618"/>
      <c r="AC2821" s="619"/>
      <c r="AD2821" s="620"/>
      <c r="AJ2821" s="668"/>
      <c r="AO2821" s="612"/>
      <c r="AP2821" s="612"/>
      <c r="AY2821" s="623"/>
      <c r="BD2821" s="611"/>
      <c r="BG2821" s="624"/>
      <c r="BH2821" s="625"/>
      <c r="BI2821" s="672"/>
      <c r="BO2821" s="612"/>
      <c r="BY2821" s="669"/>
      <c r="CA2821" s="669"/>
    </row>
    <row r="2822" spans="3:79" s="610" customFormat="1">
      <c r="C2822" s="611"/>
      <c r="D2822" s="612"/>
      <c r="E2822" s="613"/>
      <c r="F2822" s="614"/>
      <c r="J2822" s="612"/>
      <c r="N2822" s="668"/>
      <c r="P2822" s="618"/>
      <c r="Q2822" s="618"/>
      <c r="R2822" s="618"/>
      <c r="S2822" s="618"/>
      <c r="T2822" s="618"/>
      <c r="U2822" s="618"/>
      <c r="V2822" s="618"/>
      <c r="W2822" s="618"/>
      <c r="X2822" s="618"/>
      <c r="Y2822" s="618"/>
      <c r="Z2822" s="618"/>
      <c r="AC2822" s="619"/>
      <c r="AD2822" s="620"/>
      <c r="AJ2822" s="668"/>
      <c r="AO2822" s="612"/>
      <c r="AP2822" s="612"/>
      <c r="AY2822" s="623"/>
      <c r="BD2822" s="611"/>
      <c r="BG2822" s="624"/>
      <c r="BH2822" s="625"/>
      <c r="BI2822" s="672"/>
      <c r="BO2822" s="612"/>
      <c r="BY2822" s="669"/>
      <c r="CA2822" s="669"/>
    </row>
    <row r="2823" spans="3:79" s="610" customFormat="1">
      <c r="C2823" s="611"/>
      <c r="D2823" s="612"/>
      <c r="E2823" s="613"/>
      <c r="F2823" s="614"/>
      <c r="J2823" s="612"/>
      <c r="N2823" s="668"/>
      <c r="P2823" s="618"/>
      <c r="Q2823" s="618"/>
      <c r="R2823" s="618"/>
      <c r="S2823" s="618"/>
      <c r="T2823" s="618"/>
      <c r="U2823" s="618"/>
      <c r="V2823" s="618"/>
      <c r="W2823" s="618"/>
      <c r="X2823" s="618"/>
      <c r="Y2823" s="618"/>
      <c r="Z2823" s="618"/>
      <c r="AC2823" s="619"/>
      <c r="AD2823" s="620"/>
      <c r="AJ2823" s="668"/>
      <c r="AO2823" s="612"/>
      <c r="AP2823" s="612"/>
      <c r="AY2823" s="623"/>
      <c r="BD2823" s="611"/>
      <c r="BG2823" s="624"/>
      <c r="BH2823" s="625"/>
      <c r="BI2823" s="672"/>
      <c r="BO2823" s="612"/>
      <c r="BY2823" s="669"/>
      <c r="CA2823" s="669"/>
    </row>
    <row r="2824" spans="3:79" s="610" customFormat="1">
      <c r="C2824" s="611"/>
      <c r="D2824" s="612"/>
      <c r="E2824" s="613"/>
      <c r="F2824" s="614"/>
      <c r="J2824" s="612"/>
      <c r="N2824" s="668"/>
      <c r="P2824" s="618"/>
      <c r="Q2824" s="618"/>
      <c r="R2824" s="618"/>
      <c r="S2824" s="618"/>
      <c r="T2824" s="618"/>
      <c r="U2824" s="618"/>
      <c r="V2824" s="618"/>
      <c r="W2824" s="618"/>
      <c r="X2824" s="618"/>
      <c r="Y2824" s="618"/>
      <c r="Z2824" s="618"/>
      <c r="AC2824" s="619"/>
      <c r="AD2824" s="620"/>
      <c r="AJ2824" s="668"/>
      <c r="AO2824" s="612"/>
      <c r="AP2824" s="612"/>
      <c r="AY2824" s="623"/>
      <c r="BD2824" s="611"/>
      <c r="BG2824" s="624"/>
      <c r="BH2824" s="625"/>
      <c r="BI2824" s="672"/>
      <c r="BO2824" s="612"/>
      <c r="BY2824" s="669"/>
      <c r="CA2824" s="669"/>
    </row>
    <row r="2825" spans="3:79" s="610" customFormat="1">
      <c r="C2825" s="611"/>
      <c r="D2825" s="612"/>
      <c r="E2825" s="613"/>
      <c r="F2825" s="614"/>
      <c r="J2825" s="612"/>
      <c r="N2825" s="668"/>
      <c r="P2825" s="618"/>
      <c r="Q2825" s="618"/>
      <c r="R2825" s="618"/>
      <c r="S2825" s="618"/>
      <c r="T2825" s="618"/>
      <c r="U2825" s="618"/>
      <c r="V2825" s="618"/>
      <c r="W2825" s="618"/>
      <c r="X2825" s="618"/>
      <c r="Y2825" s="618"/>
      <c r="Z2825" s="618"/>
      <c r="AC2825" s="619"/>
      <c r="AD2825" s="620"/>
      <c r="AJ2825" s="668"/>
      <c r="AO2825" s="612"/>
      <c r="AP2825" s="612"/>
      <c r="AY2825" s="623"/>
      <c r="BD2825" s="611"/>
      <c r="BG2825" s="624"/>
      <c r="BH2825" s="625"/>
      <c r="BI2825" s="672"/>
      <c r="BO2825" s="612"/>
      <c r="BY2825" s="669"/>
      <c r="CA2825" s="669"/>
    </row>
    <row r="2826" spans="3:79" s="610" customFormat="1">
      <c r="C2826" s="611"/>
      <c r="D2826" s="612"/>
      <c r="E2826" s="613"/>
      <c r="F2826" s="614"/>
      <c r="J2826" s="612"/>
      <c r="N2826" s="668"/>
      <c r="P2826" s="618"/>
      <c r="Q2826" s="618"/>
      <c r="R2826" s="618"/>
      <c r="S2826" s="618"/>
      <c r="T2826" s="618"/>
      <c r="U2826" s="618"/>
      <c r="V2826" s="618"/>
      <c r="W2826" s="618"/>
      <c r="X2826" s="618"/>
      <c r="Y2826" s="618"/>
      <c r="Z2826" s="618"/>
      <c r="AC2826" s="619"/>
      <c r="AD2826" s="620"/>
      <c r="AJ2826" s="668"/>
      <c r="AO2826" s="612"/>
      <c r="AP2826" s="612"/>
      <c r="AY2826" s="623"/>
      <c r="BD2826" s="611"/>
      <c r="BG2826" s="624"/>
      <c r="BH2826" s="625"/>
      <c r="BI2826" s="672"/>
      <c r="BO2826" s="612"/>
      <c r="BY2826" s="669"/>
      <c r="CA2826" s="669"/>
    </row>
    <row r="2827" spans="3:79" s="610" customFormat="1">
      <c r="C2827" s="611"/>
      <c r="D2827" s="612"/>
      <c r="E2827" s="613"/>
      <c r="F2827" s="614"/>
      <c r="J2827" s="612"/>
      <c r="N2827" s="668"/>
      <c r="P2827" s="618"/>
      <c r="Q2827" s="618"/>
      <c r="R2827" s="618"/>
      <c r="S2827" s="618"/>
      <c r="T2827" s="618"/>
      <c r="U2827" s="618"/>
      <c r="V2827" s="618"/>
      <c r="W2827" s="618"/>
      <c r="X2827" s="618"/>
      <c r="Y2827" s="618"/>
      <c r="Z2827" s="618"/>
      <c r="AC2827" s="619"/>
      <c r="AD2827" s="620"/>
      <c r="AJ2827" s="668"/>
      <c r="AO2827" s="612"/>
      <c r="AP2827" s="612"/>
      <c r="AY2827" s="623"/>
      <c r="BD2827" s="611"/>
      <c r="BG2827" s="624"/>
      <c r="BH2827" s="625"/>
      <c r="BI2827" s="672"/>
      <c r="BO2827" s="612"/>
      <c r="BY2827" s="669"/>
      <c r="CA2827" s="669"/>
    </row>
    <row r="2828" spans="3:79" s="610" customFormat="1">
      <c r="C2828" s="611"/>
      <c r="D2828" s="612"/>
      <c r="E2828" s="613"/>
      <c r="F2828" s="614"/>
      <c r="J2828" s="612"/>
      <c r="N2828" s="668"/>
      <c r="P2828" s="618"/>
      <c r="Q2828" s="618"/>
      <c r="R2828" s="618"/>
      <c r="S2828" s="618"/>
      <c r="T2828" s="618"/>
      <c r="U2828" s="618"/>
      <c r="V2828" s="618"/>
      <c r="W2828" s="618"/>
      <c r="X2828" s="618"/>
      <c r="Y2828" s="618"/>
      <c r="Z2828" s="618"/>
      <c r="AC2828" s="619"/>
      <c r="AD2828" s="620"/>
      <c r="AJ2828" s="668"/>
      <c r="AO2828" s="612"/>
      <c r="AP2828" s="612"/>
      <c r="AY2828" s="623"/>
      <c r="BD2828" s="611"/>
      <c r="BG2828" s="624"/>
      <c r="BH2828" s="625"/>
      <c r="BI2828" s="672"/>
      <c r="BO2828" s="612"/>
      <c r="BY2828" s="669"/>
      <c r="CA2828" s="669"/>
    </row>
    <row r="2829" spans="3:79" s="610" customFormat="1">
      <c r="C2829" s="611"/>
      <c r="D2829" s="612"/>
      <c r="E2829" s="613"/>
      <c r="F2829" s="614"/>
      <c r="J2829" s="612"/>
      <c r="N2829" s="668"/>
      <c r="P2829" s="618"/>
      <c r="Q2829" s="618"/>
      <c r="R2829" s="618"/>
      <c r="S2829" s="618"/>
      <c r="T2829" s="618"/>
      <c r="U2829" s="618"/>
      <c r="V2829" s="618"/>
      <c r="W2829" s="618"/>
      <c r="X2829" s="618"/>
      <c r="Y2829" s="618"/>
      <c r="Z2829" s="618"/>
      <c r="AC2829" s="619"/>
      <c r="AD2829" s="620"/>
      <c r="AJ2829" s="668"/>
      <c r="AO2829" s="612"/>
      <c r="AP2829" s="612"/>
      <c r="AY2829" s="623"/>
      <c r="BD2829" s="611"/>
      <c r="BG2829" s="624"/>
      <c r="BH2829" s="625"/>
      <c r="BI2829" s="672"/>
      <c r="BO2829" s="612"/>
      <c r="BY2829" s="669"/>
      <c r="CA2829" s="669"/>
    </row>
    <row r="2830" spans="3:79" s="610" customFormat="1">
      <c r="C2830" s="611"/>
      <c r="D2830" s="612"/>
      <c r="E2830" s="613"/>
      <c r="F2830" s="614"/>
      <c r="J2830" s="612"/>
      <c r="N2830" s="668"/>
      <c r="P2830" s="618"/>
      <c r="Q2830" s="618"/>
      <c r="R2830" s="618"/>
      <c r="S2830" s="618"/>
      <c r="T2830" s="618"/>
      <c r="U2830" s="618"/>
      <c r="V2830" s="618"/>
      <c r="W2830" s="618"/>
      <c r="X2830" s="618"/>
      <c r="Y2830" s="618"/>
      <c r="Z2830" s="618"/>
      <c r="AC2830" s="619"/>
      <c r="AD2830" s="620"/>
      <c r="AJ2830" s="668"/>
      <c r="AO2830" s="612"/>
      <c r="AP2830" s="612"/>
      <c r="AY2830" s="623"/>
      <c r="BD2830" s="611"/>
      <c r="BG2830" s="624"/>
      <c r="BH2830" s="625"/>
      <c r="BI2830" s="672"/>
      <c r="BO2830" s="612"/>
      <c r="BY2830" s="669"/>
      <c r="CA2830" s="669"/>
    </row>
    <row r="2831" spans="3:79" s="610" customFormat="1">
      <c r="C2831" s="611"/>
      <c r="D2831" s="612"/>
      <c r="E2831" s="613"/>
      <c r="F2831" s="614"/>
      <c r="J2831" s="612"/>
      <c r="N2831" s="668"/>
      <c r="P2831" s="618"/>
      <c r="Q2831" s="618"/>
      <c r="R2831" s="618"/>
      <c r="S2831" s="618"/>
      <c r="T2831" s="618"/>
      <c r="U2831" s="618"/>
      <c r="V2831" s="618"/>
      <c r="W2831" s="618"/>
      <c r="X2831" s="618"/>
      <c r="Y2831" s="618"/>
      <c r="Z2831" s="618"/>
      <c r="AC2831" s="619"/>
      <c r="AD2831" s="620"/>
      <c r="AJ2831" s="668"/>
      <c r="AO2831" s="612"/>
      <c r="AP2831" s="612"/>
      <c r="AY2831" s="623"/>
      <c r="BD2831" s="611"/>
      <c r="BG2831" s="624"/>
      <c r="BH2831" s="625"/>
      <c r="BI2831" s="672"/>
      <c r="BO2831" s="612"/>
      <c r="BY2831" s="669"/>
      <c r="CA2831" s="669"/>
    </row>
    <row r="2832" spans="3:79" s="610" customFormat="1">
      <c r="C2832" s="611"/>
      <c r="D2832" s="612"/>
      <c r="E2832" s="613"/>
      <c r="F2832" s="614"/>
      <c r="J2832" s="612"/>
      <c r="N2832" s="668"/>
      <c r="P2832" s="618"/>
      <c r="Q2832" s="618"/>
      <c r="R2832" s="618"/>
      <c r="S2832" s="618"/>
      <c r="T2832" s="618"/>
      <c r="U2832" s="618"/>
      <c r="V2832" s="618"/>
      <c r="W2832" s="618"/>
      <c r="X2832" s="618"/>
      <c r="Y2832" s="618"/>
      <c r="Z2832" s="618"/>
      <c r="AC2832" s="619"/>
      <c r="AD2832" s="620"/>
      <c r="AJ2832" s="668"/>
      <c r="AO2832" s="612"/>
      <c r="AP2832" s="612"/>
      <c r="AY2832" s="623"/>
      <c r="BD2832" s="611"/>
      <c r="BG2832" s="624"/>
      <c r="BH2832" s="625"/>
      <c r="BI2832" s="672"/>
      <c r="BO2832" s="612"/>
      <c r="BY2832" s="669"/>
      <c r="CA2832" s="669"/>
    </row>
    <row r="2833" spans="3:79" s="610" customFormat="1">
      <c r="C2833" s="611"/>
      <c r="D2833" s="612"/>
      <c r="E2833" s="613"/>
      <c r="F2833" s="614"/>
      <c r="J2833" s="612"/>
      <c r="N2833" s="668"/>
      <c r="P2833" s="618"/>
      <c r="Q2833" s="618"/>
      <c r="R2833" s="618"/>
      <c r="S2833" s="618"/>
      <c r="T2833" s="618"/>
      <c r="U2833" s="618"/>
      <c r="V2833" s="618"/>
      <c r="W2833" s="618"/>
      <c r="X2833" s="618"/>
      <c r="Y2833" s="618"/>
      <c r="Z2833" s="618"/>
      <c r="AC2833" s="619"/>
      <c r="AD2833" s="620"/>
      <c r="AJ2833" s="668"/>
      <c r="AO2833" s="612"/>
      <c r="AP2833" s="612"/>
      <c r="AY2833" s="623"/>
      <c r="BD2833" s="611"/>
      <c r="BG2833" s="624"/>
      <c r="BH2833" s="625"/>
      <c r="BI2833" s="672"/>
      <c r="BO2833" s="612"/>
      <c r="BY2833" s="669"/>
      <c r="CA2833" s="669"/>
    </row>
    <row r="2834" spans="3:79" s="610" customFormat="1">
      <c r="C2834" s="611"/>
      <c r="D2834" s="612"/>
      <c r="E2834" s="613"/>
      <c r="F2834" s="614"/>
      <c r="J2834" s="612"/>
      <c r="N2834" s="668"/>
      <c r="P2834" s="618"/>
      <c r="Q2834" s="618"/>
      <c r="R2834" s="618"/>
      <c r="S2834" s="618"/>
      <c r="T2834" s="618"/>
      <c r="U2834" s="618"/>
      <c r="V2834" s="618"/>
      <c r="W2834" s="618"/>
      <c r="X2834" s="618"/>
      <c r="Y2834" s="618"/>
      <c r="Z2834" s="618"/>
      <c r="AC2834" s="619"/>
      <c r="AD2834" s="620"/>
      <c r="AJ2834" s="668"/>
      <c r="AO2834" s="612"/>
      <c r="AP2834" s="612"/>
      <c r="AY2834" s="623"/>
      <c r="BD2834" s="611"/>
      <c r="BG2834" s="624"/>
      <c r="BH2834" s="625"/>
      <c r="BI2834" s="672"/>
      <c r="BO2834" s="612"/>
      <c r="BY2834" s="669"/>
      <c r="CA2834" s="669"/>
    </row>
    <row r="2835" spans="3:79" s="610" customFormat="1">
      <c r="C2835" s="611"/>
      <c r="D2835" s="612"/>
      <c r="E2835" s="613"/>
      <c r="F2835" s="614"/>
      <c r="J2835" s="612"/>
      <c r="N2835" s="668"/>
      <c r="P2835" s="618"/>
      <c r="Q2835" s="618"/>
      <c r="R2835" s="618"/>
      <c r="S2835" s="618"/>
      <c r="T2835" s="618"/>
      <c r="U2835" s="618"/>
      <c r="V2835" s="618"/>
      <c r="W2835" s="618"/>
      <c r="X2835" s="618"/>
      <c r="Y2835" s="618"/>
      <c r="Z2835" s="618"/>
      <c r="AC2835" s="619"/>
      <c r="AD2835" s="620"/>
      <c r="AJ2835" s="668"/>
      <c r="AO2835" s="612"/>
      <c r="AP2835" s="612"/>
      <c r="AY2835" s="623"/>
      <c r="BD2835" s="611"/>
      <c r="BG2835" s="624"/>
      <c r="BH2835" s="625"/>
      <c r="BI2835" s="672"/>
      <c r="BO2835" s="612"/>
      <c r="BY2835" s="669"/>
      <c r="CA2835" s="669"/>
    </row>
    <row r="2836" spans="3:79" s="610" customFormat="1">
      <c r="C2836" s="611"/>
      <c r="D2836" s="612"/>
      <c r="E2836" s="613"/>
      <c r="F2836" s="614"/>
      <c r="J2836" s="612"/>
      <c r="N2836" s="668"/>
      <c r="P2836" s="618"/>
      <c r="Q2836" s="618"/>
      <c r="R2836" s="618"/>
      <c r="S2836" s="618"/>
      <c r="T2836" s="618"/>
      <c r="U2836" s="618"/>
      <c r="V2836" s="618"/>
      <c r="W2836" s="618"/>
      <c r="X2836" s="618"/>
      <c r="Y2836" s="618"/>
      <c r="Z2836" s="618"/>
      <c r="AC2836" s="619"/>
      <c r="AD2836" s="620"/>
      <c r="AJ2836" s="668"/>
      <c r="AO2836" s="612"/>
      <c r="AP2836" s="612"/>
      <c r="AY2836" s="623"/>
      <c r="BD2836" s="611"/>
      <c r="BG2836" s="624"/>
      <c r="BH2836" s="625"/>
      <c r="BI2836" s="672"/>
      <c r="BO2836" s="612"/>
      <c r="BY2836" s="669"/>
      <c r="CA2836" s="669"/>
    </row>
    <row r="2837" spans="3:79" s="610" customFormat="1">
      <c r="C2837" s="611"/>
      <c r="D2837" s="612"/>
      <c r="E2837" s="613"/>
      <c r="F2837" s="614"/>
      <c r="J2837" s="612"/>
      <c r="N2837" s="668"/>
      <c r="P2837" s="618"/>
      <c r="Q2837" s="618"/>
      <c r="R2837" s="618"/>
      <c r="S2837" s="618"/>
      <c r="T2837" s="618"/>
      <c r="U2837" s="618"/>
      <c r="V2837" s="618"/>
      <c r="W2837" s="618"/>
      <c r="X2837" s="618"/>
      <c r="Y2837" s="618"/>
      <c r="Z2837" s="618"/>
      <c r="AC2837" s="619"/>
      <c r="AD2837" s="620"/>
      <c r="AJ2837" s="668"/>
      <c r="AO2837" s="612"/>
      <c r="AP2837" s="612"/>
      <c r="AY2837" s="623"/>
      <c r="BD2837" s="611"/>
      <c r="BG2837" s="624"/>
      <c r="BH2837" s="625"/>
      <c r="BI2837" s="672"/>
      <c r="BO2837" s="612"/>
      <c r="BY2837" s="669"/>
      <c r="CA2837" s="669"/>
    </row>
    <row r="2838" spans="3:79" s="610" customFormat="1">
      <c r="C2838" s="611"/>
      <c r="D2838" s="612"/>
      <c r="E2838" s="613"/>
      <c r="F2838" s="614"/>
      <c r="J2838" s="612"/>
      <c r="N2838" s="668"/>
      <c r="P2838" s="618"/>
      <c r="Q2838" s="618"/>
      <c r="R2838" s="618"/>
      <c r="S2838" s="618"/>
      <c r="T2838" s="618"/>
      <c r="U2838" s="618"/>
      <c r="V2838" s="618"/>
      <c r="W2838" s="618"/>
      <c r="X2838" s="618"/>
      <c r="Y2838" s="618"/>
      <c r="Z2838" s="618"/>
      <c r="AC2838" s="619"/>
      <c r="AD2838" s="620"/>
      <c r="AJ2838" s="668"/>
      <c r="AO2838" s="612"/>
      <c r="AP2838" s="612"/>
      <c r="AY2838" s="623"/>
      <c r="BD2838" s="611"/>
      <c r="BG2838" s="624"/>
      <c r="BH2838" s="625"/>
      <c r="BI2838" s="672"/>
      <c r="BO2838" s="612"/>
      <c r="BY2838" s="669"/>
      <c r="CA2838" s="669"/>
    </row>
    <row r="2839" spans="3:79" s="610" customFormat="1">
      <c r="C2839" s="611"/>
      <c r="D2839" s="612"/>
      <c r="E2839" s="613"/>
      <c r="F2839" s="614"/>
      <c r="J2839" s="612"/>
      <c r="N2839" s="668"/>
      <c r="P2839" s="618"/>
      <c r="Q2839" s="618"/>
      <c r="R2839" s="618"/>
      <c r="S2839" s="618"/>
      <c r="T2839" s="618"/>
      <c r="U2839" s="618"/>
      <c r="V2839" s="618"/>
      <c r="W2839" s="618"/>
      <c r="X2839" s="618"/>
      <c r="Y2839" s="618"/>
      <c r="Z2839" s="618"/>
      <c r="AC2839" s="619"/>
      <c r="AD2839" s="620"/>
      <c r="AJ2839" s="668"/>
      <c r="AO2839" s="612"/>
      <c r="AP2839" s="612"/>
      <c r="AY2839" s="623"/>
      <c r="BD2839" s="611"/>
      <c r="BG2839" s="624"/>
      <c r="BH2839" s="625"/>
      <c r="BI2839" s="672"/>
      <c r="BO2839" s="612"/>
      <c r="BY2839" s="669"/>
      <c r="CA2839" s="669"/>
    </row>
    <row r="2840" spans="3:79" s="610" customFormat="1">
      <c r="C2840" s="611"/>
      <c r="D2840" s="612"/>
      <c r="E2840" s="613"/>
      <c r="F2840" s="614"/>
      <c r="J2840" s="612"/>
      <c r="N2840" s="668"/>
      <c r="P2840" s="618"/>
      <c r="Q2840" s="618"/>
      <c r="R2840" s="618"/>
      <c r="S2840" s="618"/>
      <c r="T2840" s="618"/>
      <c r="U2840" s="618"/>
      <c r="V2840" s="618"/>
      <c r="W2840" s="618"/>
      <c r="X2840" s="618"/>
      <c r="Y2840" s="618"/>
      <c r="Z2840" s="618"/>
      <c r="AC2840" s="619"/>
      <c r="AD2840" s="620"/>
      <c r="AJ2840" s="668"/>
      <c r="AO2840" s="612"/>
      <c r="AP2840" s="612"/>
      <c r="AY2840" s="623"/>
      <c r="BD2840" s="611"/>
      <c r="BG2840" s="624"/>
      <c r="BH2840" s="625"/>
      <c r="BI2840" s="672"/>
      <c r="BO2840" s="612"/>
      <c r="BY2840" s="669"/>
      <c r="CA2840" s="669"/>
    </row>
    <row r="2841" spans="3:79" s="610" customFormat="1">
      <c r="C2841" s="611"/>
      <c r="D2841" s="612"/>
      <c r="E2841" s="613"/>
      <c r="F2841" s="614"/>
      <c r="J2841" s="612"/>
      <c r="N2841" s="668"/>
      <c r="P2841" s="618"/>
      <c r="Q2841" s="618"/>
      <c r="R2841" s="618"/>
      <c r="S2841" s="618"/>
      <c r="T2841" s="618"/>
      <c r="U2841" s="618"/>
      <c r="V2841" s="618"/>
      <c r="W2841" s="618"/>
      <c r="X2841" s="618"/>
      <c r="Y2841" s="618"/>
      <c r="Z2841" s="618"/>
      <c r="AC2841" s="619"/>
      <c r="AD2841" s="620"/>
      <c r="AJ2841" s="668"/>
      <c r="AO2841" s="612"/>
      <c r="AP2841" s="612"/>
      <c r="AY2841" s="623"/>
      <c r="BD2841" s="611"/>
      <c r="BG2841" s="624"/>
      <c r="BH2841" s="625"/>
      <c r="BI2841" s="672"/>
      <c r="BO2841" s="612"/>
      <c r="BY2841" s="669"/>
      <c r="CA2841" s="669"/>
    </row>
    <row r="2842" spans="3:79" s="610" customFormat="1">
      <c r="C2842" s="611"/>
      <c r="D2842" s="612"/>
      <c r="E2842" s="613"/>
      <c r="F2842" s="614"/>
      <c r="J2842" s="612"/>
      <c r="N2842" s="668"/>
      <c r="P2842" s="618"/>
      <c r="Q2842" s="618"/>
      <c r="R2842" s="618"/>
      <c r="S2842" s="618"/>
      <c r="T2842" s="618"/>
      <c r="U2842" s="618"/>
      <c r="V2842" s="618"/>
      <c r="W2842" s="618"/>
      <c r="X2842" s="618"/>
      <c r="Y2842" s="618"/>
      <c r="Z2842" s="618"/>
      <c r="AC2842" s="619"/>
      <c r="AD2842" s="620"/>
      <c r="AJ2842" s="668"/>
      <c r="AO2842" s="612"/>
      <c r="AP2842" s="612"/>
      <c r="AY2842" s="623"/>
      <c r="BD2842" s="611"/>
      <c r="BG2842" s="624"/>
      <c r="BH2842" s="625"/>
      <c r="BI2842" s="672"/>
      <c r="BO2842" s="612"/>
      <c r="BY2842" s="669"/>
      <c r="CA2842" s="669"/>
    </row>
    <row r="2843" spans="3:79" s="610" customFormat="1">
      <c r="C2843" s="611"/>
      <c r="D2843" s="612"/>
      <c r="E2843" s="613"/>
      <c r="F2843" s="614"/>
      <c r="J2843" s="612"/>
      <c r="N2843" s="668"/>
      <c r="P2843" s="618"/>
      <c r="Q2843" s="618"/>
      <c r="R2843" s="618"/>
      <c r="S2843" s="618"/>
      <c r="T2843" s="618"/>
      <c r="U2843" s="618"/>
      <c r="V2843" s="618"/>
      <c r="W2843" s="618"/>
      <c r="X2843" s="618"/>
      <c r="Y2843" s="618"/>
      <c r="Z2843" s="618"/>
      <c r="AC2843" s="619"/>
      <c r="AD2843" s="620"/>
      <c r="AJ2843" s="668"/>
      <c r="AO2843" s="612"/>
      <c r="AP2843" s="612"/>
      <c r="AY2843" s="623"/>
      <c r="BD2843" s="611"/>
      <c r="BG2843" s="624"/>
      <c r="BH2843" s="625"/>
      <c r="BI2843" s="672"/>
      <c r="BO2843" s="612"/>
      <c r="BY2843" s="669"/>
      <c r="CA2843" s="669"/>
    </row>
    <row r="2844" spans="3:79" s="610" customFormat="1">
      <c r="C2844" s="611"/>
      <c r="D2844" s="612"/>
      <c r="E2844" s="613"/>
      <c r="F2844" s="614"/>
      <c r="J2844" s="612"/>
      <c r="N2844" s="668"/>
      <c r="P2844" s="618"/>
      <c r="Q2844" s="618"/>
      <c r="R2844" s="618"/>
      <c r="S2844" s="618"/>
      <c r="T2844" s="618"/>
      <c r="U2844" s="618"/>
      <c r="V2844" s="618"/>
      <c r="W2844" s="618"/>
      <c r="X2844" s="618"/>
      <c r="Y2844" s="618"/>
      <c r="Z2844" s="618"/>
      <c r="AC2844" s="619"/>
      <c r="AD2844" s="620"/>
      <c r="AJ2844" s="668"/>
      <c r="AO2844" s="612"/>
      <c r="AP2844" s="612"/>
      <c r="AY2844" s="623"/>
      <c r="BD2844" s="611"/>
      <c r="BG2844" s="624"/>
      <c r="BH2844" s="625"/>
      <c r="BI2844" s="672"/>
      <c r="BO2844" s="612"/>
      <c r="BY2844" s="669"/>
      <c r="CA2844" s="669"/>
    </row>
    <row r="2845" spans="3:79" s="610" customFormat="1">
      <c r="C2845" s="611"/>
      <c r="D2845" s="612"/>
      <c r="E2845" s="613"/>
      <c r="F2845" s="614"/>
      <c r="J2845" s="612"/>
      <c r="N2845" s="668"/>
      <c r="P2845" s="618"/>
      <c r="Q2845" s="618"/>
      <c r="R2845" s="618"/>
      <c r="S2845" s="618"/>
      <c r="T2845" s="618"/>
      <c r="U2845" s="618"/>
      <c r="V2845" s="618"/>
      <c r="W2845" s="618"/>
      <c r="X2845" s="618"/>
      <c r="Y2845" s="618"/>
      <c r="Z2845" s="618"/>
      <c r="AC2845" s="619"/>
      <c r="AD2845" s="620"/>
      <c r="AJ2845" s="668"/>
      <c r="AO2845" s="612"/>
      <c r="AP2845" s="612"/>
      <c r="AY2845" s="623"/>
      <c r="BD2845" s="611"/>
      <c r="BG2845" s="624"/>
      <c r="BH2845" s="625"/>
      <c r="BI2845" s="672"/>
      <c r="BO2845" s="612"/>
      <c r="BY2845" s="669"/>
      <c r="CA2845" s="669"/>
    </row>
    <row r="2846" spans="3:79" s="610" customFormat="1">
      <c r="C2846" s="611"/>
      <c r="D2846" s="612"/>
      <c r="E2846" s="613"/>
      <c r="F2846" s="614"/>
      <c r="J2846" s="612"/>
      <c r="N2846" s="668"/>
      <c r="P2846" s="618"/>
      <c r="Q2846" s="618"/>
      <c r="R2846" s="618"/>
      <c r="S2846" s="618"/>
      <c r="T2846" s="618"/>
      <c r="U2846" s="618"/>
      <c r="V2846" s="618"/>
      <c r="W2846" s="618"/>
      <c r="X2846" s="618"/>
      <c r="Y2846" s="618"/>
      <c r="Z2846" s="618"/>
      <c r="AC2846" s="619"/>
      <c r="AD2846" s="620"/>
      <c r="AJ2846" s="668"/>
      <c r="AO2846" s="612"/>
      <c r="AP2846" s="612"/>
      <c r="AY2846" s="623"/>
      <c r="BD2846" s="611"/>
      <c r="BG2846" s="624"/>
      <c r="BH2846" s="625"/>
      <c r="BI2846" s="672"/>
      <c r="BO2846" s="612"/>
      <c r="BY2846" s="669"/>
      <c r="CA2846" s="669"/>
    </row>
    <row r="2847" spans="3:79" s="610" customFormat="1">
      <c r="C2847" s="611"/>
      <c r="D2847" s="612"/>
      <c r="E2847" s="613"/>
      <c r="F2847" s="614"/>
      <c r="J2847" s="612"/>
      <c r="N2847" s="668"/>
      <c r="P2847" s="618"/>
      <c r="Q2847" s="618"/>
      <c r="R2847" s="618"/>
      <c r="S2847" s="618"/>
      <c r="T2847" s="618"/>
      <c r="U2847" s="618"/>
      <c r="V2847" s="618"/>
      <c r="W2847" s="618"/>
      <c r="X2847" s="618"/>
      <c r="Y2847" s="618"/>
      <c r="Z2847" s="618"/>
      <c r="AC2847" s="619"/>
      <c r="AD2847" s="620"/>
      <c r="AJ2847" s="668"/>
      <c r="AO2847" s="612"/>
      <c r="AP2847" s="612"/>
      <c r="AY2847" s="623"/>
      <c r="BD2847" s="611"/>
      <c r="BG2847" s="624"/>
      <c r="BH2847" s="625"/>
      <c r="BI2847" s="672"/>
      <c r="BO2847" s="612"/>
      <c r="BY2847" s="669"/>
      <c r="CA2847" s="669"/>
    </row>
    <row r="2848" spans="3:79" s="610" customFormat="1">
      <c r="C2848" s="611"/>
      <c r="D2848" s="612"/>
      <c r="E2848" s="613"/>
      <c r="F2848" s="614"/>
      <c r="J2848" s="612"/>
      <c r="N2848" s="668"/>
      <c r="P2848" s="618"/>
      <c r="Q2848" s="618"/>
      <c r="R2848" s="618"/>
      <c r="S2848" s="618"/>
      <c r="T2848" s="618"/>
      <c r="U2848" s="618"/>
      <c r="V2848" s="618"/>
      <c r="W2848" s="618"/>
      <c r="X2848" s="618"/>
      <c r="Y2848" s="618"/>
      <c r="Z2848" s="618"/>
      <c r="AC2848" s="619"/>
      <c r="AD2848" s="620"/>
      <c r="AJ2848" s="668"/>
      <c r="AO2848" s="612"/>
      <c r="AP2848" s="612"/>
      <c r="AY2848" s="623"/>
      <c r="BD2848" s="611"/>
      <c r="BG2848" s="624"/>
      <c r="BH2848" s="625"/>
      <c r="BI2848" s="672"/>
      <c r="BO2848" s="612"/>
      <c r="BY2848" s="669"/>
      <c r="CA2848" s="669"/>
    </row>
    <row r="2849" spans="3:79" s="610" customFormat="1">
      <c r="C2849" s="611"/>
      <c r="D2849" s="612"/>
      <c r="E2849" s="613"/>
      <c r="F2849" s="614"/>
      <c r="J2849" s="612"/>
      <c r="N2849" s="668"/>
      <c r="P2849" s="618"/>
      <c r="Q2849" s="618"/>
      <c r="R2849" s="618"/>
      <c r="S2849" s="618"/>
      <c r="T2849" s="618"/>
      <c r="U2849" s="618"/>
      <c r="V2849" s="618"/>
      <c r="W2849" s="618"/>
      <c r="X2849" s="618"/>
      <c r="Y2849" s="618"/>
      <c r="Z2849" s="618"/>
      <c r="AC2849" s="619"/>
      <c r="AD2849" s="620"/>
      <c r="AJ2849" s="668"/>
      <c r="AO2849" s="612"/>
      <c r="AP2849" s="612"/>
      <c r="AY2849" s="623"/>
      <c r="BD2849" s="611"/>
      <c r="BG2849" s="624"/>
      <c r="BH2849" s="625"/>
      <c r="BI2849" s="672"/>
      <c r="BO2849" s="612"/>
      <c r="BY2849" s="669"/>
      <c r="CA2849" s="669"/>
    </row>
    <row r="2850" spans="3:79" s="610" customFormat="1">
      <c r="C2850" s="611"/>
      <c r="D2850" s="612"/>
      <c r="E2850" s="613"/>
      <c r="F2850" s="614"/>
      <c r="J2850" s="612"/>
      <c r="N2850" s="668"/>
      <c r="P2850" s="618"/>
      <c r="Q2850" s="618"/>
      <c r="R2850" s="618"/>
      <c r="S2850" s="618"/>
      <c r="T2850" s="618"/>
      <c r="U2850" s="618"/>
      <c r="V2850" s="618"/>
      <c r="W2850" s="618"/>
      <c r="X2850" s="618"/>
      <c r="Y2850" s="618"/>
      <c r="Z2850" s="618"/>
      <c r="AC2850" s="619"/>
      <c r="AD2850" s="620"/>
      <c r="AJ2850" s="668"/>
      <c r="AO2850" s="612"/>
      <c r="AP2850" s="612"/>
      <c r="AY2850" s="623"/>
      <c r="BD2850" s="611"/>
      <c r="BG2850" s="624"/>
      <c r="BH2850" s="625"/>
      <c r="BI2850" s="672"/>
      <c r="BO2850" s="612"/>
      <c r="BY2850" s="669"/>
      <c r="CA2850" s="669"/>
    </row>
    <row r="2851" spans="3:79" s="610" customFormat="1">
      <c r="C2851" s="611"/>
      <c r="D2851" s="612"/>
      <c r="E2851" s="613"/>
      <c r="F2851" s="614"/>
      <c r="J2851" s="612"/>
      <c r="N2851" s="668"/>
      <c r="P2851" s="618"/>
      <c r="Q2851" s="618"/>
      <c r="R2851" s="618"/>
      <c r="S2851" s="618"/>
      <c r="T2851" s="618"/>
      <c r="U2851" s="618"/>
      <c r="V2851" s="618"/>
      <c r="W2851" s="618"/>
      <c r="X2851" s="618"/>
      <c r="Y2851" s="618"/>
      <c r="Z2851" s="618"/>
      <c r="AC2851" s="619"/>
      <c r="AD2851" s="620"/>
      <c r="AJ2851" s="668"/>
      <c r="AO2851" s="612"/>
      <c r="AP2851" s="612"/>
      <c r="AY2851" s="623"/>
      <c r="BD2851" s="611"/>
      <c r="BG2851" s="624"/>
      <c r="BH2851" s="625"/>
      <c r="BI2851" s="672"/>
      <c r="BO2851" s="612"/>
      <c r="BY2851" s="669"/>
      <c r="CA2851" s="669"/>
    </row>
    <row r="2852" spans="3:79" s="610" customFormat="1">
      <c r="C2852" s="611"/>
      <c r="D2852" s="612"/>
      <c r="E2852" s="613"/>
      <c r="F2852" s="614"/>
      <c r="J2852" s="612"/>
      <c r="N2852" s="668"/>
      <c r="P2852" s="618"/>
      <c r="Q2852" s="618"/>
      <c r="R2852" s="618"/>
      <c r="S2852" s="618"/>
      <c r="T2852" s="618"/>
      <c r="U2852" s="618"/>
      <c r="V2852" s="618"/>
      <c r="W2852" s="618"/>
      <c r="X2852" s="618"/>
      <c r="Y2852" s="618"/>
      <c r="Z2852" s="618"/>
      <c r="AC2852" s="619"/>
      <c r="AD2852" s="620"/>
      <c r="AJ2852" s="668"/>
      <c r="AO2852" s="612"/>
      <c r="AP2852" s="612"/>
      <c r="AY2852" s="623"/>
      <c r="BD2852" s="611"/>
      <c r="BG2852" s="624"/>
      <c r="BH2852" s="625"/>
      <c r="BI2852" s="672"/>
      <c r="BO2852" s="612"/>
      <c r="BY2852" s="669"/>
      <c r="CA2852" s="669"/>
    </row>
    <row r="2853" spans="3:79" s="610" customFormat="1">
      <c r="C2853" s="611"/>
      <c r="D2853" s="612"/>
      <c r="E2853" s="613"/>
      <c r="F2853" s="614"/>
      <c r="J2853" s="612"/>
      <c r="N2853" s="668"/>
      <c r="P2853" s="618"/>
      <c r="Q2853" s="618"/>
      <c r="R2853" s="618"/>
      <c r="S2853" s="618"/>
      <c r="T2853" s="618"/>
      <c r="U2853" s="618"/>
      <c r="V2853" s="618"/>
      <c r="W2853" s="618"/>
      <c r="X2853" s="618"/>
      <c r="Y2853" s="618"/>
      <c r="Z2853" s="618"/>
      <c r="AC2853" s="619"/>
      <c r="AD2853" s="620"/>
      <c r="AJ2853" s="668"/>
      <c r="AO2853" s="612"/>
      <c r="AP2853" s="612"/>
      <c r="AY2853" s="623"/>
      <c r="BD2853" s="611"/>
      <c r="BG2853" s="624"/>
      <c r="BH2853" s="625"/>
      <c r="BI2853" s="672"/>
      <c r="BO2853" s="612"/>
      <c r="BY2853" s="669"/>
      <c r="CA2853" s="669"/>
    </row>
    <row r="2854" spans="3:79" s="610" customFormat="1">
      <c r="C2854" s="611"/>
      <c r="D2854" s="612"/>
      <c r="E2854" s="613"/>
      <c r="F2854" s="614"/>
      <c r="J2854" s="612"/>
      <c r="N2854" s="668"/>
      <c r="P2854" s="618"/>
      <c r="Q2854" s="618"/>
      <c r="R2854" s="618"/>
      <c r="S2854" s="618"/>
      <c r="T2854" s="618"/>
      <c r="U2854" s="618"/>
      <c r="V2854" s="618"/>
      <c r="W2854" s="618"/>
      <c r="X2854" s="618"/>
      <c r="Y2854" s="618"/>
      <c r="Z2854" s="618"/>
      <c r="AC2854" s="619"/>
      <c r="AD2854" s="620"/>
      <c r="AJ2854" s="668"/>
      <c r="AO2854" s="612"/>
      <c r="AP2854" s="612"/>
      <c r="AY2854" s="623"/>
      <c r="BD2854" s="611"/>
      <c r="BG2854" s="624"/>
      <c r="BH2854" s="625"/>
      <c r="BI2854" s="672"/>
      <c r="BO2854" s="612"/>
      <c r="BY2854" s="669"/>
      <c r="CA2854" s="669"/>
    </row>
    <row r="2855" spans="3:79" s="610" customFormat="1">
      <c r="C2855" s="611"/>
      <c r="D2855" s="612"/>
      <c r="E2855" s="613"/>
      <c r="F2855" s="614"/>
      <c r="J2855" s="612"/>
      <c r="N2855" s="668"/>
      <c r="P2855" s="618"/>
      <c r="Q2855" s="618"/>
      <c r="R2855" s="618"/>
      <c r="S2855" s="618"/>
      <c r="T2855" s="618"/>
      <c r="U2855" s="618"/>
      <c r="V2855" s="618"/>
      <c r="W2855" s="618"/>
      <c r="X2855" s="618"/>
      <c r="Y2855" s="618"/>
      <c r="Z2855" s="618"/>
      <c r="AC2855" s="619"/>
      <c r="AD2855" s="620"/>
      <c r="AJ2855" s="668"/>
      <c r="AO2855" s="612"/>
      <c r="AP2855" s="612"/>
      <c r="AY2855" s="623"/>
      <c r="BD2855" s="611"/>
      <c r="BG2855" s="624"/>
      <c r="BH2855" s="625"/>
      <c r="BI2855" s="672"/>
      <c r="BO2855" s="612"/>
      <c r="BY2855" s="669"/>
      <c r="CA2855" s="669"/>
    </row>
    <row r="2856" spans="3:79" s="610" customFormat="1">
      <c r="C2856" s="611"/>
      <c r="D2856" s="612"/>
      <c r="E2856" s="613"/>
      <c r="F2856" s="614"/>
      <c r="J2856" s="612"/>
      <c r="N2856" s="668"/>
      <c r="P2856" s="618"/>
      <c r="Q2856" s="618"/>
      <c r="R2856" s="618"/>
      <c r="S2856" s="618"/>
      <c r="T2856" s="618"/>
      <c r="U2856" s="618"/>
      <c r="V2856" s="618"/>
      <c r="W2856" s="618"/>
      <c r="X2856" s="618"/>
      <c r="Y2856" s="618"/>
      <c r="Z2856" s="618"/>
      <c r="AC2856" s="619"/>
      <c r="AD2856" s="620"/>
      <c r="AJ2856" s="668"/>
      <c r="AO2856" s="612"/>
      <c r="AP2856" s="612"/>
      <c r="AY2856" s="623"/>
      <c r="BD2856" s="611"/>
      <c r="BG2856" s="624"/>
      <c r="BH2856" s="625"/>
      <c r="BI2856" s="672"/>
      <c r="BO2856" s="612"/>
      <c r="BY2856" s="669"/>
      <c r="CA2856" s="669"/>
    </row>
    <row r="2857" spans="3:79" s="610" customFormat="1">
      <c r="C2857" s="611"/>
      <c r="D2857" s="612"/>
      <c r="E2857" s="613"/>
      <c r="F2857" s="614"/>
      <c r="J2857" s="612"/>
      <c r="N2857" s="668"/>
      <c r="P2857" s="618"/>
      <c r="Q2857" s="618"/>
      <c r="R2857" s="618"/>
      <c r="S2857" s="618"/>
      <c r="T2857" s="618"/>
      <c r="U2857" s="618"/>
      <c r="V2857" s="618"/>
      <c r="W2857" s="618"/>
      <c r="X2857" s="618"/>
      <c r="Y2857" s="618"/>
      <c r="Z2857" s="618"/>
      <c r="AC2857" s="619"/>
      <c r="AD2857" s="620"/>
      <c r="AJ2857" s="668"/>
      <c r="AO2857" s="612"/>
      <c r="AP2857" s="612"/>
      <c r="AY2857" s="623"/>
      <c r="BD2857" s="611"/>
      <c r="BG2857" s="624"/>
      <c r="BH2857" s="625"/>
      <c r="BI2857" s="672"/>
      <c r="BO2857" s="612"/>
      <c r="BY2857" s="669"/>
      <c r="CA2857" s="669"/>
    </row>
    <row r="2858" spans="3:79" s="610" customFormat="1">
      <c r="C2858" s="611"/>
      <c r="D2858" s="612"/>
      <c r="E2858" s="613"/>
      <c r="F2858" s="614"/>
      <c r="J2858" s="612"/>
      <c r="N2858" s="668"/>
      <c r="P2858" s="618"/>
      <c r="Q2858" s="618"/>
      <c r="R2858" s="618"/>
      <c r="S2858" s="618"/>
      <c r="T2858" s="618"/>
      <c r="U2858" s="618"/>
      <c r="V2858" s="618"/>
      <c r="W2858" s="618"/>
      <c r="X2858" s="618"/>
      <c r="Y2858" s="618"/>
      <c r="Z2858" s="618"/>
      <c r="AC2858" s="619"/>
      <c r="AD2858" s="620"/>
      <c r="AJ2858" s="668"/>
      <c r="AO2858" s="612"/>
      <c r="AP2858" s="612"/>
      <c r="AY2858" s="623"/>
      <c r="BD2858" s="611"/>
      <c r="BG2858" s="624"/>
      <c r="BH2858" s="625"/>
      <c r="BI2858" s="672"/>
      <c r="BO2858" s="612"/>
      <c r="BY2858" s="669"/>
      <c r="CA2858" s="669"/>
    </row>
    <row r="2859" spans="3:79" s="610" customFormat="1">
      <c r="C2859" s="611"/>
      <c r="D2859" s="612"/>
      <c r="E2859" s="613"/>
      <c r="F2859" s="614"/>
      <c r="J2859" s="612"/>
      <c r="N2859" s="668"/>
      <c r="P2859" s="618"/>
      <c r="Q2859" s="618"/>
      <c r="R2859" s="618"/>
      <c r="S2859" s="618"/>
      <c r="T2859" s="618"/>
      <c r="U2859" s="618"/>
      <c r="V2859" s="618"/>
      <c r="W2859" s="618"/>
      <c r="X2859" s="618"/>
      <c r="Y2859" s="618"/>
      <c r="Z2859" s="618"/>
      <c r="AC2859" s="619"/>
      <c r="AD2859" s="620"/>
      <c r="AJ2859" s="668"/>
      <c r="AO2859" s="612"/>
      <c r="AP2859" s="612"/>
      <c r="AY2859" s="623"/>
      <c r="BD2859" s="611"/>
      <c r="BG2859" s="624"/>
      <c r="BH2859" s="625"/>
      <c r="BI2859" s="672"/>
      <c r="BO2859" s="612"/>
      <c r="BY2859" s="669"/>
      <c r="CA2859" s="669"/>
    </row>
    <row r="2860" spans="3:79" s="610" customFormat="1">
      <c r="C2860" s="611"/>
      <c r="D2860" s="612"/>
      <c r="E2860" s="613"/>
      <c r="F2860" s="614"/>
      <c r="J2860" s="612"/>
      <c r="N2860" s="668"/>
      <c r="P2860" s="618"/>
      <c r="Q2860" s="618"/>
      <c r="R2860" s="618"/>
      <c r="S2860" s="618"/>
      <c r="T2860" s="618"/>
      <c r="U2860" s="618"/>
      <c r="V2860" s="618"/>
      <c r="W2860" s="618"/>
      <c r="X2860" s="618"/>
      <c r="Y2860" s="618"/>
      <c r="Z2860" s="618"/>
      <c r="AC2860" s="619"/>
      <c r="AD2860" s="620"/>
      <c r="AJ2860" s="668"/>
      <c r="AO2860" s="612"/>
      <c r="AP2860" s="612"/>
      <c r="AY2860" s="623"/>
      <c r="BD2860" s="611"/>
      <c r="BG2860" s="624"/>
      <c r="BH2860" s="625"/>
      <c r="BI2860" s="672"/>
      <c r="BO2860" s="612"/>
      <c r="BY2860" s="669"/>
      <c r="CA2860" s="669"/>
    </row>
    <row r="2861" spans="3:79" s="610" customFormat="1">
      <c r="C2861" s="611"/>
      <c r="D2861" s="612"/>
      <c r="E2861" s="613"/>
      <c r="F2861" s="614"/>
      <c r="J2861" s="612"/>
      <c r="N2861" s="668"/>
      <c r="P2861" s="618"/>
      <c r="Q2861" s="618"/>
      <c r="R2861" s="618"/>
      <c r="S2861" s="618"/>
      <c r="T2861" s="618"/>
      <c r="U2861" s="618"/>
      <c r="V2861" s="618"/>
      <c r="W2861" s="618"/>
      <c r="X2861" s="618"/>
      <c r="Y2861" s="618"/>
      <c r="Z2861" s="618"/>
      <c r="AC2861" s="619"/>
      <c r="AD2861" s="620"/>
      <c r="AJ2861" s="668"/>
      <c r="AO2861" s="612"/>
      <c r="AP2861" s="612"/>
      <c r="AY2861" s="623"/>
      <c r="BD2861" s="611"/>
      <c r="BG2861" s="624"/>
      <c r="BH2861" s="625"/>
      <c r="BI2861" s="672"/>
      <c r="BO2861" s="612"/>
      <c r="BY2861" s="669"/>
      <c r="CA2861" s="669"/>
    </row>
    <row r="2862" spans="3:79" s="610" customFormat="1">
      <c r="C2862" s="611"/>
      <c r="D2862" s="612"/>
      <c r="E2862" s="613"/>
      <c r="F2862" s="614"/>
      <c r="J2862" s="612"/>
      <c r="N2862" s="668"/>
      <c r="P2862" s="618"/>
      <c r="Q2862" s="618"/>
      <c r="R2862" s="618"/>
      <c r="S2862" s="618"/>
      <c r="T2862" s="618"/>
      <c r="U2862" s="618"/>
      <c r="V2862" s="618"/>
      <c r="W2862" s="618"/>
      <c r="X2862" s="618"/>
      <c r="Y2862" s="618"/>
      <c r="Z2862" s="618"/>
      <c r="AC2862" s="619"/>
      <c r="AD2862" s="620"/>
      <c r="AJ2862" s="668"/>
      <c r="AO2862" s="612"/>
      <c r="AP2862" s="612"/>
      <c r="AY2862" s="623"/>
      <c r="BD2862" s="611"/>
      <c r="BG2862" s="624"/>
      <c r="BH2862" s="625"/>
      <c r="BI2862" s="672"/>
      <c r="BO2862" s="612"/>
      <c r="BY2862" s="669"/>
      <c r="CA2862" s="669"/>
    </row>
    <row r="2863" spans="3:79" s="610" customFormat="1">
      <c r="C2863" s="611"/>
      <c r="D2863" s="612"/>
      <c r="E2863" s="613"/>
      <c r="F2863" s="614"/>
      <c r="J2863" s="612"/>
      <c r="N2863" s="668"/>
      <c r="P2863" s="618"/>
      <c r="Q2863" s="618"/>
      <c r="R2863" s="618"/>
      <c r="S2863" s="618"/>
      <c r="T2863" s="618"/>
      <c r="U2863" s="618"/>
      <c r="V2863" s="618"/>
      <c r="W2863" s="618"/>
      <c r="X2863" s="618"/>
      <c r="Y2863" s="618"/>
      <c r="Z2863" s="618"/>
      <c r="AC2863" s="619"/>
      <c r="AD2863" s="620"/>
      <c r="AJ2863" s="668"/>
      <c r="AO2863" s="612"/>
      <c r="AP2863" s="612"/>
      <c r="AY2863" s="623"/>
      <c r="BD2863" s="611"/>
      <c r="BG2863" s="624"/>
      <c r="BH2863" s="625"/>
      <c r="BI2863" s="672"/>
      <c r="BO2863" s="612"/>
      <c r="BY2863" s="669"/>
      <c r="CA2863" s="669"/>
    </row>
    <row r="2864" spans="3:79" s="610" customFormat="1">
      <c r="C2864" s="611"/>
      <c r="D2864" s="612"/>
      <c r="E2864" s="613"/>
      <c r="F2864" s="614"/>
      <c r="J2864" s="612"/>
      <c r="N2864" s="668"/>
      <c r="P2864" s="618"/>
      <c r="Q2864" s="618"/>
      <c r="R2864" s="618"/>
      <c r="S2864" s="618"/>
      <c r="T2864" s="618"/>
      <c r="U2864" s="618"/>
      <c r="V2864" s="618"/>
      <c r="W2864" s="618"/>
      <c r="X2864" s="618"/>
      <c r="Y2864" s="618"/>
      <c r="Z2864" s="618"/>
      <c r="AC2864" s="619"/>
      <c r="AD2864" s="620"/>
      <c r="AJ2864" s="668"/>
      <c r="AO2864" s="612"/>
      <c r="AP2864" s="612"/>
      <c r="AY2864" s="623"/>
      <c r="BD2864" s="611"/>
      <c r="BG2864" s="624"/>
      <c r="BH2864" s="625"/>
      <c r="BI2864" s="672"/>
      <c r="BO2864" s="612"/>
      <c r="BY2864" s="669"/>
      <c r="CA2864" s="669"/>
    </row>
    <row r="2865" spans="3:79" s="610" customFormat="1">
      <c r="C2865" s="611"/>
      <c r="D2865" s="612"/>
      <c r="E2865" s="613"/>
      <c r="F2865" s="614"/>
      <c r="J2865" s="612"/>
      <c r="N2865" s="668"/>
      <c r="P2865" s="618"/>
      <c r="Q2865" s="618"/>
      <c r="R2865" s="618"/>
      <c r="S2865" s="618"/>
      <c r="T2865" s="618"/>
      <c r="U2865" s="618"/>
      <c r="V2865" s="618"/>
      <c r="W2865" s="618"/>
      <c r="X2865" s="618"/>
      <c r="Y2865" s="618"/>
      <c r="Z2865" s="618"/>
      <c r="AC2865" s="619"/>
      <c r="AD2865" s="620"/>
      <c r="AJ2865" s="668"/>
      <c r="AO2865" s="612"/>
      <c r="AP2865" s="612"/>
      <c r="AY2865" s="623"/>
      <c r="BD2865" s="611"/>
      <c r="BG2865" s="624"/>
      <c r="BH2865" s="625"/>
      <c r="BI2865" s="672"/>
      <c r="BO2865" s="612"/>
      <c r="BY2865" s="669"/>
      <c r="CA2865" s="669"/>
    </row>
    <row r="2866" spans="3:79" s="610" customFormat="1">
      <c r="C2866" s="611"/>
      <c r="D2866" s="612"/>
      <c r="E2866" s="613"/>
      <c r="F2866" s="614"/>
      <c r="J2866" s="612"/>
      <c r="N2866" s="668"/>
      <c r="P2866" s="618"/>
      <c r="Q2866" s="618"/>
      <c r="R2866" s="618"/>
      <c r="S2866" s="618"/>
      <c r="T2866" s="618"/>
      <c r="U2866" s="618"/>
      <c r="V2866" s="618"/>
      <c r="W2866" s="618"/>
      <c r="X2866" s="618"/>
      <c r="Y2866" s="618"/>
      <c r="Z2866" s="618"/>
      <c r="AC2866" s="619"/>
      <c r="AD2866" s="620"/>
      <c r="AJ2866" s="668"/>
      <c r="AO2866" s="612"/>
      <c r="AP2866" s="612"/>
      <c r="AY2866" s="623"/>
      <c r="BD2866" s="611"/>
      <c r="BG2866" s="624"/>
      <c r="BH2866" s="625"/>
      <c r="BI2866" s="672"/>
      <c r="BO2866" s="612"/>
      <c r="BY2866" s="669"/>
      <c r="CA2866" s="669"/>
    </row>
    <row r="2867" spans="3:79" s="610" customFormat="1">
      <c r="C2867" s="611"/>
      <c r="D2867" s="612"/>
      <c r="E2867" s="613"/>
      <c r="F2867" s="614"/>
      <c r="J2867" s="612"/>
      <c r="N2867" s="668"/>
      <c r="P2867" s="618"/>
      <c r="Q2867" s="618"/>
      <c r="R2867" s="618"/>
      <c r="S2867" s="618"/>
      <c r="T2867" s="618"/>
      <c r="U2867" s="618"/>
      <c r="V2867" s="618"/>
      <c r="W2867" s="618"/>
      <c r="X2867" s="618"/>
      <c r="Y2867" s="618"/>
      <c r="Z2867" s="618"/>
      <c r="AC2867" s="619"/>
      <c r="AD2867" s="620"/>
      <c r="AJ2867" s="668"/>
      <c r="AO2867" s="612"/>
      <c r="AP2867" s="612"/>
      <c r="AY2867" s="623"/>
      <c r="BD2867" s="611"/>
      <c r="BG2867" s="624"/>
      <c r="BH2867" s="625"/>
      <c r="BI2867" s="672"/>
      <c r="BO2867" s="612"/>
      <c r="BY2867" s="669"/>
      <c r="CA2867" s="669"/>
    </row>
    <row r="2868" spans="3:79" s="610" customFormat="1">
      <c r="C2868" s="611"/>
      <c r="D2868" s="612"/>
      <c r="E2868" s="613"/>
      <c r="F2868" s="614"/>
      <c r="J2868" s="612"/>
      <c r="N2868" s="668"/>
      <c r="P2868" s="618"/>
      <c r="Q2868" s="618"/>
      <c r="R2868" s="618"/>
      <c r="S2868" s="618"/>
      <c r="T2868" s="618"/>
      <c r="U2868" s="618"/>
      <c r="V2868" s="618"/>
      <c r="W2868" s="618"/>
      <c r="X2868" s="618"/>
      <c r="Y2868" s="618"/>
      <c r="Z2868" s="618"/>
      <c r="AC2868" s="619"/>
      <c r="AD2868" s="620"/>
      <c r="AJ2868" s="668"/>
      <c r="AO2868" s="612"/>
      <c r="AP2868" s="612"/>
      <c r="AY2868" s="623"/>
      <c r="BD2868" s="611"/>
      <c r="BG2868" s="624"/>
      <c r="BH2868" s="625"/>
      <c r="BI2868" s="672"/>
      <c r="BO2868" s="612"/>
      <c r="BY2868" s="669"/>
      <c r="CA2868" s="669"/>
    </row>
    <row r="2869" spans="3:79" s="610" customFormat="1">
      <c r="C2869" s="611"/>
      <c r="D2869" s="612"/>
      <c r="E2869" s="613"/>
      <c r="F2869" s="614"/>
      <c r="J2869" s="612"/>
      <c r="N2869" s="668"/>
      <c r="P2869" s="618"/>
      <c r="Q2869" s="618"/>
      <c r="R2869" s="618"/>
      <c r="S2869" s="618"/>
      <c r="T2869" s="618"/>
      <c r="U2869" s="618"/>
      <c r="V2869" s="618"/>
      <c r="W2869" s="618"/>
      <c r="X2869" s="618"/>
      <c r="Y2869" s="618"/>
      <c r="Z2869" s="618"/>
      <c r="AC2869" s="619"/>
      <c r="AD2869" s="620"/>
      <c r="AJ2869" s="668"/>
      <c r="AO2869" s="612"/>
      <c r="AP2869" s="612"/>
      <c r="AY2869" s="623"/>
      <c r="BD2869" s="611"/>
      <c r="BG2869" s="624"/>
      <c r="BH2869" s="625"/>
      <c r="BI2869" s="672"/>
      <c r="BO2869" s="612"/>
      <c r="BY2869" s="669"/>
      <c r="CA2869" s="669"/>
    </row>
    <row r="2870" spans="3:79" s="610" customFormat="1">
      <c r="C2870" s="611"/>
      <c r="D2870" s="612"/>
      <c r="E2870" s="613"/>
      <c r="F2870" s="614"/>
      <c r="J2870" s="612"/>
      <c r="N2870" s="668"/>
      <c r="P2870" s="618"/>
      <c r="Q2870" s="618"/>
      <c r="R2870" s="618"/>
      <c r="S2870" s="618"/>
      <c r="T2870" s="618"/>
      <c r="U2870" s="618"/>
      <c r="V2870" s="618"/>
      <c r="W2870" s="618"/>
      <c r="X2870" s="618"/>
      <c r="Y2870" s="618"/>
      <c r="Z2870" s="618"/>
      <c r="AC2870" s="619"/>
      <c r="AD2870" s="620"/>
      <c r="AJ2870" s="668"/>
      <c r="AO2870" s="612"/>
      <c r="AP2870" s="612"/>
      <c r="AY2870" s="623"/>
      <c r="BD2870" s="611"/>
      <c r="BG2870" s="624"/>
      <c r="BH2870" s="625"/>
      <c r="BI2870" s="672"/>
      <c r="BO2870" s="612"/>
      <c r="BY2870" s="669"/>
      <c r="CA2870" s="669"/>
    </row>
    <row r="2871" spans="3:79" s="610" customFormat="1">
      <c r="C2871" s="611"/>
      <c r="D2871" s="612"/>
      <c r="E2871" s="613"/>
      <c r="F2871" s="614"/>
      <c r="J2871" s="612"/>
      <c r="N2871" s="668"/>
      <c r="P2871" s="618"/>
      <c r="Q2871" s="618"/>
      <c r="R2871" s="618"/>
      <c r="S2871" s="618"/>
      <c r="T2871" s="618"/>
      <c r="U2871" s="618"/>
      <c r="V2871" s="618"/>
      <c r="W2871" s="618"/>
      <c r="X2871" s="618"/>
      <c r="Y2871" s="618"/>
      <c r="Z2871" s="618"/>
      <c r="AC2871" s="619"/>
      <c r="AD2871" s="620"/>
      <c r="AJ2871" s="668"/>
      <c r="AO2871" s="612"/>
      <c r="AP2871" s="612"/>
      <c r="AY2871" s="623"/>
      <c r="BD2871" s="611"/>
      <c r="BG2871" s="624"/>
      <c r="BH2871" s="625"/>
      <c r="BI2871" s="672"/>
      <c r="BO2871" s="612"/>
      <c r="BY2871" s="669"/>
      <c r="CA2871" s="669"/>
    </row>
    <row r="2872" spans="3:79" s="610" customFormat="1">
      <c r="C2872" s="611"/>
      <c r="D2872" s="612"/>
      <c r="E2872" s="613"/>
      <c r="F2872" s="614"/>
      <c r="J2872" s="612"/>
      <c r="N2872" s="668"/>
      <c r="P2872" s="618"/>
      <c r="Q2872" s="618"/>
      <c r="R2872" s="618"/>
      <c r="S2872" s="618"/>
      <c r="T2872" s="618"/>
      <c r="U2872" s="618"/>
      <c r="V2872" s="618"/>
      <c r="W2872" s="618"/>
      <c r="X2872" s="618"/>
      <c r="Y2872" s="618"/>
      <c r="Z2872" s="618"/>
      <c r="AC2872" s="619"/>
      <c r="AD2872" s="620"/>
      <c r="AJ2872" s="668"/>
      <c r="AO2872" s="612"/>
      <c r="AP2872" s="612"/>
      <c r="AY2872" s="623"/>
      <c r="BD2872" s="611"/>
      <c r="BG2872" s="624"/>
      <c r="BH2872" s="625"/>
      <c r="BI2872" s="672"/>
      <c r="BO2872" s="612"/>
      <c r="BY2872" s="669"/>
      <c r="CA2872" s="669"/>
    </row>
    <row r="2873" spans="3:79" s="610" customFormat="1">
      <c r="C2873" s="611"/>
      <c r="D2873" s="612"/>
      <c r="E2873" s="613"/>
      <c r="F2873" s="614"/>
      <c r="J2873" s="612"/>
      <c r="N2873" s="668"/>
      <c r="P2873" s="618"/>
      <c r="Q2873" s="618"/>
      <c r="R2873" s="618"/>
      <c r="S2873" s="618"/>
      <c r="T2873" s="618"/>
      <c r="U2873" s="618"/>
      <c r="V2873" s="618"/>
      <c r="W2873" s="618"/>
      <c r="X2873" s="618"/>
      <c r="Y2873" s="618"/>
      <c r="Z2873" s="618"/>
      <c r="AC2873" s="619"/>
      <c r="AD2873" s="620"/>
      <c r="AJ2873" s="668"/>
      <c r="AO2873" s="612"/>
      <c r="AP2873" s="612"/>
      <c r="AY2873" s="623"/>
      <c r="BD2873" s="611"/>
      <c r="BG2873" s="624"/>
      <c r="BH2873" s="625"/>
      <c r="BI2873" s="672"/>
      <c r="BO2873" s="612"/>
      <c r="BY2873" s="669"/>
      <c r="CA2873" s="669"/>
    </row>
    <row r="2874" spans="3:79" s="610" customFormat="1">
      <c r="C2874" s="611"/>
      <c r="D2874" s="612"/>
      <c r="E2874" s="613"/>
      <c r="F2874" s="614"/>
      <c r="J2874" s="612"/>
      <c r="N2874" s="668"/>
      <c r="P2874" s="618"/>
      <c r="Q2874" s="618"/>
      <c r="R2874" s="618"/>
      <c r="S2874" s="618"/>
      <c r="T2874" s="618"/>
      <c r="U2874" s="618"/>
      <c r="V2874" s="618"/>
      <c r="W2874" s="618"/>
      <c r="X2874" s="618"/>
      <c r="Y2874" s="618"/>
      <c r="Z2874" s="618"/>
      <c r="AC2874" s="619"/>
      <c r="AD2874" s="620"/>
      <c r="AJ2874" s="668"/>
      <c r="AO2874" s="612"/>
      <c r="AP2874" s="612"/>
      <c r="AY2874" s="623"/>
      <c r="BD2874" s="611"/>
      <c r="BG2874" s="624"/>
      <c r="BH2874" s="625"/>
      <c r="BI2874" s="672"/>
      <c r="BO2874" s="612"/>
      <c r="BY2874" s="669"/>
      <c r="CA2874" s="669"/>
    </row>
    <row r="2875" spans="3:79" s="610" customFormat="1">
      <c r="C2875" s="611"/>
      <c r="D2875" s="612"/>
      <c r="E2875" s="613"/>
      <c r="F2875" s="614"/>
      <c r="J2875" s="612"/>
      <c r="N2875" s="668"/>
      <c r="P2875" s="618"/>
      <c r="Q2875" s="618"/>
      <c r="R2875" s="618"/>
      <c r="S2875" s="618"/>
      <c r="T2875" s="618"/>
      <c r="U2875" s="618"/>
      <c r="V2875" s="618"/>
      <c r="W2875" s="618"/>
      <c r="X2875" s="618"/>
      <c r="Y2875" s="618"/>
      <c r="Z2875" s="618"/>
      <c r="AC2875" s="619"/>
      <c r="AD2875" s="620"/>
      <c r="AJ2875" s="668"/>
      <c r="AO2875" s="612"/>
      <c r="AP2875" s="612"/>
      <c r="AY2875" s="623"/>
      <c r="BD2875" s="611"/>
      <c r="BG2875" s="624"/>
      <c r="BH2875" s="625"/>
      <c r="BI2875" s="672"/>
      <c r="BO2875" s="612"/>
      <c r="BY2875" s="669"/>
      <c r="CA2875" s="669"/>
    </row>
    <row r="2876" spans="3:79" s="610" customFormat="1">
      <c r="C2876" s="611"/>
      <c r="D2876" s="612"/>
      <c r="E2876" s="613"/>
      <c r="F2876" s="614"/>
      <c r="J2876" s="612"/>
      <c r="N2876" s="668"/>
      <c r="P2876" s="618"/>
      <c r="Q2876" s="618"/>
      <c r="R2876" s="618"/>
      <c r="S2876" s="618"/>
      <c r="T2876" s="618"/>
      <c r="U2876" s="618"/>
      <c r="V2876" s="618"/>
      <c r="W2876" s="618"/>
      <c r="X2876" s="618"/>
      <c r="Y2876" s="618"/>
      <c r="Z2876" s="618"/>
      <c r="AC2876" s="619"/>
      <c r="AD2876" s="620"/>
      <c r="AJ2876" s="668"/>
      <c r="AO2876" s="612"/>
      <c r="AP2876" s="612"/>
      <c r="AY2876" s="623"/>
      <c r="BD2876" s="611"/>
      <c r="BG2876" s="624"/>
      <c r="BH2876" s="625"/>
      <c r="BI2876" s="672"/>
      <c r="BO2876" s="612"/>
      <c r="BY2876" s="669"/>
      <c r="CA2876" s="669"/>
    </row>
    <row r="2877" spans="3:79" s="610" customFormat="1">
      <c r="C2877" s="611"/>
      <c r="D2877" s="612"/>
      <c r="E2877" s="613"/>
      <c r="F2877" s="614"/>
      <c r="J2877" s="612"/>
      <c r="N2877" s="668"/>
      <c r="P2877" s="618"/>
      <c r="Q2877" s="618"/>
      <c r="R2877" s="618"/>
      <c r="S2877" s="618"/>
      <c r="T2877" s="618"/>
      <c r="U2877" s="618"/>
      <c r="V2877" s="618"/>
      <c r="W2877" s="618"/>
      <c r="X2877" s="618"/>
      <c r="Y2877" s="618"/>
      <c r="Z2877" s="618"/>
      <c r="AC2877" s="619"/>
      <c r="AD2877" s="620"/>
      <c r="AJ2877" s="668"/>
      <c r="AO2877" s="612"/>
      <c r="AP2877" s="612"/>
      <c r="AY2877" s="623"/>
      <c r="BD2877" s="611"/>
      <c r="BG2877" s="624"/>
      <c r="BH2877" s="625"/>
      <c r="BI2877" s="672"/>
      <c r="BO2877" s="612"/>
      <c r="BY2877" s="669"/>
      <c r="CA2877" s="669"/>
    </row>
    <row r="2878" spans="3:79" s="610" customFormat="1">
      <c r="C2878" s="611"/>
      <c r="D2878" s="612"/>
      <c r="E2878" s="613"/>
      <c r="F2878" s="614"/>
      <c r="J2878" s="612"/>
      <c r="N2878" s="668"/>
      <c r="P2878" s="618"/>
      <c r="Q2878" s="618"/>
      <c r="R2878" s="618"/>
      <c r="S2878" s="618"/>
      <c r="T2878" s="618"/>
      <c r="U2878" s="618"/>
      <c r="V2878" s="618"/>
      <c r="W2878" s="618"/>
      <c r="X2878" s="618"/>
      <c r="Y2878" s="618"/>
      <c r="Z2878" s="618"/>
      <c r="AC2878" s="619"/>
      <c r="AD2878" s="620"/>
      <c r="AJ2878" s="668"/>
      <c r="AO2878" s="612"/>
      <c r="AP2878" s="612"/>
      <c r="AY2878" s="623"/>
      <c r="BD2878" s="611"/>
      <c r="BG2878" s="624"/>
      <c r="BH2878" s="625"/>
      <c r="BI2878" s="672"/>
      <c r="BO2878" s="612"/>
      <c r="BY2878" s="669"/>
      <c r="CA2878" s="669"/>
    </row>
    <row r="2879" spans="3:79" s="610" customFormat="1">
      <c r="C2879" s="611"/>
      <c r="D2879" s="612"/>
      <c r="E2879" s="613"/>
      <c r="F2879" s="614"/>
      <c r="J2879" s="612"/>
      <c r="N2879" s="668"/>
      <c r="P2879" s="618"/>
      <c r="Q2879" s="618"/>
      <c r="R2879" s="618"/>
      <c r="S2879" s="618"/>
      <c r="T2879" s="618"/>
      <c r="U2879" s="618"/>
      <c r="V2879" s="618"/>
      <c r="W2879" s="618"/>
      <c r="X2879" s="618"/>
      <c r="Y2879" s="618"/>
      <c r="Z2879" s="618"/>
      <c r="AC2879" s="619"/>
      <c r="AD2879" s="620"/>
      <c r="AJ2879" s="668"/>
      <c r="AO2879" s="612"/>
      <c r="AP2879" s="612"/>
      <c r="AY2879" s="623"/>
      <c r="BD2879" s="611"/>
      <c r="BG2879" s="624"/>
      <c r="BH2879" s="625"/>
      <c r="BI2879" s="672"/>
      <c r="BO2879" s="612"/>
      <c r="BY2879" s="669"/>
      <c r="CA2879" s="669"/>
    </row>
    <row r="2880" spans="3:79" s="610" customFormat="1">
      <c r="C2880" s="611"/>
      <c r="D2880" s="612"/>
      <c r="E2880" s="613"/>
      <c r="F2880" s="614"/>
      <c r="J2880" s="612"/>
      <c r="N2880" s="668"/>
      <c r="P2880" s="618"/>
      <c r="Q2880" s="618"/>
      <c r="R2880" s="618"/>
      <c r="S2880" s="618"/>
      <c r="T2880" s="618"/>
      <c r="U2880" s="618"/>
      <c r="V2880" s="618"/>
      <c r="W2880" s="618"/>
      <c r="X2880" s="618"/>
      <c r="Y2880" s="618"/>
      <c r="Z2880" s="618"/>
      <c r="AC2880" s="619"/>
      <c r="AD2880" s="620"/>
      <c r="AJ2880" s="668"/>
      <c r="AO2880" s="612"/>
      <c r="AP2880" s="612"/>
      <c r="AY2880" s="623"/>
      <c r="BD2880" s="611"/>
      <c r="BG2880" s="624"/>
      <c r="BH2880" s="625"/>
      <c r="BI2880" s="672"/>
      <c r="BO2880" s="612"/>
      <c r="BY2880" s="669"/>
      <c r="CA2880" s="669"/>
    </row>
    <row r="2881" spans="3:79" s="610" customFormat="1">
      <c r="C2881" s="611"/>
      <c r="D2881" s="612"/>
      <c r="E2881" s="613"/>
      <c r="F2881" s="614"/>
      <c r="J2881" s="612"/>
      <c r="N2881" s="668"/>
      <c r="P2881" s="618"/>
      <c r="Q2881" s="618"/>
      <c r="R2881" s="618"/>
      <c r="S2881" s="618"/>
      <c r="T2881" s="618"/>
      <c r="U2881" s="618"/>
      <c r="V2881" s="618"/>
      <c r="W2881" s="618"/>
      <c r="X2881" s="618"/>
      <c r="Y2881" s="618"/>
      <c r="Z2881" s="618"/>
      <c r="AC2881" s="619"/>
      <c r="AD2881" s="620"/>
      <c r="AJ2881" s="668"/>
      <c r="AO2881" s="612"/>
      <c r="AP2881" s="612"/>
      <c r="AY2881" s="623"/>
      <c r="BD2881" s="611"/>
      <c r="BG2881" s="624"/>
      <c r="BH2881" s="625"/>
      <c r="BI2881" s="672"/>
      <c r="BO2881" s="612"/>
      <c r="BY2881" s="669"/>
      <c r="CA2881" s="669"/>
    </row>
    <row r="2882" spans="3:79" s="610" customFormat="1">
      <c r="C2882" s="611"/>
      <c r="D2882" s="612"/>
      <c r="E2882" s="613"/>
      <c r="F2882" s="614"/>
      <c r="J2882" s="612"/>
      <c r="N2882" s="668"/>
      <c r="P2882" s="618"/>
      <c r="Q2882" s="618"/>
      <c r="R2882" s="618"/>
      <c r="S2882" s="618"/>
      <c r="T2882" s="618"/>
      <c r="U2882" s="618"/>
      <c r="V2882" s="618"/>
      <c r="W2882" s="618"/>
      <c r="X2882" s="618"/>
      <c r="Y2882" s="618"/>
      <c r="Z2882" s="618"/>
      <c r="AC2882" s="619"/>
      <c r="AD2882" s="620"/>
      <c r="AJ2882" s="668"/>
      <c r="AO2882" s="612"/>
      <c r="AP2882" s="612"/>
      <c r="AY2882" s="623"/>
      <c r="BD2882" s="611"/>
      <c r="BG2882" s="624"/>
      <c r="BH2882" s="625"/>
      <c r="BI2882" s="672"/>
      <c r="BO2882" s="612"/>
      <c r="BY2882" s="669"/>
      <c r="CA2882" s="669"/>
    </row>
    <row r="2883" spans="3:79" s="610" customFormat="1">
      <c r="C2883" s="611"/>
      <c r="D2883" s="612"/>
      <c r="E2883" s="613"/>
      <c r="F2883" s="614"/>
      <c r="J2883" s="612"/>
      <c r="N2883" s="668"/>
      <c r="P2883" s="618"/>
      <c r="Q2883" s="618"/>
      <c r="R2883" s="618"/>
      <c r="S2883" s="618"/>
      <c r="T2883" s="618"/>
      <c r="U2883" s="618"/>
      <c r="V2883" s="618"/>
      <c r="W2883" s="618"/>
      <c r="X2883" s="618"/>
      <c r="Y2883" s="618"/>
      <c r="Z2883" s="618"/>
      <c r="AC2883" s="619"/>
      <c r="AD2883" s="620"/>
      <c r="AJ2883" s="668"/>
      <c r="AO2883" s="612"/>
      <c r="AP2883" s="612"/>
      <c r="AY2883" s="623"/>
      <c r="BD2883" s="611"/>
      <c r="BG2883" s="624"/>
      <c r="BH2883" s="625"/>
      <c r="BI2883" s="672"/>
      <c r="BO2883" s="612"/>
      <c r="BY2883" s="669"/>
      <c r="CA2883" s="669"/>
    </row>
    <row r="2884" spans="3:79" s="610" customFormat="1">
      <c r="C2884" s="611"/>
      <c r="D2884" s="612"/>
      <c r="E2884" s="613"/>
      <c r="F2884" s="614"/>
      <c r="J2884" s="612"/>
      <c r="N2884" s="668"/>
      <c r="P2884" s="618"/>
      <c r="Q2884" s="618"/>
      <c r="R2884" s="618"/>
      <c r="S2884" s="618"/>
      <c r="T2884" s="618"/>
      <c r="U2884" s="618"/>
      <c r="V2884" s="618"/>
      <c r="W2884" s="618"/>
      <c r="X2884" s="618"/>
      <c r="Y2884" s="618"/>
      <c r="Z2884" s="618"/>
      <c r="AC2884" s="619"/>
      <c r="AD2884" s="620"/>
      <c r="AJ2884" s="668"/>
      <c r="AO2884" s="612"/>
      <c r="AP2884" s="612"/>
      <c r="AY2884" s="623"/>
      <c r="BD2884" s="611"/>
      <c r="BG2884" s="624"/>
      <c r="BH2884" s="625"/>
      <c r="BI2884" s="672"/>
      <c r="BO2884" s="612"/>
      <c r="BY2884" s="669"/>
      <c r="CA2884" s="669"/>
    </row>
    <row r="2885" spans="3:79" s="610" customFormat="1">
      <c r="C2885" s="611"/>
      <c r="D2885" s="612"/>
      <c r="E2885" s="613"/>
      <c r="F2885" s="614"/>
      <c r="J2885" s="612"/>
      <c r="N2885" s="668"/>
      <c r="P2885" s="618"/>
      <c r="Q2885" s="618"/>
      <c r="R2885" s="618"/>
      <c r="S2885" s="618"/>
      <c r="T2885" s="618"/>
      <c r="U2885" s="618"/>
      <c r="V2885" s="618"/>
      <c r="W2885" s="618"/>
      <c r="X2885" s="618"/>
      <c r="Y2885" s="618"/>
      <c r="Z2885" s="618"/>
      <c r="AC2885" s="619"/>
      <c r="AD2885" s="620"/>
      <c r="AJ2885" s="668"/>
      <c r="AO2885" s="612"/>
      <c r="AP2885" s="612"/>
      <c r="AY2885" s="623"/>
      <c r="BD2885" s="611"/>
      <c r="BG2885" s="624"/>
      <c r="BH2885" s="625"/>
      <c r="BI2885" s="672"/>
      <c r="BO2885" s="612"/>
      <c r="BY2885" s="669"/>
      <c r="CA2885" s="669"/>
    </row>
    <row r="2886" spans="3:79" s="610" customFormat="1">
      <c r="C2886" s="611"/>
      <c r="D2886" s="612"/>
      <c r="E2886" s="613"/>
      <c r="F2886" s="614"/>
      <c r="J2886" s="612"/>
      <c r="N2886" s="668"/>
      <c r="P2886" s="618"/>
      <c r="Q2886" s="618"/>
      <c r="R2886" s="618"/>
      <c r="S2886" s="618"/>
      <c r="T2886" s="618"/>
      <c r="U2886" s="618"/>
      <c r="V2886" s="618"/>
      <c r="W2886" s="618"/>
      <c r="X2886" s="618"/>
      <c r="Y2886" s="618"/>
      <c r="Z2886" s="618"/>
      <c r="AC2886" s="619"/>
      <c r="AD2886" s="620"/>
      <c r="AJ2886" s="668"/>
      <c r="AO2886" s="612"/>
      <c r="AP2886" s="612"/>
      <c r="AY2886" s="623"/>
      <c r="BD2886" s="611"/>
      <c r="BG2886" s="624"/>
      <c r="BH2886" s="625"/>
      <c r="BI2886" s="672"/>
      <c r="BO2886" s="612"/>
      <c r="BY2886" s="669"/>
      <c r="CA2886" s="669"/>
    </row>
    <row r="2887" spans="3:79" s="610" customFormat="1">
      <c r="C2887" s="611"/>
      <c r="D2887" s="612"/>
      <c r="E2887" s="613"/>
      <c r="F2887" s="614"/>
      <c r="J2887" s="612"/>
      <c r="N2887" s="668"/>
      <c r="P2887" s="618"/>
      <c r="Q2887" s="618"/>
      <c r="R2887" s="618"/>
      <c r="S2887" s="618"/>
      <c r="T2887" s="618"/>
      <c r="U2887" s="618"/>
      <c r="V2887" s="618"/>
      <c r="W2887" s="618"/>
      <c r="X2887" s="618"/>
      <c r="Y2887" s="618"/>
      <c r="Z2887" s="618"/>
      <c r="AC2887" s="619"/>
      <c r="AD2887" s="620"/>
      <c r="AJ2887" s="668"/>
      <c r="AO2887" s="612"/>
      <c r="AP2887" s="612"/>
      <c r="AY2887" s="623"/>
      <c r="BD2887" s="611"/>
      <c r="BG2887" s="624"/>
      <c r="BH2887" s="625"/>
      <c r="BI2887" s="672"/>
      <c r="BO2887" s="612"/>
      <c r="BY2887" s="669"/>
      <c r="CA2887" s="669"/>
    </row>
    <row r="2888" spans="3:79" s="610" customFormat="1">
      <c r="C2888" s="611"/>
      <c r="D2888" s="612"/>
      <c r="E2888" s="613"/>
      <c r="F2888" s="614"/>
      <c r="J2888" s="612"/>
      <c r="N2888" s="668"/>
      <c r="P2888" s="618"/>
      <c r="Q2888" s="618"/>
      <c r="R2888" s="618"/>
      <c r="S2888" s="618"/>
      <c r="T2888" s="618"/>
      <c r="U2888" s="618"/>
      <c r="V2888" s="618"/>
      <c r="W2888" s="618"/>
      <c r="X2888" s="618"/>
      <c r="Y2888" s="618"/>
      <c r="Z2888" s="618"/>
      <c r="AC2888" s="619"/>
      <c r="AD2888" s="620"/>
      <c r="AJ2888" s="668"/>
      <c r="AO2888" s="612"/>
      <c r="AP2888" s="612"/>
      <c r="AY2888" s="623"/>
      <c r="BD2888" s="611"/>
      <c r="BG2888" s="624"/>
      <c r="BH2888" s="625"/>
      <c r="BI2888" s="672"/>
      <c r="BO2888" s="612"/>
      <c r="BY2888" s="669"/>
      <c r="CA2888" s="669"/>
    </row>
    <row r="2889" spans="3:79" s="610" customFormat="1">
      <c r="C2889" s="611"/>
      <c r="D2889" s="612"/>
      <c r="E2889" s="613"/>
      <c r="F2889" s="614"/>
      <c r="J2889" s="612"/>
      <c r="N2889" s="668"/>
      <c r="P2889" s="618"/>
      <c r="Q2889" s="618"/>
      <c r="R2889" s="618"/>
      <c r="S2889" s="618"/>
      <c r="T2889" s="618"/>
      <c r="U2889" s="618"/>
      <c r="V2889" s="618"/>
      <c r="W2889" s="618"/>
      <c r="X2889" s="618"/>
      <c r="Y2889" s="618"/>
      <c r="Z2889" s="618"/>
      <c r="AC2889" s="619"/>
      <c r="AD2889" s="620"/>
      <c r="AJ2889" s="668"/>
      <c r="AO2889" s="612"/>
      <c r="AP2889" s="612"/>
      <c r="AY2889" s="623"/>
      <c r="BD2889" s="611"/>
      <c r="BG2889" s="624"/>
      <c r="BH2889" s="625"/>
      <c r="BI2889" s="672"/>
      <c r="BO2889" s="612"/>
      <c r="BY2889" s="669"/>
      <c r="CA2889" s="669"/>
    </row>
    <row r="2890" spans="3:79" s="610" customFormat="1">
      <c r="C2890" s="611"/>
      <c r="D2890" s="612"/>
      <c r="E2890" s="613"/>
      <c r="F2890" s="614"/>
      <c r="J2890" s="612"/>
      <c r="N2890" s="668"/>
      <c r="P2890" s="618"/>
      <c r="Q2890" s="618"/>
      <c r="R2890" s="618"/>
      <c r="S2890" s="618"/>
      <c r="T2890" s="618"/>
      <c r="U2890" s="618"/>
      <c r="V2890" s="618"/>
      <c r="W2890" s="618"/>
      <c r="X2890" s="618"/>
      <c r="Y2890" s="618"/>
      <c r="Z2890" s="618"/>
      <c r="AC2890" s="619"/>
      <c r="AD2890" s="620"/>
      <c r="AJ2890" s="668"/>
      <c r="AO2890" s="612"/>
      <c r="AP2890" s="612"/>
      <c r="AY2890" s="623"/>
      <c r="BD2890" s="611"/>
      <c r="BG2890" s="624"/>
      <c r="BH2890" s="625"/>
      <c r="BI2890" s="672"/>
      <c r="BO2890" s="612"/>
      <c r="BY2890" s="669"/>
      <c r="CA2890" s="669"/>
    </row>
    <row r="2891" spans="3:79" s="610" customFormat="1">
      <c r="C2891" s="611"/>
      <c r="D2891" s="612"/>
      <c r="E2891" s="613"/>
      <c r="F2891" s="614"/>
      <c r="J2891" s="612"/>
      <c r="N2891" s="668"/>
      <c r="P2891" s="618"/>
      <c r="Q2891" s="618"/>
      <c r="R2891" s="618"/>
      <c r="S2891" s="618"/>
      <c r="T2891" s="618"/>
      <c r="U2891" s="618"/>
      <c r="V2891" s="618"/>
      <c r="W2891" s="618"/>
      <c r="X2891" s="618"/>
      <c r="Y2891" s="618"/>
      <c r="Z2891" s="618"/>
      <c r="AC2891" s="619"/>
      <c r="AD2891" s="620"/>
      <c r="AJ2891" s="668"/>
      <c r="AO2891" s="612"/>
      <c r="AP2891" s="612"/>
      <c r="AY2891" s="623"/>
      <c r="BD2891" s="611"/>
      <c r="BG2891" s="624"/>
      <c r="BH2891" s="625"/>
      <c r="BI2891" s="672"/>
      <c r="BO2891" s="612"/>
      <c r="BY2891" s="669"/>
      <c r="CA2891" s="669"/>
    </row>
    <row r="2892" spans="3:79" s="610" customFormat="1">
      <c r="C2892" s="611"/>
      <c r="D2892" s="612"/>
      <c r="E2892" s="613"/>
      <c r="F2892" s="614"/>
      <c r="J2892" s="612"/>
      <c r="N2892" s="668"/>
      <c r="P2892" s="618"/>
      <c r="Q2892" s="618"/>
      <c r="R2892" s="618"/>
      <c r="S2892" s="618"/>
      <c r="T2892" s="618"/>
      <c r="U2892" s="618"/>
      <c r="V2892" s="618"/>
      <c r="W2892" s="618"/>
      <c r="X2892" s="618"/>
      <c r="Y2892" s="618"/>
      <c r="Z2892" s="618"/>
      <c r="AC2892" s="619"/>
      <c r="AD2892" s="620"/>
      <c r="AJ2892" s="668"/>
      <c r="AO2892" s="612"/>
      <c r="AP2892" s="612"/>
      <c r="AY2892" s="623"/>
      <c r="BD2892" s="611"/>
      <c r="BG2892" s="624"/>
      <c r="BH2892" s="625"/>
      <c r="BI2892" s="672"/>
      <c r="BO2892" s="612"/>
      <c r="BY2892" s="669"/>
      <c r="CA2892" s="669"/>
    </row>
    <row r="2893" spans="3:79" s="610" customFormat="1">
      <c r="C2893" s="611"/>
      <c r="D2893" s="612"/>
      <c r="E2893" s="613"/>
      <c r="F2893" s="614"/>
      <c r="J2893" s="612"/>
      <c r="N2893" s="668"/>
      <c r="P2893" s="618"/>
      <c r="Q2893" s="618"/>
      <c r="R2893" s="618"/>
      <c r="S2893" s="618"/>
      <c r="T2893" s="618"/>
      <c r="U2893" s="618"/>
      <c r="V2893" s="618"/>
      <c r="W2893" s="618"/>
      <c r="X2893" s="618"/>
      <c r="Y2893" s="618"/>
      <c r="Z2893" s="618"/>
      <c r="AC2893" s="619"/>
      <c r="AD2893" s="620"/>
      <c r="AJ2893" s="668"/>
      <c r="AO2893" s="612"/>
      <c r="AP2893" s="612"/>
      <c r="AY2893" s="623"/>
      <c r="BD2893" s="611"/>
      <c r="BG2893" s="624"/>
      <c r="BH2893" s="625"/>
      <c r="BI2893" s="672"/>
      <c r="BO2893" s="612"/>
      <c r="BY2893" s="669"/>
      <c r="CA2893" s="669"/>
    </row>
    <row r="2894" spans="3:79" s="610" customFormat="1">
      <c r="C2894" s="611"/>
      <c r="D2894" s="612"/>
      <c r="E2894" s="613"/>
      <c r="F2894" s="614"/>
      <c r="J2894" s="612"/>
      <c r="N2894" s="668"/>
      <c r="P2894" s="618"/>
      <c r="Q2894" s="618"/>
      <c r="R2894" s="618"/>
      <c r="S2894" s="618"/>
      <c r="T2894" s="618"/>
      <c r="U2894" s="618"/>
      <c r="V2894" s="618"/>
      <c r="W2894" s="618"/>
      <c r="X2894" s="618"/>
      <c r="Y2894" s="618"/>
      <c r="Z2894" s="618"/>
      <c r="AC2894" s="619"/>
      <c r="AD2894" s="620"/>
      <c r="AJ2894" s="668"/>
      <c r="AO2894" s="612"/>
      <c r="AP2894" s="612"/>
      <c r="AY2894" s="623"/>
      <c r="BD2894" s="611"/>
      <c r="BG2894" s="624"/>
      <c r="BH2894" s="625"/>
      <c r="BI2894" s="672"/>
      <c r="BO2894" s="612"/>
      <c r="BY2894" s="669"/>
      <c r="CA2894" s="669"/>
    </row>
    <row r="2895" spans="3:79" s="610" customFormat="1">
      <c r="C2895" s="611"/>
      <c r="D2895" s="612"/>
      <c r="E2895" s="613"/>
      <c r="F2895" s="614"/>
      <c r="J2895" s="612"/>
      <c r="N2895" s="668"/>
      <c r="P2895" s="618"/>
      <c r="Q2895" s="618"/>
      <c r="R2895" s="618"/>
      <c r="S2895" s="618"/>
      <c r="T2895" s="618"/>
      <c r="U2895" s="618"/>
      <c r="V2895" s="618"/>
      <c r="W2895" s="618"/>
      <c r="X2895" s="618"/>
      <c r="Y2895" s="618"/>
      <c r="Z2895" s="618"/>
      <c r="AC2895" s="619"/>
      <c r="AD2895" s="620"/>
      <c r="AJ2895" s="668"/>
      <c r="AO2895" s="612"/>
      <c r="AP2895" s="612"/>
      <c r="AY2895" s="623"/>
      <c r="BD2895" s="611"/>
      <c r="BG2895" s="624"/>
      <c r="BH2895" s="625"/>
      <c r="BI2895" s="672"/>
      <c r="BO2895" s="612"/>
      <c r="BY2895" s="669"/>
      <c r="CA2895" s="669"/>
    </row>
    <row r="2896" spans="3:79" s="610" customFormat="1">
      <c r="C2896" s="611"/>
      <c r="D2896" s="612"/>
      <c r="E2896" s="613"/>
      <c r="F2896" s="614"/>
      <c r="J2896" s="612"/>
      <c r="N2896" s="668"/>
      <c r="P2896" s="618"/>
      <c r="Q2896" s="618"/>
      <c r="R2896" s="618"/>
      <c r="S2896" s="618"/>
      <c r="T2896" s="618"/>
      <c r="U2896" s="618"/>
      <c r="V2896" s="618"/>
      <c r="W2896" s="618"/>
      <c r="X2896" s="618"/>
      <c r="Y2896" s="618"/>
      <c r="Z2896" s="618"/>
      <c r="AC2896" s="619"/>
      <c r="AD2896" s="620"/>
      <c r="AJ2896" s="668"/>
      <c r="AO2896" s="612"/>
      <c r="AP2896" s="612"/>
      <c r="AY2896" s="623"/>
      <c r="BD2896" s="611"/>
      <c r="BG2896" s="624"/>
      <c r="BH2896" s="625"/>
      <c r="BI2896" s="672"/>
      <c r="BO2896" s="612"/>
      <c r="BY2896" s="669"/>
      <c r="CA2896" s="669"/>
    </row>
    <row r="2897" spans="3:79" s="610" customFormat="1">
      <c r="C2897" s="611"/>
      <c r="D2897" s="612"/>
      <c r="E2897" s="613"/>
      <c r="F2897" s="614"/>
      <c r="J2897" s="612"/>
      <c r="N2897" s="668"/>
      <c r="P2897" s="618"/>
      <c r="Q2897" s="618"/>
      <c r="R2897" s="618"/>
      <c r="S2897" s="618"/>
      <c r="T2897" s="618"/>
      <c r="U2897" s="618"/>
      <c r="V2897" s="618"/>
      <c r="W2897" s="618"/>
      <c r="X2897" s="618"/>
      <c r="Y2897" s="618"/>
      <c r="Z2897" s="618"/>
      <c r="AC2897" s="619"/>
      <c r="AD2897" s="620"/>
      <c r="AJ2897" s="668"/>
      <c r="AO2897" s="612"/>
      <c r="AP2897" s="612"/>
      <c r="AY2897" s="623"/>
      <c r="BD2897" s="611"/>
      <c r="BG2897" s="624"/>
      <c r="BH2897" s="625"/>
      <c r="BI2897" s="672"/>
      <c r="BO2897" s="612"/>
      <c r="BY2897" s="669"/>
      <c r="CA2897" s="669"/>
    </row>
    <row r="2898" spans="3:79" s="610" customFormat="1">
      <c r="C2898" s="611"/>
      <c r="D2898" s="612"/>
      <c r="E2898" s="613"/>
      <c r="F2898" s="614"/>
      <c r="J2898" s="612"/>
      <c r="N2898" s="668"/>
      <c r="P2898" s="618"/>
      <c r="Q2898" s="618"/>
      <c r="R2898" s="618"/>
      <c r="S2898" s="618"/>
      <c r="T2898" s="618"/>
      <c r="U2898" s="618"/>
      <c r="V2898" s="618"/>
      <c r="W2898" s="618"/>
      <c r="X2898" s="618"/>
      <c r="Y2898" s="618"/>
      <c r="Z2898" s="618"/>
      <c r="AC2898" s="619"/>
      <c r="AD2898" s="620"/>
      <c r="AJ2898" s="668"/>
      <c r="AO2898" s="612"/>
      <c r="AP2898" s="612"/>
      <c r="AY2898" s="623"/>
      <c r="BD2898" s="611"/>
      <c r="BG2898" s="624"/>
      <c r="BH2898" s="625"/>
      <c r="BI2898" s="672"/>
      <c r="BO2898" s="612"/>
      <c r="BY2898" s="669"/>
      <c r="CA2898" s="669"/>
    </row>
    <row r="2899" spans="3:79" s="610" customFormat="1">
      <c r="C2899" s="611"/>
      <c r="D2899" s="612"/>
      <c r="E2899" s="613"/>
      <c r="F2899" s="614"/>
      <c r="J2899" s="612"/>
      <c r="N2899" s="668"/>
      <c r="P2899" s="618"/>
      <c r="Q2899" s="618"/>
      <c r="R2899" s="618"/>
      <c r="S2899" s="618"/>
      <c r="T2899" s="618"/>
      <c r="U2899" s="618"/>
      <c r="V2899" s="618"/>
      <c r="W2899" s="618"/>
      <c r="X2899" s="618"/>
      <c r="Y2899" s="618"/>
      <c r="Z2899" s="618"/>
      <c r="AC2899" s="619"/>
      <c r="AD2899" s="620"/>
      <c r="AJ2899" s="668"/>
      <c r="AO2899" s="612"/>
      <c r="AP2899" s="612"/>
      <c r="AY2899" s="623"/>
      <c r="BD2899" s="611"/>
      <c r="BG2899" s="624"/>
      <c r="BH2899" s="625"/>
      <c r="BI2899" s="672"/>
      <c r="BO2899" s="612"/>
      <c r="BY2899" s="669"/>
      <c r="CA2899" s="669"/>
    </row>
    <row r="2900" spans="3:79" s="610" customFormat="1">
      <c r="C2900" s="611"/>
      <c r="D2900" s="612"/>
      <c r="E2900" s="613"/>
      <c r="F2900" s="614"/>
      <c r="J2900" s="612"/>
      <c r="N2900" s="668"/>
      <c r="P2900" s="618"/>
      <c r="Q2900" s="618"/>
      <c r="R2900" s="618"/>
      <c r="S2900" s="618"/>
      <c r="T2900" s="618"/>
      <c r="U2900" s="618"/>
      <c r="V2900" s="618"/>
      <c r="W2900" s="618"/>
      <c r="X2900" s="618"/>
      <c r="Y2900" s="618"/>
      <c r="Z2900" s="618"/>
      <c r="AC2900" s="619"/>
      <c r="AD2900" s="620"/>
      <c r="AJ2900" s="668"/>
      <c r="AO2900" s="612"/>
      <c r="AP2900" s="612"/>
      <c r="AY2900" s="623"/>
      <c r="BD2900" s="611"/>
      <c r="BG2900" s="624"/>
      <c r="BH2900" s="625"/>
      <c r="BI2900" s="672"/>
      <c r="BO2900" s="612"/>
      <c r="BY2900" s="669"/>
      <c r="CA2900" s="669"/>
    </row>
    <row r="2901" spans="3:79" s="610" customFormat="1">
      <c r="C2901" s="611"/>
      <c r="D2901" s="612"/>
      <c r="E2901" s="613"/>
      <c r="F2901" s="614"/>
      <c r="J2901" s="612"/>
      <c r="N2901" s="668"/>
      <c r="P2901" s="618"/>
      <c r="Q2901" s="618"/>
      <c r="R2901" s="618"/>
      <c r="S2901" s="618"/>
      <c r="T2901" s="618"/>
      <c r="U2901" s="618"/>
      <c r="V2901" s="618"/>
      <c r="W2901" s="618"/>
      <c r="X2901" s="618"/>
      <c r="Y2901" s="618"/>
      <c r="Z2901" s="618"/>
      <c r="AC2901" s="619"/>
      <c r="AD2901" s="620"/>
      <c r="AJ2901" s="668"/>
      <c r="AO2901" s="612"/>
      <c r="AP2901" s="612"/>
      <c r="AY2901" s="623"/>
      <c r="BD2901" s="611"/>
      <c r="BG2901" s="624"/>
      <c r="BH2901" s="625"/>
      <c r="BI2901" s="672"/>
      <c r="BO2901" s="612"/>
      <c r="BY2901" s="669"/>
      <c r="CA2901" s="669"/>
    </row>
    <row r="2902" spans="3:79" s="610" customFormat="1">
      <c r="C2902" s="611"/>
      <c r="D2902" s="612"/>
      <c r="E2902" s="613"/>
      <c r="F2902" s="614"/>
      <c r="J2902" s="612"/>
      <c r="N2902" s="668"/>
      <c r="P2902" s="618"/>
      <c r="Q2902" s="618"/>
      <c r="R2902" s="618"/>
      <c r="S2902" s="618"/>
      <c r="T2902" s="618"/>
      <c r="U2902" s="618"/>
      <c r="V2902" s="618"/>
      <c r="W2902" s="618"/>
      <c r="X2902" s="618"/>
      <c r="Y2902" s="618"/>
      <c r="Z2902" s="618"/>
      <c r="AC2902" s="619"/>
      <c r="AD2902" s="620"/>
      <c r="AJ2902" s="668"/>
      <c r="AO2902" s="612"/>
      <c r="AP2902" s="612"/>
      <c r="AY2902" s="623"/>
      <c r="BD2902" s="611"/>
      <c r="BG2902" s="624"/>
      <c r="BH2902" s="625"/>
      <c r="BI2902" s="672"/>
      <c r="BO2902" s="612"/>
      <c r="BY2902" s="669"/>
      <c r="CA2902" s="669"/>
    </row>
    <row r="2903" spans="3:79" s="610" customFormat="1">
      <c r="C2903" s="611"/>
      <c r="D2903" s="612"/>
      <c r="E2903" s="613"/>
      <c r="F2903" s="614"/>
      <c r="J2903" s="612"/>
      <c r="N2903" s="668"/>
      <c r="P2903" s="618"/>
      <c r="Q2903" s="618"/>
      <c r="R2903" s="618"/>
      <c r="S2903" s="618"/>
      <c r="T2903" s="618"/>
      <c r="U2903" s="618"/>
      <c r="V2903" s="618"/>
      <c r="W2903" s="618"/>
      <c r="X2903" s="618"/>
      <c r="Y2903" s="618"/>
      <c r="Z2903" s="618"/>
      <c r="AC2903" s="619"/>
      <c r="AD2903" s="620"/>
      <c r="AJ2903" s="668"/>
      <c r="AO2903" s="612"/>
      <c r="AP2903" s="612"/>
      <c r="AY2903" s="623"/>
      <c r="BD2903" s="611"/>
      <c r="BG2903" s="624"/>
      <c r="BH2903" s="625"/>
      <c r="BI2903" s="672"/>
      <c r="BO2903" s="612"/>
      <c r="BY2903" s="669"/>
      <c r="CA2903" s="669"/>
    </row>
    <row r="2904" spans="3:79" s="610" customFormat="1">
      <c r="C2904" s="611"/>
      <c r="D2904" s="612"/>
      <c r="E2904" s="613"/>
      <c r="F2904" s="614"/>
      <c r="J2904" s="612"/>
      <c r="N2904" s="668"/>
      <c r="P2904" s="618"/>
      <c r="Q2904" s="618"/>
      <c r="R2904" s="618"/>
      <c r="S2904" s="618"/>
      <c r="T2904" s="618"/>
      <c r="U2904" s="618"/>
      <c r="V2904" s="618"/>
      <c r="W2904" s="618"/>
      <c r="X2904" s="618"/>
      <c r="Y2904" s="618"/>
      <c r="Z2904" s="618"/>
      <c r="AC2904" s="619"/>
      <c r="AD2904" s="620"/>
      <c r="AJ2904" s="668"/>
      <c r="AO2904" s="612"/>
      <c r="AP2904" s="612"/>
      <c r="AY2904" s="623"/>
      <c r="BD2904" s="611"/>
      <c r="BG2904" s="624"/>
      <c r="BH2904" s="625"/>
      <c r="BI2904" s="672"/>
      <c r="BO2904" s="612"/>
      <c r="BY2904" s="669"/>
      <c r="CA2904" s="669"/>
    </row>
    <row r="2905" spans="3:79" s="610" customFormat="1">
      <c r="C2905" s="611"/>
      <c r="D2905" s="612"/>
      <c r="E2905" s="613"/>
      <c r="F2905" s="614"/>
      <c r="J2905" s="612"/>
      <c r="N2905" s="668"/>
      <c r="P2905" s="618"/>
      <c r="Q2905" s="618"/>
      <c r="R2905" s="618"/>
      <c r="S2905" s="618"/>
      <c r="T2905" s="618"/>
      <c r="U2905" s="618"/>
      <c r="V2905" s="618"/>
      <c r="W2905" s="618"/>
      <c r="X2905" s="618"/>
      <c r="Y2905" s="618"/>
      <c r="Z2905" s="618"/>
      <c r="AC2905" s="619"/>
      <c r="AD2905" s="620"/>
      <c r="AJ2905" s="668"/>
      <c r="AO2905" s="612"/>
      <c r="AP2905" s="612"/>
      <c r="AY2905" s="623"/>
      <c r="BD2905" s="611"/>
      <c r="BG2905" s="624"/>
      <c r="BH2905" s="625"/>
      <c r="BI2905" s="672"/>
      <c r="BO2905" s="612"/>
      <c r="BY2905" s="669"/>
      <c r="CA2905" s="669"/>
    </row>
    <row r="2906" spans="3:79" s="610" customFormat="1">
      <c r="C2906" s="611"/>
      <c r="D2906" s="612"/>
      <c r="E2906" s="613"/>
      <c r="F2906" s="614"/>
      <c r="J2906" s="612"/>
      <c r="N2906" s="668"/>
      <c r="P2906" s="618"/>
      <c r="Q2906" s="618"/>
      <c r="R2906" s="618"/>
      <c r="S2906" s="618"/>
      <c r="T2906" s="618"/>
      <c r="U2906" s="618"/>
      <c r="V2906" s="618"/>
      <c r="W2906" s="618"/>
      <c r="X2906" s="618"/>
      <c r="Y2906" s="618"/>
      <c r="Z2906" s="618"/>
      <c r="AC2906" s="619"/>
      <c r="AD2906" s="620"/>
      <c r="AJ2906" s="668"/>
      <c r="AO2906" s="612"/>
      <c r="AP2906" s="612"/>
      <c r="AY2906" s="623"/>
      <c r="BD2906" s="611"/>
      <c r="BG2906" s="624"/>
      <c r="BH2906" s="625"/>
      <c r="BI2906" s="672"/>
      <c r="BO2906" s="612"/>
      <c r="BY2906" s="669"/>
      <c r="CA2906" s="669"/>
    </row>
    <row r="2907" spans="3:79" s="610" customFormat="1">
      <c r="C2907" s="611"/>
      <c r="D2907" s="612"/>
      <c r="E2907" s="613"/>
      <c r="F2907" s="614"/>
      <c r="J2907" s="612"/>
      <c r="N2907" s="668"/>
      <c r="P2907" s="618"/>
      <c r="Q2907" s="618"/>
      <c r="R2907" s="618"/>
      <c r="S2907" s="618"/>
      <c r="T2907" s="618"/>
      <c r="U2907" s="618"/>
      <c r="V2907" s="618"/>
      <c r="W2907" s="618"/>
      <c r="X2907" s="618"/>
      <c r="Y2907" s="618"/>
      <c r="Z2907" s="618"/>
      <c r="AC2907" s="619"/>
      <c r="AD2907" s="620"/>
      <c r="AJ2907" s="668"/>
      <c r="AO2907" s="612"/>
      <c r="AP2907" s="612"/>
      <c r="AY2907" s="623"/>
      <c r="BD2907" s="611"/>
      <c r="BG2907" s="624"/>
      <c r="BH2907" s="625"/>
      <c r="BI2907" s="672"/>
      <c r="BO2907" s="612"/>
      <c r="BY2907" s="669"/>
      <c r="CA2907" s="669"/>
    </row>
    <row r="2908" spans="3:79" s="610" customFormat="1">
      <c r="C2908" s="611"/>
      <c r="D2908" s="612"/>
      <c r="E2908" s="613"/>
      <c r="F2908" s="614"/>
      <c r="J2908" s="612"/>
      <c r="N2908" s="668"/>
      <c r="P2908" s="618"/>
      <c r="Q2908" s="618"/>
      <c r="R2908" s="618"/>
      <c r="S2908" s="618"/>
      <c r="T2908" s="618"/>
      <c r="U2908" s="618"/>
      <c r="V2908" s="618"/>
      <c r="W2908" s="618"/>
      <c r="X2908" s="618"/>
      <c r="Y2908" s="618"/>
      <c r="Z2908" s="618"/>
      <c r="AC2908" s="619"/>
      <c r="AD2908" s="620"/>
      <c r="AJ2908" s="668"/>
      <c r="AO2908" s="612"/>
      <c r="AP2908" s="612"/>
      <c r="AY2908" s="623"/>
      <c r="BD2908" s="611"/>
      <c r="BG2908" s="624"/>
      <c r="BH2908" s="625"/>
      <c r="BI2908" s="672"/>
      <c r="BO2908" s="612"/>
      <c r="BY2908" s="669"/>
      <c r="CA2908" s="669"/>
    </row>
    <row r="2909" spans="3:79" s="610" customFormat="1">
      <c r="C2909" s="611"/>
      <c r="D2909" s="612"/>
      <c r="E2909" s="613"/>
      <c r="F2909" s="614"/>
      <c r="J2909" s="612"/>
      <c r="N2909" s="668"/>
      <c r="P2909" s="618"/>
      <c r="Q2909" s="618"/>
      <c r="R2909" s="618"/>
      <c r="S2909" s="618"/>
      <c r="T2909" s="618"/>
      <c r="U2909" s="618"/>
      <c r="V2909" s="618"/>
      <c r="W2909" s="618"/>
      <c r="X2909" s="618"/>
      <c r="Y2909" s="618"/>
      <c r="Z2909" s="618"/>
      <c r="AC2909" s="619"/>
      <c r="AD2909" s="620"/>
      <c r="AJ2909" s="668"/>
      <c r="AO2909" s="612"/>
      <c r="AP2909" s="612"/>
      <c r="AY2909" s="623"/>
      <c r="BD2909" s="611"/>
      <c r="BG2909" s="624"/>
      <c r="BH2909" s="625"/>
      <c r="BI2909" s="672"/>
      <c r="BO2909" s="612"/>
      <c r="BY2909" s="669"/>
      <c r="CA2909" s="669"/>
    </row>
    <row r="2910" spans="3:79" s="610" customFormat="1">
      <c r="C2910" s="611"/>
      <c r="D2910" s="612"/>
      <c r="E2910" s="613"/>
      <c r="F2910" s="614"/>
      <c r="J2910" s="612"/>
      <c r="N2910" s="668"/>
      <c r="P2910" s="618"/>
      <c r="Q2910" s="618"/>
      <c r="R2910" s="618"/>
      <c r="S2910" s="618"/>
      <c r="T2910" s="618"/>
      <c r="U2910" s="618"/>
      <c r="V2910" s="618"/>
      <c r="W2910" s="618"/>
      <c r="X2910" s="618"/>
      <c r="Y2910" s="618"/>
      <c r="Z2910" s="618"/>
      <c r="AC2910" s="619"/>
      <c r="AD2910" s="620"/>
      <c r="AJ2910" s="668"/>
      <c r="AO2910" s="612"/>
      <c r="AP2910" s="612"/>
      <c r="AY2910" s="623"/>
      <c r="BD2910" s="611"/>
      <c r="BG2910" s="624"/>
      <c r="BH2910" s="625"/>
      <c r="BI2910" s="672"/>
      <c r="BO2910" s="612"/>
      <c r="BY2910" s="669"/>
      <c r="CA2910" s="669"/>
    </row>
    <row r="2911" spans="3:79" s="610" customFormat="1">
      <c r="C2911" s="611"/>
      <c r="D2911" s="612"/>
      <c r="E2911" s="613"/>
      <c r="F2911" s="614"/>
      <c r="J2911" s="612"/>
      <c r="N2911" s="668"/>
      <c r="P2911" s="618"/>
      <c r="Q2911" s="618"/>
      <c r="R2911" s="618"/>
      <c r="S2911" s="618"/>
      <c r="T2911" s="618"/>
      <c r="U2911" s="618"/>
      <c r="V2911" s="618"/>
      <c r="W2911" s="618"/>
      <c r="X2911" s="618"/>
      <c r="Y2911" s="618"/>
      <c r="Z2911" s="618"/>
      <c r="AC2911" s="619"/>
      <c r="AD2911" s="620"/>
      <c r="AJ2911" s="668"/>
      <c r="AO2911" s="612"/>
      <c r="AP2911" s="612"/>
      <c r="AY2911" s="623"/>
      <c r="BD2911" s="611"/>
      <c r="BG2911" s="624"/>
      <c r="BH2911" s="625"/>
      <c r="BI2911" s="672"/>
      <c r="BO2911" s="612"/>
      <c r="BY2911" s="669"/>
      <c r="CA2911" s="669"/>
    </row>
    <row r="2912" spans="3:79" s="610" customFormat="1">
      <c r="C2912" s="611"/>
      <c r="D2912" s="612"/>
      <c r="E2912" s="613"/>
      <c r="F2912" s="614"/>
      <c r="J2912" s="612"/>
      <c r="N2912" s="668"/>
      <c r="P2912" s="618"/>
      <c r="Q2912" s="618"/>
      <c r="R2912" s="618"/>
      <c r="S2912" s="618"/>
      <c r="T2912" s="618"/>
      <c r="U2912" s="618"/>
      <c r="V2912" s="618"/>
      <c r="W2912" s="618"/>
      <c r="X2912" s="618"/>
      <c r="Y2912" s="618"/>
      <c r="Z2912" s="618"/>
      <c r="AC2912" s="619"/>
      <c r="AD2912" s="620"/>
      <c r="AJ2912" s="668"/>
      <c r="AO2912" s="612"/>
      <c r="AP2912" s="612"/>
      <c r="AY2912" s="623"/>
      <c r="BD2912" s="611"/>
      <c r="BG2912" s="624"/>
      <c r="BH2912" s="625"/>
      <c r="BI2912" s="672"/>
      <c r="BO2912" s="612"/>
      <c r="BY2912" s="669"/>
      <c r="CA2912" s="669"/>
    </row>
    <row r="2913" spans="3:79" s="610" customFormat="1">
      <c r="C2913" s="611"/>
      <c r="D2913" s="612"/>
      <c r="E2913" s="613"/>
      <c r="F2913" s="614"/>
      <c r="J2913" s="612"/>
      <c r="N2913" s="668"/>
      <c r="P2913" s="618"/>
      <c r="Q2913" s="618"/>
      <c r="R2913" s="618"/>
      <c r="S2913" s="618"/>
      <c r="T2913" s="618"/>
      <c r="U2913" s="618"/>
      <c r="V2913" s="618"/>
      <c r="W2913" s="618"/>
      <c r="X2913" s="618"/>
      <c r="Y2913" s="618"/>
      <c r="Z2913" s="618"/>
      <c r="AC2913" s="619"/>
      <c r="AD2913" s="620"/>
      <c r="AJ2913" s="668"/>
      <c r="AO2913" s="612"/>
      <c r="AP2913" s="612"/>
      <c r="AY2913" s="623"/>
      <c r="BD2913" s="611"/>
      <c r="BG2913" s="624"/>
      <c r="BH2913" s="625"/>
      <c r="BI2913" s="672"/>
      <c r="BO2913" s="612"/>
      <c r="BY2913" s="669"/>
      <c r="CA2913" s="669"/>
    </row>
    <row r="2914" spans="3:79" s="610" customFormat="1">
      <c r="C2914" s="611"/>
      <c r="D2914" s="612"/>
      <c r="E2914" s="613"/>
      <c r="F2914" s="614"/>
      <c r="J2914" s="612"/>
      <c r="N2914" s="668"/>
      <c r="P2914" s="618"/>
      <c r="Q2914" s="618"/>
      <c r="R2914" s="618"/>
      <c r="S2914" s="618"/>
      <c r="T2914" s="618"/>
      <c r="U2914" s="618"/>
      <c r="V2914" s="618"/>
      <c r="W2914" s="618"/>
      <c r="X2914" s="618"/>
      <c r="Y2914" s="618"/>
      <c r="Z2914" s="618"/>
      <c r="AC2914" s="619"/>
      <c r="AD2914" s="620"/>
      <c r="AJ2914" s="668"/>
      <c r="AO2914" s="612"/>
      <c r="AP2914" s="612"/>
      <c r="AY2914" s="623"/>
      <c r="BD2914" s="611"/>
      <c r="BG2914" s="624"/>
      <c r="BH2914" s="625"/>
      <c r="BI2914" s="672"/>
      <c r="BO2914" s="612"/>
      <c r="BY2914" s="669"/>
      <c r="CA2914" s="669"/>
    </row>
    <row r="2915" spans="3:79" s="610" customFormat="1">
      <c r="C2915" s="611"/>
      <c r="D2915" s="612"/>
      <c r="E2915" s="613"/>
      <c r="F2915" s="614"/>
      <c r="J2915" s="612"/>
      <c r="N2915" s="668"/>
      <c r="P2915" s="618"/>
      <c r="Q2915" s="618"/>
      <c r="R2915" s="618"/>
      <c r="S2915" s="618"/>
      <c r="T2915" s="618"/>
      <c r="U2915" s="618"/>
      <c r="V2915" s="618"/>
      <c r="W2915" s="618"/>
      <c r="X2915" s="618"/>
      <c r="Y2915" s="618"/>
      <c r="Z2915" s="618"/>
      <c r="AC2915" s="619"/>
      <c r="AD2915" s="620"/>
      <c r="AJ2915" s="668"/>
      <c r="AO2915" s="612"/>
      <c r="AP2915" s="612"/>
      <c r="AY2915" s="623"/>
      <c r="BD2915" s="611"/>
      <c r="BG2915" s="624"/>
      <c r="BH2915" s="625"/>
      <c r="BI2915" s="672"/>
      <c r="BO2915" s="612"/>
      <c r="BY2915" s="669"/>
      <c r="CA2915" s="669"/>
    </row>
    <row r="2916" spans="3:79" s="610" customFormat="1">
      <c r="C2916" s="611"/>
      <c r="D2916" s="612"/>
      <c r="E2916" s="613"/>
      <c r="F2916" s="614"/>
      <c r="J2916" s="612"/>
      <c r="N2916" s="668"/>
      <c r="P2916" s="618"/>
      <c r="Q2916" s="618"/>
      <c r="R2916" s="618"/>
      <c r="S2916" s="618"/>
      <c r="T2916" s="618"/>
      <c r="U2916" s="618"/>
      <c r="V2916" s="618"/>
      <c r="W2916" s="618"/>
      <c r="X2916" s="618"/>
      <c r="Y2916" s="618"/>
      <c r="Z2916" s="618"/>
      <c r="AC2916" s="619"/>
      <c r="AD2916" s="620"/>
      <c r="AJ2916" s="668"/>
      <c r="AO2916" s="612"/>
      <c r="AP2916" s="612"/>
      <c r="AY2916" s="623"/>
      <c r="BD2916" s="611"/>
      <c r="BG2916" s="624"/>
      <c r="BH2916" s="625"/>
      <c r="BI2916" s="672"/>
      <c r="BO2916" s="612"/>
      <c r="BY2916" s="669"/>
      <c r="CA2916" s="669"/>
    </row>
    <row r="2917" spans="3:79" s="610" customFormat="1">
      <c r="C2917" s="611"/>
      <c r="D2917" s="612"/>
      <c r="E2917" s="613"/>
      <c r="F2917" s="614"/>
      <c r="J2917" s="612"/>
      <c r="N2917" s="668"/>
      <c r="P2917" s="618"/>
      <c r="Q2917" s="618"/>
      <c r="R2917" s="618"/>
      <c r="S2917" s="618"/>
      <c r="T2917" s="618"/>
      <c r="U2917" s="618"/>
      <c r="V2917" s="618"/>
      <c r="W2917" s="618"/>
      <c r="X2917" s="618"/>
      <c r="Y2917" s="618"/>
      <c r="Z2917" s="618"/>
      <c r="AC2917" s="619"/>
      <c r="AD2917" s="620"/>
      <c r="AJ2917" s="668"/>
      <c r="AO2917" s="612"/>
      <c r="AP2917" s="612"/>
      <c r="AY2917" s="623"/>
      <c r="BD2917" s="611"/>
      <c r="BG2917" s="624"/>
      <c r="BH2917" s="625"/>
      <c r="BI2917" s="672"/>
      <c r="BO2917" s="612"/>
      <c r="BY2917" s="669"/>
      <c r="CA2917" s="669"/>
    </row>
    <row r="2918" spans="3:79" s="610" customFormat="1">
      <c r="C2918" s="611"/>
      <c r="D2918" s="612"/>
      <c r="E2918" s="613"/>
      <c r="F2918" s="614"/>
      <c r="J2918" s="612"/>
      <c r="N2918" s="668"/>
      <c r="P2918" s="618"/>
      <c r="Q2918" s="618"/>
      <c r="R2918" s="618"/>
      <c r="S2918" s="618"/>
      <c r="T2918" s="618"/>
      <c r="U2918" s="618"/>
      <c r="V2918" s="618"/>
      <c r="W2918" s="618"/>
      <c r="X2918" s="618"/>
      <c r="Y2918" s="618"/>
      <c r="Z2918" s="618"/>
      <c r="AC2918" s="619"/>
      <c r="AD2918" s="620"/>
      <c r="AJ2918" s="668"/>
      <c r="AO2918" s="612"/>
      <c r="AP2918" s="612"/>
      <c r="AY2918" s="623"/>
      <c r="BD2918" s="611"/>
      <c r="BG2918" s="624"/>
      <c r="BH2918" s="625"/>
      <c r="BI2918" s="672"/>
      <c r="BO2918" s="612"/>
      <c r="BY2918" s="669"/>
      <c r="CA2918" s="669"/>
    </row>
    <row r="2919" spans="3:79" s="610" customFormat="1">
      <c r="C2919" s="611"/>
      <c r="D2919" s="612"/>
      <c r="E2919" s="613"/>
      <c r="F2919" s="614"/>
      <c r="J2919" s="612"/>
      <c r="N2919" s="668"/>
      <c r="P2919" s="618"/>
      <c r="Q2919" s="618"/>
      <c r="R2919" s="618"/>
      <c r="S2919" s="618"/>
      <c r="T2919" s="618"/>
      <c r="U2919" s="618"/>
      <c r="V2919" s="618"/>
      <c r="W2919" s="618"/>
      <c r="X2919" s="618"/>
      <c r="Y2919" s="618"/>
      <c r="Z2919" s="618"/>
      <c r="AC2919" s="619"/>
      <c r="AD2919" s="620"/>
      <c r="AJ2919" s="668"/>
      <c r="AO2919" s="612"/>
      <c r="AP2919" s="612"/>
      <c r="AY2919" s="623"/>
      <c r="BD2919" s="611"/>
      <c r="BG2919" s="624"/>
      <c r="BH2919" s="625"/>
      <c r="BI2919" s="672"/>
      <c r="BO2919" s="612"/>
      <c r="BY2919" s="669"/>
      <c r="CA2919" s="669"/>
    </row>
    <row r="2920" spans="3:79" s="610" customFormat="1">
      <c r="C2920" s="611"/>
      <c r="D2920" s="612"/>
      <c r="E2920" s="613"/>
      <c r="F2920" s="614"/>
      <c r="J2920" s="612"/>
      <c r="N2920" s="668"/>
      <c r="P2920" s="618"/>
      <c r="Q2920" s="618"/>
      <c r="R2920" s="618"/>
      <c r="S2920" s="618"/>
      <c r="T2920" s="618"/>
      <c r="U2920" s="618"/>
      <c r="V2920" s="618"/>
      <c r="W2920" s="618"/>
      <c r="X2920" s="618"/>
      <c r="Y2920" s="618"/>
      <c r="Z2920" s="618"/>
      <c r="AC2920" s="619"/>
      <c r="AD2920" s="620"/>
      <c r="AJ2920" s="668"/>
      <c r="AO2920" s="612"/>
      <c r="AP2920" s="612"/>
      <c r="AY2920" s="623"/>
      <c r="BD2920" s="611"/>
      <c r="BG2920" s="624"/>
      <c r="BH2920" s="625"/>
      <c r="BI2920" s="672"/>
      <c r="BO2920" s="612"/>
      <c r="BY2920" s="669"/>
      <c r="CA2920" s="669"/>
    </row>
    <row r="2921" spans="3:79" s="610" customFormat="1">
      <c r="C2921" s="611"/>
      <c r="D2921" s="612"/>
      <c r="E2921" s="613"/>
      <c r="F2921" s="614"/>
      <c r="J2921" s="612"/>
      <c r="N2921" s="668"/>
      <c r="P2921" s="618"/>
      <c r="Q2921" s="618"/>
      <c r="R2921" s="618"/>
      <c r="S2921" s="618"/>
      <c r="T2921" s="618"/>
      <c r="U2921" s="618"/>
      <c r="V2921" s="618"/>
      <c r="W2921" s="618"/>
      <c r="X2921" s="618"/>
      <c r="Y2921" s="618"/>
      <c r="Z2921" s="618"/>
      <c r="AC2921" s="619"/>
      <c r="AD2921" s="620"/>
      <c r="AJ2921" s="668"/>
      <c r="AO2921" s="612"/>
      <c r="AP2921" s="612"/>
      <c r="AY2921" s="623"/>
      <c r="BD2921" s="611"/>
      <c r="BG2921" s="624"/>
      <c r="BH2921" s="625"/>
      <c r="BI2921" s="672"/>
      <c r="BO2921" s="612"/>
      <c r="BY2921" s="669"/>
      <c r="CA2921" s="669"/>
    </row>
    <row r="2922" spans="3:79" s="610" customFormat="1">
      <c r="C2922" s="611"/>
      <c r="D2922" s="612"/>
      <c r="E2922" s="613"/>
      <c r="F2922" s="614"/>
      <c r="J2922" s="612"/>
      <c r="N2922" s="668"/>
      <c r="P2922" s="618"/>
      <c r="Q2922" s="618"/>
      <c r="R2922" s="618"/>
      <c r="S2922" s="618"/>
      <c r="T2922" s="618"/>
      <c r="U2922" s="618"/>
      <c r="V2922" s="618"/>
      <c r="W2922" s="618"/>
      <c r="X2922" s="618"/>
      <c r="Y2922" s="618"/>
      <c r="Z2922" s="618"/>
      <c r="AC2922" s="619"/>
      <c r="AD2922" s="620"/>
      <c r="AJ2922" s="668"/>
      <c r="AO2922" s="612"/>
      <c r="AP2922" s="612"/>
      <c r="AY2922" s="623"/>
      <c r="BD2922" s="611"/>
      <c r="BG2922" s="624"/>
      <c r="BH2922" s="625"/>
      <c r="BI2922" s="672"/>
      <c r="BO2922" s="612"/>
      <c r="BY2922" s="669"/>
      <c r="CA2922" s="669"/>
    </row>
    <row r="2923" spans="3:79" s="610" customFormat="1">
      <c r="C2923" s="611"/>
      <c r="D2923" s="612"/>
      <c r="E2923" s="613"/>
      <c r="F2923" s="614"/>
      <c r="J2923" s="612"/>
      <c r="N2923" s="668"/>
      <c r="P2923" s="618"/>
      <c r="Q2923" s="618"/>
      <c r="R2923" s="618"/>
      <c r="S2923" s="618"/>
      <c r="T2923" s="618"/>
      <c r="U2923" s="618"/>
      <c r="V2923" s="618"/>
      <c r="W2923" s="618"/>
      <c r="X2923" s="618"/>
      <c r="Y2923" s="618"/>
      <c r="Z2923" s="618"/>
      <c r="AC2923" s="619"/>
      <c r="AD2923" s="620"/>
      <c r="AJ2923" s="668"/>
      <c r="AO2923" s="612"/>
      <c r="AP2923" s="612"/>
      <c r="AY2923" s="623"/>
      <c r="BD2923" s="611"/>
      <c r="BG2923" s="624"/>
      <c r="BH2923" s="625"/>
      <c r="BI2923" s="672"/>
      <c r="BO2923" s="612"/>
      <c r="BY2923" s="669"/>
      <c r="CA2923" s="669"/>
    </row>
    <row r="2924" spans="3:79" s="610" customFormat="1">
      <c r="C2924" s="611"/>
      <c r="D2924" s="612"/>
      <c r="E2924" s="613"/>
      <c r="F2924" s="614"/>
      <c r="J2924" s="612"/>
      <c r="N2924" s="668"/>
      <c r="P2924" s="618"/>
      <c r="Q2924" s="618"/>
      <c r="R2924" s="618"/>
      <c r="S2924" s="618"/>
      <c r="T2924" s="618"/>
      <c r="U2924" s="618"/>
      <c r="V2924" s="618"/>
      <c r="W2924" s="618"/>
      <c r="X2924" s="618"/>
      <c r="Y2924" s="618"/>
      <c r="Z2924" s="618"/>
      <c r="AC2924" s="619"/>
      <c r="AD2924" s="620"/>
      <c r="AJ2924" s="668"/>
      <c r="AO2924" s="612"/>
      <c r="AP2924" s="612"/>
      <c r="AY2924" s="623"/>
      <c r="BD2924" s="611"/>
      <c r="BG2924" s="624"/>
      <c r="BH2924" s="625"/>
      <c r="BI2924" s="672"/>
      <c r="BO2924" s="612"/>
      <c r="BY2924" s="669"/>
      <c r="CA2924" s="669"/>
    </row>
    <row r="2925" spans="3:79" s="610" customFormat="1">
      <c r="C2925" s="611"/>
      <c r="D2925" s="612"/>
      <c r="E2925" s="613"/>
      <c r="F2925" s="614"/>
      <c r="J2925" s="612"/>
      <c r="N2925" s="668"/>
      <c r="P2925" s="618"/>
      <c r="Q2925" s="618"/>
      <c r="R2925" s="618"/>
      <c r="S2925" s="618"/>
      <c r="T2925" s="618"/>
      <c r="U2925" s="618"/>
      <c r="V2925" s="618"/>
      <c r="W2925" s="618"/>
      <c r="X2925" s="618"/>
      <c r="Y2925" s="618"/>
      <c r="Z2925" s="618"/>
      <c r="AC2925" s="619"/>
      <c r="AD2925" s="620"/>
      <c r="AJ2925" s="668"/>
      <c r="AO2925" s="612"/>
      <c r="AP2925" s="612"/>
      <c r="AY2925" s="623"/>
      <c r="BD2925" s="611"/>
      <c r="BG2925" s="624"/>
      <c r="BH2925" s="625"/>
      <c r="BI2925" s="672"/>
      <c r="BO2925" s="612"/>
      <c r="BY2925" s="669"/>
      <c r="CA2925" s="669"/>
    </row>
    <row r="2926" spans="3:79" s="610" customFormat="1">
      <c r="C2926" s="611"/>
      <c r="D2926" s="612"/>
      <c r="E2926" s="613"/>
      <c r="F2926" s="614"/>
      <c r="J2926" s="612"/>
      <c r="N2926" s="668"/>
      <c r="P2926" s="618"/>
      <c r="Q2926" s="618"/>
      <c r="R2926" s="618"/>
      <c r="S2926" s="618"/>
      <c r="T2926" s="618"/>
      <c r="U2926" s="618"/>
      <c r="V2926" s="618"/>
      <c r="W2926" s="618"/>
      <c r="X2926" s="618"/>
      <c r="Y2926" s="618"/>
      <c r="Z2926" s="618"/>
      <c r="AC2926" s="619"/>
      <c r="AD2926" s="620"/>
      <c r="AJ2926" s="668"/>
      <c r="AO2926" s="612"/>
      <c r="AP2926" s="612"/>
      <c r="AY2926" s="623"/>
      <c r="BD2926" s="611"/>
      <c r="BG2926" s="624"/>
      <c r="BH2926" s="625"/>
      <c r="BI2926" s="672"/>
      <c r="BO2926" s="612"/>
      <c r="BY2926" s="669"/>
      <c r="CA2926" s="669"/>
    </row>
    <row r="2927" spans="3:79" s="610" customFormat="1">
      <c r="C2927" s="611"/>
      <c r="D2927" s="612"/>
      <c r="E2927" s="613"/>
      <c r="F2927" s="614"/>
      <c r="J2927" s="612"/>
      <c r="N2927" s="668"/>
      <c r="P2927" s="618"/>
      <c r="Q2927" s="618"/>
      <c r="R2927" s="618"/>
      <c r="S2927" s="618"/>
      <c r="T2927" s="618"/>
      <c r="U2927" s="618"/>
      <c r="V2927" s="618"/>
      <c r="W2927" s="618"/>
      <c r="X2927" s="618"/>
      <c r="Y2927" s="618"/>
      <c r="Z2927" s="618"/>
      <c r="AC2927" s="619"/>
      <c r="AD2927" s="620"/>
      <c r="AJ2927" s="668"/>
      <c r="AO2927" s="612"/>
      <c r="AP2927" s="612"/>
      <c r="AY2927" s="623"/>
      <c r="BD2927" s="611"/>
      <c r="BG2927" s="624"/>
      <c r="BH2927" s="625"/>
      <c r="BI2927" s="672"/>
      <c r="BO2927" s="612"/>
      <c r="BY2927" s="669"/>
      <c r="CA2927" s="669"/>
    </row>
    <row r="2928" spans="3:79" s="610" customFormat="1">
      <c r="C2928" s="611"/>
      <c r="D2928" s="612"/>
      <c r="E2928" s="613"/>
      <c r="F2928" s="614"/>
      <c r="J2928" s="612"/>
      <c r="N2928" s="668"/>
      <c r="P2928" s="618"/>
      <c r="Q2928" s="618"/>
      <c r="R2928" s="618"/>
      <c r="S2928" s="618"/>
      <c r="T2928" s="618"/>
      <c r="U2928" s="618"/>
      <c r="V2928" s="618"/>
      <c r="W2928" s="618"/>
      <c r="X2928" s="618"/>
      <c r="Y2928" s="618"/>
      <c r="Z2928" s="618"/>
      <c r="AC2928" s="619"/>
      <c r="AD2928" s="620"/>
      <c r="AJ2928" s="668"/>
      <c r="AO2928" s="612"/>
      <c r="AP2928" s="612"/>
      <c r="AY2928" s="623"/>
      <c r="BD2928" s="611"/>
      <c r="BG2928" s="624"/>
      <c r="BH2928" s="625"/>
      <c r="BI2928" s="672"/>
      <c r="BO2928" s="612"/>
      <c r="BY2928" s="669"/>
      <c r="CA2928" s="669"/>
    </row>
    <row r="2929" spans="3:79" s="610" customFormat="1">
      <c r="C2929" s="611"/>
      <c r="D2929" s="612"/>
      <c r="E2929" s="613"/>
      <c r="F2929" s="614"/>
      <c r="J2929" s="612"/>
      <c r="N2929" s="668"/>
      <c r="P2929" s="618"/>
      <c r="Q2929" s="618"/>
      <c r="R2929" s="618"/>
      <c r="S2929" s="618"/>
      <c r="T2929" s="618"/>
      <c r="U2929" s="618"/>
      <c r="V2929" s="618"/>
      <c r="W2929" s="618"/>
      <c r="X2929" s="618"/>
      <c r="Y2929" s="618"/>
      <c r="Z2929" s="618"/>
      <c r="AC2929" s="619"/>
      <c r="AD2929" s="620"/>
      <c r="AJ2929" s="668"/>
      <c r="AO2929" s="612"/>
      <c r="AP2929" s="612"/>
      <c r="AY2929" s="623"/>
      <c r="BD2929" s="611"/>
      <c r="BG2929" s="624"/>
      <c r="BH2929" s="625"/>
      <c r="BI2929" s="672"/>
      <c r="BO2929" s="612"/>
      <c r="BY2929" s="669"/>
      <c r="CA2929" s="669"/>
    </row>
    <row r="2930" spans="3:79" s="610" customFormat="1">
      <c r="C2930" s="611"/>
      <c r="D2930" s="612"/>
      <c r="E2930" s="613"/>
      <c r="F2930" s="614"/>
      <c r="J2930" s="612"/>
      <c r="N2930" s="668"/>
      <c r="P2930" s="618"/>
      <c r="Q2930" s="618"/>
      <c r="R2930" s="618"/>
      <c r="S2930" s="618"/>
      <c r="T2930" s="618"/>
      <c r="U2930" s="618"/>
      <c r="V2930" s="618"/>
      <c r="W2930" s="618"/>
      <c r="X2930" s="618"/>
      <c r="Y2930" s="618"/>
      <c r="Z2930" s="618"/>
      <c r="AC2930" s="619"/>
      <c r="AD2930" s="620"/>
      <c r="AJ2930" s="668"/>
      <c r="AO2930" s="612"/>
      <c r="AP2930" s="612"/>
      <c r="AY2930" s="623"/>
      <c r="BD2930" s="611"/>
      <c r="BG2930" s="624"/>
      <c r="BH2930" s="625"/>
      <c r="BI2930" s="672"/>
      <c r="BO2930" s="612"/>
      <c r="BY2930" s="669"/>
      <c r="CA2930" s="669"/>
    </row>
    <row r="2931" spans="3:79" s="610" customFormat="1">
      <c r="C2931" s="611"/>
      <c r="D2931" s="612"/>
      <c r="E2931" s="613"/>
      <c r="F2931" s="614"/>
      <c r="J2931" s="612"/>
      <c r="N2931" s="668"/>
      <c r="P2931" s="618"/>
      <c r="Q2931" s="618"/>
      <c r="R2931" s="618"/>
      <c r="S2931" s="618"/>
      <c r="T2931" s="618"/>
      <c r="U2931" s="618"/>
      <c r="V2931" s="618"/>
      <c r="W2931" s="618"/>
      <c r="X2931" s="618"/>
      <c r="Y2931" s="618"/>
      <c r="Z2931" s="618"/>
      <c r="AC2931" s="619"/>
      <c r="AD2931" s="620"/>
      <c r="AJ2931" s="668"/>
      <c r="AO2931" s="612"/>
      <c r="AP2931" s="612"/>
      <c r="AY2931" s="623"/>
      <c r="BD2931" s="611"/>
      <c r="BG2931" s="624"/>
      <c r="BH2931" s="625"/>
      <c r="BI2931" s="672"/>
      <c r="BO2931" s="612"/>
      <c r="BY2931" s="669"/>
      <c r="CA2931" s="669"/>
    </row>
    <row r="2932" spans="3:79" s="610" customFormat="1">
      <c r="C2932" s="611"/>
      <c r="D2932" s="612"/>
      <c r="E2932" s="613"/>
      <c r="F2932" s="614"/>
      <c r="J2932" s="612"/>
      <c r="N2932" s="668"/>
      <c r="P2932" s="618"/>
      <c r="Q2932" s="618"/>
      <c r="R2932" s="618"/>
      <c r="S2932" s="618"/>
      <c r="T2932" s="618"/>
      <c r="U2932" s="618"/>
      <c r="V2932" s="618"/>
      <c r="W2932" s="618"/>
      <c r="X2932" s="618"/>
      <c r="Y2932" s="618"/>
      <c r="Z2932" s="618"/>
      <c r="AC2932" s="619"/>
      <c r="AD2932" s="620"/>
      <c r="AJ2932" s="668"/>
      <c r="AO2932" s="612"/>
      <c r="AP2932" s="612"/>
      <c r="AY2932" s="623"/>
      <c r="BD2932" s="611"/>
      <c r="BG2932" s="624"/>
      <c r="BH2932" s="625"/>
      <c r="BI2932" s="672"/>
      <c r="BO2932" s="612"/>
      <c r="BY2932" s="669"/>
      <c r="CA2932" s="669"/>
    </row>
    <row r="2933" spans="3:79" s="610" customFormat="1">
      <c r="C2933" s="611"/>
      <c r="D2933" s="612"/>
      <c r="E2933" s="613"/>
      <c r="F2933" s="614"/>
      <c r="J2933" s="612"/>
      <c r="N2933" s="668"/>
      <c r="P2933" s="618"/>
      <c r="Q2933" s="618"/>
      <c r="R2933" s="618"/>
      <c r="S2933" s="618"/>
      <c r="T2933" s="618"/>
      <c r="U2933" s="618"/>
      <c r="V2933" s="618"/>
      <c r="W2933" s="618"/>
      <c r="X2933" s="618"/>
      <c r="Y2933" s="618"/>
      <c r="Z2933" s="618"/>
      <c r="AC2933" s="619"/>
      <c r="AD2933" s="620"/>
      <c r="AJ2933" s="668"/>
      <c r="AO2933" s="612"/>
      <c r="AP2933" s="612"/>
      <c r="AY2933" s="623"/>
      <c r="BD2933" s="611"/>
      <c r="BG2933" s="624"/>
      <c r="BH2933" s="625"/>
      <c r="BI2933" s="672"/>
      <c r="BO2933" s="612"/>
      <c r="BY2933" s="669"/>
      <c r="CA2933" s="669"/>
    </row>
    <row r="2934" spans="3:79" s="610" customFormat="1">
      <c r="C2934" s="611"/>
      <c r="D2934" s="612"/>
      <c r="E2934" s="613"/>
      <c r="F2934" s="614"/>
      <c r="J2934" s="612"/>
      <c r="N2934" s="668"/>
      <c r="P2934" s="618"/>
      <c r="Q2934" s="618"/>
      <c r="R2934" s="618"/>
      <c r="S2934" s="618"/>
      <c r="T2934" s="618"/>
      <c r="U2934" s="618"/>
      <c r="V2934" s="618"/>
      <c r="W2934" s="618"/>
      <c r="X2934" s="618"/>
      <c r="Y2934" s="618"/>
      <c r="Z2934" s="618"/>
      <c r="AC2934" s="619"/>
      <c r="AD2934" s="620"/>
      <c r="AJ2934" s="668"/>
      <c r="AO2934" s="612"/>
      <c r="AP2934" s="612"/>
      <c r="AY2934" s="623"/>
      <c r="BD2934" s="611"/>
      <c r="BG2934" s="624"/>
      <c r="BH2934" s="625"/>
      <c r="BI2934" s="672"/>
      <c r="BO2934" s="612"/>
      <c r="BY2934" s="669"/>
      <c r="CA2934" s="669"/>
    </row>
    <row r="2935" spans="3:79" s="610" customFormat="1">
      <c r="C2935" s="611"/>
      <c r="D2935" s="612"/>
      <c r="E2935" s="613"/>
      <c r="F2935" s="614"/>
      <c r="J2935" s="612"/>
      <c r="N2935" s="668"/>
      <c r="P2935" s="618"/>
      <c r="Q2935" s="618"/>
      <c r="R2935" s="618"/>
      <c r="S2935" s="618"/>
      <c r="T2935" s="618"/>
      <c r="U2935" s="618"/>
      <c r="V2935" s="618"/>
      <c r="W2935" s="618"/>
      <c r="X2935" s="618"/>
      <c r="Y2935" s="618"/>
      <c r="Z2935" s="618"/>
      <c r="AC2935" s="619"/>
      <c r="AD2935" s="620"/>
      <c r="AJ2935" s="668"/>
      <c r="AO2935" s="612"/>
      <c r="AP2935" s="612"/>
      <c r="AY2935" s="623"/>
      <c r="BD2935" s="611"/>
      <c r="BG2935" s="624"/>
      <c r="BH2935" s="625"/>
      <c r="BI2935" s="672"/>
      <c r="BO2935" s="612"/>
      <c r="BY2935" s="669"/>
      <c r="CA2935" s="669"/>
    </row>
    <row r="2936" spans="3:79" s="610" customFormat="1">
      <c r="C2936" s="611"/>
      <c r="D2936" s="612"/>
      <c r="E2936" s="613"/>
      <c r="F2936" s="614"/>
      <c r="J2936" s="612"/>
      <c r="N2936" s="668"/>
      <c r="P2936" s="618"/>
      <c r="Q2936" s="618"/>
      <c r="R2936" s="618"/>
      <c r="S2936" s="618"/>
      <c r="T2936" s="618"/>
      <c r="U2936" s="618"/>
      <c r="V2936" s="618"/>
      <c r="W2936" s="618"/>
      <c r="X2936" s="618"/>
      <c r="Y2936" s="618"/>
      <c r="Z2936" s="618"/>
      <c r="AC2936" s="619"/>
      <c r="AD2936" s="620"/>
      <c r="AJ2936" s="668"/>
      <c r="AO2936" s="612"/>
      <c r="AP2936" s="612"/>
      <c r="AY2936" s="623"/>
      <c r="BD2936" s="611"/>
      <c r="BG2936" s="624"/>
      <c r="BH2936" s="625"/>
      <c r="BI2936" s="672"/>
      <c r="BO2936" s="612"/>
      <c r="BY2936" s="669"/>
      <c r="CA2936" s="669"/>
    </row>
    <row r="2937" spans="3:79" s="610" customFormat="1">
      <c r="C2937" s="611"/>
      <c r="D2937" s="612"/>
      <c r="E2937" s="613"/>
      <c r="F2937" s="614"/>
      <c r="J2937" s="612"/>
      <c r="N2937" s="668"/>
      <c r="P2937" s="618"/>
      <c r="Q2937" s="618"/>
      <c r="R2937" s="618"/>
      <c r="S2937" s="618"/>
      <c r="T2937" s="618"/>
      <c r="U2937" s="618"/>
      <c r="V2937" s="618"/>
      <c r="W2937" s="618"/>
      <c r="X2937" s="618"/>
      <c r="Y2937" s="618"/>
      <c r="Z2937" s="618"/>
      <c r="AC2937" s="619"/>
      <c r="AD2937" s="620"/>
      <c r="AJ2937" s="668"/>
      <c r="AO2937" s="612"/>
      <c r="AP2937" s="612"/>
      <c r="AY2937" s="623"/>
      <c r="BD2937" s="611"/>
      <c r="BG2937" s="624"/>
      <c r="BH2937" s="625"/>
      <c r="BI2937" s="672"/>
      <c r="BO2937" s="612"/>
      <c r="BY2937" s="669"/>
      <c r="CA2937" s="669"/>
    </row>
    <row r="2938" spans="3:79" s="610" customFormat="1">
      <c r="C2938" s="611"/>
      <c r="D2938" s="612"/>
      <c r="E2938" s="613"/>
      <c r="F2938" s="614"/>
      <c r="J2938" s="612"/>
      <c r="N2938" s="668"/>
      <c r="P2938" s="618"/>
      <c r="Q2938" s="618"/>
      <c r="R2938" s="618"/>
      <c r="S2938" s="618"/>
      <c r="T2938" s="618"/>
      <c r="U2938" s="618"/>
      <c r="V2938" s="618"/>
      <c r="W2938" s="618"/>
      <c r="X2938" s="618"/>
      <c r="Y2938" s="618"/>
      <c r="Z2938" s="618"/>
      <c r="AC2938" s="619"/>
      <c r="AD2938" s="620"/>
      <c r="AJ2938" s="668"/>
      <c r="AO2938" s="612"/>
      <c r="AP2938" s="612"/>
      <c r="AY2938" s="623"/>
      <c r="BD2938" s="611"/>
      <c r="BG2938" s="624"/>
      <c r="BH2938" s="625"/>
      <c r="BI2938" s="672"/>
      <c r="BO2938" s="612"/>
      <c r="BY2938" s="669"/>
      <c r="CA2938" s="669"/>
    </row>
    <row r="2939" spans="3:79" s="610" customFormat="1">
      <c r="C2939" s="611"/>
      <c r="D2939" s="612"/>
      <c r="E2939" s="613"/>
      <c r="F2939" s="614"/>
      <c r="J2939" s="612"/>
      <c r="N2939" s="668"/>
      <c r="P2939" s="618"/>
      <c r="Q2939" s="618"/>
      <c r="R2939" s="618"/>
      <c r="S2939" s="618"/>
      <c r="T2939" s="618"/>
      <c r="U2939" s="618"/>
      <c r="V2939" s="618"/>
      <c r="W2939" s="618"/>
      <c r="X2939" s="618"/>
      <c r="Y2939" s="618"/>
      <c r="Z2939" s="618"/>
      <c r="AC2939" s="619"/>
      <c r="AD2939" s="620"/>
      <c r="AJ2939" s="668"/>
      <c r="AO2939" s="612"/>
      <c r="AP2939" s="612"/>
      <c r="AY2939" s="623"/>
      <c r="BD2939" s="611"/>
      <c r="BG2939" s="624"/>
      <c r="BH2939" s="625"/>
      <c r="BI2939" s="672"/>
      <c r="BO2939" s="612"/>
      <c r="BY2939" s="669"/>
      <c r="CA2939" s="669"/>
    </row>
    <row r="2940" spans="3:79" s="610" customFormat="1">
      <c r="C2940" s="611"/>
      <c r="D2940" s="612"/>
      <c r="E2940" s="613"/>
      <c r="F2940" s="614"/>
      <c r="J2940" s="612"/>
      <c r="N2940" s="668"/>
      <c r="P2940" s="618"/>
      <c r="Q2940" s="618"/>
      <c r="R2940" s="618"/>
      <c r="S2940" s="618"/>
      <c r="T2940" s="618"/>
      <c r="U2940" s="618"/>
      <c r="V2940" s="618"/>
      <c r="W2940" s="618"/>
      <c r="X2940" s="618"/>
      <c r="Y2940" s="618"/>
      <c r="Z2940" s="618"/>
      <c r="AC2940" s="619"/>
      <c r="AD2940" s="620"/>
      <c r="AJ2940" s="668"/>
      <c r="AO2940" s="612"/>
      <c r="AP2940" s="612"/>
      <c r="AY2940" s="623"/>
      <c r="BD2940" s="611"/>
      <c r="BG2940" s="624"/>
      <c r="BH2940" s="625"/>
      <c r="BI2940" s="672"/>
      <c r="BO2940" s="612"/>
      <c r="BY2940" s="669"/>
      <c r="CA2940" s="669"/>
    </row>
    <row r="2941" spans="3:79" s="610" customFormat="1">
      <c r="C2941" s="611"/>
      <c r="D2941" s="612"/>
      <c r="E2941" s="613"/>
      <c r="F2941" s="614"/>
      <c r="J2941" s="612"/>
      <c r="N2941" s="668"/>
      <c r="P2941" s="618"/>
      <c r="Q2941" s="618"/>
      <c r="R2941" s="618"/>
      <c r="S2941" s="618"/>
      <c r="T2941" s="618"/>
      <c r="U2941" s="618"/>
      <c r="V2941" s="618"/>
      <c r="W2941" s="618"/>
      <c r="X2941" s="618"/>
      <c r="Y2941" s="618"/>
      <c r="Z2941" s="618"/>
      <c r="AC2941" s="619"/>
      <c r="AD2941" s="620"/>
      <c r="AJ2941" s="668"/>
      <c r="AO2941" s="612"/>
      <c r="AP2941" s="612"/>
      <c r="AY2941" s="623"/>
      <c r="BD2941" s="611"/>
      <c r="BG2941" s="624"/>
      <c r="BH2941" s="625"/>
      <c r="BI2941" s="672"/>
      <c r="BO2941" s="612"/>
      <c r="BY2941" s="669"/>
      <c r="CA2941" s="669"/>
    </row>
    <row r="2942" spans="3:79" s="610" customFormat="1">
      <c r="C2942" s="611"/>
      <c r="D2942" s="612"/>
      <c r="E2942" s="613"/>
      <c r="F2942" s="614"/>
      <c r="J2942" s="612"/>
      <c r="N2942" s="668"/>
      <c r="P2942" s="618"/>
      <c r="Q2942" s="618"/>
      <c r="R2942" s="618"/>
      <c r="S2942" s="618"/>
      <c r="T2942" s="618"/>
      <c r="U2942" s="618"/>
      <c r="V2942" s="618"/>
      <c r="W2942" s="618"/>
      <c r="X2942" s="618"/>
      <c r="Y2942" s="618"/>
      <c r="Z2942" s="618"/>
      <c r="AC2942" s="619"/>
      <c r="AD2942" s="620"/>
      <c r="AJ2942" s="668"/>
      <c r="AO2942" s="612"/>
      <c r="AP2942" s="612"/>
      <c r="AY2942" s="623"/>
      <c r="BD2942" s="611"/>
      <c r="BG2942" s="624"/>
      <c r="BH2942" s="625"/>
      <c r="BI2942" s="672"/>
      <c r="BO2942" s="612"/>
      <c r="BY2942" s="669"/>
      <c r="CA2942" s="669"/>
    </row>
    <row r="2943" spans="3:79" s="610" customFormat="1">
      <c r="C2943" s="611"/>
      <c r="D2943" s="612"/>
      <c r="E2943" s="613"/>
      <c r="F2943" s="614"/>
      <c r="J2943" s="612"/>
      <c r="N2943" s="668"/>
      <c r="P2943" s="618"/>
      <c r="Q2943" s="618"/>
      <c r="R2943" s="618"/>
      <c r="S2943" s="618"/>
      <c r="T2943" s="618"/>
      <c r="U2943" s="618"/>
      <c r="V2943" s="618"/>
      <c r="W2943" s="618"/>
      <c r="X2943" s="618"/>
      <c r="Y2943" s="618"/>
      <c r="Z2943" s="618"/>
      <c r="AC2943" s="619"/>
      <c r="AD2943" s="620"/>
      <c r="AJ2943" s="668"/>
      <c r="AO2943" s="612"/>
      <c r="AP2943" s="612"/>
      <c r="AY2943" s="623"/>
      <c r="BD2943" s="611"/>
      <c r="BG2943" s="624"/>
      <c r="BH2943" s="625"/>
      <c r="BI2943" s="672"/>
      <c r="BO2943" s="612"/>
      <c r="BY2943" s="669"/>
      <c r="CA2943" s="669"/>
    </row>
    <row r="2944" spans="3:79" s="610" customFormat="1">
      <c r="C2944" s="611"/>
      <c r="D2944" s="612"/>
      <c r="E2944" s="613"/>
      <c r="F2944" s="614"/>
      <c r="J2944" s="612"/>
      <c r="N2944" s="668"/>
      <c r="P2944" s="618"/>
      <c r="Q2944" s="618"/>
      <c r="R2944" s="618"/>
      <c r="S2944" s="618"/>
      <c r="T2944" s="618"/>
      <c r="U2944" s="618"/>
      <c r="V2944" s="618"/>
      <c r="W2944" s="618"/>
      <c r="X2944" s="618"/>
      <c r="Y2944" s="618"/>
      <c r="Z2944" s="618"/>
      <c r="AC2944" s="619"/>
      <c r="AD2944" s="620"/>
      <c r="AJ2944" s="668"/>
      <c r="AO2944" s="612"/>
      <c r="AP2944" s="612"/>
      <c r="AY2944" s="623"/>
      <c r="BD2944" s="611"/>
      <c r="BG2944" s="624"/>
      <c r="BH2944" s="625"/>
      <c r="BI2944" s="672"/>
      <c r="BO2944" s="612"/>
      <c r="BY2944" s="669"/>
      <c r="CA2944" s="669"/>
    </row>
    <row r="2945" spans="3:79" s="610" customFormat="1">
      <c r="C2945" s="611"/>
      <c r="D2945" s="612"/>
      <c r="E2945" s="613"/>
      <c r="F2945" s="614"/>
      <c r="J2945" s="612"/>
      <c r="N2945" s="668"/>
      <c r="P2945" s="618"/>
      <c r="Q2945" s="618"/>
      <c r="R2945" s="618"/>
      <c r="S2945" s="618"/>
      <c r="T2945" s="618"/>
      <c r="U2945" s="618"/>
      <c r="V2945" s="618"/>
      <c r="W2945" s="618"/>
      <c r="X2945" s="618"/>
      <c r="Y2945" s="618"/>
      <c r="Z2945" s="618"/>
      <c r="AC2945" s="619"/>
      <c r="AD2945" s="620"/>
      <c r="AJ2945" s="668"/>
      <c r="AO2945" s="612"/>
      <c r="AP2945" s="612"/>
      <c r="AY2945" s="623"/>
      <c r="BD2945" s="611"/>
      <c r="BG2945" s="624"/>
      <c r="BH2945" s="625"/>
      <c r="BI2945" s="672"/>
      <c r="BO2945" s="612"/>
      <c r="BY2945" s="669"/>
      <c r="CA2945" s="669"/>
    </row>
    <row r="2946" spans="3:79" s="610" customFormat="1">
      <c r="C2946" s="611"/>
      <c r="D2946" s="612"/>
      <c r="E2946" s="613"/>
      <c r="F2946" s="614"/>
      <c r="J2946" s="612"/>
      <c r="N2946" s="668"/>
      <c r="P2946" s="618"/>
      <c r="Q2946" s="618"/>
      <c r="R2946" s="618"/>
      <c r="S2946" s="618"/>
      <c r="T2946" s="618"/>
      <c r="U2946" s="618"/>
      <c r="V2946" s="618"/>
      <c r="W2946" s="618"/>
      <c r="X2946" s="618"/>
      <c r="Y2946" s="618"/>
      <c r="Z2946" s="618"/>
      <c r="AC2946" s="619"/>
      <c r="AD2946" s="620"/>
      <c r="AJ2946" s="668"/>
      <c r="AO2946" s="612"/>
      <c r="AP2946" s="612"/>
      <c r="AY2946" s="623"/>
      <c r="BD2946" s="611"/>
      <c r="BG2946" s="624"/>
      <c r="BH2946" s="625"/>
      <c r="BI2946" s="672"/>
      <c r="BO2946" s="612"/>
      <c r="BY2946" s="669"/>
      <c r="CA2946" s="669"/>
    </row>
    <row r="2947" spans="3:79" s="610" customFormat="1">
      <c r="C2947" s="611"/>
      <c r="D2947" s="612"/>
      <c r="E2947" s="613"/>
      <c r="F2947" s="614"/>
      <c r="J2947" s="612"/>
      <c r="N2947" s="668"/>
      <c r="P2947" s="618"/>
      <c r="Q2947" s="618"/>
      <c r="R2947" s="618"/>
      <c r="S2947" s="618"/>
      <c r="T2947" s="618"/>
      <c r="U2947" s="618"/>
      <c r="V2947" s="618"/>
      <c r="W2947" s="618"/>
      <c r="X2947" s="618"/>
      <c r="Y2947" s="618"/>
      <c r="Z2947" s="618"/>
      <c r="AC2947" s="619"/>
      <c r="AD2947" s="620"/>
      <c r="AJ2947" s="668"/>
      <c r="AO2947" s="612"/>
      <c r="AP2947" s="612"/>
      <c r="AY2947" s="623"/>
      <c r="BD2947" s="611"/>
      <c r="BG2947" s="624"/>
      <c r="BH2947" s="625"/>
      <c r="BI2947" s="672"/>
      <c r="BO2947" s="612"/>
      <c r="BY2947" s="669"/>
      <c r="CA2947" s="669"/>
    </row>
    <row r="2948" spans="3:79" s="610" customFormat="1">
      <c r="C2948" s="611"/>
      <c r="D2948" s="612"/>
      <c r="E2948" s="613"/>
      <c r="F2948" s="614"/>
      <c r="J2948" s="612"/>
      <c r="N2948" s="668"/>
      <c r="P2948" s="618"/>
      <c r="Q2948" s="618"/>
      <c r="R2948" s="618"/>
      <c r="S2948" s="618"/>
      <c r="T2948" s="618"/>
      <c r="U2948" s="618"/>
      <c r="V2948" s="618"/>
      <c r="W2948" s="618"/>
      <c r="X2948" s="618"/>
      <c r="Y2948" s="618"/>
      <c r="Z2948" s="618"/>
      <c r="AC2948" s="619"/>
      <c r="AD2948" s="620"/>
      <c r="AJ2948" s="668"/>
      <c r="AO2948" s="612"/>
      <c r="AP2948" s="612"/>
      <c r="AY2948" s="623"/>
      <c r="BD2948" s="611"/>
      <c r="BG2948" s="624"/>
      <c r="BH2948" s="625"/>
      <c r="BI2948" s="672"/>
      <c r="BO2948" s="612"/>
      <c r="BY2948" s="669"/>
      <c r="CA2948" s="669"/>
    </row>
    <row r="2949" spans="3:79" s="610" customFormat="1">
      <c r="C2949" s="611"/>
      <c r="D2949" s="612"/>
      <c r="E2949" s="613"/>
      <c r="F2949" s="614"/>
      <c r="J2949" s="612"/>
      <c r="N2949" s="668"/>
      <c r="P2949" s="618"/>
      <c r="Q2949" s="618"/>
      <c r="R2949" s="618"/>
      <c r="S2949" s="618"/>
      <c r="T2949" s="618"/>
      <c r="U2949" s="618"/>
      <c r="V2949" s="618"/>
      <c r="W2949" s="618"/>
      <c r="X2949" s="618"/>
      <c r="Y2949" s="618"/>
      <c r="Z2949" s="618"/>
      <c r="AC2949" s="619"/>
      <c r="AD2949" s="620"/>
      <c r="AJ2949" s="668"/>
      <c r="AO2949" s="612"/>
      <c r="AP2949" s="612"/>
      <c r="AY2949" s="623"/>
      <c r="BD2949" s="611"/>
      <c r="BG2949" s="624"/>
      <c r="BH2949" s="625"/>
      <c r="BI2949" s="672"/>
      <c r="BO2949" s="612"/>
      <c r="BY2949" s="669"/>
      <c r="CA2949" s="669"/>
    </row>
    <row r="2950" spans="3:79" s="610" customFormat="1">
      <c r="C2950" s="611"/>
      <c r="D2950" s="612"/>
      <c r="E2950" s="613"/>
      <c r="F2950" s="614"/>
      <c r="J2950" s="612"/>
      <c r="N2950" s="668"/>
      <c r="P2950" s="618"/>
      <c r="Q2950" s="618"/>
      <c r="R2950" s="618"/>
      <c r="S2950" s="618"/>
      <c r="T2950" s="618"/>
      <c r="U2950" s="618"/>
      <c r="V2950" s="618"/>
      <c r="W2950" s="618"/>
      <c r="X2950" s="618"/>
      <c r="Y2950" s="618"/>
      <c r="Z2950" s="618"/>
      <c r="AC2950" s="619"/>
      <c r="AD2950" s="620"/>
      <c r="AJ2950" s="668"/>
      <c r="AO2950" s="612"/>
      <c r="AP2950" s="612"/>
      <c r="AY2950" s="623"/>
      <c r="BD2950" s="611"/>
      <c r="BG2950" s="624"/>
      <c r="BH2950" s="625"/>
      <c r="BI2950" s="672"/>
      <c r="BO2950" s="612"/>
      <c r="BY2950" s="669"/>
      <c r="CA2950" s="669"/>
    </row>
    <row r="2951" spans="3:79" s="610" customFormat="1">
      <c r="C2951" s="611"/>
      <c r="D2951" s="612"/>
      <c r="E2951" s="613"/>
      <c r="F2951" s="614"/>
      <c r="J2951" s="612"/>
      <c r="N2951" s="668"/>
      <c r="P2951" s="618"/>
      <c r="Q2951" s="618"/>
      <c r="R2951" s="618"/>
      <c r="S2951" s="618"/>
      <c r="T2951" s="618"/>
      <c r="U2951" s="618"/>
      <c r="V2951" s="618"/>
      <c r="W2951" s="618"/>
      <c r="X2951" s="618"/>
      <c r="Y2951" s="618"/>
      <c r="Z2951" s="618"/>
      <c r="AC2951" s="619"/>
      <c r="AD2951" s="620"/>
      <c r="AJ2951" s="668"/>
      <c r="AO2951" s="612"/>
      <c r="AP2951" s="612"/>
      <c r="AY2951" s="623"/>
      <c r="BD2951" s="611"/>
      <c r="BG2951" s="624"/>
      <c r="BH2951" s="625"/>
      <c r="BI2951" s="672"/>
      <c r="BO2951" s="612"/>
      <c r="BY2951" s="669"/>
      <c r="CA2951" s="669"/>
    </row>
    <row r="2952" spans="3:79" s="610" customFormat="1">
      <c r="C2952" s="611"/>
      <c r="D2952" s="612"/>
      <c r="E2952" s="613"/>
      <c r="F2952" s="614"/>
      <c r="J2952" s="612"/>
      <c r="N2952" s="668"/>
      <c r="P2952" s="618"/>
      <c r="Q2952" s="618"/>
      <c r="R2952" s="618"/>
      <c r="S2952" s="618"/>
      <c r="T2952" s="618"/>
      <c r="U2952" s="618"/>
      <c r="V2952" s="618"/>
      <c r="W2952" s="618"/>
      <c r="X2952" s="618"/>
      <c r="Y2952" s="618"/>
      <c r="Z2952" s="618"/>
      <c r="AC2952" s="619"/>
      <c r="AD2952" s="620"/>
      <c r="AJ2952" s="668"/>
      <c r="AO2952" s="612"/>
      <c r="AP2952" s="612"/>
      <c r="AY2952" s="623"/>
      <c r="BD2952" s="611"/>
      <c r="BG2952" s="624"/>
      <c r="BH2952" s="625"/>
      <c r="BI2952" s="672"/>
      <c r="BO2952" s="612"/>
      <c r="BY2952" s="669"/>
      <c r="CA2952" s="669"/>
    </row>
    <row r="2953" spans="3:79" s="610" customFormat="1">
      <c r="C2953" s="611"/>
      <c r="D2953" s="612"/>
      <c r="E2953" s="613"/>
      <c r="F2953" s="614"/>
      <c r="J2953" s="612"/>
      <c r="N2953" s="668"/>
      <c r="P2953" s="618"/>
      <c r="Q2953" s="618"/>
      <c r="R2953" s="618"/>
      <c r="S2953" s="618"/>
      <c r="T2953" s="618"/>
      <c r="U2953" s="618"/>
      <c r="V2953" s="618"/>
      <c r="W2953" s="618"/>
      <c r="X2953" s="618"/>
      <c r="Y2953" s="618"/>
      <c r="Z2953" s="618"/>
      <c r="AC2953" s="619"/>
      <c r="AD2953" s="620"/>
      <c r="AJ2953" s="668"/>
      <c r="AO2953" s="612"/>
      <c r="AP2953" s="612"/>
      <c r="AY2953" s="623"/>
      <c r="BD2953" s="611"/>
      <c r="BG2953" s="624"/>
      <c r="BH2953" s="625"/>
      <c r="BI2953" s="672"/>
      <c r="BO2953" s="612"/>
      <c r="BY2953" s="669"/>
      <c r="CA2953" s="669"/>
    </row>
    <row r="2954" spans="3:79" s="610" customFormat="1">
      <c r="C2954" s="611"/>
      <c r="D2954" s="612"/>
      <c r="E2954" s="613"/>
      <c r="F2954" s="614"/>
      <c r="J2954" s="612"/>
      <c r="N2954" s="668"/>
      <c r="P2954" s="618"/>
      <c r="Q2954" s="618"/>
      <c r="R2954" s="618"/>
      <c r="S2954" s="618"/>
      <c r="T2954" s="618"/>
      <c r="U2954" s="618"/>
      <c r="V2954" s="618"/>
      <c r="W2954" s="618"/>
      <c r="X2954" s="618"/>
      <c r="Y2954" s="618"/>
      <c r="Z2954" s="618"/>
      <c r="AC2954" s="619"/>
      <c r="AD2954" s="620"/>
      <c r="AJ2954" s="668"/>
      <c r="AO2954" s="612"/>
      <c r="AP2954" s="612"/>
      <c r="AY2954" s="623"/>
      <c r="BD2954" s="611"/>
      <c r="BG2954" s="624"/>
      <c r="BH2954" s="625"/>
      <c r="BI2954" s="672"/>
      <c r="BO2954" s="612"/>
      <c r="BY2954" s="669"/>
      <c r="CA2954" s="669"/>
    </row>
    <row r="2955" spans="3:79" s="610" customFormat="1">
      <c r="C2955" s="611"/>
      <c r="D2955" s="612"/>
      <c r="E2955" s="613"/>
      <c r="F2955" s="614"/>
      <c r="J2955" s="612"/>
      <c r="N2955" s="668"/>
      <c r="P2955" s="618"/>
      <c r="Q2955" s="618"/>
      <c r="R2955" s="618"/>
      <c r="S2955" s="618"/>
      <c r="T2955" s="618"/>
      <c r="U2955" s="618"/>
      <c r="V2955" s="618"/>
      <c r="W2955" s="618"/>
      <c r="X2955" s="618"/>
      <c r="Y2955" s="618"/>
      <c r="Z2955" s="618"/>
      <c r="AC2955" s="619"/>
      <c r="AD2955" s="620"/>
      <c r="AJ2955" s="668"/>
      <c r="AO2955" s="612"/>
      <c r="AP2955" s="612"/>
      <c r="AY2955" s="623"/>
      <c r="BD2955" s="611"/>
      <c r="BG2955" s="624"/>
      <c r="BH2955" s="625"/>
      <c r="BI2955" s="672"/>
      <c r="BO2955" s="612"/>
      <c r="BY2955" s="669"/>
      <c r="CA2955" s="669"/>
    </row>
    <row r="2956" spans="3:79" s="610" customFormat="1">
      <c r="C2956" s="611"/>
      <c r="D2956" s="612"/>
      <c r="E2956" s="613"/>
      <c r="F2956" s="614"/>
      <c r="J2956" s="612"/>
      <c r="N2956" s="668"/>
      <c r="P2956" s="618"/>
      <c r="Q2956" s="618"/>
      <c r="R2956" s="618"/>
      <c r="S2956" s="618"/>
      <c r="T2956" s="618"/>
      <c r="U2956" s="618"/>
      <c r="V2956" s="618"/>
      <c r="W2956" s="618"/>
      <c r="X2956" s="618"/>
      <c r="Y2956" s="618"/>
      <c r="Z2956" s="618"/>
      <c r="AC2956" s="619"/>
      <c r="AD2956" s="620"/>
      <c r="AJ2956" s="668"/>
      <c r="AO2956" s="612"/>
      <c r="AP2956" s="612"/>
      <c r="AY2956" s="623"/>
      <c r="BD2956" s="611"/>
      <c r="BG2956" s="624"/>
      <c r="BH2956" s="625"/>
      <c r="BI2956" s="672"/>
      <c r="BO2956" s="612"/>
      <c r="BY2956" s="669"/>
      <c r="CA2956" s="669"/>
    </row>
    <row r="2957" spans="3:79" s="610" customFormat="1">
      <c r="C2957" s="611"/>
      <c r="D2957" s="612"/>
      <c r="E2957" s="613"/>
      <c r="F2957" s="614"/>
      <c r="J2957" s="612"/>
      <c r="N2957" s="668"/>
      <c r="P2957" s="618"/>
      <c r="Q2957" s="618"/>
      <c r="R2957" s="618"/>
      <c r="S2957" s="618"/>
      <c r="T2957" s="618"/>
      <c r="U2957" s="618"/>
      <c r="V2957" s="618"/>
      <c r="W2957" s="618"/>
      <c r="X2957" s="618"/>
      <c r="Y2957" s="618"/>
      <c r="Z2957" s="618"/>
      <c r="AC2957" s="619"/>
      <c r="AD2957" s="620"/>
      <c r="AJ2957" s="668"/>
      <c r="AO2957" s="612"/>
      <c r="AP2957" s="612"/>
      <c r="AY2957" s="623"/>
      <c r="BD2957" s="611"/>
      <c r="BG2957" s="624"/>
      <c r="BH2957" s="625"/>
      <c r="BI2957" s="672"/>
      <c r="BO2957" s="612"/>
      <c r="BY2957" s="669"/>
      <c r="CA2957" s="669"/>
    </row>
    <row r="2958" spans="3:79" s="610" customFormat="1">
      <c r="C2958" s="611"/>
      <c r="D2958" s="612"/>
      <c r="E2958" s="613"/>
      <c r="F2958" s="614"/>
      <c r="J2958" s="612"/>
      <c r="N2958" s="668"/>
      <c r="P2958" s="618"/>
      <c r="Q2958" s="618"/>
      <c r="R2958" s="618"/>
      <c r="S2958" s="618"/>
      <c r="T2958" s="618"/>
      <c r="U2958" s="618"/>
      <c r="V2958" s="618"/>
      <c r="W2958" s="618"/>
      <c r="X2958" s="618"/>
      <c r="Y2958" s="618"/>
      <c r="Z2958" s="618"/>
      <c r="AC2958" s="619"/>
      <c r="AD2958" s="620"/>
      <c r="AJ2958" s="668"/>
      <c r="AO2958" s="612"/>
      <c r="AP2958" s="612"/>
      <c r="AY2958" s="623"/>
      <c r="BD2958" s="611"/>
      <c r="BG2958" s="624"/>
      <c r="BH2958" s="625"/>
      <c r="BI2958" s="672"/>
      <c r="BO2958" s="612"/>
      <c r="BY2958" s="669"/>
      <c r="CA2958" s="669"/>
    </row>
    <row r="2959" spans="3:79" s="610" customFormat="1">
      <c r="C2959" s="611"/>
      <c r="D2959" s="612"/>
      <c r="E2959" s="613"/>
      <c r="F2959" s="614"/>
      <c r="J2959" s="612"/>
      <c r="N2959" s="668"/>
      <c r="P2959" s="618"/>
      <c r="Q2959" s="618"/>
      <c r="R2959" s="618"/>
      <c r="S2959" s="618"/>
      <c r="T2959" s="618"/>
      <c r="U2959" s="618"/>
      <c r="V2959" s="618"/>
      <c r="W2959" s="618"/>
      <c r="X2959" s="618"/>
      <c r="Y2959" s="618"/>
      <c r="Z2959" s="618"/>
      <c r="AC2959" s="619"/>
      <c r="AD2959" s="620"/>
      <c r="AJ2959" s="668"/>
      <c r="AO2959" s="612"/>
      <c r="AP2959" s="612"/>
      <c r="AY2959" s="623"/>
      <c r="BD2959" s="611"/>
      <c r="BG2959" s="624"/>
      <c r="BH2959" s="625"/>
      <c r="BI2959" s="672"/>
      <c r="BO2959" s="612"/>
      <c r="BY2959" s="669"/>
      <c r="CA2959" s="669"/>
    </row>
    <row r="2960" spans="3:79" s="610" customFormat="1">
      <c r="C2960" s="611"/>
      <c r="D2960" s="612"/>
      <c r="E2960" s="613"/>
      <c r="F2960" s="614"/>
      <c r="J2960" s="612"/>
      <c r="N2960" s="668"/>
      <c r="P2960" s="618"/>
      <c r="Q2960" s="618"/>
      <c r="R2960" s="618"/>
      <c r="S2960" s="618"/>
      <c r="T2960" s="618"/>
      <c r="U2960" s="618"/>
      <c r="V2960" s="618"/>
      <c r="W2960" s="618"/>
      <c r="X2960" s="618"/>
      <c r="Y2960" s="618"/>
      <c r="Z2960" s="618"/>
      <c r="AC2960" s="619"/>
      <c r="AD2960" s="620"/>
      <c r="AJ2960" s="668"/>
      <c r="AO2960" s="612"/>
      <c r="AP2960" s="612"/>
      <c r="AY2960" s="623"/>
      <c r="BD2960" s="611"/>
      <c r="BG2960" s="624"/>
      <c r="BH2960" s="625"/>
      <c r="BI2960" s="672"/>
      <c r="BO2960" s="612"/>
      <c r="BY2960" s="669"/>
      <c r="CA2960" s="669"/>
    </row>
    <row r="2961" spans="3:79" s="610" customFormat="1">
      <c r="C2961" s="611"/>
      <c r="D2961" s="612"/>
      <c r="E2961" s="613"/>
      <c r="F2961" s="614"/>
      <c r="J2961" s="612"/>
      <c r="N2961" s="668"/>
      <c r="P2961" s="618"/>
      <c r="Q2961" s="618"/>
      <c r="R2961" s="618"/>
      <c r="S2961" s="618"/>
      <c r="T2961" s="618"/>
      <c r="U2961" s="618"/>
      <c r="V2961" s="618"/>
      <c r="W2961" s="618"/>
      <c r="X2961" s="618"/>
      <c r="Y2961" s="618"/>
      <c r="Z2961" s="618"/>
      <c r="AC2961" s="619"/>
      <c r="AD2961" s="620"/>
      <c r="AJ2961" s="668"/>
      <c r="AO2961" s="612"/>
      <c r="AP2961" s="612"/>
      <c r="AY2961" s="623"/>
      <c r="BD2961" s="611"/>
      <c r="BG2961" s="624"/>
      <c r="BH2961" s="625"/>
      <c r="BI2961" s="672"/>
      <c r="BO2961" s="612"/>
      <c r="BY2961" s="669"/>
      <c r="CA2961" s="669"/>
    </row>
    <row r="2962" spans="3:79" s="610" customFormat="1">
      <c r="C2962" s="611"/>
      <c r="D2962" s="612"/>
      <c r="E2962" s="613"/>
      <c r="F2962" s="614"/>
      <c r="J2962" s="612"/>
      <c r="N2962" s="668"/>
      <c r="P2962" s="618"/>
      <c r="Q2962" s="618"/>
      <c r="R2962" s="618"/>
      <c r="S2962" s="618"/>
      <c r="T2962" s="618"/>
      <c r="U2962" s="618"/>
      <c r="V2962" s="618"/>
      <c r="W2962" s="618"/>
      <c r="X2962" s="618"/>
      <c r="Y2962" s="618"/>
      <c r="Z2962" s="618"/>
      <c r="AC2962" s="619"/>
      <c r="AD2962" s="620"/>
      <c r="AJ2962" s="668"/>
      <c r="AO2962" s="612"/>
      <c r="AP2962" s="612"/>
      <c r="AY2962" s="623"/>
      <c r="BD2962" s="611"/>
      <c r="BG2962" s="624"/>
      <c r="BH2962" s="625"/>
      <c r="BI2962" s="672"/>
      <c r="BO2962" s="612"/>
      <c r="BY2962" s="669"/>
      <c r="CA2962" s="669"/>
    </row>
    <row r="2963" spans="3:79" s="610" customFormat="1">
      <c r="C2963" s="611"/>
      <c r="D2963" s="612"/>
      <c r="E2963" s="613"/>
      <c r="F2963" s="614"/>
      <c r="J2963" s="612"/>
      <c r="N2963" s="668"/>
      <c r="P2963" s="618"/>
      <c r="Q2963" s="618"/>
      <c r="R2963" s="618"/>
      <c r="S2963" s="618"/>
      <c r="T2963" s="618"/>
      <c r="U2963" s="618"/>
      <c r="V2963" s="618"/>
      <c r="W2963" s="618"/>
      <c r="X2963" s="618"/>
      <c r="Y2963" s="618"/>
      <c r="Z2963" s="618"/>
      <c r="AC2963" s="619"/>
      <c r="AD2963" s="620"/>
      <c r="AJ2963" s="668"/>
      <c r="AO2963" s="612"/>
      <c r="AP2963" s="612"/>
      <c r="AY2963" s="623"/>
      <c r="BD2963" s="611"/>
      <c r="BG2963" s="624"/>
      <c r="BH2963" s="625"/>
      <c r="BI2963" s="672"/>
      <c r="BO2963" s="612"/>
      <c r="BY2963" s="669"/>
      <c r="CA2963" s="669"/>
    </row>
    <row r="2964" spans="3:79" s="610" customFormat="1">
      <c r="C2964" s="611"/>
      <c r="D2964" s="612"/>
      <c r="E2964" s="613"/>
      <c r="F2964" s="614"/>
      <c r="J2964" s="612"/>
      <c r="N2964" s="668"/>
      <c r="P2964" s="618"/>
      <c r="Q2964" s="618"/>
      <c r="R2964" s="618"/>
      <c r="S2964" s="618"/>
      <c r="T2964" s="618"/>
      <c r="U2964" s="618"/>
      <c r="V2964" s="618"/>
      <c r="W2964" s="618"/>
      <c r="X2964" s="618"/>
      <c r="Y2964" s="618"/>
      <c r="Z2964" s="618"/>
      <c r="AC2964" s="619"/>
      <c r="AD2964" s="620"/>
      <c r="AJ2964" s="668"/>
      <c r="AO2964" s="612"/>
      <c r="AP2964" s="612"/>
      <c r="AY2964" s="623"/>
      <c r="BD2964" s="611"/>
      <c r="BG2964" s="624"/>
      <c r="BH2964" s="625"/>
      <c r="BI2964" s="672"/>
      <c r="BO2964" s="612"/>
      <c r="BY2964" s="669"/>
      <c r="CA2964" s="669"/>
    </row>
    <row r="2965" spans="3:79" s="610" customFormat="1">
      <c r="C2965" s="611"/>
      <c r="D2965" s="612"/>
      <c r="E2965" s="613"/>
      <c r="F2965" s="614"/>
      <c r="J2965" s="612"/>
      <c r="N2965" s="668"/>
      <c r="P2965" s="618"/>
      <c r="Q2965" s="618"/>
      <c r="R2965" s="618"/>
      <c r="S2965" s="618"/>
      <c r="T2965" s="618"/>
      <c r="U2965" s="618"/>
      <c r="V2965" s="618"/>
      <c r="W2965" s="618"/>
      <c r="X2965" s="618"/>
      <c r="Y2965" s="618"/>
      <c r="Z2965" s="618"/>
      <c r="AC2965" s="619"/>
      <c r="AD2965" s="620"/>
      <c r="AJ2965" s="668"/>
      <c r="AO2965" s="612"/>
      <c r="AP2965" s="612"/>
      <c r="AY2965" s="623"/>
      <c r="BD2965" s="611"/>
      <c r="BG2965" s="624"/>
      <c r="BH2965" s="625"/>
      <c r="BI2965" s="672"/>
      <c r="BO2965" s="612"/>
      <c r="BY2965" s="669"/>
      <c r="CA2965" s="669"/>
    </row>
    <row r="2966" spans="3:79" s="610" customFormat="1">
      <c r="C2966" s="611"/>
      <c r="D2966" s="612"/>
      <c r="E2966" s="613"/>
      <c r="F2966" s="614"/>
      <c r="J2966" s="612"/>
      <c r="N2966" s="668"/>
      <c r="P2966" s="618"/>
      <c r="Q2966" s="618"/>
      <c r="R2966" s="618"/>
      <c r="S2966" s="618"/>
      <c r="T2966" s="618"/>
      <c r="U2966" s="618"/>
      <c r="V2966" s="618"/>
      <c r="W2966" s="618"/>
      <c r="X2966" s="618"/>
      <c r="Y2966" s="618"/>
      <c r="Z2966" s="618"/>
      <c r="AC2966" s="619"/>
      <c r="AD2966" s="620"/>
      <c r="AJ2966" s="668"/>
      <c r="AO2966" s="612"/>
      <c r="AP2966" s="612"/>
      <c r="AY2966" s="623"/>
      <c r="BD2966" s="611"/>
      <c r="BG2966" s="624"/>
      <c r="BH2966" s="625"/>
      <c r="BI2966" s="672"/>
      <c r="BO2966" s="612"/>
      <c r="BY2966" s="669"/>
      <c r="CA2966" s="669"/>
    </row>
    <row r="2967" spans="3:79" s="610" customFormat="1">
      <c r="C2967" s="611"/>
      <c r="D2967" s="612"/>
      <c r="E2967" s="613"/>
      <c r="F2967" s="614"/>
      <c r="J2967" s="612"/>
      <c r="N2967" s="668"/>
      <c r="P2967" s="618"/>
      <c r="Q2967" s="618"/>
      <c r="R2967" s="618"/>
      <c r="S2967" s="618"/>
      <c r="T2967" s="618"/>
      <c r="U2967" s="618"/>
      <c r="V2967" s="618"/>
      <c r="W2967" s="618"/>
      <c r="X2967" s="618"/>
      <c r="Y2967" s="618"/>
      <c r="Z2967" s="618"/>
      <c r="AC2967" s="619"/>
      <c r="AD2967" s="620"/>
      <c r="AJ2967" s="668"/>
      <c r="AO2967" s="612"/>
      <c r="AP2967" s="612"/>
      <c r="AY2967" s="623"/>
      <c r="BD2967" s="611"/>
      <c r="BG2967" s="624"/>
      <c r="BH2967" s="625"/>
      <c r="BI2967" s="672"/>
      <c r="BO2967" s="612"/>
      <c r="BY2967" s="669"/>
      <c r="CA2967" s="669"/>
    </row>
    <row r="2968" spans="3:79" s="610" customFormat="1">
      <c r="C2968" s="611"/>
      <c r="D2968" s="612"/>
      <c r="E2968" s="613"/>
      <c r="F2968" s="614"/>
      <c r="J2968" s="612"/>
      <c r="N2968" s="668"/>
      <c r="P2968" s="618"/>
      <c r="Q2968" s="618"/>
      <c r="R2968" s="618"/>
      <c r="S2968" s="618"/>
      <c r="T2968" s="618"/>
      <c r="U2968" s="618"/>
      <c r="V2968" s="618"/>
      <c r="W2968" s="618"/>
      <c r="X2968" s="618"/>
      <c r="Y2968" s="618"/>
      <c r="Z2968" s="618"/>
      <c r="AC2968" s="619"/>
      <c r="AD2968" s="620"/>
      <c r="AJ2968" s="668"/>
      <c r="AO2968" s="612"/>
      <c r="AP2968" s="612"/>
      <c r="AY2968" s="623"/>
      <c r="BD2968" s="611"/>
      <c r="BG2968" s="624"/>
      <c r="BH2968" s="625"/>
      <c r="BI2968" s="672"/>
      <c r="BO2968" s="612"/>
      <c r="BY2968" s="669"/>
      <c r="CA2968" s="669"/>
    </row>
    <row r="2969" spans="3:79" s="610" customFormat="1">
      <c r="C2969" s="611"/>
      <c r="D2969" s="612"/>
      <c r="E2969" s="613"/>
      <c r="F2969" s="614"/>
      <c r="J2969" s="612"/>
      <c r="N2969" s="668"/>
      <c r="P2969" s="618"/>
      <c r="Q2969" s="618"/>
      <c r="R2969" s="618"/>
      <c r="S2969" s="618"/>
      <c r="T2969" s="618"/>
      <c r="U2969" s="618"/>
      <c r="V2969" s="618"/>
      <c r="W2969" s="618"/>
      <c r="X2969" s="618"/>
      <c r="Y2969" s="618"/>
      <c r="Z2969" s="618"/>
      <c r="AC2969" s="619"/>
      <c r="AD2969" s="620"/>
      <c r="AJ2969" s="668"/>
      <c r="AO2969" s="612"/>
      <c r="AP2969" s="612"/>
      <c r="AY2969" s="623"/>
      <c r="BD2969" s="611"/>
      <c r="BG2969" s="624"/>
      <c r="BH2969" s="625"/>
      <c r="BI2969" s="672"/>
      <c r="BO2969" s="612"/>
      <c r="BY2969" s="669"/>
      <c r="CA2969" s="669"/>
    </row>
    <row r="2970" spans="3:79" s="610" customFormat="1">
      <c r="C2970" s="611"/>
      <c r="D2970" s="612"/>
      <c r="E2970" s="613"/>
      <c r="F2970" s="614"/>
      <c r="J2970" s="612"/>
      <c r="N2970" s="668"/>
      <c r="P2970" s="618"/>
      <c r="Q2970" s="618"/>
      <c r="R2970" s="618"/>
      <c r="S2970" s="618"/>
      <c r="T2970" s="618"/>
      <c r="U2970" s="618"/>
      <c r="V2970" s="618"/>
      <c r="W2970" s="618"/>
      <c r="X2970" s="618"/>
      <c r="Y2970" s="618"/>
      <c r="Z2970" s="618"/>
      <c r="AC2970" s="619"/>
      <c r="AD2970" s="620"/>
      <c r="AJ2970" s="668"/>
      <c r="AO2970" s="612"/>
      <c r="AP2970" s="612"/>
      <c r="AY2970" s="623"/>
      <c r="BD2970" s="611"/>
      <c r="BG2970" s="624"/>
      <c r="BH2970" s="625"/>
      <c r="BI2970" s="672"/>
      <c r="BO2970" s="612"/>
      <c r="BY2970" s="669"/>
      <c r="CA2970" s="669"/>
    </row>
    <row r="2971" spans="3:79" s="610" customFormat="1">
      <c r="C2971" s="611"/>
      <c r="D2971" s="612"/>
      <c r="E2971" s="613"/>
      <c r="F2971" s="614"/>
      <c r="J2971" s="612"/>
      <c r="N2971" s="668"/>
      <c r="P2971" s="618"/>
      <c r="Q2971" s="618"/>
      <c r="R2971" s="618"/>
      <c r="S2971" s="618"/>
      <c r="T2971" s="618"/>
      <c r="U2971" s="618"/>
      <c r="V2971" s="618"/>
      <c r="W2971" s="618"/>
      <c r="X2971" s="618"/>
      <c r="Y2971" s="618"/>
      <c r="Z2971" s="618"/>
      <c r="AC2971" s="619"/>
      <c r="AD2971" s="620"/>
      <c r="AJ2971" s="668"/>
      <c r="AO2971" s="612"/>
      <c r="AP2971" s="612"/>
      <c r="AY2971" s="623"/>
      <c r="BD2971" s="611"/>
      <c r="BG2971" s="624"/>
      <c r="BH2971" s="625"/>
      <c r="BI2971" s="672"/>
      <c r="BO2971" s="612"/>
      <c r="BY2971" s="669"/>
      <c r="CA2971" s="669"/>
    </row>
    <row r="2972" spans="3:79" s="610" customFormat="1">
      <c r="C2972" s="611"/>
      <c r="D2972" s="612"/>
      <c r="E2972" s="613"/>
      <c r="F2972" s="614"/>
      <c r="J2972" s="612"/>
      <c r="N2972" s="668"/>
      <c r="P2972" s="618"/>
      <c r="Q2972" s="618"/>
      <c r="R2972" s="618"/>
      <c r="S2972" s="618"/>
      <c r="T2972" s="618"/>
      <c r="U2972" s="618"/>
      <c r="V2972" s="618"/>
      <c r="W2972" s="618"/>
      <c r="X2972" s="618"/>
      <c r="Y2972" s="618"/>
      <c r="Z2972" s="618"/>
      <c r="AC2972" s="619"/>
      <c r="AD2972" s="620"/>
      <c r="AJ2972" s="668"/>
      <c r="AO2972" s="612"/>
      <c r="AP2972" s="612"/>
      <c r="AY2972" s="623"/>
      <c r="BD2972" s="611"/>
      <c r="BG2972" s="624"/>
      <c r="BH2972" s="625"/>
      <c r="BI2972" s="672"/>
      <c r="BO2972" s="612"/>
      <c r="BY2972" s="669"/>
      <c r="CA2972" s="669"/>
    </row>
    <row r="2973" spans="3:79" s="610" customFormat="1">
      <c r="C2973" s="611"/>
      <c r="D2973" s="612"/>
      <c r="E2973" s="613"/>
      <c r="F2973" s="614"/>
      <c r="J2973" s="612"/>
      <c r="N2973" s="668"/>
      <c r="P2973" s="618"/>
      <c r="Q2973" s="618"/>
      <c r="R2973" s="618"/>
      <c r="S2973" s="618"/>
      <c r="T2973" s="618"/>
      <c r="U2973" s="618"/>
      <c r="V2973" s="618"/>
      <c r="W2973" s="618"/>
      <c r="X2973" s="618"/>
      <c r="Y2973" s="618"/>
      <c r="Z2973" s="618"/>
      <c r="AC2973" s="619"/>
      <c r="AD2973" s="620"/>
      <c r="AJ2973" s="668"/>
      <c r="AO2973" s="612"/>
      <c r="AP2973" s="612"/>
      <c r="AY2973" s="623"/>
      <c r="BD2973" s="611"/>
      <c r="BG2973" s="624"/>
      <c r="BH2973" s="625"/>
      <c r="BI2973" s="672"/>
      <c r="BO2973" s="612"/>
      <c r="BY2973" s="669"/>
      <c r="CA2973" s="669"/>
    </row>
    <row r="2974" spans="3:79" s="610" customFormat="1">
      <c r="C2974" s="611"/>
      <c r="D2974" s="612"/>
      <c r="E2974" s="613"/>
      <c r="F2974" s="614"/>
      <c r="J2974" s="612"/>
      <c r="N2974" s="668"/>
      <c r="P2974" s="618"/>
      <c r="Q2974" s="618"/>
      <c r="R2974" s="618"/>
      <c r="S2974" s="618"/>
      <c r="T2974" s="618"/>
      <c r="U2974" s="618"/>
      <c r="V2974" s="618"/>
      <c r="W2974" s="618"/>
      <c r="X2974" s="618"/>
      <c r="Y2974" s="618"/>
      <c r="Z2974" s="618"/>
      <c r="AC2974" s="619"/>
      <c r="AD2974" s="620"/>
      <c r="AJ2974" s="668"/>
      <c r="AO2974" s="612"/>
      <c r="AP2974" s="612"/>
      <c r="AY2974" s="623"/>
      <c r="BD2974" s="611"/>
      <c r="BG2974" s="624"/>
      <c r="BH2974" s="625"/>
      <c r="BI2974" s="672"/>
      <c r="BO2974" s="612"/>
      <c r="BY2974" s="669"/>
      <c r="CA2974" s="669"/>
    </row>
    <row r="2975" spans="3:79" s="610" customFormat="1">
      <c r="C2975" s="611"/>
      <c r="D2975" s="612"/>
      <c r="E2975" s="613"/>
      <c r="F2975" s="614"/>
      <c r="J2975" s="612"/>
      <c r="N2975" s="668"/>
      <c r="P2975" s="618"/>
      <c r="Q2975" s="618"/>
      <c r="R2975" s="618"/>
      <c r="S2975" s="618"/>
      <c r="T2975" s="618"/>
      <c r="U2975" s="618"/>
      <c r="V2975" s="618"/>
      <c r="W2975" s="618"/>
      <c r="X2975" s="618"/>
      <c r="Y2975" s="618"/>
      <c r="Z2975" s="618"/>
      <c r="AC2975" s="619"/>
      <c r="AD2975" s="620"/>
      <c r="AJ2975" s="668"/>
      <c r="AO2975" s="612"/>
      <c r="AP2975" s="612"/>
      <c r="AY2975" s="623"/>
      <c r="BD2975" s="611"/>
      <c r="BG2975" s="624"/>
      <c r="BH2975" s="625"/>
      <c r="BI2975" s="672"/>
      <c r="BO2975" s="612"/>
      <c r="BY2975" s="669"/>
      <c r="CA2975" s="669"/>
    </row>
    <row r="2976" spans="3:79" s="610" customFormat="1">
      <c r="C2976" s="611"/>
      <c r="D2976" s="612"/>
      <c r="E2976" s="613"/>
      <c r="F2976" s="614"/>
      <c r="J2976" s="612"/>
      <c r="N2976" s="668"/>
      <c r="P2976" s="618"/>
      <c r="Q2976" s="618"/>
      <c r="R2976" s="618"/>
      <c r="S2976" s="618"/>
      <c r="T2976" s="618"/>
      <c r="U2976" s="618"/>
      <c r="V2976" s="618"/>
      <c r="W2976" s="618"/>
      <c r="X2976" s="618"/>
      <c r="Y2976" s="618"/>
      <c r="Z2976" s="618"/>
      <c r="AC2976" s="619"/>
      <c r="AD2976" s="620"/>
      <c r="AJ2976" s="668"/>
      <c r="AO2976" s="612"/>
      <c r="AP2976" s="612"/>
      <c r="AY2976" s="623"/>
      <c r="BD2976" s="611"/>
      <c r="BG2976" s="624"/>
      <c r="BH2976" s="625"/>
      <c r="BI2976" s="672"/>
      <c r="BO2976" s="612"/>
      <c r="BY2976" s="669"/>
      <c r="CA2976" s="669"/>
    </row>
    <row r="2977" spans="3:79" s="610" customFormat="1">
      <c r="C2977" s="611"/>
      <c r="D2977" s="612"/>
      <c r="E2977" s="613"/>
      <c r="F2977" s="614"/>
      <c r="J2977" s="612"/>
      <c r="N2977" s="668"/>
      <c r="P2977" s="618"/>
      <c r="Q2977" s="618"/>
      <c r="R2977" s="618"/>
      <c r="S2977" s="618"/>
      <c r="T2977" s="618"/>
      <c r="U2977" s="618"/>
      <c r="V2977" s="618"/>
      <c r="W2977" s="618"/>
      <c r="X2977" s="618"/>
      <c r="Y2977" s="618"/>
      <c r="Z2977" s="618"/>
      <c r="AC2977" s="619"/>
      <c r="AD2977" s="620"/>
      <c r="AJ2977" s="668"/>
      <c r="AO2977" s="612"/>
      <c r="AP2977" s="612"/>
      <c r="AY2977" s="623"/>
      <c r="BD2977" s="611"/>
      <c r="BG2977" s="624"/>
      <c r="BH2977" s="625"/>
      <c r="BI2977" s="672"/>
      <c r="BO2977" s="612"/>
      <c r="BY2977" s="669"/>
      <c r="CA2977" s="669"/>
    </row>
    <row r="2978" spans="3:79" s="610" customFormat="1">
      <c r="C2978" s="611"/>
      <c r="D2978" s="612"/>
      <c r="E2978" s="613"/>
      <c r="F2978" s="614"/>
      <c r="J2978" s="612"/>
      <c r="N2978" s="668"/>
      <c r="P2978" s="618"/>
      <c r="Q2978" s="618"/>
      <c r="R2978" s="618"/>
      <c r="S2978" s="618"/>
      <c r="T2978" s="618"/>
      <c r="U2978" s="618"/>
      <c r="V2978" s="618"/>
      <c r="W2978" s="618"/>
      <c r="X2978" s="618"/>
      <c r="Y2978" s="618"/>
      <c r="Z2978" s="618"/>
      <c r="AC2978" s="619"/>
      <c r="AD2978" s="620"/>
      <c r="AJ2978" s="668"/>
      <c r="AO2978" s="612"/>
      <c r="AP2978" s="612"/>
      <c r="AY2978" s="623"/>
      <c r="BD2978" s="611"/>
      <c r="BG2978" s="624"/>
      <c r="BH2978" s="625"/>
      <c r="BI2978" s="672"/>
      <c r="BO2978" s="612"/>
      <c r="BY2978" s="669"/>
      <c r="CA2978" s="669"/>
    </row>
    <row r="2979" spans="3:79" s="610" customFormat="1">
      <c r="C2979" s="611"/>
      <c r="D2979" s="612"/>
      <c r="E2979" s="613"/>
      <c r="F2979" s="614"/>
      <c r="J2979" s="612"/>
      <c r="N2979" s="668"/>
      <c r="P2979" s="618"/>
      <c r="Q2979" s="618"/>
      <c r="R2979" s="618"/>
      <c r="S2979" s="618"/>
      <c r="T2979" s="618"/>
      <c r="U2979" s="618"/>
      <c r="V2979" s="618"/>
      <c r="W2979" s="618"/>
      <c r="X2979" s="618"/>
      <c r="Y2979" s="618"/>
      <c r="Z2979" s="618"/>
      <c r="AC2979" s="619"/>
      <c r="AD2979" s="620"/>
      <c r="AJ2979" s="668"/>
      <c r="AO2979" s="612"/>
      <c r="AP2979" s="612"/>
      <c r="AY2979" s="623"/>
      <c r="BD2979" s="611"/>
      <c r="BG2979" s="624"/>
      <c r="BH2979" s="625"/>
      <c r="BI2979" s="672"/>
      <c r="BO2979" s="612"/>
      <c r="BY2979" s="669"/>
      <c r="CA2979" s="669"/>
    </row>
    <row r="2980" spans="3:79" s="610" customFormat="1">
      <c r="C2980" s="611"/>
      <c r="D2980" s="612"/>
      <c r="E2980" s="613"/>
      <c r="F2980" s="614"/>
      <c r="J2980" s="612"/>
      <c r="N2980" s="668"/>
      <c r="P2980" s="618"/>
      <c r="Q2980" s="618"/>
      <c r="R2980" s="618"/>
      <c r="S2980" s="618"/>
      <c r="T2980" s="618"/>
      <c r="U2980" s="618"/>
      <c r="V2980" s="618"/>
      <c r="W2980" s="618"/>
      <c r="X2980" s="618"/>
      <c r="Y2980" s="618"/>
      <c r="Z2980" s="618"/>
      <c r="AC2980" s="619"/>
      <c r="AD2980" s="620"/>
      <c r="AJ2980" s="668"/>
      <c r="AO2980" s="612"/>
      <c r="AP2980" s="612"/>
      <c r="AY2980" s="623"/>
      <c r="BD2980" s="611"/>
      <c r="BG2980" s="624"/>
      <c r="BH2980" s="625"/>
      <c r="BI2980" s="672"/>
      <c r="BO2980" s="612"/>
      <c r="BY2980" s="669"/>
      <c r="CA2980" s="669"/>
    </row>
    <row r="2981" spans="3:79" s="610" customFormat="1">
      <c r="C2981" s="611"/>
      <c r="D2981" s="612"/>
      <c r="E2981" s="613"/>
      <c r="F2981" s="614"/>
      <c r="J2981" s="612"/>
      <c r="N2981" s="668"/>
      <c r="P2981" s="618"/>
      <c r="Q2981" s="618"/>
      <c r="R2981" s="618"/>
      <c r="S2981" s="618"/>
      <c r="T2981" s="618"/>
      <c r="U2981" s="618"/>
      <c r="V2981" s="618"/>
      <c r="W2981" s="618"/>
      <c r="X2981" s="618"/>
      <c r="Y2981" s="618"/>
      <c r="Z2981" s="618"/>
      <c r="AC2981" s="619"/>
      <c r="AD2981" s="620"/>
      <c r="AJ2981" s="668"/>
      <c r="AO2981" s="612"/>
      <c r="AP2981" s="612"/>
      <c r="AY2981" s="623"/>
      <c r="BD2981" s="611"/>
      <c r="BG2981" s="624"/>
      <c r="BH2981" s="625"/>
      <c r="BI2981" s="672"/>
      <c r="BO2981" s="612"/>
      <c r="BY2981" s="669"/>
      <c r="CA2981" s="669"/>
    </row>
    <row r="2982" spans="3:79" s="610" customFormat="1">
      <c r="C2982" s="611"/>
      <c r="D2982" s="612"/>
      <c r="E2982" s="613"/>
      <c r="F2982" s="614"/>
      <c r="J2982" s="612"/>
      <c r="N2982" s="668"/>
      <c r="P2982" s="618"/>
      <c r="Q2982" s="618"/>
      <c r="R2982" s="618"/>
      <c r="S2982" s="618"/>
      <c r="T2982" s="618"/>
      <c r="U2982" s="618"/>
      <c r="V2982" s="618"/>
      <c r="W2982" s="618"/>
      <c r="X2982" s="618"/>
      <c r="Y2982" s="618"/>
      <c r="Z2982" s="618"/>
      <c r="AC2982" s="619"/>
      <c r="AD2982" s="620"/>
      <c r="AJ2982" s="668"/>
      <c r="AO2982" s="612"/>
      <c r="AP2982" s="612"/>
      <c r="AY2982" s="623"/>
      <c r="BD2982" s="611"/>
      <c r="BG2982" s="624"/>
      <c r="BH2982" s="625"/>
      <c r="BI2982" s="672"/>
      <c r="BO2982" s="612"/>
      <c r="BY2982" s="669"/>
      <c r="CA2982" s="669"/>
    </row>
    <row r="2983" spans="3:79" s="610" customFormat="1">
      <c r="C2983" s="611"/>
      <c r="D2983" s="612"/>
      <c r="E2983" s="613"/>
      <c r="F2983" s="614"/>
      <c r="J2983" s="612"/>
      <c r="N2983" s="668"/>
      <c r="P2983" s="618"/>
      <c r="Q2983" s="618"/>
      <c r="R2983" s="618"/>
      <c r="S2983" s="618"/>
      <c r="T2983" s="618"/>
      <c r="U2983" s="618"/>
      <c r="V2983" s="618"/>
      <c r="W2983" s="618"/>
      <c r="X2983" s="618"/>
      <c r="Y2983" s="618"/>
      <c r="Z2983" s="618"/>
      <c r="AC2983" s="619"/>
      <c r="AD2983" s="620"/>
      <c r="AJ2983" s="668"/>
      <c r="AO2983" s="612"/>
      <c r="AP2983" s="612"/>
      <c r="AY2983" s="623"/>
      <c r="BD2983" s="611"/>
      <c r="BG2983" s="624"/>
      <c r="BH2983" s="625"/>
      <c r="BI2983" s="672"/>
      <c r="BO2983" s="612"/>
      <c r="BY2983" s="669"/>
      <c r="CA2983" s="669"/>
    </row>
    <row r="2984" spans="3:79" s="610" customFormat="1">
      <c r="C2984" s="611"/>
      <c r="D2984" s="612"/>
      <c r="E2984" s="613"/>
      <c r="F2984" s="614"/>
      <c r="J2984" s="612"/>
      <c r="N2984" s="668"/>
      <c r="P2984" s="618"/>
      <c r="Q2984" s="618"/>
      <c r="R2984" s="618"/>
      <c r="S2984" s="618"/>
      <c r="T2984" s="618"/>
      <c r="U2984" s="618"/>
      <c r="V2984" s="618"/>
      <c r="W2984" s="618"/>
      <c r="X2984" s="618"/>
      <c r="Y2984" s="618"/>
      <c r="Z2984" s="618"/>
      <c r="AC2984" s="619"/>
      <c r="AD2984" s="620"/>
      <c r="AJ2984" s="668"/>
      <c r="AO2984" s="612"/>
      <c r="AP2984" s="612"/>
      <c r="AY2984" s="623"/>
      <c r="BD2984" s="611"/>
      <c r="BG2984" s="624"/>
      <c r="BH2984" s="625"/>
      <c r="BI2984" s="672"/>
      <c r="BO2984" s="612"/>
      <c r="BY2984" s="669"/>
      <c r="CA2984" s="669"/>
    </row>
    <row r="2985" spans="3:79" s="610" customFormat="1">
      <c r="C2985" s="611"/>
      <c r="D2985" s="612"/>
      <c r="E2985" s="613"/>
      <c r="F2985" s="614"/>
      <c r="J2985" s="612"/>
      <c r="N2985" s="668"/>
      <c r="P2985" s="618"/>
      <c r="Q2985" s="618"/>
      <c r="R2985" s="618"/>
      <c r="S2985" s="618"/>
      <c r="T2985" s="618"/>
      <c r="U2985" s="618"/>
      <c r="V2985" s="618"/>
      <c r="W2985" s="618"/>
      <c r="X2985" s="618"/>
      <c r="Y2985" s="618"/>
      <c r="Z2985" s="618"/>
      <c r="AC2985" s="619"/>
      <c r="AD2985" s="620"/>
      <c r="AJ2985" s="668"/>
      <c r="AO2985" s="612"/>
      <c r="AP2985" s="612"/>
      <c r="AY2985" s="623"/>
      <c r="BD2985" s="611"/>
      <c r="BG2985" s="624"/>
      <c r="BH2985" s="625"/>
      <c r="BI2985" s="672"/>
      <c r="BO2985" s="612"/>
      <c r="BY2985" s="669"/>
      <c r="CA2985" s="669"/>
    </row>
    <row r="2986" spans="3:79" s="610" customFormat="1">
      <c r="C2986" s="611"/>
      <c r="D2986" s="612"/>
      <c r="E2986" s="613"/>
      <c r="F2986" s="614"/>
      <c r="J2986" s="612"/>
      <c r="N2986" s="668"/>
      <c r="P2986" s="618"/>
      <c r="Q2986" s="618"/>
      <c r="R2986" s="618"/>
      <c r="S2986" s="618"/>
      <c r="T2986" s="618"/>
      <c r="U2986" s="618"/>
      <c r="V2986" s="618"/>
      <c r="W2986" s="618"/>
      <c r="X2986" s="618"/>
      <c r="Y2986" s="618"/>
      <c r="Z2986" s="618"/>
      <c r="AC2986" s="619"/>
      <c r="AD2986" s="620"/>
      <c r="AJ2986" s="668"/>
      <c r="AO2986" s="612"/>
      <c r="AP2986" s="612"/>
      <c r="AY2986" s="623"/>
      <c r="BD2986" s="611"/>
      <c r="BG2986" s="624"/>
      <c r="BH2986" s="625"/>
      <c r="BI2986" s="672"/>
      <c r="BO2986" s="612"/>
      <c r="BY2986" s="669"/>
      <c r="CA2986" s="669"/>
    </row>
    <row r="2987" spans="3:79" s="610" customFormat="1">
      <c r="C2987" s="611"/>
      <c r="D2987" s="612"/>
      <c r="E2987" s="613"/>
      <c r="F2987" s="614"/>
      <c r="J2987" s="612"/>
      <c r="N2987" s="668"/>
      <c r="P2987" s="618"/>
      <c r="Q2987" s="618"/>
      <c r="R2987" s="618"/>
      <c r="S2987" s="618"/>
      <c r="T2987" s="618"/>
      <c r="U2987" s="618"/>
      <c r="V2987" s="618"/>
      <c r="W2987" s="618"/>
      <c r="X2987" s="618"/>
      <c r="Y2987" s="618"/>
      <c r="Z2987" s="618"/>
      <c r="AC2987" s="619"/>
      <c r="AD2987" s="620"/>
      <c r="AJ2987" s="668"/>
      <c r="AO2987" s="612"/>
      <c r="AP2987" s="612"/>
      <c r="AY2987" s="623"/>
      <c r="BD2987" s="611"/>
      <c r="BG2987" s="624"/>
      <c r="BH2987" s="625"/>
      <c r="BI2987" s="672"/>
      <c r="BO2987" s="612"/>
      <c r="BY2987" s="669"/>
      <c r="CA2987" s="669"/>
    </row>
    <row r="2988" spans="3:79" s="610" customFormat="1">
      <c r="C2988" s="611"/>
      <c r="D2988" s="612"/>
      <c r="E2988" s="613"/>
      <c r="F2988" s="614"/>
      <c r="J2988" s="612"/>
      <c r="N2988" s="668"/>
      <c r="P2988" s="618"/>
      <c r="Q2988" s="618"/>
      <c r="R2988" s="618"/>
      <c r="S2988" s="618"/>
      <c r="T2988" s="618"/>
      <c r="U2988" s="618"/>
      <c r="V2988" s="618"/>
      <c r="W2988" s="618"/>
      <c r="X2988" s="618"/>
      <c r="Y2988" s="618"/>
      <c r="Z2988" s="618"/>
      <c r="AC2988" s="619"/>
      <c r="AD2988" s="620"/>
      <c r="AJ2988" s="668"/>
      <c r="AO2988" s="612"/>
      <c r="AP2988" s="612"/>
      <c r="AY2988" s="623"/>
      <c r="BD2988" s="611"/>
      <c r="BG2988" s="624"/>
      <c r="BH2988" s="625"/>
      <c r="BI2988" s="672"/>
      <c r="BO2988" s="612"/>
      <c r="BY2988" s="669"/>
      <c r="CA2988" s="669"/>
    </row>
    <row r="2989" spans="3:79" s="610" customFormat="1">
      <c r="C2989" s="611"/>
      <c r="D2989" s="612"/>
      <c r="E2989" s="613"/>
      <c r="F2989" s="614"/>
      <c r="J2989" s="612"/>
      <c r="N2989" s="668"/>
      <c r="P2989" s="618"/>
      <c r="Q2989" s="618"/>
      <c r="R2989" s="618"/>
      <c r="S2989" s="618"/>
      <c r="T2989" s="618"/>
      <c r="U2989" s="618"/>
      <c r="V2989" s="618"/>
      <c r="W2989" s="618"/>
      <c r="X2989" s="618"/>
      <c r="Y2989" s="618"/>
      <c r="Z2989" s="618"/>
      <c r="AC2989" s="619"/>
      <c r="AD2989" s="620"/>
      <c r="AJ2989" s="668"/>
      <c r="AO2989" s="612"/>
      <c r="AP2989" s="612"/>
      <c r="AY2989" s="623"/>
      <c r="BD2989" s="611"/>
      <c r="BG2989" s="624"/>
      <c r="BH2989" s="625"/>
      <c r="BI2989" s="672"/>
      <c r="BO2989" s="612"/>
      <c r="BY2989" s="669"/>
      <c r="CA2989" s="669"/>
    </row>
    <row r="2990" spans="3:79" s="610" customFormat="1">
      <c r="C2990" s="611"/>
      <c r="D2990" s="612"/>
      <c r="E2990" s="613"/>
      <c r="F2990" s="614"/>
      <c r="J2990" s="612"/>
      <c r="N2990" s="668"/>
      <c r="P2990" s="618"/>
      <c r="Q2990" s="618"/>
      <c r="R2990" s="618"/>
      <c r="S2990" s="618"/>
      <c r="T2990" s="618"/>
      <c r="U2990" s="618"/>
      <c r="V2990" s="618"/>
      <c r="W2990" s="618"/>
      <c r="X2990" s="618"/>
      <c r="Y2990" s="618"/>
      <c r="Z2990" s="618"/>
      <c r="AC2990" s="619"/>
      <c r="AD2990" s="620"/>
      <c r="AJ2990" s="668"/>
      <c r="AO2990" s="612"/>
      <c r="AP2990" s="612"/>
      <c r="AY2990" s="623"/>
      <c r="BD2990" s="611"/>
      <c r="BG2990" s="624"/>
      <c r="BH2990" s="625"/>
      <c r="BI2990" s="672"/>
      <c r="BO2990" s="612"/>
      <c r="BY2990" s="669"/>
      <c r="CA2990" s="669"/>
    </row>
    <row r="2991" spans="3:79" s="610" customFormat="1">
      <c r="C2991" s="611"/>
      <c r="D2991" s="612"/>
      <c r="E2991" s="613"/>
      <c r="F2991" s="614"/>
      <c r="J2991" s="612"/>
      <c r="N2991" s="668"/>
      <c r="P2991" s="618"/>
      <c r="Q2991" s="618"/>
      <c r="R2991" s="618"/>
      <c r="S2991" s="618"/>
      <c r="T2991" s="618"/>
      <c r="U2991" s="618"/>
      <c r="V2991" s="618"/>
      <c r="W2991" s="618"/>
      <c r="X2991" s="618"/>
      <c r="Y2991" s="618"/>
      <c r="Z2991" s="618"/>
      <c r="AC2991" s="619"/>
      <c r="AD2991" s="620"/>
      <c r="AJ2991" s="668"/>
      <c r="AO2991" s="612"/>
      <c r="AP2991" s="612"/>
      <c r="AY2991" s="623"/>
      <c r="BD2991" s="611"/>
      <c r="BG2991" s="624"/>
      <c r="BH2991" s="625"/>
      <c r="BI2991" s="672"/>
      <c r="BO2991" s="612"/>
      <c r="BY2991" s="669"/>
      <c r="CA2991" s="669"/>
    </row>
    <row r="2992" spans="3:79" s="610" customFormat="1">
      <c r="C2992" s="611"/>
      <c r="D2992" s="612"/>
      <c r="E2992" s="613"/>
      <c r="F2992" s="614"/>
      <c r="J2992" s="612"/>
      <c r="N2992" s="668"/>
      <c r="P2992" s="618"/>
      <c r="Q2992" s="618"/>
      <c r="R2992" s="618"/>
      <c r="S2992" s="618"/>
      <c r="T2992" s="618"/>
      <c r="U2992" s="618"/>
      <c r="V2992" s="618"/>
      <c r="W2992" s="618"/>
      <c r="X2992" s="618"/>
      <c r="Y2992" s="618"/>
      <c r="Z2992" s="618"/>
      <c r="AC2992" s="619"/>
      <c r="AD2992" s="620"/>
      <c r="AJ2992" s="668"/>
      <c r="AO2992" s="612"/>
      <c r="AP2992" s="612"/>
      <c r="AY2992" s="623"/>
      <c r="BD2992" s="611"/>
      <c r="BG2992" s="624"/>
      <c r="BH2992" s="625"/>
      <c r="BI2992" s="672"/>
      <c r="BO2992" s="612"/>
      <c r="BY2992" s="669"/>
      <c r="CA2992" s="669"/>
    </row>
    <row r="2993" spans="3:79" s="610" customFormat="1">
      <c r="C2993" s="611"/>
      <c r="D2993" s="612"/>
      <c r="E2993" s="613"/>
      <c r="F2993" s="614"/>
      <c r="J2993" s="612"/>
      <c r="N2993" s="668"/>
      <c r="P2993" s="618"/>
      <c r="Q2993" s="618"/>
      <c r="R2993" s="618"/>
      <c r="S2993" s="618"/>
      <c r="T2993" s="618"/>
      <c r="U2993" s="618"/>
      <c r="V2993" s="618"/>
      <c r="W2993" s="618"/>
      <c r="X2993" s="618"/>
      <c r="Y2993" s="618"/>
      <c r="Z2993" s="618"/>
      <c r="AC2993" s="619"/>
      <c r="AD2993" s="620"/>
      <c r="AJ2993" s="668"/>
      <c r="AO2993" s="612"/>
      <c r="AP2993" s="612"/>
      <c r="AY2993" s="623"/>
      <c r="BD2993" s="611"/>
      <c r="BG2993" s="624"/>
      <c r="BH2993" s="625"/>
      <c r="BI2993" s="672"/>
      <c r="BO2993" s="612"/>
      <c r="BY2993" s="669"/>
      <c r="CA2993" s="669"/>
    </row>
    <row r="2994" spans="3:79" s="610" customFormat="1">
      <c r="C2994" s="611"/>
      <c r="D2994" s="612"/>
      <c r="E2994" s="613"/>
      <c r="F2994" s="614"/>
      <c r="J2994" s="612"/>
      <c r="N2994" s="668"/>
      <c r="P2994" s="618"/>
      <c r="Q2994" s="618"/>
      <c r="R2994" s="618"/>
      <c r="S2994" s="618"/>
      <c r="T2994" s="618"/>
      <c r="U2994" s="618"/>
      <c r="V2994" s="618"/>
      <c r="W2994" s="618"/>
      <c r="X2994" s="618"/>
      <c r="Y2994" s="618"/>
      <c r="Z2994" s="618"/>
      <c r="AC2994" s="619"/>
      <c r="AD2994" s="620"/>
      <c r="AJ2994" s="668"/>
      <c r="AO2994" s="612"/>
      <c r="AP2994" s="612"/>
      <c r="AY2994" s="623"/>
      <c r="BD2994" s="611"/>
      <c r="BG2994" s="624"/>
      <c r="BH2994" s="625"/>
      <c r="BI2994" s="672"/>
      <c r="BO2994" s="612"/>
      <c r="BY2994" s="669"/>
      <c r="CA2994" s="669"/>
    </row>
    <row r="2995" spans="3:79" s="610" customFormat="1">
      <c r="C2995" s="611"/>
      <c r="D2995" s="612"/>
      <c r="E2995" s="613"/>
      <c r="F2995" s="614"/>
      <c r="J2995" s="612"/>
      <c r="N2995" s="668"/>
      <c r="P2995" s="618"/>
      <c r="Q2995" s="618"/>
      <c r="R2995" s="618"/>
      <c r="S2995" s="618"/>
      <c r="T2995" s="618"/>
      <c r="U2995" s="618"/>
      <c r="V2995" s="618"/>
      <c r="W2995" s="618"/>
      <c r="X2995" s="618"/>
      <c r="Y2995" s="618"/>
      <c r="Z2995" s="618"/>
      <c r="AC2995" s="619"/>
      <c r="AD2995" s="620"/>
      <c r="AJ2995" s="668"/>
      <c r="AO2995" s="612"/>
      <c r="AP2995" s="612"/>
      <c r="AY2995" s="623"/>
      <c r="BD2995" s="611"/>
      <c r="BG2995" s="624"/>
      <c r="BH2995" s="625"/>
      <c r="BI2995" s="672"/>
      <c r="BO2995" s="612"/>
      <c r="BY2995" s="669"/>
      <c r="CA2995" s="669"/>
    </row>
    <row r="2996" spans="3:79" s="610" customFormat="1">
      <c r="C2996" s="611"/>
      <c r="D2996" s="612"/>
      <c r="E2996" s="613"/>
      <c r="F2996" s="614"/>
      <c r="J2996" s="612"/>
      <c r="N2996" s="668"/>
      <c r="P2996" s="618"/>
      <c r="Q2996" s="618"/>
      <c r="R2996" s="618"/>
      <c r="S2996" s="618"/>
      <c r="T2996" s="618"/>
      <c r="U2996" s="618"/>
      <c r="V2996" s="618"/>
      <c r="W2996" s="618"/>
      <c r="X2996" s="618"/>
      <c r="Y2996" s="618"/>
      <c r="Z2996" s="618"/>
      <c r="AC2996" s="619"/>
      <c r="AD2996" s="620"/>
      <c r="AJ2996" s="668"/>
      <c r="AO2996" s="612"/>
      <c r="AP2996" s="612"/>
      <c r="AY2996" s="623"/>
      <c r="BD2996" s="611"/>
      <c r="BG2996" s="624"/>
      <c r="BH2996" s="625"/>
      <c r="BI2996" s="672"/>
      <c r="BO2996" s="612"/>
      <c r="BY2996" s="669"/>
      <c r="CA2996" s="669"/>
    </row>
    <row r="2997" spans="3:79" s="610" customFormat="1">
      <c r="C2997" s="611"/>
      <c r="D2997" s="612"/>
      <c r="E2997" s="613"/>
      <c r="F2997" s="614"/>
      <c r="J2997" s="612"/>
      <c r="N2997" s="668"/>
      <c r="P2997" s="618"/>
      <c r="Q2997" s="618"/>
      <c r="R2997" s="618"/>
      <c r="S2997" s="618"/>
      <c r="T2997" s="618"/>
      <c r="U2997" s="618"/>
      <c r="V2997" s="618"/>
      <c r="W2997" s="618"/>
      <c r="X2997" s="618"/>
      <c r="Y2997" s="618"/>
      <c r="Z2997" s="618"/>
      <c r="AC2997" s="619"/>
      <c r="AD2997" s="620"/>
      <c r="AJ2997" s="668"/>
      <c r="AO2997" s="612"/>
      <c r="AP2997" s="612"/>
      <c r="AY2997" s="623"/>
      <c r="BD2997" s="611"/>
      <c r="BG2997" s="624"/>
      <c r="BH2997" s="625"/>
      <c r="BI2997" s="672"/>
      <c r="BO2997" s="612"/>
      <c r="BY2997" s="669"/>
      <c r="CA2997" s="669"/>
    </row>
    <row r="2998" spans="3:79" s="610" customFormat="1">
      <c r="C2998" s="611"/>
      <c r="D2998" s="612"/>
      <c r="E2998" s="613"/>
      <c r="F2998" s="614"/>
      <c r="J2998" s="612"/>
      <c r="N2998" s="668"/>
      <c r="P2998" s="618"/>
      <c r="Q2998" s="618"/>
      <c r="R2998" s="618"/>
      <c r="S2998" s="618"/>
      <c r="T2998" s="618"/>
      <c r="U2998" s="618"/>
      <c r="V2998" s="618"/>
      <c r="W2998" s="618"/>
      <c r="X2998" s="618"/>
      <c r="Y2998" s="618"/>
      <c r="Z2998" s="618"/>
      <c r="AC2998" s="619"/>
      <c r="AD2998" s="620"/>
      <c r="AJ2998" s="668"/>
      <c r="AO2998" s="612"/>
      <c r="AP2998" s="612"/>
      <c r="AY2998" s="623"/>
      <c r="BD2998" s="611"/>
      <c r="BG2998" s="624"/>
      <c r="BH2998" s="625"/>
      <c r="BI2998" s="672"/>
      <c r="BO2998" s="612"/>
      <c r="BY2998" s="669"/>
      <c r="CA2998" s="669"/>
    </row>
    <row r="2999" spans="3:79" s="610" customFormat="1">
      <c r="C2999" s="611"/>
      <c r="D2999" s="612"/>
      <c r="E2999" s="613"/>
      <c r="F2999" s="614"/>
      <c r="J2999" s="612"/>
      <c r="N2999" s="668"/>
      <c r="P2999" s="618"/>
      <c r="Q2999" s="618"/>
      <c r="R2999" s="618"/>
      <c r="S2999" s="618"/>
      <c r="T2999" s="618"/>
      <c r="U2999" s="618"/>
      <c r="V2999" s="618"/>
      <c r="W2999" s="618"/>
      <c r="X2999" s="618"/>
      <c r="Y2999" s="618"/>
      <c r="Z2999" s="618"/>
      <c r="AC2999" s="619"/>
      <c r="AD2999" s="620"/>
      <c r="AJ2999" s="668"/>
      <c r="AO2999" s="612"/>
      <c r="AP2999" s="612"/>
      <c r="AY2999" s="623"/>
      <c r="BD2999" s="611"/>
      <c r="BG2999" s="624"/>
      <c r="BH2999" s="625"/>
      <c r="BI2999" s="672"/>
      <c r="BO2999" s="612"/>
      <c r="BY2999" s="669"/>
      <c r="CA2999" s="669"/>
    </row>
    <row r="3000" spans="3:79" s="610" customFormat="1">
      <c r="C3000" s="611"/>
      <c r="D3000" s="612"/>
      <c r="E3000" s="613"/>
      <c r="F3000" s="614"/>
      <c r="J3000" s="612"/>
      <c r="N3000" s="668"/>
      <c r="P3000" s="618"/>
      <c r="Q3000" s="618"/>
      <c r="R3000" s="618"/>
      <c r="S3000" s="618"/>
      <c r="T3000" s="618"/>
      <c r="U3000" s="618"/>
      <c r="V3000" s="618"/>
      <c r="W3000" s="618"/>
      <c r="X3000" s="618"/>
      <c r="Y3000" s="618"/>
      <c r="Z3000" s="618"/>
      <c r="AC3000" s="619"/>
      <c r="AD3000" s="620"/>
      <c r="AJ3000" s="668"/>
      <c r="AO3000" s="612"/>
      <c r="AP3000" s="612"/>
      <c r="AY3000" s="623"/>
      <c r="BD3000" s="611"/>
      <c r="BG3000" s="624"/>
      <c r="BH3000" s="625"/>
      <c r="BI3000" s="672"/>
      <c r="BO3000" s="612"/>
      <c r="BY3000" s="669"/>
      <c r="CA3000" s="669"/>
    </row>
    <row r="3001" spans="3:79" s="610" customFormat="1">
      <c r="C3001" s="611"/>
      <c r="D3001" s="612"/>
      <c r="E3001" s="613"/>
      <c r="F3001" s="614"/>
      <c r="J3001" s="612"/>
      <c r="N3001" s="668"/>
      <c r="P3001" s="618"/>
      <c r="Q3001" s="618"/>
      <c r="R3001" s="618"/>
      <c r="S3001" s="618"/>
      <c r="T3001" s="618"/>
      <c r="U3001" s="618"/>
      <c r="V3001" s="618"/>
      <c r="W3001" s="618"/>
      <c r="X3001" s="618"/>
      <c r="Y3001" s="618"/>
      <c r="Z3001" s="618"/>
      <c r="AC3001" s="619"/>
      <c r="AD3001" s="620"/>
      <c r="AJ3001" s="668"/>
      <c r="AO3001" s="612"/>
      <c r="AP3001" s="612"/>
      <c r="AY3001" s="623"/>
      <c r="BD3001" s="611"/>
      <c r="BG3001" s="624"/>
      <c r="BH3001" s="625"/>
      <c r="BI3001" s="672"/>
      <c r="BO3001" s="612"/>
      <c r="BY3001" s="669"/>
      <c r="CA3001" s="669"/>
    </row>
    <row r="3002" spans="3:79" s="610" customFormat="1">
      <c r="C3002" s="611"/>
      <c r="D3002" s="612"/>
      <c r="E3002" s="613"/>
      <c r="F3002" s="614"/>
      <c r="J3002" s="612"/>
      <c r="N3002" s="668"/>
      <c r="P3002" s="618"/>
      <c r="Q3002" s="618"/>
      <c r="R3002" s="618"/>
      <c r="S3002" s="618"/>
      <c r="T3002" s="618"/>
      <c r="U3002" s="618"/>
      <c r="V3002" s="618"/>
      <c r="W3002" s="618"/>
      <c r="X3002" s="618"/>
      <c r="Y3002" s="618"/>
      <c r="Z3002" s="618"/>
      <c r="AC3002" s="619"/>
      <c r="AD3002" s="620"/>
      <c r="AJ3002" s="668"/>
      <c r="AO3002" s="612"/>
      <c r="AP3002" s="612"/>
      <c r="AY3002" s="623"/>
      <c r="BD3002" s="611"/>
      <c r="BG3002" s="624"/>
      <c r="BH3002" s="625"/>
      <c r="BI3002" s="672"/>
      <c r="BO3002" s="612"/>
      <c r="BY3002" s="669"/>
      <c r="CA3002" s="669"/>
    </row>
    <row r="3003" spans="3:79" s="610" customFormat="1">
      <c r="C3003" s="611"/>
      <c r="D3003" s="612"/>
      <c r="E3003" s="613"/>
      <c r="F3003" s="614"/>
      <c r="J3003" s="612"/>
      <c r="N3003" s="668"/>
      <c r="P3003" s="618"/>
      <c r="Q3003" s="618"/>
      <c r="R3003" s="618"/>
      <c r="S3003" s="618"/>
      <c r="T3003" s="618"/>
      <c r="U3003" s="618"/>
      <c r="V3003" s="618"/>
      <c r="W3003" s="618"/>
      <c r="X3003" s="618"/>
      <c r="Y3003" s="618"/>
      <c r="Z3003" s="618"/>
      <c r="AC3003" s="619"/>
      <c r="AD3003" s="620"/>
      <c r="AJ3003" s="668"/>
      <c r="AO3003" s="612"/>
      <c r="AP3003" s="612"/>
      <c r="AY3003" s="623"/>
      <c r="BD3003" s="611"/>
      <c r="BG3003" s="624"/>
      <c r="BH3003" s="625"/>
      <c r="BI3003" s="672"/>
      <c r="BO3003" s="612"/>
      <c r="BY3003" s="669"/>
      <c r="CA3003" s="669"/>
    </row>
    <row r="3004" spans="3:79" s="610" customFormat="1">
      <c r="C3004" s="611"/>
      <c r="D3004" s="612"/>
      <c r="E3004" s="613"/>
      <c r="F3004" s="614"/>
      <c r="J3004" s="612"/>
      <c r="N3004" s="668"/>
      <c r="P3004" s="618"/>
      <c r="Q3004" s="618"/>
      <c r="R3004" s="618"/>
      <c r="S3004" s="618"/>
      <c r="T3004" s="618"/>
      <c r="U3004" s="618"/>
      <c r="V3004" s="618"/>
      <c r="W3004" s="618"/>
      <c r="X3004" s="618"/>
      <c r="Y3004" s="618"/>
      <c r="Z3004" s="618"/>
      <c r="AC3004" s="619"/>
      <c r="AD3004" s="620"/>
      <c r="AJ3004" s="668"/>
      <c r="AO3004" s="612"/>
      <c r="AP3004" s="612"/>
      <c r="AY3004" s="623"/>
      <c r="BD3004" s="611"/>
      <c r="BG3004" s="624"/>
      <c r="BH3004" s="625"/>
      <c r="BI3004" s="672"/>
      <c r="BO3004" s="612"/>
      <c r="BY3004" s="669"/>
      <c r="CA3004" s="669"/>
    </row>
    <row r="3005" spans="3:79" s="610" customFormat="1">
      <c r="C3005" s="611"/>
      <c r="D3005" s="612"/>
      <c r="E3005" s="613"/>
      <c r="F3005" s="614"/>
      <c r="J3005" s="612"/>
      <c r="N3005" s="668"/>
      <c r="P3005" s="618"/>
      <c r="Q3005" s="618"/>
      <c r="R3005" s="618"/>
      <c r="S3005" s="618"/>
      <c r="T3005" s="618"/>
      <c r="U3005" s="618"/>
      <c r="V3005" s="618"/>
      <c r="W3005" s="618"/>
      <c r="X3005" s="618"/>
      <c r="Y3005" s="618"/>
      <c r="Z3005" s="618"/>
      <c r="AC3005" s="619"/>
      <c r="AD3005" s="620"/>
      <c r="AJ3005" s="668"/>
      <c r="AO3005" s="612"/>
      <c r="AP3005" s="612"/>
      <c r="AY3005" s="623"/>
      <c r="BD3005" s="611"/>
      <c r="BG3005" s="624"/>
      <c r="BH3005" s="625"/>
      <c r="BI3005" s="672"/>
      <c r="BO3005" s="612"/>
      <c r="BY3005" s="669"/>
      <c r="CA3005" s="669"/>
    </row>
    <row r="3006" spans="3:79" s="610" customFormat="1">
      <c r="C3006" s="611"/>
      <c r="D3006" s="612"/>
      <c r="E3006" s="613"/>
      <c r="F3006" s="614"/>
      <c r="J3006" s="612"/>
      <c r="N3006" s="668"/>
      <c r="P3006" s="618"/>
      <c r="Q3006" s="618"/>
      <c r="R3006" s="618"/>
      <c r="S3006" s="618"/>
      <c r="T3006" s="618"/>
      <c r="U3006" s="618"/>
      <c r="V3006" s="618"/>
      <c r="W3006" s="618"/>
      <c r="X3006" s="618"/>
      <c r="Y3006" s="618"/>
      <c r="Z3006" s="618"/>
      <c r="AC3006" s="619"/>
      <c r="AD3006" s="620"/>
      <c r="AJ3006" s="668"/>
      <c r="AO3006" s="612"/>
      <c r="AP3006" s="612"/>
      <c r="AY3006" s="623"/>
      <c r="BD3006" s="611"/>
      <c r="BG3006" s="624"/>
      <c r="BH3006" s="625"/>
      <c r="BI3006" s="672"/>
      <c r="BO3006" s="612"/>
      <c r="BY3006" s="669"/>
      <c r="CA3006" s="669"/>
    </row>
    <row r="3007" spans="3:79" s="610" customFormat="1">
      <c r="C3007" s="611"/>
      <c r="D3007" s="612"/>
      <c r="E3007" s="613"/>
      <c r="F3007" s="614"/>
      <c r="J3007" s="612"/>
      <c r="N3007" s="668"/>
      <c r="P3007" s="618"/>
      <c r="Q3007" s="618"/>
      <c r="R3007" s="618"/>
      <c r="S3007" s="618"/>
      <c r="T3007" s="618"/>
      <c r="U3007" s="618"/>
      <c r="V3007" s="618"/>
      <c r="W3007" s="618"/>
      <c r="X3007" s="618"/>
      <c r="Y3007" s="618"/>
      <c r="Z3007" s="618"/>
      <c r="AC3007" s="619"/>
      <c r="AD3007" s="620"/>
      <c r="AJ3007" s="668"/>
      <c r="AO3007" s="612"/>
      <c r="AP3007" s="612"/>
      <c r="AY3007" s="623"/>
      <c r="BD3007" s="611"/>
      <c r="BG3007" s="624"/>
      <c r="BH3007" s="625"/>
      <c r="BI3007" s="672"/>
      <c r="BO3007" s="612"/>
      <c r="BY3007" s="669"/>
      <c r="CA3007" s="669"/>
    </row>
    <row r="3008" spans="3:79" s="610" customFormat="1">
      <c r="C3008" s="611"/>
      <c r="D3008" s="612"/>
      <c r="E3008" s="613"/>
      <c r="F3008" s="614"/>
      <c r="J3008" s="612"/>
      <c r="N3008" s="668"/>
      <c r="P3008" s="618"/>
      <c r="Q3008" s="618"/>
      <c r="R3008" s="618"/>
      <c r="S3008" s="618"/>
      <c r="T3008" s="618"/>
      <c r="U3008" s="618"/>
      <c r="V3008" s="618"/>
      <c r="W3008" s="618"/>
      <c r="X3008" s="618"/>
      <c r="Y3008" s="618"/>
      <c r="Z3008" s="618"/>
      <c r="AC3008" s="619"/>
      <c r="AD3008" s="620"/>
      <c r="AJ3008" s="668"/>
      <c r="AO3008" s="612"/>
      <c r="AP3008" s="612"/>
      <c r="AY3008" s="623"/>
      <c r="BD3008" s="611"/>
      <c r="BG3008" s="624"/>
      <c r="BH3008" s="625"/>
      <c r="BI3008" s="672"/>
      <c r="BO3008" s="612"/>
      <c r="BY3008" s="669"/>
      <c r="CA3008" s="669"/>
    </row>
    <row r="3009" spans="3:79" s="610" customFormat="1">
      <c r="C3009" s="611"/>
      <c r="D3009" s="612"/>
      <c r="E3009" s="613"/>
      <c r="F3009" s="614"/>
      <c r="J3009" s="612"/>
      <c r="N3009" s="668"/>
      <c r="P3009" s="618"/>
      <c r="Q3009" s="618"/>
      <c r="R3009" s="618"/>
      <c r="S3009" s="618"/>
      <c r="T3009" s="618"/>
      <c r="U3009" s="618"/>
      <c r="V3009" s="618"/>
      <c r="W3009" s="618"/>
      <c r="X3009" s="618"/>
      <c r="Y3009" s="618"/>
      <c r="Z3009" s="618"/>
      <c r="AC3009" s="619"/>
      <c r="AD3009" s="620"/>
      <c r="AJ3009" s="668"/>
      <c r="AO3009" s="612"/>
      <c r="AP3009" s="612"/>
      <c r="AY3009" s="623"/>
      <c r="BD3009" s="611"/>
      <c r="BG3009" s="624"/>
      <c r="BH3009" s="625"/>
      <c r="BI3009" s="672"/>
      <c r="BO3009" s="612"/>
      <c r="BY3009" s="669"/>
      <c r="CA3009" s="669"/>
    </row>
    <row r="3010" spans="3:79" s="610" customFormat="1">
      <c r="C3010" s="611"/>
      <c r="D3010" s="612"/>
      <c r="E3010" s="613"/>
      <c r="F3010" s="614"/>
      <c r="J3010" s="612"/>
      <c r="N3010" s="668"/>
      <c r="P3010" s="618"/>
      <c r="Q3010" s="618"/>
      <c r="R3010" s="618"/>
      <c r="S3010" s="618"/>
      <c r="T3010" s="618"/>
      <c r="U3010" s="618"/>
      <c r="V3010" s="618"/>
      <c r="W3010" s="618"/>
      <c r="X3010" s="618"/>
      <c r="Y3010" s="618"/>
      <c r="Z3010" s="618"/>
      <c r="AC3010" s="619"/>
      <c r="AD3010" s="620"/>
      <c r="AJ3010" s="668"/>
      <c r="AO3010" s="612"/>
      <c r="AP3010" s="612"/>
      <c r="AY3010" s="623"/>
      <c r="BD3010" s="611"/>
      <c r="BG3010" s="624"/>
      <c r="BH3010" s="625"/>
      <c r="BI3010" s="672"/>
      <c r="BO3010" s="612"/>
      <c r="BY3010" s="669"/>
      <c r="CA3010" s="669"/>
    </row>
    <row r="3011" spans="3:79" s="610" customFormat="1">
      <c r="C3011" s="611"/>
      <c r="D3011" s="612"/>
      <c r="E3011" s="613"/>
      <c r="F3011" s="614"/>
      <c r="J3011" s="612"/>
      <c r="N3011" s="668"/>
      <c r="P3011" s="618"/>
      <c r="Q3011" s="618"/>
      <c r="R3011" s="618"/>
      <c r="S3011" s="618"/>
      <c r="T3011" s="618"/>
      <c r="U3011" s="618"/>
      <c r="V3011" s="618"/>
      <c r="W3011" s="618"/>
      <c r="X3011" s="618"/>
      <c r="Y3011" s="618"/>
      <c r="Z3011" s="618"/>
      <c r="AC3011" s="619"/>
      <c r="AD3011" s="620"/>
      <c r="AJ3011" s="668"/>
      <c r="AO3011" s="612"/>
      <c r="AP3011" s="612"/>
      <c r="AY3011" s="623"/>
      <c r="BD3011" s="611"/>
      <c r="BG3011" s="624"/>
      <c r="BH3011" s="625"/>
      <c r="BI3011" s="672"/>
      <c r="BO3011" s="612"/>
      <c r="BY3011" s="669"/>
      <c r="CA3011" s="669"/>
    </row>
    <row r="3012" spans="3:79" s="610" customFormat="1">
      <c r="C3012" s="611"/>
      <c r="D3012" s="612"/>
      <c r="E3012" s="613"/>
      <c r="F3012" s="614"/>
      <c r="J3012" s="612"/>
      <c r="N3012" s="668"/>
      <c r="P3012" s="618"/>
      <c r="Q3012" s="618"/>
      <c r="R3012" s="618"/>
      <c r="S3012" s="618"/>
      <c r="T3012" s="618"/>
      <c r="U3012" s="618"/>
      <c r="V3012" s="618"/>
      <c r="W3012" s="618"/>
      <c r="X3012" s="618"/>
      <c r="Y3012" s="618"/>
      <c r="Z3012" s="618"/>
      <c r="AC3012" s="619"/>
      <c r="AD3012" s="620"/>
      <c r="AJ3012" s="668"/>
      <c r="AO3012" s="612"/>
      <c r="AP3012" s="612"/>
      <c r="AY3012" s="623"/>
      <c r="BD3012" s="611"/>
      <c r="BG3012" s="624"/>
      <c r="BH3012" s="625"/>
      <c r="BI3012" s="672"/>
      <c r="BO3012" s="612"/>
      <c r="BY3012" s="669"/>
      <c r="CA3012" s="669"/>
    </row>
    <row r="3013" spans="3:79" s="610" customFormat="1">
      <c r="C3013" s="611"/>
      <c r="D3013" s="612"/>
      <c r="E3013" s="613"/>
      <c r="F3013" s="614"/>
      <c r="J3013" s="612"/>
      <c r="N3013" s="668"/>
      <c r="P3013" s="618"/>
      <c r="Q3013" s="618"/>
      <c r="R3013" s="618"/>
      <c r="S3013" s="618"/>
      <c r="T3013" s="618"/>
      <c r="U3013" s="618"/>
      <c r="V3013" s="618"/>
      <c r="W3013" s="618"/>
      <c r="X3013" s="618"/>
      <c r="Y3013" s="618"/>
      <c r="Z3013" s="618"/>
      <c r="AC3013" s="619"/>
      <c r="AD3013" s="620"/>
      <c r="AJ3013" s="668"/>
      <c r="AO3013" s="612"/>
      <c r="AP3013" s="612"/>
      <c r="AY3013" s="623"/>
      <c r="BD3013" s="611"/>
      <c r="BG3013" s="624"/>
      <c r="BH3013" s="625"/>
      <c r="BI3013" s="672"/>
      <c r="BO3013" s="612"/>
      <c r="BY3013" s="669"/>
      <c r="CA3013" s="669"/>
    </row>
    <row r="3014" spans="3:79" s="610" customFormat="1">
      <c r="C3014" s="611"/>
      <c r="D3014" s="612"/>
      <c r="E3014" s="613"/>
      <c r="F3014" s="614"/>
      <c r="J3014" s="612"/>
      <c r="N3014" s="668"/>
      <c r="P3014" s="618"/>
      <c r="Q3014" s="618"/>
      <c r="R3014" s="618"/>
      <c r="S3014" s="618"/>
      <c r="T3014" s="618"/>
      <c r="U3014" s="618"/>
      <c r="V3014" s="618"/>
      <c r="W3014" s="618"/>
      <c r="X3014" s="618"/>
      <c r="Y3014" s="618"/>
      <c r="Z3014" s="618"/>
      <c r="AC3014" s="619"/>
      <c r="AD3014" s="620"/>
      <c r="AJ3014" s="668"/>
      <c r="AO3014" s="612"/>
      <c r="AP3014" s="612"/>
      <c r="AY3014" s="623"/>
      <c r="BD3014" s="611"/>
      <c r="BG3014" s="624"/>
      <c r="BH3014" s="625"/>
      <c r="BI3014" s="672"/>
      <c r="BO3014" s="612"/>
      <c r="BY3014" s="669"/>
      <c r="CA3014" s="669"/>
    </row>
    <row r="3015" spans="3:79" s="610" customFormat="1">
      <c r="C3015" s="611"/>
      <c r="D3015" s="612"/>
      <c r="E3015" s="613"/>
      <c r="F3015" s="614"/>
      <c r="J3015" s="612"/>
      <c r="N3015" s="668"/>
      <c r="P3015" s="618"/>
      <c r="Q3015" s="618"/>
      <c r="R3015" s="618"/>
      <c r="S3015" s="618"/>
      <c r="T3015" s="618"/>
      <c r="U3015" s="618"/>
      <c r="V3015" s="618"/>
      <c r="W3015" s="618"/>
      <c r="X3015" s="618"/>
      <c r="Y3015" s="618"/>
      <c r="Z3015" s="618"/>
      <c r="AC3015" s="619"/>
      <c r="AD3015" s="620"/>
      <c r="AJ3015" s="668"/>
      <c r="AO3015" s="612"/>
      <c r="AP3015" s="612"/>
      <c r="AY3015" s="623"/>
      <c r="BD3015" s="611"/>
      <c r="BG3015" s="624"/>
      <c r="BH3015" s="625"/>
      <c r="BI3015" s="672"/>
      <c r="BO3015" s="612"/>
      <c r="BY3015" s="669"/>
      <c r="CA3015" s="669"/>
    </row>
    <row r="3016" spans="3:79" s="610" customFormat="1">
      <c r="C3016" s="611"/>
      <c r="D3016" s="612"/>
      <c r="E3016" s="613"/>
      <c r="F3016" s="614"/>
      <c r="J3016" s="612"/>
      <c r="N3016" s="668"/>
      <c r="P3016" s="618"/>
      <c r="Q3016" s="618"/>
      <c r="R3016" s="618"/>
      <c r="S3016" s="618"/>
      <c r="T3016" s="618"/>
      <c r="U3016" s="618"/>
      <c r="V3016" s="618"/>
      <c r="W3016" s="618"/>
      <c r="X3016" s="618"/>
      <c r="Y3016" s="618"/>
      <c r="Z3016" s="618"/>
      <c r="AC3016" s="619"/>
      <c r="AD3016" s="620"/>
      <c r="AJ3016" s="668"/>
      <c r="AO3016" s="612"/>
      <c r="AP3016" s="612"/>
      <c r="AY3016" s="623"/>
      <c r="BD3016" s="611"/>
      <c r="BG3016" s="624"/>
      <c r="BH3016" s="625"/>
      <c r="BI3016" s="672"/>
      <c r="BO3016" s="612"/>
      <c r="BY3016" s="669"/>
      <c r="CA3016" s="669"/>
    </row>
    <row r="3017" spans="3:79" s="610" customFormat="1">
      <c r="C3017" s="611"/>
      <c r="D3017" s="612"/>
      <c r="E3017" s="613"/>
      <c r="F3017" s="614"/>
      <c r="J3017" s="612"/>
      <c r="N3017" s="668"/>
      <c r="P3017" s="618"/>
      <c r="Q3017" s="618"/>
      <c r="R3017" s="618"/>
      <c r="S3017" s="618"/>
      <c r="T3017" s="618"/>
      <c r="U3017" s="618"/>
      <c r="V3017" s="618"/>
      <c r="W3017" s="618"/>
      <c r="X3017" s="618"/>
      <c r="Y3017" s="618"/>
      <c r="Z3017" s="618"/>
      <c r="AC3017" s="619"/>
      <c r="AD3017" s="620"/>
      <c r="AJ3017" s="668"/>
      <c r="AO3017" s="612"/>
      <c r="AP3017" s="612"/>
      <c r="AY3017" s="623"/>
      <c r="BD3017" s="611"/>
      <c r="BG3017" s="624"/>
      <c r="BH3017" s="625"/>
      <c r="BI3017" s="672"/>
      <c r="BO3017" s="612"/>
      <c r="BY3017" s="669"/>
      <c r="CA3017" s="669"/>
    </row>
    <row r="3018" spans="3:79" s="610" customFormat="1">
      <c r="C3018" s="611"/>
      <c r="D3018" s="612"/>
      <c r="E3018" s="613"/>
      <c r="F3018" s="614"/>
      <c r="J3018" s="612"/>
      <c r="N3018" s="668"/>
      <c r="P3018" s="618"/>
      <c r="Q3018" s="618"/>
      <c r="R3018" s="618"/>
      <c r="S3018" s="618"/>
      <c r="T3018" s="618"/>
      <c r="U3018" s="618"/>
      <c r="V3018" s="618"/>
      <c r="W3018" s="618"/>
      <c r="X3018" s="618"/>
      <c r="Y3018" s="618"/>
      <c r="Z3018" s="618"/>
      <c r="AC3018" s="619"/>
      <c r="AD3018" s="620"/>
      <c r="AJ3018" s="668"/>
      <c r="AO3018" s="612"/>
      <c r="AP3018" s="612"/>
      <c r="AY3018" s="623"/>
      <c r="BD3018" s="611"/>
      <c r="BG3018" s="624"/>
      <c r="BH3018" s="625"/>
      <c r="BI3018" s="672"/>
      <c r="BO3018" s="612"/>
      <c r="BY3018" s="669"/>
      <c r="CA3018" s="669"/>
    </row>
    <row r="3019" spans="3:79" s="610" customFormat="1">
      <c r="C3019" s="611"/>
      <c r="D3019" s="612"/>
      <c r="E3019" s="613"/>
      <c r="F3019" s="614"/>
      <c r="J3019" s="612"/>
      <c r="N3019" s="668"/>
      <c r="P3019" s="618"/>
      <c r="Q3019" s="618"/>
      <c r="R3019" s="618"/>
      <c r="S3019" s="618"/>
      <c r="T3019" s="618"/>
      <c r="U3019" s="618"/>
      <c r="V3019" s="618"/>
      <c r="W3019" s="618"/>
      <c r="X3019" s="618"/>
      <c r="Y3019" s="618"/>
      <c r="Z3019" s="618"/>
      <c r="AC3019" s="619"/>
      <c r="AD3019" s="620"/>
      <c r="AJ3019" s="668"/>
      <c r="AO3019" s="612"/>
      <c r="AP3019" s="612"/>
      <c r="AY3019" s="623"/>
      <c r="BD3019" s="611"/>
      <c r="BG3019" s="624"/>
      <c r="BH3019" s="625"/>
      <c r="BI3019" s="672"/>
      <c r="BO3019" s="612"/>
      <c r="BY3019" s="669"/>
      <c r="CA3019" s="669"/>
    </row>
    <row r="3020" spans="3:79" s="610" customFormat="1">
      <c r="C3020" s="611"/>
      <c r="D3020" s="612"/>
      <c r="E3020" s="613"/>
      <c r="F3020" s="614"/>
      <c r="J3020" s="612"/>
      <c r="N3020" s="668"/>
      <c r="P3020" s="618"/>
      <c r="Q3020" s="618"/>
      <c r="R3020" s="618"/>
      <c r="S3020" s="618"/>
      <c r="T3020" s="618"/>
      <c r="U3020" s="618"/>
      <c r="V3020" s="618"/>
      <c r="W3020" s="618"/>
      <c r="X3020" s="618"/>
      <c r="Y3020" s="618"/>
      <c r="Z3020" s="618"/>
      <c r="AC3020" s="619"/>
      <c r="AD3020" s="620"/>
      <c r="AJ3020" s="668"/>
      <c r="AO3020" s="612"/>
      <c r="AP3020" s="612"/>
      <c r="AY3020" s="623"/>
      <c r="BD3020" s="611"/>
      <c r="BG3020" s="624"/>
      <c r="BH3020" s="625"/>
      <c r="BI3020" s="672"/>
      <c r="BO3020" s="612"/>
      <c r="BY3020" s="669"/>
      <c r="CA3020" s="669"/>
    </row>
    <row r="3021" spans="3:79" s="610" customFormat="1">
      <c r="C3021" s="611"/>
      <c r="D3021" s="612"/>
      <c r="E3021" s="613"/>
      <c r="F3021" s="614"/>
      <c r="J3021" s="612"/>
      <c r="N3021" s="668"/>
      <c r="P3021" s="618"/>
      <c r="Q3021" s="618"/>
      <c r="R3021" s="618"/>
      <c r="S3021" s="618"/>
      <c r="T3021" s="618"/>
      <c r="U3021" s="618"/>
      <c r="V3021" s="618"/>
      <c r="W3021" s="618"/>
      <c r="X3021" s="618"/>
      <c r="Y3021" s="618"/>
      <c r="Z3021" s="618"/>
      <c r="AC3021" s="619"/>
      <c r="AD3021" s="620"/>
      <c r="AJ3021" s="668"/>
      <c r="AO3021" s="612"/>
      <c r="AP3021" s="612"/>
      <c r="AY3021" s="623"/>
      <c r="BD3021" s="611"/>
      <c r="BG3021" s="624"/>
      <c r="BH3021" s="625"/>
      <c r="BI3021" s="672"/>
      <c r="BO3021" s="612"/>
      <c r="BY3021" s="669"/>
      <c r="CA3021" s="669"/>
    </row>
    <row r="3022" spans="3:79" s="610" customFormat="1">
      <c r="C3022" s="611"/>
      <c r="D3022" s="612"/>
      <c r="E3022" s="613"/>
      <c r="F3022" s="614"/>
      <c r="J3022" s="612"/>
      <c r="N3022" s="668"/>
      <c r="P3022" s="618"/>
      <c r="Q3022" s="618"/>
      <c r="R3022" s="618"/>
      <c r="S3022" s="618"/>
      <c r="T3022" s="618"/>
      <c r="U3022" s="618"/>
      <c r="V3022" s="618"/>
      <c r="W3022" s="618"/>
      <c r="X3022" s="618"/>
      <c r="Y3022" s="618"/>
      <c r="Z3022" s="618"/>
      <c r="AC3022" s="619"/>
      <c r="AD3022" s="620"/>
      <c r="AJ3022" s="668"/>
      <c r="AO3022" s="612"/>
      <c r="AP3022" s="612"/>
      <c r="AY3022" s="623"/>
      <c r="BD3022" s="611"/>
      <c r="BG3022" s="624"/>
      <c r="BH3022" s="625"/>
      <c r="BI3022" s="672"/>
      <c r="BO3022" s="612"/>
      <c r="BY3022" s="669"/>
      <c r="CA3022" s="669"/>
    </row>
    <row r="3023" spans="3:79" s="610" customFormat="1">
      <c r="C3023" s="611"/>
      <c r="D3023" s="612"/>
      <c r="E3023" s="613"/>
      <c r="F3023" s="614"/>
      <c r="J3023" s="612"/>
      <c r="N3023" s="668"/>
      <c r="P3023" s="618"/>
      <c r="Q3023" s="618"/>
      <c r="R3023" s="618"/>
      <c r="S3023" s="618"/>
      <c r="T3023" s="618"/>
      <c r="U3023" s="618"/>
      <c r="V3023" s="618"/>
      <c r="W3023" s="618"/>
      <c r="X3023" s="618"/>
      <c r="Y3023" s="618"/>
      <c r="Z3023" s="618"/>
      <c r="AC3023" s="619"/>
      <c r="AD3023" s="620"/>
      <c r="AJ3023" s="668"/>
      <c r="AO3023" s="612"/>
      <c r="AP3023" s="612"/>
      <c r="AY3023" s="623"/>
      <c r="BD3023" s="611"/>
      <c r="BG3023" s="624"/>
      <c r="BH3023" s="625"/>
      <c r="BI3023" s="672"/>
      <c r="BO3023" s="612"/>
      <c r="BY3023" s="669"/>
      <c r="CA3023" s="669"/>
    </row>
    <row r="3024" spans="3:79" s="610" customFormat="1">
      <c r="C3024" s="611"/>
      <c r="D3024" s="612"/>
      <c r="E3024" s="613"/>
      <c r="F3024" s="614"/>
      <c r="J3024" s="612"/>
      <c r="N3024" s="668"/>
      <c r="P3024" s="618"/>
      <c r="Q3024" s="618"/>
      <c r="R3024" s="618"/>
      <c r="S3024" s="618"/>
      <c r="T3024" s="618"/>
      <c r="U3024" s="618"/>
      <c r="V3024" s="618"/>
      <c r="W3024" s="618"/>
      <c r="X3024" s="618"/>
      <c r="Y3024" s="618"/>
      <c r="Z3024" s="618"/>
      <c r="AC3024" s="619"/>
      <c r="AD3024" s="620"/>
      <c r="AJ3024" s="668"/>
      <c r="AO3024" s="612"/>
      <c r="AP3024" s="612"/>
      <c r="AY3024" s="623"/>
      <c r="BD3024" s="611"/>
      <c r="BG3024" s="624"/>
      <c r="BH3024" s="625"/>
      <c r="BI3024" s="672"/>
      <c r="BO3024" s="612"/>
      <c r="BY3024" s="669"/>
      <c r="CA3024" s="669"/>
    </row>
    <row r="3025" spans="3:79" s="610" customFormat="1">
      <c r="C3025" s="611"/>
      <c r="D3025" s="612"/>
      <c r="E3025" s="613"/>
      <c r="F3025" s="614"/>
      <c r="J3025" s="612"/>
      <c r="N3025" s="668"/>
      <c r="P3025" s="618"/>
      <c r="Q3025" s="618"/>
      <c r="R3025" s="618"/>
      <c r="S3025" s="618"/>
      <c r="T3025" s="618"/>
      <c r="U3025" s="618"/>
      <c r="V3025" s="618"/>
      <c r="W3025" s="618"/>
      <c r="X3025" s="618"/>
      <c r="Y3025" s="618"/>
      <c r="Z3025" s="618"/>
      <c r="AC3025" s="619"/>
      <c r="AD3025" s="620"/>
      <c r="AJ3025" s="668"/>
      <c r="AO3025" s="612"/>
      <c r="AP3025" s="612"/>
      <c r="AY3025" s="623"/>
      <c r="BD3025" s="611"/>
      <c r="BG3025" s="624"/>
      <c r="BH3025" s="625"/>
      <c r="BI3025" s="672"/>
      <c r="BO3025" s="612"/>
      <c r="BY3025" s="669"/>
      <c r="CA3025" s="669"/>
    </row>
    <row r="3026" spans="3:79" s="610" customFormat="1">
      <c r="C3026" s="611"/>
      <c r="D3026" s="612"/>
      <c r="E3026" s="613"/>
      <c r="F3026" s="614"/>
      <c r="J3026" s="612"/>
      <c r="N3026" s="668"/>
      <c r="P3026" s="618"/>
      <c r="Q3026" s="618"/>
      <c r="R3026" s="618"/>
      <c r="S3026" s="618"/>
      <c r="T3026" s="618"/>
      <c r="U3026" s="618"/>
      <c r="V3026" s="618"/>
      <c r="W3026" s="618"/>
      <c r="X3026" s="618"/>
      <c r="Y3026" s="618"/>
      <c r="Z3026" s="618"/>
      <c r="AC3026" s="619"/>
      <c r="AD3026" s="620"/>
      <c r="AJ3026" s="668"/>
      <c r="AO3026" s="612"/>
      <c r="AP3026" s="612"/>
      <c r="AY3026" s="623"/>
      <c r="BD3026" s="611"/>
      <c r="BG3026" s="624"/>
      <c r="BH3026" s="625"/>
      <c r="BI3026" s="672"/>
      <c r="BO3026" s="612"/>
      <c r="BY3026" s="669"/>
      <c r="CA3026" s="669"/>
    </row>
    <row r="3027" spans="3:79" s="610" customFormat="1">
      <c r="C3027" s="611"/>
      <c r="D3027" s="612"/>
      <c r="E3027" s="613"/>
      <c r="F3027" s="614"/>
      <c r="J3027" s="612"/>
      <c r="N3027" s="668"/>
      <c r="P3027" s="618"/>
      <c r="Q3027" s="618"/>
      <c r="R3027" s="618"/>
      <c r="S3027" s="618"/>
      <c r="T3027" s="618"/>
      <c r="U3027" s="618"/>
      <c r="V3027" s="618"/>
      <c r="W3027" s="618"/>
      <c r="X3027" s="618"/>
      <c r="Y3027" s="618"/>
      <c r="Z3027" s="618"/>
      <c r="AC3027" s="619"/>
      <c r="AD3027" s="620"/>
      <c r="AJ3027" s="668"/>
      <c r="AO3027" s="612"/>
      <c r="AP3027" s="612"/>
      <c r="AY3027" s="623"/>
      <c r="BD3027" s="611"/>
      <c r="BG3027" s="624"/>
      <c r="BH3027" s="625"/>
      <c r="BI3027" s="672"/>
      <c r="BO3027" s="612"/>
      <c r="BY3027" s="669"/>
      <c r="CA3027" s="669"/>
    </row>
    <row r="3028" spans="3:79" s="610" customFormat="1">
      <c r="C3028" s="611"/>
      <c r="D3028" s="612"/>
      <c r="E3028" s="613"/>
      <c r="F3028" s="614"/>
      <c r="J3028" s="612"/>
      <c r="N3028" s="668"/>
      <c r="P3028" s="618"/>
      <c r="Q3028" s="618"/>
      <c r="R3028" s="618"/>
      <c r="S3028" s="618"/>
      <c r="T3028" s="618"/>
      <c r="U3028" s="618"/>
      <c r="V3028" s="618"/>
      <c r="W3028" s="618"/>
      <c r="X3028" s="618"/>
      <c r="Y3028" s="618"/>
      <c r="Z3028" s="618"/>
      <c r="AC3028" s="619"/>
      <c r="AD3028" s="620"/>
      <c r="AJ3028" s="668"/>
      <c r="AO3028" s="612"/>
      <c r="AP3028" s="612"/>
      <c r="AY3028" s="623"/>
      <c r="BD3028" s="611"/>
      <c r="BG3028" s="624"/>
      <c r="BH3028" s="625"/>
      <c r="BI3028" s="672"/>
      <c r="BO3028" s="612"/>
      <c r="BY3028" s="669"/>
      <c r="CA3028" s="669"/>
    </row>
    <row r="3029" spans="3:79" s="610" customFormat="1">
      <c r="C3029" s="611"/>
      <c r="D3029" s="612"/>
      <c r="E3029" s="613"/>
      <c r="F3029" s="614"/>
      <c r="J3029" s="612"/>
      <c r="N3029" s="668"/>
      <c r="P3029" s="618"/>
      <c r="Q3029" s="618"/>
      <c r="R3029" s="618"/>
      <c r="S3029" s="618"/>
      <c r="T3029" s="618"/>
      <c r="U3029" s="618"/>
      <c r="V3029" s="618"/>
      <c r="W3029" s="618"/>
      <c r="X3029" s="618"/>
      <c r="Y3029" s="618"/>
      <c r="Z3029" s="618"/>
      <c r="AC3029" s="619"/>
      <c r="AD3029" s="620"/>
      <c r="AJ3029" s="668"/>
      <c r="AO3029" s="612"/>
      <c r="AP3029" s="612"/>
      <c r="AY3029" s="623"/>
      <c r="BD3029" s="611"/>
      <c r="BG3029" s="624"/>
      <c r="BH3029" s="625"/>
      <c r="BI3029" s="672"/>
      <c r="BO3029" s="612"/>
      <c r="BY3029" s="669"/>
      <c r="CA3029" s="669"/>
    </row>
    <row r="3030" spans="3:79" s="610" customFormat="1">
      <c r="C3030" s="611"/>
      <c r="D3030" s="612"/>
      <c r="E3030" s="613"/>
      <c r="F3030" s="614"/>
      <c r="J3030" s="612"/>
      <c r="N3030" s="668"/>
      <c r="P3030" s="618"/>
      <c r="Q3030" s="618"/>
      <c r="R3030" s="618"/>
      <c r="S3030" s="618"/>
      <c r="T3030" s="618"/>
      <c r="U3030" s="618"/>
      <c r="V3030" s="618"/>
      <c r="W3030" s="618"/>
      <c r="X3030" s="618"/>
      <c r="Y3030" s="618"/>
      <c r="Z3030" s="618"/>
      <c r="AC3030" s="619"/>
      <c r="AD3030" s="620"/>
      <c r="AJ3030" s="668"/>
      <c r="AO3030" s="612"/>
      <c r="AP3030" s="612"/>
      <c r="AY3030" s="623"/>
      <c r="BD3030" s="611"/>
      <c r="BG3030" s="624"/>
      <c r="BH3030" s="625"/>
      <c r="BI3030" s="672"/>
      <c r="BO3030" s="612"/>
      <c r="BY3030" s="669"/>
      <c r="CA3030" s="669"/>
    </row>
    <row r="3031" spans="3:79" s="610" customFormat="1">
      <c r="C3031" s="611"/>
      <c r="D3031" s="612"/>
      <c r="E3031" s="613"/>
      <c r="F3031" s="614"/>
      <c r="J3031" s="612"/>
      <c r="N3031" s="668"/>
      <c r="P3031" s="618"/>
      <c r="Q3031" s="618"/>
      <c r="R3031" s="618"/>
      <c r="S3031" s="618"/>
      <c r="T3031" s="618"/>
      <c r="U3031" s="618"/>
      <c r="V3031" s="618"/>
      <c r="W3031" s="618"/>
      <c r="X3031" s="618"/>
      <c r="Y3031" s="618"/>
      <c r="Z3031" s="618"/>
      <c r="AC3031" s="619"/>
      <c r="AD3031" s="620"/>
      <c r="AJ3031" s="668"/>
      <c r="AO3031" s="612"/>
      <c r="AP3031" s="612"/>
      <c r="AY3031" s="623"/>
      <c r="BD3031" s="611"/>
      <c r="BG3031" s="624"/>
      <c r="BH3031" s="625"/>
      <c r="BI3031" s="672"/>
      <c r="BO3031" s="612"/>
      <c r="BY3031" s="669"/>
      <c r="CA3031" s="669"/>
    </row>
    <row r="3032" spans="3:79" s="610" customFormat="1">
      <c r="C3032" s="611"/>
      <c r="D3032" s="612"/>
      <c r="E3032" s="613"/>
      <c r="F3032" s="614"/>
      <c r="J3032" s="612"/>
      <c r="N3032" s="668"/>
      <c r="P3032" s="618"/>
      <c r="Q3032" s="618"/>
      <c r="R3032" s="618"/>
      <c r="S3032" s="618"/>
      <c r="T3032" s="618"/>
      <c r="U3032" s="618"/>
      <c r="V3032" s="618"/>
      <c r="W3032" s="618"/>
      <c r="X3032" s="618"/>
      <c r="Y3032" s="618"/>
      <c r="Z3032" s="618"/>
      <c r="AC3032" s="619"/>
      <c r="AD3032" s="620"/>
      <c r="AJ3032" s="668"/>
      <c r="AO3032" s="612"/>
      <c r="AP3032" s="612"/>
      <c r="AY3032" s="623"/>
      <c r="BD3032" s="611"/>
      <c r="BG3032" s="624"/>
      <c r="BH3032" s="625"/>
      <c r="BI3032" s="672"/>
      <c r="BO3032" s="612"/>
      <c r="BY3032" s="669"/>
      <c r="CA3032" s="669"/>
    </row>
    <row r="3033" spans="3:79" s="610" customFormat="1">
      <c r="C3033" s="611"/>
      <c r="D3033" s="612"/>
      <c r="E3033" s="613"/>
      <c r="F3033" s="614"/>
      <c r="J3033" s="612"/>
      <c r="N3033" s="668"/>
      <c r="P3033" s="618"/>
      <c r="Q3033" s="618"/>
      <c r="R3033" s="618"/>
      <c r="S3033" s="618"/>
      <c r="T3033" s="618"/>
      <c r="U3033" s="618"/>
      <c r="V3033" s="618"/>
      <c r="W3033" s="618"/>
      <c r="X3033" s="618"/>
      <c r="Y3033" s="618"/>
      <c r="Z3033" s="618"/>
      <c r="AC3033" s="619"/>
      <c r="AD3033" s="620"/>
      <c r="AJ3033" s="668"/>
      <c r="AO3033" s="612"/>
      <c r="AP3033" s="612"/>
      <c r="AY3033" s="623"/>
      <c r="BD3033" s="611"/>
      <c r="BG3033" s="624"/>
      <c r="BH3033" s="625"/>
      <c r="BI3033" s="672"/>
      <c r="BO3033" s="612"/>
      <c r="BY3033" s="669"/>
      <c r="CA3033" s="669"/>
    </row>
    <row r="3034" spans="3:79" s="610" customFormat="1">
      <c r="C3034" s="611"/>
      <c r="D3034" s="612"/>
      <c r="E3034" s="613"/>
      <c r="F3034" s="614"/>
      <c r="J3034" s="612"/>
      <c r="N3034" s="668"/>
      <c r="P3034" s="618"/>
      <c r="Q3034" s="618"/>
      <c r="R3034" s="618"/>
      <c r="S3034" s="618"/>
      <c r="T3034" s="618"/>
      <c r="U3034" s="618"/>
      <c r="V3034" s="618"/>
      <c r="W3034" s="618"/>
      <c r="X3034" s="618"/>
      <c r="Y3034" s="618"/>
      <c r="Z3034" s="618"/>
      <c r="AC3034" s="619"/>
      <c r="AD3034" s="620"/>
      <c r="AJ3034" s="668"/>
      <c r="AO3034" s="612"/>
      <c r="AP3034" s="612"/>
      <c r="AY3034" s="623"/>
      <c r="BD3034" s="611"/>
      <c r="BG3034" s="624"/>
      <c r="BH3034" s="625"/>
      <c r="BI3034" s="672"/>
      <c r="BO3034" s="612"/>
      <c r="BY3034" s="669"/>
      <c r="CA3034" s="669"/>
    </row>
    <row r="3035" spans="3:79" s="610" customFormat="1">
      <c r="C3035" s="611"/>
      <c r="D3035" s="612"/>
      <c r="E3035" s="613"/>
      <c r="F3035" s="614"/>
      <c r="J3035" s="612"/>
      <c r="N3035" s="668"/>
      <c r="P3035" s="618"/>
      <c r="Q3035" s="618"/>
      <c r="R3035" s="618"/>
      <c r="S3035" s="618"/>
      <c r="T3035" s="618"/>
      <c r="U3035" s="618"/>
      <c r="V3035" s="618"/>
      <c r="W3035" s="618"/>
      <c r="X3035" s="618"/>
      <c r="Y3035" s="618"/>
      <c r="Z3035" s="618"/>
      <c r="AC3035" s="619"/>
      <c r="AD3035" s="620"/>
      <c r="AJ3035" s="668"/>
      <c r="AO3035" s="612"/>
      <c r="AP3035" s="612"/>
      <c r="AY3035" s="623"/>
      <c r="BD3035" s="611"/>
      <c r="BG3035" s="624"/>
      <c r="BH3035" s="625"/>
      <c r="BI3035" s="672"/>
      <c r="BO3035" s="612"/>
      <c r="BY3035" s="669"/>
      <c r="CA3035" s="669"/>
    </row>
    <row r="3036" spans="3:79" s="610" customFormat="1">
      <c r="C3036" s="611"/>
      <c r="D3036" s="612"/>
      <c r="E3036" s="613"/>
      <c r="F3036" s="614"/>
      <c r="J3036" s="612"/>
      <c r="N3036" s="668"/>
      <c r="P3036" s="618"/>
      <c r="Q3036" s="618"/>
      <c r="R3036" s="618"/>
      <c r="S3036" s="618"/>
      <c r="T3036" s="618"/>
      <c r="U3036" s="618"/>
      <c r="V3036" s="618"/>
      <c r="W3036" s="618"/>
      <c r="X3036" s="618"/>
      <c r="Y3036" s="618"/>
      <c r="Z3036" s="618"/>
      <c r="AC3036" s="619"/>
      <c r="AD3036" s="620"/>
      <c r="AJ3036" s="668"/>
      <c r="AO3036" s="612"/>
      <c r="AP3036" s="612"/>
      <c r="AY3036" s="623"/>
      <c r="BD3036" s="611"/>
      <c r="BG3036" s="624"/>
      <c r="BH3036" s="625"/>
      <c r="BI3036" s="672"/>
      <c r="BO3036" s="612"/>
      <c r="BY3036" s="669"/>
      <c r="CA3036" s="669"/>
    </row>
    <row r="3037" spans="3:79" s="610" customFormat="1">
      <c r="C3037" s="611"/>
      <c r="D3037" s="612"/>
      <c r="E3037" s="613"/>
      <c r="F3037" s="614"/>
      <c r="J3037" s="612"/>
      <c r="N3037" s="668"/>
      <c r="P3037" s="618"/>
      <c r="Q3037" s="618"/>
      <c r="R3037" s="618"/>
      <c r="S3037" s="618"/>
      <c r="T3037" s="618"/>
      <c r="U3037" s="618"/>
      <c r="V3037" s="618"/>
      <c r="W3037" s="618"/>
      <c r="X3037" s="618"/>
      <c r="Y3037" s="618"/>
      <c r="Z3037" s="618"/>
      <c r="AC3037" s="619"/>
      <c r="AD3037" s="620"/>
      <c r="AJ3037" s="668"/>
      <c r="AO3037" s="612"/>
      <c r="AP3037" s="612"/>
      <c r="AY3037" s="623"/>
      <c r="BD3037" s="611"/>
      <c r="BG3037" s="624"/>
      <c r="BH3037" s="625"/>
      <c r="BI3037" s="672"/>
      <c r="BO3037" s="612"/>
      <c r="BY3037" s="669"/>
      <c r="CA3037" s="669"/>
    </row>
    <row r="3038" spans="3:79" s="610" customFormat="1">
      <c r="C3038" s="611"/>
      <c r="D3038" s="612"/>
      <c r="E3038" s="613"/>
      <c r="F3038" s="614"/>
      <c r="J3038" s="612"/>
      <c r="N3038" s="668"/>
      <c r="P3038" s="618"/>
      <c r="Q3038" s="618"/>
      <c r="R3038" s="618"/>
      <c r="S3038" s="618"/>
      <c r="T3038" s="618"/>
      <c r="U3038" s="618"/>
      <c r="V3038" s="618"/>
      <c r="W3038" s="618"/>
      <c r="X3038" s="618"/>
      <c r="Y3038" s="618"/>
      <c r="Z3038" s="618"/>
      <c r="AC3038" s="619"/>
      <c r="AD3038" s="620"/>
      <c r="AJ3038" s="668"/>
      <c r="AO3038" s="612"/>
      <c r="AP3038" s="612"/>
      <c r="AY3038" s="623"/>
      <c r="BD3038" s="611"/>
      <c r="BG3038" s="624"/>
      <c r="BH3038" s="625"/>
      <c r="BI3038" s="672"/>
      <c r="BO3038" s="612"/>
      <c r="BY3038" s="669"/>
      <c r="CA3038" s="669"/>
    </row>
    <row r="3039" spans="3:79" s="610" customFormat="1">
      <c r="C3039" s="611"/>
      <c r="D3039" s="612"/>
      <c r="E3039" s="613"/>
      <c r="F3039" s="614"/>
      <c r="J3039" s="612"/>
      <c r="N3039" s="668"/>
      <c r="P3039" s="618"/>
      <c r="Q3039" s="618"/>
      <c r="R3039" s="618"/>
      <c r="S3039" s="618"/>
      <c r="T3039" s="618"/>
      <c r="U3039" s="618"/>
      <c r="V3039" s="618"/>
      <c r="W3039" s="618"/>
      <c r="X3039" s="618"/>
      <c r="Y3039" s="618"/>
      <c r="Z3039" s="618"/>
      <c r="AC3039" s="619"/>
      <c r="AD3039" s="620"/>
      <c r="AJ3039" s="668"/>
      <c r="AO3039" s="612"/>
      <c r="AP3039" s="612"/>
      <c r="AY3039" s="623"/>
      <c r="BD3039" s="611"/>
      <c r="BG3039" s="624"/>
      <c r="BH3039" s="625"/>
      <c r="BI3039" s="672"/>
      <c r="BO3039" s="612"/>
      <c r="BY3039" s="669"/>
      <c r="CA3039" s="669"/>
    </row>
    <row r="3040" spans="3:79" s="610" customFormat="1">
      <c r="C3040" s="611"/>
      <c r="D3040" s="612"/>
      <c r="E3040" s="613"/>
      <c r="F3040" s="614"/>
      <c r="J3040" s="612"/>
      <c r="N3040" s="668"/>
      <c r="P3040" s="618"/>
      <c r="Q3040" s="618"/>
      <c r="R3040" s="618"/>
      <c r="S3040" s="618"/>
      <c r="T3040" s="618"/>
      <c r="U3040" s="618"/>
      <c r="V3040" s="618"/>
      <c r="W3040" s="618"/>
      <c r="X3040" s="618"/>
      <c r="Y3040" s="618"/>
      <c r="Z3040" s="618"/>
      <c r="AC3040" s="619"/>
      <c r="AD3040" s="620"/>
      <c r="AJ3040" s="668"/>
      <c r="AO3040" s="612"/>
      <c r="AP3040" s="612"/>
      <c r="AY3040" s="623"/>
      <c r="BD3040" s="611"/>
      <c r="BG3040" s="624"/>
      <c r="BH3040" s="625"/>
      <c r="BI3040" s="672"/>
      <c r="BO3040" s="612"/>
      <c r="BY3040" s="669"/>
      <c r="CA3040" s="669"/>
    </row>
    <row r="3041" spans="3:79" s="610" customFormat="1">
      <c r="C3041" s="611"/>
      <c r="D3041" s="612"/>
      <c r="E3041" s="613"/>
      <c r="F3041" s="614"/>
      <c r="J3041" s="612"/>
      <c r="N3041" s="668"/>
      <c r="P3041" s="618"/>
      <c r="Q3041" s="618"/>
      <c r="R3041" s="618"/>
      <c r="S3041" s="618"/>
      <c r="T3041" s="618"/>
      <c r="U3041" s="618"/>
      <c r="V3041" s="618"/>
      <c r="W3041" s="618"/>
      <c r="X3041" s="618"/>
      <c r="Y3041" s="618"/>
      <c r="Z3041" s="618"/>
      <c r="AC3041" s="619"/>
      <c r="AD3041" s="620"/>
      <c r="AJ3041" s="668"/>
      <c r="AO3041" s="612"/>
      <c r="AP3041" s="612"/>
      <c r="AY3041" s="623"/>
      <c r="BD3041" s="611"/>
      <c r="BG3041" s="624"/>
      <c r="BH3041" s="625"/>
      <c r="BI3041" s="672"/>
      <c r="BO3041" s="612"/>
      <c r="BY3041" s="669"/>
      <c r="CA3041" s="669"/>
    </row>
    <row r="3042" spans="3:79" s="610" customFormat="1">
      <c r="C3042" s="611"/>
      <c r="D3042" s="612"/>
      <c r="E3042" s="613"/>
      <c r="F3042" s="614"/>
      <c r="J3042" s="612"/>
      <c r="N3042" s="668"/>
      <c r="P3042" s="618"/>
      <c r="Q3042" s="618"/>
      <c r="R3042" s="618"/>
      <c r="S3042" s="618"/>
      <c r="T3042" s="618"/>
      <c r="U3042" s="618"/>
      <c r="V3042" s="618"/>
      <c r="W3042" s="618"/>
      <c r="X3042" s="618"/>
      <c r="Y3042" s="618"/>
      <c r="Z3042" s="618"/>
      <c r="AC3042" s="619"/>
      <c r="AD3042" s="620"/>
      <c r="AJ3042" s="668"/>
      <c r="AO3042" s="612"/>
      <c r="AP3042" s="612"/>
      <c r="AY3042" s="623"/>
      <c r="BD3042" s="611"/>
      <c r="BG3042" s="624"/>
      <c r="BH3042" s="625"/>
      <c r="BI3042" s="672"/>
      <c r="BO3042" s="612"/>
      <c r="BY3042" s="669"/>
      <c r="CA3042" s="669"/>
    </row>
    <row r="3043" spans="3:79" s="610" customFormat="1">
      <c r="C3043" s="611"/>
      <c r="D3043" s="612"/>
      <c r="E3043" s="613"/>
      <c r="F3043" s="614"/>
      <c r="J3043" s="612"/>
      <c r="N3043" s="668"/>
      <c r="P3043" s="618"/>
      <c r="Q3043" s="618"/>
      <c r="R3043" s="618"/>
      <c r="S3043" s="618"/>
      <c r="T3043" s="618"/>
      <c r="U3043" s="618"/>
      <c r="V3043" s="618"/>
      <c r="W3043" s="618"/>
      <c r="X3043" s="618"/>
      <c r="Y3043" s="618"/>
      <c r="Z3043" s="618"/>
      <c r="AC3043" s="619"/>
      <c r="AD3043" s="620"/>
      <c r="AJ3043" s="668"/>
      <c r="AO3043" s="612"/>
      <c r="AP3043" s="612"/>
      <c r="AY3043" s="623"/>
      <c r="BD3043" s="611"/>
      <c r="BG3043" s="624"/>
      <c r="BH3043" s="625"/>
      <c r="BI3043" s="672"/>
      <c r="BO3043" s="612"/>
      <c r="BY3043" s="669"/>
      <c r="CA3043" s="669"/>
    </row>
    <row r="3044" spans="3:79" s="610" customFormat="1">
      <c r="C3044" s="611"/>
      <c r="D3044" s="612"/>
      <c r="E3044" s="613"/>
      <c r="F3044" s="614"/>
      <c r="J3044" s="612"/>
      <c r="N3044" s="668"/>
      <c r="P3044" s="618"/>
      <c r="Q3044" s="618"/>
      <c r="R3044" s="618"/>
      <c r="S3044" s="618"/>
      <c r="T3044" s="618"/>
      <c r="U3044" s="618"/>
      <c r="V3044" s="618"/>
      <c r="W3044" s="618"/>
      <c r="X3044" s="618"/>
      <c r="Y3044" s="618"/>
      <c r="Z3044" s="618"/>
      <c r="AC3044" s="619"/>
      <c r="AD3044" s="620"/>
      <c r="AJ3044" s="668"/>
      <c r="AO3044" s="612"/>
      <c r="AP3044" s="612"/>
      <c r="AY3044" s="623"/>
      <c r="BD3044" s="611"/>
      <c r="BG3044" s="624"/>
      <c r="BH3044" s="625"/>
      <c r="BI3044" s="672"/>
      <c r="BO3044" s="612"/>
      <c r="BY3044" s="669"/>
      <c r="CA3044" s="669"/>
    </row>
    <row r="3045" spans="3:79" s="610" customFormat="1">
      <c r="C3045" s="611"/>
      <c r="D3045" s="612"/>
      <c r="E3045" s="613"/>
      <c r="F3045" s="614"/>
      <c r="J3045" s="612"/>
      <c r="N3045" s="668"/>
      <c r="P3045" s="618"/>
      <c r="Q3045" s="618"/>
      <c r="R3045" s="618"/>
      <c r="S3045" s="618"/>
      <c r="T3045" s="618"/>
      <c r="U3045" s="618"/>
      <c r="V3045" s="618"/>
      <c r="W3045" s="618"/>
      <c r="X3045" s="618"/>
      <c r="Y3045" s="618"/>
      <c r="Z3045" s="618"/>
      <c r="AC3045" s="619"/>
      <c r="AD3045" s="620"/>
      <c r="AJ3045" s="668"/>
      <c r="AO3045" s="612"/>
      <c r="AP3045" s="612"/>
      <c r="AY3045" s="623"/>
      <c r="BD3045" s="611"/>
      <c r="BG3045" s="624"/>
      <c r="BH3045" s="625"/>
      <c r="BI3045" s="672"/>
      <c r="BO3045" s="612"/>
      <c r="BY3045" s="669"/>
      <c r="CA3045" s="669"/>
    </row>
    <row r="3046" spans="3:79" s="610" customFormat="1">
      <c r="C3046" s="611"/>
      <c r="D3046" s="612"/>
      <c r="E3046" s="613"/>
      <c r="F3046" s="614"/>
      <c r="J3046" s="612"/>
      <c r="N3046" s="668"/>
      <c r="P3046" s="618"/>
      <c r="Q3046" s="618"/>
      <c r="R3046" s="618"/>
      <c r="S3046" s="618"/>
      <c r="T3046" s="618"/>
      <c r="U3046" s="618"/>
      <c r="V3046" s="618"/>
      <c r="W3046" s="618"/>
      <c r="X3046" s="618"/>
      <c r="Y3046" s="618"/>
      <c r="Z3046" s="618"/>
      <c r="AC3046" s="619"/>
      <c r="AD3046" s="620"/>
      <c r="AJ3046" s="668"/>
      <c r="AO3046" s="612"/>
      <c r="AP3046" s="612"/>
      <c r="AY3046" s="623"/>
      <c r="BD3046" s="611"/>
      <c r="BG3046" s="624"/>
      <c r="BH3046" s="625"/>
      <c r="BI3046" s="672"/>
      <c r="BO3046" s="612"/>
      <c r="BY3046" s="669"/>
      <c r="CA3046" s="669"/>
    </row>
    <row r="3047" spans="3:79" s="610" customFormat="1">
      <c r="C3047" s="611"/>
      <c r="D3047" s="612"/>
      <c r="E3047" s="613"/>
      <c r="F3047" s="614"/>
      <c r="J3047" s="612"/>
      <c r="N3047" s="668"/>
      <c r="P3047" s="618"/>
      <c r="Q3047" s="618"/>
      <c r="R3047" s="618"/>
      <c r="S3047" s="618"/>
      <c r="T3047" s="618"/>
      <c r="U3047" s="618"/>
      <c r="V3047" s="618"/>
      <c r="W3047" s="618"/>
      <c r="X3047" s="618"/>
      <c r="Y3047" s="618"/>
      <c r="Z3047" s="618"/>
      <c r="AC3047" s="619"/>
      <c r="AD3047" s="620"/>
      <c r="AJ3047" s="668"/>
      <c r="AO3047" s="612"/>
      <c r="AP3047" s="612"/>
      <c r="AY3047" s="623"/>
      <c r="BD3047" s="611"/>
      <c r="BG3047" s="624"/>
      <c r="BH3047" s="625"/>
      <c r="BI3047" s="672"/>
      <c r="BO3047" s="612"/>
      <c r="BY3047" s="669"/>
      <c r="CA3047" s="669"/>
    </row>
    <row r="3048" spans="3:79" s="610" customFormat="1">
      <c r="C3048" s="611"/>
      <c r="D3048" s="612"/>
      <c r="E3048" s="613"/>
      <c r="F3048" s="614"/>
      <c r="J3048" s="612"/>
      <c r="N3048" s="668"/>
      <c r="P3048" s="618"/>
      <c r="Q3048" s="618"/>
      <c r="R3048" s="618"/>
      <c r="S3048" s="618"/>
      <c r="T3048" s="618"/>
      <c r="U3048" s="618"/>
      <c r="V3048" s="618"/>
      <c r="W3048" s="618"/>
      <c r="X3048" s="618"/>
      <c r="Y3048" s="618"/>
      <c r="Z3048" s="618"/>
      <c r="AC3048" s="619"/>
      <c r="AD3048" s="620"/>
      <c r="AJ3048" s="668"/>
      <c r="AO3048" s="612"/>
      <c r="AP3048" s="612"/>
      <c r="AY3048" s="623"/>
      <c r="BD3048" s="611"/>
      <c r="BG3048" s="624"/>
      <c r="BH3048" s="625"/>
      <c r="BI3048" s="672"/>
      <c r="BO3048" s="612"/>
      <c r="BY3048" s="669"/>
      <c r="CA3048" s="669"/>
    </row>
    <row r="3049" spans="3:79" s="610" customFormat="1">
      <c r="C3049" s="611"/>
      <c r="D3049" s="612"/>
      <c r="E3049" s="613"/>
      <c r="F3049" s="614"/>
      <c r="J3049" s="612"/>
      <c r="N3049" s="668"/>
      <c r="P3049" s="618"/>
      <c r="Q3049" s="618"/>
      <c r="R3049" s="618"/>
      <c r="S3049" s="618"/>
      <c r="T3049" s="618"/>
      <c r="U3049" s="618"/>
      <c r="V3049" s="618"/>
      <c r="W3049" s="618"/>
      <c r="X3049" s="618"/>
      <c r="Y3049" s="618"/>
      <c r="Z3049" s="618"/>
      <c r="AC3049" s="619"/>
      <c r="AD3049" s="620"/>
      <c r="AJ3049" s="668"/>
      <c r="AO3049" s="612"/>
      <c r="AP3049" s="612"/>
      <c r="AY3049" s="623"/>
      <c r="BD3049" s="611"/>
      <c r="BG3049" s="624"/>
      <c r="BH3049" s="625"/>
      <c r="BI3049" s="672"/>
      <c r="BO3049" s="612"/>
      <c r="BY3049" s="669"/>
      <c r="CA3049" s="669"/>
    </row>
    <row r="3050" spans="3:79" s="610" customFormat="1">
      <c r="C3050" s="611"/>
      <c r="D3050" s="612"/>
      <c r="E3050" s="613"/>
      <c r="F3050" s="614"/>
      <c r="J3050" s="612"/>
      <c r="N3050" s="668"/>
      <c r="P3050" s="618"/>
      <c r="Q3050" s="618"/>
      <c r="R3050" s="618"/>
      <c r="S3050" s="618"/>
      <c r="T3050" s="618"/>
      <c r="U3050" s="618"/>
      <c r="V3050" s="618"/>
      <c r="W3050" s="618"/>
      <c r="X3050" s="618"/>
      <c r="Y3050" s="618"/>
      <c r="Z3050" s="618"/>
      <c r="AC3050" s="619"/>
      <c r="AD3050" s="620"/>
      <c r="AJ3050" s="668"/>
      <c r="AO3050" s="612"/>
      <c r="AP3050" s="612"/>
      <c r="AY3050" s="623"/>
      <c r="BD3050" s="611"/>
      <c r="BG3050" s="624"/>
      <c r="BH3050" s="625"/>
      <c r="BI3050" s="672"/>
      <c r="BO3050" s="612"/>
      <c r="BY3050" s="669"/>
      <c r="CA3050" s="669"/>
    </row>
    <row r="3051" spans="3:79" s="610" customFormat="1">
      <c r="C3051" s="611"/>
      <c r="D3051" s="612"/>
      <c r="E3051" s="613"/>
      <c r="F3051" s="614"/>
      <c r="J3051" s="612"/>
      <c r="N3051" s="668"/>
      <c r="P3051" s="618"/>
      <c r="Q3051" s="618"/>
      <c r="R3051" s="618"/>
      <c r="S3051" s="618"/>
      <c r="T3051" s="618"/>
      <c r="U3051" s="618"/>
      <c r="V3051" s="618"/>
      <c r="W3051" s="618"/>
      <c r="X3051" s="618"/>
      <c r="Y3051" s="618"/>
      <c r="Z3051" s="618"/>
      <c r="AC3051" s="619"/>
      <c r="AD3051" s="620"/>
      <c r="AJ3051" s="668"/>
      <c r="AO3051" s="612"/>
      <c r="AP3051" s="612"/>
      <c r="AY3051" s="623"/>
      <c r="BD3051" s="611"/>
      <c r="BG3051" s="624"/>
      <c r="BH3051" s="625"/>
      <c r="BI3051" s="672"/>
      <c r="BO3051" s="612"/>
      <c r="BY3051" s="669"/>
      <c r="CA3051" s="669"/>
    </row>
    <row r="3052" spans="3:79" s="610" customFormat="1">
      <c r="C3052" s="611"/>
      <c r="D3052" s="612"/>
      <c r="E3052" s="613"/>
      <c r="F3052" s="614"/>
      <c r="J3052" s="612"/>
      <c r="N3052" s="668"/>
      <c r="P3052" s="618"/>
      <c r="Q3052" s="618"/>
      <c r="R3052" s="618"/>
      <c r="S3052" s="618"/>
      <c r="T3052" s="618"/>
      <c r="U3052" s="618"/>
      <c r="V3052" s="618"/>
      <c r="W3052" s="618"/>
      <c r="X3052" s="618"/>
      <c r="Y3052" s="618"/>
      <c r="Z3052" s="618"/>
      <c r="AC3052" s="619"/>
      <c r="AD3052" s="620"/>
      <c r="AJ3052" s="668"/>
      <c r="AO3052" s="612"/>
      <c r="AP3052" s="612"/>
      <c r="AY3052" s="623"/>
      <c r="BD3052" s="611"/>
      <c r="BG3052" s="624"/>
      <c r="BH3052" s="625"/>
      <c r="BI3052" s="672"/>
      <c r="BO3052" s="612"/>
      <c r="BY3052" s="669"/>
      <c r="CA3052" s="669"/>
    </row>
    <row r="3053" spans="3:79" s="610" customFormat="1">
      <c r="C3053" s="611"/>
      <c r="D3053" s="612"/>
      <c r="E3053" s="613"/>
      <c r="F3053" s="614"/>
      <c r="J3053" s="612"/>
      <c r="N3053" s="668"/>
      <c r="P3053" s="618"/>
      <c r="Q3053" s="618"/>
      <c r="R3053" s="618"/>
      <c r="S3053" s="618"/>
      <c r="T3053" s="618"/>
      <c r="U3053" s="618"/>
      <c r="V3053" s="618"/>
      <c r="W3053" s="618"/>
      <c r="X3053" s="618"/>
      <c r="Y3053" s="618"/>
      <c r="Z3053" s="618"/>
      <c r="AC3053" s="619"/>
      <c r="AD3053" s="620"/>
      <c r="AJ3053" s="668"/>
      <c r="AO3053" s="612"/>
      <c r="AP3053" s="612"/>
      <c r="AY3053" s="623"/>
      <c r="BD3053" s="611"/>
      <c r="BG3053" s="624"/>
      <c r="BH3053" s="625"/>
      <c r="BI3053" s="672"/>
      <c r="BO3053" s="612"/>
      <c r="BY3053" s="669"/>
      <c r="CA3053" s="669"/>
    </row>
    <row r="3054" spans="3:79" s="610" customFormat="1">
      <c r="C3054" s="611"/>
      <c r="D3054" s="612"/>
      <c r="E3054" s="613"/>
      <c r="F3054" s="614"/>
      <c r="J3054" s="612"/>
      <c r="N3054" s="668"/>
      <c r="P3054" s="618"/>
      <c r="Q3054" s="618"/>
      <c r="R3054" s="618"/>
      <c r="S3054" s="618"/>
      <c r="T3054" s="618"/>
      <c r="U3054" s="618"/>
      <c r="V3054" s="618"/>
      <c r="W3054" s="618"/>
      <c r="X3054" s="618"/>
      <c r="Y3054" s="618"/>
      <c r="Z3054" s="618"/>
      <c r="AC3054" s="619"/>
      <c r="AD3054" s="620"/>
      <c r="AJ3054" s="668"/>
      <c r="AO3054" s="612"/>
      <c r="AP3054" s="612"/>
      <c r="AY3054" s="623"/>
      <c r="BD3054" s="611"/>
      <c r="BG3054" s="624"/>
      <c r="BH3054" s="625"/>
      <c r="BI3054" s="672"/>
      <c r="BO3054" s="612"/>
      <c r="BY3054" s="669"/>
      <c r="CA3054" s="669"/>
    </row>
    <row r="3055" spans="3:79" s="610" customFormat="1">
      <c r="C3055" s="611"/>
      <c r="D3055" s="612"/>
      <c r="E3055" s="613"/>
      <c r="F3055" s="614"/>
      <c r="J3055" s="612"/>
      <c r="N3055" s="668"/>
      <c r="P3055" s="618"/>
      <c r="Q3055" s="618"/>
      <c r="R3055" s="618"/>
      <c r="S3055" s="618"/>
      <c r="T3055" s="618"/>
      <c r="U3055" s="618"/>
      <c r="V3055" s="618"/>
      <c r="W3055" s="618"/>
      <c r="X3055" s="618"/>
      <c r="Y3055" s="618"/>
      <c r="Z3055" s="618"/>
      <c r="AC3055" s="619"/>
      <c r="AD3055" s="620"/>
      <c r="AJ3055" s="668"/>
      <c r="AO3055" s="612"/>
      <c r="AP3055" s="612"/>
      <c r="AY3055" s="623"/>
      <c r="BD3055" s="611"/>
      <c r="BG3055" s="624"/>
      <c r="BH3055" s="625"/>
      <c r="BI3055" s="672"/>
      <c r="BO3055" s="612"/>
      <c r="BY3055" s="669"/>
      <c r="CA3055" s="669"/>
    </row>
    <row r="3056" spans="3:79" s="610" customFormat="1">
      <c r="C3056" s="611"/>
      <c r="D3056" s="612"/>
      <c r="E3056" s="613"/>
      <c r="F3056" s="614"/>
      <c r="J3056" s="612"/>
      <c r="N3056" s="668"/>
      <c r="P3056" s="618"/>
      <c r="Q3056" s="618"/>
      <c r="R3056" s="618"/>
      <c r="S3056" s="618"/>
      <c r="T3056" s="618"/>
      <c r="U3056" s="618"/>
      <c r="V3056" s="618"/>
      <c r="W3056" s="618"/>
      <c r="X3056" s="618"/>
      <c r="Y3056" s="618"/>
      <c r="Z3056" s="618"/>
      <c r="AC3056" s="619"/>
      <c r="AD3056" s="620"/>
      <c r="AJ3056" s="668"/>
      <c r="AO3056" s="612"/>
      <c r="AP3056" s="612"/>
      <c r="AY3056" s="623"/>
      <c r="BD3056" s="611"/>
      <c r="BG3056" s="624"/>
      <c r="BH3056" s="625"/>
      <c r="BI3056" s="672"/>
      <c r="BO3056" s="612"/>
      <c r="BY3056" s="669"/>
      <c r="CA3056" s="669"/>
    </row>
    <row r="3057" spans="3:79" s="610" customFormat="1">
      <c r="C3057" s="611"/>
      <c r="D3057" s="612"/>
      <c r="E3057" s="613"/>
      <c r="F3057" s="614"/>
      <c r="J3057" s="612"/>
      <c r="N3057" s="668"/>
      <c r="P3057" s="618"/>
      <c r="Q3057" s="618"/>
      <c r="R3057" s="618"/>
      <c r="S3057" s="618"/>
      <c r="T3057" s="618"/>
      <c r="U3057" s="618"/>
      <c r="V3057" s="618"/>
      <c r="W3057" s="618"/>
      <c r="X3057" s="618"/>
      <c r="Y3057" s="618"/>
      <c r="Z3057" s="618"/>
      <c r="AC3057" s="619"/>
      <c r="AD3057" s="620"/>
      <c r="AJ3057" s="668"/>
      <c r="AO3057" s="612"/>
      <c r="AP3057" s="612"/>
      <c r="AY3057" s="623"/>
      <c r="BD3057" s="611"/>
      <c r="BG3057" s="624"/>
      <c r="BH3057" s="625"/>
      <c r="BI3057" s="672"/>
      <c r="BO3057" s="612"/>
      <c r="BY3057" s="669"/>
      <c r="CA3057" s="669"/>
    </row>
    <row r="3058" spans="3:79" s="610" customFormat="1">
      <c r="C3058" s="611"/>
      <c r="D3058" s="612"/>
      <c r="E3058" s="613"/>
      <c r="F3058" s="614"/>
      <c r="J3058" s="612"/>
      <c r="N3058" s="668"/>
      <c r="P3058" s="618"/>
      <c r="Q3058" s="618"/>
      <c r="R3058" s="618"/>
      <c r="S3058" s="618"/>
      <c r="T3058" s="618"/>
      <c r="U3058" s="618"/>
      <c r="V3058" s="618"/>
      <c r="W3058" s="618"/>
      <c r="X3058" s="618"/>
      <c r="Y3058" s="618"/>
      <c r="Z3058" s="618"/>
      <c r="AC3058" s="619"/>
      <c r="AD3058" s="620"/>
      <c r="AJ3058" s="668"/>
      <c r="AO3058" s="612"/>
      <c r="AP3058" s="612"/>
      <c r="AY3058" s="623"/>
      <c r="BD3058" s="611"/>
      <c r="BG3058" s="624"/>
      <c r="BH3058" s="625"/>
      <c r="BI3058" s="672"/>
      <c r="BO3058" s="612"/>
      <c r="BY3058" s="669"/>
      <c r="CA3058" s="669"/>
    </row>
    <row r="3059" spans="3:79" s="610" customFormat="1">
      <c r="C3059" s="611"/>
      <c r="D3059" s="612"/>
      <c r="E3059" s="613"/>
      <c r="F3059" s="614"/>
      <c r="J3059" s="612"/>
      <c r="N3059" s="668"/>
      <c r="P3059" s="618"/>
      <c r="Q3059" s="618"/>
      <c r="R3059" s="618"/>
      <c r="S3059" s="618"/>
      <c r="T3059" s="618"/>
      <c r="U3059" s="618"/>
      <c r="V3059" s="618"/>
      <c r="W3059" s="618"/>
      <c r="X3059" s="618"/>
      <c r="Y3059" s="618"/>
      <c r="Z3059" s="618"/>
      <c r="AC3059" s="619"/>
      <c r="AD3059" s="620"/>
      <c r="AJ3059" s="668"/>
      <c r="AO3059" s="612"/>
      <c r="AP3059" s="612"/>
      <c r="AY3059" s="623"/>
      <c r="BD3059" s="611"/>
      <c r="BG3059" s="624"/>
      <c r="BH3059" s="625"/>
      <c r="BI3059" s="672"/>
      <c r="BO3059" s="612"/>
      <c r="BY3059" s="669"/>
      <c r="CA3059" s="669"/>
    </row>
    <row r="3060" spans="3:79" s="610" customFormat="1">
      <c r="C3060" s="611"/>
      <c r="D3060" s="612"/>
      <c r="E3060" s="613"/>
      <c r="F3060" s="614"/>
      <c r="J3060" s="612"/>
      <c r="N3060" s="668"/>
      <c r="P3060" s="618"/>
      <c r="Q3060" s="618"/>
      <c r="R3060" s="618"/>
      <c r="S3060" s="618"/>
      <c r="T3060" s="618"/>
      <c r="U3060" s="618"/>
      <c r="V3060" s="618"/>
      <c r="W3060" s="618"/>
      <c r="X3060" s="618"/>
      <c r="Y3060" s="618"/>
      <c r="Z3060" s="618"/>
      <c r="AC3060" s="619"/>
      <c r="AD3060" s="620"/>
      <c r="AJ3060" s="668"/>
      <c r="AO3060" s="612"/>
      <c r="AP3060" s="612"/>
      <c r="AY3060" s="623"/>
      <c r="BD3060" s="611"/>
      <c r="BG3060" s="624"/>
      <c r="BH3060" s="625"/>
      <c r="BI3060" s="672"/>
      <c r="BO3060" s="612"/>
      <c r="BY3060" s="669"/>
      <c r="CA3060" s="669"/>
    </row>
    <row r="3061" spans="3:79" s="610" customFormat="1">
      <c r="C3061" s="611"/>
      <c r="D3061" s="612"/>
      <c r="E3061" s="613"/>
      <c r="F3061" s="614"/>
      <c r="J3061" s="612"/>
      <c r="N3061" s="668"/>
      <c r="P3061" s="618"/>
      <c r="Q3061" s="618"/>
      <c r="R3061" s="618"/>
      <c r="S3061" s="618"/>
      <c r="T3061" s="618"/>
      <c r="U3061" s="618"/>
      <c r="V3061" s="618"/>
      <c r="W3061" s="618"/>
      <c r="X3061" s="618"/>
      <c r="Y3061" s="618"/>
      <c r="Z3061" s="618"/>
      <c r="AC3061" s="619"/>
      <c r="AD3061" s="620"/>
      <c r="AJ3061" s="668"/>
      <c r="AO3061" s="612"/>
      <c r="AP3061" s="612"/>
      <c r="AY3061" s="623"/>
      <c r="BD3061" s="611"/>
      <c r="BG3061" s="624"/>
      <c r="BH3061" s="625"/>
      <c r="BI3061" s="672"/>
      <c r="BO3061" s="612"/>
      <c r="BY3061" s="669"/>
      <c r="CA3061" s="669"/>
    </row>
    <row r="3062" spans="3:79" s="610" customFormat="1">
      <c r="C3062" s="611"/>
      <c r="D3062" s="612"/>
      <c r="E3062" s="613"/>
      <c r="F3062" s="614"/>
      <c r="J3062" s="612"/>
      <c r="N3062" s="668"/>
      <c r="P3062" s="618"/>
      <c r="Q3062" s="618"/>
      <c r="R3062" s="618"/>
      <c r="S3062" s="618"/>
      <c r="T3062" s="618"/>
      <c r="U3062" s="618"/>
      <c r="V3062" s="618"/>
      <c r="W3062" s="618"/>
      <c r="X3062" s="618"/>
      <c r="Y3062" s="618"/>
      <c r="Z3062" s="618"/>
      <c r="AC3062" s="619"/>
      <c r="AD3062" s="620"/>
      <c r="AJ3062" s="668"/>
      <c r="AO3062" s="612"/>
      <c r="AP3062" s="612"/>
      <c r="AY3062" s="623"/>
      <c r="BD3062" s="611"/>
      <c r="BG3062" s="624"/>
      <c r="BH3062" s="625"/>
      <c r="BI3062" s="672"/>
      <c r="BO3062" s="612"/>
      <c r="BY3062" s="669"/>
      <c r="CA3062" s="669"/>
    </row>
    <row r="3063" spans="3:79" s="610" customFormat="1">
      <c r="C3063" s="611"/>
      <c r="D3063" s="612"/>
      <c r="E3063" s="613"/>
      <c r="F3063" s="614"/>
      <c r="J3063" s="612"/>
      <c r="N3063" s="668"/>
      <c r="P3063" s="618"/>
      <c r="Q3063" s="618"/>
      <c r="R3063" s="618"/>
      <c r="S3063" s="618"/>
      <c r="T3063" s="618"/>
      <c r="U3063" s="618"/>
      <c r="V3063" s="618"/>
      <c r="W3063" s="618"/>
      <c r="X3063" s="618"/>
      <c r="Y3063" s="618"/>
      <c r="Z3063" s="618"/>
      <c r="AC3063" s="619"/>
      <c r="AD3063" s="620"/>
      <c r="AJ3063" s="668"/>
      <c r="AO3063" s="612"/>
      <c r="AP3063" s="612"/>
      <c r="AY3063" s="623"/>
      <c r="BD3063" s="611"/>
      <c r="BG3063" s="624"/>
      <c r="BH3063" s="625"/>
      <c r="BI3063" s="672"/>
      <c r="BO3063" s="612"/>
      <c r="BY3063" s="669"/>
      <c r="CA3063" s="669"/>
    </row>
    <row r="3064" spans="3:79" s="610" customFormat="1">
      <c r="C3064" s="611"/>
      <c r="D3064" s="612"/>
      <c r="E3064" s="613"/>
      <c r="F3064" s="614"/>
      <c r="J3064" s="612"/>
      <c r="N3064" s="668"/>
      <c r="P3064" s="618"/>
      <c r="Q3064" s="618"/>
      <c r="R3064" s="618"/>
      <c r="S3064" s="618"/>
      <c r="T3064" s="618"/>
      <c r="U3064" s="618"/>
      <c r="V3064" s="618"/>
      <c r="W3064" s="618"/>
      <c r="X3064" s="618"/>
      <c r="Y3064" s="618"/>
      <c r="Z3064" s="618"/>
      <c r="AC3064" s="619"/>
      <c r="AD3064" s="620"/>
      <c r="AJ3064" s="668"/>
      <c r="AO3064" s="612"/>
      <c r="AP3064" s="612"/>
      <c r="AY3064" s="623"/>
      <c r="BD3064" s="611"/>
      <c r="BG3064" s="624"/>
      <c r="BH3064" s="625"/>
      <c r="BI3064" s="672"/>
      <c r="BO3064" s="612"/>
      <c r="BY3064" s="669"/>
      <c r="CA3064" s="669"/>
    </row>
    <row r="3065" spans="3:79" s="610" customFormat="1">
      <c r="C3065" s="611"/>
      <c r="D3065" s="612"/>
      <c r="E3065" s="613"/>
      <c r="F3065" s="614"/>
      <c r="J3065" s="612"/>
      <c r="N3065" s="668"/>
      <c r="P3065" s="618"/>
      <c r="Q3065" s="618"/>
      <c r="R3065" s="618"/>
      <c r="S3065" s="618"/>
      <c r="T3065" s="618"/>
      <c r="U3065" s="618"/>
      <c r="V3065" s="618"/>
      <c r="W3065" s="618"/>
      <c r="X3065" s="618"/>
      <c r="Y3065" s="618"/>
      <c r="Z3065" s="618"/>
      <c r="AC3065" s="619"/>
      <c r="AD3065" s="620"/>
      <c r="AJ3065" s="668"/>
      <c r="AO3065" s="612"/>
      <c r="AP3065" s="612"/>
      <c r="AY3065" s="623"/>
      <c r="BD3065" s="611"/>
      <c r="BG3065" s="624"/>
      <c r="BH3065" s="625"/>
      <c r="BI3065" s="672"/>
      <c r="BO3065" s="612"/>
      <c r="BY3065" s="669"/>
      <c r="CA3065" s="669"/>
    </row>
    <row r="3066" spans="3:79" s="610" customFormat="1">
      <c r="C3066" s="611"/>
      <c r="D3066" s="612"/>
      <c r="E3066" s="613"/>
      <c r="F3066" s="614"/>
      <c r="J3066" s="612"/>
      <c r="N3066" s="668"/>
      <c r="P3066" s="618"/>
      <c r="Q3066" s="618"/>
      <c r="R3066" s="618"/>
      <c r="S3066" s="618"/>
      <c r="T3066" s="618"/>
      <c r="U3066" s="618"/>
      <c r="V3066" s="618"/>
      <c r="W3066" s="618"/>
      <c r="X3066" s="618"/>
      <c r="Y3066" s="618"/>
      <c r="Z3066" s="618"/>
      <c r="AC3066" s="619"/>
      <c r="AD3066" s="620"/>
      <c r="AJ3066" s="668"/>
      <c r="AO3066" s="612"/>
      <c r="AP3066" s="612"/>
      <c r="AY3066" s="623"/>
      <c r="BD3066" s="611"/>
      <c r="BG3066" s="624"/>
      <c r="BH3066" s="625"/>
      <c r="BI3066" s="672"/>
      <c r="BO3066" s="612"/>
      <c r="BY3066" s="669"/>
      <c r="CA3066" s="669"/>
    </row>
    <row r="3067" spans="3:79" s="610" customFormat="1">
      <c r="C3067" s="611"/>
      <c r="D3067" s="612"/>
      <c r="E3067" s="613"/>
      <c r="F3067" s="614"/>
      <c r="J3067" s="612"/>
      <c r="N3067" s="668"/>
      <c r="P3067" s="618"/>
      <c r="Q3067" s="618"/>
      <c r="R3067" s="618"/>
      <c r="S3067" s="618"/>
      <c r="T3067" s="618"/>
      <c r="U3067" s="618"/>
      <c r="V3067" s="618"/>
      <c r="W3067" s="618"/>
      <c r="X3067" s="618"/>
      <c r="Y3067" s="618"/>
      <c r="Z3067" s="618"/>
      <c r="AC3067" s="619"/>
      <c r="AD3067" s="620"/>
      <c r="AJ3067" s="668"/>
      <c r="AO3067" s="612"/>
      <c r="AP3067" s="612"/>
      <c r="AY3067" s="623"/>
      <c r="BD3067" s="611"/>
      <c r="BG3067" s="624"/>
      <c r="BH3067" s="625"/>
      <c r="BI3067" s="672"/>
      <c r="BO3067" s="612"/>
      <c r="BY3067" s="669"/>
      <c r="CA3067" s="669"/>
    </row>
    <row r="3068" spans="3:79" s="610" customFormat="1">
      <c r="C3068" s="611"/>
      <c r="D3068" s="612"/>
      <c r="E3068" s="613"/>
      <c r="F3068" s="614"/>
      <c r="J3068" s="612"/>
      <c r="N3068" s="668"/>
      <c r="P3068" s="618"/>
      <c r="Q3068" s="618"/>
      <c r="R3068" s="618"/>
      <c r="S3068" s="618"/>
      <c r="T3068" s="618"/>
      <c r="U3068" s="618"/>
      <c r="V3068" s="618"/>
      <c r="W3068" s="618"/>
      <c r="X3068" s="618"/>
      <c r="Y3068" s="618"/>
      <c r="Z3068" s="618"/>
      <c r="AC3068" s="619"/>
      <c r="AD3068" s="620"/>
      <c r="AJ3068" s="668"/>
      <c r="AO3068" s="612"/>
      <c r="AP3068" s="612"/>
      <c r="AY3068" s="623"/>
      <c r="BD3068" s="611"/>
      <c r="BG3068" s="624"/>
      <c r="BH3068" s="625"/>
      <c r="BI3068" s="672"/>
      <c r="BO3068" s="612"/>
      <c r="BY3068" s="669"/>
      <c r="CA3068" s="669"/>
    </row>
    <row r="3069" spans="3:79" s="610" customFormat="1">
      <c r="C3069" s="611"/>
      <c r="D3069" s="612"/>
      <c r="E3069" s="613"/>
      <c r="F3069" s="614"/>
      <c r="J3069" s="612"/>
      <c r="N3069" s="668"/>
      <c r="P3069" s="618"/>
      <c r="Q3069" s="618"/>
      <c r="R3069" s="618"/>
      <c r="S3069" s="618"/>
      <c r="T3069" s="618"/>
      <c r="U3069" s="618"/>
      <c r="V3069" s="618"/>
      <c r="W3069" s="618"/>
      <c r="X3069" s="618"/>
      <c r="Y3069" s="618"/>
      <c r="Z3069" s="618"/>
      <c r="AC3069" s="619"/>
      <c r="AD3069" s="620"/>
      <c r="AJ3069" s="668"/>
      <c r="AO3069" s="612"/>
      <c r="AP3069" s="612"/>
      <c r="AY3069" s="623"/>
      <c r="BD3069" s="611"/>
      <c r="BG3069" s="624"/>
      <c r="BH3069" s="625"/>
      <c r="BI3069" s="672"/>
      <c r="BO3069" s="612"/>
      <c r="BY3069" s="669"/>
      <c r="CA3069" s="669"/>
    </row>
    <row r="3070" spans="3:79" s="610" customFormat="1">
      <c r="C3070" s="611"/>
      <c r="D3070" s="612"/>
      <c r="E3070" s="613"/>
      <c r="F3070" s="614"/>
      <c r="J3070" s="612"/>
      <c r="N3070" s="668"/>
      <c r="P3070" s="618"/>
      <c r="Q3070" s="618"/>
      <c r="R3070" s="618"/>
      <c r="S3070" s="618"/>
      <c r="T3070" s="618"/>
      <c r="U3070" s="618"/>
      <c r="V3070" s="618"/>
      <c r="W3070" s="618"/>
      <c r="X3070" s="618"/>
      <c r="Y3070" s="618"/>
      <c r="Z3070" s="618"/>
      <c r="AC3070" s="619"/>
      <c r="AD3070" s="620"/>
      <c r="AJ3070" s="668"/>
      <c r="AO3070" s="612"/>
      <c r="AP3070" s="612"/>
      <c r="AY3070" s="623"/>
      <c r="BD3070" s="611"/>
      <c r="BG3070" s="624"/>
      <c r="BH3070" s="625"/>
      <c r="BI3070" s="672"/>
      <c r="BO3070" s="612"/>
      <c r="BY3070" s="669"/>
      <c r="CA3070" s="669"/>
    </row>
    <row r="3071" spans="3:79" s="610" customFormat="1">
      <c r="C3071" s="611"/>
      <c r="D3071" s="612"/>
      <c r="E3071" s="613"/>
      <c r="F3071" s="614"/>
      <c r="J3071" s="612"/>
      <c r="N3071" s="668"/>
      <c r="P3071" s="618"/>
      <c r="Q3071" s="618"/>
      <c r="R3071" s="618"/>
      <c r="S3071" s="618"/>
      <c r="T3071" s="618"/>
      <c r="U3071" s="618"/>
      <c r="V3071" s="618"/>
      <c r="W3071" s="618"/>
      <c r="X3071" s="618"/>
      <c r="Y3071" s="618"/>
      <c r="Z3071" s="618"/>
      <c r="AC3071" s="619"/>
      <c r="AD3071" s="620"/>
      <c r="AJ3071" s="668"/>
      <c r="AO3071" s="612"/>
      <c r="AP3071" s="612"/>
      <c r="AY3071" s="623"/>
      <c r="BD3071" s="611"/>
      <c r="BG3071" s="624"/>
      <c r="BH3071" s="625"/>
      <c r="BI3071" s="672"/>
      <c r="BO3071" s="612"/>
      <c r="BY3071" s="669"/>
      <c r="CA3071" s="669"/>
    </row>
    <row r="3072" spans="3:79" s="610" customFormat="1">
      <c r="C3072" s="611"/>
      <c r="D3072" s="612"/>
      <c r="E3072" s="613"/>
      <c r="F3072" s="614"/>
      <c r="J3072" s="612"/>
      <c r="N3072" s="668"/>
      <c r="P3072" s="618"/>
      <c r="Q3072" s="618"/>
      <c r="R3072" s="618"/>
      <c r="S3072" s="618"/>
      <c r="T3072" s="618"/>
      <c r="U3072" s="618"/>
      <c r="V3072" s="618"/>
      <c r="W3072" s="618"/>
      <c r="X3072" s="618"/>
      <c r="Y3072" s="618"/>
      <c r="Z3072" s="618"/>
      <c r="AC3072" s="619"/>
      <c r="AD3072" s="620"/>
      <c r="AJ3072" s="668"/>
      <c r="AO3072" s="612"/>
      <c r="AP3072" s="612"/>
      <c r="AY3072" s="623"/>
      <c r="BD3072" s="611"/>
      <c r="BG3072" s="624"/>
      <c r="BH3072" s="625"/>
      <c r="BI3072" s="672"/>
      <c r="BO3072" s="612"/>
      <c r="BY3072" s="669"/>
      <c r="CA3072" s="669"/>
    </row>
    <row r="3073" spans="3:79" s="610" customFormat="1">
      <c r="C3073" s="611"/>
      <c r="D3073" s="612"/>
      <c r="E3073" s="613"/>
      <c r="F3073" s="614"/>
      <c r="J3073" s="612"/>
      <c r="N3073" s="668"/>
      <c r="P3073" s="618"/>
      <c r="Q3073" s="618"/>
      <c r="R3073" s="618"/>
      <c r="S3073" s="618"/>
      <c r="T3073" s="618"/>
      <c r="U3073" s="618"/>
      <c r="V3073" s="618"/>
      <c r="W3073" s="618"/>
      <c r="X3073" s="618"/>
      <c r="Y3073" s="618"/>
      <c r="Z3073" s="618"/>
      <c r="AC3073" s="619"/>
      <c r="AD3073" s="620"/>
      <c r="AJ3073" s="668"/>
      <c r="AO3073" s="612"/>
      <c r="AP3073" s="612"/>
      <c r="AY3073" s="623"/>
      <c r="BD3073" s="611"/>
      <c r="BG3073" s="624"/>
      <c r="BH3073" s="625"/>
      <c r="BI3073" s="672"/>
      <c r="BO3073" s="612"/>
      <c r="BY3073" s="669"/>
      <c r="CA3073" s="669"/>
    </row>
    <row r="3074" spans="3:79" s="610" customFormat="1">
      <c r="C3074" s="611"/>
      <c r="D3074" s="612"/>
      <c r="E3074" s="613"/>
      <c r="F3074" s="614"/>
      <c r="J3074" s="612"/>
      <c r="N3074" s="668"/>
      <c r="P3074" s="618"/>
      <c r="Q3074" s="618"/>
      <c r="R3074" s="618"/>
      <c r="S3074" s="618"/>
      <c r="T3074" s="618"/>
      <c r="U3074" s="618"/>
      <c r="V3074" s="618"/>
      <c r="W3074" s="618"/>
      <c r="X3074" s="618"/>
      <c r="Y3074" s="618"/>
      <c r="Z3074" s="618"/>
      <c r="AC3074" s="619"/>
      <c r="AD3074" s="620"/>
      <c r="AJ3074" s="668"/>
      <c r="AO3074" s="612"/>
      <c r="AP3074" s="612"/>
      <c r="AY3074" s="623"/>
      <c r="BD3074" s="611"/>
      <c r="BG3074" s="624"/>
      <c r="BH3074" s="625"/>
      <c r="BI3074" s="672"/>
      <c r="BO3074" s="612"/>
      <c r="BY3074" s="669"/>
      <c r="CA3074" s="669"/>
    </row>
    <row r="3075" spans="3:79" s="610" customFormat="1">
      <c r="C3075" s="611"/>
      <c r="D3075" s="612"/>
      <c r="E3075" s="613"/>
      <c r="F3075" s="614"/>
      <c r="J3075" s="612"/>
      <c r="N3075" s="668"/>
      <c r="P3075" s="618"/>
      <c r="Q3075" s="618"/>
      <c r="R3075" s="618"/>
      <c r="S3075" s="618"/>
      <c r="T3075" s="618"/>
      <c r="U3075" s="618"/>
      <c r="V3075" s="618"/>
      <c r="W3075" s="618"/>
      <c r="X3075" s="618"/>
      <c r="Y3075" s="618"/>
      <c r="Z3075" s="618"/>
      <c r="AC3075" s="619"/>
      <c r="AD3075" s="620"/>
      <c r="AJ3075" s="668"/>
      <c r="AO3075" s="612"/>
      <c r="AP3075" s="612"/>
      <c r="AY3075" s="623"/>
      <c r="BD3075" s="611"/>
      <c r="BG3075" s="624"/>
      <c r="BH3075" s="625"/>
      <c r="BI3075" s="672"/>
      <c r="BO3075" s="612"/>
      <c r="BY3075" s="669"/>
      <c r="CA3075" s="669"/>
    </row>
    <row r="3076" spans="3:79" s="610" customFormat="1">
      <c r="C3076" s="611"/>
      <c r="D3076" s="612"/>
      <c r="E3076" s="613"/>
      <c r="F3076" s="614"/>
      <c r="J3076" s="612"/>
      <c r="N3076" s="668"/>
      <c r="P3076" s="618"/>
      <c r="Q3076" s="618"/>
      <c r="R3076" s="618"/>
      <c r="S3076" s="618"/>
      <c r="T3076" s="618"/>
      <c r="U3076" s="618"/>
      <c r="V3076" s="618"/>
      <c r="W3076" s="618"/>
      <c r="X3076" s="618"/>
      <c r="Y3076" s="618"/>
      <c r="Z3076" s="618"/>
      <c r="AC3076" s="619"/>
      <c r="AD3076" s="620"/>
      <c r="AJ3076" s="668"/>
      <c r="AO3076" s="612"/>
      <c r="AP3076" s="612"/>
      <c r="AY3076" s="623"/>
      <c r="BD3076" s="611"/>
      <c r="BG3076" s="624"/>
      <c r="BH3076" s="625"/>
      <c r="BI3076" s="672"/>
      <c r="BO3076" s="612"/>
      <c r="BY3076" s="669"/>
      <c r="CA3076" s="669"/>
    </row>
    <row r="3077" spans="3:79" s="610" customFormat="1">
      <c r="C3077" s="611"/>
      <c r="D3077" s="612"/>
      <c r="E3077" s="613"/>
      <c r="F3077" s="614"/>
      <c r="J3077" s="612"/>
      <c r="N3077" s="668"/>
      <c r="P3077" s="618"/>
      <c r="Q3077" s="618"/>
      <c r="R3077" s="618"/>
      <c r="S3077" s="618"/>
      <c r="T3077" s="618"/>
      <c r="U3077" s="618"/>
      <c r="V3077" s="618"/>
      <c r="W3077" s="618"/>
      <c r="X3077" s="618"/>
      <c r="Y3077" s="618"/>
      <c r="Z3077" s="618"/>
      <c r="AC3077" s="619"/>
      <c r="AD3077" s="620"/>
      <c r="AJ3077" s="668"/>
      <c r="AO3077" s="612"/>
      <c r="AP3077" s="612"/>
      <c r="AY3077" s="623"/>
      <c r="BD3077" s="611"/>
      <c r="BG3077" s="624"/>
      <c r="BH3077" s="625"/>
      <c r="BI3077" s="672"/>
      <c r="BO3077" s="612"/>
      <c r="BY3077" s="669"/>
      <c r="CA3077" s="669"/>
    </row>
    <row r="3078" spans="3:79" s="610" customFormat="1">
      <c r="C3078" s="611"/>
      <c r="D3078" s="612"/>
      <c r="E3078" s="613"/>
      <c r="F3078" s="614"/>
      <c r="J3078" s="612"/>
      <c r="N3078" s="668"/>
      <c r="P3078" s="618"/>
      <c r="Q3078" s="618"/>
      <c r="R3078" s="618"/>
      <c r="S3078" s="618"/>
      <c r="T3078" s="618"/>
      <c r="U3078" s="618"/>
      <c r="V3078" s="618"/>
      <c r="W3078" s="618"/>
      <c r="X3078" s="618"/>
      <c r="Y3078" s="618"/>
      <c r="Z3078" s="618"/>
      <c r="AC3078" s="619"/>
      <c r="AD3078" s="620"/>
      <c r="AJ3078" s="668"/>
      <c r="AO3078" s="612"/>
      <c r="AP3078" s="612"/>
      <c r="AY3078" s="623"/>
      <c r="BD3078" s="611"/>
      <c r="BG3078" s="624"/>
      <c r="BH3078" s="625"/>
      <c r="BI3078" s="672"/>
      <c r="BO3078" s="612"/>
      <c r="BY3078" s="669"/>
      <c r="CA3078" s="669"/>
    </row>
    <row r="3079" spans="3:79" s="610" customFormat="1">
      <c r="C3079" s="611"/>
      <c r="D3079" s="612"/>
      <c r="E3079" s="613"/>
      <c r="F3079" s="614"/>
      <c r="J3079" s="612"/>
      <c r="N3079" s="668"/>
      <c r="P3079" s="618"/>
      <c r="Q3079" s="618"/>
      <c r="R3079" s="618"/>
      <c r="S3079" s="618"/>
      <c r="T3079" s="618"/>
      <c r="U3079" s="618"/>
      <c r="V3079" s="618"/>
      <c r="W3079" s="618"/>
      <c r="X3079" s="618"/>
      <c r="Y3079" s="618"/>
      <c r="Z3079" s="618"/>
      <c r="AC3079" s="619"/>
      <c r="AD3079" s="620"/>
      <c r="AJ3079" s="668"/>
      <c r="AO3079" s="612"/>
      <c r="AP3079" s="612"/>
      <c r="AY3079" s="623"/>
      <c r="BD3079" s="611"/>
      <c r="BG3079" s="624"/>
      <c r="BH3079" s="625"/>
      <c r="BI3079" s="672"/>
      <c r="BO3079" s="612"/>
      <c r="BY3079" s="669"/>
      <c r="CA3079" s="669"/>
    </row>
    <row r="3080" spans="3:79" s="610" customFormat="1">
      <c r="C3080" s="611"/>
      <c r="D3080" s="612"/>
      <c r="E3080" s="613"/>
      <c r="F3080" s="614"/>
      <c r="J3080" s="612"/>
      <c r="N3080" s="668"/>
      <c r="P3080" s="618"/>
      <c r="Q3080" s="618"/>
      <c r="R3080" s="618"/>
      <c r="S3080" s="618"/>
      <c r="T3080" s="618"/>
      <c r="U3080" s="618"/>
      <c r="V3080" s="618"/>
      <c r="W3080" s="618"/>
      <c r="X3080" s="618"/>
      <c r="Y3080" s="618"/>
      <c r="Z3080" s="618"/>
      <c r="AC3080" s="619"/>
      <c r="AD3080" s="620"/>
      <c r="AJ3080" s="668"/>
      <c r="AO3080" s="612"/>
      <c r="AP3080" s="612"/>
      <c r="AY3080" s="623"/>
      <c r="BD3080" s="611"/>
      <c r="BG3080" s="624"/>
      <c r="BH3080" s="625"/>
      <c r="BI3080" s="672"/>
      <c r="BO3080" s="612"/>
      <c r="BY3080" s="669"/>
      <c r="CA3080" s="669"/>
    </row>
    <row r="3081" spans="3:79" s="610" customFormat="1">
      <c r="C3081" s="611"/>
      <c r="D3081" s="612"/>
      <c r="E3081" s="613"/>
      <c r="F3081" s="614"/>
      <c r="J3081" s="612"/>
      <c r="N3081" s="668"/>
      <c r="P3081" s="618"/>
      <c r="Q3081" s="618"/>
      <c r="R3081" s="618"/>
      <c r="S3081" s="618"/>
      <c r="T3081" s="618"/>
      <c r="U3081" s="618"/>
      <c r="V3081" s="618"/>
      <c r="W3081" s="618"/>
      <c r="X3081" s="618"/>
      <c r="Y3081" s="618"/>
      <c r="Z3081" s="618"/>
      <c r="AC3081" s="619"/>
      <c r="AD3081" s="620"/>
      <c r="AJ3081" s="668"/>
      <c r="AO3081" s="612"/>
      <c r="AP3081" s="612"/>
      <c r="AY3081" s="623"/>
      <c r="BD3081" s="611"/>
      <c r="BG3081" s="624"/>
      <c r="BH3081" s="625"/>
      <c r="BI3081" s="672"/>
      <c r="BO3081" s="612"/>
      <c r="BY3081" s="669"/>
      <c r="CA3081" s="669"/>
    </row>
    <row r="3082" spans="3:79" s="610" customFormat="1">
      <c r="C3082" s="611"/>
      <c r="D3082" s="612"/>
      <c r="E3082" s="613"/>
      <c r="F3082" s="614"/>
      <c r="J3082" s="612"/>
      <c r="N3082" s="668"/>
      <c r="P3082" s="618"/>
      <c r="Q3082" s="618"/>
      <c r="R3082" s="618"/>
      <c r="S3082" s="618"/>
      <c r="T3082" s="618"/>
      <c r="U3082" s="618"/>
      <c r="V3082" s="618"/>
      <c r="W3082" s="618"/>
      <c r="X3082" s="618"/>
      <c r="Y3082" s="618"/>
      <c r="Z3082" s="618"/>
      <c r="AC3082" s="619"/>
      <c r="AD3082" s="620"/>
      <c r="AJ3082" s="668"/>
      <c r="AO3082" s="612"/>
      <c r="AP3082" s="612"/>
      <c r="AY3082" s="623"/>
      <c r="BD3082" s="611"/>
      <c r="BG3082" s="624"/>
      <c r="BH3082" s="625"/>
      <c r="BI3082" s="672"/>
      <c r="BO3082" s="612"/>
      <c r="BY3082" s="669"/>
      <c r="CA3082" s="669"/>
    </row>
    <row r="3083" spans="3:79" s="610" customFormat="1">
      <c r="C3083" s="611"/>
      <c r="D3083" s="612"/>
      <c r="E3083" s="613"/>
      <c r="F3083" s="614"/>
      <c r="J3083" s="612"/>
      <c r="N3083" s="668"/>
      <c r="P3083" s="618"/>
      <c r="Q3083" s="618"/>
      <c r="R3083" s="618"/>
      <c r="S3083" s="618"/>
      <c r="T3083" s="618"/>
      <c r="U3083" s="618"/>
      <c r="V3083" s="618"/>
      <c r="W3083" s="618"/>
      <c r="X3083" s="618"/>
      <c r="Y3083" s="618"/>
      <c r="Z3083" s="618"/>
      <c r="AC3083" s="619"/>
      <c r="AD3083" s="620"/>
      <c r="AJ3083" s="668"/>
      <c r="AO3083" s="612"/>
      <c r="AP3083" s="612"/>
      <c r="AY3083" s="623"/>
      <c r="BD3083" s="611"/>
      <c r="BG3083" s="624"/>
      <c r="BH3083" s="625"/>
      <c r="BI3083" s="672"/>
      <c r="BO3083" s="612"/>
      <c r="BY3083" s="669"/>
      <c r="CA3083" s="669"/>
    </row>
    <row r="3084" spans="3:79" s="610" customFormat="1">
      <c r="C3084" s="611"/>
      <c r="D3084" s="612"/>
      <c r="E3084" s="613"/>
      <c r="F3084" s="614"/>
      <c r="J3084" s="612"/>
      <c r="N3084" s="668"/>
      <c r="P3084" s="618"/>
      <c r="Q3084" s="618"/>
      <c r="R3084" s="618"/>
      <c r="S3084" s="618"/>
      <c r="T3084" s="618"/>
      <c r="U3084" s="618"/>
      <c r="V3084" s="618"/>
      <c r="W3084" s="618"/>
      <c r="X3084" s="618"/>
      <c r="Y3084" s="618"/>
      <c r="Z3084" s="618"/>
      <c r="AC3084" s="619"/>
      <c r="AD3084" s="620"/>
      <c r="AJ3084" s="668"/>
      <c r="AO3084" s="612"/>
      <c r="AP3084" s="612"/>
      <c r="AY3084" s="623"/>
      <c r="BD3084" s="611"/>
      <c r="BG3084" s="624"/>
      <c r="BH3084" s="625"/>
      <c r="BI3084" s="672"/>
      <c r="BO3084" s="612"/>
      <c r="BY3084" s="669"/>
      <c r="CA3084" s="669"/>
    </row>
    <row r="3085" spans="3:79" s="610" customFormat="1">
      <c r="C3085" s="611"/>
      <c r="D3085" s="612"/>
      <c r="E3085" s="613"/>
      <c r="F3085" s="614"/>
      <c r="J3085" s="612"/>
      <c r="N3085" s="668"/>
      <c r="P3085" s="618"/>
      <c r="Q3085" s="618"/>
      <c r="R3085" s="618"/>
      <c r="S3085" s="618"/>
      <c r="T3085" s="618"/>
      <c r="U3085" s="618"/>
      <c r="V3085" s="618"/>
      <c r="W3085" s="618"/>
      <c r="X3085" s="618"/>
      <c r="Y3085" s="618"/>
      <c r="Z3085" s="618"/>
      <c r="AC3085" s="619"/>
      <c r="AD3085" s="620"/>
      <c r="AJ3085" s="668"/>
      <c r="AO3085" s="612"/>
      <c r="AP3085" s="612"/>
      <c r="AY3085" s="623"/>
      <c r="BD3085" s="611"/>
      <c r="BG3085" s="624"/>
      <c r="BH3085" s="625"/>
      <c r="BI3085" s="672"/>
      <c r="BO3085" s="612"/>
      <c r="BY3085" s="669"/>
      <c r="CA3085" s="669"/>
    </row>
    <row r="3086" spans="3:79" s="610" customFormat="1">
      <c r="C3086" s="611"/>
      <c r="D3086" s="612"/>
      <c r="E3086" s="613"/>
      <c r="F3086" s="614"/>
      <c r="J3086" s="612"/>
      <c r="N3086" s="668"/>
      <c r="P3086" s="618"/>
      <c r="Q3086" s="618"/>
      <c r="R3086" s="618"/>
      <c r="S3086" s="618"/>
      <c r="T3086" s="618"/>
      <c r="U3086" s="618"/>
      <c r="V3086" s="618"/>
      <c r="W3086" s="618"/>
      <c r="X3086" s="618"/>
      <c r="Y3086" s="618"/>
      <c r="Z3086" s="618"/>
      <c r="AC3086" s="619"/>
      <c r="AD3086" s="620"/>
      <c r="AJ3086" s="668"/>
      <c r="AO3086" s="612"/>
      <c r="AP3086" s="612"/>
      <c r="AY3086" s="623"/>
      <c r="BD3086" s="611"/>
      <c r="BG3086" s="624"/>
      <c r="BH3086" s="625"/>
      <c r="BI3086" s="672"/>
      <c r="BO3086" s="612"/>
      <c r="BY3086" s="669"/>
      <c r="CA3086" s="669"/>
    </row>
    <row r="3087" spans="3:79" s="610" customFormat="1">
      <c r="C3087" s="611"/>
      <c r="D3087" s="612"/>
      <c r="E3087" s="613"/>
      <c r="F3087" s="614"/>
      <c r="J3087" s="612"/>
      <c r="N3087" s="668"/>
      <c r="P3087" s="618"/>
      <c r="Q3087" s="618"/>
      <c r="R3087" s="618"/>
      <c r="S3087" s="618"/>
      <c r="T3087" s="618"/>
      <c r="U3087" s="618"/>
      <c r="V3087" s="618"/>
      <c r="W3087" s="618"/>
      <c r="X3087" s="618"/>
      <c r="Y3087" s="618"/>
      <c r="Z3087" s="618"/>
      <c r="AC3087" s="619"/>
      <c r="AD3087" s="620"/>
      <c r="AJ3087" s="668"/>
      <c r="AO3087" s="612"/>
      <c r="AP3087" s="612"/>
      <c r="AY3087" s="623"/>
      <c r="BD3087" s="611"/>
      <c r="BG3087" s="624"/>
      <c r="BH3087" s="625"/>
      <c r="BI3087" s="672"/>
      <c r="BO3087" s="612"/>
      <c r="BY3087" s="669"/>
      <c r="CA3087" s="669"/>
    </row>
    <row r="3088" spans="3:79" s="610" customFormat="1">
      <c r="C3088" s="611"/>
      <c r="D3088" s="612"/>
      <c r="E3088" s="613"/>
      <c r="F3088" s="614"/>
      <c r="J3088" s="612"/>
      <c r="N3088" s="668"/>
      <c r="P3088" s="618"/>
      <c r="Q3088" s="618"/>
      <c r="R3088" s="618"/>
      <c r="S3088" s="618"/>
      <c r="T3088" s="618"/>
      <c r="U3088" s="618"/>
      <c r="V3088" s="618"/>
      <c r="W3088" s="618"/>
      <c r="X3088" s="618"/>
      <c r="Y3088" s="618"/>
      <c r="Z3088" s="618"/>
      <c r="AC3088" s="619"/>
      <c r="AD3088" s="620"/>
      <c r="AJ3088" s="668"/>
      <c r="AO3088" s="612"/>
      <c r="AP3088" s="612"/>
      <c r="AY3088" s="623"/>
      <c r="BD3088" s="611"/>
      <c r="BG3088" s="624"/>
      <c r="BH3088" s="625"/>
      <c r="BI3088" s="672"/>
      <c r="BO3088" s="612"/>
      <c r="BY3088" s="669"/>
      <c r="CA3088" s="669"/>
    </row>
    <row r="3089" spans="3:79" s="610" customFormat="1">
      <c r="C3089" s="611"/>
      <c r="D3089" s="612"/>
      <c r="E3089" s="613"/>
      <c r="F3089" s="614"/>
      <c r="J3089" s="612"/>
      <c r="N3089" s="668"/>
      <c r="P3089" s="618"/>
      <c r="Q3089" s="618"/>
      <c r="R3089" s="618"/>
      <c r="S3089" s="618"/>
      <c r="T3089" s="618"/>
      <c r="U3089" s="618"/>
      <c r="V3089" s="618"/>
      <c r="W3089" s="618"/>
      <c r="X3089" s="618"/>
      <c r="Y3089" s="618"/>
      <c r="Z3089" s="618"/>
      <c r="AC3089" s="619"/>
      <c r="AD3089" s="620"/>
      <c r="AJ3089" s="668"/>
      <c r="AO3089" s="612"/>
      <c r="AP3089" s="612"/>
      <c r="AY3089" s="623"/>
      <c r="BD3089" s="611"/>
      <c r="BG3089" s="624"/>
      <c r="BH3089" s="625"/>
      <c r="BI3089" s="672"/>
      <c r="BO3089" s="612"/>
      <c r="BY3089" s="669"/>
      <c r="CA3089" s="669"/>
    </row>
    <row r="3090" spans="3:79" s="610" customFormat="1">
      <c r="C3090" s="611"/>
      <c r="D3090" s="612"/>
      <c r="E3090" s="613"/>
      <c r="F3090" s="614"/>
      <c r="J3090" s="612"/>
      <c r="N3090" s="668"/>
      <c r="P3090" s="618"/>
      <c r="Q3090" s="618"/>
      <c r="R3090" s="618"/>
      <c r="S3090" s="618"/>
      <c r="T3090" s="618"/>
      <c r="U3090" s="618"/>
      <c r="V3090" s="618"/>
      <c r="W3090" s="618"/>
      <c r="X3090" s="618"/>
      <c r="Y3090" s="618"/>
      <c r="Z3090" s="618"/>
      <c r="AC3090" s="619"/>
      <c r="AD3090" s="620"/>
      <c r="AJ3090" s="668"/>
      <c r="AO3090" s="612"/>
      <c r="AP3090" s="612"/>
      <c r="AY3090" s="623"/>
      <c r="BD3090" s="611"/>
      <c r="BG3090" s="624"/>
      <c r="BH3090" s="625"/>
      <c r="BI3090" s="672"/>
      <c r="BO3090" s="612"/>
      <c r="BY3090" s="669"/>
      <c r="CA3090" s="669"/>
    </row>
    <row r="3091" spans="3:79" s="610" customFormat="1">
      <c r="C3091" s="611"/>
      <c r="D3091" s="612"/>
      <c r="E3091" s="613"/>
      <c r="F3091" s="614"/>
      <c r="J3091" s="612"/>
      <c r="N3091" s="668"/>
      <c r="P3091" s="618"/>
      <c r="Q3091" s="618"/>
      <c r="R3091" s="618"/>
      <c r="S3091" s="618"/>
      <c r="T3091" s="618"/>
      <c r="U3091" s="618"/>
      <c r="V3091" s="618"/>
      <c r="W3091" s="618"/>
      <c r="X3091" s="618"/>
      <c r="Y3091" s="618"/>
      <c r="Z3091" s="618"/>
      <c r="AC3091" s="619"/>
      <c r="AD3091" s="620"/>
      <c r="AJ3091" s="668"/>
      <c r="AO3091" s="612"/>
      <c r="AP3091" s="612"/>
      <c r="AY3091" s="623"/>
      <c r="BD3091" s="611"/>
      <c r="BG3091" s="624"/>
      <c r="BH3091" s="625"/>
      <c r="BI3091" s="672"/>
      <c r="BO3091" s="612"/>
      <c r="BY3091" s="669"/>
      <c r="CA3091" s="669"/>
    </row>
    <row r="3092" spans="3:79" s="610" customFormat="1">
      <c r="C3092" s="611"/>
      <c r="D3092" s="612"/>
      <c r="E3092" s="613"/>
      <c r="F3092" s="614"/>
      <c r="J3092" s="612"/>
      <c r="N3092" s="668"/>
      <c r="P3092" s="618"/>
      <c r="Q3092" s="618"/>
      <c r="R3092" s="618"/>
      <c r="S3092" s="618"/>
      <c r="T3092" s="618"/>
      <c r="U3092" s="618"/>
      <c r="V3092" s="618"/>
      <c r="W3092" s="618"/>
      <c r="X3092" s="618"/>
      <c r="Y3092" s="618"/>
      <c r="Z3092" s="618"/>
      <c r="AC3092" s="619"/>
      <c r="AD3092" s="620"/>
      <c r="AJ3092" s="668"/>
      <c r="AO3092" s="612"/>
      <c r="AP3092" s="612"/>
      <c r="AY3092" s="623"/>
      <c r="BD3092" s="611"/>
      <c r="BG3092" s="624"/>
      <c r="BH3092" s="625"/>
      <c r="BI3092" s="672"/>
      <c r="BO3092" s="612"/>
      <c r="BY3092" s="669"/>
      <c r="CA3092" s="669"/>
    </row>
    <row r="3093" spans="3:79" s="610" customFormat="1">
      <c r="C3093" s="611"/>
      <c r="D3093" s="612"/>
      <c r="E3093" s="613"/>
      <c r="F3093" s="614"/>
      <c r="J3093" s="612"/>
      <c r="N3093" s="668"/>
      <c r="P3093" s="618"/>
      <c r="Q3093" s="618"/>
      <c r="R3093" s="618"/>
      <c r="S3093" s="618"/>
      <c r="T3093" s="618"/>
      <c r="U3093" s="618"/>
      <c r="V3093" s="618"/>
      <c r="W3093" s="618"/>
      <c r="X3093" s="618"/>
      <c r="Y3093" s="618"/>
      <c r="Z3093" s="618"/>
      <c r="AC3093" s="619"/>
      <c r="AD3093" s="620"/>
      <c r="AJ3093" s="668"/>
      <c r="AO3093" s="612"/>
      <c r="AP3093" s="612"/>
      <c r="AY3093" s="623"/>
      <c r="BD3093" s="611"/>
      <c r="BG3093" s="624"/>
      <c r="BH3093" s="625"/>
      <c r="BI3093" s="672"/>
      <c r="BO3093" s="612"/>
      <c r="BY3093" s="669"/>
      <c r="CA3093" s="669"/>
    </row>
    <row r="3094" spans="3:79" s="610" customFormat="1">
      <c r="C3094" s="611"/>
      <c r="D3094" s="612"/>
      <c r="E3094" s="613"/>
      <c r="F3094" s="614"/>
      <c r="J3094" s="612"/>
      <c r="N3094" s="668"/>
      <c r="P3094" s="618"/>
      <c r="Q3094" s="618"/>
      <c r="R3094" s="618"/>
      <c r="S3094" s="618"/>
      <c r="T3094" s="618"/>
      <c r="U3094" s="618"/>
      <c r="V3094" s="618"/>
      <c r="W3094" s="618"/>
      <c r="X3094" s="618"/>
      <c r="Y3094" s="618"/>
      <c r="Z3094" s="618"/>
      <c r="AC3094" s="619"/>
      <c r="AD3094" s="620"/>
      <c r="AJ3094" s="668"/>
      <c r="AO3094" s="612"/>
      <c r="AP3094" s="612"/>
      <c r="AY3094" s="623"/>
      <c r="BD3094" s="611"/>
      <c r="BG3094" s="624"/>
      <c r="BH3094" s="625"/>
      <c r="BI3094" s="672"/>
      <c r="BO3094" s="612"/>
      <c r="BY3094" s="669"/>
      <c r="CA3094" s="669"/>
    </row>
    <row r="3095" spans="3:79" s="610" customFormat="1">
      <c r="C3095" s="611"/>
      <c r="D3095" s="612"/>
      <c r="E3095" s="613"/>
      <c r="F3095" s="614"/>
      <c r="J3095" s="612"/>
      <c r="N3095" s="668"/>
      <c r="P3095" s="618"/>
      <c r="Q3095" s="618"/>
      <c r="R3095" s="618"/>
      <c r="S3095" s="618"/>
      <c r="T3095" s="618"/>
      <c r="U3095" s="618"/>
      <c r="V3095" s="618"/>
      <c r="W3095" s="618"/>
      <c r="X3095" s="618"/>
      <c r="Y3095" s="618"/>
      <c r="Z3095" s="618"/>
      <c r="AC3095" s="619"/>
      <c r="AD3095" s="620"/>
      <c r="AJ3095" s="668"/>
      <c r="AO3095" s="612"/>
      <c r="AP3095" s="612"/>
      <c r="AY3095" s="623"/>
      <c r="BD3095" s="611"/>
      <c r="BG3095" s="624"/>
      <c r="BH3095" s="625"/>
      <c r="BI3095" s="672"/>
      <c r="BO3095" s="612"/>
      <c r="BY3095" s="669"/>
      <c r="CA3095" s="669"/>
    </row>
    <row r="3096" spans="3:79" s="610" customFormat="1">
      <c r="C3096" s="611"/>
      <c r="D3096" s="612"/>
      <c r="E3096" s="613"/>
      <c r="F3096" s="614"/>
      <c r="J3096" s="612"/>
      <c r="N3096" s="668"/>
      <c r="P3096" s="618"/>
      <c r="Q3096" s="618"/>
      <c r="R3096" s="618"/>
      <c r="S3096" s="618"/>
      <c r="T3096" s="618"/>
      <c r="U3096" s="618"/>
      <c r="V3096" s="618"/>
      <c r="W3096" s="618"/>
      <c r="X3096" s="618"/>
      <c r="Y3096" s="618"/>
      <c r="Z3096" s="618"/>
      <c r="AC3096" s="619"/>
      <c r="AD3096" s="620"/>
      <c r="AJ3096" s="668"/>
      <c r="AO3096" s="612"/>
      <c r="AP3096" s="612"/>
      <c r="AY3096" s="623"/>
      <c r="BD3096" s="611"/>
      <c r="BG3096" s="624"/>
      <c r="BH3096" s="625"/>
      <c r="BI3096" s="672"/>
      <c r="BO3096" s="612"/>
      <c r="BY3096" s="669"/>
      <c r="CA3096" s="669"/>
    </row>
    <row r="3097" spans="3:79" s="610" customFormat="1">
      <c r="C3097" s="611"/>
      <c r="D3097" s="612"/>
      <c r="E3097" s="613"/>
      <c r="F3097" s="614"/>
      <c r="J3097" s="612"/>
      <c r="N3097" s="668"/>
      <c r="P3097" s="618"/>
      <c r="Q3097" s="618"/>
      <c r="R3097" s="618"/>
      <c r="S3097" s="618"/>
      <c r="T3097" s="618"/>
      <c r="U3097" s="618"/>
      <c r="V3097" s="618"/>
      <c r="W3097" s="618"/>
      <c r="X3097" s="618"/>
      <c r="Y3097" s="618"/>
      <c r="Z3097" s="618"/>
      <c r="AC3097" s="619"/>
      <c r="AD3097" s="620"/>
      <c r="AJ3097" s="668"/>
      <c r="AO3097" s="612"/>
      <c r="AP3097" s="612"/>
      <c r="AY3097" s="623"/>
      <c r="BD3097" s="611"/>
      <c r="BG3097" s="624"/>
      <c r="BH3097" s="625"/>
      <c r="BI3097" s="672"/>
      <c r="BO3097" s="612"/>
      <c r="BY3097" s="669"/>
      <c r="CA3097" s="669"/>
    </row>
    <row r="3098" spans="3:79" s="610" customFormat="1">
      <c r="C3098" s="611"/>
      <c r="D3098" s="612"/>
      <c r="E3098" s="613"/>
      <c r="F3098" s="614"/>
      <c r="J3098" s="612"/>
      <c r="N3098" s="668"/>
      <c r="P3098" s="618"/>
      <c r="Q3098" s="618"/>
      <c r="R3098" s="618"/>
      <c r="S3098" s="618"/>
      <c r="T3098" s="618"/>
      <c r="U3098" s="618"/>
      <c r="V3098" s="618"/>
      <c r="W3098" s="618"/>
      <c r="X3098" s="618"/>
      <c r="Y3098" s="618"/>
      <c r="Z3098" s="618"/>
      <c r="AC3098" s="619"/>
      <c r="AD3098" s="620"/>
      <c r="AJ3098" s="668"/>
      <c r="AO3098" s="612"/>
      <c r="AP3098" s="612"/>
      <c r="AY3098" s="623"/>
      <c r="BD3098" s="611"/>
      <c r="BG3098" s="624"/>
      <c r="BH3098" s="625"/>
      <c r="BI3098" s="672"/>
      <c r="BO3098" s="612"/>
      <c r="BY3098" s="669"/>
      <c r="CA3098" s="669"/>
    </row>
    <row r="3099" spans="3:79" s="610" customFormat="1">
      <c r="C3099" s="611"/>
      <c r="D3099" s="612"/>
      <c r="E3099" s="613"/>
      <c r="F3099" s="614"/>
      <c r="J3099" s="612"/>
      <c r="N3099" s="668"/>
      <c r="P3099" s="618"/>
      <c r="Q3099" s="618"/>
      <c r="R3099" s="618"/>
      <c r="S3099" s="618"/>
      <c r="T3099" s="618"/>
      <c r="U3099" s="618"/>
      <c r="V3099" s="618"/>
      <c r="W3099" s="618"/>
      <c r="X3099" s="618"/>
      <c r="Y3099" s="618"/>
      <c r="Z3099" s="618"/>
      <c r="AC3099" s="619"/>
      <c r="AD3099" s="620"/>
      <c r="AJ3099" s="668"/>
      <c r="AO3099" s="612"/>
      <c r="AP3099" s="612"/>
      <c r="AY3099" s="623"/>
      <c r="BD3099" s="611"/>
      <c r="BG3099" s="624"/>
      <c r="BH3099" s="625"/>
      <c r="BI3099" s="672"/>
      <c r="BO3099" s="612"/>
      <c r="BY3099" s="669"/>
      <c r="CA3099" s="669"/>
    </row>
    <row r="3100" spans="3:79" s="610" customFormat="1">
      <c r="C3100" s="611"/>
      <c r="D3100" s="612"/>
      <c r="E3100" s="613"/>
      <c r="F3100" s="614"/>
      <c r="J3100" s="612"/>
      <c r="N3100" s="668"/>
      <c r="P3100" s="618"/>
      <c r="Q3100" s="618"/>
      <c r="R3100" s="618"/>
      <c r="S3100" s="618"/>
      <c r="T3100" s="618"/>
      <c r="U3100" s="618"/>
      <c r="V3100" s="618"/>
      <c r="W3100" s="618"/>
      <c r="X3100" s="618"/>
      <c r="Y3100" s="618"/>
      <c r="Z3100" s="618"/>
      <c r="AC3100" s="619"/>
      <c r="AD3100" s="620"/>
      <c r="AJ3100" s="668"/>
      <c r="AO3100" s="612"/>
      <c r="AP3100" s="612"/>
      <c r="AY3100" s="623"/>
      <c r="BD3100" s="611"/>
      <c r="BG3100" s="624"/>
      <c r="BH3100" s="625"/>
      <c r="BI3100" s="672"/>
      <c r="BO3100" s="612"/>
      <c r="BY3100" s="669"/>
      <c r="CA3100" s="669"/>
    </row>
    <row r="3101" spans="3:79" s="610" customFormat="1">
      <c r="C3101" s="611"/>
      <c r="D3101" s="612"/>
      <c r="E3101" s="613"/>
      <c r="F3101" s="614"/>
      <c r="J3101" s="612"/>
      <c r="N3101" s="668"/>
      <c r="P3101" s="618"/>
      <c r="Q3101" s="618"/>
      <c r="R3101" s="618"/>
      <c r="S3101" s="618"/>
      <c r="T3101" s="618"/>
      <c r="U3101" s="618"/>
      <c r="V3101" s="618"/>
      <c r="W3101" s="618"/>
      <c r="X3101" s="618"/>
      <c r="Y3101" s="618"/>
      <c r="Z3101" s="618"/>
      <c r="AC3101" s="619"/>
      <c r="AD3101" s="620"/>
      <c r="AJ3101" s="668"/>
      <c r="AO3101" s="612"/>
      <c r="AP3101" s="612"/>
      <c r="AY3101" s="623"/>
      <c r="BD3101" s="611"/>
      <c r="BG3101" s="624"/>
      <c r="BH3101" s="625"/>
      <c r="BI3101" s="672"/>
      <c r="BO3101" s="612"/>
      <c r="BY3101" s="669"/>
      <c r="CA3101" s="669"/>
    </row>
    <row r="3102" spans="3:79" s="610" customFormat="1">
      <c r="C3102" s="611"/>
      <c r="D3102" s="612"/>
      <c r="E3102" s="613"/>
      <c r="F3102" s="614"/>
      <c r="J3102" s="612"/>
      <c r="N3102" s="668"/>
      <c r="P3102" s="618"/>
      <c r="Q3102" s="618"/>
      <c r="R3102" s="618"/>
      <c r="S3102" s="618"/>
      <c r="T3102" s="618"/>
      <c r="U3102" s="618"/>
      <c r="V3102" s="618"/>
      <c r="W3102" s="618"/>
      <c r="X3102" s="618"/>
      <c r="Y3102" s="618"/>
      <c r="Z3102" s="618"/>
      <c r="AC3102" s="619"/>
      <c r="AD3102" s="620"/>
      <c r="AJ3102" s="668"/>
      <c r="AO3102" s="612"/>
      <c r="AP3102" s="612"/>
      <c r="AY3102" s="623"/>
      <c r="BD3102" s="611"/>
      <c r="BG3102" s="624"/>
      <c r="BH3102" s="625"/>
      <c r="BI3102" s="672"/>
      <c r="BO3102" s="612"/>
      <c r="BY3102" s="669"/>
      <c r="CA3102" s="669"/>
    </row>
    <row r="3103" spans="3:79" s="610" customFormat="1">
      <c r="C3103" s="611"/>
      <c r="D3103" s="612"/>
      <c r="E3103" s="613"/>
      <c r="F3103" s="614"/>
      <c r="J3103" s="612"/>
      <c r="N3103" s="668"/>
      <c r="P3103" s="618"/>
      <c r="Q3103" s="618"/>
      <c r="R3103" s="618"/>
      <c r="S3103" s="618"/>
      <c r="T3103" s="618"/>
      <c r="U3103" s="618"/>
      <c r="V3103" s="618"/>
      <c r="W3103" s="618"/>
      <c r="X3103" s="618"/>
      <c r="Y3103" s="618"/>
      <c r="Z3103" s="618"/>
      <c r="AC3103" s="619"/>
      <c r="AD3103" s="620"/>
      <c r="AJ3103" s="668"/>
      <c r="AO3103" s="612"/>
      <c r="AP3103" s="612"/>
      <c r="AY3103" s="623"/>
      <c r="BD3103" s="611"/>
      <c r="BG3103" s="624"/>
      <c r="BH3103" s="625"/>
      <c r="BI3103" s="672"/>
      <c r="BO3103" s="612"/>
      <c r="BY3103" s="669"/>
      <c r="CA3103" s="669"/>
    </row>
    <row r="3104" spans="3:79" s="610" customFormat="1">
      <c r="C3104" s="611"/>
      <c r="D3104" s="612"/>
      <c r="E3104" s="613"/>
      <c r="F3104" s="614"/>
      <c r="J3104" s="612"/>
      <c r="N3104" s="668"/>
      <c r="P3104" s="618"/>
      <c r="Q3104" s="618"/>
      <c r="R3104" s="618"/>
      <c r="S3104" s="618"/>
      <c r="T3104" s="618"/>
      <c r="U3104" s="618"/>
      <c r="V3104" s="618"/>
      <c r="W3104" s="618"/>
      <c r="X3104" s="618"/>
      <c r="Y3104" s="618"/>
      <c r="Z3104" s="618"/>
      <c r="AC3104" s="619"/>
      <c r="AD3104" s="620"/>
      <c r="AJ3104" s="668"/>
      <c r="AO3104" s="612"/>
      <c r="AP3104" s="612"/>
      <c r="AY3104" s="623"/>
      <c r="BD3104" s="611"/>
      <c r="BG3104" s="624"/>
      <c r="BH3104" s="625"/>
      <c r="BI3104" s="672"/>
      <c r="BO3104" s="612"/>
      <c r="BY3104" s="669"/>
      <c r="CA3104" s="669"/>
    </row>
    <row r="3105" spans="3:79" s="610" customFormat="1">
      <c r="C3105" s="611"/>
      <c r="D3105" s="612"/>
      <c r="E3105" s="613"/>
      <c r="F3105" s="614"/>
      <c r="J3105" s="612"/>
      <c r="N3105" s="668"/>
      <c r="P3105" s="618"/>
      <c r="Q3105" s="618"/>
      <c r="R3105" s="618"/>
      <c r="S3105" s="618"/>
      <c r="T3105" s="618"/>
      <c r="U3105" s="618"/>
      <c r="V3105" s="618"/>
      <c r="W3105" s="618"/>
      <c r="X3105" s="618"/>
      <c r="Y3105" s="618"/>
      <c r="Z3105" s="618"/>
      <c r="AC3105" s="619"/>
      <c r="AD3105" s="620"/>
      <c r="AJ3105" s="668"/>
      <c r="AO3105" s="612"/>
      <c r="AP3105" s="612"/>
      <c r="AY3105" s="623"/>
      <c r="BD3105" s="611"/>
      <c r="BG3105" s="624"/>
      <c r="BH3105" s="625"/>
      <c r="BI3105" s="672"/>
      <c r="BO3105" s="612"/>
      <c r="BY3105" s="669"/>
      <c r="CA3105" s="669"/>
    </row>
    <row r="3106" spans="3:79" s="610" customFormat="1">
      <c r="C3106" s="611"/>
      <c r="D3106" s="612"/>
      <c r="E3106" s="613"/>
      <c r="F3106" s="614"/>
      <c r="J3106" s="612"/>
      <c r="N3106" s="668"/>
      <c r="P3106" s="618"/>
      <c r="Q3106" s="618"/>
      <c r="R3106" s="618"/>
      <c r="S3106" s="618"/>
      <c r="T3106" s="618"/>
      <c r="U3106" s="618"/>
      <c r="V3106" s="618"/>
      <c r="W3106" s="618"/>
      <c r="X3106" s="618"/>
      <c r="Y3106" s="618"/>
      <c r="Z3106" s="618"/>
      <c r="AC3106" s="619"/>
      <c r="AD3106" s="620"/>
      <c r="AJ3106" s="668"/>
      <c r="AO3106" s="612"/>
      <c r="AP3106" s="612"/>
      <c r="AY3106" s="623"/>
      <c r="BD3106" s="611"/>
      <c r="BG3106" s="624"/>
      <c r="BH3106" s="625"/>
      <c r="BI3106" s="672"/>
      <c r="BO3106" s="612"/>
      <c r="BY3106" s="669"/>
      <c r="CA3106" s="669"/>
    </row>
    <row r="3107" spans="3:79" s="610" customFormat="1">
      <c r="C3107" s="611"/>
      <c r="D3107" s="612"/>
      <c r="E3107" s="613"/>
      <c r="F3107" s="614"/>
      <c r="J3107" s="612"/>
      <c r="N3107" s="668"/>
      <c r="P3107" s="618"/>
      <c r="Q3107" s="618"/>
      <c r="R3107" s="618"/>
      <c r="S3107" s="618"/>
      <c r="T3107" s="618"/>
      <c r="U3107" s="618"/>
      <c r="V3107" s="618"/>
      <c r="W3107" s="618"/>
      <c r="X3107" s="618"/>
      <c r="Y3107" s="618"/>
      <c r="Z3107" s="618"/>
      <c r="AC3107" s="619"/>
      <c r="AD3107" s="620"/>
      <c r="AJ3107" s="668"/>
      <c r="AO3107" s="612"/>
      <c r="AP3107" s="612"/>
      <c r="AY3107" s="623"/>
      <c r="BD3107" s="611"/>
      <c r="BG3107" s="624"/>
      <c r="BH3107" s="625"/>
      <c r="BI3107" s="672"/>
      <c r="BO3107" s="612"/>
      <c r="BY3107" s="669"/>
      <c r="CA3107" s="669"/>
    </row>
    <row r="3108" spans="3:79" s="610" customFormat="1">
      <c r="C3108" s="611"/>
      <c r="D3108" s="612"/>
      <c r="E3108" s="613"/>
      <c r="F3108" s="614"/>
      <c r="J3108" s="612"/>
      <c r="N3108" s="668"/>
      <c r="P3108" s="618"/>
      <c r="Q3108" s="618"/>
      <c r="R3108" s="618"/>
      <c r="S3108" s="618"/>
      <c r="T3108" s="618"/>
      <c r="U3108" s="618"/>
      <c r="V3108" s="618"/>
      <c r="W3108" s="618"/>
      <c r="X3108" s="618"/>
      <c r="Y3108" s="618"/>
      <c r="Z3108" s="618"/>
      <c r="AC3108" s="619"/>
      <c r="AD3108" s="620"/>
      <c r="AJ3108" s="668"/>
      <c r="AO3108" s="612"/>
      <c r="AP3108" s="612"/>
      <c r="AY3108" s="623"/>
      <c r="BD3108" s="611"/>
      <c r="BG3108" s="624"/>
      <c r="BH3108" s="625"/>
      <c r="BI3108" s="672"/>
      <c r="BO3108" s="612"/>
      <c r="BY3108" s="669"/>
      <c r="CA3108" s="669"/>
    </row>
    <row r="3109" spans="3:79" s="610" customFormat="1">
      <c r="C3109" s="611"/>
      <c r="D3109" s="612"/>
      <c r="E3109" s="613"/>
      <c r="F3109" s="614"/>
      <c r="J3109" s="612"/>
      <c r="N3109" s="668"/>
      <c r="P3109" s="618"/>
      <c r="Q3109" s="618"/>
      <c r="R3109" s="618"/>
      <c r="S3109" s="618"/>
      <c r="T3109" s="618"/>
      <c r="U3109" s="618"/>
      <c r="V3109" s="618"/>
      <c r="W3109" s="618"/>
      <c r="X3109" s="618"/>
      <c r="Y3109" s="618"/>
      <c r="Z3109" s="618"/>
      <c r="AC3109" s="619"/>
      <c r="AD3109" s="620"/>
      <c r="AJ3109" s="668"/>
      <c r="AO3109" s="612"/>
      <c r="AP3109" s="612"/>
      <c r="AY3109" s="623"/>
      <c r="BD3109" s="611"/>
      <c r="BG3109" s="624"/>
      <c r="BH3109" s="625"/>
      <c r="BI3109" s="672"/>
      <c r="BO3109" s="612"/>
      <c r="BY3109" s="669"/>
      <c r="CA3109" s="669"/>
    </row>
    <row r="3110" spans="3:79" s="610" customFormat="1">
      <c r="C3110" s="611"/>
      <c r="D3110" s="612"/>
      <c r="E3110" s="613"/>
      <c r="F3110" s="614"/>
      <c r="J3110" s="612"/>
      <c r="N3110" s="668"/>
      <c r="P3110" s="618"/>
      <c r="Q3110" s="618"/>
      <c r="R3110" s="618"/>
      <c r="S3110" s="618"/>
      <c r="T3110" s="618"/>
      <c r="U3110" s="618"/>
      <c r="V3110" s="618"/>
      <c r="W3110" s="618"/>
      <c r="X3110" s="618"/>
      <c r="Y3110" s="618"/>
      <c r="Z3110" s="618"/>
      <c r="AC3110" s="619"/>
      <c r="AD3110" s="620"/>
      <c r="AJ3110" s="668"/>
      <c r="AO3110" s="612"/>
      <c r="AP3110" s="612"/>
      <c r="AY3110" s="623"/>
      <c r="BD3110" s="611"/>
      <c r="BG3110" s="624"/>
      <c r="BH3110" s="625"/>
      <c r="BI3110" s="672"/>
      <c r="BO3110" s="612"/>
      <c r="BY3110" s="669"/>
      <c r="CA3110" s="669"/>
    </row>
    <row r="3111" spans="3:79" s="610" customFormat="1">
      <c r="C3111" s="611"/>
      <c r="D3111" s="612"/>
      <c r="E3111" s="613"/>
      <c r="F3111" s="614"/>
      <c r="J3111" s="612"/>
      <c r="N3111" s="668"/>
      <c r="P3111" s="618"/>
      <c r="Q3111" s="618"/>
      <c r="R3111" s="618"/>
      <c r="S3111" s="618"/>
      <c r="T3111" s="618"/>
      <c r="U3111" s="618"/>
      <c r="V3111" s="618"/>
      <c r="W3111" s="618"/>
      <c r="X3111" s="618"/>
      <c r="Y3111" s="618"/>
      <c r="Z3111" s="618"/>
      <c r="AC3111" s="619"/>
      <c r="AD3111" s="620"/>
      <c r="AJ3111" s="668"/>
      <c r="AO3111" s="612"/>
      <c r="AP3111" s="612"/>
      <c r="AY3111" s="623"/>
      <c r="BD3111" s="611"/>
      <c r="BG3111" s="624"/>
      <c r="BH3111" s="625"/>
      <c r="BI3111" s="672"/>
      <c r="BO3111" s="612"/>
      <c r="BY3111" s="669"/>
      <c r="CA3111" s="669"/>
    </row>
    <row r="3112" spans="3:79" s="610" customFormat="1">
      <c r="C3112" s="611"/>
      <c r="D3112" s="612"/>
      <c r="E3112" s="613"/>
      <c r="F3112" s="614"/>
      <c r="J3112" s="612"/>
      <c r="N3112" s="668"/>
      <c r="P3112" s="618"/>
      <c r="Q3112" s="618"/>
      <c r="R3112" s="618"/>
      <c r="S3112" s="618"/>
      <c r="T3112" s="618"/>
      <c r="U3112" s="618"/>
      <c r="V3112" s="618"/>
      <c r="W3112" s="618"/>
      <c r="X3112" s="618"/>
      <c r="Y3112" s="618"/>
      <c r="Z3112" s="618"/>
      <c r="AC3112" s="619"/>
      <c r="AD3112" s="620"/>
      <c r="AJ3112" s="668"/>
      <c r="AO3112" s="612"/>
      <c r="AP3112" s="612"/>
      <c r="AY3112" s="623"/>
      <c r="BD3112" s="611"/>
      <c r="BG3112" s="624"/>
      <c r="BH3112" s="625"/>
      <c r="BI3112" s="672"/>
      <c r="BO3112" s="612"/>
      <c r="BY3112" s="669"/>
      <c r="CA3112" s="669"/>
    </row>
    <row r="3113" spans="3:79" s="610" customFormat="1">
      <c r="C3113" s="611"/>
      <c r="D3113" s="612"/>
      <c r="E3113" s="613"/>
      <c r="F3113" s="614"/>
      <c r="J3113" s="612"/>
      <c r="N3113" s="668"/>
      <c r="P3113" s="618"/>
      <c r="Q3113" s="618"/>
      <c r="R3113" s="618"/>
      <c r="S3113" s="618"/>
      <c r="T3113" s="618"/>
      <c r="U3113" s="618"/>
      <c r="V3113" s="618"/>
      <c r="W3113" s="618"/>
      <c r="X3113" s="618"/>
      <c r="Y3113" s="618"/>
      <c r="Z3113" s="618"/>
      <c r="AC3113" s="619"/>
      <c r="AD3113" s="620"/>
      <c r="AJ3113" s="668"/>
      <c r="AO3113" s="612"/>
      <c r="AP3113" s="612"/>
      <c r="AY3113" s="623"/>
      <c r="BD3113" s="611"/>
      <c r="BG3113" s="624"/>
      <c r="BH3113" s="625"/>
      <c r="BI3113" s="672"/>
      <c r="BO3113" s="612"/>
      <c r="BY3113" s="669"/>
      <c r="CA3113" s="669"/>
    </row>
    <row r="3114" spans="3:79" s="610" customFormat="1">
      <c r="C3114" s="611"/>
      <c r="D3114" s="612"/>
      <c r="E3114" s="613"/>
      <c r="F3114" s="614"/>
      <c r="J3114" s="612"/>
      <c r="N3114" s="668"/>
      <c r="P3114" s="618"/>
      <c r="Q3114" s="618"/>
      <c r="R3114" s="618"/>
      <c r="S3114" s="618"/>
      <c r="T3114" s="618"/>
      <c r="U3114" s="618"/>
      <c r="V3114" s="618"/>
      <c r="W3114" s="618"/>
      <c r="X3114" s="618"/>
      <c r="Y3114" s="618"/>
      <c r="Z3114" s="618"/>
      <c r="AC3114" s="619"/>
      <c r="AD3114" s="620"/>
      <c r="AJ3114" s="668"/>
      <c r="AO3114" s="612"/>
      <c r="AP3114" s="612"/>
      <c r="AY3114" s="623"/>
      <c r="BD3114" s="611"/>
      <c r="BG3114" s="624"/>
      <c r="BH3114" s="625"/>
      <c r="BI3114" s="672"/>
      <c r="BO3114" s="612"/>
      <c r="BY3114" s="669"/>
      <c r="CA3114" s="669"/>
    </row>
    <row r="3115" spans="3:79" s="610" customFormat="1">
      <c r="C3115" s="611"/>
      <c r="D3115" s="612"/>
      <c r="E3115" s="613"/>
      <c r="F3115" s="614"/>
      <c r="J3115" s="612"/>
      <c r="N3115" s="668"/>
      <c r="P3115" s="618"/>
      <c r="Q3115" s="618"/>
      <c r="R3115" s="618"/>
      <c r="S3115" s="618"/>
      <c r="T3115" s="618"/>
      <c r="U3115" s="618"/>
      <c r="V3115" s="618"/>
      <c r="W3115" s="618"/>
      <c r="X3115" s="618"/>
      <c r="Y3115" s="618"/>
      <c r="Z3115" s="618"/>
      <c r="AC3115" s="619"/>
      <c r="AD3115" s="620"/>
      <c r="AJ3115" s="668"/>
      <c r="AO3115" s="612"/>
      <c r="AP3115" s="612"/>
      <c r="AY3115" s="623"/>
      <c r="BD3115" s="611"/>
      <c r="BG3115" s="624"/>
      <c r="BH3115" s="625"/>
      <c r="BI3115" s="672"/>
      <c r="BO3115" s="612"/>
      <c r="BY3115" s="669"/>
      <c r="CA3115" s="669"/>
    </row>
    <row r="3116" spans="3:79" s="610" customFormat="1">
      <c r="C3116" s="611"/>
      <c r="D3116" s="612"/>
      <c r="E3116" s="613"/>
      <c r="F3116" s="614"/>
      <c r="J3116" s="612"/>
      <c r="N3116" s="668"/>
      <c r="P3116" s="618"/>
      <c r="Q3116" s="618"/>
      <c r="R3116" s="618"/>
      <c r="S3116" s="618"/>
      <c r="T3116" s="618"/>
      <c r="U3116" s="618"/>
      <c r="V3116" s="618"/>
      <c r="W3116" s="618"/>
      <c r="X3116" s="618"/>
      <c r="Y3116" s="618"/>
      <c r="Z3116" s="618"/>
      <c r="AC3116" s="619"/>
      <c r="AD3116" s="620"/>
      <c r="AJ3116" s="668"/>
      <c r="AO3116" s="612"/>
      <c r="AP3116" s="612"/>
      <c r="AY3116" s="623"/>
      <c r="BD3116" s="611"/>
      <c r="BG3116" s="624"/>
      <c r="BH3116" s="625"/>
      <c r="BI3116" s="672"/>
      <c r="BO3116" s="612"/>
      <c r="BY3116" s="669"/>
      <c r="CA3116" s="669"/>
    </row>
    <row r="3117" spans="3:79" s="610" customFormat="1">
      <c r="C3117" s="611"/>
      <c r="D3117" s="612"/>
      <c r="E3117" s="613"/>
      <c r="F3117" s="614"/>
      <c r="J3117" s="612"/>
      <c r="N3117" s="668"/>
      <c r="P3117" s="618"/>
      <c r="Q3117" s="618"/>
      <c r="R3117" s="618"/>
      <c r="S3117" s="618"/>
      <c r="T3117" s="618"/>
      <c r="U3117" s="618"/>
      <c r="V3117" s="618"/>
      <c r="W3117" s="618"/>
      <c r="X3117" s="618"/>
      <c r="Y3117" s="618"/>
      <c r="Z3117" s="618"/>
      <c r="AC3117" s="619"/>
      <c r="AD3117" s="620"/>
      <c r="AJ3117" s="668"/>
      <c r="AO3117" s="612"/>
      <c r="AP3117" s="612"/>
      <c r="AY3117" s="623"/>
      <c r="BD3117" s="611"/>
      <c r="BG3117" s="624"/>
      <c r="BH3117" s="625"/>
      <c r="BI3117" s="672"/>
      <c r="BO3117" s="612"/>
      <c r="BY3117" s="669"/>
      <c r="CA3117" s="669"/>
    </row>
    <row r="3118" spans="3:79" s="610" customFormat="1">
      <c r="C3118" s="611"/>
      <c r="D3118" s="612"/>
      <c r="E3118" s="613"/>
      <c r="F3118" s="614"/>
      <c r="J3118" s="612"/>
      <c r="N3118" s="668"/>
      <c r="P3118" s="618"/>
      <c r="Q3118" s="618"/>
      <c r="R3118" s="618"/>
      <c r="S3118" s="618"/>
      <c r="T3118" s="618"/>
      <c r="U3118" s="618"/>
      <c r="V3118" s="618"/>
      <c r="W3118" s="618"/>
      <c r="X3118" s="618"/>
      <c r="Y3118" s="618"/>
      <c r="Z3118" s="618"/>
      <c r="AC3118" s="619"/>
      <c r="AD3118" s="620"/>
      <c r="AJ3118" s="668"/>
      <c r="AO3118" s="612"/>
      <c r="AP3118" s="612"/>
      <c r="AY3118" s="623"/>
      <c r="BD3118" s="611"/>
      <c r="BG3118" s="624"/>
      <c r="BH3118" s="625"/>
      <c r="BI3118" s="672"/>
      <c r="BO3118" s="612"/>
      <c r="BY3118" s="669"/>
      <c r="CA3118" s="669"/>
    </row>
    <row r="3119" spans="3:79" s="610" customFormat="1">
      <c r="C3119" s="611"/>
      <c r="D3119" s="612"/>
      <c r="E3119" s="613"/>
      <c r="F3119" s="614"/>
      <c r="J3119" s="612"/>
      <c r="N3119" s="668"/>
      <c r="P3119" s="618"/>
      <c r="Q3119" s="618"/>
      <c r="R3119" s="618"/>
      <c r="S3119" s="618"/>
      <c r="T3119" s="618"/>
      <c r="U3119" s="618"/>
      <c r="V3119" s="618"/>
      <c r="W3119" s="618"/>
      <c r="X3119" s="618"/>
      <c r="Y3119" s="618"/>
      <c r="Z3119" s="618"/>
      <c r="AC3119" s="619"/>
      <c r="AD3119" s="620"/>
      <c r="AJ3119" s="668"/>
      <c r="AO3119" s="612"/>
      <c r="AP3119" s="612"/>
      <c r="AY3119" s="623"/>
      <c r="BD3119" s="611"/>
      <c r="BG3119" s="624"/>
      <c r="BH3119" s="625"/>
      <c r="BI3119" s="672"/>
      <c r="BO3119" s="612"/>
      <c r="BY3119" s="669"/>
      <c r="CA3119" s="669"/>
    </row>
    <row r="3120" spans="3:79" s="610" customFormat="1">
      <c r="C3120" s="611"/>
      <c r="D3120" s="612"/>
      <c r="E3120" s="613"/>
      <c r="F3120" s="614"/>
      <c r="J3120" s="612"/>
      <c r="N3120" s="668"/>
      <c r="P3120" s="618"/>
      <c r="Q3120" s="618"/>
      <c r="R3120" s="618"/>
      <c r="S3120" s="618"/>
      <c r="T3120" s="618"/>
      <c r="U3120" s="618"/>
      <c r="V3120" s="618"/>
      <c r="W3120" s="618"/>
      <c r="X3120" s="618"/>
      <c r="Y3120" s="618"/>
      <c r="Z3120" s="618"/>
      <c r="AC3120" s="619"/>
      <c r="AD3120" s="620"/>
      <c r="AJ3120" s="668"/>
      <c r="AO3120" s="612"/>
      <c r="AP3120" s="612"/>
      <c r="AY3120" s="623"/>
      <c r="BD3120" s="611"/>
      <c r="BG3120" s="624"/>
      <c r="BH3120" s="625"/>
      <c r="BI3120" s="672"/>
      <c r="BO3120" s="612"/>
      <c r="BY3120" s="669"/>
      <c r="CA3120" s="669"/>
    </row>
    <row r="3121" spans="3:79" s="610" customFormat="1">
      <c r="C3121" s="611"/>
      <c r="D3121" s="612"/>
      <c r="E3121" s="613"/>
      <c r="F3121" s="614"/>
      <c r="J3121" s="612"/>
      <c r="N3121" s="668"/>
      <c r="P3121" s="618"/>
      <c r="Q3121" s="618"/>
      <c r="R3121" s="618"/>
      <c r="S3121" s="618"/>
      <c r="T3121" s="618"/>
      <c r="U3121" s="618"/>
      <c r="V3121" s="618"/>
      <c r="W3121" s="618"/>
      <c r="X3121" s="618"/>
      <c r="Y3121" s="618"/>
      <c r="Z3121" s="618"/>
      <c r="AC3121" s="619"/>
      <c r="AD3121" s="620"/>
      <c r="AJ3121" s="668"/>
      <c r="AO3121" s="612"/>
      <c r="AP3121" s="612"/>
      <c r="AY3121" s="623"/>
      <c r="BD3121" s="611"/>
      <c r="BG3121" s="624"/>
      <c r="BH3121" s="625"/>
      <c r="BI3121" s="672"/>
      <c r="BO3121" s="612"/>
      <c r="BY3121" s="669"/>
      <c r="CA3121" s="669"/>
    </row>
    <row r="3122" spans="3:79" s="610" customFormat="1">
      <c r="C3122" s="611"/>
      <c r="D3122" s="612"/>
      <c r="E3122" s="613"/>
      <c r="F3122" s="614"/>
      <c r="J3122" s="612"/>
      <c r="N3122" s="668"/>
      <c r="P3122" s="618"/>
      <c r="Q3122" s="618"/>
      <c r="R3122" s="618"/>
      <c r="S3122" s="618"/>
      <c r="T3122" s="618"/>
      <c r="U3122" s="618"/>
      <c r="V3122" s="618"/>
      <c r="W3122" s="618"/>
      <c r="X3122" s="618"/>
      <c r="Y3122" s="618"/>
      <c r="Z3122" s="618"/>
      <c r="AC3122" s="619"/>
      <c r="AD3122" s="620"/>
      <c r="AJ3122" s="668"/>
      <c r="AO3122" s="612"/>
      <c r="AP3122" s="612"/>
      <c r="AY3122" s="623"/>
      <c r="BD3122" s="611"/>
      <c r="BG3122" s="624"/>
      <c r="BH3122" s="625"/>
      <c r="BI3122" s="672"/>
      <c r="BO3122" s="612"/>
      <c r="BY3122" s="669"/>
      <c r="CA3122" s="669"/>
    </row>
    <row r="3123" spans="3:79" s="610" customFormat="1">
      <c r="C3123" s="611"/>
      <c r="D3123" s="612"/>
      <c r="E3123" s="613"/>
      <c r="F3123" s="614"/>
      <c r="J3123" s="612"/>
      <c r="N3123" s="668"/>
      <c r="P3123" s="618"/>
      <c r="Q3123" s="618"/>
      <c r="R3123" s="618"/>
      <c r="S3123" s="618"/>
      <c r="T3123" s="618"/>
      <c r="U3123" s="618"/>
      <c r="V3123" s="618"/>
      <c r="W3123" s="618"/>
      <c r="X3123" s="618"/>
      <c r="Y3123" s="618"/>
      <c r="Z3123" s="618"/>
      <c r="AC3123" s="619"/>
      <c r="AD3123" s="620"/>
      <c r="AJ3123" s="668"/>
      <c r="AO3123" s="612"/>
      <c r="AP3123" s="612"/>
      <c r="AY3123" s="623"/>
      <c r="BD3123" s="611"/>
      <c r="BG3123" s="624"/>
      <c r="BH3123" s="625"/>
      <c r="BI3123" s="672"/>
      <c r="BO3123" s="612"/>
      <c r="BY3123" s="669"/>
      <c r="CA3123" s="669"/>
    </row>
    <row r="3124" spans="3:79" s="610" customFormat="1">
      <c r="C3124" s="611"/>
      <c r="D3124" s="612"/>
      <c r="E3124" s="613"/>
      <c r="F3124" s="614"/>
      <c r="J3124" s="612"/>
      <c r="N3124" s="668"/>
      <c r="P3124" s="618"/>
      <c r="Q3124" s="618"/>
      <c r="R3124" s="618"/>
      <c r="S3124" s="618"/>
      <c r="T3124" s="618"/>
      <c r="U3124" s="618"/>
      <c r="V3124" s="618"/>
      <c r="W3124" s="618"/>
      <c r="X3124" s="618"/>
      <c r="Y3124" s="618"/>
      <c r="Z3124" s="618"/>
      <c r="AC3124" s="619"/>
      <c r="AD3124" s="620"/>
      <c r="AJ3124" s="668"/>
      <c r="AO3124" s="612"/>
      <c r="AP3124" s="612"/>
      <c r="AY3124" s="623"/>
      <c r="BD3124" s="611"/>
      <c r="BG3124" s="624"/>
      <c r="BH3124" s="625"/>
      <c r="BI3124" s="672"/>
      <c r="BO3124" s="612"/>
      <c r="BY3124" s="669"/>
      <c r="CA3124" s="669"/>
    </row>
    <row r="3125" spans="3:79" s="610" customFormat="1">
      <c r="C3125" s="611"/>
      <c r="D3125" s="612"/>
      <c r="E3125" s="613"/>
      <c r="F3125" s="614"/>
      <c r="J3125" s="612"/>
      <c r="N3125" s="668"/>
      <c r="P3125" s="618"/>
      <c r="Q3125" s="618"/>
      <c r="R3125" s="618"/>
      <c r="S3125" s="618"/>
      <c r="T3125" s="618"/>
      <c r="U3125" s="618"/>
      <c r="V3125" s="618"/>
      <c r="W3125" s="618"/>
      <c r="X3125" s="618"/>
      <c r="Y3125" s="618"/>
      <c r="Z3125" s="618"/>
      <c r="AC3125" s="619"/>
      <c r="AD3125" s="620"/>
      <c r="AJ3125" s="668"/>
      <c r="AO3125" s="612"/>
      <c r="AP3125" s="612"/>
      <c r="AY3125" s="623"/>
      <c r="BD3125" s="611"/>
      <c r="BG3125" s="624"/>
      <c r="BH3125" s="625"/>
      <c r="BI3125" s="672"/>
      <c r="BO3125" s="612"/>
      <c r="BY3125" s="669"/>
      <c r="CA3125" s="669"/>
    </row>
    <row r="3126" spans="3:79" s="610" customFormat="1">
      <c r="C3126" s="611"/>
      <c r="D3126" s="612"/>
      <c r="E3126" s="613"/>
      <c r="F3126" s="614"/>
      <c r="J3126" s="612"/>
      <c r="N3126" s="668"/>
      <c r="P3126" s="618"/>
      <c r="Q3126" s="618"/>
      <c r="R3126" s="618"/>
      <c r="S3126" s="618"/>
      <c r="T3126" s="618"/>
      <c r="U3126" s="618"/>
      <c r="V3126" s="618"/>
      <c r="W3126" s="618"/>
      <c r="X3126" s="618"/>
      <c r="Y3126" s="618"/>
      <c r="Z3126" s="618"/>
      <c r="AC3126" s="619"/>
      <c r="AD3126" s="620"/>
      <c r="AJ3126" s="668"/>
      <c r="AO3126" s="612"/>
      <c r="AP3126" s="612"/>
      <c r="AY3126" s="623"/>
      <c r="BD3126" s="611"/>
      <c r="BG3126" s="624"/>
      <c r="BH3126" s="625"/>
      <c r="BI3126" s="672"/>
      <c r="BO3126" s="612"/>
      <c r="BY3126" s="669"/>
      <c r="CA3126" s="669"/>
    </row>
    <row r="3127" spans="3:79" s="610" customFormat="1">
      <c r="C3127" s="611"/>
      <c r="D3127" s="612"/>
      <c r="E3127" s="613"/>
      <c r="F3127" s="614"/>
      <c r="J3127" s="612"/>
      <c r="N3127" s="668"/>
      <c r="P3127" s="618"/>
      <c r="Q3127" s="618"/>
      <c r="R3127" s="618"/>
      <c r="S3127" s="618"/>
      <c r="T3127" s="618"/>
      <c r="U3127" s="618"/>
      <c r="V3127" s="618"/>
      <c r="W3127" s="618"/>
      <c r="X3127" s="618"/>
      <c r="Y3127" s="618"/>
      <c r="Z3127" s="618"/>
      <c r="AC3127" s="619"/>
      <c r="AD3127" s="620"/>
      <c r="AJ3127" s="668"/>
      <c r="AO3127" s="612"/>
      <c r="AP3127" s="612"/>
      <c r="AY3127" s="623"/>
      <c r="BD3127" s="611"/>
      <c r="BG3127" s="624"/>
      <c r="BH3127" s="625"/>
      <c r="BI3127" s="672"/>
      <c r="BO3127" s="612"/>
      <c r="BY3127" s="669"/>
      <c r="CA3127" s="669"/>
    </row>
    <row r="3128" spans="3:79" s="610" customFormat="1">
      <c r="C3128" s="611"/>
      <c r="D3128" s="612"/>
      <c r="E3128" s="613"/>
      <c r="F3128" s="614"/>
      <c r="J3128" s="612"/>
      <c r="N3128" s="668"/>
      <c r="P3128" s="618"/>
      <c r="Q3128" s="618"/>
      <c r="R3128" s="618"/>
      <c r="S3128" s="618"/>
      <c r="T3128" s="618"/>
      <c r="U3128" s="618"/>
      <c r="V3128" s="618"/>
      <c r="W3128" s="618"/>
      <c r="X3128" s="618"/>
      <c r="Y3128" s="618"/>
      <c r="Z3128" s="618"/>
      <c r="AC3128" s="619"/>
      <c r="AD3128" s="620"/>
      <c r="AJ3128" s="668"/>
      <c r="AO3128" s="612"/>
      <c r="AP3128" s="612"/>
      <c r="AY3128" s="623"/>
      <c r="BD3128" s="611"/>
      <c r="BG3128" s="624"/>
      <c r="BH3128" s="625"/>
      <c r="BI3128" s="672"/>
      <c r="BO3128" s="612"/>
      <c r="BY3128" s="669"/>
      <c r="CA3128" s="669"/>
    </row>
    <row r="3129" spans="3:79" s="610" customFormat="1">
      <c r="C3129" s="611"/>
      <c r="D3129" s="612"/>
      <c r="E3129" s="613"/>
      <c r="F3129" s="614"/>
      <c r="J3129" s="612"/>
      <c r="N3129" s="668"/>
      <c r="P3129" s="618"/>
      <c r="Q3129" s="618"/>
      <c r="R3129" s="618"/>
      <c r="S3129" s="618"/>
      <c r="T3129" s="618"/>
      <c r="U3129" s="618"/>
      <c r="V3129" s="618"/>
      <c r="W3129" s="618"/>
      <c r="X3129" s="618"/>
      <c r="Y3129" s="618"/>
      <c r="Z3129" s="618"/>
      <c r="AC3129" s="619"/>
      <c r="AD3129" s="620"/>
      <c r="AJ3129" s="668"/>
      <c r="AO3129" s="612"/>
      <c r="AP3129" s="612"/>
      <c r="AY3129" s="623"/>
      <c r="BD3129" s="611"/>
      <c r="BG3129" s="624"/>
      <c r="BH3129" s="625"/>
      <c r="BI3129" s="672"/>
      <c r="BO3129" s="612"/>
      <c r="BY3129" s="669"/>
      <c r="CA3129" s="669"/>
    </row>
    <row r="3130" spans="3:79" s="610" customFormat="1">
      <c r="C3130" s="611"/>
      <c r="D3130" s="612"/>
      <c r="E3130" s="613"/>
      <c r="F3130" s="614"/>
      <c r="J3130" s="612"/>
      <c r="N3130" s="668"/>
      <c r="P3130" s="618"/>
      <c r="Q3130" s="618"/>
      <c r="R3130" s="618"/>
      <c r="S3130" s="618"/>
      <c r="T3130" s="618"/>
      <c r="U3130" s="618"/>
      <c r="V3130" s="618"/>
      <c r="W3130" s="618"/>
      <c r="X3130" s="618"/>
      <c r="Y3130" s="618"/>
      <c r="Z3130" s="618"/>
      <c r="AC3130" s="619"/>
      <c r="AD3130" s="620"/>
      <c r="AJ3130" s="668"/>
      <c r="AO3130" s="612"/>
      <c r="AP3130" s="612"/>
      <c r="AY3130" s="623"/>
      <c r="BD3130" s="611"/>
      <c r="BG3130" s="624"/>
      <c r="BH3130" s="625"/>
      <c r="BI3130" s="672"/>
      <c r="BO3130" s="612"/>
      <c r="BY3130" s="669"/>
      <c r="CA3130" s="669"/>
    </row>
    <row r="3131" spans="3:79" s="610" customFormat="1">
      <c r="C3131" s="611"/>
      <c r="D3131" s="612"/>
      <c r="E3131" s="613"/>
      <c r="F3131" s="614"/>
      <c r="J3131" s="612"/>
      <c r="N3131" s="668"/>
      <c r="P3131" s="618"/>
      <c r="Q3131" s="618"/>
      <c r="R3131" s="618"/>
      <c r="S3131" s="618"/>
      <c r="T3131" s="618"/>
      <c r="U3131" s="618"/>
      <c r="V3131" s="618"/>
      <c r="W3131" s="618"/>
      <c r="X3131" s="618"/>
      <c r="Y3131" s="618"/>
      <c r="Z3131" s="618"/>
      <c r="AC3131" s="619"/>
      <c r="AD3131" s="620"/>
      <c r="AJ3131" s="668"/>
      <c r="AO3131" s="612"/>
      <c r="AP3131" s="612"/>
      <c r="AY3131" s="623"/>
      <c r="BD3131" s="611"/>
      <c r="BG3131" s="624"/>
      <c r="BH3131" s="625"/>
      <c r="BI3131" s="672"/>
      <c r="BO3131" s="612"/>
      <c r="BY3131" s="669"/>
      <c r="CA3131" s="669"/>
    </row>
    <row r="3132" spans="3:79" s="610" customFormat="1">
      <c r="C3132" s="611"/>
      <c r="D3132" s="612"/>
      <c r="E3132" s="613"/>
      <c r="F3132" s="614"/>
      <c r="J3132" s="612"/>
      <c r="N3132" s="668"/>
      <c r="P3132" s="618"/>
      <c r="Q3132" s="618"/>
      <c r="R3132" s="618"/>
      <c r="S3132" s="618"/>
      <c r="T3132" s="618"/>
      <c r="U3132" s="618"/>
      <c r="V3132" s="618"/>
      <c r="W3132" s="618"/>
      <c r="X3132" s="618"/>
      <c r="Y3132" s="618"/>
      <c r="Z3132" s="618"/>
      <c r="AC3132" s="619"/>
      <c r="AD3132" s="620"/>
      <c r="AJ3132" s="668"/>
      <c r="AO3132" s="612"/>
      <c r="AP3132" s="612"/>
      <c r="AY3132" s="623"/>
      <c r="BD3132" s="611"/>
      <c r="BG3132" s="624"/>
      <c r="BH3132" s="625"/>
      <c r="BI3132" s="672"/>
      <c r="BO3132" s="612"/>
      <c r="BY3132" s="669"/>
      <c r="CA3132" s="669"/>
    </row>
    <row r="3133" spans="3:79" s="610" customFormat="1">
      <c r="C3133" s="611"/>
      <c r="D3133" s="612"/>
      <c r="E3133" s="613"/>
      <c r="F3133" s="614"/>
      <c r="J3133" s="612"/>
      <c r="N3133" s="668"/>
      <c r="P3133" s="618"/>
      <c r="Q3133" s="618"/>
      <c r="R3133" s="618"/>
      <c r="S3133" s="618"/>
      <c r="T3133" s="618"/>
      <c r="U3133" s="618"/>
      <c r="V3133" s="618"/>
      <c r="W3133" s="618"/>
      <c r="X3133" s="618"/>
      <c r="Y3133" s="618"/>
      <c r="Z3133" s="618"/>
      <c r="AC3133" s="619"/>
      <c r="AD3133" s="620"/>
      <c r="AJ3133" s="668"/>
      <c r="AO3133" s="612"/>
      <c r="AP3133" s="612"/>
      <c r="AY3133" s="623"/>
      <c r="BD3133" s="611"/>
      <c r="BG3133" s="624"/>
      <c r="BH3133" s="625"/>
      <c r="BI3133" s="672"/>
      <c r="BO3133" s="612"/>
      <c r="BY3133" s="669"/>
      <c r="CA3133" s="669"/>
    </row>
    <row r="3134" spans="3:79" s="610" customFormat="1">
      <c r="C3134" s="611"/>
      <c r="D3134" s="612"/>
      <c r="E3134" s="613"/>
      <c r="F3134" s="614"/>
      <c r="J3134" s="612"/>
      <c r="N3134" s="668"/>
      <c r="P3134" s="618"/>
      <c r="Q3134" s="618"/>
      <c r="R3134" s="618"/>
      <c r="S3134" s="618"/>
      <c r="T3134" s="618"/>
      <c r="U3134" s="618"/>
      <c r="V3134" s="618"/>
      <c r="W3134" s="618"/>
      <c r="X3134" s="618"/>
      <c r="Y3134" s="618"/>
      <c r="Z3134" s="618"/>
      <c r="AC3134" s="619"/>
      <c r="AD3134" s="620"/>
      <c r="AJ3134" s="668"/>
      <c r="AO3134" s="612"/>
      <c r="AP3134" s="612"/>
      <c r="AY3134" s="623"/>
      <c r="BD3134" s="611"/>
      <c r="BG3134" s="624"/>
      <c r="BH3134" s="625"/>
      <c r="BI3134" s="672"/>
      <c r="BO3134" s="612"/>
      <c r="BY3134" s="669"/>
      <c r="CA3134" s="669"/>
    </row>
    <row r="3135" spans="3:79" s="610" customFormat="1">
      <c r="C3135" s="611"/>
      <c r="D3135" s="612"/>
      <c r="E3135" s="613"/>
      <c r="F3135" s="614"/>
      <c r="J3135" s="612"/>
      <c r="N3135" s="668"/>
      <c r="P3135" s="618"/>
      <c r="Q3135" s="618"/>
      <c r="R3135" s="618"/>
      <c r="S3135" s="618"/>
      <c r="T3135" s="618"/>
      <c r="U3135" s="618"/>
      <c r="V3135" s="618"/>
      <c r="W3135" s="618"/>
      <c r="X3135" s="618"/>
      <c r="Y3135" s="618"/>
      <c r="Z3135" s="618"/>
      <c r="AC3135" s="619"/>
      <c r="AD3135" s="620"/>
      <c r="AJ3135" s="668"/>
      <c r="AO3135" s="612"/>
      <c r="AP3135" s="612"/>
      <c r="AY3135" s="623"/>
      <c r="BD3135" s="611"/>
      <c r="BG3135" s="624"/>
      <c r="BH3135" s="625"/>
      <c r="BI3135" s="672"/>
      <c r="BO3135" s="612"/>
      <c r="BY3135" s="669"/>
      <c r="CA3135" s="669"/>
    </row>
    <row r="3136" spans="3:79" s="610" customFormat="1">
      <c r="C3136" s="611"/>
      <c r="D3136" s="612"/>
      <c r="E3136" s="613"/>
      <c r="F3136" s="614"/>
      <c r="J3136" s="612"/>
      <c r="N3136" s="668"/>
      <c r="P3136" s="618"/>
      <c r="Q3136" s="618"/>
      <c r="R3136" s="618"/>
      <c r="S3136" s="618"/>
      <c r="T3136" s="618"/>
      <c r="U3136" s="618"/>
      <c r="V3136" s="618"/>
      <c r="W3136" s="618"/>
      <c r="X3136" s="618"/>
      <c r="Y3136" s="618"/>
      <c r="Z3136" s="618"/>
      <c r="AC3136" s="619"/>
      <c r="AD3136" s="620"/>
      <c r="AJ3136" s="668"/>
      <c r="AO3136" s="612"/>
      <c r="AP3136" s="612"/>
      <c r="AY3136" s="623"/>
      <c r="BD3136" s="611"/>
      <c r="BG3136" s="624"/>
      <c r="BH3136" s="625"/>
      <c r="BI3136" s="672"/>
      <c r="BO3136" s="612"/>
      <c r="BY3136" s="669"/>
      <c r="CA3136" s="669"/>
    </row>
    <row r="3137" spans="3:79" s="610" customFormat="1">
      <c r="C3137" s="611"/>
      <c r="D3137" s="612"/>
      <c r="E3137" s="613"/>
      <c r="F3137" s="614"/>
      <c r="J3137" s="612"/>
      <c r="N3137" s="668"/>
      <c r="P3137" s="618"/>
      <c r="Q3137" s="618"/>
      <c r="R3137" s="618"/>
      <c r="S3137" s="618"/>
      <c r="T3137" s="618"/>
      <c r="U3137" s="618"/>
      <c r="V3137" s="618"/>
      <c r="W3137" s="618"/>
      <c r="X3137" s="618"/>
      <c r="Y3137" s="618"/>
      <c r="Z3137" s="618"/>
      <c r="AC3137" s="619"/>
      <c r="AD3137" s="620"/>
      <c r="AJ3137" s="668"/>
      <c r="AO3137" s="612"/>
      <c r="AP3137" s="612"/>
      <c r="AY3137" s="623"/>
      <c r="BD3137" s="611"/>
      <c r="BG3137" s="624"/>
      <c r="BH3137" s="625"/>
      <c r="BI3137" s="672"/>
      <c r="BO3137" s="612"/>
      <c r="BY3137" s="669"/>
      <c r="CA3137" s="669"/>
    </row>
    <row r="3138" spans="3:79" s="610" customFormat="1">
      <c r="C3138" s="611"/>
      <c r="D3138" s="612"/>
      <c r="E3138" s="613"/>
      <c r="F3138" s="614"/>
      <c r="J3138" s="612"/>
      <c r="N3138" s="668"/>
      <c r="P3138" s="618"/>
      <c r="Q3138" s="618"/>
      <c r="R3138" s="618"/>
      <c r="S3138" s="618"/>
      <c r="T3138" s="618"/>
      <c r="U3138" s="618"/>
      <c r="V3138" s="618"/>
      <c r="W3138" s="618"/>
      <c r="X3138" s="618"/>
      <c r="Y3138" s="618"/>
      <c r="Z3138" s="618"/>
      <c r="AC3138" s="619"/>
      <c r="AD3138" s="620"/>
      <c r="AJ3138" s="668"/>
      <c r="AO3138" s="612"/>
      <c r="AP3138" s="612"/>
      <c r="AY3138" s="623"/>
      <c r="BD3138" s="611"/>
      <c r="BG3138" s="624"/>
      <c r="BH3138" s="625"/>
      <c r="BI3138" s="672"/>
      <c r="BO3138" s="612"/>
      <c r="BY3138" s="669"/>
      <c r="CA3138" s="669"/>
    </row>
    <row r="3139" spans="3:79" s="610" customFormat="1">
      <c r="C3139" s="611"/>
      <c r="D3139" s="612"/>
      <c r="E3139" s="613"/>
      <c r="F3139" s="614"/>
      <c r="J3139" s="612"/>
      <c r="N3139" s="668"/>
      <c r="P3139" s="618"/>
      <c r="Q3139" s="618"/>
      <c r="R3139" s="618"/>
      <c r="S3139" s="618"/>
      <c r="T3139" s="618"/>
      <c r="U3139" s="618"/>
      <c r="V3139" s="618"/>
      <c r="W3139" s="618"/>
      <c r="X3139" s="618"/>
      <c r="Y3139" s="618"/>
      <c r="Z3139" s="618"/>
      <c r="AC3139" s="619"/>
      <c r="AD3139" s="620"/>
      <c r="AJ3139" s="668"/>
      <c r="AO3139" s="612"/>
      <c r="AP3139" s="612"/>
      <c r="AY3139" s="623"/>
      <c r="BD3139" s="611"/>
      <c r="BG3139" s="624"/>
      <c r="BH3139" s="625"/>
      <c r="BI3139" s="672"/>
      <c r="BO3139" s="612"/>
      <c r="BY3139" s="669"/>
      <c r="CA3139" s="669"/>
    </row>
    <row r="3140" spans="3:79" s="610" customFormat="1">
      <c r="C3140" s="611"/>
      <c r="D3140" s="612"/>
      <c r="E3140" s="613"/>
      <c r="F3140" s="614"/>
      <c r="J3140" s="612"/>
      <c r="N3140" s="668"/>
      <c r="P3140" s="618"/>
      <c r="Q3140" s="618"/>
      <c r="R3140" s="618"/>
      <c r="S3140" s="618"/>
      <c r="T3140" s="618"/>
      <c r="U3140" s="618"/>
      <c r="V3140" s="618"/>
      <c r="W3140" s="618"/>
      <c r="X3140" s="618"/>
      <c r="Y3140" s="618"/>
      <c r="Z3140" s="618"/>
      <c r="AC3140" s="619"/>
      <c r="AD3140" s="620"/>
      <c r="AJ3140" s="668"/>
      <c r="AO3140" s="612"/>
      <c r="AP3140" s="612"/>
      <c r="AY3140" s="623"/>
      <c r="BD3140" s="611"/>
      <c r="BG3140" s="624"/>
      <c r="BH3140" s="625"/>
      <c r="BI3140" s="672"/>
      <c r="BO3140" s="612"/>
      <c r="BY3140" s="669"/>
      <c r="CA3140" s="669"/>
    </row>
    <row r="3141" spans="3:79" s="610" customFormat="1">
      <c r="C3141" s="611"/>
      <c r="D3141" s="612"/>
      <c r="E3141" s="613"/>
      <c r="F3141" s="614"/>
      <c r="J3141" s="612"/>
      <c r="N3141" s="668"/>
      <c r="P3141" s="618"/>
      <c r="Q3141" s="618"/>
      <c r="R3141" s="618"/>
      <c r="S3141" s="618"/>
      <c r="T3141" s="618"/>
      <c r="U3141" s="618"/>
      <c r="V3141" s="618"/>
      <c r="W3141" s="618"/>
      <c r="X3141" s="618"/>
      <c r="Y3141" s="618"/>
      <c r="Z3141" s="618"/>
      <c r="AC3141" s="619"/>
      <c r="AD3141" s="620"/>
      <c r="AJ3141" s="668"/>
      <c r="AO3141" s="612"/>
      <c r="AP3141" s="612"/>
      <c r="AY3141" s="623"/>
      <c r="BD3141" s="611"/>
      <c r="BG3141" s="624"/>
      <c r="BH3141" s="625"/>
      <c r="BI3141" s="672"/>
      <c r="BO3141" s="612"/>
      <c r="BY3141" s="669"/>
      <c r="CA3141" s="669"/>
    </row>
    <row r="3142" spans="3:79" s="610" customFormat="1">
      <c r="C3142" s="611"/>
      <c r="D3142" s="612"/>
      <c r="E3142" s="613"/>
      <c r="F3142" s="614"/>
      <c r="J3142" s="612"/>
      <c r="N3142" s="668"/>
      <c r="P3142" s="618"/>
      <c r="Q3142" s="618"/>
      <c r="R3142" s="618"/>
      <c r="S3142" s="618"/>
      <c r="T3142" s="618"/>
      <c r="U3142" s="618"/>
      <c r="V3142" s="618"/>
      <c r="W3142" s="618"/>
      <c r="X3142" s="618"/>
      <c r="Y3142" s="618"/>
      <c r="Z3142" s="618"/>
      <c r="AC3142" s="619"/>
      <c r="AD3142" s="620"/>
      <c r="AJ3142" s="668"/>
      <c r="AO3142" s="612"/>
      <c r="AP3142" s="612"/>
      <c r="AY3142" s="623"/>
      <c r="BD3142" s="611"/>
      <c r="BG3142" s="624"/>
      <c r="BH3142" s="625"/>
      <c r="BI3142" s="672"/>
      <c r="BO3142" s="612"/>
      <c r="BY3142" s="669"/>
      <c r="CA3142" s="669"/>
    </row>
    <row r="3143" spans="3:79" s="610" customFormat="1">
      <c r="C3143" s="611"/>
      <c r="D3143" s="612"/>
      <c r="E3143" s="613"/>
      <c r="F3143" s="614"/>
      <c r="J3143" s="612"/>
      <c r="N3143" s="668"/>
      <c r="P3143" s="618"/>
      <c r="Q3143" s="618"/>
      <c r="R3143" s="618"/>
      <c r="S3143" s="618"/>
      <c r="T3143" s="618"/>
      <c r="U3143" s="618"/>
      <c r="V3143" s="618"/>
      <c r="W3143" s="618"/>
      <c r="X3143" s="618"/>
      <c r="Y3143" s="618"/>
      <c r="Z3143" s="618"/>
      <c r="AC3143" s="619"/>
      <c r="AD3143" s="620"/>
      <c r="AJ3143" s="668"/>
      <c r="AO3143" s="612"/>
      <c r="AP3143" s="612"/>
      <c r="AY3143" s="623"/>
      <c r="BD3143" s="611"/>
      <c r="BG3143" s="624"/>
      <c r="BH3143" s="625"/>
      <c r="BI3143" s="672"/>
      <c r="BO3143" s="612"/>
      <c r="BY3143" s="669"/>
      <c r="CA3143" s="669"/>
    </row>
    <row r="3144" spans="3:79" s="610" customFormat="1">
      <c r="C3144" s="611"/>
      <c r="D3144" s="612"/>
      <c r="E3144" s="613"/>
      <c r="F3144" s="614"/>
      <c r="J3144" s="612"/>
      <c r="N3144" s="668"/>
      <c r="P3144" s="618"/>
      <c r="Q3144" s="618"/>
      <c r="R3144" s="618"/>
      <c r="S3144" s="618"/>
      <c r="T3144" s="618"/>
      <c r="U3144" s="618"/>
      <c r="V3144" s="618"/>
      <c r="W3144" s="618"/>
      <c r="X3144" s="618"/>
      <c r="Y3144" s="618"/>
      <c r="Z3144" s="618"/>
      <c r="AC3144" s="619"/>
      <c r="AD3144" s="620"/>
      <c r="AJ3144" s="668"/>
      <c r="AO3144" s="612"/>
      <c r="AP3144" s="612"/>
      <c r="AY3144" s="623"/>
      <c r="BD3144" s="611"/>
      <c r="BG3144" s="624"/>
      <c r="BH3144" s="625"/>
      <c r="BI3144" s="672"/>
      <c r="BO3144" s="612"/>
      <c r="BY3144" s="669"/>
      <c r="CA3144" s="669"/>
    </row>
    <row r="3145" spans="3:79" s="610" customFormat="1">
      <c r="C3145" s="611"/>
      <c r="D3145" s="612"/>
      <c r="E3145" s="613"/>
      <c r="F3145" s="614"/>
      <c r="J3145" s="612"/>
      <c r="N3145" s="668"/>
      <c r="P3145" s="618"/>
      <c r="Q3145" s="618"/>
      <c r="R3145" s="618"/>
      <c r="S3145" s="618"/>
      <c r="T3145" s="618"/>
      <c r="U3145" s="618"/>
      <c r="V3145" s="618"/>
      <c r="W3145" s="618"/>
      <c r="X3145" s="618"/>
      <c r="Y3145" s="618"/>
      <c r="Z3145" s="618"/>
      <c r="AC3145" s="619"/>
      <c r="AD3145" s="620"/>
      <c r="AJ3145" s="668"/>
      <c r="AO3145" s="612"/>
      <c r="AP3145" s="612"/>
      <c r="AY3145" s="623"/>
      <c r="BD3145" s="611"/>
      <c r="BG3145" s="624"/>
      <c r="BH3145" s="625"/>
      <c r="BI3145" s="672"/>
      <c r="BO3145" s="612"/>
      <c r="BY3145" s="669"/>
      <c r="CA3145" s="669"/>
    </row>
    <row r="3146" spans="3:79" s="610" customFormat="1">
      <c r="C3146" s="611"/>
      <c r="D3146" s="612"/>
      <c r="E3146" s="613"/>
      <c r="F3146" s="614"/>
      <c r="J3146" s="612"/>
      <c r="N3146" s="668"/>
      <c r="P3146" s="618"/>
      <c r="Q3146" s="618"/>
      <c r="R3146" s="618"/>
      <c r="S3146" s="618"/>
      <c r="T3146" s="618"/>
      <c r="U3146" s="618"/>
      <c r="V3146" s="618"/>
      <c r="W3146" s="618"/>
      <c r="X3146" s="618"/>
      <c r="Y3146" s="618"/>
      <c r="Z3146" s="618"/>
      <c r="AC3146" s="619"/>
      <c r="AD3146" s="620"/>
      <c r="AJ3146" s="668"/>
      <c r="AO3146" s="612"/>
      <c r="AP3146" s="612"/>
      <c r="AY3146" s="623"/>
      <c r="BD3146" s="611"/>
      <c r="BG3146" s="624"/>
      <c r="BH3146" s="625"/>
      <c r="BI3146" s="672"/>
      <c r="BO3146" s="612"/>
      <c r="BY3146" s="669"/>
      <c r="CA3146" s="669"/>
    </row>
    <row r="3147" spans="3:79" s="610" customFormat="1">
      <c r="C3147" s="611"/>
      <c r="D3147" s="612"/>
      <c r="E3147" s="613"/>
      <c r="F3147" s="614"/>
      <c r="J3147" s="612"/>
      <c r="N3147" s="668"/>
      <c r="P3147" s="618"/>
      <c r="Q3147" s="618"/>
      <c r="R3147" s="618"/>
      <c r="S3147" s="618"/>
      <c r="T3147" s="618"/>
      <c r="U3147" s="618"/>
      <c r="V3147" s="618"/>
      <c r="W3147" s="618"/>
      <c r="X3147" s="618"/>
      <c r="Y3147" s="618"/>
      <c r="Z3147" s="618"/>
      <c r="AC3147" s="619"/>
      <c r="AD3147" s="620"/>
      <c r="AJ3147" s="668"/>
      <c r="AO3147" s="612"/>
      <c r="AP3147" s="612"/>
      <c r="AY3147" s="623"/>
      <c r="BD3147" s="611"/>
      <c r="BG3147" s="624"/>
      <c r="BH3147" s="625"/>
      <c r="BI3147" s="672"/>
      <c r="BO3147" s="612"/>
      <c r="BY3147" s="669"/>
      <c r="CA3147" s="669"/>
    </row>
    <row r="3148" spans="3:79" s="610" customFormat="1">
      <c r="C3148" s="611"/>
      <c r="D3148" s="612"/>
      <c r="E3148" s="613"/>
      <c r="F3148" s="614"/>
      <c r="J3148" s="612"/>
      <c r="N3148" s="668"/>
      <c r="P3148" s="618"/>
      <c r="Q3148" s="618"/>
      <c r="R3148" s="618"/>
      <c r="S3148" s="618"/>
      <c r="T3148" s="618"/>
      <c r="U3148" s="618"/>
      <c r="V3148" s="618"/>
      <c r="W3148" s="618"/>
      <c r="X3148" s="618"/>
      <c r="Y3148" s="618"/>
      <c r="Z3148" s="618"/>
      <c r="AC3148" s="619"/>
      <c r="AD3148" s="620"/>
      <c r="AJ3148" s="668"/>
      <c r="AO3148" s="612"/>
      <c r="AP3148" s="612"/>
      <c r="AY3148" s="623"/>
      <c r="BD3148" s="611"/>
      <c r="BG3148" s="624"/>
      <c r="BH3148" s="625"/>
      <c r="BI3148" s="672"/>
      <c r="BO3148" s="612"/>
      <c r="BY3148" s="669"/>
      <c r="CA3148" s="669"/>
    </row>
    <row r="3149" spans="3:79" s="610" customFormat="1">
      <c r="C3149" s="611"/>
      <c r="D3149" s="612"/>
      <c r="E3149" s="613"/>
      <c r="F3149" s="614"/>
      <c r="J3149" s="612"/>
      <c r="N3149" s="668"/>
      <c r="P3149" s="618"/>
      <c r="Q3149" s="618"/>
      <c r="R3149" s="618"/>
      <c r="S3149" s="618"/>
      <c r="T3149" s="618"/>
      <c r="U3149" s="618"/>
      <c r="V3149" s="618"/>
      <c r="W3149" s="618"/>
      <c r="X3149" s="618"/>
      <c r="Y3149" s="618"/>
      <c r="Z3149" s="618"/>
      <c r="AC3149" s="619"/>
      <c r="AD3149" s="620"/>
      <c r="AJ3149" s="668"/>
      <c r="AO3149" s="612"/>
      <c r="AP3149" s="612"/>
      <c r="AY3149" s="623"/>
      <c r="BD3149" s="611"/>
      <c r="BG3149" s="624"/>
      <c r="BH3149" s="625"/>
      <c r="BI3149" s="672"/>
      <c r="BO3149" s="612"/>
      <c r="BY3149" s="669"/>
      <c r="CA3149" s="669"/>
    </row>
    <row r="3150" spans="3:79" s="610" customFormat="1">
      <c r="C3150" s="611"/>
      <c r="D3150" s="612"/>
      <c r="E3150" s="613"/>
      <c r="F3150" s="614"/>
      <c r="J3150" s="612"/>
      <c r="N3150" s="668"/>
      <c r="P3150" s="618"/>
      <c r="Q3150" s="618"/>
      <c r="R3150" s="618"/>
      <c r="S3150" s="618"/>
      <c r="T3150" s="618"/>
      <c r="U3150" s="618"/>
      <c r="V3150" s="618"/>
      <c r="W3150" s="618"/>
      <c r="X3150" s="618"/>
      <c r="Y3150" s="618"/>
      <c r="Z3150" s="618"/>
      <c r="AC3150" s="619"/>
      <c r="AD3150" s="620"/>
      <c r="AJ3150" s="668"/>
      <c r="AO3150" s="612"/>
      <c r="AP3150" s="612"/>
      <c r="AY3150" s="623"/>
      <c r="BD3150" s="611"/>
      <c r="BG3150" s="624"/>
      <c r="BH3150" s="625"/>
      <c r="BI3150" s="672"/>
      <c r="BO3150" s="612"/>
      <c r="BY3150" s="669"/>
      <c r="CA3150" s="669"/>
    </row>
    <row r="3151" spans="3:79" s="610" customFormat="1">
      <c r="C3151" s="611"/>
      <c r="D3151" s="612"/>
      <c r="E3151" s="613"/>
      <c r="F3151" s="614"/>
      <c r="J3151" s="612"/>
      <c r="N3151" s="668"/>
      <c r="P3151" s="618"/>
      <c r="Q3151" s="618"/>
      <c r="R3151" s="618"/>
      <c r="S3151" s="618"/>
      <c r="T3151" s="618"/>
      <c r="U3151" s="618"/>
      <c r="V3151" s="618"/>
      <c r="W3151" s="618"/>
      <c r="X3151" s="618"/>
      <c r="Y3151" s="618"/>
      <c r="Z3151" s="618"/>
      <c r="AC3151" s="619"/>
      <c r="AD3151" s="620"/>
      <c r="AJ3151" s="668"/>
      <c r="AO3151" s="612"/>
      <c r="AP3151" s="612"/>
      <c r="AY3151" s="623"/>
      <c r="BD3151" s="611"/>
      <c r="BG3151" s="624"/>
      <c r="BH3151" s="625"/>
      <c r="BI3151" s="672"/>
      <c r="BO3151" s="612"/>
      <c r="BY3151" s="669"/>
      <c r="CA3151" s="669"/>
    </row>
    <row r="3152" spans="3:79" s="610" customFormat="1">
      <c r="C3152" s="611"/>
      <c r="D3152" s="612"/>
      <c r="E3152" s="613"/>
      <c r="F3152" s="614"/>
      <c r="J3152" s="612"/>
      <c r="N3152" s="668"/>
      <c r="P3152" s="618"/>
      <c r="Q3152" s="618"/>
      <c r="R3152" s="618"/>
      <c r="S3152" s="618"/>
      <c r="T3152" s="618"/>
      <c r="U3152" s="618"/>
      <c r="V3152" s="618"/>
      <c r="W3152" s="618"/>
      <c r="X3152" s="618"/>
      <c r="Y3152" s="618"/>
      <c r="Z3152" s="618"/>
      <c r="AC3152" s="619"/>
      <c r="AD3152" s="620"/>
      <c r="AJ3152" s="668"/>
      <c r="AO3152" s="612"/>
      <c r="AP3152" s="612"/>
      <c r="AY3152" s="623"/>
      <c r="BD3152" s="611"/>
      <c r="BG3152" s="624"/>
      <c r="BH3152" s="625"/>
      <c r="BI3152" s="672"/>
      <c r="BO3152" s="612"/>
      <c r="BY3152" s="669"/>
      <c r="CA3152" s="669"/>
    </row>
    <row r="3153" spans="3:79" s="610" customFormat="1">
      <c r="C3153" s="611"/>
      <c r="D3153" s="612"/>
      <c r="E3153" s="613"/>
      <c r="F3153" s="614"/>
      <c r="J3153" s="612"/>
      <c r="N3153" s="668"/>
      <c r="P3153" s="618"/>
      <c r="Q3153" s="618"/>
      <c r="R3153" s="618"/>
      <c r="S3153" s="618"/>
      <c r="T3153" s="618"/>
      <c r="U3153" s="618"/>
      <c r="V3153" s="618"/>
      <c r="W3153" s="618"/>
      <c r="X3153" s="618"/>
      <c r="Y3153" s="618"/>
      <c r="Z3153" s="618"/>
      <c r="AC3153" s="619"/>
      <c r="AD3153" s="620"/>
      <c r="AJ3153" s="668"/>
      <c r="AO3153" s="612"/>
      <c r="AP3153" s="612"/>
      <c r="AY3153" s="623"/>
      <c r="BD3153" s="611"/>
      <c r="BG3153" s="624"/>
      <c r="BH3153" s="625"/>
      <c r="BI3153" s="672"/>
      <c r="BO3153" s="612"/>
      <c r="BY3153" s="669"/>
      <c r="CA3153" s="669"/>
    </row>
    <row r="3154" spans="3:79" s="610" customFormat="1">
      <c r="C3154" s="611"/>
      <c r="D3154" s="612"/>
      <c r="E3154" s="613"/>
      <c r="F3154" s="614"/>
      <c r="J3154" s="612"/>
      <c r="N3154" s="668"/>
      <c r="P3154" s="618"/>
      <c r="Q3154" s="618"/>
      <c r="R3154" s="618"/>
      <c r="S3154" s="618"/>
      <c r="T3154" s="618"/>
      <c r="U3154" s="618"/>
      <c r="V3154" s="618"/>
      <c r="W3154" s="618"/>
      <c r="X3154" s="618"/>
      <c r="Y3154" s="618"/>
      <c r="Z3154" s="618"/>
      <c r="AC3154" s="619"/>
      <c r="AD3154" s="620"/>
      <c r="AJ3154" s="668"/>
      <c r="AO3154" s="612"/>
      <c r="AP3154" s="612"/>
      <c r="AY3154" s="623"/>
      <c r="BD3154" s="611"/>
      <c r="BG3154" s="624"/>
      <c r="BH3154" s="625"/>
      <c r="BI3154" s="672"/>
      <c r="BO3154" s="612"/>
      <c r="BY3154" s="669"/>
      <c r="CA3154" s="669"/>
    </row>
    <row r="3155" spans="3:79" s="610" customFormat="1">
      <c r="C3155" s="611"/>
      <c r="D3155" s="612"/>
      <c r="E3155" s="613"/>
      <c r="F3155" s="614"/>
      <c r="J3155" s="612"/>
      <c r="N3155" s="668"/>
      <c r="P3155" s="618"/>
      <c r="Q3155" s="618"/>
      <c r="R3155" s="618"/>
      <c r="S3155" s="618"/>
      <c r="T3155" s="618"/>
      <c r="U3155" s="618"/>
      <c r="V3155" s="618"/>
      <c r="W3155" s="618"/>
      <c r="X3155" s="618"/>
      <c r="Y3155" s="618"/>
      <c r="Z3155" s="618"/>
      <c r="AC3155" s="619"/>
      <c r="AD3155" s="620"/>
      <c r="AJ3155" s="668"/>
      <c r="AO3155" s="612"/>
      <c r="AP3155" s="612"/>
      <c r="AY3155" s="623"/>
      <c r="BD3155" s="611"/>
      <c r="BG3155" s="624"/>
      <c r="BH3155" s="625"/>
      <c r="BI3155" s="672"/>
      <c r="BO3155" s="612"/>
      <c r="BY3155" s="669"/>
      <c r="CA3155" s="669"/>
    </row>
    <row r="3156" spans="3:79" s="610" customFormat="1">
      <c r="C3156" s="611"/>
      <c r="D3156" s="612"/>
      <c r="E3156" s="613"/>
      <c r="F3156" s="614"/>
      <c r="J3156" s="612"/>
      <c r="N3156" s="668"/>
      <c r="P3156" s="618"/>
      <c r="Q3156" s="618"/>
      <c r="R3156" s="618"/>
      <c r="S3156" s="618"/>
      <c r="T3156" s="618"/>
      <c r="U3156" s="618"/>
      <c r="V3156" s="618"/>
      <c r="W3156" s="618"/>
      <c r="X3156" s="618"/>
      <c r="Y3156" s="618"/>
      <c r="Z3156" s="618"/>
      <c r="AC3156" s="619"/>
      <c r="AD3156" s="620"/>
      <c r="AJ3156" s="668"/>
      <c r="AO3156" s="612"/>
      <c r="AP3156" s="612"/>
      <c r="AY3156" s="623"/>
      <c r="BD3156" s="611"/>
      <c r="BG3156" s="624"/>
      <c r="BH3156" s="625"/>
      <c r="BI3156" s="672"/>
      <c r="BO3156" s="612"/>
      <c r="BY3156" s="669"/>
      <c r="CA3156" s="669"/>
    </row>
    <row r="3157" spans="3:79" s="610" customFormat="1">
      <c r="C3157" s="611"/>
      <c r="D3157" s="612"/>
      <c r="E3157" s="613"/>
      <c r="F3157" s="614"/>
      <c r="J3157" s="612"/>
      <c r="N3157" s="668"/>
      <c r="P3157" s="618"/>
      <c r="Q3157" s="618"/>
      <c r="R3157" s="618"/>
      <c r="S3157" s="618"/>
      <c r="T3157" s="618"/>
      <c r="U3157" s="618"/>
      <c r="V3157" s="618"/>
      <c r="W3157" s="618"/>
      <c r="X3157" s="618"/>
      <c r="Y3157" s="618"/>
      <c r="Z3157" s="618"/>
      <c r="AC3157" s="619"/>
      <c r="AD3157" s="620"/>
      <c r="AJ3157" s="668"/>
      <c r="AO3157" s="612"/>
      <c r="AP3157" s="612"/>
      <c r="AY3157" s="623"/>
      <c r="BD3157" s="611"/>
      <c r="BG3157" s="624"/>
      <c r="BH3157" s="625"/>
      <c r="BI3157" s="672"/>
      <c r="BO3157" s="612"/>
      <c r="BY3157" s="669"/>
      <c r="CA3157" s="669"/>
    </row>
    <row r="3158" spans="3:79" s="610" customFormat="1">
      <c r="C3158" s="611"/>
      <c r="D3158" s="612"/>
      <c r="E3158" s="613"/>
      <c r="F3158" s="614"/>
      <c r="J3158" s="612"/>
      <c r="N3158" s="668"/>
      <c r="P3158" s="618"/>
      <c r="Q3158" s="618"/>
      <c r="R3158" s="618"/>
      <c r="S3158" s="618"/>
      <c r="T3158" s="618"/>
      <c r="U3158" s="618"/>
      <c r="V3158" s="618"/>
      <c r="W3158" s="618"/>
      <c r="X3158" s="618"/>
      <c r="Y3158" s="618"/>
      <c r="Z3158" s="618"/>
      <c r="AC3158" s="619"/>
      <c r="AD3158" s="620"/>
      <c r="AJ3158" s="668"/>
      <c r="AO3158" s="612"/>
      <c r="AP3158" s="612"/>
      <c r="AY3158" s="623"/>
      <c r="BD3158" s="611"/>
      <c r="BG3158" s="624"/>
      <c r="BH3158" s="625"/>
      <c r="BI3158" s="672"/>
      <c r="BO3158" s="612"/>
      <c r="BY3158" s="669"/>
      <c r="CA3158" s="669"/>
    </row>
    <row r="3159" spans="3:79" s="610" customFormat="1">
      <c r="C3159" s="611"/>
      <c r="D3159" s="612"/>
      <c r="E3159" s="613"/>
      <c r="F3159" s="614"/>
      <c r="J3159" s="612"/>
      <c r="N3159" s="668"/>
      <c r="P3159" s="618"/>
      <c r="Q3159" s="618"/>
      <c r="R3159" s="618"/>
      <c r="S3159" s="618"/>
      <c r="T3159" s="618"/>
      <c r="U3159" s="618"/>
      <c r="V3159" s="618"/>
      <c r="W3159" s="618"/>
      <c r="X3159" s="618"/>
      <c r="Y3159" s="618"/>
      <c r="Z3159" s="618"/>
      <c r="AC3159" s="619"/>
      <c r="AD3159" s="620"/>
      <c r="AJ3159" s="668"/>
      <c r="AO3159" s="612"/>
      <c r="AP3159" s="612"/>
      <c r="AY3159" s="623"/>
      <c r="BD3159" s="611"/>
      <c r="BG3159" s="624"/>
      <c r="BH3159" s="625"/>
      <c r="BI3159" s="672"/>
      <c r="BO3159" s="612"/>
      <c r="BY3159" s="669"/>
      <c r="CA3159" s="669"/>
    </row>
    <row r="3160" spans="3:79" s="610" customFormat="1">
      <c r="C3160" s="611"/>
      <c r="D3160" s="612"/>
      <c r="E3160" s="613"/>
      <c r="F3160" s="614"/>
      <c r="J3160" s="612"/>
      <c r="N3160" s="668"/>
      <c r="P3160" s="618"/>
      <c r="Q3160" s="618"/>
      <c r="R3160" s="618"/>
      <c r="S3160" s="618"/>
      <c r="T3160" s="618"/>
      <c r="U3160" s="618"/>
      <c r="V3160" s="618"/>
      <c r="W3160" s="618"/>
      <c r="X3160" s="618"/>
      <c r="Y3160" s="618"/>
      <c r="Z3160" s="618"/>
      <c r="AC3160" s="619"/>
      <c r="AD3160" s="620"/>
      <c r="AJ3160" s="668"/>
      <c r="AO3160" s="612"/>
      <c r="AP3160" s="612"/>
      <c r="AY3160" s="623"/>
      <c r="BD3160" s="611"/>
      <c r="BG3160" s="624"/>
      <c r="BH3160" s="625"/>
      <c r="BI3160" s="672"/>
      <c r="BO3160" s="612"/>
      <c r="BY3160" s="669"/>
      <c r="CA3160" s="669"/>
    </row>
    <row r="3161" spans="3:79" s="610" customFormat="1">
      <c r="C3161" s="611"/>
      <c r="D3161" s="612"/>
      <c r="E3161" s="613"/>
      <c r="F3161" s="614"/>
      <c r="J3161" s="612"/>
      <c r="N3161" s="668"/>
      <c r="P3161" s="618"/>
      <c r="Q3161" s="618"/>
      <c r="R3161" s="618"/>
      <c r="S3161" s="618"/>
      <c r="T3161" s="618"/>
      <c r="U3161" s="618"/>
      <c r="V3161" s="618"/>
      <c r="W3161" s="618"/>
      <c r="X3161" s="618"/>
      <c r="Y3161" s="618"/>
      <c r="Z3161" s="618"/>
      <c r="AC3161" s="619"/>
      <c r="AD3161" s="620"/>
      <c r="AJ3161" s="668"/>
      <c r="AO3161" s="612"/>
      <c r="AP3161" s="612"/>
      <c r="AY3161" s="623"/>
      <c r="BD3161" s="611"/>
      <c r="BG3161" s="624"/>
      <c r="BH3161" s="625"/>
      <c r="BI3161" s="672"/>
      <c r="BO3161" s="612"/>
      <c r="BY3161" s="669"/>
      <c r="CA3161" s="669"/>
    </row>
    <row r="3162" spans="3:79" s="610" customFormat="1">
      <c r="C3162" s="611"/>
      <c r="D3162" s="612"/>
      <c r="E3162" s="613"/>
      <c r="F3162" s="614"/>
      <c r="J3162" s="612"/>
      <c r="N3162" s="668"/>
      <c r="P3162" s="618"/>
      <c r="Q3162" s="618"/>
      <c r="R3162" s="618"/>
      <c r="S3162" s="618"/>
      <c r="T3162" s="618"/>
      <c r="U3162" s="618"/>
      <c r="V3162" s="618"/>
      <c r="W3162" s="618"/>
      <c r="X3162" s="618"/>
      <c r="Y3162" s="618"/>
      <c r="Z3162" s="618"/>
      <c r="AC3162" s="619"/>
      <c r="AD3162" s="620"/>
      <c r="AJ3162" s="668"/>
      <c r="AO3162" s="612"/>
      <c r="AP3162" s="612"/>
      <c r="AY3162" s="623"/>
      <c r="BD3162" s="611"/>
      <c r="BG3162" s="624"/>
      <c r="BH3162" s="625"/>
      <c r="BI3162" s="672"/>
      <c r="BO3162" s="612"/>
      <c r="BY3162" s="669"/>
      <c r="CA3162" s="669"/>
    </row>
    <row r="3163" spans="3:79" s="610" customFormat="1">
      <c r="C3163" s="611"/>
      <c r="D3163" s="612"/>
      <c r="E3163" s="613"/>
      <c r="F3163" s="614"/>
      <c r="J3163" s="612"/>
      <c r="N3163" s="668"/>
      <c r="P3163" s="618"/>
      <c r="Q3163" s="618"/>
      <c r="R3163" s="618"/>
      <c r="S3163" s="618"/>
      <c r="T3163" s="618"/>
      <c r="U3163" s="618"/>
      <c r="V3163" s="618"/>
      <c r="W3163" s="618"/>
      <c r="X3163" s="618"/>
      <c r="Y3163" s="618"/>
      <c r="Z3163" s="618"/>
      <c r="AC3163" s="619"/>
      <c r="AD3163" s="620"/>
      <c r="AJ3163" s="668"/>
      <c r="AO3163" s="612"/>
      <c r="AP3163" s="612"/>
      <c r="AY3163" s="623"/>
      <c r="BD3163" s="611"/>
      <c r="BG3163" s="624"/>
      <c r="BH3163" s="625"/>
      <c r="BI3163" s="672"/>
      <c r="BO3163" s="612"/>
      <c r="BY3163" s="669"/>
      <c r="CA3163" s="669"/>
    </row>
    <row r="3164" spans="3:79" s="610" customFormat="1">
      <c r="C3164" s="611"/>
      <c r="D3164" s="612"/>
      <c r="E3164" s="613"/>
      <c r="F3164" s="614"/>
      <c r="J3164" s="612"/>
      <c r="N3164" s="668"/>
      <c r="P3164" s="618"/>
      <c r="Q3164" s="618"/>
      <c r="R3164" s="618"/>
      <c r="S3164" s="618"/>
      <c r="T3164" s="618"/>
      <c r="U3164" s="618"/>
      <c r="V3164" s="618"/>
      <c r="W3164" s="618"/>
      <c r="X3164" s="618"/>
      <c r="Y3164" s="618"/>
      <c r="Z3164" s="618"/>
      <c r="AC3164" s="619"/>
      <c r="AD3164" s="620"/>
      <c r="AJ3164" s="668"/>
      <c r="AO3164" s="612"/>
      <c r="AP3164" s="612"/>
      <c r="AY3164" s="623"/>
      <c r="BD3164" s="611"/>
      <c r="BG3164" s="624"/>
      <c r="BH3164" s="625"/>
      <c r="BI3164" s="672"/>
      <c r="BO3164" s="612"/>
      <c r="BY3164" s="669"/>
      <c r="CA3164" s="669"/>
    </row>
    <row r="3165" spans="3:79" s="610" customFormat="1">
      <c r="C3165" s="611"/>
      <c r="D3165" s="612"/>
      <c r="E3165" s="613"/>
      <c r="F3165" s="614"/>
      <c r="J3165" s="612"/>
      <c r="N3165" s="668"/>
      <c r="P3165" s="618"/>
      <c r="Q3165" s="618"/>
      <c r="R3165" s="618"/>
      <c r="S3165" s="618"/>
      <c r="T3165" s="618"/>
      <c r="U3165" s="618"/>
      <c r="V3165" s="618"/>
      <c r="W3165" s="618"/>
      <c r="X3165" s="618"/>
      <c r="Y3165" s="618"/>
      <c r="Z3165" s="618"/>
      <c r="AC3165" s="619"/>
      <c r="AD3165" s="620"/>
      <c r="AJ3165" s="668"/>
      <c r="AO3165" s="612"/>
      <c r="AP3165" s="612"/>
      <c r="AY3165" s="623"/>
      <c r="BD3165" s="611"/>
      <c r="BG3165" s="624"/>
      <c r="BH3165" s="625"/>
      <c r="BI3165" s="672"/>
      <c r="BO3165" s="612"/>
      <c r="BY3165" s="669"/>
      <c r="CA3165" s="669"/>
    </row>
    <row r="3166" spans="3:79" s="610" customFormat="1">
      <c r="C3166" s="611"/>
      <c r="D3166" s="612"/>
      <c r="E3166" s="613"/>
      <c r="F3166" s="614"/>
      <c r="J3166" s="612"/>
      <c r="N3166" s="668"/>
      <c r="P3166" s="618"/>
      <c r="Q3166" s="618"/>
      <c r="R3166" s="618"/>
      <c r="S3166" s="618"/>
      <c r="T3166" s="618"/>
      <c r="U3166" s="618"/>
      <c r="V3166" s="618"/>
      <c r="W3166" s="618"/>
      <c r="X3166" s="618"/>
      <c r="Y3166" s="618"/>
      <c r="Z3166" s="618"/>
      <c r="AC3166" s="619"/>
      <c r="AD3166" s="620"/>
      <c r="AJ3166" s="668"/>
      <c r="AO3166" s="612"/>
      <c r="AP3166" s="612"/>
      <c r="AY3166" s="623"/>
      <c r="BD3166" s="611"/>
      <c r="BG3166" s="624"/>
      <c r="BH3166" s="625"/>
      <c r="BI3166" s="672"/>
      <c r="BO3166" s="612"/>
      <c r="BY3166" s="669"/>
      <c r="CA3166" s="669"/>
    </row>
    <row r="3167" spans="3:79" s="610" customFormat="1">
      <c r="C3167" s="611"/>
      <c r="D3167" s="612"/>
      <c r="E3167" s="613"/>
      <c r="F3167" s="614"/>
      <c r="J3167" s="612"/>
      <c r="N3167" s="668"/>
      <c r="P3167" s="618"/>
      <c r="Q3167" s="618"/>
      <c r="R3167" s="618"/>
      <c r="S3167" s="618"/>
      <c r="T3167" s="618"/>
      <c r="U3167" s="618"/>
      <c r="V3167" s="618"/>
      <c r="W3167" s="618"/>
      <c r="X3167" s="618"/>
      <c r="Y3167" s="618"/>
      <c r="Z3167" s="618"/>
      <c r="AC3167" s="619"/>
      <c r="AD3167" s="620"/>
      <c r="AJ3167" s="668"/>
      <c r="AO3167" s="612"/>
      <c r="AP3167" s="612"/>
      <c r="AY3167" s="623"/>
      <c r="BD3167" s="611"/>
      <c r="BG3167" s="624"/>
      <c r="BH3167" s="625"/>
      <c r="BI3167" s="672"/>
      <c r="BO3167" s="612"/>
      <c r="BY3167" s="669"/>
      <c r="CA3167" s="669"/>
    </row>
    <row r="3168" spans="3:79" s="610" customFormat="1">
      <c r="C3168" s="611"/>
      <c r="D3168" s="612"/>
      <c r="E3168" s="613"/>
      <c r="F3168" s="614"/>
      <c r="J3168" s="612"/>
      <c r="N3168" s="668"/>
      <c r="P3168" s="618"/>
      <c r="Q3168" s="618"/>
      <c r="R3168" s="618"/>
      <c r="S3168" s="618"/>
      <c r="T3168" s="618"/>
      <c r="U3168" s="618"/>
      <c r="V3168" s="618"/>
      <c r="W3168" s="618"/>
      <c r="X3168" s="618"/>
      <c r="Y3168" s="618"/>
      <c r="Z3168" s="618"/>
      <c r="AC3168" s="619"/>
      <c r="AD3168" s="620"/>
      <c r="AJ3168" s="668"/>
      <c r="AO3168" s="612"/>
      <c r="AP3168" s="612"/>
      <c r="AY3168" s="623"/>
      <c r="BD3168" s="611"/>
      <c r="BG3168" s="624"/>
      <c r="BH3168" s="625"/>
      <c r="BI3168" s="672"/>
      <c r="BO3168" s="612"/>
      <c r="BY3168" s="669"/>
      <c r="CA3168" s="669"/>
    </row>
    <row r="3169" spans="3:79" s="610" customFormat="1">
      <c r="C3169" s="611"/>
      <c r="D3169" s="612"/>
      <c r="E3169" s="613"/>
      <c r="F3169" s="614"/>
      <c r="J3169" s="612"/>
      <c r="N3169" s="668"/>
      <c r="P3169" s="618"/>
      <c r="Q3169" s="618"/>
      <c r="R3169" s="618"/>
      <c r="S3169" s="618"/>
      <c r="T3169" s="618"/>
      <c r="U3169" s="618"/>
      <c r="V3169" s="618"/>
      <c r="W3169" s="618"/>
      <c r="X3169" s="618"/>
      <c r="Y3169" s="618"/>
      <c r="Z3169" s="618"/>
      <c r="AC3169" s="619"/>
      <c r="AD3169" s="620"/>
      <c r="AJ3169" s="668"/>
      <c r="AO3169" s="612"/>
      <c r="AP3169" s="612"/>
      <c r="AY3169" s="623"/>
      <c r="BD3169" s="611"/>
      <c r="BG3169" s="624"/>
      <c r="BH3169" s="625"/>
      <c r="BI3169" s="672"/>
      <c r="BO3169" s="612"/>
      <c r="BY3169" s="669"/>
      <c r="CA3169" s="669"/>
    </row>
    <row r="3170" spans="3:79" s="610" customFormat="1">
      <c r="C3170" s="611"/>
      <c r="D3170" s="612"/>
      <c r="E3170" s="613"/>
      <c r="F3170" s="614"/>
      <c r="J3170" s="612"/>
      <c r="N3170" s="668"/>
      <c r="P3170" s="618"/>
      <c r="Q3170" s="618"/>
      <c r="R3170" s="618"/>
      <c r="S3170" s="618"/>
      <c r="T3170" s="618"/>
      <c r="U3170" s="618"/>
      <c r="V3170" s="618"/>
      <c r="W3170" s="618"/>
      <c r="X3170" s="618"/>
      <c r="Y3170" s="618"/>
      <c r="Z3170" s="618"/>
      <c r="AC3170" s="619"/>
      <c r="AD3170" s="620"/>
      <c r="AJ3170" s="668"/>
      <c r="AO3170" s="612"/>
      <c r="AP3170" s="612"/>
      <c r="AY3170" s="623"/>
      <c r="BD3170" s="611"/>
      <c r="BG3170" s="624"/>
      <c r="BH3170" s="625"/>
      <c r="BI3170" s="672"/>
      <c r="BO3170" s="612"/>
      <c r="BY3170" s="669"/>
      <c r="CA3170" s="669"/>
    </row>
    <row r="3171" spans="3:79" s="610" customFormat="1">
      <c r="C3171" s="611"/>
      <c r="D3171" s="612"/>
      <c r="E3171" s="613"/>
      <c r="F3171" s="614"/>
      <c r="J3171" s="612"/>
      <c r="N3171" s="668"/>
      <c r="P3171" s="618"/>
      <c r="Q3171" s="618"/>
      <c r="R3171" s="618"/>
      <c r="S3171" s="618"/>
      <c r="T3171" s="618"/>
      <c r="U3171" s="618"/>
      <c r="V3171" s="618"/>
      <c r="W3171" s="618"/>
      <c r="X3171" s="618"/>
      <c r="Y3171" s="618"/>
      <c r="Z3171" s="618"/>
      <c r="AC3171" s="619"/>
      <c r="AD3171" s="620"/>
      <c r="AJ3171" s="668"/>
      <c r="AO3171" s="612"/>
      <c r="AP3171" s="612"/>
      <c r="AY3171" s="623"/>
      <c r="BD3171" s="611"/>
      <c r="BG3171" s="624"/>
      <c r="BH3171" s="625"/>
      <c r="BI3171" s="672"/>
      <c r="BO3171" s="612"/>
      <c r="BY3171" s="669"/>
      <c r="CA3171" s="669"/>
    </row>
    <row r="3172" spans="3:79" s="610" customFormat="1">
      <c r="C3172" s="611"/>
      <c r="D3172" s="612"/>
      <c r="E3172" s="613"/>
      <c r="F3172" s="614"/>
      <c r="J3172" s="612"/>
      <c r="N3172" s="668"/>
      <c r="P3172" s="618"/>
      <c r="Q3172" s="618"/>
      <c r="R3172" s="618"/>
      <c r="S3172" s="618"/>
      <c r="T3172" s="618"/>
      <c r="U3172" s="618"/>
      <c r="V3172" s="618"/>
      <c r="W3172" s="618"/>
      <c r="X3172" s="618"/>
      <c r="Y3172" s="618"/>
      <c r="Z3172" s="618"/>
      <c r="AC3172" s="619"/>
      <c r="AD3172" s="620"/>
      <c r="AJ3172" s="668"/>
      <c r="AO3172" s="612"/>
      <c r="AP3172" s="612"/>
      <c r="AY3172" s="623"/>
      <c r="BD3172" s="611"/>
      <c r="BG3172" s="624"/>
      <c r="BH3172" s="625"/>
      <c r="BI3172" s="672"/>
      <c r="BO3172" s="612"/>
      <c r="BY3172" s="669"/>
      <c r="CA3172" s="669"/>
    </row>
    <row r="3173" spans="3:79" s="610" customFormat="1">
      <c r="C3173" s="611"/>
      <c r="D3173" s="612"/>
      <c r="E3173" s="613"/>
      <c r="F3173" s="614"/>
      <c r="J3173" s="612"/>
      <c r="N3173" s="668"/>
      <c r="P3173" s="618"/>
      <c r="Q3173" s="618"/>
      <c r="R3173" s="618"/>
      <c r="S3173" s="618"/>
      <c r="T3173" s="618"/>
      <c r="U3173" s="618"/>
      <c r="V3173" s="618"/>
      <c r="W3173" s="618"/>
      <c r="X3173" s="618"/>
      <c r="Y3173" s="618"/>
      <c r="Z3173" s="618"/>
      <c r="AC3173" s="619"/>
      <c r="AD3173" s="620"/>
      <c r="AJ3173" s="668"/>
      <c r="AO3173" s="612"/>
      <c r="AP3173" s="612"/>
      <c r="AY3173" s="623"/>
      <c r="BD3173" s="611"/>
      <c r="BG3173" s="624"/>
      <c r="BH3173" s="625"/>
      <c r="BI3173" s="672"/>
      <c r="BO3173" s="612"/>
      <c r="BY3173" s="669"/>
      <c r="CA3173" s="669"/>
    </row>
    <row r="3174" spans="3:79" s="610" customFormat="1">
      <c r="C3174" s="611"/>
      <c r="D3174" s="612"/>
      <c r="E3174" s="613"/>
      <c r="F3174" s="614"/>
      <c r="J3174" s="612"/>
      <c r="N3174" s="668"/>
      <c r="P3174" s="618"/>
      <c r="Q3174" s="618"/>
      <c r="R3174" s="618"/>
      <c r="S3174" s="618"/>
      <c r="T3174" s="618"/>
      <c r="U3174" s="618"/>
      <c r="V3174" s="618"/>
      <c r="W3174" s="618"/>
      <c r="X3174" s="618"/>
      <c r="Y3174" s="618"/>
      <c r="Z3174" s="618"/>
      <c r="AC3174" s="619"/>
      <c r="AD3174" s="620"/>
      <c r="AJ3174" s="668"/>
      <c r="AO3174" s="612"/>
      <c r="AP3174" s="612"/>
      <c r="AY3174" s="623"/>
      <c r="BD3174" s="611"/>
      <c r="BG3174" s="624"/>
      <c r="BH3174" s="625"/>
      <c r="BI3174" s="672"/>
      <c r="BO3174" s="612"/>
      <c r="BY3174" s="669"/>
      <c r="CA3174" s="669"/>
    </row>
    <row r="3175" spans="3:79" s="610" customFormat="1">
      <c r="C3175" s="611"/>
      <c r="D3175" s="612"/>
      <c r="E3175" s="613"/>
      <c r="F3175" s="614"/>
      <c r="J3175" s="612"/>
      <c r="N3175" s="668"/>
      <c r="P3175" s="618"/>
      <c r="Q3175" s="618"/>
      <c r="R3175" s="618"/>
      <c r="S3175" s="618"/>
      <c r="T3175" s="618"/>
      <c r="U3175" s="618"/>
      <c r="V3175" s="618"/>
      <c r="W3175" s="618"/>
      <c r="X3175" s="618"/>
      <c r="Y3175" s="618"/>
      <c r="Z3175" s="618"/>
      <c r="AC3175" s="619"/>
      <c r="AD3175" s="620"/>
      <c r="AJ3175" s="668"/>
      <c r="AO3175" s="612"/>
      <c r="AP3175" s="612"/>
      <c r="AY3175" s="623"/>
      <c r="BD3175" s="611"/>
      <c r="BG3175" s="624"/>
      <c r="BH3175" s="625"/>
      <c r="BI3175" s="672"/>
      <c r="BO3175" s="612"/>
      <c r="BY3175" s="669"/>
      <c r="CA3175" s="669"/>
    </row>
    <row r="3176" spans="3:79" s="610" customFormat="1">
      <c r="C3176" s="611"/>
      <c r="D3176" s="612"/>
      <c r="E3176" s="613"/>
      <c r="F3176" s="614"/>
      <c r="J3176" s="612"/>
      <c r="N3176" s="668"/>
      <c r="P3176" s="618"/>
      <c r="Q3176" s="618"/>
      <c r="R3176" s="618"/>
      <c r="S3176" s="618"/>
      <c r="T3176" s="618"/>
      <c r="U3176" s="618"/>
      <c r="V3176" s="618"/>
      <c r="W3176" s="618"/>
      <c r="X3176" s="618"/>
      <c r="Y3176" s="618"/>
      <c r="Z3176" s="618"/>
      <c r="AC3176" s="619"/>
      <c r="AD3176" s="620"/>
      <c r="AJ3176" s="668"/>
      <c r="AO3176" s="612"/>
      <c r="AP3176" s="612"/>
      <c r="AY3176" s="623"/>
      <c r="BD3176" s="611"/>
      <c r="BG3176" s="624"/>
      <c r="BH3176" s="625"/>
      <c r="BI3176" s="672"/>
      <c r="BO3176" s="612"/>
      <c r="BY3176" s="669"/>
      <c r="CA3176" s="669"/>
    </row>
    <row r="3177" spans="3:79" s="610" customFormat="1">
      <c r="C3177" s="611"/>
      <c r="D3177" s="612"/>
      <c r="E3177" s="613"/>
      <c r="F3177" s="614"/>
      <c r="J3177" s="612"/>
      <c r="N3177" s="668"/>
      <c r="P3177" s="618"/>
      <c r="Q3177" s="618"/>
      <c r="R3177" s="618"/>
      <c r="S3177" s="618"/>
      <c r="T3177" s="618"/>
      <c r="U3177" s="618"/>
      <c r="V3177" s="618"/>
      <c r="W3177" s="618"/>
      <c r="X3177" s="618"/>
      <c r="Y3177" s="618"/>
      <c r="Z3177" s="618"/>
      <c r="AC3177" s="619"/>
      <c r="AD3177" s="620"/>
      <c r="AJ3177" s="668"/>
      <c r="AO3177" s="612"/>
      <c r="AP3177" s="612"/>
      <c r="AY3177" s="623"/>
      <c r="BD3177" s="611"/>
      <c r="BG3177" s="624"/>
      <c r="BH3177" s="625"/>
      <c r="BI3177" s="672"/>
      <c r="BO3177" s="612"/>
      <c r="BY3177" s="669"/>
      <c r="CA3177" s="669"/>
    </row>
    <row r="3178" spans="3:79" s="610" customFormat="1">
      <c r="C3178" s="611"/>
      <c r="D3178" s="612"/>
      <c r="E3178" s="613"/>
      <c r="F3178" s="614"/>
      <c r="J3178" s="612"/>
      <c r="N3178" s="668"/>
      <c r="P3178" s="618"/>
      <c r="Q3178" s="618"/>
      <c r="R3178" s="618"/>
      <c r="S3178" s="618"/>
      <c r="T3178" s="618"/>
      <c r="U3178" s="618"/>
      <c r="V3178" s="618"/>
      <c r="W3178" s="618"/>
      <c r="X3178" s="618"/>
      <c r="Y3178" s="618"/>
      <c r="Z3178" s="618"/>
      <c r="AC3178" s="619"/>
      <c r="AD3178" s="620"/>
      <c r="AJ3178" s="668"/>
      <c r="AO3178" s="612"/>
      <c r="AP3178" s="612"/>
      <c r="AY3178" s="623"/>
      <c r="BD3178" s="611"/>
      <c r="BG3178" s="624"/>
      <c r="BH3178" s="625"/>
      <c r="BI3178" s="672"/>
      <c r="BO3178" s="612"/>
      <c r="BY3178" s="669"/>
      <c r="CA3178" s="669"/>
    </row>
    <row r="3179" spans="3:79" s="610" customFormat="1">
      <c r="C3179" s="611"/>
      <c r="D3179" s="612"/>
      <c r="E3179" s="613"/>
      <c r="F3179" s="614"/>
      <c r="J3179" s="612"/>
      <c r="N3179" s="668"/>
      <c r="P3179" s="618"/>
      <c r="Q3179" s="618"/>
      <c r="R3179" s="618"/>
      <c r="S3179" s="618"/>
      <c r="T3179" s="618"/>
      <c r="U3179" s="618"/>
      <c r="V3179" s="618"/>
      <c r="W3179" s="618"/>
      <c r="X3179" s="618"/>
      <c r="Y3179" s="618"/>
      <c r="Z3179" s="618"/>
      <c r="AC3179" s="619"/>
      <c r="AD3179" s="620"/>
      <c r="AJ3179" s="668"/>
      <c r="AO3179" s="612"/>
      <c r="AP3179" s="612"/>
      <c r="AY3179" s="623"/>
      <c r="BD3179" s="611"/>
      <c r="BG3179" s="624"/>
      <c r="BH3179" s="625"/>
      <c r="BI3179" s="672"/>
      <c r="BO3179" s="612"/>
      <c r="BY3179" s="669"/>
      <c r="CA3179" s="669"/>
    </row>
    <row r="3180" spans="3:79" s="610" customFormat="1">
      <c r="C3180" s="611"/>
      <c r="D3180" s="612"/>
      <c r="E3180" s="613"/>
      <c r="F3180" s="614"/>
      <c r="J3180" s="612"/>
      <c r="N3180" s="668"/>
      <c r="P3180" s="618"/>
      <c r="Q3180" s="618"/>
      <c r="R3180" s="618"/>
      <c r="S3180" s="618"/>
      <c r="T3180" s="618"/>
      <c r="U3180" s="618"/>
      <c r="V3180" s="618"/>
      <c r="W3180" s="618"/>
      <c r="X3180" s="618"/>
      <c r="Y3180" s="618"/>
      <c r="Z3180" s="618"/>
      <c r="AC3180" s="619"/>
      <c r="AD3180" s="620"/>
      <c r="AJ3180" s="668"/>
      <c r="AO3180" s="612"/>
      <c r="AP3180" s="612"/>
      <c r="AY3180" s="623"/>
      <c r="BD3180" s="611"/>
      <c r="BG3180" s="624"/>
      <c r="BH3180" s="625"/>
      <c r="BI3180" s="672"/>
      <c r="BO3180" s="612"/>
      <c r="BY3180" s="669"/>
      <c r="CA3180" s="669"/>
    </row>
    <row r="3181" spans="3:79" s="610" customFormat="1">
      <c r="C3181" s="611"/>
      <c r="D3181" s="612"/>
      <c r="E3181" s="613"/>
      <c r="F3181" s="614"/>
      <c r="J3181" s="612"/>
      <c r="N3181" s="668"/>
      <c r="P3181" s="618"/>
      <c r="Q3181" s="618"/>
      <c r="R3181" s="618"/>
      <c r="S3181" s="618"/>
      <c r="T3181" s="618"/>
      <c r="U3181" s="618"/>
      <c r="V3181" s="618"/>
      <c r="W3181" s="618"/>
      <c r="X3181" s="618"/>
      <c r="Y3181" s="618"/>
      <c r="Z3181" s="618"/>
      <c r="AC3181" s="619"/>
      <c r="AD3181" s="620"/>
      <c r="AJ3181" s="668"/>
      <c r="AO3181" s="612"/>
      <c r="AP3181" s="612"/>
      <c r="AY3181" s="623"/>
      <c r="BD3181" s="611"/>
      <c r="BG3181" s="624"/>
      <c r="BH3181" s="625"/>
      <c r="BI3181" s="672"/>
      <c r="BO3181" s="612"/>
      <c r="BY3181" s="669"/>
      <c r="CA3181" s="669"/>
    </row>
    <row r="3182" spans="3:79" s="610" customFormat="1">
      <c r="C3182" s="611"/>
      <c r="D3182" s="612"/>
      <c r="E3182" s="613"/>
      <c r="F3182" s="614"/>
      <c r="J3182" s="612"/>
      <c r="N3182" s="668"/>
      <c r="P3182" s="618"/>
      <c r="Q3182" s="618"/>
      <c r="R3182" s="618"/>
      <c r="S3182" s="618"/>
      <c r="T3182" s="618"/>
      <c r="U3182" s="618"/>
      <c r="V3182" s="618"/>
      <c r="W3182" s="618"/>
      <c r="X3182" s="618"/>
      <c r="Y3182" s="618"/>
      <c r="Z3182" s="618"/>
      <c r="AC3182" s="619"/>
      <c r="AD3182" s="620"/>
      <c r="AJ3182" s="668"/>
      <c r="AO3182" s="612"/>
      <c r="AP3182" s="612"/>
      <c r="AY3182" s="623"/>
      <c r="BD3182" s="611"/>
      <c r="BG3182" s="624"/>
      <c r="BH3182" s="625"/>
      <c r="BI3182" s="672"/>
      <c r="BO3182" s="612"/>
      <c r="BY3182" s="669"/>
      <c r="CA3182" s="669"/>
    </row>
    <row r="3183" spans="3:79" s="610" customFormat="1">
      <c r="C3183" s="611"/>
      <c r="D3183" s="612"/>
      <c r="E3183" s="613"/>
      <c r="F3183" s="614"/>
      <c r="J3183" s="612"/>
      <c r="N3183" s="668"/>
      <c r="P3183" s="618"/>
      <c r="Q3183" s="618"/>
      <c r="R3183" s="618"/>
      <c r="S3183" s="618"/>
      <c r="T3183" s="618"/>
      <c r="U3183" s="618"/>
      <c r="V3183" s="618"/>
      <c r="W3183" s="618"/>
      <c r="X3183" s="618"/>
      <c r="Y3183" s="618"/>
      <c r="Z3183" s="618"/>
      <c r="AC3183" s="619"/>
      <c r="AD3183" s="620"/>
      <c r="AJ3183" s="668"/>
      <c r="AO3183" s="612"/>
      <c r="AP3183" s="612"/>
      <c r="AY3183" s="623"/>
      <c r="BD3183" s="611"/>
      <c r="BG3183" s="624"/>
      <c r="BH3183" s="625"/>
      <c r="BI3183" s="672"/>
      <c r="BO3183" s="612"/>
      <c r="BY3183" s="669"/>
      <c r="CA3183" s="669"/>
    </row>
    <row r="3184" spans="3:79" s="610" customFormat="1">
      <c r="C3184" s="611"/>
      <c r="D3184" s="612"/>
      <c r="E3184" s="613"/>
      <c r="F3184" s="614"/>
      <c r="J3184" s="612"/>
      <c r="N3184" s="668"/>
      <c r="P3184" s="618"/>
      <c r="Q3184" s="618"/>
      <c r="R3184" s="618"/>
      <c r="S3184" s="618"/>
      <c r="T3184" s="618"/>
      <c r="U3184" s="618"/>
      <c r="V3184" s="618"/>
      <c r="W3184" s="618"/>
      <c r="X3184" s="618"/>
      <c r="Y3184" s="618"/>
      <c r="Z3184" s="618"/>
      <c r="AC3184" s="619"/>
      <c r="AD3184" s="620"/>
      <c r="AJ3184" s="668"/>
      <c r="AO3184" s="612"/>
      <c r="AP3184" s="612"/>
      <c r="AY3184" s="623"/>
      <c r="BD3184" s="611"/>
      <c r="BG3184" s="624"/>
      <c r="BH3184" s="625"/>
      <c r="BI3184" s="672"/>
      <c r="BO3184" s="612"/>
      <c r="BY3184" s="669"/>
      <c r="CA3184" s="669"/>
    </row>
    <row r="3185" spans="3:79" s="610" customFormat="1">
      <c r="C3185" s="611"/>
      <c r="D3185" s="612"/>
      <c r="E3185" s="613"/>
      <c r="F3185" s="614"/>
      <c r="J3185" s="612"/>
      <c r="N3185" s="668"/>
      <c r="P3185" s="618"/>
      <c r="Q3185" s="618"/>
      <c r="R3185" s="618"/>
      <c r="S3185" s="618"/>
      <c r="T3185" s="618"/>
      <c r="U3185" s="618"/>
      <c r="V3185" s="618"/>
      <c r="W3185" s="618"/>
      <c r="X3185" s="618"/>
      <c r="Y3185" s="618"/>
      <c r="Z3185" s="618"/>
      <c r="AC3185" s="619"/>
      <c r="AD3185" s="620"/>
      <c r="AJ3185" s="668"/>
      <c r="AO3185" s="612"/>
      <c r="AP3185" s="612"/>
      <c r="AY3185" s="623"/>
      <c r="BD3185" s="611"/>
      <c r="BG3185" s="624"/>
      <c r="BH3185" s="625"/>
      <c r="BI3185" s="672"/>
      <c r="BO3185" s="612"/>
      <c r="BY3185" s="669"/>
      <c r="CA3185" s="669"/>
    </row>
    <row r="3186" spans="3:79" s="610" customFormat="1">
      <c r="C3186" s="611"/>
      <c r="D3186" s="612"/>
      <c r="E3186" s="613"/>
      <c r="F3186" s="614"/>
      <c r="J3186" s="612"/>
      <c r="N3186" s="668"/>
      <c r="P3186" s="618"/>
      <c r="Q3186" s="618"/>
      <c r="R3186" s="618"/>
      <c r="S3186" s="618"/>
      <c r="T3186" s="618"/>
      <c r="U3186" s="618"/>
      <c r="V3186" s="618"/>
      <c r="W3186" s="618"/>
      <c r="X3186" s="618"/>
      <c r="Y3186" s="618"/>
      <c r="Z3186" s="618"/>
      <c r="AC3186" s="619"/>
      <c r="AD3186" s="620"/>
      <c r="AJ3186" s="668"/>
      <c r="AO3186" s="612"/>
      <c r="AP3186" s="612"/>
      <c r="AY3186" s="623"/>
      <c r="BD3186" s="611"/>
      <c r="BG3186" s="624"/>
      <c r="BH3186" s="625"/>
      <c r="BI3186" s="672"/>
      <c r="BO3186" s="612"/>
      <c r="BY3186" s="669"/>
      <c r="CA3186" s="669"/>
    </row>
    <row r="3187" spans="3:79" s="610" customFormat="1">
      <c r="C3187" s="611"/>
      <c r="D3187" s="612"/>
      <c r="E3187" s="613"/>
      <c r="F3187" s="614"/>
      <c r="J3187" s="612"/>
      <c r="N3187" s="668"/>
      <c r="P3187" s="618"/>
      <c r="Q3187" s="618"/>
      <c r="R3187" s="618"/>
      <c r="S3187" s="618"/>
      <c r="T3187" s="618"/>
      <c r="U3187" s="618"/>
      <c r="V3187" s="618"/>
      <c r="W3187" s="618"/>
      <c r="X3187" s="618"/>
      <c r="Y3187" s="618"/>
      <c r="Z3187" s="618"/>
      <c r="AC3187" s="619"/>
      <c r="AD3187" s="620"/>
      <c r="AJ3187" s="668"/>
      <c r="AO3187" s="612"/>
      <c r="AP3187" s="612"/>
      <c r="AY3187" s="623"/>
      <c r="BD3187" s="611"/>
      <c r="BG3187" s="624"/>
      <c r="BH3187" s="625"/>
      <c r="BI3187" s="672"/>
      <c r="BO3187" s="612"/>
      <c r="BY3187" s="669"/>
      <c r="CA3187" s="669"/>
    </row>
    <row r="3188" spans="3:79" s="610" customFormat="1">
      <c r="C3188" s="611"/>
      <c r="D3188" s="612"/>
      <c r="E3188" s="613"/>
      <c r="F3188" s="614"/>
      <c r="J3188" s="612"/>
      <c r="N3188" s="668"/>
      <c r="P3188" s="618"/>
      <c r="Q3188" s="618"/>
      <c r="R3188" s="618"/>
      <c r="S3188" s="618"/>
      <c r="T3188" s="618"/>
      <c r="U3188" s="618"/>
      <c r="V3188" s="618"/>
      <c r="W3188" s="618"/>
      <c r="X3188" s="618"/>
      <c r="Y3188" s="618"/>
      <c r="Z3188" s="618"/>
      <c r="AC3188" s="619"/>
      <c r="AD3188" s="620"/>
      <c r="AJ3188" s="668"/>
      <c r="AO3188" s="612"/>
      <c r="AP3188" s="612"/>
      <c r="AY3188" s="623"/>
      <c r="BD3188" s="611"/>
      <c r="BG3188" s="624"/>
      <c r="BH3188" s="625"/>
      <c r="BI3188" s="672"/>
      <c r="BO3188" s="612"/>
      <c r="BY3188" s="669"/>
      <c r="CA3188" s="669"/>
    </row>
    <row r="3189" spans="3:79" s="610" customFormat="1">
      <c r="C3189" s="611"/>
      <c r="D3189" s="612"/>
      <c r="E3189" s="613"/>
      <c r="F3189" s="614"/>
      <c r="J3189" s="612"/>
      <c r="N3189" s="668"/>
      <c r="P3189" s="618"/>
      <c r="Q3189" s="618"/>
      <c r="R3189" s="618"/>
      <c r="S3189" s="618"/>
      <c r="T3189" s="618"/>
      <c r="U3189" s="618"/>
      <c r="V3189" s="618"/>
      <c r="W3189" s="618"/>
      <c r="X3189" s="618"/>
      <c r="Y3189" s="618"/>
      <c r="Z3189" s="618"/>
      <c r="AC3189" s="619"/>
      <c r="AD3189" s="620"/>
      <c r="AJ3189" s="668"/>
      <c r="AO3189" s="612"/>
      <c r="AP3189" s="612"/>
      <c r="AY3189" s="623"/>
      <c r="BD3189" s="611"/>
      <c r="BG3189" s="624"/>
      <c r="BH3189" s="625"/>
      <c r="BI3189" s="672"/>
      <c r="BO3189" s="612"/>
      <c r="BY3189" s="669"/>
      <c r="CA3189" s="669"/>
    </row>
    <row r="3190" spans="3:79" s="610" customFormat="1">
      <c r="C3190" s="611"/>
      <c r="D3190" s="612"/>
      <c r="E3190" s="613"/>
      <c r="F3190" s="614"/>
      <c r="J3190" s="612"/>
      <c r="N3190" s="668"/>
      <c r="P3190" s="618"/>
      <c r="Q3190" s="618"/>
      <c r="R3190" s="618"/>
      <c r="S3190" s="618"/>
      <c r="T3190" s="618"/>
      <c r="U3190" s="618"/>
      <c r="V3190" s="618"/>
      <c r="W3190" s="618"/>
      <c r="X3190" s="618"/>
      <c r="Y3190" s="618"/>
      <c r="Z3190" s="618"/>
      <c r="AC3190" s="619"/>
      <c r="AD3190" s="620"/>
      <c r="AJ3190" s="668"/>
      <c r="AO3190" s="612"/>
      <c r="AP3190" s="612"/>
      <c r="AY3190" s="623"/>
      <c r="BD3190" s="611"/>
      <c r="BG3190" s="624"/>
      <c r="BH3190" s="625"/>
      <c r="BI3190" s="672"/>
      <c r="BO3190" s="612"/>
      <c r="BY3190" s="669"/>
      <c r="CA3190" s="669"/>
    </row>
    <row r="3191" spans="3:79" s="610" customFormat="1">
      <c r="C3191" s="611"/>
      <c r="D3191" s="612"/>
      <c r="E3191" s="613"/>
      <c r="F3191" s="614"/>
      <c r="J3191" s="612"/>
      <c r="N3191" s="668"/>
      <c r="P3191" s="618"/>
      <c r="Q3191" s="618"/>
      <c r="R3191" s="618"/>
      <c r="S3191" s="618"/>
      <c r="T3191" s="618"/>
      <c r="U3191" s="618"/>
      <c r="V3191" s="618"/>
      <c r="W3191" s="618"/>
      <c r="X3191" s="618"/>
      <c r="Y3191" s="618"/>
      <c r="Z3191" s="618"/>
      <c r="AC3191" s="619"/>
      <c r="AD3191" s="620"/>
      <c r="AJ3191" s="668"/>
      <c r="AO3191" s="612"/>
      <c r="AP3191" s="612"/>
      <c r="AY3191" s="623"/>
      <c r="BD3191" s="611"/>
      <c r="BG3191" s="624"/>
      <c r="BH3191" s="625"/>
      <c r="BI3191" s="672"/>
      <c r="BO3191" s="612"/>
      <c r="BY3191" s="669"/>
      <c r="CA3191" s="669"/>
    </row>
    <row r="3192" spans="3:79" s="610" customFormat="1">
      <c r="C3192" s="611"/>
      <c r="D3192" s="612"/>
      <c r="E3192" s="613"/>
      <c r="F3192" s="614"/>
      <c r="J3192" s="612"/>
      <c r="N3192" s="668"/>
      <c r="P3192" s="618"/>
      <c r="Q3192" s="618"/>
      <c r="R3192" s="618"/>
      <c r="S3192" s="618"/>
      <c r="T3192" s="618"/>
      <c r="U3192" s="618"/>
      <c r="V3192" s="618"/>
      <c r="W3192" s="618"/>
      <c r="X3192" s="618"/>
      <c r="Y3192" s="618"/>
      <c r="Z3192" s="618"/>
      <c r="AC3192" s="619"/>
      <c r="AD3192" s="620"/>
      <c r="AJ3192" s="668"/>
      <c r="AO3192" s="612"/>
      <c r="AP3192" s="612"/>
      <c r="AY3192" s="623"/>
      <c r="BD3192" s="611"/>
      <c r="BG3192" s="624"/>
      <c r="BH3192" s="625"/>
      <c r="BI3192" s="672"/>
      <c r="BO3192" s="612"/>
      <c r="BY3192" s="669"/>
      <c r="CA3192" s="669"/>
    </row>
    <row r="3193" spans="3:79" s="610" customFormat="1">
      <c r="C3193" s="611"/>
      <c r="D3193" s="612"/>
      <c r="E3193" s="613"/>
      <c r="F3193" s="614"/>
      <c r="J3193" s="612"/>
      <c r="N3193" s="668"/>
      <c r="P3193" s="618"/>
      <c r="Q3193" s="618"/>
      <c r="R3193" s="618"/>
      <c r="S3193" s="618"/>
      <c r="T3193" s="618"/>
      <c r="U3193" s="618"/>
      <c r="V3193" s="618"/>
      <c r="W3193" s="618"/>
      <c r="X3193" s="618"/>
      <c r="Y3193" s="618"/>
      <c r="Z3193" s="618"/>
      <c r="AC3193" s="619"/>
      <c r="AD3193" s="620"/>
      <c r="AJ3193" s="668"/>
      <c r="AO3193" s="612"/>
      <c r="AP3193" s="612"/>
      <c r="AY3193" s="623"/>
      <c r="BD3193" s="611"/>
      <c r="BG3193" s="624"/>
      <c r="BH3193" s="625"/>
      <c r="BI3193" s="672"/>
      <c r="BO3193" s="612"/>
      <c r="BY3193" s="669"/>
      <c r="CA3193" s="669"/>
    </row>
    <row r="3194" spans="3:79" s="610" customFormat="1">
      <c r="C3194" s="611"/>
      <c r="D3194" s="612"/>
      <c r="E3194" s="613"/>
      <c r="F3194" s="614"/>
      <c r="J3194" s="612"/>
      <c r="N3194" s="668"/>
      <c r="P3194" s="618"/>
      <c r="Q3194" s="618"/>
      <c r="R3194" s="618"/>
      <c r="S3194" s="618"/>
      <c r="T3194" s="618"/>
      <c r="U3194" s="618"/>
      <c r="V3194" s="618"/>
      <c r="W3194" s="618"/>
      <c r="X3194" s="618"/>
      <c r="Y3194" s="618"/>
      <c r="Z3194" s="618"/>
      <c r="AC3194" s="619"/>
      <c r="AD3194" s="620"/>
      <c r="AJ3194" s="668"/>
      <c r="AO3194" s="612"/>
      <c r="AP3194" s="612"/>
      <c r="AY3194" s="623"/>
      <c r="BD3194" s="611"/>
      <c r="BG3194" s="624"/>
      <c r="BH3194" s="625"/>
      <c r="BI3194" s="672"/>
      <c r="BO3194" s="612"/>
      <c r="BY3194" s="669"/>
      <c r="CA3194" s="669"/>
    </row>
    <row r="3195" spans="3:79" s="610" customFormat="1">
      <c r="C3195" s="611"/>
      <c r="D3195" s="612"/>
      <c r="E3195" s="613"/>
      <c r="F3195" s="614"/>
      <c r="J3195" s="612"/>
      <c r="N3195" s="668"/>
      <c r="P3195" s="618"/>
      <c r="Q3195" s="618"/>
      <c r="R3195" s="618"/>
      <c r="S3195" s="618"/>
      <c r="T3195" s="618"/>
      <c r="U3195" s="618"/>
      <c r="V3195" s="618"/>
      <c r="W3195" s="618"/>
      <c r="X3195" s="618"/>
      <c r="Y3195" s="618"/>
      <c r="Z3195" s="618"/>
      <c r="AC3195" s="619"/>
      <c r="AD3195" s="620"/>
      <c r="AJ3195" s="668"/>
      <c r="AO3195" s="612"/>
      <c r="AP3195" s="612"/>
      <c r="AY3195" s="623"/>
      <c r="BD3195" s="611"/>
      <c r="BG3195" s="624"/>
      <c r="BH3195" s="625"/>
      <c r="BI3195" s="672"/>
      <c r="BO3195" s="612"/>
      <c r="BY3195" s="669"/>
      <c r="CA3195" s="669"/>
    </row>
    <row r="3196" spans="3:79" s="610" customFormat="1">
      <c r="C3196" s="611"/>
      <c r="D3196" s="612"/>
      <c r="E3196" s="613"/>
      <c r="F3196" s="614"/>
      <c r="J3196" s="612"/>
      <c r="N3196" s="668"/>
      <c r="P3196" s="618"/>
      <c r="Q3196" s="618"/>
      <c r="R3196" s="618"/>
      <c r="S3196" s="618"/>
      <c r="T3196" s="618"/>
      <c r="U3196" s="618"/>
      <c r="V3196" s="618"/>
      <c r="W3196" s="618"/>
      <c r="X3196" s="618"/>
      <c r="Y3196" s="618"/>
      <c r="Z3196" s="618"/>
      <c r="AC3196" s="619"/>
      <c r="AD3196" s="620"/>
      <c r="AJ3196" s="668"/>
      <c r="AO3196" s="612"/>
      <c r="AP3196" s="612"/>
      <c r="AY3196" s="623"/>
      <c r="BD3196" s="611"/>
      <c r="BG3196" s="624"/>
      <c r="BH3196" s="625"/>
      <c r="BI3196" s="672"/>
      <c r="BO3196" s="612"/>
      <c r="BY3196" s="669"/>
      <c r="CA3196" s="669"/>
    </row>
    <row r="3197" spans="3:79" s="610" customFormat="1">
      <c r="C3197" s="611"/>
      <c r="D3197" s="612"/>
      <c r="E3197" s="613"/>
      <c r="F3197" s="614"/>
      <c r="J3197" s="612"/>
      <c r="N3197" s="668"/>
      <c r="P3197" s="618"/>
      <c r="Q3197" s="618"/>
      <c r="R3197" s="618"/>
      <c r="S3197" s="618"/>
      <c r="T3197" s="618"/>
      <c r="U3197" s="618"/>
      <c r="V3197" s="618"/>
      <c r="W3197" s="618"/>
      <c r="X3197" s="618"/>
      <c r="Y3197" s="618"/>
      <c r="Z3197" s="618"/>
      <c r="AC3197" s="619"/>
      <c r="AD3197" s="620"/>
      <c r="AJ3197" s="668"/>
      <c r="AO3197" s="612"/>
      <c r="AP3197" s="612"/>
      <c r="AY3197" s="623"/>
      <c r="BD3197" s="611"/>
      <c r="BG3197" s="624"/>
      <c r="BH3197" s="625"/>
      <c r="BI3197" s="672"/>
      <c r="BO3197" s="612"/>
      <c r="BY3197" s="669"/>
      <c r="CA3197" s="669"/>
    </row>
    <row r="3198" spans="3:79" s="610" customFormat="1">
      <c r="C3198" s="611"/>
      <c r="D3198" s="612"/>
      <c r="E3198" s="613"/>
      <c r="F3198" s="614"/>
      <c r="J3198" s="612"/>
      <c r="N3198" s="668"/>
      <c r="P3198" s="618"/>
      <c r="Q3198" s="618"/>
      <c r="R3198" s="618"/>
      <c r="S3198" s="618"/>
      <c r="T3198" s="618"/>
      <c r="U3198" s="618"/>
      <c r="V3198" s="618"/>
      <c r="W3198" s="618"/>
      <c r="X3198" s="618"/>
      <c r="Y3198" s="618"/>
      <c r="Z3198" s="618"/>
      <c r="AC3198" s="619"/>
      <c r="AD3198" s="620"/>
      <c r="AJ3198" s="668"/>
      <c r="AO3198" s="612"/>
      <c r="AP3198" s="612"/>
      <c r="AY3198" s="623"/>
      <c r="BD3198" s="611"/>
      <c r="BG3198" s="624"/>
      <c r="BH3198" s="625"/>
      <c r="BI3198" s="672"/>
      <c r="BO3198" s="612"/>
      <c r="BY3198" s="669"/>
      <c r="CA3198" s="669"/>
    </row>
    <row r="3199" spans="3:79" s="610" customFormat="1">
      <c r="C3199" s="611"/>
      <c r="D3199" s="612"/>
      <c r="E3199" s="613"/>
      <c r="F3199" s="614"/>
      <c r="J3199" s="612"/>
      <c r="N3199" s="668"/>
      <c r="P3199" s="618"/>
      <c r="Q3199" s="618"/>
      <c r="R3199" s="618"/>
      <c r="S3199" s="618"/>
      <c r="T3199" s="618"/>
      <c r="U3199" s="618"/>
      <c r="V3199" s="618"/>
      <c r="W3199" s="618"/>
      <c r="X3199" s="618"/>
      <c r="Y3199" s="618"/>
      <c r="Z3199" s="618"/>
      <c r="AC3199" s="619"/>
      <c r="AD3199" s="620"/>
      <c r="AJ3199" s="668"/>
      <c r="AO3199" s="612"/>
      <c r="AP3199" s="612"/>
      <c r="AY3199" s="623"/>
      <c r="BD3199" s="611"/>
      <c r="BG3199" s="624"/>
      <c r="BH3199" s="625"/>
      <c r="BI3199" s="672"/>
      <c r="BO3199" s="612"/>
      <c r="BY3199" s="669"/>
      <c r="CA3199" s="669"/>
    </row>
    <row r="3200" spans="3:79" s="610" customFormat="1">
      <c r="C3200" s="611"/>
      <c r="D3200" s="612"/>
      <c r="E3200" s="613"/>
      <c r="F3200" s="614"/>
      <c r="J3200" s="612"/>
      <c r="N3200" s="668"/>
      <c r="P3200" s="618"/>
      <c r="Q3200" s="618"/>
      <c r="R3200" s="618"/>
      <c r="S3200" s="618"/>
      <c r="T3200" s="618"/>
      <c r="U3200" s="618"/>
      <c r="V3200" s="618"/>
      <c r="W3200" s="618"/>
      <c r="X3200" s="618"/>
      <c r="Y3200" s="618"/>
      <c r="Z3200" s="618"/>
      <c r="AC3200" s="619"/>
      <c r="AD3200" s="620"/>
      <c r="AJ3200" s="668"/>
      <c r="AO3200" s="612"/>
      <c r="AP3200" s="612"/>
      <c r="AY3200" s="623"/>
      <c r="BD3200" s="611"/>
      <c r="BG3200" s="624"/>
      <c r="BH3200" s="625"/>
      <c r="BI3200" s="672"/>
      <c r="BO3200" s="612"/>
      <c r="BY3200" s="669"/>
      <c r="CA3200" s="669"/>
    </row>
    <row r="3201" spans="3:79" s="610" customFormat="1">
      <c r="C3201" s="611"/>
      <c r="D3201" s="612"/>
      <c r="E3201" s="613"/>
      <c r="F3201" s="614"/>
      <c r="J3201" s="612"/>
      <c r="N3201" s="668"/>
      <c r="P3201" s="618"/>
      <c r="Q3201" s="618"/>
      <c r="R3201" s="618"/>
      <c r="S3201" s="618"/>
      <c r="T3201" s="618"/>
      <c r="U3201" s="618"/>
      <c r="V3201" s="618"/>
      <c r="W3201" s="618"/>
      <c r="X3201" s="618"/>
      <c r="Y3201" s="618"/>
      <c r="Z3201" s="618"/>
      <c r="AC3201" s="619"/>
      <c r="AD3201" s="620"/>
      <c r="AJ3201" s="668"/>
      <c r="AO3201" s="612"/>
      <c r="AP3201" s="612"/>
      <c r="AY3201" s="623"/>
      <c r="BD3201" s="611"/>
      <c r="BG3201" s="624"/>
      <c r="BH3201" s="625"/>
      <c r="BI3201" s="672"/>
      <c r="BO3201" s="612"/>
      <c r="BY3201" s="669"/>
      <c r="CA3201" s="669"/>
    </row>
    <row r="3202" spans="3:79" s="610" customFormat="1">
      <c r="C3202" s="611"/>
      <c r="D3202" s="612"/>
      <c r="E3202" s="613"/>
      <c r="F3202" s="614"/>
      <c r="J3202" s="612"/>
      <c r="N3202" s="668"/>
      <c r="P3202" s="618"/>
      <c r="Q3202" s="618"/>
      <c r="R3202" s="618"/>
      <c r="S3202" s="618"/>
      <c r="T3202" s="618"/>
      <c r="U3202" s="618"/>
      <c r="V3202" s="618"/>
      <c r="W3202" s="618"/>
      <c r="X3202" s="618"/>
      <c r="Y3202" s="618"/>
      <c r="Z3202" s="618"/>
      <c r="AC3202" s="619"/>
      <c r="AD3202" s="620"/>
      <c r="AJ3202" s="668"/>
      <c r="AO3202" s="612"/>
      <c r="AP3202" s="612"/>
      <c r="AY3202" s="623"/>
      <c r="BD3202" s="611"/>
      <c r="BG3202" s="624"/>
      <c r="BH3202" s="625"/>
      <c r="BI3202" s="672"/>
      <c r="BO3202" s="612"/>
      <c r="BY3202" s="669"/>
      <c r="CA3202" s="669"/>
    </row>
    <row r="3203" spans="3:79" s="610" customFormat="1">
      <c r="C3203" s="611"/>
      <c r="D3203" s="612"/>
      <c r="E3203" s="613"/>
      <c r="F3203" s="614"/>
      <c r="J3203" s="612"/>
      <c r="N3203" s="668"/>
      <c r="P3203" s="618"/>
      <c r="Q3203" s="618"/>
      <c r="R3203" s="618"/>
      <c r="S3203" s="618"/>
      <c r="T3203" s="618"/>
      <c r="U3203" s="618"/>
      <c r="V3203" s="618"/>
      <c r="W3203" s="618"/>
      <c r="X3203" s="618"/>
      <c r="Y3203" s="618"/>
      <c r="Z3203" s="618"/>
      <c r="AC3203" s="619"/>
      <c r="AD3203" s="620"/>
      <c r="AJ3203" s="668"/>
      <c r="AO3203" s="612"/>
      <c r="AP3203" s="612"/>
      <c r="AY3203" s="623"/>
      <c r="BD3203" s="611"/>
      <c r="BG3203" s="624"/>
      <c r="BH3203" s="625"/>
      <c r="BI3203" s="672"/>
      <c r="BO3203" s="612"/>
      <c r="BY3203" s="669"/>
      <c r="CA3203" s="669"/>
    </row>
    <row r="3204" spans="3:79" s="610" customFormat="1">
      <c r="C3204" s="611"/>
      <c r="D3204" s="612"/>
      <c r="E3204" s="613"/>
      <c r="F3204" s="614"/>
      <c r="J3204" s="612"/>
      <c r="N3204" s="668"/>
      <c r="P3204" s="618"/>
      <c r="Q3204" s="618"/>
      <c r="R3204" s="618"/>
      <c r="S3204" s="618"/>
      <c r="T3204" s="618"/>
      <c r="U3204" s="618"/>
      <c r="V3204" s="618"/>
      <c r="W3204" s="618"/>
      <c r="X3204" s="618"/>
      <c r="Y3204" s="618"/>
      <c r="Z3204" s="618"/>
      <c r="AC3204" s="619"/>
      <c r="AD3204" s="620"/>
      <c r="AJ3204" s="668"/>
      <c r="AO3204" s="612"/>
      <c r="AP3204" s="612"/>
      <c r="AY3204" s="623"/>
      <c r="BD3204" s="611"/>
      <c r="BG3204" s="624"/>
      <c r="BH3204" s="625"/>
      <c r="BI3204" s="672"/>
      <c r="BO3204" s="612"/>
      <c r="BY3204" s="669"/>
      <c r="CA3204" s="669"/>
    </row>
    <row r="3205" spans="3:79" s="610" customFormat="1">
      <c r="C3205" s="611"/>
      <c r="D3205" s="612"/>
      <c r="E3205" s="613"/>
      <c r="F3205" s="614"/>
      <c r="J3205" s="612"/>
      <c r="N3205" s="668"/>
      <c r="P3205" s="618"/>
      <c r="Q3205" s="618"/>
      <c r="R3205" s="618"/>
      <c r="S3205" s="618"/>
      <c r="T3205" s="618"/>
      <c r="U3205" s="618"/>
      <c r="V3205" s="618"/>
      <c r="W3205" s="618"/>
      <c r="X3205" s="618"/>
      <c r="Y3205" s="618"/>
      <c r="Z3205" s="618"/>
      <c r="AC3205" s="619"/>
      <c r="AD3205" s="620"/>
      <c r="AJ3205" s="668"/>
      <c r="AO3205" s="612"/>
      <c r="AP3205" s="612"/>
      <c r="AY3205" s="623"/>
      <c r="BD3205" s="611"/>
      <c r="BG3205" s="624"/>
      <c r="BH3205" s="625"/>
      <c r="BI3205" s="672"/>
      <c r="BO3205" s="612"/>
      <c r="BY3205" s="669"/>
      <c r="CA3205" s="669"/>
    </row>
    <row r="3206" spans="3:79" s="610" customFormat="1">
      <c r="C3206" s="611"/>
      <c r="D3206" s="612"/>
      <c r="E3206" s="613"/>
      <c r="F3206" s="614"/>
      <c r="J3206" s="612"/>
      <c r="N3206" s="668"/>
      <c r="P3206" s="618"/>
      <c r="Q3206" s="618"/>
      <c r="R3206" s="618"/>
      <c r="S3206" s="618"/>
      <c r="T3206" s="618"/>
      <c r="U3206" s="618"/>
      <c r="V3206" s="618"/>
      <c r="W3206" s="618"/>
      <c r="X3206" s="618"/>
      <c r="Y3206" s="618"/>
      <c r="Z3206" s="618"/>
      <c r="AC3206" s="619"/>
      <c r="AD3206" s="620"/>
      <c r="AJ3206" s="668"/>
      <c r="AO3206" s="612"/>
      <c r="AP3206" s="612"/>
      <c r="AY3206" s="623"/>
      <c r="BD3206" s="611"/>
      <c r="BG3206" s="624"/>
      <c r="BH3206" s="625"/>
      <c r="BI3206" s="672"/>
      <c r="BO3206" s="612"/>
      <c r="BY3206" s="669"/>
      <c r="CA3206" s="669"/>
    </row>
    <row r="3207" spans="3:79" s="610" customFormat="1">
      <c r="C3207" s="611"/>
      <c r="D3207" s="612"/>
      <c r="E3207" s="613"/>
      <c r="F3207" s="614"/>
      <c r="J3207" s="612"/>
      <c r="N3207" s="668"/>
      <c r="P3207" s="618"/>
      <c r="Q3207" s="618"/>
      <c r="R3207" s="618"/>
      <c r="S3207" s="618"/>
      <c r="T3207" s="618"/>
      <c r="U3207" s="618"/>
      <c r="V3207" s="618"/>
      <c r="W3207" s="618"/>
      <c r="X3207" s="618"/>
      <c r="Y3207" s="618"/>
      <c r="Z3207" s="618"/>
      <c r="AC3207" s="619"/>
      <c r="AD3207" s="620"/>
      <c r="AJ3207" s="668"/>
      <c r="AO3207" s="612"/>
      <c r="AP3207" s="612"/>
      <c r="AY3207" s="623"/>
      <c r="BD3207" s="611"/>
      <c r="BG3207" s="624"/>
      <c r="BH3207" s="625"/>
      <c r="BI3207" s="672"/>
      <c r="BO3207" s="612"/>
      <c r="BY3207" s="669"/>
      <c r="CA3207" s="669"/>
    </row>
    <row r="3208" spans="3:79" s="610" customFormat="1">
      <c r="C3208" s="611"/>
      <c r="D3208" s="612"/>
      <c r="E3208" s="613"/>
      <c r="F3208" s="614"/>
      <c r="J3208" s="612"/>
      <c r="N3208" s="668"/>
      <c r="P3208" s="618"/>
      <c r="Q3208" s="618"/>
      <c r="R3208" s="618"/>
      <c r="S3208" s="618"/>
      <c r="T3208" s="618"/>
      <c r="U3208" s="618"/>
      <c r="V3208" s="618"/>
      <c r="W3208" s="618"/>
      <c r="X3208" s="618"/>
      <c r="Y3208" s="618"/>
      <c r="Z3208" s="618"/>
      <c r="AC3208" s="619"/>
      <c r="AD3208" s="620"/>
      <c r="AJ3208" s="668"/>
      <c r="AO3208" s="612"/>
      <c r="AP3208" s="612"/>
      <c r="AY3208" s="623"/>
      <c r="BD3208" s="611"/>
      <c r="BG3208" s="624"/>
      <c r="BH3208" s="625"/>
      <c r="BI3208" s="672"/>
      <c r="BO3208" s="612"/>
      <c r="BY3208" s="669"/>
      <c r="CA3208" s="669"/>
    </row>
    <row r="3209" spans="3:79" s="610" customFormat="1">
      <c r="C3209" s="611"/>
      <c r="D3209" s="612"/>
      <c r="E3209" s="613"/>
      <c r="F3209" s="614"/>
      <c r="J3209" s="612"/>
      <c r="N3209" s="668"/>
      <c r="P3209" s="618"/>
      <c r="Q3209" s="618"/>
      <c r="R3209" s="618"/>
      <c r="S3209" s="618"/>
      <c r="T3209" s="618"/>
      <c r="U3209" s="618"/>
      <c r="V3209" s="618"/>
      <c r="W3209" s="618"/>
      <c r="X3209" s="618"/>
      <c r="Y3209" s="618"/>
      <c r="Z3209" s="618"/>
      <c r="AC3209" s="619"/>
      <c r="AD3209" s="620"/>
      <c r="AJ3209" s="668"/>
      <c r="AO3209" s="612"/>
      <c r="AP3209" s="612"/>
      <c r="AY3209" s="623"/>
      <c r="BD3209" s="611"/>
      <c r="BG3209" s="624"/>
      <c r="BH3209" s="625"/>
      <c r="BI3209" s="672"/>
      <c r="BO3209" s="612"/>
      <c r="BY3209" s="669"/>
      <c r="CA3209" s="669"/>
    </row>
    <row r="3210" spans="3:79" s="610" customFormat="1">
      <c r="C3210" s="611"/>
      <c r="D3210" s="612"/>
      <c r="E3210" s="613"/>
      <c r="F3210" s="614"/>
      <c r="J3210" s="612"/>
      <c r="N3210" s="668"/>
      <c r="P3210" s="618"/>
      <c r="Q3210" s="618"/>
      <c r="R3210" s="618"/>
      <c r="S3210" s="618"/>
      <c r="T3210" s="618"/>
      <c r="U3210" s="618"/>
      <c r="V3210" s="618"/>
      <c r="W3210" s="618"/>
      <c r="X3210" s="618"/>
      <c r="Y3210" s="618"/>
      <c r="Z3210" s="618"/>
      <c r="AC3210" s="619"/>
      <c r="AD3210" s="620"/>
      <c r="AJ3210" s="668"/>
      <c r="AO3210" s="612"/>
      <c r="AP3210" s="612"/>
      <c r="AY3210" s="623"/>
      <c r="BD3210" s="611"/>
      <c r="BG3210" s="624"/>
      <c r="BH3210" s="625"/>
      <c r="BI3210" s="672"/>
      <c r="BO3210" s="612"/>
      <c r="BY3210" s="669"/>
      <c r="CA3210" s="669"/>
    </row>
    <row r="3211" spans="3:79" s="610" customFormat="1">
      <c r="C3211" s="611"/>
      <c r="D3211" s="612"/>
      <c r="E3211" s="613"/>
      <c r="F3211" s="614"/>
      <c r="J3211" s="612"/>
      <c r="N3211" s="668"/>
      <c r="P3211" s="618"/>
      <c r="Q3211" s="618"/>
      <c r="R3211" s="618"/>
      <c r="S3211" s="618"/>
      <c r="T3211" s="618"/>
      <c r="U3211" s="618"/>
      <c r="V3211" s="618"/>
      <c r="W3211" s="618"/>
      <c r="X3211" s="618"/>
      <c r="Y3211" s="618"/>
      <c r="Z3211" s="618"/>
      <c r="AC3211" s="619"/>
      <c r="AD3211" s="620"/>
      <c r="AJ3211" s="668"/>
      <c r="AO3211" s="612"/>
      <c r="AP3211" s="612"/>
      <c r="AY3211" s="623"/>
      <c r="BD3211" s="611"/>
      <c r="BG3211" s="624"/>
      <c r="BH3211" s="625"/>
      <c r="BI3211" s="672"/>
      <c r="BO3211" s="612"/>
      <c r="BY3211" s="669"/>
      <c r="CA3211" s="669"/>
    </row>
    <row r="3212" spans="3:79" s="610" customFormat="1">
      <c r="C3212" s="611"/>
      <c r="D3212" s="612"/>
      <c r="E3212" s="613"/>
      <c r="F3212" s="614"/>
      <c r="J3212" s="612"/>
      <c r="N3212" s="668"/>
      <c r="P3212" s="618"/>
      <c r="Q3212" s="618"/>
      <c r="R3212" s="618"/>
      <c r="S3212" s="618"/>
      <c r="T3212" s="618"/>
      <c r="U3212" s="618"/>
      <c r="V3212" s="618"/>
      <c r="W3212" s="618"/>
      <c r="X3212" s="618"/>
      <c r="Y3212" s="618"/>
      <c r="Z3212" s="618"/>
      <c r="AC3212" s="619"/>
      <c r="AD3212" s="620"/>
      <c r="AJ3212" s="668"/>
      <c r="AO3212" s="612"/>
      <c r="AP3212" s="612"/>
      <c r="AY3212" s="623"/>
      <c r="BD3212" s="611"/>
      <c r="BG3212" s="624"/>
      <c r="BH3212" s="625"/>
      <c r="BI3212" s="672"/>
      <c r="BO3212" s="612"/>
      <c r="BY3212" s="669"/>
      <c r="CA3212" s="669"/>
    </row>
    <row r="3213" spans="3:79" s="610" customFormat="1">
      <c r="C3213" s="611"/>
      <c r="D3213" s="612"/>
      <c r="E3213" s="613"/>
      <c r="F3213" s="614"/>
      <c r="J3213" s="612"/>
      <c r="N3213" s="668"/>
      <c r="P3213" s="618"/>
      <c r="Q3213" s="618"/>
      <c r="R3213" s="618"/>
      <c r="S3213" s="618"/>
      <c r="T3213" s="618"/>
      <c r="U3213" s="618"/>
      <c r="V3213" s="618"/>
      <c r="W3213" s="618"/>
      <c r="X3213" s="618"/>
      <c r="Y3213" s="618"/>
      <c r="Z3213" s="618"/>
      <c r="AC3213" s="619"/>
      <c r="AD3213" s="620"/>
      <c r="AJ3213" s="668"/>
      <c r="AO3213" s="612"/>
      <c r="AP3213" s="612"/>
      <c r="AY3213" s="623"/>
      <c r="BD3213" s="611"/>
      <c r="BG3213" s="624"/>
      <c r="BH3213" s="625"/>
      <c r="BI3213" s="672"/>
      <c r="BO3213" s="612"/>
      <c r="BY3213" s="669"/>
      <c r="CA3213" s="669"/>
    </row>
    <row r="3214" spans="3:79" s="610" customFormat="1">
      <c r="C3214" s="611"/>
      <c r="D3214" s="612"/>
      <c r="E3214" s="613"/>
      <c r="F3214" s="614"/>
      <c r="J3214" s="612"/>
      <c r="N3214" s="668"/>
      <c r="P3214" s="618"/>
      <c r="Q3214" s="618"/>
      <c r="R3214" s="618"/>
      <c r="S3214" s="618"/>
      <c r="T3214" s="618"/>
      <c r="U3214" s="618"/>
      <c r="V3214" s="618"/>
      <c r="W3214" s="618"/>
      <c r="X3214" s="618"/>
      <c r="Y3214" s="618"/>
      <c r="Z3214" s="618"/>
      <c r="AC3214" s="619"/>
      <c r="AD3214" s="620"/>
      <c r="AJ3214" s="668"/>
      <c r="AO3214" s="612"/>
      <c r="AP3214" s="612"/>
      <c r="AY3214" s="623"/>
      <c r="BD3214" s="611"/>
      <c r="BG3214" s="624"/>
      <c r="BH3214" s="625"/>
      <c r="BI3214" s="672"/>
      <c r="BO3214" s="612"/>
      <c r="BY3214" s="669"/>
      <c r="CA3214" s="669"/>
    </row>
    <row r="3215" spans="3:79" s="610" customFormat="1">
      <c r="C3215" s="611"/>
      <c r="D3215" s="612"/>
      <c r="E3215" s="613"/>
      <c r="F3215" s="614"/>
      <c r="J3215" s="612"/>
      <c r="N3215" s="668"/>
      <c r="P3215" s="618"/>
      <c r="Q3215" s="618"/>
      <c r="R3215" s="618"/>
      <c r="S3215" s="618"/>
      <c r="T3215" s="618"/>
      <c r="U3215" s="618"/>
      <c r="V3215" s="618"/>
      <c r="W3215" s="618"/>
      <c r="X3215" s="618"/>
      <c r="Y3215" s="618"/>
      <c r="Z3215" s="618"/>
      <c r="AC3215" s="619"/>
      <c r="AD3215" s="620"/>
      <c r="AJ3215" s="668"/>
      <c r="AO3215" s="612"/>
      <c r="AP3215" s="612"/>
      <c r="AY3215" s="623"/>
      <c r="BD3215" s="611"/>
      <c r="BG3215" s="624"/>
      <c r="BH3215" s="625"/>
      <c r="BI3215" s="672"/>
      <c r="BO3215" s="612"/>
      <c r="BY3215" s="669"/>
      <c r="CA3215" s="669"/>
    </row>
    <row r="3216" spans="3:79" s="610" customFormat="1">
      <c r="C3216" s="611"/>
      <c r="D3216" s="612"/>
      <c r="E3216" s="613"/>
      <c r="F3216" s="614"/>
      <c r="J3216" s="612"/>
      <c r="N3216" s="668"/>
      <c r="P3216" s="618"/>
      <c r="Q3216" s="618"/>
      <c r="R3216" s="618"/>
      <c r="S3216" s="618"/>
      <c r="T3216" s="618"/>
      <c r="U3216" s="618"/>
      <c r="V3216" s="618"/>
      <c r="W3216" s="618"/>
      <c r="X3216" s="618"/>
      <c r="Y3216" s="618"/>
      <c r="Z3216" s="618"/>
      <c r="AC3216" s="619"/>
      <c r="AD3216" s="620"/>
      <c r="AJ3216" s="668"/>
      <c r="AO3216" s="612"/>
      <c r="AP3216" s="612"/>
      <c r="AY3216" s="623"/>
      <c r="BD3216" s="611"/>
      <c r="BG3216" s="624"/>
      <c r="BH3216" s="625"/>
      <c r="BI3216" s="672"/>
      <c r="BO3216" s="612"/>
      <c r="BY3216" s="669"/>
      <c r="CA3216" s="669"/>
    </row>
    <row r="3217" spans="3:79" s="610" customFormat="1">
      <c r="C3217" s="611"/>
      <c r="D3217" s="612"/>
      <c r="E3217" s="613"/>
      <c r="F3217" s="614"/>
      <c r="J3217" s="612"/>
      <c r="N3217" s="668"/>
      <c r="P3217" s="618"/>
      <c r="Q3217" s="618"/>
      <c r="R3217" s="618"/>
      <c r="S3217" s="618"/>
      <c r="T3217" s="618"/>
      <c r="U3217" s="618"/>
      <c r="V3217" s="618"/>
      <c r="W3217" s="618"/>
      <c r="X3217" s="618"/>
      <c r="Y3217" s="618"/>
      <c r="Z3217" s="618"/>
      <c r="AC3217" s="619"/>
      <c r="AD3217" s="620"/>
      <c r="AJ3217" s="668"/>
      <c r="AO3217" s="612"/>
      <c r="AP3217" s="612"/>
      <c r="AY3217" s="623"/>
      <c r="BD3217" s="611"/>
      <c r="BG3217" s="624"/>
      <c r="BH3217" s="625"/>
      <c r="BI3217" s="672"/>
      <c r="BO3217" s="612"/>
      <c r="BY3217" s="669"/>
      <c r="CA3217" s="669"/>
    </row>
    <row r="3218" spans="3:79" s="610" customFormat="1">
      <c r="C3218" s="611"/>
      <c r="D3218" s="612"/>
      <c r="E3218" s="613"/>
      <c r="F3218" s="614"/>
      <c r="J3218" s="612"/>
      <c r="N3218" s="668"/>
      <c r="P3218" s="618"/>
      <c r="Q3218" s="618"/>
      <c r="R3218" s="618"/>
      <c r="S3218" s="618"/>
      <c r="T3218" s="618"/>
      <c r="U3218" s="618"/>
      <c r="V3218" s="618"/>
      <c r="W3218" s="618"/>
      <c r="X3218" s="618"/>
      <c r="Y3218" s="618"/>
      <c r="Z3218" s="618"/>
      <c r="AC3218" s="619"/>
      <c r="AD3218" s="620"/>
      <c r="AJ3218" s="668"/>
      <c r="AO3218" s="612"/>
      <c r="AP3218" s="612"/>
      <c r="AY3218" s="623"/>
      <c r="BD3218" s="611"/>
      <c r="BG3218" s="624"/>
      <c r="BH3218" s="625"/>
      <c r="BI3218" s="672"/>
      <c r="BO3218" s="612"/>
      <c r="BY3218" s="669"/>
      <c r="CA3218" s="669"/>
    </row>
    <row r="3219" spans="3:79" s="610" customFormat="1">
      <c r="C3219" s="611"/>
      <c r="D3219" s="612"/>
      <c r="E3219" s="613"/>
      <c r="F3219" s="614"/>
      <c r="J3219" s="612"/>
      <c r="N3219" s="668"/>
      <c r="P3219" s="618"/>
      <c r="Q3219" s="618"/>
      <c r="R3219" s="618"/>
      <c r="S3219" s="618"/>
      <c r="T3219" s="618"/>
      <c r="U3219" s="618"/>
      <c r="V3219" s="618"/>
      <c r="W3219" s="618"/>
      <c r="X3219" s="618"/>
      <c r="Y3219" s="618"/>
      <c r="Z3219" s="618"/>
      <c r="AC3219" s="619"/>
      <c r="AD3219" s="620"/>
      <c r="AJ3219" s="668"/>
      <c r="AO3219" s="612"/>
      <c r="AP3219" s="612"/>
      <c r="AY3219" s="623"/>
      <c r="BD3219" s="611"/>
      <c r="BG3219" s="624"/>
      <c r="BH3219" s="625"/>
      <c r="BI3219" s="672"/>
      <c r="BO3219" s="612"/>
      <c r="BY3219" s="669"/>
      <c r="CA3219" s="669"/>
    </row>
    <row r="3220" spans="3:79" s="610" customFormat="1">
      <c r="C3220" s="611"/>
      <c r="D3220" s="612"/>
      <c r="E3220" s="613"/>
      <c r="F3220" s="614"/>
      <c r="J3220" s="612"/>
      <c r="N3220" s="668"/>
      <c r="P3220" s="618"/>
      <c r="Q3220" s="618"/>
      <c r="R3220" s="618"/>
      <c r="S3220" s="618"/>
      <c r="T3220" s="618"/>
      <c r="U3220" s="618"/>
      <c r="V3220" s="618"/>
      <c r="W3220" s="618"/>
      <c r="X3220" s="618"/>
      <c r="Y3220" s="618"/>
      <c r="Z3220" s="618"/>
      <c r="AC3220" s="619"/>
      <c r="AD3220" s="620"/>
      <c r="AJ3220" s="668"/>
      <c r="AO3220" s="612"/>
      <c r="AP3220" s="612"/>
      <c r="AY3220" s="623"/>
      <c r="BD3220" s="611"/>
      <c r="BG3220" s="624"/>
      <c r="BH3220" s="625"/>
      <c r="BI3220" s="672"/>
      <c r="BO3220" s="612"/>
      <c r="BY3220" s="669"/>
      <c r="CA3220" s="669"/>
    </row>
    <row r="3221" spans="3:79" s="610" customFormat="1">
      <c r="C3221" s="611"/>
      <c r="D3221" s="612"/>
      <c r="E3221" s="613"/>
      <c r="F3221" s="614"/>
      <c r="J3221" s="612"/>
      <c r="N3221" s="668"/>
      <c r="P3221" s="618"/>
      <c r="Q3221" s="618"/>
      <c r="R3221" s="618"/>
      <c r="S3221" s="618"/>
      <c r="T3221" s="618"/>
      <c r="U3221" s="618"/>
      <c r="V3221" s="618"/>
      <c r="W3221" s="618"/>
      <c r="X3221" s="618"/>
      <c r="Y3221" s="618"/>
      <c r="Z3221" s="618"/>
      <c r="AC3221" s="619"/>
      <c r="AD3221" s="620"/>
      <c r="AJ3221" s="668"/>
      <c r="AO3221" s="612"/>
      <c r="AP3221" s="612"/>
      <c r="AY3221" s="623"/>
      <c r="BD3221" s="611"/>
      <c r="BG3221" s="624"/>
      <c r="BH3221" s="625"/>
      <c r="BI3221" s="672"/>
      <c r="BO3221" s="612"/>
      <c r="BY3221" s="669"/>
      <c r="CA3221" s="669"/>
    </row>
    <row r="3222" spans="3:79" s="610" customFormat="1">
      <c r="C3222" s="611"/>
      <c r="D3222" s="612"/>
      <c r="E3222" s="613"/>
      <c r="F3222" s="614"/>
      <c r="J3222" s="612"/>
      <c r="N3222" s="668"/>
      <c r="P3222" s="618"/>
      <c r="Q3222" s="618"/>
      <c r="R3222" s="618"/>
      <c r="S3222" s="618"/>
      <c r="T3222" s="618"/>
      <c r="U3222" s="618"/>
      <c r="V3222" s="618"/>
      <c r="W3222" s="618"/>
      <c r="X3222" s="618"/>
      <c r="Y3222" s="618"/>
      <c r="Z3222" s="618"/>
      <c r="AC3222" s="619"/>
      <c r="AD3222" s="620"/>
      <c r="AJ3222" s="668"/>
      <c r="AO3222" s="612"/>
      <c r="AP3222" s="612"/>
      <c r="AY3222" s="623"/>
      <c r="BD3222" s="611"/>
      <c r="BG3222" s="624"/>
      <c r="BH3222" s="625"/>
      <c r="BI3222" s="672"/>
      <c r="BO3222" s="612"/>
      <c r="BY3222" s="669"/>
      <c r="CA3222" s="669"/>
    </row>
    <row r="3223" spans="3:79" s="610" customFormat="1">
      <c r="C3223" s="611"/>
      <c r="D3223" s="612"/>
      <c r="E3223" s="613"/>
      <c r="F3223" s="614"/>
      <c r="J3223" s="612"/>
      <c r="N3223" s="668"/>
      <c r="P3223" s="618"/>
      <c r="Q3223" s="618"/>
      <c r="R3223" s="618"/>
      <c r="S3223" s="618"/>
      <c r="T3223" s="618"/>
      <c r="U3223" s="618"/>
      <c r="V3223" s="618"/>
      <c r="W3223" s="618"/>
      <c r="X3223" s="618"/>
      <c r="Y3223" s="618"/>
      <c r="Z3223" s="618"/>
      <c r="AC3223" s="619"/>
      <c r="AD3223" s="620"/>
      <c r="AJ3223" s="668"/>
      <c r="AO3223" s="612"/>
      <c r="AP3223" s="612"/>
      <c r="AY3223" s="623"/>
      <c r="BD3223" s="611"/>
      <c r="BG3223" s="624"/>
      <c r="BH3223" s="625"/>
      <c r="BI3223" s="672"/>
      <c r="BO3223" s="612"/>
      <c r="BY3223" s="669"/>
      <c r="CA3223" s="669"/>
    </row>
    <row r="3224" spans="3:79" s="610" customFormat="1">
      <c r="C3224" s="611"/>
      <c r="D3224" s="612"/>
      <c r="E3224" s="613"/>
      <c r="F3224" s="614"/>
      <c r="J3224" s="612"/>
      <c r="N3224" s="668"/>
      <c r="P3224" s="618"/>
      <c r="Q3224" s="618"/>
      <c r="R3224" s="618"/>
      <c r="S3224" s="618"/>
      <c r="T3224" s="618"/>
      <c r="U3224" s="618"/>
      <c r="V3224" s="618"/>
      <c r="W3224" s="618"/>
      <c r="X3224" s="618"/>
      <c r="Y3224" s="618"/>
      <c r="Z3224" s="618"/>
      <c r="AC3224" s="619"/>
      <c r="AD3224" s="620"/>
      <c r="AJ3224" s="668"/>
      <c r="AO3224" s="612"/>
      <c r="AP3224" s="612"/>
      <c r="AY3224" s="623"/>
      <c r="BD3224" s="611"/>
      <c r="BG3224" s="624"/>
      <c r="BH3224" s="625"/>
      <c r="BI3224" s="672"/>
      <c r="BO3224" s="612"/>
      <c r="BY3224" s="669"/>
      <c r="CA3224" s="669"/>
    </row>
    <row r="3225" spans="3:79" s="610" customFormat="1">
      <c r="C3225" s="611"/>
      <c r="D3225" s="612"/>
      <c r="E3225" s="613"/>
      <c r="F3225" s="614"/>
      <c r="J3225" s="612"/>
      <c r="N3225" s="668"/>
      <c r="P3225" s="618"/>
      <c r="Q3225" s="618"/>
      <c r="R3225" s="618"/>
      <c r="S3225" s="618"/>
      <c r="T3225" s="618"/>
      <c r="U3225" s="618"/>
      <c r="V3225" s="618"/>
      <c r="W3225" s="618"/>
      <c r="X3225" s="618"/>
      <c r="Y3225" s="618"/>
      <c r="Z3225" s="618"/>
      <c r="AC3225" s="619"/>
      <c r="AD3225" s="620"/>
      <c r="AJ3225" s="668"/>
      <c r="AO3225" s="612"/>
      <c r="AP3225" s="612"/>
      <c r="AY3225" s="623"/>
      <c r="BD3225" s="611"/>
      <c r="BG3225" s="624"/>
      <c r="BH3225" s="625"/>
      <c r="BI3225" s="672"/>
      <c r="BO3225" s="612"/>
      <c r="BY3225" s="669"/>
      <c r="CA3225" s="669"/>
    </row>
    <row r="3226" spans="3:79" s="610" customFormat="1">
      <c r="C3226" s="611"/>
      <c r="D3226" s="612"/>
      <c r="E3226" s="613"/>
      <c r="F3226" s="614"/>
      <c r="J3226" s="612"/>
      <c r="N3226" s="668"/>
      <c r="P3226" s="618"/>
      <c r="Q3226" s="618"/>
      <c r="R3226" s="618"/>
      <c r="S3226" s="618"/>
      <c r="T3226" s="618"/>
      <c r="U3226" s="618"/>
      <c r="V3226" s="618"/>
      <c r="W3226" s="618"/>
      <c r="X3226" s="618"/>
      <c r="Y3226" s="618"/>
      <c r="Z3226" s="618"/>
      <c r="AC3226" s="619"/>
      <c r="AD3226" s="620"/>
      <c r="AJ3226" s="668"/>
      <c r="AO3226" s="612"/>
      <c r="AP3226" s="612"/>
      <c r="AY3226" s="623"/>
      <c r="BD3226" s="611"/>
      <c r="BG3226" s="624"/>
      <c r="BH3226" s="625"/>
      <c r="BI3226" s="672"/>
      <c r="BO3226" s="612"/>
      <c r="BY3226" s="669"/>
      <c r="CA3226" s="669"/>
    </row>
    <row r="3227" spans="3:79" s="610" customFormat="1">
      <c r="C3227" s="611"/>
      <c r="D3227" s="612"/>
      <c r="E3227" s="613"/>
      <c r="F3227" s="614"/>
      <c r="J3227" s="612"/>
      <c r="N3227" s="668"/>
      <c r="P3227" s="618"/>
      <c r="Q3227" s="618"/>
      <c r="R3227" s="618"/>
      <c r="S3227" s="618"/>
      <c r="T3227" s="618"/>
      <c r="U3227" s="618"/>
      <c r="V3227" s="618"/>
      <c r="W3227" s="618"/>
      <c r="X3227" s="618"/>
      <c r="Y3227" s="618"/>
      <c r="Z3227" s="618"/>
      <c r="AC3227" s="619"/>
      <c r="AD3227" s="620"/>
      <c r="AJ3227" s="668"/>
      <c r="AO3227" s="612"/>
      <c r="AP3227" s="612"/>
      <c r="AY3227" s="623"/>
      <c r="BD3227" s="611"/>
      <c r="BG3227" s="624"/>
      <c r="BH3227" s="625"/>
      <c r="BI3227" s="672"/>
      <c r="BO3227" s="612"/>
      <c r="BY3227" s="669"/>
      <c r="CA3227" s="669"/>
    </row>
    <row r="3228" spans="3:79" s="610" customFormat="1">
      <c r="C3228" s="611"/>
      <c r="D3228" s="612"/>
      <c r="E3228" s="613"/>
      <c r="F3228" s="614"/>
      <c r="J3228" s="612"/>
      <c r="N3228" s="668"/>
      <c r="P3228" s="618"/>
      <c r="Q3228" s="618"/>
      <c r="R3228" s="618"/>
      <c r="S3228" s="618"/>
      <c r="T3228" s="618"/>
      <c r="U3228" s="618"/>
      <c r="V3228" s="618"/>
      <c r="W3228" s="618"/>
      <c r="X3228" s="618"/>
      <c r="Y3228" s="618"/>
      <c r="Z3228" s="618"/>
      <c r="AC3228" s="619"/>
      <c r="AD3228" s="620"/>
      <c r="AJ3228" s="668"/>
      <c r="AO3228" s="612"/>
      <c r="AP3228" s="612"/>
      <c r="AY3228" s="623"/>
      <c r="BD3228" s="611"/>
      <c r="BG3228" s="624"/>
      <c r="BH3228" s="625"/>
      <c r="BI3228" s="672"/>
      <c r="BO3228" s="612"/>
      <c r="BY3228" s="669"/>
      <c r="CA3228" s="669"/>
    </row>
    <row r="3229" spans="3:79" s="610" customFormat="1">
      <c r="C3229" s="611"/>
      <c r="D3229" s="612"/>
      <c r="E3229" s="613"/>
      <c r="F3229" s="614"/>
      <c r="J3229" s="612"/>
      <c r="N3229" s="668"/>
      <c r="P3229" s="618"/>
      <c r="Q3229" s="618"/>
      <c r="R3229" s="618"/>
      <c r="S3229" s="618"/>
      <c r="T3229" s="618"/>
      <c r="U3229" s="618"/>
      <c r="V3229" s="618"/>
      <c r="W3229" s="618"/>
      <c r="X3229" s="618"/>
      <c r="Y3229" s="618"/>
      <c r="Z3229" s="618"/>
      <c r="AC3229" s="619"/>
      <c r="AD3229" s="620"/>
      <c r="AJ3229" s="668"/>
      <c r="AO3229" s="612"/>
      <c r="AP3229" s="612"/>
      <c r="AY3229" s="623"/>
      <c r="BD3229" s="611"/>
      <c r="BG3229" s="624"/>
      <c r="BH3229" s="625"/>
      <c r="BI3229" s="672"/>
      <c r="BO3229" s="612"/>
      <c r="BY3229" s="669"/>
      <c r="CA3229" s="669"/>
    </row>
    <row r="3230" spans="3:79" s="610" customFormat="1">
      <c r="C3230" s="611"/>
      <c r="D3230" s="612"/>
      <c r="E3230" s="613"/>
      <c r="F3230" s="614"/>
      <c r="J3230" s="612"/>
      <c r="N3230" s="668"/>
      <c r="P3230" s="618"/>
      <c r="Q3230" s="618"/>
      <c r="R3230" s="618"/>
      <c r="S3230" s="618"/>
      <c r="T3230" s="618"/>
      <c r="U3230" s="618"/>
      <c r="V3230" s="618"/>
      <c r="W3230" s="618"/>
      <c r="X3230" s="618"/>
      <c r="Y3230" s="618"/>
      <c r="Z3230" s="618"/>
      <c r="AC3230" s="619"/>
      <c r="AD3230" s="620"/>
      <c r="AJ3230" s="668"/>
      <c r="AO3230" s="612"/>
      <c r="AP3230" s="612"/>
      <c r="AY3230" s="623"/>
      <c r="BD3230" s="611"/>
      <c r="BG3230" s="624"/>
      <c r="BH3230" s="625"/>
      <c r="BI3230" s="672"/>
      <c r="BO3230" s="612"/>
      <c r="BY3230" s="669"/>
      <c r="CA3230" s="669"/>
    </row>
    <row r="3231" spans="3:79" s="610" customFormat="1">
      <c r="C3231" s="611"/>
      <c r="D3231" s="612"/>
      <c r="E3231" s="613"/>
      <c r="F3231" s="614"/>
      <c r="J3231" s="612"/>
      <c r="N3231" s="668"/>
      <c r="P3231" s="618"/>
      <c r="Q3231" s="618"/>
      <c r="R3231" s="618"/>
      <c r="S3231" s="618"/>
      <c r="T3231" s="618"/>
      <c r="U3231" s="618"/>
      <c r="V3231" s="618"/>
      <c r="W3231" s="618"/>
      <c r="X3231" s="618"/>
      <c r="Y3231" s="618"/>
      <c r="Z3231" s="618"/>
      <c r="AC3231" s="619"/>
      <c r="AD3231" s="620"/>
      <c r="AJ3231" s="668"/>
      <c r="AO3231" s="612"/>
      <c r="AP3231" s="612"/>
      <c r="AY3231" s="623"/>
      <c r="BD3231" s="611"/>
      <c r="BG3231" s="624"/>
      <c r="BH3231" s="625"/>
      <c r="BI3231" s="672"/>
      <c r="BO3231" s="612"/>
      <c r="BY3231" s="669"/>
      <c r="CA3231" s="669"/>
    </row>
    <row r="3232" spans="3:79" s="610" customFormat="1">
      <c r="C3232" s="611"/>
      <c r="D3232" s="612"/>
      <c r="E3232" s="613"/>
      <c r="F3232" s="614"/>
      <c r="J3232" s="612"/>
      <c r="N3232" s="668"/>
      <c r="P3232" s="618"/>
      <c r="Q3232" s="618"/>
      <c r="R3232" s="618"/>
      <c r="S3232" s="618"/>
      <c r="T3232" s="618"/>
      <c r="U3232" s="618"/>
      <c r="V3232" s="618"/>
      <c r="W3232" s="618"/>
      <c r="X3232" s="618"/>
      <c r="Y3232" s="618"/>
      <c r="Z3232" s="618"/>
      <c r="AC3232" s="619"/>
      <c r="AD3232" s="620"/>
      <c r="AJ3232" s="668"/>
      <c r="AO3232" s="612"/>
      <c r="AP3232" s="612"/>
      <c r="AY3232" s="623"/>
      <c r="BD3232" s="611"/>
      <c r="BG3232" s="624"/>
      <c r="BH3232" s="625"/>
      <c r="BI3232" s="672"/>
      <c r="BO3232" s="612"/>
      <c r="BY3232" s="669"/>
      <c r="CA3232" s="669"/>
    </row>
    <row r="3233" spans="3:79" s="610" customFormat="1">
      <c r="C3233" s="611"/>
      <c r="D3233" s="612"/>
      <c r="E3233" s="613"/>
      <c r="F3233" s="614"/>
      <c r="J3233" s="612"/>
      <c r="N3233" s="668"/>
      <c r="P3233" s="618"/>
      <c r="Q3233" s="618"/>
      <c r="R3233" s="618"/>
      <c r="S3233" s="618"/>
      <c r="T3233" s="618"/>
      <c r="U3233" s="618"/>
      <c r="V3233" s="618"/>
      <c r="W3233" s="618"/>
      <c r="X3233" s="618"/>
      <c r="Y3233" s="618"/>
      <c r="Z3233" s="618"/>
      <c r="AC3233" s="619"/>
      <c r="AD3233" s="620"/>
      <c r="AJ3233" s="668"/>
      <c r="AO3233" s="612"/>
      <c r="AP3233" s="612"/>
      <c r="AY3233" s="623"/>
      <c r="BD3233" s="611"/>
      <c r="BG3233" s="624"/>
      <c r="BH3233" s="625"/>
      <c r="BI3233" s="672"/>
      <c r="BO3233" s="612"/>
      <c r="BY3233" s="669"/>
      <c r="CA3233" s="669"/>
    </row>
    <row r="3234" spans="3:79" s="610" customFormat="1">
      <c r="C3234" s="611"/>
      <c r="D3234" s="612"/>
      <c r="E3234" s="613"/>
      <c r="F3234" s="614"/>
      <c r="J3234" s="612"/>
      <c r="N3234" s="668"/>
      <c r="P3234" s="618"/>
      <c r="Q3234" s="618"/>
      <c r="R3234" s="618"/>
      <c r="S3234" s="618"/>
      <c r="T3234" s="618"/>
      <c r="U3234" s="618"/>
      <c r="V3234" s="618"/>
      <c r="W3234" s="618"/>
      <c r="X3234" s="618"/>
      <c r="Y3234" s="618"/>
      <c r="Z3234" s="618"/>
      <c r="AC3234" s="619"/>
      <c r="AD3234" s="620"/>
      <c r="AJ3234" s="668"/>
      <c r="AO3234" s="612"/>
      <c r="AP3234" s="612"/>
      <c r="AY3234" s="623"/>
      <c r="BD3234" s="611"/>
      <c r="BG3234" s="624"/>
      <c r="BH3234" s="625"/>
      <c r="BI3234" s="672"/>
      <c r="BO3234" s="612"/>
      <c r="BY3234" s="669"/>
      <c r="CA3234" s="669"/>
    </row>
    <row r="3235" spans="3:79" s="610" customFormat="1">
      <c r="C3235" s="611"/>
      <c r="D3235" s="612"/>
      <c r="E3235" s="613"/>
      <c r="F3235" s="614"/>
      <c r="J3235" s="612"/>
      <c r="N3235" s="668"/>
      <c r="P3235" s="618"/>
      <c r="Q3235" s="618"/>
      <c r="R3235" s="618"/>
      <c r="S3235" s="618"/>
      <c r="T3235" s="618"/>
      <c r="U3235" s="618"/>
      <c r="V3235" s="618"/>
      <c r="W3235" s="618"/>
      <c r="X3235" s="618"/>
      <c r="Y3235" s="618"/>
      <c r="Z3235" s="618"/>
      <c r="AC3235" s="619"/>
      <c r="AD3235" s="620"/>
      <c r="AJ3235" s="668"/>
      <c r="AO3235" s="612"/>
      <c r="AP3235" s="612"/>
      <c r="AY3235" s="623"/>
      <c r="BD3235" s="611"/>
      <c r="BG3235" s="624"/>
      <c r="BH3235" s="625"/>
      <c r="BI3235" s="672"/>
      <c r="BO3235" s="612"/>
      <c r="BY3235" s="669"/>
      <c r="CA3235" s="669"/>
    </row>
    <row r="3236" spans="3:79" s="610" customFormat="1">
      <c r="C3236" s="611"/>
      <c r="D3236" s="612"/>
      <c r="E3236" s="613"/>
      <c r="F3236" s="614"/>
      <c r="J3236" s="612"/>
      <c r="N3236" s="668"/>
      <c r="P3236" s="618"/>
      <c r="Q3236" s="618"/>
      <c r="R3236" s="618"/>
      <c r="S3236" s="618"/>
      <c r="T3236" s="618"/>
      <c r="U3236" s="618"/>
      <c r="V3236" s="618"/>
      <c r="W3236" s="618"/>
      <c r="X3236" s="618"/>
      <c r="Y3236" s="618"/>
      <c r="Z3236" s="618"/>
      <c r="AC3236" s="619"/>
      <c r="AD3236" s="620"/>
      <c r="AJ3236" s="668"/>
      <c r="AO3236" s="612"/>
      <c r="AP3236" s="612"/>
      <c r="AY3236" s="623"/>
      <c r="BD3236" s="611"/>
      <c r="BG3236" s="624"/>
      <c r="BH3236" s="625"/>
      <c r="BI3236" s="672"/>
      <c r="BO3236" s="612"/>
      <c r="BY3236" s="669"/>
      <c r="CA3236" s="669"/>
    </row>
    <row r="3237" spans="3:79" s="610" customFormat="1">
      <c r="C3237" s="611"/>
      <c r="D3237" s="612"/>
      <c r="E3237" s="613"/>
      <c r="F3237" s="614"/>
      <c r="J3237" s="612"/>
      <c r="N3237" s="668"/>
      <c r="P3237" s="618"/>
      <c r="Q3237" s="618"/>
      <c r="R3237" s="618"/>
      <c r="S3237" s="618"/>
      <c r="T3237" s="618"/>
      <c r="U3237" s="618"/>
      <c r="V3237" s="618"/>
      <c r="W3237" s="618"/>
      <c r="X3237" s="618"/>
      <c r="Y3237" s="618"/>
      <c r="Z3237" s="618"/>
      <c r="AC3237" s="619"/>
      <c r="AD3237" s="620"/>
      <c r="AJ3237" s="668"/>
      <c r="AO3237" s="612"/>
      <c r="AP3237" s="612"/>
      <c r="AY3237" s="623"/>
      <c r="BD3237" s="611"/>
      <c r="BG3237" s="624"/>
      <c r="BH3237" s="625"/>
      <c r="BI3237" s="672"/>
      <c r="BO3237" s="612"/>
      <c r="BY3237" s="669"/>
      <c r="CA3237" s="669"/>
    </row>
    <row r="3238" spans="3:79" s="610" customFormat="1">
      <c r="C3238" s="611"/>
      <c r="D3238" s="612"/>
      <c r="E3238" s="613"/>
      <c r="F3238" s="614"/>
      <c r="J3238" s="612"/>
      <c r="N3238" s="668"/>
      <c r="P3238" s="618"/>
      <c r="Q3238" s="618"/>
      <c r="R3238" s="618"/>
      <c r="S3238" s="618"/>
      <c r="T3238" s="618"/>
      <c r="U3238" s="618"/>
      <c r="V3238" s="618"/>
      <c r="W3238" s="618"/>
      <c r="X3238" s="618"/>
      <c r="Y3238" s="618"/>
      <c r="Z3238" s="618"/>
      <c r="AC3238" s="619"/>
      <c r="AD3238" s="620"/>
      <c r="AJ3238" s="668"/>
      <c r="AO3238" s="612"/>
      <c r="AP3238" s="612"/>
      <c r="AY3238" s="623"/>
      <c r="BD3238" s="611"/>
      <c r="BG3238" s="624"/>
      <c r="BH3238" s="625"/>
      <c r="BI3238" s="672"/>
      <c r="BO3238" s="612"/>
      <c r="BY3238" s="669"/>
      <c r="CA3238" s="669"/>
    </row>
    <row r="3239" spans="3:79" s="610" customFormat="1">
      <c r="C3239" s="611"/>
      <c r="D3239" s="612"/>
      <c r="E3239" s="613"/>
      <c r="F3239" s="614"/>
      <c r="J3239" s="612"/>
      <c r="N3239" s="668"/>
      <c r="P3239" s="618"/>
      <c r="Q3239" s="618"/>
      <c r="R3239" s="618"/>
      <c r="S3239" s="618"/>
      <c r="T3239" s="618"/>
      <c r="U3239" s="618"/>
      <c r="V3239" s="618"/>
      <c r="W3239" s="618"/>
      <c r="X3239" s="618"/>
      <c r="Y3239" s="618"/>
      <c r="Z3239" s="618"/>
      <c r="AC3239" s="619"/>
      <c r="AD3239" s="620"/>
      <c r="AJ3239" s="668"/>
      <c r="AO3239" s="612"/>
      <c r="AP3239" s="612"/>
      <c r="AY3239" s="623"/>
      <c r="BD3239" s="611"/>
      <c r="BG3239" s="624"/>
      <c r="BH3239" s="625"/>
      <c r="BI3239" s="672"/>
      <c r="BO3239" s="612"/>
      <c r="BY3239" s="669"/>
      <c r="CA3239" s="669"/>
    </row>
    <row r="3240" spans="3:79" s="610" customFormat="1">
      <c r="C3240" s="611"/>
      <c r="D3240" s="612"/>
      <c r="E3240" s="613"/>
      <c r="F3240" s="614"/>
      <c r="J3240" s="612"/>
      <c r="N3240" s="668"/>
      <c r="P3240" s="618"/>
      <c r="Q3240" s="618"/>
      <c r="R3240" s="618"/>
      <c r="S3240" s="618"/>
      <c r="T3240" s="618"/>
      <c r="U3240" s="618"/>
      <c r="V3240" s="618"/>
      <c r="W3240" s="618"/>
      <c r="X3240" s="618"/>
      <c r="Y3240" s="618"/>
      <c r="Z3240" s="618"/>
      <c r="AC3240" s="619"/>
      <c r="AD3240" s="620"/>
      <c r="AJ3240" s="668"/>
      <c r="AO3240" s="612"/>
      <c r="AP3240" s="612"/>
      <c r="AY3240" s="623"/>
      <c r="BD3240" s="611"/>
      <c r="BG3240" s="624"/>
      <c r="BH3240" s="625"/>
      <c r="BI3240" s="672"/>
      <c r="BO3240" s="612"/>
      <c r="BY3240" s="669"/>
      <c r="CA3240" s="669"/>
    </row>
    <row r="3241" spans="3:79" s="610" customFormat="1">
      <c r="C3241" s="611"/>
      <c r="D3241" s="612"/>
      <c r="E3241" s="613"/>
      <c r="F3241" s="614"/>
      <c r="J3241" s="612"/>
      <c r="N3241" s="668"/>
      <c r="P3241" s="618"/>
      <c r="Q3241" s="618"/>
      <c r="R3241" s="618"/>
      <c r="S3241" s="618"/>
      <c r="T3241" s="618"/>
      <c r="U3241" s="618"/>
      <c r="V3241" s="618"/>
      <c r="W3241" s="618"/>
      <c r="X3241" s="618"/>
      <c r="Y3241" s="618"/>
      <c r="Z3241" s="618"/>
      <c r="AC3241" s="619"/>
      <c r="AD3241" s="620"/>
      <c r="AJ3241" s="668"/>
      <c r="AO3241" s="612"/>
      <c r="AP3241" s="612"/>
      <c r="AY3241" s="623"/>
      <c r="BD3241" s="611"/>
      <c r="BG3241" s="624"/>
      <c r="BH3241" s="625"/>
      <c r="BI3241" s="672"/>
      <c r="BO3241" s="612"/>
      <c r="BY3241" s="669"/>
      <c r="CA3241" s="669"/>
    </row>
    <row r="3242" spans="3:79" s="610" customFormat="1">
      <c r="C3242" s="611"/>
      <c r="D3242" s="612"/>
      <c r="E3242" s="613"/>
      <c r="F3242" s="614"/>
      <c r="J3242" s="612"/>
      <c r="N3242" s="668"/>
      <c r="P3242" s="618"/>
      <c r="Q3242" s="618"/>
      <c r="R3242" s="618"/>
      <c r="S3242" s="618"/>
      <c r="T3242" s="618"/>
      <c r="U3242" s="618"/>
      <c r="V3242" s="618"/>
      <c r="W3242" s="618"/>
      <c r="X3242" s="618"/>
      <c r="Y3242" s="618"/>
      <c r="Z3242" s="618"/>
      <c r="AC3242" s="619"/>
      <c r="AD3242" s="620"/>
      <c r="AJ3242" s="668"/>
      <c r="AO3242" s="612"/>
      <c r="AP3242" s="612"/>
      <c r="AY3242" s="623"/>
      <c r="BD3242" s="611"/>
      <c r="BG3242" s="624"/>
      <c r="BH3242" s="625"/>
      <c r="BI3242" s="672"/>
      <c r="BO3242" s="612"/>
      <c r="BY3242" s="669"/>
      <c r="CA3242" s="669"/>
    </row>
    <row r="3243" spans="3:79" s="610" customFormat="1">
      <c r="C3243" s="611"/>
      <c r="D3243" s="612"/>
      <c r="E3243" s="613"/>
      <c r="F3243" s="614"/>
      <c r="J3243" s="612"/>
      <c r="N3243" s="668"/>
      <c r="P3243" s="618"/>
      <c r="Q3243" s="618"/>
      <c r="R3243" s="618"/>
      <c r="S3243" s="618"/>
      <c r="T3243" s="618"/>
      <c r="U3243" s="618"/>
      <c r="V3243" s="618"/>
      <c r="W3243" s="618"/>
      <c r="X3243" s="618"/>
      <c r="Y3243" s="618"/>
      <c r="Z3243" s="618"/>
      <c r="AC3243" s="619"/>
      <c r="AD3243" s="620"/>
      <c r="AJ3243" s="668"/>
      <c r="AO3243" s="612"/>
      <c r="AP3243" s="612"/>
      <c r="AY3243" s="623"/>
      <c r="BD3243" s="611"/>
      <c r="BG3243" s="624"/>
      <c r="BH3243" s="625"/>
      <c r="BI3243" s="672"/>
      <c r="BO3243" s="612"/>
      <c r="BY3243" s="669"/>
      <c r="CA3243" s="669"/>
    </row>
    <row r="3244" spans="3:79" s="610" customFormat="1">
      <c r="C3244" s="611"/>
      <c r="D3244" s="612"/>
      <c r="E3244" s="613"/>
      <c r="F3244" s="614"/>
      <c r="J3244" s="612"/>
      <c r="N3244" s="668"/>
      <c r="P3244" s="618"/>
      <c r="Q3244" s="618"/>
      <c r="R3244" s="618"/>
      <c r="S3244" s="618"/>
      <c r="T3244" s="618"/>
      <c r="U3244" s="618"/>
      <c r="V3244" s="618"/>
      <c r="W3244" s="618"/>
      <c r="X3244" s="618"/>
      <c r="Y3244" s="618"/>
      <c r="Z3244" s="618"/>
      <c r="AC3244" s="619"/>
      <c r="AD3244" s="620"/>
      <c r="AJ3244" s="668"/>
      <c r="AO3244" s="612"/>
      <c r="AP3244" s="612"/>
      <c r="AY3244" s="623"/>
      <c r="BD3244" s="611"/>
      <c r="BG3244" s="624"/>
      <c r="BH3244" s="625"/>
      <c r="BI3244" s="672"/>
      <c r="BO3244" s="612"/>
      <c r="BY3244" s="669"/>
      <c r="CA3244" s="669"/>
    </row>
    <row r="3245" spans="3:79" s="610" customFormat="1">
      <c r="C3245" s="611"/>
      <c r="D3245" s="612"/>
      <c r="E3245" s="613"/>
      <c r="F3245" s="614"/>
      <c r="J3245" s="612"/>
      <c r="N3245" s="668"/>
      <c r="P3245" s="618"/>
      <c r="Q3245" s="618"/>
      <c r="R3245" s="618"/>
      <c r="S3245" s="618"/>
      <c r="T3245" s="618"/>
      <c r="U3245" s="618"/>
      <c r="V3245" s="618"/>
      <c r="W3245" s="618"/>
      <c r="X3245" s="618"/>
      <c r="Y3245" s="618"/>
      <c r="Z3245" s="618"/>
      <c r="AC3245" s="619"/>
      <c r="AD3245" s="620"/>
      <c r="AJ3245" s="668"/>
      <c r="AO3245" s="612"/>
      <c r="AP3245" s="612"/>
      <c r="AY3245" s="623"/>
      <c r="BD3245" s="611"/>
      <c r="BG3245" s="624"/>
      <c r="BH3245" s="625"/>
      <c r="BI3245" s="672"/>
      <c r="BO3245" s="612"/>
      <c r="BY3245" s="669"/>
      <c r="CA3245" s="669"/>
    </row>
    <row r="3246" spans="3:79" s="610" customFormat="1">
      <c r="C3246" s="611"/>
      <c r="D3246" s="612"/>
      <c r="E3246" s="613"/>
      <c r="F3246" s="614"/>
      <c r="J3246" s="612"/>
      <c r="N3246" s="668"/>
      <c r="P3246" s="618"/>
      <c r="Q3246" s="618"/>
      <c r="R3246" s="618"/>
      <c r="S3246" s="618"/>
      <c r="T3246" s="618"/>
      <c r="U3246" s="618"/>
      <c r="V3246" s="618"/>
      <c r="W3246" s="618"/>
      <c r="X3246" s="618"/>
      <c r="Y3246" s="618"/>
      <c r="Z3246" s="618"/>
      <c r="AC3246" s="619"/>
      <c r="AD3246" s="620"/>
      <c r="AJ3246" s="668"/>
      <c r="AO3246" s="612"/>
      <c r="AP3246" s="612"/>
      <c r="AY3246" s="623"/>
      <c r="BD3246" s="611"/>
      <c r="BG3246" s="624"/>
      <c r="BH3246" s="625"/>
      <c r="BI3246" s="672"/>
      <c r="BO3246" s="612"/>
      <c r="BY3246" s="669"/>
      <c r="CA3246" s="669"/>
    </row>
    <row r="3247" spans="3:79" s="610" customFormat="1">
      <c r="C3247" s="611"/>
      <c r="D3247" s="612"/>
      <c r="E3247" s="613"/>
      <c r="F3247" s="614"/>
      <c r="J3247" s="612"/>
      <c r="N3247" s="668"/>
      <c r="P3247" s="618"/>
      <c r="Q3247" s="618"/>
      <c r="R3247" s="618"/>
      <c r="S3247" s="618"/>
      <c r="T3247" s="618"/>
      <c r="U3247" s="618"/>
      <c r="V3247" s="618"/>
      <c r="W3247" s="618"/>
      <c r="X3247" s="618"/>
      <c r="Y3247" s="618"/>
      <c r="Z3247" s="618"/>
      <c r="AC3247" s="619"/>
      <c r="AD3247" s="620"/>
      <c r="AJ3247" s="668"/>
      <c r="AO3247" s="612"/>
      <c r="AP3247" s="612"/>
      <c r="AY3247" s="623"/>
      <c r="BD3247" s="611"/>
      <c r="BG3247" s="624"/>
      <c r="BH3247" s="625"/>
      <c r="BI3247" s="672"/>
      <c r="BO3247" s="612"/>
      <c r="BY3247" s="669"/>
      <c r="CA3247" s="669"/>
    </row>
    <row r="3248" spans="3:79" s="610" customFormat="1">
      <c r="C3248" s="611"/>
      <c r="D3248" s="612"/>
      <c r="E3248" s="613"/>
      <c r="F3248" s="614"/>
      <c r="J3248" s="612"/>
      <c r="N3248" s="668"/>
      <c r="P3248" s="618"/>
      <c r="Q3248" s="618"/>
      <c r="R3248" s="618"/>
      <c r="S3248" s="618"/>
      <c r="T3248" s="618"/>
      <c r="U3248" s="618"/>
      <c r="V3248" s="618"/>
      <c r="W3248" s="618"/>
      <c r="X3248" s="618"/>
      <c r="Y3248" s="618"/>
      <c r="Z3248" s="618"/>
      <c r="AC3248" s="619"/>
      <c r="AD3248" s="620"/>
      <c r="AJ3248" s="668"/>
      <c r="AO3248" s="612"/>
      <c r="AP3248" s="612"/>
      <c r="AY3248" s="623"/>
      <c r="BD3248" s="611"/>
      <c r="BG3248" s="624"/>
      <c r="BH3248" s="625"/>
      <c r="BI3248" s="672"/>
      <c r="BO3248" s="612"/>
      <c r="BY3248" s="669"/>
      <c r="CA3248" s="669"/>
    </row>
    <row r="3249" spans="3:79" s="610" customFormat="1">
      <c r="C3249" s="611"/>
      <c r="D3249" s="612"/>
      <c r="E3249" s="613"/>
      <c r="F3249" s="614"/>
      <c r="J3249" s="612"/>
      <c r="N3249" s="668"/>
      <c r="P3249" s="618"/>
      <c r="Q3249" s="618"/>
      <c r="R3249" s="618"/>
      <c r="S3249" s="618"/>
      <c r="T3249" s="618"/>
      <c r="U3249" s="618"/>
      <c r="V3249" s="618"/>
      <c r="W3249" s="618"/>
      <c r="X3249" s="618"/>
      <c r="Y3249" s="618"/>
      <c r="Z3249" s="618"/>
      <c r="AC3249" s="619"/>
      <c r="AD3249" s="620"/>
      <c r="AJ3249" s="668"/>
      <c r="AO3249" s="612"/>
      <c r="AP3249" s="612"/>
      <c r="AY3249" s="623"/>
      <c r="BD3249" s="611"/>
      <c r="BG3249" s="624"/>
      <c r="BH3249" s="625"/>
      <c r="BI3249" s="672"/>
      <c r="BO3249" s="612"/>
      <c r="BY3249" s="669"/>
      <c r="CA3249" s="669"/>
    </row>
    <row r="3250" spans="3:79" s="610" customFormat="1">
      <c r="C3250" s="611"/>
      <c r="D3250" s="612"/>
      <c r="E3250" s="613"/>
      <c r="F3250" s="614"/>
      <c r="J3250" s="612"/>
      <c r="N3250" s="668"/>
      <c r="P3250" s="618"/>
      <c r="Q3250" s="618"/>
      <c r="R3250" s="618"/>
      <c r="S3250" s="618"/>
      <c r="T3250" s="618"/>
      <c r="U3250" s="618"/>
      <c r="V3250" s="618"/>
      <c r="W3250" s="618"/>
      <c r="X3250" s="618"/>
      <c r="Y3250" s="618"/>
      <c r="Z3250" s="618"/>
      <c r="AC3250" s="619"/>
      <c r="AD3250" s="620"/>
      <c r="AJ3250" s="668"/>
      <c r="AO3250" s="612"/>
      <c r="AP3250" s="612"/>
      <c r="AY3250" s="623"/>
      <c r="BD3250" s="611"/>
      <c r="BG3250" s="624"/>
      <c r="BH3250" s="625"/>
      <c r="BI3250" s="672"/>
      <c r="BO3250" s="612"/>
      <c r="BY3250" s="669"/>
      <c r="CA3250" s="669"/>
    </row>
    <row r="3251" spans="3:79" s="610" customFormat="1">
      <c r="C3251" s="611"/>
      <c r="D3251" s="612"/>
      <c r="E3251" s="613"/>
      <c r="F3251" s="614"/>
      <c r="J3251" s="612"/>
      <c r="N3251" s="668"/>
      <c r="P3251" s="618"/>
      <c r="Q3251" s="618"/>
      <c r="R3251" s="618"/>
      <c r="S3251" s="618"/>
      <c r="T3251" s="618"/>
      <c r="U3251" s="618"/>
      <c r="V3251" s="618"/>
      <c r="W3251" s="618"/>
      <c r="X3251" s="618"/>
      <c r="Y3251" s="618"/>
      <c r="Z3251" s="618"/>
      <c r="AC3251" s="619"/>
      <c r="AD3251" s="620"/>
      <c r="AJ3251" s="668"/>
      <c r="AO3251" s="612"/>
      <c r="AP3251" s="612"/>
      <c r="AY3251" s="623"/>
      <c r="BD3251" s="611"/>
      <c r="BG3251" s="624"/>
      <c r="BH3251" s="625"/>
      <c r="BI3251" s="672"/>
      <c r="BO3251" s="612"/>
      <c r="BY3251" s="669"/>
      <c r="CA3251" s="669"/>
    </row>
    <row r="3252" spans="3:79" s="610" customFormat="1">
      <c r="C3252" s="611"/>
      <c r="D3252" s="612"/>
      <c r="E3252" s="613"/>
      <c r="F3252" s="614"/>
      <c r="J3252" s="612"/>
      <c r="N3252" s="668"/>
      <c r="P3252" s="618"/>
      <c r="Q3252" s="618"/>
      <c r="R3252" s="618"/>
      <c r="S3252" s="618"/>
      <c r="T3252" s="618"/>
      <c r="U3252" s="618"/>
      <c r="V3252" s="618"/>
      <c r="W3252" s="618"/>
      <c r="X3252" s="618"/>
      <c r="Y3252" s="618"/>
      <c r="Z3252" s="618"/>
      <c r="AC3252" s="619"/>
      <c r="AD3252" s="620"/>
      <c r="AJ3252" s="668"/>
      <c r="AO3252" s="612"/>
      <c r="AP3252" s="612"/>
      <c r="AY3252" s="623"/>
      <c r="BD3252" s="611"/>
      <c r="BG3252" s="624"/>
      <c r="BH3252" s="625"/>
      <c r="BI3252" s="672"/>
      <c r="BO3252" s="612"/>
      <c r="BY3252" s="669"/>
      <c r="CA3252" s="669"/>
    </row>
    <row r="3253" spans="3:79" s="610" customFormat="1">
      <c r="C3253" s="611"/>
      <c r="D3253" s="612"/>
      <c r="E3253" s="613"/>
      <c r="F3253" s="614"/>
      <c r="J3253" s="612"/>
      <c r="N3253" s="668"/>
      <c r="P3253" s="618"/>
      <c r="Q3253" s="618"/>
      <c r="R3253" s="618"/>
      <c r="S3253" s="618"/>
      <c r="T3253" s="618"/>
      <c r="U3253" s="618"/>
      <c r="V3253" s="618"/>
      <c r="W3253" s="618"/>
      <c r="X3253" s="618"/>
      <c r="Y3253" s="618"/>
      <c r="Z3253" s="618"/>
      <c r="AC3253" s="619"/>
      <c r="AD3253" s="620"/>
      <c r="AJ3253" s="668"/>
      <c r="AO3253" s="612"/>
      <c r="AP3253" s="612"/>
      <c r="AY3253" s="623"/>
      <c r="BD3253" s="611"/>
      <c r="BG3253" s="624"/>
      <c r="BH3253" s="625"/>
      <c r="BI3253" s="672"/>
      <c r="BO3253" s="612"/>
      <c r="BY3253" s="669"/>
      <c r="CA3253" s="669"/>
    </row>
    <row r="3254" spans="3:79" s="610" customFormat="1">
      <c r="C3254" s="611"/>
      <c r="D3254" s="612"/>
      <c r="E3254" s="613"/>
      <c r="F3254" s="614"/>
      <c r="J3254" s="612"/>
      <c r="N3254" s="668"/>
      <c r="P3254" s="618"/>
      <c r="Q3254" s="618"/>
      <c r="R3254" s="618"/>
      <c r="S3254" s="618"/>
      <c r="T3254" s="618"/>
      <c r="U3254" s="618"/>
      <c r="V3254" s="618"/>
      <c r="W3254" s="618"/>
      <c r="X3254" s="618"/>
      <c r="Y3254" s="618"/>
      <c r="Z3254" s="618"/>
      <c r="AC3254" s="619"/>
      <c r="AD3254" s="620"/>
      <c r="AJ3254" s="668"/>
      <c r="AO3254" s="612"/>
      <c r="AP3254" s="612"/>
      <c r="AY3254" s="623"/>
      <c r="BD3254" s="611"/>
      <c r="BG3254" s="624"/>
      <c r="BH3254" s="625"/>
      <c r="BI3254" s="672"/>
      <c r="BO3254" s="612"/>
      <c r="BY3254" s="669"/>
      <c r="CA3254" s="669"/>
    </row>
    <row r="3255" spans="3:79" s="610" customFormat="1">
      <c r="C3255" s="611"/>
      <c r="D3255" s="612"/>
      <c r="E3255" s="613"/>
      <c r="F3255" s="614"/>
      <c r="J3255" s="612"/>
      <c r="N3255" s="668"/>
      <c r="P3255" s="618"/>
      <c r="Q3255" s="618"/>
      <c r="R3255" s="618"/>
      <c r="S3255" s="618"/>
      <c r="T3255" s="618"/>
      <c r="U3255" s="618"/>
      <c r="V3255" s="618"/>
      <c r="W3255" s="618"/>
      <c r="X3255" s="618"/>
      <c r="Y3255" s="618"/>
      <c r="Z3255" s="618"/>
      <c r="AC3255" s="619"/>
      <c r="AD3255" s="620"/>
      <c r="AJ3255" s="668"/>
      <c r="AO3255" s="612"/>
      <c r="AP3255" s="612"/>
      <c r="AY3255" s="623"/>
      <c r="BD3255" s="611"/>
      <c r="BG3255" s="624"/>
      <c r="BH3255" s="625"/>
      <c r="BI3255" s="672"/>
      <c r="BO3255" s="612"/>
      <c r="BY3255" s="669"/>
      <c r="CA3255" s="669"/>
    </row>
    <row r="3256" spans="3:79" s="610" customFormat="1">
      <c r="C3256" s="611"/>
      <c r="D3256" s="612"/>
      <c r="E3256" s="613"/>
      <c r="F3256" s="614"/>
      <c r="J3256" s="612"/>
      <c r="N3256" s="668"/>
      <c r="P3256" s="618"/>
      <c r="Q3256" s="618"/>
      <c r="R3256" s="618"/>
      <c r="S3256" s="618"/>
      <c r="T3256" s="618"/>
      <c r="U3256" s="618"/>
      <c r="V3256" s="618"/>
      <c r="W3256" s="618"/>
      <c r="X3256" s="618"/>
      <c r="Y3256" s="618"/>
      <c r="Z3256" s="618"/>
      <c r="AC3256" s="619"/>
      <c r="AD3256" s="620"/>
      <c r="AJ3256" s="668"/>
      <c r="AO3256" s="612"/>
      <c r="AP3256" s="612"/>
      <c r="AY3256" s="623"/>
      <c r="BD3256" s="611"/>
      <c r="BG3256" s="624"/>
      <c r="BH3256" s="625"/>
      <c r="BI3256" s="672"/>
      <c r="BO3256" s="612"/>
      <c r="BY3256" s="669"/>
      <c r="CA3256" s="669"/>
    </row>
    <row r="3257" spans="3:79" s="610" customFormat="1">
      <c r="C3257" s="611"/>
      <c r="D3257" s="612"/>
      <c r="E3257" s="613"/>
      <c r="F3257" s="614"/>
      <c r="J3257" s="612"/>
      <c r="N3257" s="668"/>
      <c r="P3257" s="618"/>
      <c r="Q3257" s="618"/>
      <c r="R3257" s="618"/>
      <c r="S3257" s="618"/>
      <c r="T3257" s="618"/>
      <c r="U3257" s="618"/>
      <c r="V3257" s="618"/>
      <c r="W3257" s="618"/>
      <c r="X3257" s="618"/>
      <c r="Y3257" s="618"/>
      <c r="Z3257" s="618"/>
      <c r="AC3257" s="619"/>
      <c r="AD3257" s="620"/>
      <c r="AJ3257" s="668"/>
      <c r="AO3257" s="612"/>
      <c r="AP3257" s="612"/>
      <c r="AY3257" s="623"/>
      <c r="BD3257" s="611"/>
      <c r="BG3257" s="624"/>
      <c r="BH3257" s="625"/>
      <c r="BI3257" s="672"/>
      <c r="BO3257" s="612"/>
      <c r="BY3257" s="669"/>
      <c r="CA3257" s="669"/>
    </row>
    <row r="3258" spans="3:79" s="610" customFormat="1">
      <c r="C3258" s="611"/>
      <c r="D3258" s="612"/>
      <c r="E3258" s="613"/>
      <c r="F3258" s="614"/>
      <c r="J3258" s="612"/>
      <c r="N3258" s="668"/>
      <c r="P3258" s="618"/>
      <c r="Q3258" s="618"/>
      <c r="R3258" s="618"/>
      <c r="S3258" s="618"/>
      <c r="T3258" s="618"/>
      <c r="U3258" s="618"/>
      <c r="V3258" s="618"/>
      <c r="W3258" s="618"/>
      <c r="X3258" s="618"/>
      <c r="Y3258" s="618"/>
      <c r="Z3258" s="618"/>
      <c r="AC3258" s="619"/>
      <c r="AD3258" s="620"/>
      <c r="AJ3258" s="668"/>
      <c r="AO3258" s="612"/>
      <c r="AP3258" s="612"/>
      <c r="AY3258" s="623"/>
      <c r="BD3258" s="611"/>
      <c r="BG3258" s="624"/>
      <c r="BH3258" s="625"/>
      <c r="BI3258" s="672"/>
      <c r="BO3258" s="612"/>
      <c r="BY3258" s="669"/>
      <c r="CA3258" s="669"/>
    </row>
    <row r="3259" spans="3:79" s="610" customFormat="1">
      <c r="C3259" s="611"/>
      <c r="D3259" s="612"/>
      <c r="E3259" s="613"/>
      <c r="F3259" s="614"/>
      <c r="J3259" s="612"/>
      <c r="N3259" s="668"/>
      <c r="P3259" s="618"/>
      <c r="Q3259" s="618"/>
      <c r="R3259" s="618"/>
      <c r="S3259" s="618"/>
      <c r="T3259" s="618"/>
      <c r="U3259" s="618"/>
      <c r="V3259" s="618"/>
      <c r="W3259" s="618"/>
      <c r="X3259" s="618"/>
      <c r="Y3259" s="618"/>
      <c r="Z3259" s="618"/>
      <c r="AC3259" s="619"/>
      <c r="AD3259" s="620"/>
      <c r="AJ3259" s="668"/>
      <c r="AO3259" s="612"/>
      <c r="AP3259" s="612"/>
      <c r="AY3259" s="623"/>
      <c r="BD3259" s="611"/>
      <c r="BG3259" s="624"/>
      <c r="BH3259" s="625"/>
      <c r="BI3259" s="672"/>
      <c r="BO3259" s="612"/>
      <c r="BY3259" s="669"/>
      <c r="CA3259" s="669"/>
    </row>
    <row r="3260" spans="3:79" s="610" customFormat="1">
      <c r="C3260" s="611"/>
      <c r="D3260" s="612"/>
      <c r="E3260" s="613"/>
      <c r="F3260" s="614"/>
      <c r="J3260" s="612"/>
      <c r="N3260" s="668"/>
      <c r="P3260" s="618"/>
      <c r="Q3260" s="618"/>
      <c r="R3260" s="618"/>
      <c r="S3260" s="618"/>
      <c r="T3260" s="618"/>
      <c r="U3260" s="618"/>
      <c r="V3260" s="618"/>
      <c r="W3260" s="618"/>
      <c r="X3260" s="618"/>
      <c r="Y3260" s="618"/>
      <c r="Z3260" s="618"/>
      <c r="AC3260" s="619"/>
      <c r="AD3260" s="620"/>
      <c r="AJ3260" s="668"/>
      <c r="AO3260" s="612"/>
      <c r="AP3260" s="612"/>
      <c r="AY3260" s="623"/>
      <c r="BD3260" s="611"/>
      <c r="BG3260" s="624"/>
      <c r="BH3260" s="625"/>
      <c r="BI3260" s="672"/>
      <c r="BO3260" s="612"/>
      <c r="BY3260" s="669"/>
      <c r="CA3260" s="669"/>
    </row>
    <row r="3261" spans="3:79" s="610" customFormat="1">
      <c r="C3261" s="611"/>
      <c r="D3261" s="612"/>
      <c r="E3261" s="613"/>
      <c r="F3261" s="614"/>
      <c r="J3261" s="612"/>
      <c r="N3261" s="668"/>
      <c r="P3261" s="618"/>
      <c r="Q3261" s="618"/>
      <c r="R3261" s="618"/>
      <c r="S3261" s="618"/>
      <c r="T3261" s="618"/>
      <c r="U3261" s="618"/>
      <c r="V3261" s="618"/>
      <c r="W3261" s="618"/>
      <c r="X3261" s="618"/>
      <c r="Y3261" s="618"/>
      <c r="Z3261" s="618"/>
      <c r="AC3261" s="619"/>
      <c r="AD3261" s="620"/>
      <c r="AJ3261" s="668"/>
      <c r="AO3261" s="612"/>
      <c r="AP3261" s="612"/>
      <c r="AY3261" s="623"/>
      <c r="BD3261" s="611"/>
      <c r="BG3261" s="624"/>
      <c r="BH3261" s="625"/>
      <c r="BI3261" s="672"/>
      <c r="BO3261" s="612"/>
      <c r="BY3261" s="669"/>
      <c r="CA3261" s="669"/>
    </row>
    <row r="3262" spans="3:79" s="610" customFormat="1">
      <c r="C3262" s="611"/>
      <c r="D3262" s="612"/>
      <c r="E3262" s="613"/>
      <c r="F3262" s="614"/>
      <c r="J3262" s="612"/>
      <c r="N3262" s="668"/>
      <c r="P3262" s="618"/>
      <c r="Q3262" s="618"/>
      <c r="R3262" s="618"/>
      <c r="S3262" s="618"/>
      <c r="T3262" s="618"/>
      <c r="U3262" s="618"/>
      <c r="V3262" s="618"/>
      <c r="W3262" s="618"/>
      <c r="X3262" s="618"/>
      <c r="Y3262" s="618"/>
      <c r="Z3262" s="618"/>
      <c r="AC3262" s="619"/>
      <c r="AD3262" s="620"/>
      <c r="AJ3262" s="668"/>
      <c r="AO3262" s="612"/>
      <c r="AP3262" s="612"/>
      <c r="AY3262" s="623"/>
      <c r="BD3262" s="611"/>
      <c r="BG3262" s="624"/>
      <c r="BH3262" s="625"/>
      <c r="BI3262" s="672"/>
      <c r="BO3262" s="612"/>
      <c r="BY3262" s="669"/>
      <c r="CA3262" s="669"/>
    </row>
    <row r="3263" spans="3:79" s="610" customFormat="1">
      <c r="C3263" s="611"/>
      <c r="D3263" s="612"/>
      <c r="E3263" s="613"/>
      <c r="F3263" s="614"/>
      <c r="J3263" s="612"/>
      <c r="N3263" s="668"/>
      <c r="P3263" s="618"/>
      <c r="Q3263" s="618"/>
      <c r="R3263" s="618"/>
      <c r="S3263" s="618"/>
      <c r="T3263" s="618"/>
      <c r="U3263" s="618"/>
      <c r="V3263" s="618"/>
      <c r="W3263" s="618"/>
      <c r="X3263" s="618"/>
      <c r="Y3263" s="618"/>
      <c r="Z3263" s="618"/>
      <c r="AC3263" s="619"/>
      <c r="AD3263" s="620"/>
      <c r="AJ3263" s="668"/>
      <c r="AO3263" s="612"/>
      <c r="AP3263" s="612"/>
      <c r="AY3263" s="623"/>
      <c r="BD3263" s="611"/>
      <c r="BG3263" s="624"/>
      <c r="BH3263" s="625"/>
      <c r="BI3263" s="672"/>
      <c r="BO3263" s="612"/>
      <c r="BY3263" s="669"/>
      <c r="CA3263" s="669"/>
    </row>
    <row r="3264" spans="3:79" s="610" customFormat="1">
      <c r="C3264" s="611"/>
      <c r="D3264" s="612"/>
      <c r="E3264" s="613"/>
      <c r="F3264" s="614"/>
      <c r="J3264" s="612"/>
      <c r="N3264" s="668"/>
      <c r="P3264" s="618"/>
      <c r="Q3264" s="618"/>
      <c r="R3264" s="618"/>
      <c r="S3264" s="618"/>
      <c r="T3264" s="618"/>
      <c r="U3264" s="618"/>
      <c r="V3264" s="618"/>
      <c r="W3264" s="618"/>
      <c r="X3264" s="618"/>
      <c r="Y3264" s="618"/>
      <c r="Z3264" s="618"/>
      <c r="AC3264" s="619"/>
      <c r="AD3264" s="620"/>
      <c r="AJ3264" s="668"/>
      <c r="AO3264" s="612"/>
      <c r="AP3264" s="612"/>
      <c r="AY3264" s="623"/>
      <c r="BD3264" s="611"/>
      <c r="BG3264" s="624"/>
      <c r="BH3264" s="625"/>
      <c r="BI3264" s="672"/>
      <c r="BO3264" s="612"/>
      <c r="BY3264" s="669"/>
      <c r="CA3264" s="669"/>
    </row>
    <row r="3265" spans="3:79" s="610" customFormat="1">
      <c r="C3265" s="611"/>
      <c r="D3265" s="612"/>
      <c r="E3265" s="613"/>
      <c r="F3265" s="614"/>
      <c r="J3265" s="612"/>
      <c r="N3265" s="668"/>
      <c r="P3265" s="618"/>
      <c r="Q3265" s="618"/>
      <c r="R3265" s="618"/>
      <c r="S3265" s="618"/>
      <c r="T3265" s="618"/>
      <c r="U3265" s="618"/>
      <c r="V3265" s="618"/>
      <c r="W3265" s="618"/>
      <c r="X3265" s="618"/>
      <c r="Y3265" s="618"/>
      <c r="Z3265" s="618"/>
      <c r="AC3265" s="619"/>
      <c r="AD3265" s="620"/>
      <c r="AJ3265" s="668"/>
      <c r="AO3265" s="612"/>
      <c r="AP3265" s="612"/>
      <c r="AY3265" s="623"/>
      <c r="BD3265" s="611"/>
      <c r="BG3265" s="624"/>
      <c r="BH3265" s="625"/>
      <c r="BI3265" s="672"/>
      <c r="BO3265" s="612"/>
      <c r="BY3265" s="669"/>
      <c r="CA3265" s="669"/>
    </row>
    <row r="3266" spans="3:79" s="610" customFormat="1">
      <c r="C3266" s="611"/>
      <c r="D3266" s="612"/>
      <c r="E3266" s="613"/>
      <c r="F3266" s="614"/>
      <c r="J3266" s="612"/>
      <c r="N3266" s="668"/>
      <c r="P3266" s="618"/>
      <c r="Q3266" s="618"/>
      <c r="R3266" s="618"/>
      <c r="S3266" s="618"/>
      <c r="T3266" s="618"/>
      <c r="U3266" s="618"/>
      <c r="V3266" s="618"/>
      <c r="W3266" s="618"/>
      <c r="X3266" s="618"/>
      <c r="Y3266" s="618"/>
      <c r="Z3266" s="618"/>
      <c r="AC3266" s="619"/>
      <c r="AD3266" s="620"/>
      <c r="AJ3266" s="668"/>
      <c r="AO3266" s="612"/>
      <c r="AP3266" s="612"/>
      <c r="AY3266" s="623"/>
      <c r="BD3266" s="611"/>
      <c r="BG3266" s="624"/>
      <c r="BH3266" s="625"/>
      <c r="BI3266" s="672"/>
      <c r="BO3266" s="612"/>
      <c r="BY3266" s="669"/>
      <c r="CA3266" s="669"/>
    </row>
    <row r="3267" spans="3:79" s="610" customFormat="1">
      <c r="C3267" s="611"/>
      <c r="D3267" s="612"/>
      <c r="E3267" s="613"/>
      <c r="F3267" s="614"/>
      <c r="J3267" s="612"/>
      <c r="N3267" s="668"/>
      <c r="P3267" s="618"/>
      <c r="Q3267" s="618"/>
      <c r="R3267" s="618"/>
      <c r="S3267" s="618"/>
      <c r="T3267" s="618"/>
      <c r="U3267" s="618"/>
      <c r="V3267" s="618"/>
      <c r="W3267" s="618"/>
      <c r="X3267" s="618"/>
      <c r="Y3267" s="618"/>
      <c r="Z3267" s="618"/>
      <c r="AC3267" s="619"/>
      <c r="AD3267" s="620"/>
      <c r="AJ3267" s="668"/>
      <c r="AO3267" s="612"/>
      <c r="AP3267" s="612"/>
      <c r="AY3267" s="623"/>
      <c r="BD3267" s="611"/>
      <c r="BG3267" s="624"/>
      <c r="BH3267" s="625"/>
      <c r="BI3267" s="672"/>
      <c r="BO3267" s="612"/>
      <c r="BY3267" s="669"/>
      <c r="CA3267" s="669"/>
    </row>
    <row r="3268" spans="3:79" s="610" customFormat="1">
      <c r="C3268" s="611"/>
      <c r="D3268" s="612"/>
      <c r="E3268" s="613"/>
      <c r="F3268" s="614"/>
      <c r="J3268" s="612"/>
      <c r="N3268" s="668"/>
      <c r="P3268" s="618"/>
      <c r="Q3268" s="618"/>
      <c r="R3268" s="618"/>
      <c r="S3268" s="618"/>
      <c r="T3268" s="618"/>
      <c r="U3268" s="618"/>
      <c r="V3268" s="618"/>
      <c r="W3268" s="618"/>
      <c r="X3268" s="618"/>
      <c r="Y3268" s="618"/>
      <c r="Z3268" s="618"/>
      <c r="AC3268" s="619"/>
      <c r="AD3268" s="620"/>
      <c r="AJ3268" s="668"/>
      <c r="AO3268" s="612"/>
      <c r="AP3268" s="612"/>
      <c r="AY3268" s="623"/>
      <c r="BD3268" s="611"/>
      <c r="BG3268" s="624"/>
      <c r="BH3268" s="625"/>
      <c r="BI3268" s="672"/>
      <c r="BO3268" s="612"/>
      <c r="BY3268" s="669"/>
      <c r="CA3268" s="669"/>
    </row>
    <row r="3269" spans="3:79" s="610" customFormat="1">
      <c r="C3269" s="611"/>
      <c r="D3269" s="612"/>
      <c r="E3269" s="613"/>
      <c r="F3269" s="614"/>
      <c r="J3269" s="612"/>
      <c r="N3269" s="668"/>
      <c r="P3269" s="618"/>
      <c r="Q3269" s="618"/>
      <c r="R3269" s="618"/>
      <c r="S3269" s="618"/>
      <c r="T3269" s="618"/>
      <c r="U3269" s="618"/>
      <c r="V3269" s="618"/>
      <c r="W3269" s="618"/>
      <c r="X3269" s="618"/>
      <c r="Y3269" s="618"/>
      <c r="Z3269" s="618"/>
      <c r="AC3269" s="619"/>
      <c r="AD3269" s="620"/>
      <c r="AJ3269" s="668"/>
      <c r="AO3269" s="612"/>
      <c r="AP3269" s="612"/>
      <c r="AY3269" s="623"/>
      <c r="BD3269" s="611"/>
      <c r="BG3269" s="624"/>
      <c r="BH3269" s="625"/>
      <c r="BI3269" s="672"/>
      <c r="BO3269" s="612"/>
      <c r="BY3269" s="669"/>
      <c r="CA3269" s="669"/>
    </row>
    <row r="3270" spans="3:79" s="610" customFormat="1">
      <c r="C3270" s="611"/>
      <c r="D3270" s="612"/>
      <c r="E3270" s="613"/>
      <c r="F3270" s="614"/>
      <c r="J3270" s="612"/>
      <c r="N3270" s="668"/>
      <c r="P3270" s="618"/>
      <c r="Q3270" s="618"/>
      <c r="R3270" s="618"/>
      <c r="S3270" s="618"/>
      <c r="T3270" s="618"/>
      <c r="U3270" s="618"/>
      <c r="V3270" s="618"/>
      <c r="W3270" s="618"/>
      <c r="X3270" s="618"/>
      <c r="Y3270" s="618"/>
      <c r="Z3270" s="618"/>
      <c r="AC3270" s="619"/>
      <c r="AD3270" s="620"/>
      <c r="AJ3270" s="668"/>
      <c r="AO3270" s="612"/>
      <c r="AP3270" s="612"/>
      <c r="AY3270" s="623"/>
      <c r="BD3270" s="611"/>
      <c r="BG3270" s="624"/>
      <c r="BH3270" s="625"/>
      <c r="BI3270" s="672"/>
      <c r="BO3270" s="612"/>
      <c r="BY3270" s="669"/>
      <c r="CA3270" s="669"/>
    </row>
    <row r="3271" spans="3:79" s="610" customFormat="1">
      <c r="C3271" s="611"/>
      <c r="D3271" s="612"/>
      <c r="E3271" s="613"/>
      <c r="F3271" s="614"/>
      <c r="J3271" s="612"/>
      <c r="N3271" s="668"/>
      <c r="P3271" s="618"/>
      <c r="Q3271" s="618"/>
      <c r="R3271" s="618"/>
      <c r="S3271" s="618"/>
      <c r="T3271" s="618"/>
      <c r="U3271" s="618"/>
      <c r="V3271" s="618"/>
      <c r="W3271" s="618"/>
      <c r="X3271" s="618"/>
      <c r="Y3271" s="618"/>
      <c r="Z3271" s="618"/>
      <c r="AC3271" s="619"/>
      <c r="AD3271" s="620"/>
      <c r="AJ3271" s="668"/>
      <c r="AO3271" s="612"/>
      <c r="AP3271" s="612"/>
      <c r="AY3271" s="623"/>
      <c r="BD3271" s="611"/>
      <c r="BG3271" s="624"/>
      <c r="BH3271" s="625"/>
      <c r="BI3271" s="672"/>
      <c r="BO3271" s="612"/>
      <c r="BY3271" s="669"/>
      <c r="CA3271" s="669"/>
    </row>
    <row r="3272" spans="3:79" s="610" customFormat="1">
      <c r="C3272" s="611"/>
      <c r="D3272" s="612"/>
      <c r="E3272" s="613"/>
      <c r="F3272" s="614"/>
      <c r="J3272" s="612"/>
      <c r="N3272" s="668"/>
      <c r="P3272" s="618"/>
      <c r="Q3272" s="618"/>
      <c r="R3272" s="618"/>
      <c r="S3272" s="618"/>
      <c r="T3272" s="618"/>
      <c r="U3272" s="618"/>
      <c r="V3272" s="618"/>
      <c r="W3272" s="618"/>
      <c r="X3272" s="618"/>
      <c r="Y3272" s="618"/>
      <c r="Z3272" s="618"/>
      <c r="AC3272" s="619"/>
      <c r="AD3272" s="620"/>
      <c r="AJ3272" s="668"/>
      <c r="AO3272" s="612"/>
      <c r="AP3272" s="612"/>
      <c r="AY3272" s="623"/>
      <c r="BD3272" s="611"/>
      <c r="BG3272" s="624"/>
      <c r="BH3272" s="625"/>
      <c r="BI3272" s="672"/>
      <c r="BO3272" s="612"/>
      <c r="BY3272" s="669"/>
      <c r="CA3272" s="669"/>
    </row>
    <row r="3273" spans="3:79" s="610" customFormat="1">
      <c r="C3273" s="611"/>
      <c r="D3273" s="612"/>
      <c r="E3273" s="613"/>
      <c r="F3273" s="614"/>
      <c r="J3273" s="612"/>
      <c r="N3273" s="668"/>
      <c r="P3273" s="618"/>
      <c r="Q3273" s="618"/>
      <c r="R3273" s="618"/>
      <c r="S3273" s="618"/>
      <c r="T3273" s="618"/>
      <c r="U3273" s="618"/>
      <c r="V3273" s="618"/>
      <c r="W3273" s="618"/>
      <c r="X3273" s="618"/>
      <c r="Y3273" s="618"/>
      <c r="Z3273" s="618"/>
      <c r="AC3273" s="619"/>
      <c r="AD3273" s="620"/>
      <c r="AJ3273" s="668"/>
      <c r="AO3273" s="612"/>
      <c r="AP3273" s="612"/>
      <c r="AY3273" s="623"/>
      <c r="BD3273" s="611"/>
      <c r="BG3273" s="624"/>
      <c r="BH3273" s="625"/>
      <c r="BI3273" s="672"/>
      <c r="BO3273" s="612"/>
      <c r="BY3273" s="669"/>
      <c r="CA3273" s="669"/>
    </row>
    <row r="3274" spans="3:79" s="610" customFormat="1">
      <c r="C3274" s="611"/>
      <c r="D3274" s="612"/>
      <c r="E3274" s="613"/>
      <c r="F3274" s="614"/>
      <c r="J3274" s="612"/>
      <c r="N3274" s="668"/>
      <c r="P3274" s="618"/>
      <c r="Q3274" s="618"/>
      <c r="R3274" s="618"/>
      <c r="S3274" s="618"/>
      <c r="T3274" s="618"/>
      <c r="U3274" s="618"/>
      <c r="V3274" s="618"/>
      <c r="W3274" s="618"/>
      <c r="X3274" s="618"/>
      <c r="Y3274" s="618"/>
      <c r="Z3274" s="618"/>
      <c r="AC3274" s="619"/>
      <c r="AD3274" s="620"/>
      <c r="AJ3274" s="668"/>
      <c r="AO3274" s="612"/>
      <c r="AP3274" s="612"/>
      <c r="AY3274" s="623"/>
      <c r="BD3274" s="611"/>
      <c r="BG3274" s="624"/>
      <c r="BH3274" s="625"/>
      <c r="BI3274" s="672"/>
      <c r="BO3274" s="612"/>
      <c r="BY3274" s="669"/>
      <c r="CA3274" s="669"/>
    </row>
    <row r="3275" spans="3:79" s="610" customFormat="1">
      <c r="C3275" s="611"/>
      <c r="D3275" s="612"/>
      <c r="E3275" s="613"/>
      <c r="F3275" s="614"/>
      <c r="J3275" s="612"/>
      <c r="N3275" s="668"/>
      <c r="P3275" s="618"/>
      <c r="Q3275" s="618"/>
      <c r="R3275" s="618"/>
      <c r="S3275" s="618"/>
      <c r="T3275" s="618"/>
      <c r="U3275" s="618"/>
      <c r="V3275" s="618"/>
      <c r="W3275" s="618"/>
      <c r="X3275" s="618"/>
      <c r="Y3275" s="618"/>
      <c r="Z3275" s="618"/>
      <c r="AC3275" s="619"/>
      <c r="AD3275" s="620"/>
      <c r="AJ3275" s="668"/>
      <c r="AO3275" s="612"/>
      <c r="AP3275" s="612"/>
      <c r="AY3275" s="623"/>
      <c r="BD3275" s="611"/>
      <c r="BG3275" s="624"/>
      <c r="BH3275" s="625"/>
      <c r="BI3275" s="672"/>
      <c r="BO3275" s="612"/>
      <c r="BY3275" s="669"/>
      <c r="CA3275" s="669"/>
    </row>
    <row r="3276" spans="3:79" s="610" customFormat="1">
      <c r="C3276" s="611"/>
      <c r="D3276" s="612"/>
      <c r="E3276" s="613"/>
      <c r="F3276" s="614"/>
      <c r="J3276" s="612"/>
      <c r="N3276" s="668"/>
      <c r="P3276" s="618"/>
      <c r="Q3276" s="618"/>
      <c r="R3276" s="618"/>
      <c r="S3276" s="618"/>
      <c r="T3276" s="618"/>
      <c r="U3276" s="618"/>
      <c r="V3276" s="618"/>
      <c r="W3276" s="618"/>
      <c r="X3276" s="618"/>
      <c r="Y3276" s="618"/>
      <c r="Z3276" s="618"/>
      <c r="AC3276" s="619"/>
      <c r="AD3276" s="620"/>
      <c r="AJ3276" s="668"/>
      <c r="AO3276" s="612"/>
      <c r="AP3276" s="612"/>
      <c r="AY3276" s="623"/>
      <c r="BD3276" s="611"/>
      <c r="BG3276" s="624"/>
      <c r="BH3276" s="625"/>
      <c r="BI3276" s="672"/>
      <c r="BO3276" s="612"/>
      <c r="BY3276" s="669"/>
      <c r="CA3276" s="669"/>
    </row>
    <row r="3277" spans="3:79" s="610" customFormat="1">
      <c r="C3277" s="611"/>
      <c r="D3277" s="612"/>
      <c r="E3277" s="613"/>
      <c r="F3277" s="614"/>
      <c r="J3277" s="612"/>
      <c r="N3277" s="668"/>
      <c r="P3277" s="618"/>
      <c r="Q3277" s="618"/>
      <c r="R3277" s="618"/>
      <c r="S3277" s="618"/>
      <c r="T3277" s="618"/>
      <c r="U3277" s="618"/>
      <c r="V3277" s="618"/>
      <c r="W3277" s="618"/>
      <c r="X3277" s="618"/>
      <c r="Y3277" s="618"/>
      <c r="Z3277" s="618"/>
      <c r="AC3277" s="619"/>
      <c r="AD3277" s="620"/>
      <c r="AJ3277" s="668"/>
      <c r="AO3277" s="612"/>
      <c r="AP3277" s="612"/>
      <c r="AY3277" s="623"/>
      <c r="BD3277" s="611"/>
      <c r="BG3277" s="624"/>
      <c r="BH3277" s="625"/>
      <c r="BI3277" s="672"/>
      <c r="BO3277" s="612"/>
      <c r="BY3277" s="669"/>
      <c r="CA3277" s="669"/>
    </row>
    <row r="3278" spans="3:79" s="610" customFormat="1">
      <c r="C3278" s="611"/>
      <c r="D3278" s="612"/>
      <c r="E3278" s="613"/>
      <c r="F3278" s="614"/>
      <c r="J3278" s="612"/>
      <c r="N3278" s="668"/>
      <c r="P3278" s="618"/>
      <c r="Q3278" s="618"/>
      <c r="R3278" s="618"/>
      <c r="S3278" s="618"/>
      <c r="T3278" s="618"/>
      <c r="U3278" s="618"/>
      <c r="V3278" s="618"/>
      <c r="W3278" s="618"/>
      <c r="X3278" s="618"/>
      <c r="Y3278" s="618"/>
      <c r="Z3278" s="618"/>
      <c r="AC3278" s="619"/>
      <c r="AD3278" s="620"/>
      <c r="AJ3278" s="668"/>
      <c r="AO3278" s="612"/>
      <c r="AP3278" s="612"/>
      <c r="AY3278" s="623"/>
      <c r="BD3278" s="611"/>
      <c r="BG3278" s="624"/>
      <c r="BH3278" s="625"/>
      <c r="BI3278" s="672"/>
      <c r="BO3278" s="612"/>
      <c r="BY3278" s="669"/>
      <c r="CA3278" s="669"/>
    </row>
    <row r="3279" spans="3:79" s="610" customFormat="1">
      <c r="C3279" s="611"/>
      <c r="D3279" s="612"/>
      <c r="E3279" s="613"/>
      <c r="F3279" s="614"/>
      <c r="J3279" s="612"/>
      <c r="N3279" s="668"/>
      <c r="P3279" s="618"/>
      <c r="Q3279" s="618"/>
      <c r="R3279" s="618"/>
      <c r="S3279" s="618"/>
      <c r="T3279" s="618"/>
      <c r="U3279" s="618"/>
      <c r="V3279" s="618"/>
      <c r="W3279" s="618"/>
      <c r="X3279" s="618"/>
      <c r="Y3279" s="618"/>
      <c r="Z3279" s="618"/>
      <c r="AC3279" s="619"/>
      <c r="AD3279" s="620"/>
      <c r="AJ3279" s="668"/>
      <c r="AO3279" s="612"/>
      <c r="AP3279" s="612"/>
      <c r="AY3279" s="623"/>
      <c r="BD3279" s="611"/>
      <c r="BG3279" s="624"/>
      <c r="BH3279" s="625"/>
      <c r="BI3279" s="672"/>
      <c r="BO3279" s="612"/>
      <c r="BY3279" s="669"/>
      <c r="CA3279" s="669"/>
    </row>
    <row r="3280" spans="3:79" s="610" customFormat="1">
      <c r="C3280" s="611"/>
      <c r="D3280" s="612"/>
      <c r="E3280" s="613"/>
      <c r="F3280" s="614"/>
      <c r="J3280" s="612"/>
      <c r="N3280" s="668"/>
      <c r="P3280" s="618"/>
      <c r="Q3280" s="618"/>
      <c r="R3280" s="618"/>
      <c r="S3280" s="618"/>
      <c r="T3280" s="618"/>
      <c r="U3280" s="618"/>
      <c r="V3280" s="618"/>
      <c r="W3280" s="618"/>
      <c r="X3280" s="618"/>
      <c r="Y3280" s="618"/>
      <c r="Z3280" s="618"/>
      <c r="AC3280" s="619"/>
      <c r="AD3280" s="620"/>
      <c r="AJ3280" s="668"/>
      <c r="AO3280" s="612"/>
      <c r="AP3280" s="612"/>
      <c r="AY3280" s="623"/>
      <c r="BD3280" s="611"/>
      <c r="BG3280" s="624"/>
      <c r="BH3280" s="625"/>
      <c r="BI3280" s="672"/>
      <c r="BO3280" s="612"/>
      <c r="BY3280" s="669"/>
      <c r="CA3280" s="669"/>
    </row>
    <row r="3281" spans="3:79" s="610" customFormat="1">
      <c r="C3281" s="611"/>
      <c r="D3281" s="612"/>
      <c r="E3281" s="613"/>
      <c r="F3281" s="614"/>
      <c r="J3281" s="612"/>
      <c r="N3281" s="668"/>
      <c r="P3281" s="618"/>
      <c r="Q3281" s="618"/>
      <c r="R3281" s="618"/>
      <c r="S3281" s="618"/>
      <c r="T3281" s="618"/>
      <c r="U3281" s="618"/>
      <c r="V3281" s="618"/>
      <c r="W3281" s="618"/>
      <c r="X3281" s="618"/>
      <c r="Y3281" s="618"/>
      <c r="Z3281" s="618"/>
      <c r="AC3281" s="619"/>
      <c r="AD3281" s="620"/>
      <c r="AJ3281" s="668"/>
      <c r="AO3281" s="612"/>
      <c r="AP3281" s="612"/>
      <c r="AY3281" s="623"/>
      <c r="BD3281" s="611"/>
      <c r="BG3281" s="624"/>
      <c r="BH3281" s="625"/>
      <c r="BI3281" s="672"/>
      <c r="BO3281" s="612"/>
      <c r="BY3281" s="669"/>
      <c r="CA3281" s="669"/>
    </row>
    <row r="3282" spans="3:79" s="610" customFormat="1">
      <c r="C3282" s="611"/>
      <c r="D3282" s="612"/>
      <c r="E3282" s="613"/>
      <c r="F3282" s="614"/>
      <c r="J3282" s="612"/>
      <c r="N3282" s="668"/>
      <c r="P3282" s="618"/>
      <c r="Q3282" s="618"/>
      <c r="R3282" s="618"/>
      <c r="S3282" s="618"/>
      <c r="T3282" s="618"/>
      <c r="U3282" s="618"/>
      <c r="V3282" s="618"/>
      <c r="W3282" s="618"/>
      <c r="X3282" s="618"/>
      <c r="Y3282" s="618"/>
      <c r="Z3282" s="618"/>
      <c r="AC3282" s="619"/>
      <c r="AD3282" s="620"/>
      <c r="AJ3282" s="668"/>
      <c r="AO3282" s="612"/>
      <c r="AP3282" s="612"/>
      <c r="AY3282" s="623"/>
      <c r="BD3282" s="611"/>
      <c r="BG3282" s="624"/>
      <c r="BH3282" s="625"/>
      <c r="BI3282" s="672"/>
      <c r="BO3282" s="612"/>
      <c r="BY3282" s="669"/>
      <c r="CA3282" s="669"/>
    </row>
    <row r="3283" spans="3:79" s="610" customFormat="1">
      <c r="C3283" s="611"/>
      <c r="D3283" s="612"/>
      <c r="E3283" s="613"/>
      <c r="F3283" s="614"/>
      <c r="J3283" s="612"/>
      <c r="N3283" s="668"/>
      <c r="P3283" s="618"/>
      <c r="Q3283" s="618"/>
      <c r="R3283" s="618"/>
      <c r="S3283" s="618"/>
      <c r="T3283" s="618"/>
      <c r="U3283" s="618"/>
      <c r="V3283" s="618"/>
      <c r="W3283" s="618"/>
      <c r="X3283" s="618"/>
      <c r="Y3283" s="618"/>
      <c r="Z3283" s="618"/>
      <c r="AC3283" s="619"/>
      <c r="AD3283" s="620"/>
      <c r="AJ3283" s="668"/>
      <c r="AO3283" s="612"/>
      <c r="AP3283" s="612"/>
      <c r="AY3283" s="623"/>
      <c r="BD3283" s="611"/>
      <c r="BG3283" s="624"/>
      <c r="BH3283" s="625"/>
      <c r="BI3283" s="672"/>
      <c r="BO3283" s="612"/>
      <c r="BY3283" s="669"/>
      <c r="CA3283" s="669"/>
    </row>
    <row r="3284" spans="3:79" s="610" customFormat="1">
      <c r="C3284" s="611"/>
      <c r="D3284" s="612"/>
      <c r="E3284" s="613"/>
      <c r="F3284" s="614"/>
      <c r="J3284" s="612"/>
      <c r="N3284" s="668"/>
      <c r="P3284" s="618"/>
      <c r="Q3284" s="618"/>
      <c r="R3284" s="618"/>
      <c r="S3284" s="618"/>
      <c r="T3284" s="618"/>
      <c r="U3284" s="618"/>
      <c r="V3284" s="618"/>
      <c r="W3284" s="618"/>
      <c r="X3284" s="618"/>
      <c r="Y3284" s="618"/>
      <c r="Z3284" s="618"/>
      <c r="AC3284" s="619"/>
      <c r="AD3284" s="620"/>
      <c r="AJ3284" s="668"/>
      <c r="AO3284" s="612"/>
      <c r="AP3284" s="612"/>
      <c r="AY3284" s="623"/>
      <c r="BD3284" s="611"/>
      <c r="BG3284" s="624"/>
      <c r="BH3284" s="625"/>
      <c r="BI3284" s="672"/>
      <c r="BO3284" s="612"/>
      <c r="BY3284" s="669"/>
      <c r="CA3284" s="669"/>
    </row>
    <row r="3285" spans="3:79" s="610" customFormat="1">
      <c r="C3285" s="611"/>
      <c r="D3285" s="612"/>
      <c r="E3285" s="613"/>
      <c r="F3285" s="614"/>
      <c r="J3285" s="612"/>
      <c r="N3285" s="668"/>
      <c r="P3285" s="618"/>
      <c r="Q3285" s="618"/>
      <c r="R3285" s="618"/>
      <c r="S3285" s="618"/>
      <c r="T3285" s="618"/>
      <c r="U3285" s="618"/>
      <c r="V3285" s="618"/>
      <c r="W3285" s="618"/>
      <c r="X3285" s="618"/>
      <c r="Y3285" s="618"/>
      <c r="Z3285" s="618"/>
      <c r="AC3285" s="619"/>
      <c r="AD3285" s="620"/>
      <c r="AJ3285" s="668"/>
      <c r="AO3285" s="612"/>
      <c r="AP3285" s="612"/>
      <c r="AY3285" s="623"/>
      <c r="BD3285" s="611"/>
      <c r="BG3285" s="624"/>
      <c r="BH3285" s="625"/>
      <c r="BI3285" s="672"/>
      <c r="BO3285" s="612"/>
      <c r="BY3285" s="669"/>
      <c r="CA3285" s="669"/>
    </row>
    <row r="3286" spans="3:79" s="610" customFormat="1">
      <c r="C3286" s="611"/>
      <c r="D3286" s="612"/>
      <c r="E3286" s="613"/>
      <c r="F3286" s="614"/>
      <c r="J3286" s="612"/>
      <c r="N3286" s="668"/>
      <c r="P3286" s="618"/>
      <c r="Q3286" s="618"/>
      <c r="R3286" s="618"/>
      <c r="S3286" s="618"/>
      <c r="T3286" s="618"/>
      <c r="U3286" s="618"/>
      <c r="V3286" s="618"/>
      <c r="W3286" s="618"/>
      <c r="X3286" s="618"/>
      <c r="Y3286" s="618"/>
      <c r="Z3286" s="618"/>
      <c r="AC3286" s="619"/>
      <c r="AD3286" s="620"/>
      <c r="AJ3286" s="668"/>
      <c r="AO3286" s="612"/>
      <c r="AP3286" s="612"/>
      <c r="AY3286" s="623"/>
      <c r="BD3286" s="611"/>
      <c r="BG3286" s="624"/>
      <c r="BH3286" s="625"/>
      <c r="BI3286" s="672"/>
      <c r="BO3286" s="612"/>
      <c r="BY3286" s="669"/>
      <c r="CA3286" s="669"/>
    </row>
    <row r="3287" spans="3:79" s="610" customFormat="1">
      <c r="C3287" s="611"/>
      <c r="D3287" s="612"/>
      <c r="E3287" s="613"/>
      <c r="F3287" s="614"/>
      <c r="J3287" s="612"/>
      <c r="N3287" s="668"/>
      <c r="P3287" s="618"/>
      <c r="Q3287" s="618"/>
      <c r="R3287" s="618"/>
      <c r="S3287" s="618"/>
      <c r="T3287" s="618"/>
      <c r="U3287" s="618"/>
      <c r="V3287" s="618"/>
      <c r="W3287" s="618"/>
      <c r="X3287" s="618"/>
      <c r="Y3287" s="618"/>
      <c r="Z3287" s="618"/>
      <c r="AC3287" s="619"/>
      <c r="AD3287" s="620"/>
      <c r="AJ3287" s="668"/>
      <c r="AO3287" s="612"/>
      <c r="AP3287" s="612"/>
      <c r="AY3287" s="623"/>
      <c r="BD3287" s="611"/>
      <c r="BG3287" s="624"/>
      <c r="BH3287" s="625"/>
      <c r="BI3287" s="672"/>
      <c r="BO3287" s="612"/>
      <c r="BY3287" s="669"/>
      <c r="CA3287" s="669"/>
    </row>
    <row r="3288" spans="3:79" s="610" customFormat="1">
      <c r="C3288" s="611"/>
      <c r="D3288" s="612"/>
      <c r="E3288" s="613"/>
      <c r="F3288" s="614"/>
      <c r="J3288" s="612"/>
      <c r="N3288" s="668"/>
      <c r="P3288" s="618"/>
      <c r="Q3288" s="618"/>
      <c r="R3288" s="618"/>
      <c r="S3288" s="618"/>
      <c r="T3288" s="618"/>
      <c r="U3288" s="618"/>
      <c r="V3288" s="618"/>
      <c r="W3288" s="618"/>
      <c r="X3288" s="618"/>
      <c r="Y3288" s="618"/>
      <c r="Z3288" s="618"/>
      <c r="AC3288" s="619"/>
      <c r="AD3288" s="620"/>
      <c r="AJ3288" s="668"/>
      <c r="AO3288" s="612"/>
      <c r="AP3288" s="612"/>
      <c r="AY3288" s="623"/>
      <c r="BD3288" s="611"/>
      <c r="BG3288" s="624"/>
      <c r="BH3288" s="625"/>
      <c r="BI3288" s="672"/>
      <c r="BO3288" s="612"/>
      <c r="BY3288" s="669"/>
      <c r="CA3288" s="669"/>
    </row>
    <row r="3289" spans="3:79" s="610" customFormat="1">
      <c r="C3289" s="611"/>
      <c r="D3289" s="612"/>
      <c r="E3289" s="613"/>
      <c r="F3289" s="614"/>
      <c r="J3289" s="612"/>
      <c r="N3289" s="668"/>
      <c r="P3289" s="618"/>
      <c r="Q3289" s="618"/>
      <c r="R3289" s="618"/>
      <c r="S3289" s="618"/>
      <c r="T3289" s="618"/>
      <c r="U3289" s="618"/>
      <c r="V3289" s="618"/>
      <c r="W3289" s="618"/>
      <c r="X3289" s="618"/>
      <c r="Y3289" s="618"/>
      <c r="Z3289" s="618"/>
      <c r="AC3289" s="619"/>
      <c r="AD3289" s="620"/>
      <c r="AJ3289" s="668"/>
      <c r="AO3289" s="612"/>
      <c r="AP3289" s="612"/>
      <c r="AY3289" s="623"/>
      <c r="BD3289" s="611"/>
      <c r="BG3289" s="624"/>
      <c r="BH3289" s="625"/>
      <c r="BI3289" s="672"/>
      <c r="BO3289" s="612"/>
      <c r="BY3289" s="669"/>
      <c r="CA3289" s="669"/>
    </row>
    <row r="3290" spans="3:79" s="610" customFormat="1">
      <c r="C3290" s="611"/>
      <c r="D3290" s="612"/>
      <c r="E3290" s="613"/>
      <c r="F3290" s="614"/>
      <c r="J3290" s="612"/>
      <c r="N3290" s="668"/>
      <c r="P3290" s="618"/>
      <c r="Q3290" s="618"/>
      <c r="R3290" s="618"/>
      <c r="S3290" s="618"/>
      <c r="T3290" s="618"/>
      <c r="U3290" s="618"/>
      <c r="V3290" s="618"/>
      <c r="W3290" s="618"/>
      <c r="X3290" s="618"/>
      <c r="Y3290" s="618"/>
      <c r="Z3290" s="618"/>
      <c r="AC3290" s="619"/>
      <c r="AD3290" s="620"/>
      <c r="AJ3290" s="668"/>
      <c r="AO3290" s="612"/>
      <c r="AP3290" s="612"/>
      <c r="AY3290" s="623"/>
      <c r="BD3290" s="611"/>
      <c r="BG3290" s="624"/>
      <c r="BH3290" s="625"/>
      <c r="BI3290" s="672"/>
      <c r="BO3290" s="612"/>
      <c r="BY3290" s="669"/>
      <c r="CA3290" s="669"/>
    </row>
    <row r="3291" spans="3:79" s="610" customFormat="1">
      <c r="C3291" s="611"/>
      <c r="D3291" s="612"/>
      <c r="E3291" s="613"/>
      <c r="F3291" s="614"/>
      <c r="J3291" s="612"/>
      <c r="N3291" s="668"/>
      <c r="P3291" s="618"/>
      <c r="Q3291" s="618"/>
      <c r="R3291" s="618"/>
      <c r="S3291" s="618"/>
      <c r="T3291" s="618"/>
      <c r="U3291" s="618"/>
      <c r="V3291" s="618"/>
      <c r="W3291" s="618"/>
      <c r="X3291" s="618"/>
      <c r="Y3291" s="618"/>
      <c r="Z3291" s="618"/>
      <c r="AC3291" s="619"/>
      <c r="AD3291" s="620"/>
      <c r="AJ3291" s="668"/>
      <c r="AO3291" s="612"/>
      <c r="AP3291" s="612"/>
      <c r="AY3291" s="623"/>
      <c r="BD3291" s="611"/>
      <c r="BG3291" s="624"/>
      <c r="BH3291" s="625"/>
      <c r="BI3291" s="672"/>
      <c r="BO3291" s="612"/>
      <c r="BY3291" s="669"/>
      <c r="CA3291" s="669"/>
    </row>
    <row r="3292" spans="3:79" s="610" customFormat="1">
      <c r="C3292" s="611"/>
      <c r="D3292" s="612"/>
      <c r="E3292" s="613"/>
      <c r="F3292" s="614"/>
      <c r="J3292" s="612"/>
      <c r="N3292" s="668"/>
      <c r="P3292" s="618"/>
      <c r="Q3292" s="618"/>
      <c r="R3292" s="618"/>
      <c r="S3292" s="618"/>
      <c r="T3292" s="618"/>
      <c r="U3292" s="618"/>
      <c r="V3292" s="618"/>
      <c r="W3292" s="618"/>
      <c r="X3292" s="618"/>
      <c r="Y3292" s="618"/>
      <c r="Z3292" s="618"/>
      <c r="AC3292" s="619"/>
      <c r="AD3292" s="620"/>
      <c r="AJ3292" s="668"/>
      <c r="AO3292" s="612"/>
      <c r="AP3292" s="612"/>
      <c r="AY3292" s="623"/>
      <c r="BD3292" s="611"/>
      <c r="BG3292" s="624"/>
      <c r="BH3292" s="625"/>
      <c r="BI3292" s="672"/>
      <c r="BO3292" s="612"/>
      <c r="BY3292" s="669"/>
      <c r="CA3292" s="669"/>
    </row>
    <row r="3293" spans="3:79" s="610" customFormat="1">
      <c r="C3293" s="611"/>
      <c r="D3293" s="612"/>
      <c r="E3293" s="613"/>
      <c r="F3293" s="614"/>
      <c r="J3293" s="612"/>
      <c r="N3293" s="668"/>
      <c r="P3293" s="618"/>
      <c r="Q3293" s="618"/>
      <c r="R3293" s="618"/>
      <c r="S3293" s="618"/>
      <c r="T3293" s="618"/>
      <c r="U3293" s="618"/>
      <c r="V3293" s="618"/>
      <c r="W3293" s="618"/>
      <c r="X3293" s="618"/>
      <c r="Y3293" s="618"/>
      <c r="Z3293" s="618"/>
      <c r="AC3293" s="619"/>
      <c r="AD3293" s="620"/>
      <c r="AJ3293" s="668"/>
      <c r="AO3293" s="612"/>
      <c r="AP3293" s="612"/>
      <c r="AY3293" s="623"/>
      <c r="BD3293" s="611"/>
      <c r="BG3293" s="624"/>
      <c r="BH3293" s="625"/>
      <c r="BI3293" s="672"/>
      <c r="BO3293" s="612"/>
      <c r="BY3293" s="669"/>
      <c r="CA3293" s="669"/>
    </row>
    <row r="3294" spans="3:79" s="610" customFormat="1">
      <c r="C3294" s="611"/>
      <c r="D3294" s="612"/>
      <c r="E3294" s="613"/>
      <c r="F3294" s="614"/>
      <c r="J3294" s="612"/>
      <c r="N3294" s="668"/>
      <c r="P3294" s="618"/>
      <c r="Q3294" s="618"/>
      <c r="R3294" s="618"/>
      <c r="S3294" s="618"/>
      <c r="T3294" s="618"/>
      <c r="U3294" s="618"/>
      <c r="V3294" s="618"/>
      <c r="W3294" s="618"/>
      <c r="X3294" s="618"/>
      <c r="Y3294" s="618"/>
      <c r="Z3294" s="618"/>
      <c r="AC3294" s="619"/>
      <c r="AD3294" s="620"/>
      <c r="AJ3294" s="668"/>
      <c r="AO3294" s="612"/>
      <c r="AP3294" s="612"/>
      <c r="AY3294" s="623"/>
      <c r="BD3294" s="611"/>
      <c r="BG3294" s="624"/>
      <c r="BH3294" s="625"/>
      <c r="BI3294" s="672"/>
      <c r="BO3294" s="612"/>
      <c r="BY3294" s="669"/>
      <c r="CA3294" s="669"/>
    </row>
    <row r="3295" spans="3:79" s="610" customFormat="1">
      <c r="C3295" s="611"/>
      <c r="D3295" s="612"/>
      <c r="E3295" s="613"/>
      <c r="F3295" s="614"/>
      <c r="J3295" s="612"/>
      <c r="N3295" s="668"/>
      <c r="P3295" s="618"/>
      <c r="Q3295" s="618"/>
      <c r="R3295" s="618"/>
      <c r="S3295" s="618"/>
      <c r="T3295" s="618"/>
      <c r="U3295" s="618"/>
      <c r="V3295" s="618"/>
      <c r="W3295" s="618"/>
      <c r="X3295" s="618"/>
      <c r="Y3295" s="618"/>
      <c r="Z3295" s="618"/>
      <c r="AC3295" s="619"/>
      <c r="AD3295" s="620"/>
      <c r="AJ3295" s="668"/>
      <c r="AO3295" s="612"/>
      <c r="AP3295" s="612"/>
      <c r="AY3295" s="623"/>
      <c r="BD3295" s="611"/>
      <c r="BG3295" s="624"/>
      <c r="BH3295" s="625"/>
      <c r="BI3295" s="672"/>
      <c r="BO3295" s="612"/>
      <c r="BY3295" s="669"/>
      <c r="CA3295" s="669"/>
    </row>
    <row r="3296" spans="3:79" s="610" customFormat="1">
      <c r="C3296" s="611"/>
      <c r="D3296" s="612"/>
      <c r="E3296" s="613"/>
      <c r="F3296" s="614"/>
      <c r="J3296" s="612"/>
      <c r="N3296" s="668"/>
      <c r="P3296" s="618"/>
      <c r="Q3296" s="618"/>
      <c r="R3296" s="618"/>
      <c r="S3296" s="618"/>
      <c r="T3296" s="618"/>
      <c r="U3296" s="618"/>
      <c r="V3296" s="618"/>
      <c r="W3296" s="618"/>
      <c r="X3296" s="618"/>
      <c r="Y3296" s="618"/>
      <c r="Z3296" s="618"/>
      <c r="AC3296" s="619"/>
      <c r="AD3296" s="620"/>
      <c r="AJ3296" s="668"/>
      <c r="AO3296" s="612"/>
      <c r="AP3296" s="612"/>
      <c r="AY3296" s="623"/>
      <c r="BD3296" s="611"/>
      <c r="BG3296" s="624"/>
      <c r="BH3296" s="625"/>
      <c r="BI3296" s="672"/>
      <c r="BO3296" s="612"/>
      <c r="BY3296" s="669"/>
      <c r="CA3296" s="669"/>
    </row>
    <row r="3297" spans="3:79" s="610" customFormat="1">
      <c r="C3297" s="611"/>
      <c r="D3297" s="612"/>
      <c r="E3297" s="613"/>
      <c r="F3297" s="614"/>
      <c r="J3297" s="612"/>
      <c r="N3297" s="668"/>
      <c r="P3297" s="618"/>
      <c r="Q3297" s="618"/>
      <c r="R3297" s="618"/>
      <c r="S3297" s="618"/>
      <c r="T3297" s="618"/>
      <c r="U3297" s="618"/>
      <c r="V3297" s="618"/>
      <c r="W3297" s="618"/>
      <c r="X3297" s="618"/>
      <c r="Y3297" s="618"/>
      <c r="Z3297" s="618"/>
      <c r="AC3297" s="619"/>
      <c r="AD3297" s="620"/>
      <c r="AJ3297" s="668"/>
      <c r="AO3297" s="612"/>
      <c r="AP3297" s="612"/>
      <c r="AY3297" s="623"/>
      <c r="BD3297" s="611"/>
      <c r="BG3297" s="624"/>
      <c r="BH3297" s="625"/>
      <c r="BI3297" s="672"/>
      <c r="BO3297" s="612"/>
      <c r="BY3297" s="669"/>
      <c r="CA3297" s="669"/>
    </row>
    <row r="3298" spans="3:79" s="610" customFormat="1">
      <c r="C3298" s="611"/>
      <c r="D3298" s="612"/>
      <c r="E3298" s="613"/>
      <c r="F3298" s="614"/>
      <c r="J3298" s="612"/>
      <c r="N3298" s="668"/>
      <c r="P3298" s="618"/>
      <c r="Q3298" s="618"/>
      <c r="R3298" s="618"/>
      <c r="S3298" s="618"/>
      <c r="T3298" s="618"/>
      <c r="U3298" s="618"/>
      <c r="V3298" s="618"/>
      <c r="W3298" s="618"/>
      <c r="X3298" s="618"/>
      <c r="Y3298" s="618"/>
      <c r="Z3298" s="618"/>
      <c r="AC3298" s="619"/>
      <c r="AD3298" s="620"/>
      <c r="AJ3298" s="668"/>
      <c r="AO3298" s="612"/>
      <c r="AP3298" s="612"/>
      <c r="AY3298" s="623"/>
      <c r="BD3298" s="611"/>
      <c r="BG3298" s="624"/>
      <c r="BH3298" s="625"/>
      <c r="BI3298" s="672"/>
      <c r="BO3298" s="612"/>
      <c r="BY3298" s="669"/>
      <c r="CA3298" s="669"/>
    </row>
    <row r="3299" spans="3:79" s="610" customFormat="1">
      <c r="C3299" s="611"/>
      <c r="D3299" s="612"/>
      <c r="E3299" s="613"/>
      <c r="F3299" s="614"/>
      <c r="J3299" s="612"/>
      <c r="N3299" s="668"/>
      <c r="P3299" s="618"/>
      <c r="Q3299" s="618"/>
      <c r="R3299" s="618"/>
      <c r="S3299" s="618"/>
      <c r="T3299" s="618"/>
      <c r="U3299" s="618"/>
      <c r="V3299" s="618"/>
      <c r="W3299" s="618"/>
      <c r="X3299" s="618"/>
      <c r="Y3299" s="618"/>
      <c r="Z3299" s="618"/>
      <c r="AC3299" s="619"/>
      <c r="AD3299" s="620"/>
      <c r="AJ3299" s="668"/>
      <c r="AO3299" s="612"/>
      <c r="AP3299" s="612"/>
      <c r="AY3299" s="623"/>
      <c r="BD3299" s="611"/>
      <c r="BG3299" s="624"/>
      <c r="BH3299" s="625"/>
      <c r="BI3299" s="672"/>
      <c r="BO3299" s="612"/>
      <c r="BY3299" s="669"/>
      <c r="CA3299" s="669"/>
    </row>
    <row r="3300" spans="3:79" s="610" customFormat="1">
      <c r="C3300" s="611"/>
      <c r="D3300" s="612"/>
      <c r="E3300" s="613"/>
      <c r="F3300" s="614"/>
      <c r="J3300" s="612"/>
      <c r="N3300" s="668"/>
      <c r="P3300" s="618"/>
      <c r="Q3300" s="618"/>
      <c r="R3300" s="618"/>
      <c r="S3300" s="618"/>
      <c r="T3300" s="618"/>
      <c r="U3300" s="618"/>
      <c r="V3300" s="618"/>
      <c r="W3300" s="618"/>
      <c r="X3300" s="618"/>
      <c r="Y3300" s="618"/>
      <c r="Z3300" s="618"/>
      <c r="AC3300" s="619"/>
      <c r="AD3300" s="620"/>
      <c r="AJ3300" s="668"/>
      <c r="AO3300" s="612"/>
      <c r="AP3300" s="612"/>
      <c r="AY3300" s="623"/>
      <c r="BD3300" s="611"/>
      <c r="BG3300" s="624"/>
      <c r="BH3300" s="625"/>
      <c r="BI3300" s="672"/>
      <c r="BO3300" s="612"/>
      <c r="BY3300" s="669"/>
      <c r="CA3300" s="669"/>
    </row>
    <row r="3301" spans="3:79" s="610" customFormat="1">
      <c r="C3301" s="611"/>
      <c r="D3301" s="612"/>
      <c r="E3301" s="613"/>
      <c r="F3301" s="614"/>
      <c r="J3301" s="612"/>
      <c r="N3301" s="668"/>
      <c r="P3301" s="618"/>
      <c r="Q3301" s="618"/>
      <c r="R3301" s="618"/>
      <c r="S3301" s="618"/>
      <c r="T3301" s="618"/>
      <c r="U3301" s="618"/>
      <c r="V3301" s="618"/>
      <c r="W3301" s="618"/>
      <c r="X3301" s="618"/>
      <c r="Y3301" s="618"/>
      <c r="Z3301" s="618"/>
      <c r="AC3301" s="619"/>
      <c r="AD3301" s="620"/>
      <c r="AJ3301" s="668"/>
      <c r="AO3301" s="612"/>
      <c r="AP3301" s="612"/>
      <c r="AY3301" s="623"/>
      <c r="BD3301" s="611"/>
      <c r="BG3301" s="624"/>
      <c r="BH3301" s="625"/>
      <c r="BI3301" s="672"/>
      <c r="BO3301" s="612"/>
      <c r="BY3301" s="669"/>
      <c r="CA3301" s="669"/>
    </row>
    <row r="3302" spans="3:79" s="610" customFormat="1">
      <c r="C3302" s="611"/>
      <c r="D3302" s="612"/>
      <c r="E3302" s="613"/>
      <c r="F3302" s="614"/>
      <c r="J3302" s="612"/>
      <c r="N3302" s="668"/>
      <c r="P3302" s="618"/>
      <c r="Q3302" s="618"/>
      <c r="R3302" s="618"/>
      <c r="S3302" s="618"/>
      <c r="T3302" s="618"/>
      <c r="U3302" s="618"/>
      <c r="V3302" s="618"/>
      <c r="W3302" s="618"/>
      <c r="X3302" s="618"/>
      <c r="Y3302" s="618"/>
      <c r="Z3302" s="618"/>
      <c r="AC3302" s="619"/>
      <c r="AD3302" s="620"/>
      <c r="AJ3302" s="668"/>
      <c r="AO3302" s="612"/>
      <c r="AP3302" s="612"/>
      <c r="AY3302" s="623"/>
      <c r="BD3302" s="611"/>
      <c r="BG3302" s="624"/>
      <c r="BH3302" s="625"/>
      <c r="BI3302" s="672"/>
      <c r="BO3302" s="612"/>
      <c r="BY3302" s="669"/>
      <c r="CA3302" s="669"/>
    </row>
    <row r="3303" spans="3:79" s="610" customFormat="1">
      <c r="C3303" s="611"/>
      <c r="D3303" s="612"/>
      <c r="E3303" s="613"/>
      <c r="F3303" s="614"/>
      <c r="J3303" s="612"/>
      <c r="N3303" s="668"/>
      <c r="P3303" s="618"/>
      <c r="Q3303" s="618"/>
      <c r="R3303" s="618"/>
      <c r="S3303" s="618"/>
      <c r="T3303" s="618"/>
      <c r="U3303" s="618"/>
      <c r="V3303" s="618"/>
      <c r="W3303" s="618"/>
      <c r="X3303" s="618"/>
      <c r="Y3303" s="618"/>
      <c r="Z3303" s="618"/>
      <c r="AC3303" s="619"/>
      <c r="AD3303" s="620"/>
      <c r="AJ3303" s="668"/>
      <c r="AO3303" s="612"/>
      <c r="AP3303" s="612"/>
      <c r="AY3303" s="623"/>
      <c r="BD3303" s="611"/>
      <c r="BG3303" s="624"/>
      <c r="BH3303" s="625"/>
      <c r="BI3303" s="672"/>
      <c r="BO3303" s="612"/>
      <c r="BY3303" s="669"/>
      <c r="CA3303" s="669"/>
    </row>
    <row r="3304" spans="3:79" s="610" customFormat="1">
      <c r="C3304" s="611"/>
      <c r="D3304" s="612"/>
      <c r="E3304" s="613"/>
      <c r="F3304" s="614"/>
      <c r="J3304" s="612"/>
      <c r="N3304" s="668"/>
      <c r="P3304" s="618"/>
      <c r="Q3304" s="618"/>
      <c r="R3304" s="618"/>
      <c r="S3304" s="618"/>
      <c r="T3304" s="618"/>
      <c r="U3304" s="618"/>
      <c r="V3304" s="618"/>
      <c r="W3304" s="618"/>
      <c r="X3304" s="618"/>
      <c r="Y3304" s="618"/>
      <c r="Z3304" s="618"/>
      <c r="AC3304" s="619"/>
      <c r="AD3304" s="620"/>
      <c r="AJ3304" s="668"/>
      <c r="AO3304" s="612"/>
      <c r="AP3304" s="612"/>
      <c r="AY3304" s="623"/>
      <c r="BD3304" s="611"/>
      <c r="BG3304" s="624"/>
      <c r="BH3304" s="625"/>
      <c r="BI3304" s="672"/>
      <c r="BO3304" s="612"/>
      <c r="BY3304" s="669"/>
      <c r="CA3304" s="669"/>
    </row>
    <row r="3305" spans="3:79" s="610" customFormat="1">
      <c r="C3305" s="611"/>
      <c r="D3305" s="612"/>
      <c r="E3305" s="613"/>
      <c r="F3305" s="614"/>
      <c r="J3305" s="612"/>
      <c r="N3305" s="668"/>
      <c r="P3305" s="618"/>
      <c r="Q3305" s="618"/>
      <c r="R3305" s="618"/>
      <c r="S3305" s="618"/>
      <c r="T3305" s="618"/>
      <c r="U3305" s="618"/>
      <c r="V3305" s="618"/>
      <c r="W3305" s="618"/>
      <c r="X3305" s="618"/>
      <c r="Y3305" s="618"/>
      <c r="Z3305" s="618"/>
      <c r="AC3305" s="619"/>
      <c r="AD3305" s="620"/>
      <c r="AJ3305" s="668"/>
      <c r="AO3305" s="612"/>
      <c r="AP3305" s="612"/>
      <c r="AY3305" s="623"/>
      <c r="BD3305" s="611"/>
      <c r="BG3305" s="624"/>
      <c r="BH3305" s="625"/>
      <c r="BI3305" s="672"/>
      <c r="BO3305" s="612"/>
      <c r="BY3305" s="669"/>
      <c r="CA3305" s="669"/>
    </row>
    <row r="3306" spans="3:79" s="610" customFormat="1">
      <c r="C3306" s="611"/>
      <c r="D3306" s="612"/>
      <c r="E3306" s="613"/>
      <c r="F3306" s="614"/>
      <c r="J3306" s="612"/>
      <c r="N3306" s="668"/>
      <c r="P3306" s="618"/>
      <c r="Q3306" s="618"/>
      <c r="R3306" s="618"/>
      <c r="S3306" s="618"/>
      <c r="T3306" s="618"/>
      <c r="U3306" s="618"/>
      <c r="V3306" s="618"/>
      <c r="W3306" s="618"/>
      <c r="X3306" s="618"/>
      <c r="Y3306" s="618"/>
      <c r="Z3306" s="618"/>
      <c r="AC3306" s="619"/>
      <c r="AD3306" s="620"/>
      <c r="AJ3306" s="668"/>
      <c r="AO3306" s="612"/>
      <c r="AP3306" s="612"/>
      <c r="AY3306" s="623"/>
      <c r="BD3306" s="611"/>
      <c r="BG3306" s="624"/>
      <c r="BH3306" s="625"/>
      <c r="BI3306" s="672"/>
      <c r="BO3306" s="612"/>
      <c r="BY3306" s="669"/>
      <c r="CA3306" s="669"/>
    </row>
    <row r="3307" spans="3:79" s="610" customFormat="1">
      <c r="C3307" s="611"/>
      <c r="D3307" s="612"/>
      <c r="E3307" s="613"/>
      <c r="F3307" s="614"/>
      <c r="J3307" s="612"/>
      <c r="N3307" s="668"/>
      <c r="P3307" s="618"/>
      <c r="Q3307" s="618"/>
      <c r="R3307" s="618"/>
      <c r="S3307" s="618"/>
      <c r="T3307" s="618"/>
      <c r="U3307" s="618"/>
      <c r="V3307" s="618"/>
      <c r="W3307" s="618"/>
      <c r="X3307" s="618"/>
      <c r="Y3307" s="618"/>
      <c r="Z3307" s="618"/>
      <c r="AC3307" s="619"/>
      <c r="AD3307" s="620"/>
      <c r="AJ3307" s="668"/>
      <c r="AO3307" s="612"/>
      <c r="AP3307" s="612"/>
      <c r="AY3307" s="623"/>
      <c r="BD3307" s="611"/>
      <c r="BG3307" s="624"/>
      <c r="BH3307" s="625"/>
      <c r="BI3307" s="672"/>
      <c r="BO3307" s="612"/>
      <c r="BY3307" s="669"/>
      <c r="CA3307" s="669"/>
    </row>
    <row r="3308" spans="3:79" s="610" customFormat="1">
      <c r="C3308" s="611"/>
      <c r="D3308" s="612"/>
      <c r="E3308" s="613"/>
      <c r="F3308" s="614"/>
      <c r="J3308" s="612"/>
      <c r="N3308" s="668"/>
      <c r="P3308" s="618"/>
      <c r="Q3308" s="618"/>
      <c r="R3308" s="618"/>
      <c r="S3308" s="618"/>
      <c r="T3308" s="618"/>
      <c r="U3308" s="618"/>
      <c r="V3308" s="618"/>
      <c r="W3308" s="618"/>
      <c r="X3308" s="618"/>
      <c r="Y3308" s="618"/>
      <c r="Z3308" s="618"/>
      <c r="AC3308" s="619"/>
      <c r="AD3308" s="620"/>
      <c r="AJ3308" s="668"/>
      <c r="AO3308" s="612"/>
      <c r="AP3308" s="612"/>
      <c r="AY3308" s="623"/>
      <c r="BD3308" s="611"/>
      <c r="BG3308" s="624"/>
      <c r="BH3308" s="625"/>
      <c r="BI3308" s="672"/>
      <c r="BO3308" s="612"/>
      <c r="BY3308" s="669"/>
      <c r="CA3308" s="669"/>
    </row>
    <row r="3309" spans="3:79" s="610" customFormat="1">
      <c r="C3309" s="611"/>
      <c r="D3309" s="612"/>
      <c r="E3309" s="613"/>
      <c r="F3309" s="614"/>
      <c r="J3309" s="612"/>
      <c r="N3309" s="668"/>
      <c r="P3309" s="618"/>
      <c r="Q3309" s="618"/>
      <c r="R3309" s="618"/>
      <c r="S3309" s="618"/>
      <c r="T3309" s="618"/>
      <c r="U3309" s="618"/>
      <c r="V3309" s="618"/>
      <c r="W3309" s="618"/>
      <c r="X3309" s="618"/>
      <c r="Y3309" s="618"/>
      <c r="Z3309" s="618"/>
      <c r="AC3309" s="619"/>
      <c r="AD3309" s="620"/>
      <c r="AJ3309" s="668"/>
      <c r="AO3309" s="612"/>
      <c r="AP3309" s="612"/>
      <c r="AY3309" s="623"/>
      <c r="BD3309" s="611"/>
      <c r="BG3309" s="624"/>
      <c r="BH3309" s="625"/>
      <c r="BI3309" s="672"/>
      <c r="BO3309" s="612"/>
      <c r="BY3309" s="669"/>
      <c r="CA3309" s="669"/>
    </row>
    <row r="3310" spans="3:79" s="610" customFormat="1">
      <c r="C3310" s="611"/>
      <c r="D3310" s="612"/>
      <c r="E3310" s="613"/>
      <c r="F3310" s="614"/>
      <c r="J3310" s="612"/>
      <c r="N3310" s="668"/>
      <c r="P3310" s="618"/>
      <c r="Q3310" s="618"/>
      <c r="R3310" s="618"/>
      <c r="S3310" s="618"/>
      <c r="T3310" s="618"/>
      <c r="U3310" s="618"/>
      <c r="V3310" s="618"/>
      <c r="W3310" s="618"/>
      <c r="X3310" s="618"/>
      <c r="Y3310" s="618"/>
      <c r="Z3310" s="618"/>
      <c r="AC3310" s="619"/>
      <c r="AD3310" s="620"/>
      <c r="AJ3310" s="668"/>
      <c r="AO3310" s="612"/>
      <c r="AP3310" s="612"/>
      <c r="AY3310" s="623"/>
      <c r="BD3310" s="611"/>
      <c r="BG3310" s="624"/>
      <c r="BH3310" s="625"/>
      <c r="BI3310" s="672"/>
      <c r="BO3310" s="612"/>
      <c r="BY3310" s="669"/>
      <c r="CA3310" s="669"/>
    </row>
    <row r="3311" spans="3:79" s="610" customFormat="1">
      <c r="C3311" s="611"/>
      <c r="D3311" s="612"/>
      <c r="E3311" s="613"/>
      <c r="F3311" s="614"/>
      <c r="J3311" s="612"/>
      <c r="N3311" s="668"/>
      <c r="P3311" s="618"/>
      <c r="Q3311" s="618"/>
      <c r="R3311" s="618"/>
      <c r="S3311" s="618"/>
      <c r="T3311" s="618"/>
      <c r="U3311" s="618"/>
      <c r="V3311" s="618"/>
      <c r="W3311" s="618"/>
      <c r="X3311" s="618"/>
      <c r="Y3311" s="618"/>
      <c r="Z3311" s="618"/>
      <c r="AC3311" s="619"/>
      <c r="AD3311" s="620"/>
      <c r="AJ3311" s="668"/>
      <c r="AO3311" s="612"/>
      <c r="AP3311" s="612"/>
      <c r="AY3311" s="623"/>
      <c r="BD3311" s="611"/>
      <c r="BG3311" s="624"/>
      <c r="BH3311" s="625"/>
      <c r="BI3311" s="672"/>
      <c r="BO3311" s="612"/>
      <c r="BY3311" s="669"/>
      <c r="CA3311" s="669"/>
    </row>
    <row r="3312" spans="3:79" s="610" customFormat="1">
      <c r="C3312" s="611"/>
      <c r="D3312" s="612"/>
      <c r="E3312" s="613"/>
      <c r="F3312" s="614"/>
      <c r="J3312" s="612"/>
      <c r="N3312" s="668"/>
      <c r="P3312" s="618"/>
      <c r="Q3312" s="618"/>
      <c r="R3312" s="618"/>
      <c r="S3312" s="618"/>
      <c r="T3312" s="618"/>
      <c r="U3312" s="618"/>
      <c r="V3312" s="618"/>
      <c r="W3312" s="618"/>
      <c r="X3312" s="618"/>
      <c r="Y3312" s="618"/>
      <c r="Z3312" s="618"/>
      <c r="AC3312" s="619"/>
      <c r="AD3312" s="620"/>
      <c r="AJ3312" s="668"/>
      <c r="AO3312" s="612"/>
      <c r="AP3312" s="612"/>
      <c r="AY3312" s="623"/>
      <c r="BD3312" s="611"/>
      <c r="BG3312" s="624"/>
      <c r="BH3312" s="625"/>
      <c r="BI3312" s="672"/>
      <c r="BO3312" s="612"/>
      <c r="BY3312" s="669"/>
      <c r="CA3312" s="669"/>
    </row>
    <row r="3313" spans="3:79" s="610" customFormat="1">
      <c r="C3313" s="611"/>
      <c r="D3313" s="612"/>
      <c r="E3313" s="613"/>
      <c r="F3313" s="614"/>
      <c r="J3313" s="612"/>
      <c r="N3313" s="668"/>
      <c r="P3313" s="618"/>
      <c r="Q3313" s="618"/>
      <c r="R3313" s="618"/>
      <c r="S3313" s="618"/>
      <c r="T3313" s="618"/>
      <c r="U3313" s="618"/>
      <c r="V3313" s="618"/>
      <c r="W3313" s="618"/>
      <c r="X3313" s="618"/>
      <c r="Y3313" s="618"/>
      <c r="Z3313" s="618"/>
      <c r="AC3313" s="619"/>
      <c r="AD3313" s="620"/>
      <c r="AJ3313" s="668"/>
      <c r="AO3313" s="612"/>
      <c r="AP3313" s="612"/>
      <c r="AY3313" s="623"/>
      <c r="BD3313" s="611"/>
      <c r="BG3313" s="624"/>
      <c r="BH3313" s="625"/>
      <c r="BI3313" s="672"/>
      <c r="BO3313" s="612"/>
      <c r="BY3313" s="669"/>
      <c r="CA3313" s="669"/>
    </row>
    <row r="3314" spans="3:79" s="610" customFormat="1">
      <c r="C3314" s="611"/>
      <c r="D3314" s="612"/>
      <c r="E3314" s="613"/>
      <c r="F3314" s="614"/>
      <c r="J3314" s="612"/>
      <c r="N3314" s="668"/>
      <c r="P3314" s="618"/>
      <c r="Q3314" s="618"/>
      <c r="R3314" s="618"/>
      <c r="S3314" s="618"/>
      <c r="T3314" s="618"/>
      <c r="U3314" s="618"/>
      <c r="V3314" s="618"/>
      <c r="W3314" s="618"/>
      <c r="X3314" s="618"/>
      <c r="Y3314" s="618"/>
      <c r="Z3314" s="618"/>
      <c r="AC3314" s="619"/>
      <c r="AD3314" s="620"/>
      <c r="AJ3314" s="668"/>
      <c r="AO3314" s="612"/>
      <c r="AP3314" s="612"/>
      <c r="AY3314" s="623"/>
      <c r="BD3314" s="611"/>
      <c r="BG3314" s="624"/>
      <c r="BH3314" s="625"/>
      <c r="BI3314" s="672"/>
      <c r="BO3314" s="612"/>
      <c r="BY3314" s="669"/>
      <c r="CA3314" s="669"/>
    </row>
    <row r="3315" spans="3:79" s="610" customFormat="1">
      <c r="C3315" s="611"/>
      <c r="D3315" s="612"/>
      <c r="E3315" s="613"/>
      <c r="F3315" s="614"/>
      <c r="J3315" s="612"/>
      <c r="N3315" s="668"/>
      <c r="P3315" s="618"/>
      <c r="Q3315" s="618"/>
      <c r="R3315" s="618"/>
      <c r="S3315" s="618"/>
      <c r="T3315" s="618"/>
      <c r="U3315" s="618"/>
      <c r="V3315" s="618"/>
      <c r="W3315" s="618"/>
      <c r="X3315" s="618"/>
      <c r="Y3315" s="618"/>
      <c r="Z3315" s="618"/>
      <c r="AC3315" s="619"/>
      <c r="AD3315" s="620"/>
      <c r="AJ3315" s="668"/>
      <c r="AO3315" s="612"/>
      <c r="AP3315" s="612"/>
      <c r="AY3315" s="623"/>
      <c r="BD3315" s="611"/>
      <c r="BG3315" s="624"/>
      <c r="BH3315" s="625"/>
      <c r="BI3315" s="672"/>
      <c r="BO3315" s="612"/>
      <c r="BY3315" s="669"/>
      <c r="CA3315" s="669"/>
    </row>
    <row r="3316" spans="3:79" s="610" customFormat="1">
      <c r="C3316" s="611"/>
      <c r="D3316" s="612"/>
      <c r="E3316" s="613"/>
      <c r="F3316" s="614"/>
      <c r="J3316" s="612"/>
      <c r="N3316" s="668"/>
      <c r="P3316" s="618"/>
      <c r="Q3316" s="618"/>
      <c r="R3316" s="618"/>
      <c r="S3316" s="618"/>
      <c r="T3316" s="618"/>
      <c r="U3316" s="618"/>
      <c r="V3316" s="618"/>
      <c r="W3316" s="618"/>
      <c r="X3316" s="618"/>
      <c r="Y3316" s="618"/>
      <c r="Z3316" s="618"/>
      <c r="AC3316" s="619"/>
      <c r="AD3316" s="620"/>
      <c r="AJ3316" s="668"/>
      <c r="AO3316" s="612"/>
      <c r="AP3316" s="612"/>
      <c r="AY3316" s="623"/>
      <c r="BD3316" s="611"/>
      <c r="BG3316" s="624"/>
      <c r="BH3316" s="625"/>
      <c r="BI3316" s="672"/>
      <c r="BO3316" s="612"/>
      <c r="BY3316" s="669"/>
      <c r="CA3316" s="669"/>
    </row>
    <row r="3317" spans="3:79" s="610" customFormat="1">
      <c r="C3317" s="611"/>
      <c r="D3317" s="612"/>
      <c r="E3317" s="613"/>
      <c r="F3317" s="614"/>
      <c r="J3317" s="612"/>
      <c r="N3317" s="668"/>
      <c r="P3317" s="618"/>
      <c r="Q3317" s="618"/>
      <c r="R3317" s="618"/>
      <c r="S3317" s="618"/>
      <c r="T3317" s="618"/>
      <c r="U3317" s="618"/>
      <c r="V3317" s="618"/>
      <c r="W3317" s="618"/>
      <c r="X3317" s="618"/>
      <c r="Y3317" s="618"/>
      <c r="Z3317" s="618"/>
      <c r="AC3317" s="619"/>
      <c r="AD3317" s="620"/>
      <c r="AJ3317" s="668"/>
      <c r="AO3317" s="612"/>
      <c r="AP3317" s="612"/>
      <c r="AY3317" s="623"/>
      <c r="BD3317" s="611"/>
      <c r="BG3317" s="624"/>
      <c r="BH3317" s="625"/>
      <c r="BI3317" s="672"/>
      <c r="BO3317" s="612"/>
      <c r="BY3317" s="669"/>
      <c r="CA3317" s="669"/>
    </row>
    <row r="3318" spans="3:79" s="610" customFormat="1">
      <c r="C3318" s="611"/>
      <c r="D3318" s="612"/>
      <c r="E3318" s="613"/>
      <c r="F3318" s="614"/>
      <c r="J3318" s="612"/>
      <c r="N3318" s="668"/>
      <c r="P3318" s="618"/>
      <c r="Q3318" s="618"/>
      <c r="R3318" s="618"/>
      <c r="S3318" s="618"/>
      <c r="T3318" s="618"/>
      <c r="U3318" s="618"/>
      <c r="V3318" s="618"/>
      <c r="W3318" s="618"/>
      <c r="X3318" s="618"/>
      <c r="Y3318" s="618"/>
      <c r="Z3318" s="618"/>
      <c r="AC3318" s="619"/>
      <c r="AD3318" s="620"/>
      <c r="AJ3318" s="668"/>
      <c r="AO3318" s="612"/>
      <c r="AP3318" s="612"/>
      <c r="AY3318" s="623"/>
      <c r="BD3318" s="611"/>
      <c r="BG3318" s="624"/>
      <c r="BH3318" s="625"/>
      <c r="BI3318" s="672"/>
      <c r="BO3318" s="612"/>
      <c r="BY3318" s="669"/>
      <c r="CA3318" s="669"/>
    </row>
    <row r="3319" spans="3:79" s="610" customFormat="1">
      <c r="C3319" s="611"/>
      <c r="D3319" s="612"/>
      <c r="E3319" s="613"/>
      <c r="F3319" s="614"/>
      <c r="J3319" s="612"/>
      <c r="N3319" s="668"/>
      <c r="P3319" s="618"/>
      <c r="Q3319" s="618"/>
      <c r="R3319" s="618"/>
      <c r="S3319" s="618"/>
      <c r="T3319" s="618"/>
      <c r="U3319" s="618"/>
      <c r="V3319" s="618"/>
      <c r="W3319" s="618"/>
      <c r="X3319" s="618"/>
      <c r="Y3319" s="618"/>
      <c r="Z3319" s="618"/>
      <c r="AC3319" s="619"/>
      <c r="AD3319" s="620"/>
      <c r="AJ3319" s="668"/>
      <c r="AO3319" s="612"/>
      <c r="AP3319" s="612"/>
      <c r="AY3319" s="623"/>
      <c r="BD3319" s="611"/>
      <c r="BG3319" s="624"/>
      <c r="BH3319" s="625"/>
      <c r="BI3319" s="672"/>
      <c r="BO3319" s="612"/>
      <c r="BY3319" s="669"/>
      <c r="CA3319" s="669"/>
    </row>
    <row r="3320" spans="3:79" s="610" customFormat="1">
      <c r="C3320" s="611"/>
      <c r="D3320" s="612"/>
      <c r="E3320" s="613"/>
      <c r="F3320" s="614"/>
      <c r="J3320" s="612"/>
      <c r="N3320" s="668"/>
      <c r="P3320" s="618"/>
      <c r="Q3320" s="618"/>
      <c r="R3320" s="618"/>
      <c r="S3320" s="618"/>
      <c r="T3320" s="618"/>
      <c r="U3320" s="618"/>
      <c r="V3320" s="618"/>
      <c r="W3320" s="618"/>
      <c r="X3320" s="618"/>
      <c r="Y3320" s="618"/>
      <c r="Z3320" s="618"/>
      <c r="AC3320" s="619"/>
      <c r="AD3320" s="620"/>
      <c r="AJ3320" s="668"/>
      <c r="AO3320" s="612"/>
      <c r="AP3320" s="612"/>
      <c r="AY3320" s="623"/>
      <c r="BD3320" s="611"/>
      <c r="BG3320" s="624"/>
      <c r="BH3320" s="625"/>
      <c r="BI3320" s="672"/>
      <c r="BO3320" s="612"/>
      <c r="BY3320" s="669"/>
      <c r="CA3320" s="669"/>
    </row>
    <row r="3321" spans="3:79" s="610" customFormat="1">
      <c r="C3321" s="611"/>
      <c r="D3321" s="612"/>
      <c r="E3321" s="613"/>
      <c r="F3321" s="614"/>
      <c r="J3321" s="612"/>
      <c r="N3321" s="668"/>
      <c r="P3321" s="618"/>
      <c r="Q3321" s="618"/>
      <c r="R3321" s="618"/>
      <c r="S3321" s="618"/>
      <c r="T3321" s="618"/>
      <c r="U3321" s="618"/>
      <c r="V3321" s="618"/>
      <c r="W3321" s="618"/>
      <c r="X3321" s="618"/>
      <c r="Y3321" s="618"/>
      <c r="Z3321" s="618"/>
      <c r="AC3321" s="619"/>
      <c r="AD3321" s="620"/>
      <c r="AJ3321" s="668"/>
      <c r="AO3321" s="612"/>
      <c r="AP3321" s="612"/>
      <c r="AY3321" s="623"/>
      <c r="BD3321" s="611"/>
      <c r="BG3321" s="624"/>
      <c r="BH3321" s="625"/>
      <c r="BI3321" s="672"/>
      <c r="BO3321" s="612"/>
      <c r="BY3321" s="669"/>
      <c r="CA3321" s="669"/>
    </row>
    <row r="3322" spans="3:79" s="610" customFormat="1">
      <c r="C3322" s="611"/>
      <c r="D3322" s="612"/>
      <c r="E3322" s="613"/>
      <c r="F3322" s="614"/>
      <c r="J3322" s="612"/>
      <c r="N3322" s="668"/>
      <c r="P3322" s="618"/>
      <c r="Q3322" s="618"/>
      <c r="R3322" s="618"/>
      <c r="S3322" s="618"/>
      <c r="T3322" s="618"/>
      <c r="U3322" s="618"/>
      <c r="V3322" s="618"/>
      <c r="W3322" s="618"/>
      <c r="X3322" s="618"/>
      <c r="Y3322" s="618"/>
      <c r="Z3322" s="618"/>
      <c r="AC3322" s="619"/>
      <c r="AD3322" s="620"/>
      <c r="AJ3322" s="668"/>
      <c r="AO3322" s="612"/>
      <c r="AP3322" s="612"/>
      <c r="AY3322" s="623"/>
      <c r="BD3322" s="611"/>
      <c r="BG3322" s="624"/>
      <c r="BH3322" s="625"/>
      <c r="BI3322" s="672"/>
      <c r="BO3322" s="612"/>
      <c r="BY3322" s="669"/>
      <c r="CA3322" s="669"/>
    </row>
    <row r="3323" spans="3:79" s="610" customFormat="1">
      <c r="C3323" s="611"/>
      <c r="D3323" s="612"/>
      <c r="E3323" s="613"/>
      <c r="F3323" s="614"/>
      <c r="J3323" s="612"/>
      <c r="N3323" s="668"/>
      <c r="P3323" s="618"/>
      <c r="Q3323" s="618"/>
      <c r="R3323" s="618"/>
      <c r="S3323" s="618"/>
      <c r="T3323" s="618"/>
      <c r="U3323" s="618"/>
      <c r="V3323" s="618"/>
      <c r="W3323" s="618"/>
      <c r="X3323" s="618"/>
      <c r="Y3323" s="618"/>
      <c r="Z3323" s="618"/>
      <c r="AC3323" s="619"/>
      <c r="AD3323" s="620"/>
      <c r="AJ3323" s="668"/>
      <c r="AO3323" s="612"/>
      <c r="AP3323" s="612"/>
      <c r="AY3323" s="623"/>
      <c r="BD3323" s="611"/>
      <c r="BG3323" s="624"/>
      <c r="BH3323" s="625"/>
      <c r="BI3323" s="672"/>
      <c r="BO3323" s="612"/>
      <c r="BY3323" s="669"/>
      <c r="CA3323" s="669"/>
    </row>
    <row r="3324" spans="3:79" s="610" customFormat="1">
      <c r="C3324" s="611"/>
      <c r="D3324" s="612"/>
      <c r="E3324" s="613"/>
      <c r="F3324" s="614"/>
      <c r="J3324" s="612"/>
      <c r="N3324" s="668"/>
      <c r="P3324" s="618"/>
      <c r="Q3324" s="618"/>
      <c r="R3324" s="618"/>
      <c r="S3324" s="618"/>
      <c r="T3324" s="618"/>
      <c r="U3324" s="618"/>
      <c r="V3324" s="618"/>
      <c r="W3324" s="618"/>
      <c r="X3324" s="618"/>
      <c r="Y3324" s="618"/>
      <c r="Z3324" s="618"/>
      <c r="AC3324" s="619"/>
      <c r="AD3324" s="620"/>
      <c r="AJ3324" s="668"/>
      <c r="AO3324" s="612"/>
      <c r="AP3324" s="612"/>
      <c r="AY3324" s="623"/>
      <c r="BD3324" s="611"/>
      <c r="BG3324" s="624"/>
      <c r="BH3324" s="625"/>
      <c r="BI3324" s="672"/>
      <c r="BO3324" s="612"/>
      <c r="BY3324" s="669"/>
      <c r="CA3324" s="669"/>
    </row>
    <row r="3325" spans="3:79" s="610" customFormat="1">
      <c r="C3325" s="611"/>
      <c r="D3325" s="612"/>
      <c r="E3325" s="613"/>
      <c r="F3325" s="614"/>
      <c r="J3325" s="612"/>
      <c r="N3325" s="668"/>
      <c r="P3325" s="618"/>
      <c r="Q3325" s="618"/>
      <c r="R3325" s="618"/>
      <c r="S3325" s="618"/>
      <c r="T3325" s="618"/>
      <c r="U3325" s="618"/>
      <c r="V3325" s="618"/>
      <c r="W3325" s="618"/>
      <c r="X3325" s="618"/>
      <c r="Y3325" s="618"/>
      <c r="Z3325" s="618"/>
      <c r="AC3325" s="619"/>
      <c r="AD3325" s="620"/>
      <c r="AJ3325" s="668"/>
      <c r="AO3325" s="612"/>
      <c r="AP3325" s="612"/>
      <c r="AY3325" s="623"/>
      <c r="BD3325" s="611"/>
      <c r="BG3325" s="624"/>
      <c r="BH3325" s="625"/>
      <c r="BI3325" s="672"/>
      <c r="BO3325" s="612"/>
      <c r="BY3325" s="669"/>
      <c r="CA3325" s="669"/>
    </row>
    <row r="3326" spans="3:79" s="610" customFormat="1">
      <c r="C3326" s="611"/>
      <c r="D3326" s="612"/>
      <c r="E3326" s="613"/>
      <c r="F3326" s="614"/>
      <c r="J3326" s="612"/>
      <c r="N3326" s="668"/>
      <c r="P3326" s="618"/>
      <c r="Q3326" s="618"/>
      <c r="R3326" s="618"/>
      <c r="S3326" s="618"/>
      <c r="T3326" s="618"/>
      <c r="U3326" s="618"/>
      <c r="V3326" s="618"/>
      <c r="W3326" s="618"/>
      <c r="X3326" s="618"/>
      <c r="Y3326" s="618"/>
      <c r="Z3326" s="618"/>
      <c r="AC3326" s="619"/>
      <c r="AD3326" s="620"/>
      <c r="AJ3326" s="668"/>
      <c r="AO3326" s="612"/>
      <c r="AP3326" s="612"/>
      <c r="AY3326" s="623"/>
      <c r="BD3326" s="611"/>
      <c r="BG3326" s="624"/>
      <c r="BH3326" s="625"/>
      <c r="BI3326" s="672"/>
      <c r="BO3326" s="612"/>
      <c r="BY3326" s="669"/>
      <c r="CA3326" s="669"/>
    </row>
    <row r="3327" spans="3:79" s="610" customFormat="1">
      <c r="C3327" s="611"/>
      <c r="D3327" s="612"/>
      <c r="E3327" s="613"/>
      <c r="F3327" s="614"/>
      <c r="J3327" s="612"/>
      <c r="N3327" s="668"/>
      <c r="P3327" s="618"/>
      <c r="Q3327" s="618"/>
      <c r="R3327" s="618"/>
      <c r="S3327" s="618"/>
      <c r="T3327" s="618"/>
      <c r="U3327" s="618"/>
      <c r="V3327" s="618"/>
      <c r="W3327" s="618"/>
      <c r="X3327" s="618"/>
      <c r="Y3327" s="618"/>
      <c r="Z3327" s="618"/>
      <c r="AC3327" s="619"/>
      <c r="AD3327" s="620"/>
      <c r="AJ3327" s="668"/>
      <c r="AO3327" s="612"/>
      <c r="AP3327" s="612"/>
      <c r="AY3327" s="623"/>
      <c r="BD3327" s="611"/>
      <c r="BG3327" s="624"/>
      <c r="BH3327" s="625"/>
      <c r="BI3327" s="672"/>
      <c r="BO3327" s="612"/>
      <c r="BY3327" s="669"/>
      <c r="CA3327" s="669"/>
    </row>
    <row r="3328" spans="3:79" s="610" customFormat="1">
      <c r="C3328" s="611"/>
      <c r="D3328" s="612"/>
      <c r="E3328" s="613"/>
      <c r="F3328" s="614"/>
      <c r="J3328" s="612"/>
      <c r="N3328" s="668"/>
      <c r="P3328" s="618"/>
      <c r="Q3328" s="618"/>
      <c r="R3328" s="618"/>
      <c r="S3328" s="618"/>
      <c r="T3328" s="618"/>
      <c r="U3328" s="618"/>
      <c r="V3328" s="618"/>
      <c r="W3328" s="618"/>
      <c r="X3328" s="618"/>
      <c r="Y3328" s="618"/>
      <c r="Z3328" s="618"/>
      <c r="AC3328" s="619"/>
      <c r="AD3328" s="620"/>
      <c r="AJ3328" s="668"/>
      <c r="AO3328" s="612"/>
      <c r="AP3328" s="612"/>
      <c r="AY3328" s="623"/>
      <c r="BD3328" s="611"/>
      <c r="BG3328" s="624"/>
      <c r="BH3328" s="625"/>
      <c r="BI3328" s="672"/>
      <c r="BO3328" s="612"/>
      <c r="BY3328" s="669"/>
      <c r="CA3328" s="669"/>
    </row>
    <row r="3329" spans="3:79" s="610" customFormat="1">
      <c r="C3329" s="611"/>
      <c r="D3329" s="612"/>
      <c r="E3329" s="613"/>
      <c r="F3329" s="614"/>
      <c r="J3329" s="612"/>
      <c r="N3329" s="668"/>
      <c r="P3329" s="618"/>
      <c r="Q3329" s="618"/>
      <c r="R3329" s="618"/>
      <c r="S3329" s="618"/>
      <c r="T3329" s="618"/>
      <c r="U3329" s="618"/>
      <c r="V3329" s="618"/>
      <c r="W3329" s="618"/>
      <c r="X3329" s="618"/>
      <c r="Y3329" s="618"/>
      <c r="Z3329" s="618"/>
      <c r="AC3329" s="619"/>
      <c r="AD3329" s="620"/>
      <c r="AJ3329" s="668"/>
      <c r="AO3329" s="612"/>
      <c r="AP3329" s="612"/>
      <c r="AY3329" s="623"/>
      <c r="BD3329" s="611"/>
      <c r="BG3329" s="624"/>
      <c r="BH3329" s="625"/>
      <c r="BI3329" s="672"/>
      <c r="BO3329" s="612"/>
      <c r="BY3329" s="669"/>
      <c r="CA3329" s="669"/>
    </row>
    <row r="3330" spans="3:79" s="610" customFormat="1">
      <c r="C3330" s="611"/>
      <c r="D3330" s="612"/>
      <c r="E3330" s="613"/>
      <c r="F3330" s="614"/>
      <c r="J3330" s="612"/>
      <c r="N3330" s="668"/>
      <c r="P3330" s="618"/>
      <c r="Q3330" s="618"/>
      <c r="R3330" s="618"/>
      <c r="S3330" s="618"/>
      <c r="T3330" s="618"/>
      <c r="U3330" s="618"/>
      <c r="V3330" s="618"/>
      <c r="W3330" s="618"/>
      <c r="X3330" s="618"/>
      <c r="Y3330" s="618"/>
      <c r="Z3330" s="618"/>
      <c r="AC3330" s="619"/>
      <c r="AD3330" s="620"/>
      <c r="AJ3330" s="668"/>
      <c r="AO3330" s="612"/>
      <c r="AP3330" s="612"/>
      <c r="AY3330" s="623"/>
      <c r="BD3330" s="611"/>
      <c r="BG3330" s="624"/>
      <c r="BH3330" s="625"/>
      <c r="BI3330" s="672"/>
      <c r="BO3330" s="612"/>
      <c r="BY3330" s="669"/>
      <c r="CA3330" s="669"/>
    </row>
    <row r="3331" spans="3:79" s="610" customFormat="1">
      <c r="C3331" s="611"/>
      <c r="D3331" s="612"/>
      <c r="E3331" s="613"/>
      <c r="F3331" s="614"/>
      <c r="J3331" s="612"/>
      <c r="N3331" s="668"/>
      <c r="P3331" s="618"/>
      <c r="Q3331" s="618"/>
      <c r="R3331" s="618"/>
      <c r="S3331" s="618"/>
      <c r="T3331" s="618"/>
      <c r="U3331" s="618"/>
      <c r="V3331" s="618"/>
      <c r="W3331" s="618"/>
      <c r="X3331" s="618"/>
      <c r="Y3331" s="618"/>
      <c r="Z3331" s="618"/>
      <c r="AC3331" s="619"/>
      <c r="AD3331" s="620"/>
      <c r="AJ3331" s="668"/>
      <c r="AO3331" s="612"/>
      <c r="AP3331" s="612"/>
      <c r="AY3331" s="623"/>
      <c r="BD3331" s="611"/>
      <c r="BG3331" s="624"/>
      <c r="BH3331" s="625"/>
      <c r="BI3331" s="672"/>
      <c r="BO3331" s="612"/>
      <c r="BY3331" s="669"/>
      <c r="CA3331" s="669"/>
    </row>
    <row r="3332" spans="3:79" s="610" customFormat="1">
      <c r="C3332" s="611"/>
      <c r="D3332" s="612"/>
      <c r="E3332" s="613"/>
      <c r="F3332" s="614"/>
      <c r="J3332" s="612"/>
      <c r="N3332" s="668"/>
      <c r="P3332" s="618"/>
      <c r="Q3332" s="618"/>
      <c r="R3332" s="618"/>
      <c r="S3332" s="618"/>
      <c r="T3332" s="618"/>
      <c r="U3332" s="618"/>
      <c r="V3332" s="618"/>
      <c r="W3332" s="618"/>
      <c r="X3332" s="618"/>
      <c r="Y3332" s="618"/>
      <c r="Z3332" s="618"/>
      <c r="AC3332" s="619"/>
      <c r="AD3332" s="620"/>
      <c r="AJ3332" s="668"/>
      <c r="AO3332" s="612"/>
      <c r="AP3332" s="612"/>
      <c r="AY3332" s="623"/>
      <c r="BD3332" s="611"/>
      <c r="BG3332" s="624"/>
      <c r="BH3332" s="625"/>
      <c r="BI3332" s="672"/>
      <c r="BO3332" s="612"/>
      <c r="BY3332" s="669"/>
      <c r="CA3332" s="669"/>
    </row>
    <row r="3333" spans="3:79" s="610" customFormat="1">
      <c r="C3333" s="611"/>
      <c r="D3333" s="612"/>
      <c r="E3333" s="613"/>
      <c r="F3333" s="614"/>
      <c r="J3333" s="612"/>
      <c r="N3333" s="668"/>
      <c r="P3333" s="618"/>
      <c r="Q3333" s="618"/>
      <c r="R3333" s="618"/>
      <c r="S3333" s="618"/>
      <c r="T3333" s="618"/>
      <c r="U3333" s="618"/>
      <c r="V3333" s="618"/>
      <c r="W3333" s="618"/>
      <c r="X3333" s="618"/>
      <c r="Y3333" s="618"/>
      <c r="Z3333" s="618"/>
      <c r="AC3333" s="619"/>
      <c r="AD3333" s="620"/>
      <c r="AJ3333" s="668"/>
      <c r="AO3333" s="612"/>
      <c r="AP3333" s="612"/>
      <c r="AY3333" s="623"/>
      <c r="BD3333" s="611"/>
      <c r="BG3333" s="624"/>
      <c r="BH3333" s="625"/>
      <c r="BI3333" s="672"/>
      <c r="BO3333" s="612"/>
      <c r="BY3333" s="669"/>
      <c r="CA3333" s="669"/>
    </row>
    <row r="3334" spans="3:79" s="610" customFormat="1">
      <c r="C3334" s="611"/>
      <c r="D3334" s="612"/>
      <c r="E3334" s="613"/>
      <c r="F3334" s="614"/>
      <c r="J3334" s="612"/>
      <c r="N3334" s="668"/>
      <c r="P3334" s="618"/>
      <c r="Q3334" s="618"/>
      <c r="R3334" s="618"/>
      <c r="S3334" s="618"/>
      <c r="T3334" s="618"/>
      <c r="U3334" s="618"/>
      <c r="V3334" s="618"/>
      <c r="W3334" s="618"/>
      <c r="X3334" s="618"/>
      <c r="Y3334" s="618"/>
      <c r="Z3334" s="618"/>
      <c r="AC3334" s="619"/>
      <c r="AD3334" s="620"/>
      <c r="AJ3334" s="668"/>
      <c r="AO3334" s="612"/>
      <c r="AP3334" s="612"/>
      <c r="AY3334" s="623"/>
      <c r="BD3334" s="611"/>
      <c r="BG3334" s="624"/>
      <c r="BH3334" s="625"/>
      <c r="BI3334" s="672"/>
      <c r="BO3334" s="612"/>
      <c r="BY3334" s="669"/>
      <c r="CA3334" s="669"/>
    </row>
    <row r="3335" spans="3:79" s="610" customFormat="1">
      <c r="C3335" s="611"/>
      <c r="D3335" s="612"/>
      <c r="E3335" s="613"/>
      <c r="F3335" s="614"/>
      <c r="J3335" s="612"/>
      <c r="N3335" s="668"/>
      <c r="P3335" s="618"/>
      <c r="Q3335" s="618"/>
      <c r="R3335" s="618"/>
      <c r="S3335" s="618"/>
      <c r="T3335" s="618"/>
      <c r="U3335" s="618"/>
      <c r="V3335" s="618"/>
      <c r="W3335" s="618"/>
      <c r="X3335" s="618"/>
      <c r="Y3335" s="618"/>
      <c r="Z3335" s="618"/>
      <c r="AC3335" s="619"/>
      <c r="AD3335" s="620"/>
      <c r="AJ3335" s="668"/>
      <c r="AO3335" s="612"/>
      <c r="AP3335" s="612"/>
      <c r="AY3335" s="623"/>
      <c r="BD3335" s="611"/>
      <c r="BG3335" s="624"/>
      <c r="BH3335" s="625"/>
      <c r="BI3335" s="672"/>
      <c r="BO3335" s="612"/>
      <c r="BY3335" s="669"/>
      <c r="CA3335" s="669"/>
    </row>
    <row r="3336" spans="3:79" s="610" customFormat="1">
      <c r="C3336" s="611"/>
      <c r="D3336" s="612"/>
      <c r="E3336" s="613"/>
      <c r="F3336" s="614"/>
      <c r="J3336" s="612"/>
      <c r="N3336" s="668"/>
      <c r="P3336" s="618"/>
      <c r="Q3336" s="618"/>
      <c r="R3336" s="618"/>
      <c r="S3336" s="618"/>
      <c r="T3336" s="618"/>
      <c r="U3336" s="618"/>
      <c r="V3336" s="618"/>
      <c r="W3336" s="618"/>
      <c r="X3336" s="618"/>
      <c r="Y3336" s="618"/>
      <c r="Z3336" s="618"/>
      <c r="AC3336" s="619"/>
      <c r="AD3336" s="620"/>
      <c r="AJ3336" s="668"/>
      <c r="AO3336" s="612"/>
      <c r="AP3336" s="612"/>
      <c r="AY3336" s="623"/>
      <c r="BD3336" s="611"/>
      <c r="BG3336" s="624"/>
      <c r="BH3336" s="625"/>
      <c r="BI3336" s="672"/>
      <c r="BO3336" s="612"/>
      <c r="BY3336" s="669"/>
      <c r="CA3336" s="669"/>
    </row>
    <row r="3337" spans="3:79" s="610" customFormat="1">
      <c r="C3337" s="611"/>
      <c r="D3337" s="612"/>
      <c r="E3337" s="613"/>
      <c r="F3337" s="614"/>
      <c r="J3337" s="612"/>
      <c r="N3337" s="668"/>
      <c r="P3337" s="618"/>
      <c r="Q3337" s="618"/>
      <c r="R3337" s="618"/>
      <c r="S3337" s="618"/>
      <c r="T3337" s="618"/>
      <c r="U3337" s="618"/>
      <c r="V3337" s="618"/>
      <c r="W3337" s="618"/>
      <c r="X3337" s="618"/>
      <c r="Y3337" s="618"/>
      <c r="Z3337" s="618"/>
      <c r="AC3337" s="619"/>
      <c r="AD3337" s="620"/>
      <c r="AJ3337" s="668"/>
      <c r="AO3337" s="612"/>
      <c r="AP3337" s="612"/>
      <c r="AY3337" s="623"/>
      <c r="BD3337" s="611"/>
      <c r="BG3337" s="624"/>
      <c r="BH3337" s="625"/>
      <c r="BI3337" s="672"/>
      <c r="BO3337" s="612"/>
      <c r="BY3337" s="669"/>
      <c r="CA3337" s="669"/>
    </row>
    <row r="3338" spans="3:79" s="610" customFormat="1">
      <c r="C3338" s="611"/>
      <c r="D3338" s="612"/>
      <c r="E3338" s="613"/>
      <c r="F3338" s="614"/>
      <c r="J3338" s="612"/>
      <c r="N3338" s="668"/>
      <c r="P3338" s="618"/>
      <c r="Q3338" s="618"/>
      <c r="R3338" s="618"/>
      <c r="S3338" s="618"/>
      <c r="T3338" s="618"/>
      <c r="U3338" s="618"/>
      <c r="V3338" s="618"/>
      <c r="W3338" s="618"/>
      <c r="X3338" s="618"/>
      <c r="Y3338" s="618"/>
      <c r="Z3338" s="618"/>
      <c r="AC3338" s="619"/>
      <c r="AD3338" s="620"/>
      <c r="AJ3338" s="668"/>
      <c r="AO3338" s="612"/>
      <c r="AP3338" s="612"/>
      <c r="AY3338" s="623"/>
      <c r="BD3338" s="611"/>
      <c r="BG3338" s="624"/>
      <c r="BH3338" s="625"/>
      <c r="BI3338" s="672"/>
      <c r="BO3338" s="612"/>
      <c r="BY3338" s="669"/>
      <c r="CA3338" s="669"/>
    </row>
    <row r="3339" spans="3:79" s="610" customFormat="1">
      <c r="C3339" s="611"/>
      <c r="D3339" s="612"/>
      <c r="E3339" s="613"/>
      <c r="F3339" s="614"/>
      <c r="J3339" s="612"/>
      <c r="N3339" s="668"/>
      <c r="P3339" s="618"/>
      <c r="Q3339" s="618"/>
      <c r="R3339" s="618"/>
      <c r="S3339" s="618"/>
      <c r="T3339" s="618"/>
      <c r="U3339" s="618"/>
      <c r="V3339" s="618"/>
      <c r="W3339" s="618"/>
      <c r="X3339" s="618"/>
      <c r="Y3339" s="618"/>
      <c r="Z3339" s="618"/>
      <c r="AC3339" s="619"/>
      <c r="AD3339" s="620"/>
      <c r="AJ3339" s="668"/>
      <c r="AO3339" s="612"/>
      <c r="AP3339" s="612"/>
      <c r="AY3339" s="623"/>
      <c r="BD3339" s="611"/>
      <c r="BG3339" s="624"/>
      <c r="BH3339" s="625"/>
      <c r="BI3339" s="672"/>
      <c r="BO3339" s="612"/>
      <c r="BY3339" s="669"/>
      <c r="CA3339" s="669"/>
    </row>
    <row r="3340" spans="3:79" s="610" customFormat="1">
      <c r="C3340" s="611"/>
      <c r="D3340" s="612"/>
      <c r="E3340" s="613"/>
      <c r="F3340" s="614"/>
      <c r="J3340" s="612"/>
      <c r="N3340" s="668"/>
      <c r="P3340" s="618"/>
      <c r="Q3340" s="618"/>
      <c r="R3340" s="618"/>
      <c r="S3340" s="618"/>
      <c r="T3340" s="618"/>
      <c r="U3340" s="618"/>
      <c r="V3340" s="618"/>
      <c r="W3340" s="618"/>
      <c r="X3340" s="618"/>
      <c r="Y3340" s="618"/>
      <c r="Z3340" s="618"/>
      <c r="AC3340" s="619"/>
      <c r="AD3340" s="620"/>
      <c r="AJ3340" s="668"/>
      <c r="AO3340" s="612"/>
      <c r="AP3340" s="612"/>
      <c r="AY3340" s="623"/>
      <c r="BD3340" s="611"/>
      <c r="BG3340" s="624"/>
      <c r="BH3340" s="625"/>
      <c r="BI3340" s="672"/>
      <c r="BO3340" s="612"/>
      <c r="BY3340" s="669"/>
      <c r="CA3340" s="669"/>
    </row>
    <row r="3341" spans="3:79" s="610" customFormat="1">
      <c r="C3341" s="611"/>
      <c r="D3341" s="612"/>
      <c r="E3341" s="613"/>
      <c r="F3341" s="614"/>
      <c r="J3341" s="612"/>
      <c r="N3341" s="668"/>
      <c r="P3341" s="618"/>
      <c r="Q3341" s="618"/>
      <c r="R3341" s="618"/>
      <c r="S3341" s="618"/>
      <c r="T3341" s="618"/>
      <c r="U3341" s="618"/>
      <c r="V3341" s="618"/>
      <c r="W3341" s="618"/>
      <c r="X3341" s="618"/>
      <c r="Y3341" s="618"/>
      <c r="Z3341" s="618"/>
      <c r="AC3341" s="619"/>
      <c r="AD3341" s="620"/>
      <c r="AJ3341" s="668"/>
      <c r="AO3341" s="612"/>
      <c r="AP3341" s="612"/>
      <c r="AY3341" s="623"/>
      <c r="BD3341" s="611"/>
      <c r="BG3341" s="624"/>
      <c r="BH3341" s="625"/>
      <c r="BI3341" s="672"/>
      <c r="BO3341" s="612"/>
      <c r="BY3341" s="669"/>
      <c r="CA3341" s="669"/>
    </row>
    <row r="3342" spans="3:79" s="610" customFormat="1">
      <c r="C3342" s="611"/>
      <c r="D3342" s="612"/>
      <c r="E3342" s="613"/>
      <c r="F3342" s="614"/>
      <c r="J3342" s="612"/>
      <c r="N3342" s="668"/>
      <c r="P3342" s="618"/>
      <c r="Q3342" s="618"/>
      <c r="R3342" s="618"/>
      <c r="S3342" s="618"/>
      <c r="T3342" s="618"/>
      <c r="U3342" s="618"/>
      <c r="V3342" s="618"/>
      <c r="W3342" s="618"/>
      <c r="X3342" s="618"/>
      <c r="Y3342" s="618"/>
      <c r="Z3342" s="618"/>
      <c r="AC3342" s="619"/>
      <c r="AD3342" s="620"/>
      <c r="AJ3342" s="668"/>
      <c r="AO3342" s="612"/>
      <c r="AP3342" s="612"/>
      <c r="AY3342" s="623"/>
      <c r="BD3342" s="611"/>
      <c r="BG3342" s="624"/>
      <c r="BH3342" s="625"/>
      <c r="BI3342" s="672"/>
      <c r="BO3342" s="612"/>
      <c r="BY3342" s="669"/>
      <c r="CA3342" s="669"/>
    </row>
    <row r="3343" spans="3:79" s="610" customFormat="1">
      <c r="C3343" s="611"/>
      <c r="D3343" s="612"/>
      <c r="E3343" s="613"/>
      <c r="F3343" s="614"/>
      <c r="J3343" s="612"/>
      <c r="N3343" s="668"/>
      <c r="P3343" s="618"/>
      <c r="Q3343" s="618"/>
      <c r="R3343" s="618"/>
      <c r="S3343" s="618"/>
      <c r="T3343" s="618"/>
      <c r="U3343" s="618"/>
      <c r="V3343" s="618"/>
      <c r="W3343" s="618"/>
      <c r="X3343" s="618"/>
      <c r="Y3343" s="618"/>
      <c r="Z3343" s="618"/>
      <c r="AC3343" s="619"/>
      <c r="AD3343" s="620"/>
      <c r="AJ3343" s="668"/>
      <c r="AO3343" s="612"/>
      <c r="AP3343" s="612"/>
      <c r="AY3343" s="623"/>
      <c r="BD3343" s="611"/>
      <c r="BG3343" s="624"/>
      <c r="BH3343" s="625"/>
      <c r="BI3343" s="672"/>
      <c r="BO3343" s="612"/>
      <c r="BY3343" s="669"/>
      <c r="CA3343" s="669"/>
    </row>
    <row r="3344" spans="3:79" s="610" customFormat="1">
      <c r="C3344" s="611"/>
      <c r="D3344" s="612"/>
      <c r="E3344" s="613"/>
      <c r="F3344" s="614"/>
      <c r="J3344" s="612"/>
      <c r="N3344" s="668"/>
      <c r="P3344" s="618"/>
      <c r="Q3344" s="618"/>
      <c r="R3344" s="618"/>
      <c r="S3344" s="618"/>
      <c r="T3344" s="618"/>
      <c r="U3344" s="618"/>
      <c r="V3344" s="618"/>
      <c r="W3344" s="618"/>
      <c r="X3344" s="618"/>
      <c r="Y3344" s="618"/>
      <c r="Z3344" s="618"/>
      <c r="AC3344" s="619"/>
      <c r="AD3344" s="620"/>
      <c r="AJ3344" s="668"/>
      <c r="AO3344" s="612"/>
      <c r="AP3344" s="612"/>
      <c r="AY3344" s="623"/>
      <c r="BD3344" s="611"/>
      <c r="BG3344" s="624"/>
      <c r="BH3344" s="625"/>
      <c r="BI3344" s="672"/>
      <c r="BO3344" s="612"/>
      <c r="BY3344" s="669"/>
      <c r="CA3344" s="669"/>
    </row>
    <row r="3345" spans="3:79" s="610" customFormat="1">
      <c r="C3345" s="611"/>
      <c r="D3345" s="612"/>
      <c r="E3345" s="613"/>
      <c r="F3345" s="614"/>
      <c r="J3345" s="612"/>
      <c r="N3345" s="668"/>
      <c r="P3345" s="618"/>
      <c r="Q3345" s="618"/>
      <c r="R3345" s="618"/>
      <c r="S3345" s="618"/>
      <c r="T3345" s="618"/>
      <c r="U3345" s="618"/>
      <c r="V3345" s="618"/>
      <c r="W3345" s="618"/>
      <c r="X3345" s="618"/>
      <c r="Y3345" s="618"/>
      <c r="Z3345" s="618"/>
      <c r="AC3345" s="619"/>
      <c r="AD3345" s="620"/>
      <c r="AJ3345" s="668"/>
      <c r="AO3345" s="612"/>
      <c r="AP3345" s="612"/>
      <c r="AY3345" s="623"/>
      <c r="BD3345" s="611"/>
      <c r="BG3345" s="624"/>
      <c r="BH3345" s="625"/>
      <c r="BI3345" s="672"/>
      <c r="BO3345" s="612"/>
      <c r="BY3345" s="669"/>
      <c r="CA3345" s="669"/>
    </row>
    <row r="3346" spans="3:79" s="610" customFormat="1">
      <c r="C3346" s="611"/>
      <c r="D3346" s="612"/>
      <c r="E3346" s="613"/>
      <c r="F3346" s="614"/>
      <c r="J3346" s="612"/>
      <c r="N3346" s="668"/>
      <c r="P3346" s="618"/>
      <c r="Q3346" s="618"/>
      <c r="R3346" s="618"/>
      <c r="S3346" s="618"/>
      <c r="T3346" s="618"/>
      <c r="U3346" s="618"/>
      <c r="V3346" s="618"/>
      <c r="W3346" s="618"/>
      <c r="X3346" s="618"/>
      <c r="Y3346" s="618"/>
      <c r="Z3346" s="618"/>
      <c r="AC3346" s="619"/>
      <c r="AD3346" s="620"/>
      <c r="AJ3346" s="668"/>
      <c r="AO3346" s="612"/>
      <c r="AP3346" s="612"/>
      <c r="AY3346" s="623"/>
      <c r="BD3346" s="611"/>
      <c r="BG3346" s="624"/>
      <c r="BH3346" s="625"/>
      <c r="BI3346" s="672"/>
      <c r="BO3346" s="612"/>
      <c r="BY3346" s="669"/>
      <c r="CA3346" s="669"/>
    </row>
    <row r="3347" spans="3:79" s="610" customFormat="1">
      <c r="C3347" s="611"/>
      <c r="D3347" s="612"/>
      <c r="E3347" s="613"/>
      <c r="F3347" s="614"/>
      <c r="J3347" s="612"/>
      <c r="N3347" s="668"/>
      <c r="P3347" s="618"/>
      <c r="Q3347" s="618"/>
      <c r="R3347" s="618"/>
      <c r="S3347" s="618"/>
      <c r="T3347" s="618"/>
      <c r="U3347" s="618"/>
      <c r="V3347" s="618"/>
      <c r="W3347" s="618"/>
      <c r="X3347" s="618"/>
      <c r="Y3347" s="618"/>
      <c r="Z3347" s="618"/>
      <c r="AC3347" s="619"/>
      <c r="AD3347" s="620"/>
      <c r="AJ3347" s="668"/>
      <c r="AO3347" s="612"/>
      <c r="AP3347" s="612"/>
      <c r="AY3347" s="623"/>
      <c r="BD3347" s="611"/>
      <c r="BG3347" s="624"/>
      <c r="BH3347" s="625"/>
      <c r="BI3347" s="672"/>
      <c r="BO3347" s="612"/>
      <c r="BY3347" s="669"/>
      <c r="CA3347" s="669"/>
    </row>
    <row r="3348" spans="3:79" s="610" customFormat="1">
      <c r="C3348" s="611"/>
      <c r="D3348" s="612"/>
      <c r="E3348" s="613"/>
      <c r="F3348" s="614"/>
      <c r="J3348" s="612"/>
      <c r="N3348" s="668"/>
      <c r="P3348" s="618"/>
      <c r="Q3348" s="618"/>
      <c r="R3348" s="618"/>
      <c r="S3348" s="618"/>
      <c r="T3348" s="618"/>
      <c r="U3348" s="618"/>
      <c r="V3348" s="618"/>
      <c r="W3348" s="618"/>
      <c r="X3348" s="618"/>
      <c r="Y3348" s="618"/>
      <c r="Z3348" s="618"/>
      <c r="AC3348" s="619"/>
      <c r="AD3348" s="620"/>
      <c r="AJ3348" s="668"/>
      <c r="AO3348" s="612"/>
      <c r="AP3348" s="612"/>
      <c r="AY3348" s="623"/>
      <c r="BD3348" s="611"/>
      <c r="BG3348" s="624"/>
      <c r="BH3348" s="625"/>
      <c r="BI3348" s="672"/>
      <c r="BO3348" s="612"/>
      <c r="BY3348" s="669"/>
      <c r="CA3348" s="669"/>
    </row>
    <row r="3349" spans="3:79" s="610" customFormat="1">
      <c r="C3349" s="611"/>
      <c r="D3349" s="612"/>
      <c r="E3349" s="613"/>
      <c r="F3349" s="614"/>
      <c r="J3349" s="612"/>
      <c r="N3349" s="668"/>
      <c r="P3349" s="618"/>
      <c r="Q3349" s="618"/>
      <c r="R3349" s="618"/>
      <c r="S3349" s="618"/>
      <c r="T3349" s="618"/>
      <c r="U3349" s="618"/>
      <c r="V3349" s="618"/>
      <c r="W3349" s="618"/>
      <c r="X3349" s="618"/>
      <c r="Y3349" s="618"/>
      <c r="Z3349" s="618"/>
      <c r="AC3349" s="619"/>
      <c r="AD3349" s="620"/>
      <c r="AJ3349" s="668"/>
      <c r="AO3349" s="612"/>
      <c r="AP3349" s="612"/>
      <c r="AY3349" s="623"/>
      <c r="BD3349" s="611"/>
      <c r="BG3349" s="624"/>
      <c r="BH3349" s="625"/>
      <c r="BI3349" s="672"/>
      <c r="BO3349" s="612"/>
      <c r="BY3349" s="669"/>
      <c r="CA3349" s="669"/>
    </row>
    <row r="3350" spans="3:79" s="610" customFormat="1">
      <c r="C3350" s="611"/>
      <c r="D3350" s="612"/>
      <c r="E3350" s="613"/>
      <c r="F3350" s="614"/>
      <c r="J3350" s="612"/>
      <c r="N3350" s="668"/>
      <c r="P3350" s="618"/>
      <c r="Q3350" s="618"/>
      <c r="R3350" s="618"/>
      <c r="S3350" s="618"/>
      <c r="T3350" s="618"/>
      <c r="U3350" s="618"/>
      <c r="V3350" s="618"/>
      <c r="W3350" s="618"/>
      <c r="X3350" s="618"/>
      <c r="Y3350" s="618"/>
      <c r="Z3350" s="618"/>
      <c r="AC3350" s="619"/>
      <c r="AD3350" s="620"/>
      <c r="AJ3350" s="668"/>
      <c r="AO3350" s="612"/>
      <c r="AP3350" s="612"/>
      <c r="AY3350" s="623"/>
      <c r="BD3350" s="611"/>
      <c r="BG3350" s="624"/>
      <c r="BH3350" s="625"/>
      <c r="BI3350" s="672"/>
      <c r="BO3350" s="612"/>
      <c r="BY3350" s="669"/>
      <c r="CA3350" s="669"/>
    </row>
    <row r="3351" spans="3:79" s="610" customFormat="1">
      <c r="C3351" s="611"/>
      <c r="D3351" s="612"/>
      <c r="E3351" s="613"/>
      <c r="F3351" s="614"/>
      <c r="J3351" s="612"/>
      <c r="N3351" s="668"/>
      <c r="P3351" s="618"/>
      <c r="Q3351" s="618"/>
      <c r="R3351" s="618"/>
      <c r="S3351" s="618"/>
      <c r="T3351" s="618"/>
      <c r="U3351" s="618"/>
      <c r="V3351" s="618"/>
      <c r="W3351" s="618"/>
      <c r="X3351" s="618"/>
      <c r="Y3351" s="618"/>
      <c r="Z3351" s="618"/>
      <c r="AC3351" s="619"/>
      <c r="AD3351" s="620"/>
      <c r="AJ3351" s="668"/>
      <c r="AO3351" s="612"/>
      <c r="AP3351" s="612"/>
      <c r="AY3351" s="623"/>
      <c r="BD3351" s="611"/>
      <c r="BG3351" s="624"/>
      <c r="BH3351" s="625"/>
      <c r="BI3351" s="672"/>
      <c r="BO3351" s="612"/>
      <c r="BY3351" s="669"/>
      <c r="CA3351" s="669"/>
    </row>
    <row r="3352" spans="3:79" s="610" customFormat="1">
      <c r="C3352" s="611"/>
      <c r="D3352" s="612"/>
      <c r="E3352" s="613"/>
      <c r="F3352" s="614"/>
      <c r="J3352" s="612"/>
      <c r="N3352" s="668"/>
      <c r="P3352" s="618"/>
      <c r="Q3352" s="618"/>
      <c r="R3352" s="618"/>
      <c r="S3352" s="618"/>
      <c r="T3352" s="618"/>
      <c r="U3352" s="618"/>
      <c r="V3352" s="618"/>
      <c r="W3352" s="618"/>
      <c r="X3352" s="618"/>
      <c r="Y3352" s="618"/>
      <c r="Z3352" s="618"/>
      <c r="AC3352" s="619"/>
      <c r="AD3352" s="620"/>
      <c r="AJ3352" s="668"/>
      <c r="AO3352" s="612"/>
      <c r="AP3352" s="612"/>
      <c r="AY3352" s="623"/>
      <c r="BD3352" s="611"/>
      <c r="BG3352" s="624"/>
      <c r="BH3352" s="625"/>
      <c r="BI3352" s="672"/>
      <c r="BO3352" s="612"/>
      <c r="BY3352" s="669"/>
      <c r="CA3352" s="669"/>
    </row>
    <row r="3353" spans="3:79" s="610" customFormat="1">
      <c r="C3353" s="611"/>
      <c r="D3353" s="612"/>
      <c r="E3353" s="613"/>
      <c r="F3353" s="614"/>
      <c r="J3353" s="612"/>
      <c r="N3353" s="668"/>
      <c r="P3353" s="618"/>
      <c r="Q3353" s="618"/>
      <c r="R3353" s="618"/>
      <c r="S3353" s="618"/>
      <c r="T3353" s="618"/>
      <c r="U3353" s="618"/>
      <c r="V3353" s="618"/>
      <c r="W3353" s="618"/>
      <c r="X3353" s="618"/>
      <c r="Y3353" s="618"/>
      <c r="Z3353" s="618"/>
      <c r="AC3353" s="619"/>
      <c r="AD3353" s="620"/>
      <c r="AJ3353" s="668"/>
      <c r="AO3353" s="612"/>
      <c r="AP3353" s="612"/>
      <c r="AY3353" s="623"/>
      <c r="BD3353" s="611"/>
      <c r="BG3353" s="624"/>
      <c r="BH3353" s="625"/>
      <c r="BI3353" s="672"/>
      <c r="BO3353" s="612"/>
      <c r="BY3353" s="669"/>
      <c r="CA3353" s="669"/>
    </row>
    <row r="3354" spans="3:79" s="610" customFormat="1">
      <c r="C3354" s="611"/>
      <c r="D3354" s="612"/>
      <c r="E3354" s="613"/>
      <c r="F3354" s="614"/>
      <c r="J3354" s="612"/>
      <c r="N3354" s="668"/>
      <c r="P3354" s="618"/>
      <c r="Q3354" s="618"/>
      <c r="R3354" s="618"/>
      <c r="S3354" s="618"/>
      <c r="T3354" s="618"/>
      <c r="U3354" s="618"/>
      <c r="V3354" s="618"/>
      <c r="W3354" s="618"/>
      <c r="X3354" s="618"/>
      <c r="Y3354" s="618"/>
      <c r="Z3354" s="618"/>
      <c r="AC3354" s="619"/>
      <c r="AD3354" s="620"/>
      <c r="AJ3354" s="668"/>
      <c r="AO3354" s="612"/>
      <c r="AP3354" s="612"/>
      <c r="AY3354" s="623"/>
      <c r="BD3354" s="611"/>
      <c r="BG3354" s="624"/>
      <c r="BH3354" s="625"/>
      <c r="BI3354" s="672"/>
      <c r="BO3354" s="612"/>
      <c r="BY3354" s="669"/>
      <c r="CA3354" s="669"/>
    </row>
    <row r="3355" spans="3:79" s="610" customFormat="1">
      <c r="C3355" s="611"/>
      <c r="D3355" s="612"/>
      <c r="E3355" s="613"/>
      <c r="F3355" s="614"/>
      <c r="J3355" s="612"/>
      <c r="N3355" s="668"/>
      <c r="P3355" s="618"/>
      <c r="Q3355" s="618"/>
      <c r="R3355" s="618"/>
      <c r="S3355" s="618"/>
      <c r="T3355" s="618"/>
      <c r="U3355" s="618"/>
      <c r="V3355" s="618"/>
      <c r="W3355" s="618"/>
      <c r="X3355" s="618"/>
      <c r="Y3355" s="618"/>
      <c r="Z3355" s="618"/>
      <c r="AC3355" s="619"/>
      <c r="AD3355" s="620"/>
      <c r="AJ3355" s="668"/>
      <c r="AO3355" s="612"/>
      <c r="AP3355" s="612"/>
      <c r="AY3355" s="623"/>
      <c r="BD3355" s="611"/>
      <c r="BG3355" s="624"/>
      <c r="BH3355" s="625"/>
      <c r="BI3355" s="672"/>
      <c r="BO3355" s="612"/>
      <c r="BY3355" s="669"/>
      <c r="CA3355" s="669"/>
    </row>
    <row r="3356" spans="3:79" s="610" customFormat="1">
      <c r="C3356" s="611"/>
      <c r="D3356" s="612"/>
      <c r="E3356" s="613"/>
      <c r="F3356" s="614"/>
      <c r="J3356" s="612"/>
      <c r="N3356" s="668"/>
      <c r="P3356" s="618"/>
      <c r="Q3356" s="618"/>
      <c r="R3356" s="618"/>
      <c r="S3356" s="618"/>
      <c r="T3356" s="618"/>
      <c r="U3356" s="618"/>
      <c r="V3356" s="618"/>
      <c r="W3356" s="618"/>
      <c r="X3356" s="618"/>
      <c r="Y3356" s="618"/>
      <c r="Z3356" s="618"/>
      <c r="AC3356" s="619"/>
      <c r="AD3356" s="620"/>
      <c r="AJ3356" s="668"/>
      <c r="AO3356" s="612"/>
      <c r="AP3356" s="612"/>
      <c r="AY3356" s="623"/>
      <c r="BD3356" s="611"/>
      <c r="BG3356" s="624"/>
      <c r="BH3356" s="625"/>
      <c r="BI3356" s="672"/>
      <c r="BO3356" s="612"/>
      <c r="BY3356" s="669"/>
      <c r="CA3356" s="669"/>
    </row>
    <row r="3357" spans="3:79" s="610" customFormat="1">
      <c r="C3357" s="611"/>
      <c r="D3357" s="612"/>
      <c r="E3357" s="613"/>
      <c r="F3357" s="614"/>
      <c r="J3357" s="612"/>
      <c r="N3357" s="668"/>
      <c r="P3357" s="618"/>
      <c r="Q3357" s="618"/>
      <c r="R3357" s="618"/>
      <c r="S3357" s="618"/>
      <c r="T3357" s="618"/>
      <c r="U3357" s="618"/>
      <c r="V3357" s="618"/>
      <c r="W3357" s="618"/>
      <c r="X3357" s="618"/>
      <c r="Y3357" s="618"/>
      <c r="Z3357" s="618"/>
      <c r="AC3357" s="619"/>
      <c r="AD3357" s="620"/>
      <c r="AJ3357" s="668"/>
      <c r="AO3357" s="612"/>
      <c r="AP3357" s="612"/>
      <c r="AY3357" s="623"/>
      <c r="BD3357" s="611"/>
      <c r="BG3357" s="624"/>
      <c r="BH3357" s="625"/>
      <c r="BI3357" s="672"/>
      <c r="BO3357" s="612"/>
      <c r="BY3357" s="669"/>
      <c r="CA3357" s="669"/>
    </row>
    <row r="3358" spans="3:79" s="610" customFormat="1">
      <c r="C3358" s="611"/>
      <c r="D3358" s="612"/>
      <c r="E3358" s="613"/>
      <c r="F3358" s="614"/>
      <c r="J3358" s="612"/>
      <c r="N3358" s="668"/>
      <c r="P3358" s="618"/>
      <c r="Q3358" s="618"/>
      <c r="R3358" s="618"/>
      <c r="S3358" s="618"/>
      <c r="T3358" s="618"/>
      <c r="U3358" s="618"/>
      <c r="V3358" s="618"/>
      <c r="W3358" s="618"/>
      <c r="X3358" s="618"/>
      <c r="Y3358" s="618"/>
      <c r="Z3358" s="618"/>
      <c r="AC3358" s="619"/>
      <c r="AD3358" s="620"/>
      <c r="AJ3358" s="668"/>
      <c r="AO3358" s="612"/>
      <c r="AP3358" s="612"/>
      <c r="AY3358" s="623"/>
      <c r="BD3358" s="611"/>
      <c r="BG3358" s="624"/>
      <c r="BH3358" s="625"/>
      <c r="BI3358" s="672"/>
      <c r="BO3358" s="612"/>
      <c r="BY3358" s="669"/>
      <c r="CA3358" s="669"/>
    </row>
    <row r="3359" spans="3:79" s="610" customFormat="1">
      <c r="C3359" s="611"/>
      <c r="D3359" s="612"/>
      <c r="E3359" s="613"/>
      <c r="F3359" s="614"/>
      <c r="J3359" s="612"/>
      <c r="N3359" s="668"/>
      <c r="P3359" s="618"/>
      <c r="Q3359" s="618"/>
      <c r="R3359" s="618"/>
      <c r="S3359" s="618"/>
      <c r="T3359" s="618"/>
      <c r="U3359" s="618"/>
      <c r="V3359" s="618"/>
      <c r="W3359" s="618"/>
      <c r="X3359" s="618"/>
      <c r="Y3359" s="618"/>
      <c r="Z3359" s="618"/>
      <c r="AC3359" s="619"/>
      <c r="AD3359" s="620"/>
      <c r="AJ3359" s="668"/>
      <c r="AO3359" s="612"/>
      <c r="AP3359" s="612"/>
      <c r="AY3359" s="623"/>
      <c r="BD3359" s="611"/>
      <c r="BG3359" s="624"/>
      <c r="BH3359" s="625"/>
      <c r="BI3359" s="672"/>
      <c r="BO3359" s="612"/>
      <c r="BY3359" s="669"/>
      <c r="CA3359" s="669"/>
    </row>
    <row r="3360" spans="3:79" s="610" customFormat="1">
      <c r="C3360" s="611"/>
      <c r="D3360" s="612"/>
      <c r="E3360" s="613"/>
      <c r="F3360" s="614"/>
      <c r="J3360" s="612"/>
      <c r="N3360" s="668"/>
      <c r="P3360" s="618"/>
      <c r="Q3360" s="618"/>
      <c r="R3360" s="618"/>
      <c r="S3360" s="618"/>
      <c r="T3360" s="618"/>
      <c r="U3360" s="618"/>
      <c r="V3360" s="618"/>
      <c r="W3360" s="618"/>
      <c r="X3360" s="618"/>
      <c r="Y3360" s="618"/>
      <c r="Z3360" s="618"/>
      <c r="AC3360" s="619"/>
      <c r="AD3360" s="620"/>
      <c r="AJ3360" s="668"/>
      <c r="AO3360" s="612"/>
      <c r="AP3360" s="612"/>
      <c r="AY3360" s="623"/>
      <c r="BD3360" s="611"/>
      <c r="BG3360" s="624"/>
      <c r="BH3360" s="625"/>
      <c r="BI3360" s="672"/>
      <c r="BO3360" s="612"/>
      <c r="BY3360" s="669"/>
      <c r="CA3360" s="669"/>
    </row>
    <row r="3361" spans="3:79" s="610" customFormat="1">
      <c r="C3361" s="611"/>
      <c r="D3361" s="612"/>
      <c r="E3361" s="613"/>
      <c r="F3361" s="614"/>
      <c r="J3361" s="612"/>
      <c r="N3361" s="668"/>
      <c r="P3361" s="618"/>
      <c r="Q3361" s="618"/>
      <c r="R3361" s="618"/>
      <c r="S3361" s="618"/>
      <c r="T3361" s="618"/>
      <c r="U3361" s="618"/>
      <c r="V3361" s="618"/>
      <c r="W3361" s="618"/>
      <c r="X3361" s="618"/>
      <c r="Y3361" s="618"/>
      <c r="Z3361" s="618"/>
      <c r="AC3361" s="619"/>
      <c r="AD3361" s="620"/>
      <c r="AJ3361" s="668"/>
      <c r="AO3361" s="612"/>
      <c r="AP3361" s="612"/>
      <c r="AY3361" s="623"/>
      <c r="BD3361" s="611"/>
      <c r="BG3361" s="624"/>
      <c r="BH3361" s="625"/>
      <c r="BI3361" s="672"/>
      <c r="BO3361" s="612"/>
      <c r="BY3361" s="669"/>
      <c r="CA3361" s="669"/>
    </row>
    <row r="3362" spans="3:79" s="610" customFormat="1">
      <c r="C3362" s="611"/>
      <c r="D3362" s="612"/>
      <c r="E3362" s="613"/>
      <c r="F3362" s="614"/>
      <c r="J3362" s="612"/>
      <c r="N3362" s="668"/>
      <c r="P3362" s="618"/>
      <c r="Q3362" s="618"/>
      <c r="R3362" s="618"/>
      <c r="S3362" s="618"/>
      <c r="T3362" s="618"/>
      <c r="U3362" s="618"/>
      <c r="V3362" s="618"/>
      <c r="W3362" s="618"/>
      <c r="X3362" s="618"/>
      <c r="Y3362" s="618"/>
      <c r="Z3362" s="618"/>
      <c r="AC3362" s="619"/>
      <c r="AD3362" s="620"/>
      <c r="AJ3362" s="668"/>
      <c r="AO3362" s="612"/>
      <c r="AP3362" s="612"/>
      <c r="AY3362" s="623"/>
      <c r="BD3362" s="611"/>
      <c r="BG3362" s="624"/>
      <c r="BH3362" s="625"/>
      <c r="BI3362" s="672"/>
      <c r="BO3362" s="612"/>
      <c r="BY3362" s="669"/>
      <c r="CA3362" s="669"/>
    </row>
    <row r="3363" spans="3:79" s="610" customFormat="1">
      <c r="C3363" s="611"/>
      <c r="D3363" s="612"/>
      <c r="E3363" s="613"/>
      <c r="F3363" s="614"/>
      <c r="J3363" s="612"/>
      <c r="N3363" s="668"/>
      <c r="P3363" s="618"/>
      <c r="Q3363" s="618"/>
      <c r="R3363" s="618"/>
      <c r="S3363" s="618"/>
      <c r="T3363" s="618"/>
      <c r="U3363" s="618"/>
      <c r="V3363" s="618"/>
      <c r="W3363" s="618"/>
      <c r="X3363" s="618"/>
      <c r="Y3363" s="618"/>
      <c r="Z3363" s="618"/>
      <c r="AC3363" s="619"/>
      <c r="AD3363" s="620"/>
      <c r="AJ3363" s="668"/>
      <c r="AO3363" s="612"/>
      <c r="AP3363" s="612"/>
      <c r="AY3363" s="623"/>
      <c r="BD3363" s="611"/>
      <c r="BG3363" s="624"/>
      <c r="BH3363" s="625"/>
      <c r="BI3363" s="672"/>
      <c r="BO3363" s="612"/>
      <c r="BY3363" s="669"/>
      <c r="CA3363" s="669"/>
    </row>
    <row r="3364" spans="3:79" s="610" customFormat="1">
      <c r="C3364" s="611"/>
      <c r="D3364" s="612"/>
      <c r="E3364" s="613"/>
      <c r="F3364" s="614"/>
      <c r="J3364" s="612"/>
      <c r="N3364" s="668"/>
      <c r="P3364" s="618"/>
      <c r="Q3364" s="618"/>
      <c r="R3364" s="618"/>
      <c r="S3364" s="618"/>
      <c r="T3364" s="618"/>
      <c r="U3364" s="618"/>
      <c r="V3364" s="618"/>
      <c r="W3364" s="618"/>
      <c r="X3364" s="618"/>
      <c r="Y3364" s="618"/>
      <c r="Z3364" s="618"/>
      <c r="AC3364" s="619"/>
      <c r="AD3364" s="620"/>
      <c r="AJ3364" s="668"/>
      <c r="AO3364" s="612"/>
      <c r="AP3364" s="612"/>
      <c r="AY3364" s="623"/>
      <c r="BD3364" s="611"/>
      <c r="BG3364" s="624"/>
      <c r="BH3364" s="625"/>
      <c r="BI3364" s="672"/>
      <c r="BO3364" s="612"/>
      <c r="BY3364" s="669"/>
      <c r="CA3364" s="669"/>
    </row>
    <row r="3365" spans="3:79" s="610" customFormat="1">
      <c r="C3365" s="611"/>
      <c r="D3365" s="612"/>
      <c r="E3365" s="613"/>
      <c r="F3365" s="614"/>
      <c r="J3365" s="612"/>
      <c r="N3365" s="668"/>
      <c r="P3365" s="618"/>
      <c r="Q3365" s="618"/>
      <c r="R3365" s="618"/>
      <c r="S3365" s="618"/>
      <c r="T3365" s="618"/>
      <c r="U3365" s="618"/>
      <c r="V3365" s="618"/>
      <c r="W3365" s="618"/>
      <c r="X3365" s="618"/>
      <c r="Y3365" s="618"/>
      <c r="Z3365" s="618"/>
      <c r="AC3365" s="619"/>
      <c r="AD3365" s="620"/>
      <c r="AJ3365" s="668"/>
      <c r="AO3365" s="612"/>
      <c r="AP3365" s="612"/>
      <c r="AY3365" s="623"/>
      <c r="BD3365" s="611"/>
      <c r="BG3365" s="624"/>
      <c r="BH3365" s="625"/>
      <c r="BI3365" s="672"/>
      <c r="BO3365" s="612"/>
      <c r="BY3365" s="669"/>
      <c r="CA3365" s="669"/>
    </row>
    <row r="3366" spans="3:79" s="610" customFormat="1">
      <c r="C3366" s="611"/>
      <c r="D3366" s="612"/>
      <c r="E3366" s="613"/>
      <c r="F3366" s="614"/>
      <c r="J3366" s="612"/>
      <c r="N3366" s="668"/>
      <c r="P3366" s="618"/>
      <c r="Q3366" s="618"/>
      <c r="R3366" s="618"/>
      <c r="S3366" s="618"/>
      <c r="T3366" s="618"/>
      <c r="U3366" s="618"/>
      <c r="V3366" s="618"/>
      <c r="W3366" s="618"/>
      <c r="X3366" s="618"/>
      <c r="Y3366" s="618"/>
      <c r="Z3366" s="618"/>
      <c r="AC3366" s="619"/>
      <c r="AD3366" s="620"/>
      <c r="AJ3366" s="668"/>
      <c r="AO3366" s="612"/>
      <c r="AP3366" s="612"/>
      <c r="AY3366" s="623"/>
      <c r="BD3366" s="611"/>
      <c r="BG3366" s="624"/>
      <c r="BH3366" s="625"/>
      <c r="BI3366" s="672"/>
      <c r="BO3366" s="612"/>
      <c r="BY3366" s="669"/>
      <c r="CA3366" s="669"/>
    </row>
    <row r="3367" spans="3:79" s="610" customFormat="1">
      <c r="C3367" s="611"/>
      <c r="D3367" s="612"/>
      <c r="E3367" s="613"/>
      <c r="F3367" s="614"/>
      <c r="J3367" s="612"/>
      <c r="N3367" s="668"/>
      <c r="P3367" s="618"/>
      <c r="Q3367" s="618"/>
      <c r="R3367" s="618"/>
      <c r="S3367" s="618"/>
      <c r="T3367" s="618"/>
      <c r="U3367" s="618"/>
      <c r="V3367" s="618"/>
      <c r="W3367" s="618"/>
      <c r="X3367" s="618"/>
      <c r="Y3367" s="618"/>
      <c r="Z3367" s="618"/>
      <c r="AC3367" s="619"/>
      <c r="AD3367" s="620"/>
      <c r="AJ3367" s="668"/>
      <c r="AO3367" s="612"/>
      <c r="AP3367" s="612"/>
      <c r="AY3367" s="623"/>
      <c r="BD3367" s="611"/>
      <c r="BG3367" s="624"/>
      <c r="BH3367" s="625"/>
      <c r="BI3367" s="672"/>
      <c r="BO3367" s="612"/>
      <c r="BY3367" s="669"/>
      <c r="CA3367" s="669"/>
    </row>
    <row r="3368" spans="3:79" s="610" customFormat="1">
      <c r="C3368" s="611"/>
      <c r="D3368" s="612"/>
      <c r="E3368" s="613"/>
      <c r="F3368" s="614"/>
      <c r="J3368" s="612"/>
      <c r="N3368" s="668"/>
      <c r="P3368" s="618"/>
      <c r="Q3368" s="618"/>
      <c r="R3368" s="618"/>
      <c r="S3368" s="618"/>
      <c r="T3368" s="618"/>
      <c r="U3368" s="618"/>
      <c r="V3368" s="618"/>
      <c r="W3368" s="618"/>
      <c r="X3368" s="618"/>
      <c r="Y3368" s="618"/>
      <c r="Z3368" s="618"/>
      <c r="AC3368" s="619"/>
      <c r="AD3368" s="620"/>
      <c r="AJ3368" s="668"/>
      <c r="AO3368" s="612"/>
      <c r="AP3368" s="612"/>
      <c r="AY3368" s="623"/>
      <c r="BD3368" s="611"/>
      <c r="BG3368" s="624"/>
      <c r="BH3368" s="625"/>
      <c r="BI3368" s="672"/>
      <c r="BO3368" s="612"/>
      <c r="BY3368" s="669"/>
      <c r="CA3368" s="669"/>
    </row>
    <row r="3369" spans="3:79" s="610" customFormat="1">
      <c r="C3369" s="611"/>
      <c r="D3369" s="612"/>
      <c r="E3369" s="613"/>
      <c r="F3369" s="614"/>
      <c r="J3369" s="612"/>
      <c r="N3369" s="668"/>
      <c r="P3369" s="618"/>
      <c r="Q3369" s="618"/>
      <c r="R3369" s="618"/>
      <c r="S3369" s="618"/>
      <c r="T3369" s="618"/>
      <c r="U3369" s="618"/>
      <c r="V3369" s="618"/>
      <c r="W3369" s="618"/>
      <c r="X3369" s="618"/>
      <c r="Y3369" s="618"/>
      <c r="Z3369" s="618"/>
      <c r="AC3369" s="619"/>
      <c r="AD3369" s="620"/>
      <c r="AJ3369" s="668"/>
      <c r="AO3369" s="612"/>
      <c r="AP3369" s="612"/>
      <c r="AY3369" s="623"/>
      <c r="BD3369" s="611"/>
      <c r="BG3369" s="624"/>
      <c r="BH3369" s="625"/>
      <c r="BI3369" s="672"/>
      <c r="BO3369" s="612"/>
      <c r="BY3369" s="669"/>
      <c r="CA3369" s="669"/>
    </row>
    <row r="3370" spans="3:79" s="610" customFormat="1">
      <c r="C3370" s="611"/>
      <c r="D3370" s="612"/>
      <c r="E3370" s="613"/>
      <c r="F3370" s="614"/>
      <c r="J3370" s="612"/>
      <c r="N3370" s="668"/>
      <c r="P3370" s="618"/>
      <c r="Q3370" s="618"/>
      <c r="R3370" s="618"/>
      <c r="S3370" s="618"/>
      <c r="T3370" s="618"/>
      <c r="U3370" s="618"/>
      <c r="V3370" s="618"/>
      <c r="W3370" s="618"/>
      <c r="X3370" s="618"/>
      <c r="Y3370" s="618"/>
      <c r="Z3370" s="618"/>
      <c r="AC3370" s="619"/>
      <c r="AD3370" s="620"/>
      <c r="AJ3370" s="668"/>
      <c r="AO3370" s="612"/>
      <c r="AP3370" s="612"/>
      <c r="AY3370" s="623"/>
      <c r="BD3370" s="611"/>
      <c r="BG3370" s="624"/>
      <c r="BH3370" s="625"/>
      <c r="BI3370" s="672"/>
      <c r="BO3370" s="612"/>
      <c r="BY3370" s="669"/>
      <c r="CA3370" s="669"/>
    </row>
    <row r="3371" spans="3:79" s="610" customFormat="1">
      <c r="C3371" s="611"/>
      <c r="D3371" s="612"/>
      <c r="E3371" s="613"/>
      <c r="F3371" s="614"/>
      <c r="J3371" s="612"/>
      <c r="N3371" s="668"/>
      <c r="P3371" s="618"/>
      <c r="Q3371" s="618"/>
      <c r="R3371" s="618"/>
      <c r="S3371" s="618"/>
      <c r="T3371" s="618"/>
      <c r="U3371" s="618"/>
      <c r="V3371" s="618"/>
      <c r="W3371" s="618"/>
      <c r="X3371" s="618"/>
      <c r="Y3371" s="618"/>
      <c r="Z3371" s="618"/>
      <c r="AC3371" s="619"/>
      <c r="AD3371" s="620"/>
      <c r="AJ3371" s="668"/>
      <c r="AO3371" s="612"/>
      <c r="AP3371" s="612"/>
      <c r="AY3371" s="623"/>
      <c r="BD3371" s="611"/>
      <c r="BG3371" s="624"/>
      <c r="BH3371" s="625"/>
      <c r="BI3371" s="672"/>
      <c r="BO3371" s="612"/>
      <c r="BY3371" s="669"/>
      <c r="CA3371" s="669"/>
    </row>
    <row r="3372" spans="3:79" s="610" customFormat="1">
      <c r="C3372" s="611"/>
      <c r="D3372" s="612"/>
      <c r="E3372" s="613"/>
      <c r="F3372" s="614"/>
      <c r="J3372" s="612"/>
      <c r="N3372" s="668"/>
      <c r="P3372" s="618"/>
      <c r="Q3372" s="618"/>
      <c r="R3372" s="618"/>
      <c r="S3372" s="618"/>
      <c r="T3372" s="618"/>
      <c r="U3372" s="618"/>
      <c r="V3372" s="618"/>
      <c r="W3372" s="618"/>
      <c r="X3372" s="618"/>
      <c r="Y3372" s="618"/>
      <c r="Z3372" s="618"/>
      <c r="AC3372" s="619"/>
      <c r="AD3372" s="620"/>
      <c r="AJ3372" s="668"/>
      <c r="AO3372" s="612"/>
      <c r="AP3372" s="612"/>
      <c r="AY3372" s="623"/>
      <c r="BD3372" s="611"/>
      <c r="BG3372" s="624"/>
      <c r="BH3372" s="625"/>
      <c r="BI3372" s="672"/>
      <c r="BO3372" s="612"/>
      <c r="BY3372" s="669"/>
      <c r="CA3372" s="669"/>
    </row>
    <row r="3373" spans="3:79" s="610" customFormat="1">
      <c r="C3373" s="611"/>
      <c r="D3373" s="612"/>
      <c r="E3373" s="613"/>
      <c r="F3373" s="614"/>
      <c r="J3373" s="612"/>
      <c r="N3373" s="668"/>
      <c r="P3373" s="618"/>
      <c r="Q3373" s="618"/>
      <c r="R3373" s="618"/>
      <c r="S3373" s="618"/>
      <c r="T3373" s="618"/>
      <c r="U3373" s="618"/>
      <c r="V3373" s="618"/>
      <c r="W3373" s="618"/>
      <c r="X3373" s="618"/>
      <c r="Y3373" s="618"/>
      <c r="Z3373" s="618"/>
      <c r="AC3373" s="619"/>
      <c r="AD3373" s="620"/>
      <c r="AJ3373" s="668"/>
      <c r="AO3373" s="612"/>
      <c r="AP3373" s="612"/>
      <c r="AY3373" s="623"/>
      <c r="BD3373" s="611"/>
      <c r="BG3373" s="624"/>
      <c r="BH3373" s="625"/>
      <c r="BI3373" s="672"/>
      <c r="BO3373" s="612"/>
      <c r="BY3373" s="669"/>
      <c r="CA3373" s="669"/>
    </row>
    <row r="3374" spans="3:79" s="610" customFormat="1">
      <c r="C3374" s="611"/>
      <c r="D3374" s="612"/>
      <c r="E3374" s="613"/>
      <c r="F3374" s="614"/>
      <c r="J3374" s="612"/>
      <c r="N3374" s="668"/>
      <c r="P3374" s="618"/>
      <c r="Q3374" s="618"/>
      <c r="R3374" s="618"/>
      <c r="S3374" s="618"/>
      <c r="T3374" s="618"/>
      <c r="U3374" s="618"/>
      <c r="V3374" s="618"/>
      <c r="W3374" s="618"/>
      <c r="X3374" s="618"/>
      <c r="Y3374" s="618"/>
      <c r="Z3374" s="618"/>
      <c r="AC3374" s="619"/>
      <c r="AD3374" s="620"/>
      <c r="AJ3374" s="668"/>
      <c r="AO3374" s="612"/>
      <c r="AP3374" s="612"/>
      <c r="AY3374" s="623"/>
      <c r="BD3374" s="611"/>
      <c r="BG3374" s="624"/>
      <c r="BH3374" s="625"/>
      <c r="BI3374" s="672"/>
      <c r="BO3374" s="612"/>
      <c r="BY3374" s="669"/>
      <c r="CA3374" s="669"/>
    </row>
    <row r="3375" spans="3:79" s="610" customFormat="1">
      <c r="C3375" s="611"/>
      <c r="D3375" s="612"/>
      <c r="E3375" s="613"/>
      <c r="F3375" s="614"/>
      <c r="J3375" s="612"/>
      <c r="N3375" s="668"/>
      <c r="P3375" s="618"/>
      <c r="Q3375" s="618"/>
      <c r="R3375" s="618"/>
      <c r="S3375" s="618"/>
      <c r="T3375" s="618"/>
      <c r="U3375" s="618"/>
      <c r="V3375" s="618"/>
      <c r="W3375" s="618"/>
      <c r="X3375" s="618"/>
      <c r="Y3375" s="618"/>
      <c r="Z3375" s="618"/>
      <c r="AC3375" s="619"/>
      <c r="AD3375" s="620"/>
      <c r="AJ3375" s="668"/>
      <c r="AO3375" s="612"/>
      <c r="AP3375" s="612"/>
      <c r="AY3375" s="623"/>
      <c r="BD3375" s="611"/>
      <c r="BG3375" s="624"/>
      <c r="BH3375" s="625"/>
      <c r="BI3375" s="672"/>
      <c r="BO3375" s="612"/>
      <c r="BY3375" s="669"/>
      <c r="CA3375" s="669"/>
    </row>
    <row r="3376" spans="3:79" s="610" customFormat="1">
      <c r="C3376" s="611"/>
      <c r="D3376" s="612"/>
      <c r="E3376" s="613"/>
      <c r="F3376" s="614"/>
      <c r="J3376" s="612"/>
      <c r="N3376" s="668"/>
      <c r="P3376" s="618"/>
      <c r="Q3376" s="618"/>
      <c r="R3376" s="618"/>
      <c r="S3376" s="618"/>
      <c r="T3376" s="618"/>
      <c r="U3376" s="618"/>
      <c r="V3376" s="618"/>
      <c r="W3376" s="618"/>
      <c r="X3376" s="618"/>
      <c r="Y3376" s="618"/>
      <c r="Z3376" s="618"/>
      <c r="AC3376" s="619"/>
      <c r="AD3376" s="620"/>
      <c r="AJ3376" s="668"/>
      <c r="AO3376" s="612"/>
      <c r="AP3376" s="612"/>
      <c r="AY3376" s="623"/>
      <c r="BD3376" s="611"/>
      <c r="BG3376" s="624"/>
      <c r="BH3376" s="625"/>
      <c r="BI3376" s="672"/>
      <c r="BO3376" s="612"/>
      <c r="BY3376" s="669"/>
      <c r="CA3376" s="669"/>
    </row>
    <row r="3377" spans="3:79" s="610" customFormat="1">
      <c r="C3377" s="611"/>
      <c r="D3377" s="612"/>
      <c r="E3377" s="613"/>
      <c r="F3377" s="614"/>
      <c r="J3377" s="612"/>
      <c r="N3377" s="668"/>
      <c r="P3377" s="618"/>
      <c r="Q3377" s="618"/>
      <c r="R3377" s="618"/>
      <c r="S3377" s="618"/>
      <c r="T3377" s="618"/>
      <c r="U3377" s="618"/>
      <c r="V3377" s="618"/>
      <c r="W3377" s="618"/>
      <c r="X3377" s="618"/>
      <c r="Y3377" s="618"/>
      <c r="Z3377" s="618"/>
      <c r="AC3377" s="619"/>
      <c r="AD3377" s="620"/>
      <c r="AJ3377" s="668"/>
      <c r="AO3377" s="612"/>
      <c r="AP3377" s="612"/>
      <c r="AY3377" s="623"/>
      <c r="BD3377" s="611"/>
      <c r="BG3377" s="624"/>
      <c r="BH3377" s="625"/>
      <c r="BI3377" s="672"/>
      <c r="BO3377" s="612"/>
      <c r="BY3377" s="669"/>
      <c r="CA3377" s="669"/>
    </row>
    <row r="3378" spans="3:79" s="610" customFormat="1">
      <c r="C3378" s="611"/>
      <c r="D3378" s="612"/>
      <c r="E3378" s="613"/>
      <c r="F3378" s="614"/>
      <c r="J3378" s="612"/>
      <c r="N3378" s="668"/>
      <c r="P3378" s="618"/>
      <c r="Q3378" s="618"/>
      <c r="R3378" s="618"/>
      <c r="S3378" s="618"/>
      <c r="T3378" s="618"/>
      <c r="U3378" s="618"/>
      <c r="V3378" s="618"/>
      <c r="W3378" s="618"/>
      <c r="X3378" s="618"/>
      <c r="Y3378" s="618"/>
      <c r="Z3378" s="618"/>
      <c r="AC3378" s="619"/>
      <c r="AD3378" s="620"/>
      <c r="AJ3378" s="668"/>
      <c r="AO3378" s="612"/>
      <c r="AP3378" s="612"/>
      <c r="AY3378" s="623"/>
      <c r="BD3378" s="611"/>
      <c r="BG3378" s="624"/>
      <c r="BH3378" s="625"/>
      <c r="BI3378" s="672"/>
      <c r="BO3378" s="612"/>
      <c r="BY3378" s="669"/>
      <c r="CA3378" s="669"/>
    </row>
    <row r="3379" spans="3:79" s="610" customFormat="1">
      <c r="C3379" s="611"/>
      <c r="D3379" s="612"/>
      <c r="E3379" s="613"/>
      <c r="F3379" s="614"/>
      <c r="J3379" s="612"/>
      <c r="N3379" s="668"/>
      <c r="P3379" s="618"/>
      <c r="Q3379" s="618"/>
      <c r="R3379" s="618"/>
      <c r="S3379" s="618"/>
      <c r="T3379" s="618"/>
      <c r="U3379" s="618"/>
      <c r="V3379" s="618"/>
      <c r="W3379" s="618"/>
      <c r="X3379" s="618"/>
      <c r="Y3379" s="618"/>
      <c r="Z3379" s="618"/>
      <c r="AC3379" s="619"/>
      <c r="AD3379" s="620"/>
      <c r="AJ3379" s="668"/>
      <c r="AO3379" s="612"/>
      <c r="AP3379" s="612"/>
      <c r="AY3379" s="623"/>
      <c r="BD3379" s="611"/>
      <c r="BG3379" s="624"/>
      <c r="BH3379" s="625"/>
      <c r="BI3379" s="672"/>
      <c r="BO3379" s="612"/>
      <c r="BY3379" s="669"/>
      <c r="CA3379" s="669"/>
    </row>
    <row r="3380" spans="3:79" s="610" customFormat="1">
      <c r="C3380" s="611"/>
      <c r="D3380" s="612"/>
      <c r="E3380" s="613"/>
      <c r="F3380" s="614"/>
      <c r="J3380" s="612"/>
      <c r="N3380" s="668"/>
      <c r="P3380" s="618"/>
      <c r="Q3380" s="618"/>
      <c r="R3380" s="618"/>
      <c r="S3380" s="618"/>
      <c r="T3380" s="618"/>
      <c r="U3380" s="618"/>
      <c r="V3380" s="618"/>
      <c r="W3380" s="618"/>
      <c r="X3380" s="618"/>
      <c r="Y3380" s="618"/>
      <c r="Z3380" s="618"/>
      <c r="AC3380" s="619"/>
      <c r="AD3380" s="620"/>
      <c r="AJ3380" s="668"/>
      <c r="AO3380" s="612"/>
      <c r="AP3380" s="612"/>
      <c r="AY3380" s="623"/>
      <c r="BD3380" s="611"/>
      <c r="BG3380" s="624"/>
      <c r="BH3380" s="625"/>
      <c r="BI3380" s="672"/>
      <c r="BO3380" s="612"/>
      <c r="BY3380" s="669"/>
      <c r="CA3380" s="669"/>
    </row>
    <row r="3381" spans="3:79" s="610" customFormat="1">
      <c r="C3381" s="611"/>
      <c r="D3381" s="612"/>
      <c r="E3381" s="613"/>
      <c r="F3381" s="614"/>
      <c r="J3381" s="612"/>
      <c r="N3381" s="668"/>
      <c r="P3381" s="618"/>
      <c r="Q3381" s="618"/>
      <c r="R3381" s="618"/>
      <c r="S3381" s="618"/>
      <c r="T3381" s="618"/>
      <c r="U3381" s="618"/>
      <c r="V3381" s="618"/>
      <c r="W3381" s="618"/>
      <c r="X3381" s="618"/>
      <c r="Y3381" s="618"/>
      <c r="Z3381" s="618"/>
      <c r="AC3381" s="619"/>
      <c r="AD3381" s="620"/>
      <c r="AJ3381" s="668"/>
      <c r="AO3381" s="612"/>
      <c r="AP3381" s="612"/>
      <c r="AY3381" s="623"/>
      <c r="BD3381" s="611"/>
      <c r="BG3381" s="624"/>
      <c r="BH3381" s="625"/>
      <c r="BI3381" s="672"/>
      <c r="BO3381" s="612"/>
      <c r="BY3381" s="669"/>
      <c r="CA3381" s="669"/>
    </row>
    <row r="3382" spans="3:79" s="610" customFormat="1">
      <c r="C3382" s="611"/>
      <c r="D3382" s="612"/>
      <c r="E3382" s="613"/>
      <c r="F3382" s="614"/>
      <c r="J3382" s="612"/>
      <c r="N3382" s="668"/>
      <c r="P3382" s="618"/>
      <c r="Q3382" s="618"/>
      <c r="R3382" s="618"/>
      <c r="S3382" s="618"/>
      <c r="T3382" s="618"/>
      <c r="U3382" s="618"/>
      <c r="V3382" s="618"/>
      <c r="W3382" s="618"/>
      <c r="X3382" s="618"/>
      <c r="Y3382" s="618"/>
      <c r="Z3382" s="618"/>
      <c r="AC3382" s="619"/>
      <c r="AD3382" s="620"/>
      <c r="AJ3382" s="668"/>
      <c r="AO3382" s="612"/>
      <c r="AP3382" s="612"/>
      <c r="AY3382" s="623"/>
      <c r="BD3382" s="611"/>
      <c r="BG3382" s="624"/>
      <c r="BH3382" s="625"/>
      <c r="BI3382" s="672"/>
      <c r="BO3382" s="612"/>
      <c r="BY3382" s="669"/>
      <c r="CA3382" s="669"/>
    </row>
    <row r="3383" spans="3:79" s="610" customFormat="1">
      <c r="C3383" s="611"/>
      <c r="D3383" s="612"/>
      <c r="E3383" s="613"/>
      <c r="F3383" s="614"/>
      <c r="J3383" s="612"/>
      <c r="N3383" s="668"/>
      <c r="P3383" s="618"/>
      <c r="Q3383" s="618"/>
      <c r="R3383" s="618"/>
      <c r="S3383" s="618"/>
      <c r="T3383" s="618"/>
      <c r="U3383" s="618"/>
      <c r="V3383" s="618"/>
      <c r="W3383" s="618"/>
      <c r="X3383" s="618"/>
      <c r="Y3383" s="618"/>
      <c r="Z3383" s="618"/>
      <c r="AC3383" s="619"/>
      <c r="AD3383" s="620"/>
      <c r="AJ3383" s="668"/>
      <c r="AO3383" s="612"/>
      <c r="AP3383" s="612"/>
      <c r="AY3383" s="623"/>
      <c r="BD3383" s="611"/>
      <c r="BG3383" s="624"/>
      <c r="BH3383" s="625"/>
      <c r="BI3383" s="672"/>
      <c r="BO3383" s="612"/>
      <c r="BY3383" s="669"/>
      <c r="CA3383" s="669"/>
    </row>
    <row r="3384" spans="3:79" s="610" customFormat="1">
      <c r="C3384" s="611"/>
      <c r="D3384" s="612"/>
      <c r="E3384" s="613"/>
      <c r="F3384" s="614"/>
      <c r="J3384" s="612"/>
      <c r="N3384" s="668"/>
      <c r="P3384" s="618"/>
      <c r="Q3384" s="618"/>
      <c r="R3384" s="618"/>
      <c r="S3384" s="618"/>
      <c r="T3384" s="618"/>
      <c r="U3384" s="618"/>
      <c r="V3384" s="618"/>
      <c r="W3384" s="618"/>
      <c r="X3384" s="618"/>
      <c r="Y3384" s="618"/>
      <c r="Z3384" s="618"/>
      <c r="AC3384" s="619"/>
      <c r="AD3384" s="620"/>
      <c r="AJ3384" s="668"/>
      <c r="AO3384" s="612"/>
      <c r="AP3384" s="612"/>
      <c r="AY3384" s="623"/>
      <c r="BD3384" s="611"/>
      <c r="BG3384" s="624"/>
      <c r="BH3384" s="625"/>
      <c r="BI3384" s="672"/>
      <c r="BO3384" s="612"/>
      <c r="BY3384" s="669"/>
      <c r="CA3384" s="669"/>
    </row>
    <row r="3385" spans="3:79" s="610" customFormat="1">
      <c r="C3385" s="611"/>
      <c r="D3385" s="612"/>
      <c r="E3385" s="613"/>
      <c r="F3385" s="614"/>
      <c r="J3385" s="612"/>
      <c r="N3385" s="668"/>
      <c r="P3385" s="618"/>
      <c r="Q3385" s="618"/>
      <c r="R3385" s="618"/>
      <c r="S3385" s="618"/>
      <c r="T3385" s="618"/>
      <c r="U3385" s="618"/>
      <c r="V3385" s="618"/>
      <c r="W3385" s="618"/>
      <c r="X3385" s="618"/>
      <c r="Y3385" s="618"/>
      <c r="Z3385" s="618"/>
      <c r="AC3385" s="619"/>
      <c r="AD3385" s="620"/>
      <c r="AJ3385" s="668"/>
      <c r="AO3385" s="612"/>
      <c r="AP3385" s="612"/>
      <c r="AY3385" s="623"/>
      <c r="BD3385" s="611"/>
      <c r="BG3385" s="624"/>
      <c r="BH3385" s="625"/>
      <c r="BI3385" s="672"/>
      <c r="BO3385" s="612"/>
      <c r="BY3385" s="669"/>
      <c r="CA3385" s="669"/>
    </row>
    <row r="3386" spans="3:79" s="610" customFormat="1">
      <c r="C3386" s="611"/>
      <c r="D3386" s="612"/>
      <c r="E3386" s="613"/>
      <c r="F3386" s="614"/>
      <c r="J3386" s="612"/>
      <c r="N3386" s="668"/>
      <c r="P3386" s="618"/>
      <c r="Q3386" s="618"/>
      <c r="R3386" s="618"/>
      <c r="S3386" s="618"/>
      <c r="T3386" s="618"/>
      <c r="U3386" s="618"/>
      <c r="V3386" s="618"/>
      <c r="W3386" s="618"/>
      <c r="X3386" s="618"/>
      <c r="Y3386" s="618"/>
      <c r="Z3386" s="618"/>
      <c r="AC3386" s="619"/>
      <c r="AD3386" s="620"/>
      <c r="AJ3386" s="668"/>
      <c r="AO3386" s="612"/>
      <c r="AP3386" s="612"/>
      <c r="AY3386" s="623"/>
      <c r="BD3386" s="611"/>
      <c r="BG3386" s="624"/>
      <c r="BH3386" s="625"/>
      <c r="BI3386" s="672"/>
      <c r="BO3386" s="612"/>
      <c r="BY3386" s="669"/>
      <c r="CA3386" s="669"/>
    </row>
    <row r="3387" spans="3:79" s="610" customFormat="1">
      <c r="C3387" s="611"/>
      <c r="D3387" s="612"/>
      <c r="E3387" s="613"/>
      <c r="F3387" s="614"/>
      <c r="J3387" s="612"/>
      <c r="N3387" s="668"/>
      <c r="P3387" s="618"/>
      <c r="Q3387" s="618"/>
      <c r="R3387" s="618"/>
      <c r="S3387" s="618"/>
      <c r="T3387" s="618"/>
      <c r="U3387" s="618"/>
      <c r="V3387" s="618"/>
      <c r="W3387" s="618"/>
      <c r="X3387" s="618"/>
      <c r="Y3387" s="618"/>
      <c r="Z3387" s="618"/>
      <c r="AC3387" s="619"/>
      <c r="AD3387" s="620"/>
      <c r="AJ3387" s="668"/>
      <c r="AO3387" s="612"/>
      <c r="AP3387" s="612"/>
      <c r="AY3387" s="623"/>
      <c r="BD3387" s="611"/>
      <c r="BG3387" s="624"/>
      <c r="BH3387" s="625"/>
      <c r="BI3387" s="672"/>
      <c r="BO3387" s="612"/>
      <c r="BY3387" s="669"/>
      <c r="CA3387" s="669"/>
    </row>
    <row r="3388" spans="3:79" s="610" customFormat="1">
      <c r="C3388" s="611"/>
      <c r="D3388" s="612"/>
      <c r="E3388" s="613"/>
      <c r="F3388" s="614"/>
      <c r="J3388" s="612"/>
      <c r="N3388" s="668"/>
      <c r="P3388" s="618"/>
      <c r="Q3388" s="618"/>
      <c r="R3388" s="618"/>
      <c r="S3388" s="618"/>
      <c r="T3388" s="618"/>
      <c r="U3388" s="618"/>
      <c r="V3388" s="618"/>
      <c r="W3388" s="618"/>
      <c r="X3388" s="618"/>
      <c r="Y3388" s="618"/>
      <c r="Z3388" s="618"/>
      <c r="AC3388" s="619"/>
      <c r="AD3388" s="620"/>
      <c r="AJ3388" s="668"/>
      <c r="AO3388" s="612"/>
      <c r="AP3388" s="612"/>
      <c r="AY3388" s="623"/>
      <c r="BD3388" s="611"/>
      <c r="BG3388" s="624"/>
      <c r="BH3388" s="625"/>
      <c r="BI3388" s="672"/>
      <c r="BO3388" s="612"/>
      <c r="BY3388" s="669"/>
      <c r="CA3388" s="669"/>
    </row>
    <row r="3389" spans="3:79" s="610" customFormat="1">
      <c r="C3389" s="611"/>
      <c r="D3389" s="612"/>
      <c r="E3389" s="613"/>
      <c r="F3389" s="614"/>
      <c r="J3389" s="612"/>
      <c r="N3389" s="668"/>
      <c r="P3389" s="618"/>
      <c r="Q3389" s="618"/>
      <c r="R3389" s="618"/>
      <c r="S3389" s="618"/>
      <c r="T3389" s="618"/>
      <c r="U3389" s="618"/>
      <c r="V3389" s="618"/>
      <c r="W3389" s="618"/>
      <c r="X3389" s="618"/>
      <c r="Y3389" s="618"/>
      <c r="Z3389" s="618"/>
      <c r="AC3389" s="619"/>
      <c r="AD3389" s="620"/>
      <c r="AJ3389" s="668"/>
      <c r="AO3389" s="612"/>
      <c r="AP3389" s="612"/>
      <c r="AY3389" s="623"/>
      <c r="BD3389" s="611"/>
      <c r="BG3389" s="624"/>
      <c r="BH3389" s="625"/>
      <c r="BI3389" s="672"/>
      <c r="BO3389" s="612"/>
      <c r="BY3389" s="669"/>
      <c r="CA3389" s="669"/>
    </row>
    <row r="3390" spans="3:79" s="610" customFormat="1">
      <c r="C3390" s="611"/>
      <c r="D3390" s="612"/>
      <c r="E3390" s="613"/>
      <c r="F3390" s="614"/>
      <c r="J3390" s="612"/>
      <c r="N3390" s="668"/>
      <c r="P3390" s="618"/>
      <c r="Q3390" s="618"/>
      <c r="R3390" s="618"/>
      <c r="S3390" s="618"/>
      <c r="T3390" s="618"/>
      <c r="U3390" s="618"/>
      <c r="V3390" s="618"/>
      <c r="W3390" s="618"/>
      <c r="X3390" s="618"/>
      <c r="Y3390" s="618"/>
      <c r="Z3390" s="618"/>
      <c r="AC3390" s="619"/>
      <c r="AD3390" s="620"/>
      <c r="AJ3390" s="668"/>
      <c r="AO3390" s="612"/>
      <c r="AP3390" s="612"/>
      <c r="AY3390" s="623"/>
      <c r="BD3390" s="611"/>
      <c r="BG3390" s="624"/>
      <c r="BH3390" s="625"/>
      <c r="BI3390" s="672"/>
      <c r="BO3390" s="612"/>
      <c r="BY3390" s="669"/>
      <c r="CA3390" s="669"/>
    </row>
    <row r="3391" spans="3:79" s="610" customFormat="1">
      <c r="C3391" s="611"/>
      <c r="D3391" s="612"/>
      <c r="E3391" s="613"/>
      <c r="F3391" s="614"/>
      <c r="J3391" s="612"/>
      <c r="N3391" s="668"/>
      <c r="P3391" s="618"/>
      <c r="Q3391" s="618"/>
      <c r="R3391" s="618"/>
      <c r="S3391" s="618"/>
      <c r="T3391" s="618"/>
      <c r="U3391" s="618"/>
      <c r="V3391" s="618"/>
      <c r="W3391" s="618"/>
      <c r="X3391" s="618"/>
      <c r="Y3391" s="618"/>
      <c r="Z3391" s="618"/>
      <c r="AC3391" s="619"/>
      <c r="AD3391" s="620"/>
      <c r="AJ3391" s="668"/>
      <c r="AO3391" s="612"/>
      <c r="AP3391" s="612"/>
      <c r="AY3391" s="623"/>
      <c r="BD3391" s="611"/>
      <c r="BG3391" s="624"/>
      <c r="BH3391" s="625"/>
      <c r="BI3391" s="672"/>
      <c r="BO3391" s="612"/>
      <c r="BY3391" s="669"/>
      <c r="CA3391" s="669"/>
    </row>
    <row r="3392" spans="3:79" s="610" customFormat="1">
      <c r="C3392" s="611"/>
      <c r="D3392" s="612"/>
      <c r="E3392" s="613"/>
      <c r="F3392" s="614"/>
      <c r="J3392" s="612"/>
      <c r="N3392" s="668"/>
      <c r="P3392" s="618"/>
      <c r="Q3392" s="618"/>
      <c r="R3392" s="618"/>
      <c r="S3392" s="618"/>
      <c r="T3392" s="618"/>
      <c r="U3392" s="618"/>
      <c r="V3392" s="618"/>
      <c r="W3392" s="618"/>
      <c r="X3392" s="618"/>
      <c r="Y3392" s="618"/>
      <c r="Z3392" s="618"/>
      <c r="AC3392" s="619"/>
      <c r="AD3392" s="620"/>
      <c r="AJ3392" s="668"/>
      <c r="AO3392" s="612"/>
      <c r="AP3392" s="612"/>
      <c r="AY3392" s="623"/>
      <c r="BD3392" s="611"/>
      <c r="BG3392" s="624"/>
      <c r="BH3392" s="625"/>
      <c r="BI3392" s="672"/>
      <c r="BO3392" s="612"/>
      <c r="BY3392" s="669"/>
      <c r="CA3392" s="669"/>
    </row>
    <row r="3393" spans="3:79" s="610" customFormat="1">
      <c r="C3393" s="611"/>
      <c r="D3393" s="612"/>
      <c r="E3393" s="613"/>
      <c r="F3393" s="614"/>
      <c r="J3393" s="612"/>
      <c r="N3393" s="668"/>
      <c r="P3393" s="618"/>
      <c r="Q3393" s="618"/>
      <c r="R3393" s="618"/>
      <c r="S3393" s="618"/>
      <c r="T3393" s="618"/>
      <c r="U3393" s="618"/>
      <c r="V3393" s="618"/>
      <c r="W3393" s="618"/>
      <c r="X3393" s="618"/>
      <c r="Y3393" s="618"/>
      <c r="Z3393" s="618"/>
      <c r="AC3393" s="619"/>
      <c r="AD3393" s="620"/>
      <c r="AJ3393" s="668"/>
      <c r="AO3393" s="612"/>
      <c r="AP3393" s="612"/>
      <c r="AY3393" s="623"/>
      <c r="BD3393" s="611"/>
      <c r="BG3393" s="624"/>
      <c r="BH3393" s="625"/>
      <c r="BI3393" s="672"/>
      <c r="BO3393" s="612"/>
      <c r="BY3393" s="669"/>
      <c r="CA3393" s="669"/>
    </row>
    <row r="3394" spans="3:79" s="610" customFormat="1">
      <c r="C3394" s="611"/>
      <c r="D3394" s="612"/>
      <c r="E3394" s="613"/>
      <c r="F3394" s="614"/>
      <c r="J3394" s="612"/>
      <c r="N3394" s="668"/>
      <c r="P3394" s="618"/>
      <c r="Q3394" s="618"/>
      <c r="R3394" s="618"/>
      <c r="S3394" s="618"/>
      <c r="T3394" s="618"/>
      <c r="U3394" s="618"/>
      <c r="V3394" s="618"/>
      <c r="W3394" s="618"/>
      <c r="X3394" s="618"/>
      <c r="Y3394" s="618"/>
      <c r="Z3394" s="618"/>
      <c r="AC3394" s="619"/>
      <c r="AD3394" s="620"/>
      <c r="AJ3394" s="668"/>
      <c r="AO3394" s="612"/>
      <c r="AP3394" s="612"/>
      <c r="AY3394" s="623"/>
      <c r="BD3394" s="611"/>
      <c r="BG3394" s="624"/>
      <c r="BH3394" s="625"/>
      <c r="BI3394" s="672"/>
      <c r="BO3394" s="612"/>
      <c r="BY3394" s="669"/>
      <c r="CA3394" s="669"/>
    </row>
    <row r="3395" spans="3:79" s="610" customFormat="1">
      <c r="C3395" s="611"/>
      <c r="D3395" s="612"/>
      <c r="E3395" s="613"/>
      <c r="F3395" s="614"/>
      <c r="J3395" s="612"/>
      <c r="N3395" s="668"/>
      <c r="P3395" s="618"/>
      <c r="Q3395" s="618"/>
      <c r="R3395" s="618"/>
      <c r="S3395" s="618"/>
      <c r="T3395" s="618"/>
      <c r="U3395" s="618"/>
      <c r="V3395" s="618"/>
      <c r="W3395" s="618"/>
      <c r="X3395" s="618"/>
      <c r="Y3395" s="618"/>
      <c r="Z3395" s="618"/>
      <c r="AC3395" s="619"/>
      <c r="AD3395" s="620"/>
      <c r="AJ3395" s="668"/>
      <c r="AO3395" s="612"/>
      <c r="AP3395" s="612"/>
      <c r="AY3395" s="623"/>
      <c r="BD3395" s="611"/>
      <c r="BG3395" s="624"/>
      <c r="BH3395" s="625"/>
      <c r="BI3395" s="672"/>
      <c r="BO3395" s="612"/>
      <c r="BY3395" s="669"/>
      <c r="CA3395" s="669"/>
    </row>
    <row r="3396" spans="3:79" s="610" customFormat="1">
      <c r="C3396" s="611"/>
      <c r="D3396" s="612"/>
      <c r="E3396" s="613"/>
      <c r="F3396" s="614"/>
      <c r="J3396" s="612"/>
      <c r="N3396" s="668"/>
      <c r="P3396" s="618"/>
      <c r="Q3396" s="618"/>
      <c r="R3396" s="618"/>
      <c r="S3396" s="618"/>
      <c r="T3396" s="618"/>
      <c r="U3396" s="618"/>
      <c r="V3396" s="618"/>
      <c r="W3396" s="618"/>
      <c r="X3396" s="618"/>
      <c r="Y3396" s="618"/>
      <c r="Z3396" s="618"/>
      <c r="AC3396" s="619"/>
      <c r="AD3396" s="620"/>
      <c r="AJ3396" s="668"/>
      <c r="AO3396" s="612"/>
      <c r="AP3396" s="612"/>
      <c r="AY3396" s="623"/>
      <c r="BD3396" s="611"/>
      <c r="BG3396" s="624"/>
      <c r="BH3396" s="625"/>
      <c r="BI3396" s="672"/>
      <c r="BO3396" s="612"/>
      <c r="BY3396" s="669"/>
      <c r="CA3396" s="669"/>
    </row>
    <row r="3397" spans="3:79" s="610" customFormat="1">
      <c r="C3397" s="611"/>
      <c r="D3397" s="612"/>
      <c r="E3397" s="613"/>
      <c r="F3397" s="614"/>
      <c r="J3397" s="612"/>
      <c r="N3397" s="668"/>
      <c r="P3397" s="618"/>
      <c r="Q3397" s="618"/>
      <c r="R3397" s="618"/>
      <c r="S3397" s="618"/>
      <c r="T3397" s="618"/>
      <c r="U3397" s="618"/>
      <c r="V3397" s="618"/>
      <c r="W3397" s="618"/>
      <c r="X3397" s="618"/>
      <c r="Y3397" s="618"/>
      <c r="Z3397" s="618"/>
      <c r="AC3397" s="619"/>
      <c r="AD3397" s="620"/>
      <c r="AJ3397" s="668"/>
      <c r="AO3397" s="612"/>
      <c r="AP3397" s="612"/>
      <c r="AY3397" s="623"/>
      <c r="BD3397" s="611"/>
      <c r="BG3397" s="624"/>
      <c r="BH3397" s="625"/>
      <c r="BI3397" s="672"/>
      <c r="BO3397" s="612"/>
      <c r="BY3397" s="669"/>
      <c r="CA3397" s="669"/>
    </row>
    <row r="3398" spans="3:79" s="610" customFormat="1">
      <c r="C3398" s="611"/>
      <c r="D3398" s="612"/>
      <c r="E3398" s="613"/>
      <c r="F3398" s="614"/>
      <c r="J3398" s="612"/>
      <c r="N3398" s="668"/>
      <c r="P3398" s="618"/>
      <c r="Q3398" s="618"/>
      <c r="R3398" s="618"/>
      <c r="S3398" s="618"/>
      <c r="T3398" s="618"/>
      <c r="U3398" s="618"/>
      <c r="V3398" s="618"/>
      <c r="W3398" s="618"/>
      <c r="X3398" s="618"/>
      <c r="Y3398" s="618"/>
      <c r="Z3398" s="618"/>
      <c r="AC3398" s="619"/>
      <c r="AD3398" s="620"/>
      <c r="AJ3398" s="668"/>
      <c r="AO3398" s="612"/>
      <c r="AP3398" s="612"/>
      <c r="AY3398" s="623"/>
      <c r="BD3398" s="611"/>
      <c r="BG3398" s="624"/>
      <c r="BH3398" s="625"/>
      <c r="BI3398" s="672"/>
      <c r="BO3398" s="612"/>
      <c r="BY3398" s="669"/>
      <c r="CA3398" s="669"/>
    </row>
    <row r="3399" spans="3:79" s="610" customFormat="1">
      <c r="C3399" s="611"/>
      <c r="D3399" s="612"/>
      <c r="E3399" s="613"/>
      <c r="F3399" s="614"/>
      <c r="J3399" s="612"/>
      <c r="N3399" s="668"/>
      <c r="P3399" s="618"/>
      <c r="Q3399" s="618"/>
      <c r="R3399" s="618"/>
      <c r="S3399" s="618"/>
      <c r="T3399" s="618"/>
      <c r="U3399" s="618"/>
      <c r="V3399" s="618"/>
      <c r="W3399" s="618"/>
      <c r="X3399" s="618"/>
      <c r="Y3399" s="618"/>
      <c r="Z3399" s="618"/>
      <c r="AC3399" s="619"/>
      <c r="AD3399" s="620"/>
      <c r="AJ3399" s="668"/>
      <c r="AO3399" s="612"/>
      <c r="AP3399" s="612"/>
      <c r="AY3399" s="623"/>
      <c r="BD3399" s="611"/>
      <c r="BG3399" s="624"/>
      <c r="BH3399" s="625"/>
      <c r="BI3399" s="672"/>
      <c r="BO3399" s="612"/>
      <c r="BY3399" s="669"/>
      <c r="CA3399" s="669"/>
    </row>
    <row r="3400" spans="3:79" s="610" customFormat="1">
      <c r="C3400" s="611"/>
      <c r="D3400" s="612"/>
      <c r="E3400" s="613"/>
      <c r="F3400" s="614"/>
      <c r="J3400" s="612"/>
      <c r="N3400" s="668"/>
      <c r="P3400" s="618"/>
      <c r="Q3400" s="618"/>
      <c r="R3400" s="618"/>
      <c r="S3400" s="618"/>
      <c r="T3400" s="618"/>
      <c r="U3400" s="618"/>
      <c r="V3400" s="618"/>
      <c r="W3400" s="618"/>
      <c r="X3400" s="618"/>
      <c r="Y3400" s="618"/>
      <c r="Z3400" s="618"/>
      <c r="AC3400" s="619"/>
      <c r="AD3400" s="620"/>
      <c r="AJ3400" s="668"/>
      <c r="AO3400" s="612"/>
      <c r="AP3400" s="612"/>
      <c r="AY3400" s="623"/>
      <c r="BD3400" s="611"/>
      <c r="BG3400" s="624"/>
      <c r="BH3400" s="625"/>
      <c r="BI3400" s="672"/>
      <c r="BO3400" s="612"/>
      <c r="BY3400" s="669"/>
      <c r="CA3400" s="669"/>
    </row>
    <row r="3401" spans="3:79" s="610" customFormat="1">
      <c r="C3401" s="611"/>
      <c r="D3401" s="612"/>
      <c r="E3401" s="613"/>
      <c r="F3401" s="614"/>
      <c r="J3401" s="612"/>
      <c r="N3401" s="668"/>
      <c r="P3401" s="618"/>
      <c r="Q3401" s="618"/>
      <c r="R3401" s="618"/>
      <c r="S3401" s="618"/>
      <c r="T3401" s="618"/>
      <c r="U3401" s="618"/>
      <c r="V3401" s="618"/>
      <c r="W3401" s="618"/>
      <c r="X3401" s="618"/>
      <c r="Y3401" s="618"/>
      <c r="Z3401" s="618"/>
      <c r="AC3401" s="619"/>
      <c r="AD3401" s="620"/>
      <c r="AJ3401" s="668"/>
      <c r="AO3401" s="612"/>
      <c r="AP3401" s="612"/>
      <c r="AY3401" s="623"/>
      <c r="BD3401" s="611"/>
      <c r="BG3401" s="624"/>
      <c r="BH3401" s="625"/>
      <c r="BI3401" s="672"/>
      <c r="BO3401" s="612"/>
      <c r="BY3401" s="669"/>
      <c r="CA3401" s="669"/>
    </row>
    <row r="3402" spans="3:79" s="610" customFormat="1">
      <c r="C3402" s="611"/>
      <c r="D3402" s="612"/>
      <c r="E3402" s="613"/>
      <c r="F3402" s="614"/>
      <c r="J3402" s="612"/>
      <c r="N3402" s="668"/>
      <c r="P3402" s="618"/>
      <c r="Q3402" s="618"/>
      <c r="R3402" s="618"/>
      <c r="S3402" s="618"/>
      <c r="T3402" s="618"/>
      <c r="U3402" s="618"/>
      <c r="V3402" s="618"/>
      <c r="W3402" s="618"/>
      <c r="X3402" s="618"/>
      <c r="Y3402" s="618"/>
      <c r="Z3402" s="618"/>
      <c r="AC3402" s="619"/>
      <c r="AD3402" s="620"/>
      <c r="AJ3402" s="668"/>
      <c r="AO3402" s="612"/>
      <c r="AP3402" s="612"/>
      <c r="AY3402" s="623"/>
      <c r="BD3402" s="611"/>
      <c r="BG3402" s="624"/>
      <c r="BH3402" s="625"/>
      <c r="BI3402" s="672"/>
      <c r="BO3402" s="612"/>
      <c r="BY3402" s="669"/>
      <c r="CA3402" s="669"/>
    </row>
    <row r="3403" spans="3:79" s="610" customFormat="1">
      <c r="C3403" s="611"/>
      <c r="D3403" s="612"/>
      <c r="E3403" s="613"/>
      <c r="F3403" s="614"/>
      <c r="J3403" s="612"/>
      <c r="N3403" s="668"/>
      <c r="P3403" s="618"/>
      <c r="Q3403" s="618"/>
      <c r="R3403" s="618"/>
      <c r="S3403" s="618"/>
      <c r="T3403" s="618"/>
      <c r="U3403" s="618"/>
      <c r="V3403" s="618"/>
      <c r="W3403" s="618"/>
      <c r="X3403" s="618"/>
      <c r="Y3403" s="618"/>
      <c r="Z3403" s="618"/>
      <c r="AC3403" s="619"/>
      <c r="AD3403" s="620"/>
      <c r="AJ3403" s="668"/>
      <c r="AO3403" s="612"/>
      <c r="AP3403" s="612"/>
      <c r="AY3403" s="623"/>
      <c r="BD3403" s="611"/>
      <c r="BG3403" s="624"/>
      <c r="BH3403" s="625"/>
      <c r="BI3403" s="672"/>
      <c r="BO3403" s="612"/>
      <c r="BY3403" s="669"/>
      <c r="CA3403" s="669"/>
    </row>
    <row r="3404" spans="3:79" s="610" customFormat="1">
      <c r="C3404" s="611"/>
      <c r="D3404" s="612"/>
      <c r="E3404" s="613"/>
      <c r="F3404" s="614"/>
      <c r="J3404" s="612"/>
      <c r="N3404" s="668"/>
      <c r="P3404" s="618"/>
      <c r="Q3404" s="618"/>
      <c r="R3404" s="618"/>
      <c r="S3404" s="618"/>
      <c r="T3404" s="618"/>
      <c r="U3404" s="618"/>
      <c r="V3404" s="618"/>
      <c r="W3404" s="618"/>
      <c r="X3404" s="618"/>
      <c r="Y3404" s="618"/>
      <c r="Z3404" s="618"/>
      <c r="AC3404" s="619"/>
      <c r="AD3404" s="620"/>
      <c r="AJ3404" s="668"/>
      <c r="AO3404" s="612"/>
      <c r="AP3404" s="612"/>
      <c r="AY3404" s="623"/>
      <c r="BD3404" s="611"/>
      <c r="BG3404" s="624"/>
      <c r="BH3404" s="625"/>
      <c r="BI3404" s="672"/>
      <c r="BO3404" s="612"/>
      <c r="BY3404" s="669"/>
      <c r="CA3404" s="669"/>
    </row>
    <row r="3405" spans="3:79" s="610" customFormat="1">
      <c r="C3405" s="611"/>
      <c r="D3405" s="612"/>
      <c r="E3405" s="613"/>
      <c r="F3405" s="614"/>
      <c r="J3405" s="612"/>
      <c r="N3405" s="668"/>
      <c r="P3405" s="618"/>
      <c r="Q3405" s="618"/>
      <c r="R3405" s="618"/>
      <c r="S3405" s="618"/>
      <c r="T3405" s="618"/>
      <c r="U3405" s="618"/>
      <c r="V3405" s="618"/>
      <c r="W3405" s="618"/>
      <c r="X3405" s="618"/>
      <c r="Y3405" s="618"/>
      <c r="Z3405" s="618"/>
      <c r="AC3405" s="619"/>
      <c r="AD3405" s="620"/>
      <c r="AJ3405" s="668"/>
      <c r="AO3405" s="612"/>
      <c r="AP3405" s="612"/>
      <c r="AY3405" s="623"/>
      <c r="BD3405" s="611"/>
      <c r="BG3405" s="624"/>
      <c r="BH3405" s="625"/>
      <c r="BI3405" s="672"/>
      <c r="BO3405" s="612"/>
      <c r="BY3405" s="669"/>
      <c r="CA3405" s="669"/>
    </row>
    <row r="3406" spans="3:79" s="610" customFormat="1">
      <c r="C3406" s="611"/>
      <c r="D3406" s="612"/>
      <c r="E3406" s="613"/>
      <c r="F3406" s="614"/>
      <c r="J3406" s="612"/>
      <c r="N3406" s="668"/>
      <c r="P3406" s="618"/>
      <c r="Q3406" s="618"/>
      <c r="R3406" s="618"/>
      <c r="S3406" s="618"/>
      <c r="T3406" s="618"/>
      <c r="U3406" s="618"/>
      <c r="V3406" s="618"/>
      <c r="W3406" s="618"/>
      <c r="X3406" s="618"/>
      <c r="Y3406" s="618"/>
      <c r="Z3406" s="618"/>
      <c r="AC3406" s="619"/>
      <c r="AD3406" s="620"/>
      <c r="AJ3406" s="668"/>
      <c r="AO3406" s="612"/>
      <c r="AP3406" s="612"/>
      <c r="AY3406" s="623"/>
      <c r="BD3406" s="611"/>
      <c r="BG3406" s="624"/>
      <c r="BH3406" s="625"/>
      <c r="BI3406" s="672"/>
      <c r="BO3406" s="612"/>
      <c r="BY3406" s="669"/>
      <c r="CA3406" s="669"/>
    </row>
    <row r="3407" spans="3:79" s="610" customFormat="1">
      <c r="C3407" s="611"/>
      <c r="D3407" s="612"/>
      <c r="E3407" s="613"/>
      <c r="F3407" s="614"/>
      <c r="J3407" s="612"/>
      <c r="N3407" s="668"/>
      <c r="P3407" s="618"/>
      <c r="Q3407" s="618"/>
      <c r="R3407" s="618"/>
      <c r="S3407" s="618"/>
      <c r="T3407" s="618"/>
      <c r="U3407" s="618"/>
      <c r="V3407" s="618"/>
      <c r="W3407" s="618"/>
      <c r="X3407" s="618"/>
      <c r="Y3407" s="618"/>
      <c r="Z3407" s="618"/>
      <c r="AC3407" s="619"/>
      <c r="AD3407" s="620"/>
      <c r="AJ3407" s="668"/>
      <c r="AO3407" s="612"/>
      <c r="AP3407" s="612"/>
      <c r="AY3407" s="623"/>
      <c r="BD3407" s="611"/>
      <c r="BG3407" s="624"/>
      <c r="BH3407" s="625"/>
      <c r="BI3407" s="672"/>
      <c r="BO3407" s="612"/>
      <c r="BY3407" s="669"/>
      <c r="CA3407" s="669"/>
    </row>
    <row r="3408" spans="3:79" s="610" customFormat="1">
      <c r="C3408" s="611"/>
      <c r="D3408" s="612"/>
      <c r="E3408" s="613"/>
      <c r="F3408" s="614"/>
      <c r="J3408" s="612"/>
      <c r="N3408" s="668"/>
      <c r="P3408" s="618"/>
      <c r="Q3408" s="618"/>
      <c r="R3408" s="618"/>
      <c r="S3408" s="618"/>
      <c r="T3408" s="618"/>
      <c r="U3408" s="618"/>
      <c r="V3408" s="618"/>
      <c r="W3408" s="618"/>
      <c r="X3408" s="618"/>
      <c r="Y3408" s="618"/>
      <c r="Z3408" s="618"/>
      <c r="AC3408" s="619"/>
      <c r="AD3408" s="620"/>
      <c r="AJ3408" s="668"/>
      <c r="AO3408" s="612"/>
      <c r="AP3408" s="612"/>
      <c r="AY3408" s="623"/>
      <c r="BD3408" s="611"/>
      <c r="BG3408" s="624"/>
      <c r="BH3408" s="625"/>
      <c r="BI3408" s="672"/>
      <c r="BO3408" s="612"/>
      <c r="BY3408" s="669"/>
      <c r="CA3408" s="669"/>
    </row>
    <row r="3409" spans="3:79" s="610" customFormat="1">
      <c r="C3409" s="611"/>
      <c r="D3409" s="612"/>
      <c r="E3409" s="613"/>
      <c r="F3409" s="614"/>
      <c r="J3409" s="612"/>
      <c r="N3409" s="668"/>
      <c r="P3409" s="618"/>
      <c r="Q3409" s="618"/>
      <c r="R3409" s="618"/>
      <c r="S3409" s="618"/>
      <c r="T3409" s="618"/>
      <c r="U3409" s="618"/>
      <c r="V3409" s="618"/>
      <c r="W3409" s="618"/>
      <c r="X3409" s="618"/>
      <c r="Y3409" s="618"/>
      <c r="Z3409" s="618"/>
      <c r="AC3409" s="619"/>
      <c r="AD3409" s="620"/>
      <c r="AJ3409" s="668"/>
      <c r="AO3409" s="612"/>
      <c r="AP3409" s="612"/>
      <c r="AY3409" s="623"/>
      <c r="BD3409" s="611"/>
      <c r="BG3409" s="624"/>
      <c r="BH3409" s="625"/>
      <c r="BI3409" s="672"/>
      <c r="BO3409" s="612"/>
      <c r="BY3409" s="669"/>
      <c r="CA3409" s="669"/>
    </row>
    <row r="3410" spans="3:79" s="610" customFormat="1">
      <c r="C3410" s="611"/>
      <c r="D3410" s="612"/>
      <c r="E3410" s="613"/>
      <c r="F3410" s="614"/>
      <c r="J3410" s="612"/>
      <c r="N3410" s="668"/>
      <c r="P3410" s="618"/>
      <c r="Q3410" s="618"/>
      <c r="R3410" s="618"/>
      <c r="S3410" s="618"/>
      <c r="T3410" s="618"/>
      <c r="U3410" s="618"/>
      <c r="V3410" s="618"/>
      <c r="W3410" s="618"/>
      <c r="X3410" s="618"/>
      <c r="Y3410" s="618"/>
      <c r="Z3410" s="618"/>
      <c r="AC3410" s="619"/>
      <c r="AD3410" s="620"/>
      <c r="AJ3410" s="668"/>
      <c r="AO3410" s="612"/>
      <c r="AP3410" s="612"/>
      <c r="AY3410" s="623"/>
      <c r="BD3410" s="611"/>
      <c r="BG3410" s="624"/>
      <c r="BH3410" s="625"/>
      <c r="BI3410" s="672"/>
      <c r="BO3410" s="612"/>
      <c r="BY3410" s="669"/>
      <c r="CA3410" s="669"/>
    </row>
    <row r="3411" spans="3:79" s="610" customFormat="1">
      <c r="C3411" s="611"/>
      <c r="D3411" s="612"/>
      <c r="E3411" s="613"/>
      <c r="F3411" s="614"/>
      <c r="J3411" s="612"/>
      <c r="N3411" s="668"/>
      <c r="P3411" s="618"/>
      <c r="Q3411" s="618"/>
      <c r="R3411" s="618"/>
      <c r="S3411" s="618"/>
      <c r="T3411" s="618"/>
      <c r="U3411" s="618"/>
      <c r="V3411" s="618"/>
      <c r="W3411" s="618"/>
      <c r="X3411" s="618"/>
      <c r="Y3411" s="618"/>
      <c r="Z3411" s="618"/>
      <c r="AC3411" s="619"/>
      <c r="AD3411" s="620"/>
      <c r="AJ3411" s="668"/>
      <c r="AO3411" s="612"/>
      <c r="AP3411" s="612"/>
      <c r="AY3411" s="623"/>
      <c r="BD3411" s="611"/>
      <c r="BG3411" s="624"/>
      <c r="BH3411" s="625"/>
      <c r="BI3411" s="672"/>
      <c r="BO3411" s="612"/>
      <c r="BY3411" s="669"/>
      <c r="CA3411" s="669"/>
    </row>
    <row r="3412" spans="3:79" s="610" customFormat="1">
      <c r="C3412" s="611"/>
      <c r="D3412" s="612"/>
      <c r="E3412" s="613"/>
      <c r="F3412" s="614"/>
      <c r="J3412" s="612"/>
      <c r="N3412" s="668"/>
      <c r="P3412" s="618"/>
      <c r="Q3412" s="618"/>
      <c r="R3412" s="618"/>
      <c r="S3412" s="618"/>
      <c r="T3412" s="618"/>
      <c r="U3412" s="618"/>
      <c r="V3412" s="618"/>
      <c r="W3412" s="618"/>
      <c r="X3412" s="618"/>
      <c r="Y3412" s="618"/>
      <c r="Z3412" s="618"/>
      <c r="AC3412" s="619"/>
      <c r="AD3412" s="620"/>
      <c r="AJ3412" s="668"/>
      <c r="AO3412" s="612"/>
      <c r="AP3412" s="612"/>
      <c r="AY3412" s="623"/>
      <c r="BD3412" s="611"/>
      <c r="BG3412" s="624"/>
      <c r="BH3412" s="625"/>
      <c r="BI3412" s="672"/>
      <c r="BO3412" s="612"/>
      <c r="BY3412" s="669"/>
      <c r="CA3412" s="669"/>
    </row>
    <row r="3413" spans="3:79" s="610" customFormat="1">
      <c r="C3413" s="611"/>
      <c r="D3413" s="612"/>
      <c r="E3413" s="613"/>
      <c r="F3413" s="614"/>
      <c r="J3413" s="612"/>
      <c r="N3413" s="668"/>
      <c r="P3413" s="618"/>
      <c r="Q3413" s="618"/>
      <c r="R3413" s="618"/>
      <c r="S3413" s="618"/>
      <c r="T3413" s="618"/>
      <c r="U3413" s="618"/>
      <c r="V3413" s="618"/>
      <c r="W3413" s="618"/>
      <c r="X3413" s="618"/>
      <c r="Y3413" s="618"/>
      <c r="Z3413" s="618"/>
      <c r="AC3413" s="619"/>
      <c r="AD3413" s="620"/>
      <c r="AJ3413" s="668"/>
      <c r="AO3413" s="612"/>
      <c r="AP3413" s="612"/>
      <c r="AY3413" s="623"/>
      <c r="BD3413" s="611"/>
      <c r="BG3413" s="624"/>
      <c r="BH3413" s="625"/>
      <c r="BI3413" s="672"/>
      <c r="BO3413" s="612"/>
      <c r="BY3413" s="669"/>
      <c r="CA3413" s="669"/>
    </row>
    <row r="3414" spans="3:79" s="610" customFormat="1">
      <c r="C3414" s="611"/>
      <c r="D3414" s="612"/>
      <c r="E3414" s="613"/>
      <c r="F3414" s="614"/>
      <c r="J3414" s="612"/>
      <c r="N3414" s="668"/>
      <c r="P3414" s="618"/>
      <c r="Q3414" s="618"/>
      <c r="R3414" s="618"/>
      <c r="S3414" s="618"/>
      <c r="T3414" s="618"/>
      <c r="U3414" s="618"/>
      <c r="V3414" s="618"/>
      <c r="W3414" s="618"/>
      <c r="X3414" s="618"/>
      <c r="Y3414" s="618"/>
      <c r="Z3414" s="618"/>
      <c r="AC3414" s="619"/>
      <c r="AD3414" s="620"/>
      <c r="AJ3414" s="668"/>
      <c r="AO3414" s="612"/>
      <c r="AP3414" s="612"/>
      <c r="AY3414" s="623"/>
      <c r="BD3414" s="611"/>
      <c r="BG3414" s="624"/>
      <c r="BH3414" s="625"/>
      <c r="BI3414" s="672"/>
      <c r="BO3414" s="612"/>
      <c r="BY3414" s="669"/>
      <c r="CA3414" s="669"/>
    </row>
    <row r="3415" spans="3:79" s="610" customFormat="1">
      <c r="C3415" s="611"/>
      <c r="D3415" s="612"/>
      <c r="E3415" s="613"/>
      <c r="F3415" s="614"/>
      <c r="J3415" s="612"/>
      <c r="N3415" s="668"/>
      <c r="P3415" s="618"/>
      <c r="Q3415" s="618"/>
      <c r="R3415" s="618"/>
      <c r="S3415" s="618"/>
      <c r="T3415" s="618"/>
      <c r="U3415" s="618"/>
      <c r="V3415" s="618"/>
      <c r="W3415" s="618"/>
      <c r="X3415" s="618"/>
      <c r="Y3415" s="618"/>
      <c r="Z3415" s="618"/>
      <c r="AC3415" s="619"/>
      <c r="AD3415" s="620"/>
      <c r="AJ3415" s="668"/>
      <c r="AO3415" s="612"/>
      <c r="AP3415" s="612"/>
      <c r="AY3415" s="623"/>
      <c r="BD3415" s="611"/>
      <c r="BG3415" s="624"/>
      <c r="BH3415" s="625"/>
      <c r="BI3415" s="672"/>
      <c r="BO3415" s="612"/>
      <c r="BY3415" s="669"/>
      <c r="CA3415" s="669"/>
    </row>
    <row r="3416" spans="3:79" s="610" customFormat="1">
      <c r="C3416" s="611"/>
      <c r="D3416" s="612"/>
      <c r="E3416" s="613"/>
      <c r="F3416" s="614"/>
      <c r="J3416" s="612"/>
      <c r="N3416" s="668"/>
      <c r="P3416" s="618"/>
      <c r="Q3416" s="618"/>
      <c r="R3416" s="618"/>
      <c r="S3416" s="618"/>
      <c r="T3416" s="618"/>
      <c r="U3416" s="618"/>
      <c r="V3416" s="618"/>
      <c r="W3416" s="618"/>
      <c r="X3416" s="618"/>
      <c r="Y3416" s="618"/>
      <c r="Z3416" s="618"/>
      <c r="AC3416" s="619"/>
      <c r="AD3416" s="620"/>
      <c r="AJ3416" s="668"/>
      <c r="AO3416" s="612"/>
      <c r="AP3416" s="612"/>
      <c r="AY3416" s="623"/>
      <c r="BD3416" s="611"/>
      <c r="BG3416" s="624"/>
      <c r="BH3416" s="625"/>
      <c r="BI3416" s="672"/>
      <c r="BO3416" s="612"/>
      <c r="BY3416" s="669"/>
      <c r="CA3416" s="669"/>
    </row>
    <row r="3417" spans="3:79" s="610" customFormat="1">
      <c r="C3417" s="611"/>
      <c r="D3417" s="612"/>
      <c r="E3417" s="613"/>
      <c r="F3417" s="614"/>
      <c r="J3417" s="612"/>
      <c r="N3417" s="668"/>
      <c r="P3417" s="618"/>
      <c r="Q3417" s="618"/>
      <c r="R3417" s="618"/>
      <c r="S3417" s="618"/>
      <c r="T3417" s="618"/>
      <c r="U3417" s="618"/>
      <c r="V3417" s="618"/>
      <c r="W3417" s="618"/>
      <c r="X3417" s="618"/>
      <c r="Y3417" s="618"/>
      <c r="Z3417" s="618"/>
      <c r="AC3417" s="619"/>
      <c r="AD3417" s="620"/>
      <c r="AJ3417" s="668"/>
      <c r="AO3417" s="612"/>
      <c r="AP3417" s="612"/>
      <c r="AY3417" s="623"/>
      <c r="BD3417" s="611"/>
      <c r="BG3417" s="624"/>
      <c r="BH3417" s="625"/>
      <c r="BI3417" s="672"/>
      <c r="BO3417" s="612"/>
      <c r="BY3417" s="669"/>
      <c r="CA3417" s="669"/>
    </row>
    <row r="3418" spans="3:79" s="610" customFormat="1">
      <c r="C3418" s="611"/>
      <c r="D3418" s="612"/>
      <c r="E3418" s="613"/>
      <c r="F3418" s="614"/>
      <c r="J3418" s="612"/>
      <c r="N3418" s="668"/>
      <c r="P3418" s="618"/>
      <c r="Q3418" s="618"/>
      <c r="R3418" s="618"/>
      <c r="S3418" s="618"/>
      <c r="T3418" s="618"/>
      <c r="U3418" s="618"/>
      <c r="V3418" s="618"/>
      <c r="W3418" s="618"/>
      <c r="X3418" s="618"/>
      <c r="Y3418" s="618"/>
      <c r="Z3418" s="618"/>
      <c r="AC3418" s="619"/>
      <c r="AD3418" s="620"/>
      <c r="AJ3418" s="668"/>
      <c r="AO3418" s="612"/>
      <c r="AP3418" s="612"/>
      <c r="AY3418" s="623"/>
      <c r="BD3418" s="611"/>
      <c r="BG3418" s="624"/>
      <c r="BH3418" s="625"/>
      <c r="BI3418" s="672"/>
      <c r="BO3418" s="612"/>
      <c r="BY3418" s="669"/>
      <c r="CA3418" s="669"/>
    </row>
    <row r="3419" spans="3:79" s="610" customFormat="1">
      <c r="C3419" s="611"/>
      <c r="D3419" s="612"/>
      <c r="E3419" s="613"/>
      <c r="F3419" s="614"/>
      <c r="J3419" s="612"/>
      <c r="N3419" s="668"/>
      <c r="P3419" s="618"/>
      <c r="Q3419" s="618"/>
      <c r="R3419" s="618"/>
      <c r="S3419" s="618"/>
      <c r="T3419" s="618"/>
      <c r="U3419" s="618"/>
      <c r="V3419" s="618"/>
      <c r="W3419" s="618"/>
      <c r="X3419" s="618"/>
      <c r="Y3419" s="618"/>
      <c r="Z3419" s="618"/>
      <c r="AC3419" s="619"/>
      <c r="AD3419" s="620"/>
      <c r="AJ3419" s="668"/>
      <c r="AO3419" s="612"/>
      <c r="AP3419" s="612"/>
      <c r="AY3419" s="623"/>
      <c r="BD3419" s="611"/>
      <c r="BG3419" s="624"/>
      <c r="BH3419" s="625"/>
      <c r="BI3419" s="672"/>
      <c r="BO3419" s="612"/>
      <c r="BY3419" s="669"/>
      <c r="CA3419" s="669"/>
    </row>
    <row r="3420" spans="3:79" s="610" customFormat="1">
      <c r="C3420" s="611"/>
      <c r="D3420" s="612"/>
      <c r="E3420" s="613"/>
      <c r="F3420" s="614"/>
      <c r="J3420" s="612"/>
      <c r="N3420" s="668"/>
      <c r="P3420" s="618"/>
      <c r="Q3420" s="618"/>
      <c r="R3420" s="618"/>
      <c r="S3420" s="618"/>
      <c r="T3420" s="618"/>
      <c r="U3420" s="618"/>
      <c r="V3420" s="618"/>
      <c r="W3420" s="618"/>
      <c r="X3420" s="618"/>
      <c r="Y3420" s="618"/>
      <c r="Z3420" s="618"/>
      <c r="AC3420" s="619"/>
      <c r="AD3420" s="620"/>
      <c r="AJ3420" s="668"/>
      <c r="AO3420" s="612"/>
      <c r="AP3420" s="612"/>
      <c r="AY3420" s="623"/>
      <c r="BD3420" s="611"/>
      <c r="BG3420" s="624"/>
      <c r="BH3420" s="625"/>
      <c r="BI3420" s="672"/>
      <c r="BO3420" s="612"/>
      <c r="BY3420" s="669"/>
      <c r="CA3420" s="669"/>
    </row>
    <row r="3421" spans="3:79" s="610" customFormat="1">
      <c r="C3421" s="611"/>
      <c r="D3421" s="612"/>
      <c r="E3421" s="613"/>
      <c r="F3421" s="614"/>
      <c r="J3421" s="612"/>
      <c r="N3421" s="668"/>
      <c r="P3421" s="618"/>
      <c r="Q3421" s="618"/>
      <c r="R3421" s="618"/>
      <c r="S3421" s="618"/>
      <c r="T3421" s="618"/>
      <c r="U3421" s="618"/>
      <c r="V3421" s="618"/>
      <c r="W3421" s="618"/>
      <c r="X3421" s="618"/>
      <c r="Y3421" s="618"/>
      <c r="Z3421" s="618"/>
      <c r="AC3421" s="619"/>
      <c r="AD3421" s="620"/>
      <c r="AJ3421" s="668"/>
      <c r="AO3421" s="612"/>
      <c r="AP3421" s="612"/>
      <c r="AY3421" s="623"/>
      <c r="BD3421" s="611"/>
      <c r="BG3421" s="624"/>
      <c r="BH3421" s="625"/>
      <c r="BI3421" s="672"/>
      <c r="BO3421" s="612"/>
      <c r="BY3421" s="669"/>
      <c r="CA3421" s="669"/>
    </row>
    <row r="3422" spans="3:79" s="610" customFormat="1">
      <c r="C3422" s="611"/>
      <c r="D3422" s="612"/>
      <c r="E3422" s="613"/>
      <c r="F3422" s="614"/>
      <c r="J3422" s="612"/>
      <c r="N3422" s="668"/>
      <c r="P3422" s="618"/>
      <c r="Q3422" s="618"/>
      <c r="R3422" s="618"/>
      <c r="S3422" s="618"/>
      <c r="T3422" s="618"/>
      <c r="U3422" s="618"/>
      <c r="V3422" s="618"/>
      <c r="W3422" s="618"/>
      <c r="X3422" s="618"/>
      <c r="Y3422" s="618"/>
      <c r="Z3422" s="618"/>
      <c r="AC3422" s="619"/>
      <c r="AD3422" s="620"/>
      <c r="AJ3422" s="668"/>
      <c r="AO3422" s="612"/>
      <c r="AP3422" s="612"/>
      <c r="AY3422" s="623"/>
      <c r="BD3422" s="611"/>
      <c r="BG3422" s="624"/>
      <c r="BH3422" s="625"/>
      <c r="BI3422" s="672"/>
      <c r="BO3422" s="612"/>
      <c r="BY3422" s="669"/>
      <c r="CA3422" s="669"/>
    </row>
    <row r="3423" spans="3:79" s="610" customFormat="1">
      <c r="C3423" s="611"/>
      <c r="D3423" s="612"/>
      <c r="E3423" s="613"/>
      <c r="F3423" s="614"/>
      <c r="J3423" s="612"/>
      <c r="N3423" s="668"/>
      <c r="P3423" s="618"/>
      <c r="Q3423" s="618"/>
      <c r="R3423" s="618"/>
      <c r="S3423" s="618"/>
      <c r="T3423" s="618"/>
      <c r="U3423" s="618"/>
      <c r="V3423" s="618"/>
      <c r="W3423" s="618"/>
      <c r="X3423" s="618"/>
      <c r="Y3423" s="618"/>
      <c r="Z3423" s="618"/>
      <c r="AC3423" s="619"/>
      <c r="AD3423" s="620"/>
      <c r="AJ3423" s="668"/>
      <c r="AO3423" s="612"/>
      <c r="AP3423" s="612"/>
      <c r="AY3423" s="623"/>
      <c r="BD3423" s="611"/>
      <c r="BG3423" s="624"/>
      <c r="BH3423" s="625"/>
      <c r="BI3423" s="672"/>
      <c r="BO3423" s="612"/>
      <c r="BY3423" s="669"/>
      <c r="CA3423" s="669"/>
    </row>
    <row r="3424" spans="3:79" s="610" customFormat="1">
      <c r="C3424" s="611"/>
      <c r="D3424" s="612"/>
      <c r="E3424" s="613"/>
      <c r="F3424" s="614"/>
      <c r="J3424" s="612"/>
      <c r="N3424" s="668"/>
      <c r="P3424" s="618"/>
      <c r="Q3424" s="618"/>
      <c r="R3424" s="618"/>
      <c r="S3424" s="618"/>
      <c r="T3424" s="618"/>
      <c r="U3424" s="618"/>
      <c r="V3424" s="618"/>
      <c r="W3424" s="618"/>
      <c r="X3424" s="618"/>
      <c r="Y3424" s="618"/>
      <c r="Z3424" s="618"/>
      <c r="AC3424" s="619"/>
      <c r="AD3424" s="620"/>
      <c r="AJ3424" s="668"/>
      <c r="AO3424" s="612"/>
      <c r="AP3424" s="612"/>
      <c r="AY3424" s="623"/>
      <c r="BD3424" s="611"/>
      <c r="BG3424" s="624"/>
      <c r="BH3424" s="625"/>
      <c r="BI3424" s="672"/>
      <c r="BO3424" s="612"/>
      <c r="BY3424" s="669"/>
      <c r="CA3424" s="669"/>
    </row>
    <row r="3425" spans="3:79" s="610" customFormat="1">
      <c r="C3425" s="611"/>
      <c r="D3425" s="612"/>
      <c r="E3425" s="613"/>
      <c r="F3425" s="614"/>
      <c r="J3425" s="612"/>
      <c r="N3425" s="668"/>
      <c r="P3425" s="618"/>
      <c r="Q3425" s="618"/>
      <c r="R3425" s="618"/>
      <c r="S3425" s="618"/>
      <c r="T3425" s="618"/>
      <c r="U3425" s="618"/>
      <c r="V3425" s="618"/>
      <c r="W3425" s="618"/>
      <c r="X3425" s="618"/>
      <c r="Y3425" s="618"/>
      <c r="Z3425" s="618"/>
      <c r="AC3425" s="619"/>
      <c r="AD3425" s="620"/>
      <c r="AJ3425" s="668"/>
      <c r="AO3425" s="612"/>
      <c r="AP3425" s="612"/>
      <c r="AY3425" s="623"/>
      <c r="BD3425" s="611"/>
      <c r="BG3425" s="624"/>
      <c r="BH3425" s="625"/>
      <c r="BI3425" s="672"/>
      <c r="BO3425" s="612"/>
      <c r="BY3425" s="669"/>
      <c r="CA3425" s="669"/>
    </row>
    <row r="3426" spans="3:79" s="610" customFormat="1">
      <c r="C3426" s="611"/>
      <c r="D3426" s="612"/>
      <c r="E3426" s="613"/>
      <c r="F3426" s="614"/>
      <c r="J3426" s="612"/>
      <c r="N3426" s="668"/>
      <c r="P3426" s="618"/>
      <c r="Q3426" s="618"/>
      <c r="R3426" s="618"/>
      <c r="S3426" s="618"/>
      <c r="T3426" s="618"/>
      <c r="U3426" s="618"/>
      <c r="V3426" s="618"/>
      <c r="W3426" s="618"/>
      <c r="X3426" s="618"/>
      <c r="Y3426" s="618"/>
      <c r="Z3426" s="618"/>
      <c r="AC3426" s="619"/>
      <c r="AD3426" s="620"/>
      <c r="AJ3426" s="668"/>
      <c r="AO3426" s="612"/>
      <c r="AP3426" s="612"/>
      <c r="AY3426" s="623"/>
      <c r="BD3426" s="611"/>
      <c r="BG3426" s="624"/>
      <c r="BH3426" s="625"/>
      <c r="BI3426" s="672"/>
      <c r="BO3426" s="612"/>
      <c r="BY3426" s="669"/>
      <c r="CA3426" s="669"/>
    </row>
    <row r="3427" spans="3:79" s="610" customFormat="1">
      <c r="C3427" s="611"/>
      <c r="D3427" s="612"/>
      <c r="E3427" s="613"/>
      <c r="F3427" s="614"/>
      <c r="J3427" s="612"/>
      <c r="N3427" s="668"/>
      <c r="P3427" s="618"/>
      <c r="Q3427" s="618"/>
      <c r="R3427" s="618"/>
      <c r="S3427" s="618"/>
      <c r="T3427" s="618"/>
      <c r="U3427" s="618"/>
      <c r="V3427" s="618"/>
      <c r="W3427" s="618"/>
      <c r="X3427" s="618"/>
      <c r="Y3427" s="618"/>
      <c r="Z3427" s="618"/>
      <c r="AC3427" s="619"/>
      <c r="AD3427" s="620"/>
      <c r="AJ3427" s="668"/>
      <c r="AO3427" s="612"/>
      <c r="AP3427" s="612"/>
      <c r="AY3427" s="623"/>
      <c r="BD3427" s="611"/>
      <c r="BG3427" s="624"/>
      <c r="BH3427" s="625"/>
      <c r="BI3427" s="672"/>
      <c r="BO3427" s="612"/>
      <c r="BY3427" s="669"/>
      <c r="CA3427" s="669"/>
    </row>
    <row r="3428" spans="3:79" s="610" customFormat="1">
      <c r="C3428" s="611"/>
      <c r="D3428" s="612"/>
      <c r="E3428" s="613"/>
      <c r="F3428" s="614"/>
      <c r="J3428" s="612"/>
      <c r="N3428" s="668"/>
      <c r="P3428" s="618"/>
      <c r="Q3428" s="618"/>
      <c r="R3428" s="618"/>
      <c r="S3428" s="618"/>
      <c r="T3428" s="618"/>
      <c r="U3428" s="618"/>
      <c r="V3428" s="618"/>
      <c r="W3428" s="618"/>
      <c r="X3428" s="618"/>
      <c r="Y3428" s="618"/>
      <c r="Z3428" s="618"/>
      <c r="AC3428" s="619"/>
      <c r="AD3428" s="620"/>
      <c r="AJ3428" s="668"/>
      <c r="AO3428" s="612"/>
      <c r="AP3428" s="612"/>
      <c r="AY3428" s="623"/>
      <c r="BD3428" s="611"/>
      <c r="BG3428" s="624"/>
      <c r="BH3428" s="625"/>
      <c r="BI3428" s="672"/>
      <c r="BO3428" s="612"/>
      <c r="BY3428" s="669"/>
      <c r="CA3428" s="669"/>
    </row>
    <row r="3429" spans="3:79" s="610" customFormat="1">
      <c r="C3429" s="611"/>
      <c r="D3429" s="612"/>
      <c r="E3429" s="613"/>
      <c r="F3429" s="614"/>
      <c r="J3429" s="612"/>
      <c r="N3429" s="668"/>
      <c r="P3429" s="618"/>
      <c r="Q3429" s="618"/>
      <c r="R3429" s="618"/>
      <c r="S3429" s="618"/>
      <c r="T3429" s="618"/>
      <c r="U3429" s="618"/>
      <c r="V3429" s="618"/>
      <c r="W3429" s="618"/>
      <c r="X3429" s="618"/>
      <c r="Y3429" s="618"/>
      <c r="Z3429" s="618"/>
      <c r="AC3429" s="619"/>
      <c r="AD3429" s="620"/>
      <c r="AJ3429" s="668"/>
      <c r="AO3429" s="612"/>
      <c r="AP3429" s="612"/>
      <c r="AY3429" s="623"/>
      <c r="BD3429" s="611"/>
      <c r="BG3429" s="624"/>
      <c r="BH3429" s="625"/>
      <c r="BI3429" s="672"/>
      <c r="BO3429" s="612"/>
      <c r="BY3429" s="669"/>
      <c r="CA3429" s="669"/>
    </row>
    <row r="3430" spans="3:79" s="610" customFormat="1">
      <c r="C3430" s="611"/>
      <c r="D3430" s="612"/>
      <c r="E3430" s="613"/>
      <c r="F3430" s="614"/>
      <c r="J3430" s="612"/>
      <c r="N3430" s="668"/>
      <c r="P3430" s="618"/>
      <c r="Q3430" s="618"/>
      <c r="R3430" s="618"/>
      <c r="S3430" s="618"/>
      <c r="T3430" s="618"/>
      <c r="U3430" s="618"/>
      <c r="V3430" s="618"/>
      <c r="W3430" s="618"/>
      <c r="X3430" s="618"/>
      <c r="Y3430" s="618"/>
      <c r="Z3430" s="618"/>
      <c r="AC3430" s="619"/>
      <c r="AD3430" s="620"/>
      <c r="AJ3430" s="668"/>
      <c r="AO3430" s="612"/>
      <c r="AP3430" s="612"/>
      <c r="AY3430" s="623"/>
      <c r="BD3430" s="611"/>
      <c r="BG3430" s="624"/>
      <c r="BH3430" s="625"/>
      <c r="BI3430" s="672"/>
      <c r="BO3430" s="612"/>
      <c r="BY3430" s="669"/>
      <c r="CA3430" s="669"/>
    </row>
    <row r="3431" spans="3:79" s="610" customFormat="1">
      <c r="C3431" s="611"/>
      <c r="D3431" s="612"/>
      <c r="E3431" s="613"/>
      <c r="F3431" s="614"/>
      <c r="J3431" s="612"/>
      <c r="N3431" s="668"/>
      <c r="P3431" s="618"/>
      <c r="Q3431" s="618"/>
      <c r="R3431" s="618"/>
      <c r="S3431" s="618"/>
      <c r="T3431" s="618"/>
      <c r="U3431" s="618"/>
      <c r="V3431" s="618"/>
      <c r="W3431" s="618"/>
      <c r="X3431" s="618"/>
      <c r="Y3431" s="618"/>
      <c r="Z3431" s="618"/>
      <c r="AC3431" s="619"/>
      <c r="AD3431" s="620"/>
      <c r="AJ3431" s="668"/>
      <c r="AO3431" s="612"/>
      <c r="AP3431" s="612"/>
      <c r="AY3431" s="623"/>
      <c r="BD3431" s="611"/>
      <c r="BG3431" s="624"/>
      <c r="BH3431" s="625"/>
      <c r="BI3431" s="672"/>
      <c r="BO3431" s="612"/>
      <c r="BY3431" s="669"/>
      <c r="CA3431" s="669"/>
    </row>
    <row r="3432" spans="3:79" s="610" customFormat="1">
      <c r="C3432" s="611"/>
      <c r="D3432" s="612"/>
      <c r="E3432" s="613"/>
      <c r="F3432" s="614"/>
      <c r="J3432" s="612"/>
      <c r="N3432" s="668"/>
      <c r="P3432" s="618"/>
      <c r="Q3432" s="618"/>
      <c r="R3432" s="618"/>
      <c r="S3432" s="618"/>
      <c r="T3432" s="618"/>
      <c r="U3432" s="618"/>
      <c r="V3432" s="618"/>
      <c r="W3432" s="618"/>
      <c r="X3432" s="618"/>
      <c r="Y3432" s="618"/>
      <c r="Z3432" s="618"/>
      <c r="AC3432" s="619"/>
      <c r="AD3432" s="620"/>
      <c r="AJ3432" s="668"/>
      <c r="AO3432" s="612"/>
      <c r="AP3432" s="612"/>
      <c r="AY3432" s="623"/>
      <c r="BD3432" s="611"/>
      <c r="BG3432" s="624"/>
      <c r="BH3432" s="625"/>
      <c r="BI3432" s="672"/>
      <c r="BO3432" s="612"/>
      <c r="BY3432" s="669"/>
      <c r="CA3432" s="669"/>
    </row>
    <row r="3433" spans="3:79" s="610" customFormat="1">
      <c r="C3433" s="611"/>
      <c r="D3433" s="612"/>
      <c r="E3433" s="613"/>
      <c r="F3433" s="614"/>
      <c r="J3433" s="612"/>
      <c r="N3433" s="668"/>
      <c r="P3433" s="618"/>
      <c r="Q3433" s="618"/>
      <c r="R3433" s="618"/>
      <c r="S3433" s="618"/>
      <c r="T3433" s="618"/>
      <c r="U3433" s="618"/>
      <c r="V3433" s="618"/>
      <c r="W3433" s="618"/>
      <c r="X3433" s="618"/>
      <c r="Y3433" s="618"/>
      <c r="Z3433" s="618"/>
      <c r="AC3433" s="619"/>
      <c r="AD3433" s="620"/>
      <c r="AJ3433" s="668"/>
      <c r="AO3433" s="612"/>
      <c r="AP3433" s="612"/>
      <c r="AY3433" s="623"/>
      <c r="BD3433" s="611"/>
      <c r="BG3433" s="624"/>
      <c r="BH3433" s="625"/>
      <c r="BI3433" s="672"/>
      <c r="BO3433" s="612"/>
      <c r="BY3433" s="669"/>
      <c r="CA3433" s="669"/>
    </row>
    <row r="3434" spans="3:79" s="610" customFormat="1">
      <c r="C3434" s="611"/>
      <c r="D3434" s="612"/>
      <c r="E3434" s="613"/>
      <c r="F3434" s="614"/>
      <c r="J3434" s="612"/>
      <c r="N3434" s="668"/>
      <c r="P3434" s="618"/>
      <c r="Q3434" s="618"/>
      <c r="R3434" s="618"/>
      <c r="S3434" s="618"/>
      <c r="T3434" s="618"/>
      <c r="U3434" s="618"/>
      <c r="V3434" s="618"/>
      <c r="W3434" s="618"/>
      <c r="X3434" s="618"/>
      <c r="Y3434" s="618"/>
      <c r="Z3434" s="618"/>
      <c r="AC3434" s="619"/>
      <c r="AD3434" s="620"/>
      <c r="AJ3434" s="668"/>
      <c r="AO3434" s="612"/>
      <c r="AP3434" s="612"/>
      <c r="AY3434" s="623"/>
      <c r="BD3434" s="611"/>
      <c r="BG3434" s="624"/>
      <c r="BH3434" s="625"/>
      <c r="BI3434" s="672"/>
      <c r="BO3434" s="612"/>
      <c r="BY3434" s="669"/>
      <c r="CA3434" s="669"/>
    </row>
    <row r="3435" spans="3:79" s="610" customFormat="1">
      <c r="C3435" s="611"/>
      <c r="D3435" s="612"/>
      <c r="E3435" s="613"/>
      <c r="F3435" s="614"/>
      <c r="J3435" s="612"/>
      <c r="N3435" s="668"/>
      <c r="P3435" s="618"/>
      <c r="Q3435" s="618"/>
      <c r="R3435" s="618"/>
      <c r="S3435" s="618"/>
      <c r="T3435" s="618"/>
      <c r="U3435" s="618"/>
      <c r="V3435" s="618"/>
      <c r="W3435" s="618"/>
      <c r="X3435" s="618"/>
      <c r="Y3435" s="618"/>
      <c r="Z3435" s="618"/>
      <c r="AC3435" s="619"/>
      <c r="AD3435" s="620"/>
      <c r="AJ3435" s="668"/>
      <c r="AO3435" s="612"/>
      <c r="AP3435" s="612"/>
      <c r="AY3435" s="623"/>
      <c r="BD3435" s="611"/>
      <c r="BG3435" s="624"/>
      <c r="BH3435" s="625"/>
      <c r="BI3435" s="672"/>
      <c r="BO3435" s="612"/>
      <c r="BY3435" s="669"/>
      <c r="CA3435" s="669"/>
    </row>
    <row r="3436" spans="3:79" s="610" customFormat="1">
      <c r="C3436" s="611"/>
      <c r="D3436" s="612"/>
      <c r="E3436" s="613"/>
      <c r="F3436" s="614"/>
      <c r="J3436" s="612"/>
      <c r="N3436" s="668"/>
      <c r="P3436" s="618"/>
      <c r="Q3436" s="618"/>
      <c r="R3436" s="618"/>
      <c r="S3436" s="618"/>
      <c r="T3436" s="618"/>
      <c r="U3436" s="618"/>
      <c r="V3436" s="618"/>
      <c r="W3436" s="618"/>
      <c r="X3436" s="618"/>
      <c r="Y3436" s="618"/>
      <c r="Z3436" s="618"/>
      <c r="AC3436" s="619"/>
      <c r="AD3436" s="620"/>
      <c r="AJ3436" s="668"/>
      <c r="AO3436" s="612"/>
      <c r="AP3436" s="612"/>
      <c r="AY3436" s="623"/>
      <c r="BD3436" s="611"/>
      <c r="BG3436" s="624"/>
      <c r="BH3436" s="625"/>
      <c r="BI3436" s="672"/>
      <c r="BO3436" s="612"/>
      <c r="BY3436" s="669"/>
      <c r="CA3436" s="669"/>
    </row>
    <row r="3437" spans="3:79" s="610" customFormat="1">
      <c r="C3437" s="611"/>
      <c r="D3437" s="612"/>
      <c r="E3437" s="613"/>
      <c r="F3437" s="614"/>
      <c r="J3437" s="612"/>
      <c r="N3437" s="668"/>
      <c r="P3437" s="618"/>
      <c r="Q3437" s="618"/>
      <c r="R3437" s="618"/>
      <c r="S3437" s="618"/>
      <c r="T3437" s="618"/>
      <c r="U3437" s="618"/>
      <c r="V3437" s="618"/>
      <c r="W3437" s="618"/>
      <c r="X3437" s="618"/>
      <c r="Y3437" s="618"/>
      <c r="Z3437" s="618"/>
      <c r="AC3437" s="619"/>
      <c r="AD3437" s="620"/>
      <c r="AJ3437" s="668"/>
      <c r="AO3437" s="612"/>
      <c r="AP3437" s="612"/>
      <c r="AY3437" s="623"/>
      <c r="BD3437" s="611"/>
      <c r="BG3437" s="624"/>
      <c r="BH3437" s="625"/>
      <c r="BI3437" s="672"/>
      <c r="BO3437" s="612"/>
      <c r="BY3437" s="669"/>
      <c r="CA3437" s="669"/>
    </row>
    <row r="3438" spans="3:79" s="610" customFormat="1">
      <c r="C3438" s="611"/>
      <c r="D3438" s="612"/>
      <c r="E3438" s="613"/>
      <c r="F3438" s="614"/>
      <c r="J3438" s="612"/>
      <c r="N3438" s="668"/>
      <c r="P3438" s="618"/>
      <c r="Q3438" s="618"/>
      <c r="R3438" s="618"/>
      <c r="S3438" s="618"/>
      <c r="T3438" s="618"/>
      <c r="U3438" s="618"/>
      <c r="V3438" s="618"/>
      <c r="W3438" s="618"/>
      <c r="X3438" s="618"/>
      <c r="Y3438" s="618"/>
      <c r="Z3438" s="618"/>
      <c r="AC3438" s="619"/>
      <c r="AD3438" s="620"/>
      <c r="AJ3438" s="668"/>
      <c r="AO3438" s="612"/>
      <c r="AP3438" s="612"/>
      <c r="AY3438" s="623"/>
      <c r="BD3438" s="611"/>
      <c r="BG3438" s="624"/>
      <c r="BH3438" s="625"/>
      <c r="BI3438" s="672"/>
      <c r="BO3438" s="612"/>
      <c r="BY3438" s="669"/>
      <c r="CA3438" s="669"/>
    </row>
    <row r="3439" spans="3:79" s="610" customFormat="1">
      <c r="C3439" s="611"/>
      <c r="D3439" s="612"/>
      <c r="E3439" s="613"/>
      <c r="F3439" s="614"/>
      <c r="J3439" s="612"/>
      <c r="N3439" s="668"/>
      <c r="P3439" s="618"/>
      <c r="Q3439" s="618"/>
      <c r="R3439" s="618"/>
      <c r="S3439" s="618"/>
      <c r="T3439" s="618"/>
      <c r="U3439" s="618"/>
      <c r="V3439" s="618"/>
      <c r="W3439" s="618"/>
      <c r="X3439" s="618"/>
      <c r="Y3439" s="618"/>
      <c r="Z3439" s="618"/>
      <c r="AC3439" s="619"/>
      <c r="AD3439" s="620"/>
      <c r="AJ3439" s="668"/>
      <c r="AO3439" s="612"/>
      <c r="AP3439" s="612"/>
      <c r="AY3439" s="623"/>
      <c r="BD3439" s="611"/>
      <c r="BG3439" s="624"/>
      <c r="BH3439" s="625"/>
      <c r="BI3439" s="672"/>
      <c r="BO3439" s="612"/>
      <c r="BY3439" s="669"/>
      <c r="CA3439" s="669"/>
    </row>
    <row r="3440" spans="3:79" s="610" customFormat="1">
      <c r="C3440" s="611"/>
      <c r="D3440" s="612"/>
      <c r="E3440" s="613"/>
      <c r="F3440" s="614"/>
      <c r="J3440" s="612"/>
      <c r="N3440" s="668"/>
      <c r="P3440" s="618"/>
      <c r="Q3440" s="618"/>
      <c r="R3440" s="618"/>
      <c r="S3440" s="618"/>
      <c r="T3440" s="618"/>
      <c r="U3440" s="618"/>
      <c r="V3440" s="618"/>
      <c r="W3440" s="618"/>
      <c r="X3440" s="618"/>
      <c r="Y3440" s="618"/>
      <c r="Z3440" s="618"/>
      <c r="AC3440" s="619"/>
      <c r="AD3440" s="620"/>
      <c r="AJ3440" s="668"/>
      <c r="AO3440" s="612"/>
      <c r="AP3440" s="612"/>
      <c r="AY3440" s="623"/>
      <c r="BD3440" s="611"/>
      <c r="BG3440" s="624"/>
      <c r="BH3440" s="625"/>
      <c r="BI3440" s="672"/>
      <c r="BO3440" s="612"/>
      <c r="BY3440" s="669"/>
      <c r="CA3440" s="669"/>
    </row>
    <row r="3441" spans="3:79" s="610" customFormat="1">
      <c r="C3441" s="611"/>
      <c r="D3441" s="612"/>
      <c r="E3441" s="613"/>
      <c r="F3441" s="614"/>
      <c r="J3441" s="612"/>
      <c r="N3441" s="668"/>
      <c r="P3441" s="618"/>
      <c r="Q3441" s="618"/>
      <c r="R3441" s="618"/>
      <c r="S3441" s="618"/>
      <c r="T3441" s="618"/>
      <c r="U3441" s="618"/>
      <c r="V3441" s="618"/>
      <c r="W3441" s="618"/>
      <c r="X3441" s="618"/>
      <c r="Y3441" s="618"/>
      <c r="Z3441" s="618"/>
      <c r="AC3441" s="619"/>
      <c r="AD3441" s="620"/>
      <c r="AJ3441" s="668"/>
      <c r="AO3441" s="612"/>
      <c r="AP3441" s="612"/>
      <c r="AY3441" s="623"/>
      <c r="BD3441" s="611"/>
      <c r="BG3441" s="624"/>
      <c r="BH3441" s="625"/>
      <c r="BI3441" s="672"/>
      <c r="BO3441" s="612"/>
      <c r="BY3441" s="669"/>
      <c r="CA3441" s="669"/>
    </row>
    <row r="3442" spans="3:79" s="610" customFormat="1">
      <c r="C3442" s="611"/>
      <c r="D3442" s="612"/>
      <c r="E3442" s="613"/>
      <c r="F3442" s="614"/>
      <c r="J3442" s="612"/>
      <c r="N3442" s="668"/>
      <c r="P3442" s="618"/>
      <c r="Q3442" s="618"/>
      <c r="R3442" s="618"/>
      <c r="S3442" s="618"/>
      <c r="T3442" s="618"/>
      <c r="U3442" s="618"/>
      <c r="V3442" s="618"/>
      <c r="W3442" s="618"/>
      <c r="X3442" s="618"/>
      <c r="Y3442" s="618"/>
      <c r="Z3442" s="618"/>
      <c r="AC3442" s="619"/>
      <c r="AD3442" s="620"/>
      <c r="AJ3442" s="668"/>
      <c r="AO3442" s="612"/>
      <c r="AP3442" s="612"/>
      <c r="AY3442" s="623"/>
      <c r="BD3442" s="611"/>
      <c r="BG3442" s="624"/>
      <c r="BH3442" s="625"/>
      <c r="BI3442" s="672"/>
      <c r="BO3442" s="612"/>
      <c r="BY3442" s="669"/>
      <c r="CA3442" s="669"/>
    </row>
    <row r="3443" spans="3:79" s="610" customFormat="1">
      <c r="C3443" s="611"/>
      <c r="D3443" s="612"/>
      <c r="E3443" s="613"/>
      <c r="F3443" s="614"/>
      <c r="J3443" s="612"/>
      <c r="N3443" s="668"/>
      <c r="P3443" s="618"/>
      <c r="Q3443" s="618"/>
      <c r="R3443" s="618"/>
      <c r="S3443" s="618"/>
      <c r="T3443" s="618"/>
      <c r="U3443" s="618"/>
      <c r="V3443" s="618"/>
      <c r="W3443" s="618"/>
      <c r="X3443" s="618"/>
      <c r="Y3443" s="618"/>
      <c r="Z3443" s="618"/>
      <c r="AC3443" s="619"/>
      <c r="AD3443" s="620"/>
      <c r="AJ3443" s="668"/>
      <c r="AO3443" s="612"/>
      <c r="AP3443" s="612"/>
      <c r="AY3443" s="623"/>
      <c r="BD3443" s="611"/>
      <c r="BG3443" s="624"/>
      <c r="BH3443" s="625"/>
      <c r="BI3443" s="672"/>
      <c r="BO3443" s="612"/>
      <c r="BY3443" s="669"/>
      <c r="CA3443" s="669"/>
    </row>
    <row r="3444" spans="3:79" s="610" customFormat="1">
      <c r="C3444" s="611"/>
      <c r="D3444" s="612"/>
      <c r="E3444" s="613"/>
      <c r="F3444" s="614"/>
      <c r="J3444" s="612"/>
      <c r="N3444" s="668"/>
      <c r="P3444" s="618"/>
      <c r="Q3444" s="618"/>
      <c r="R3444" s="618"/>
      <c r="S3444" s="618"/>
      <c r="T3444" s="618"/>
      <c r="U3444" s="618"/>
      <c r="V3444" s="618"/>
      <c r="W3444" s="618"/>
      <c r="X3444" s="618"/>
      <c r="Y3444" s="618"/>
      <c r="Z3444" s="618"/>
      <c r="AC3444" s="619"/>
      <c r="AD3444" s="620"/>
      <c r="AJ3444" s="668"/>
      <c r="AO3444" s="612"/>
      <c r="AP3444" s="612"/>
      <c r="AY3444" s="623"/>
      <c r="BD3444" s="611"/>
      <c r="BG3444" s="624"/>
      <c r="BH3444" s="625"/>
      <c r="BI3444" s="672"/>
      <c r="BO3444" s="612"/>
      <c r="BY3444" s="669"/>
      <c r="CA3444" s="669"/>
    </row>
    <row r="3445" spans="3:79" s="610" customFormat="1">
      <c r="C3445" s="611"/>
      <c r="D3445" s="612"/>
      <c r="E3445" s="613"/>
      <c r="F3445" s="614"/>
      <c r="J3445" s="612"/>
      <c r="N3445" s="668"/>
      <c r="P3445" s="618"/>
      <c r="Q3445" s="618"/>
      <c r="R3445" s="618"/>
      <c r="S3445" s="618"/>
      <c r="T3445" s="618"/>
      <c r="U3445" s="618"/>
      <c r="V3445" s="618"/>
      <c r="W3445" s="618"/>
      <c r="X3445" s="618"/>
      <c r="Y3445" s="618"/>
      <c r="Z3445" s="618"/>
      <c r="AC3445" s="619"/>
      <c r="AD3445" s="620"/>
      <c r="AJ3445" s="668"/>
      <c r="AO3445" s="612"/>
      <c r="AP3445" s="612"/>
      <c r="AY3445" s="623"/>
      <c r="BD3445" s="611"/>
      <c r="BG3445" s="624"/>
      <c r="BH3445" s="625"/>
      <c r="BI3445" s="672"/>
      <c r="BO3445" s="612"/>
      <c r="BY3445" s="669"/>
      <c r="CA3445" s="669"/>
    </row>
    <row r="3446" spans="3:79" s="610" customFormat="1">
      <c r="C3446" s="611"/>
      <c r="D3446" s="612"/>
      <c r="E3446" s="613"/>
      <c r="F3446" s="614"/>
      <c r="J3446" s="612"/>
      <c r="N3446" s="668"/>
      <c r="P3446" s="618"/>
      <c r="Q3446" s="618"/>
      <c r="R3446" s="618"/>
      <c r="S3446" s="618"/>
      <c r="T3446" s="618"/>
      <c r="U3446" s="618"/>
      <c r="V3446" s="618"/>
      <c r="W3446" s="618"/>
      <c r="X3446" s="618"/>
      <c r="Y3446" s="618"/>
      <c r="Z3446" s="618"/>
      <c r="AC3446" s="619"/>
      <c r="AD3446" s="620"/>
      <c r="AJ3446" s="668"/>
      <c r="AO3446" s="612"/>
      <c r="AP3446" s="612"/>
      <c r="AY3446" s="623"/>
      <c r="BD3446" s="611"/>
      <c r="BG3446" s="624"/>
      <c r="BH3446" s="625"/>
      <c r="BI3446" s="672"/>
      <c r="BO3446" s="612"/>
      <c r="BY3446" s="669"/>
      <c r="CA3446" s="669"/>
    </row>
    <row r="3447" spans="3:79" s="610" customFormat="1">
      <c r="C3447" s="611"/>
      <c r="D3447" s="612"/>
      <c r="E3447" s="613"/>
      <c r="F3447" s="614"/>
      <c r="J3447" s="612"/>
      <c r="N3447" s="668"/>
      <c r="P3447" s="618"/>
      <c r="Q3447" s="618"/>
      <c r="R3447" s="618"/>
      <c r="S3447" s="618"/>
      <c r="T3447" s="618"/>
      <c r="U3447" s="618"/>
      <c r="V3447" s="618"/>
      <c r="W3447" s="618"/>
      <c r="X3447" s="618"/>
      <c r="Y3447" s="618"/>
      <c r="Z3447" s="618"/>
      <c r="AC3447" s="619"/>
      <c r="AD3447" s="620"/>
      <c r="AJ3447" s="668"/>
      <c r="AO3447" s="612"/>
      <c r="AP3447" s="612"/>
      <c r="AY3447" s="623"/>
      <c r="BD3447" s="611"/>
      <c r="BG3447" s="624"/>
      <c r="BH3447" s="625"/>
      <c r="BI3447" s="672"/>
      <c r="BO3447" s="612"/>
      <c r="BY3447" s="669"/>
      <c r="CA3447" s="669"/>
    </row>
    <row r="3448" spans="3:79" s="610" customFormat="1">
      <c r="C3448" s="611"/>
      <c r="D3448" s="612"/>
      <c r="E3448" s="613"/>
      <c r="F3448" s="614"/>
      <c r="J3448" s="612"/>
      <c r="N3448" s="668"/>
      <c r="P3448" s="618"/>
      <c r="Q3448" s="618"/>
      <c r="R3448" s="618"/>
      <c r="S3448" s="618"/>
      <c r="T3448" s="618"/>
      <c r="U3448" s="618"/>
      <c r="V3448" s="618"/>
      <c r="W3448" s="618"/>
      <c r="X3448" s="618"/>
      <c r="Y3448" s="618"/>
      <c r="Z3448" s="618"/>
      <c r="AC3448" s="619"/>
      <c r="AD3448" s="620"/>
      <c r="AJ3448" s="668"/>
      <c r="AO3448" s="612"/>
      <c r="AP3448" s="612"/>
      <c r="AY3448" s="623"/>
      <c r="BD3448" s="611"/>
      <c r="BG3448" s="624"/>
      <c r="BH3448" s="625"/>
      <c r="BI3448" s="672"/>
      <c r="BO3448" s="612"/>
      <c r="BY3448" s="669"/>
      <c r="CA3448" s="669"/>
    </row>
    <row r="3449" spans="3:79" s="610" customFormat="1">
      <c r="C3449" s="611"/>
      <c r="D3449" s="612"/>
      <c r="E3449" s="613"/>
      <c r="F3449" s="614"/>
      <c r="J3449" s="612"/>
      <c r="N3449" s="668"/>
      <c r="P3449" s="618"/>
      <c r="Q3449" s="618"/>
      <c r="R3449" s="618"/>
      <c r="S3449" s="618"/>
      <c r="T3449" s="618"/>
      <c r="U3449" s="618"/>
      <c r="V3449" s="618"/>
      <c r="W3449" s="618"/>
      <c r="X3449" s="618"/>
      <c r="Y3449" s="618"/>
      <c r="Z3449" s="618"/>
      <c r="AC3449" s="619"/>
      <c r="AD3449" s="620"/>
      <c r="AJ3449" s="668"/>
      <c r="AO3449" s="612"/>
      <c r="AP3449" s="612"/>
      <c r="AY3449" s="623"/>
      <c r="BD3449" s="611"/>
      <c r="BG3449" s="624"/>
      <c r="BH3449" s="625"/>
      <c r="BI3449" s="672"/>
      <c r="BO3449" s="612"/>
      <c r="BY3449" s="669"/>
      <c r="CA3449" s="669"/>
    </row>
    <row r="3450" spans="3:79" s="610" customFormat="1">
      <c r="C3450" s="611"/>
      <c r="D3450" s="612"/>
      <c r="E3450" s="613"/>
      <c r="F3450" s="614"/>
      <c r="J3450" s="612"/>
      <c r="N3450" s="668"/>
      <c r="P3450" s="618"/>
      <c r="Q3450" s="618"/>
      <c r="R3450" s="618"/>
      <c r="S3450" s="618"/>
      <c r="T3450" s="618"/>
      <c r="U3450" s="618"/>
      <c r="V3450" s="618"/>
      <c r="W3450" s="618"/>
      <c r="X3450" s="618"/>
      <c r="Y3450" s="618"/>
      <c r="Z3450" s="618"/>
      <c r="AC3450" s="619"/>
      <c r="AD3450" s="620"/>
      <c r="AJ3450" s="668"/>
      <c r="AO3450" s="612"/>
      <c r="AP3450" s="612"/>
      <c r="AY3450" s="623"/>
      <c r="BD3450" s="611"/>
      <c r="BG3450" s="624"/>
      <c r="BH3450" s="625"/>
      <c r="BI3450" s="672"/>
      <c r="BO3450" s="612"/>
      <c r="BY3450" s="669"/>
      <c r="CA3450" s="669"/>
    </row>
    <row r="3451" spans="3:79" s="610" customFormat="1">
      <c r="C3451" s="611"/>
      <c r="D3451" s="612"/>
      <c r="E3451" s="613"/>
      <c r="F3451" s="614"/>
      <c r="J3451" s="612"/>
      <c r="N3451" s="668"/>
      <c r="P3451" s="618"/>
      <c r="Q3451" s="618"/>
      <c r="R3451" s="618"/>
      <c r="S3451" s="618"/>
      <c r="T3451" s="618"/>
      <c r="U3451" s="618"/>
      <c r="V3451" s="618"/>
      <c r="W3451" s="618"/>
      <c r="X3451" s="618"/>
      <c r="Y3451" s="618"/>
      <c r="Z3451" s="618"/>
      <c r="AC3451" s="619"/>
      <c r="AD3451" s="620"/>
      <c r="AJ3451" s="668"/>
      <c r="AO3451" s="612"/>
      <c r="AP3451" s="612"/>
      <c r="AY3451" s="623"/>
      <c r="BD3451" s="611"/>
      <c r="BG3451" s="624"/>
      <c r="BH3451" s="625"/>
      <c r="BI3451" s="672"/>
      <c r="BO3451" s="612"/>
      <c r="BY3451" s="669"/>
      <c r="CA3451" s="669"/>
    </row>
    <row r="3452" spans="3:79" s="610" customFormat="1">
      <c r="C3452" s="611"/>
      <c r="D3452" s="612"/>
      <c r="E3452" s="613"/>
      <c r="F3452" s="614"/>
      <c r="J3452" s="612"/>
      <c r="N3452" s="668"/>
      <c r="P3452" s="618"/>
      <c r="Q3452" s="618"/>
      <c r="R3452" s="618"/>
      <c r="S3452" s="618"/>
      <c r="T3452" s="618"/>
      <c r="U3452" s="618"/>
      <c r="V3452" s="618"/>
      <c r="W3452" s="618"/>
      <c r="X3452" s="618"/>
      <c r="Y3452" s="618"/>
      <c r="Z3452" s="618"/>
      <c r="AC3452" s="619"/>
      <c r="AD3452" s="620"/>
      <c r="AJ3452" s="668"/>
      <c r="AO3452" s="612"/>
      <c r="AP3452" s="612"/>
      <c r="AY3452" s="623"/>
      <c r="BD3452" s="611"/>
      <c r="BG3452" s="624"/>
      <c r="BH3452" s="625"/>
      <c r="BI3452" s="672"/>
      <c r="BO3452" s="612"/>
      <c r="BY3452" s="669"/>
      <c r="CA3452" s="669"/>
    </row>
    <row r="3453" spans="3:79" s="610" customFormat="1">
      <c r="C3453" s="611"/>
      <c r="D3453" s="612"/>
      <c r="E3453" s="613"/>
      <c r="F3453" s="614"/>
      <c r="J3453" s="612"/>
      <c r="N3453" s="668"/>
      <c r="P3453" s="618"/>
      <c r="Q3453" s="618"/>
      <c r="R3453" s="618"/>
      <c r="S3453" s="618"/>
      <c r="T3453" s="618"/>
      <c r="U3453" s="618"/>
      <c r="V3453" s="618"/>
      <c r="W3453" s="618"/>
      <c r="X3453" s="618"/>
      <c r="Y3453" s="618"/>
      <c r="Z3453" s="618"/>
      <c r="AC3453" s="619"/>
      <c r="AD3453" s="620"/>
      <c r="AJ3453" s="668"/>
      <c r="AO3453" s="612"/>
      <c r="AP3453" s="612"/>
      <c r="AY3453" s="623"/>
      <c r="BD3453" s="611"/>
      <c r="BG3453" s="624"/>
      <c r="BH3453" s="625"/>
      <c r="BI3453" s="672"/>
      <c r="BO3453" s="612"/>
      <c r="BY3453" s="669"/>
      <c r="CA3453" s="669"/>
    </row>
    <row r="3454" spans="3:79" s="610" customFormat="1">
      <c r="C3454" s="611"/>
      <c r="D3454" s="612"/>
      <c r="E3454" s="613"/>
      <c r="F3454" s="614"/>
      <c r="J3454" s="612"/>
      <c r="N3454" s="668"/>
      <c r="P3454" s="618"/>
      <c r="Q3454" s="618"/>
      <c r="R3454" s="618"/>
      <c r="S3454" s="618"/>
      <c r="T3454" s="618"/>
      <c r="U3454" s="618"/>
      <c r="V3454" s="618"/>
      <c r="W3454" s="618"/>
      <c r="X3454" s="618"/>
      <c r="Y3454" s="618"/>
      <c r="Z3454" s="618"/>
      <c r="AC3454" s="619"/>
      <c r="AD3454" s="620"/>
      <c r="AJ3454" s="668"/>
      <c r="AO3454" s="612"/>
      <c r="AP3454" s="612"/>
      <c r="AY3454" s="623"/>
      <c r="BD3454" s="611"/>
      <c r="BG3454" s="624"/>
      <c r="BH3454" s="625"/>
      <c r="BI3454" s="672"/>
      <c r="BO3454" s="612"/>
      <c r="BY3454" s="669"/>
      <c r="CA3454" s="669"/>
    </row>
    <row r="3455" spans="3:79" s="610" customFormat="1">
      <c r="C3455" s="611"/>
      <c r="D3455" s="612"/>
      <c r="E3455" s="613"/>
      <c r="F3455" s="614"/>
      <c r="J3455" s="612"/>
      <c r="N3455" s="668"/>
      <c r="P3455" s="618"/>
      <c r="Q3455" s="618"/>
      <c r="R3455" s="618"/>
      <c r="S3455" s="618"/>
      <c r="T3455" s="618"/>
      <c r="U3455" s="618"/>
      <c r="V3455" s="618"/>
      <c r="W3455" s="618"/>
      <c r="X3455" s="618"/>
      <c r="Y3455" s="618"/>
      <c r="Z3455" s="618"/>
      <c r="AC3455" s="619"/>
      <c r="AD3455" s="620"/>
      <c r="AJ3455" s="668"/>
      <c r="AO3455" s="612"/>
      <c r="AP3455" s="612"/>
      <c r="AY3455" s="623"/>
      <c r="BD3455" s="611"/>
      <c r="BG3455" s="624"/>
      <c r="BH3455" s="625"/>
      <c r="BI3455" s="672"/>
      <c r="BO3455" s="612"/>
      <c r="BY3455" s="669"/>
      <c r="CA3455" s="669"/>
    </row>
    <row r="3456" spans="3:79" s="610" customFormat="1">
      <c r="C3456" s="611"/>
      <c r="D3456" s="612"/>
      <c r="E3456" s="613"/>
      <c r="F3456" s="614"/>
      <c r="J3456" s="612"/>
      <c r="N3456" s="668"/>
      <c r="P3456" s="618"/>
      <c r="Q3456" s="618"/>
      <c r="R3456" s="618"/>
      <c r="S3456" s="618"/>
      <c r="T3456" s="618"/>
      <c r="U3456" s="618"/>
      <c r="V3456" s="618"/>
      <c r="W3456" s="618"/>
      <c r="X3456" s="618"/>
      <c r="Y3456" s="618"/>
      <c r="Z3456" s="618"/>
      <c r="AC3456" s="619"/>
      <c r="AD3456" s="620"/>
      <c r="AJ3456" s="668"/>
      <c r="AO3456" s="612"/>
      <c r="AP3456" s="612"/>
      <c r="AY3456" s="623"/>
      <c r="BD3456" s="611"/>
      <c r="BG3456" s="624"/>
      <c r="BH3456" s="625"/>
      <c r="BI3456" s="672"/>
      <c r="BO3456" s="612"/>
      <c r="BY3456" s="669"/>
      <c r="CA3456" s="669"/>
    </row>
    <row r="3457" spans="3:79" s="610" customFormat="1">
      <c r="C3457" s="611"/>
      <c r="D3457" s="612"/>
      <c r="E3457" s="613"/>
      <c r="F3457" s="614"/>
      <c r="J3457" s="612"/>
      <c r="N3457" s="668"/>
      <c r="P3457" s="618"/>
      <c r="Q3457" s="618"/>
      <c r="R3457" s="618"/>
      <c r="S3457" s="618"/>
      <c r="T3457" s="618"/>
      <c r="U3457" s="618"/>
      <c r="V3457" s="618"/>
      <c r="W3457" s="618"/>
      <c r="X3457" s="618"/>
      <c r="Y3457" s="618"/>
      <c r="Z3457" s="618"/>
      <c r="AC3457" s="619"/>
      <c r="AD3457" s="620"/>
      <c r="AJ3457" s="668"/>
      <c r="AO3457" s="612"/>
      <c r="AP3457" s="612"/>
      <c r="AY3457" s="623"/>
      <c r="BD3457" s="611"/>
      <c r="BG3457" s="624"/>
      <c r="BH3457" s="625"/>
      <c r="BI3457" s="672"/>
      <c r="BO3457" s="612"/>
      <c r="BY3457" s="669"/>
      <c r="CA3457" s="669"/>
    </row>
    <row r="3458" spans="3:79" s="610" customFormat="1">
      <c r="C3458" s="611"/>
      <c r="D3458" s="612"/>
      <c r="E3458" s="613"/>
      <c r="F3458" s="614"/>
      <c r="J3458" s="612"/>
      <c r="N3458" s="668"/>
      <c r="P3458" s="618"/>
      <c r="Q3458" s="618"/>
      <c r="R3458" s="618"/>
      <c r="S3458" s="618"/>
      <c r="T3458" s="618"/>
      <c r="U3458" s="618"/>
      <c r="V3458" s="618"/>
      <c r="W3458" s="618"/>
      <c r="X3458" s="618"/>
      <c r="Y3458" s="618"/>
      <c r="Z3458" s="618"/>
      <c r="AC3458" s="619"/>
      <c r="AD3458" s="620"/>
      <c r="AJ3458" s="668"/>
      <c r="AO3458" s="612"/>
      <c r="AP3458" s="612"/>
      <c r="AY3458" s="623"/>
      <c r="BD3458" s="611"/>
      <c r="BG3458" s="624"/>
      <c r="BH3458" s="625"/>
      <c r="BI3458" s="672"/>
      <c r="BO3458" s="612"/>
      <c r="BY3458" s="669"/>
      <c r="CA3458" s="669"/>
    </row>
    <row r="3459" spans="3:79" s="610" customFormat="1">
      <c r="C3459" s="611"/>
      <c r="D3459" s="612"/>
      <c r="E3459" s="613"/>
      <c r="F3459" s="614"/>
      <c r="J3459" s="612"/>
      <c r="N3459" s="668"/>
      <c r="P3459" s="618"/>
      <c r="Q3459" s="618"/>
      <c r="R3459" s="618"/>
      <c r="S3459" s="618"/>
      <c r="T3459" s="618"/>
      <c r="U3459" s="618"/>
      <c r="V3459" s="618"/>
      <c r="W3459" s="618"/>
      <c r="X3459" s="618"/>
      <c r="Y3459" s="618"/>
      <c r="Z3459" s="618"/>
      <c r="AC3459" s="619"/>
      <c r="AD3459" s="620"/>
      <c r="AJ3459" s="668"/>
      <c r="AO3459" s="612"/>
      <c r="AP3459" s="612"/>
      <c r="AY3459" s="623"/>
      <c r="BD3459" s="611"/>
      <c r="BG3459" s="624"/>
      <c r="BH3459" s="625"/>
      <c r="BI3459" s="672"/>
      <c r="BO3459" s="612"/>
      <c r="BY3459" s="669"/>
      <c r="CA3459" s="669"/>
    </row>
    <row r="3460" spans="3:79" s="610" customFormat="1">
      <c r="C3460" s="611"/>
      <c r="D3460" s="612"/>
      <c r="E3460" s="613"/>
      <c r="F3460" s="614"/>
      <c r="J3460" s="612"/>
      <c r="N3460" s="668"/>
      <c r="P3460" s="618"/>
      <c r="Q3460" s="618"/>
      <c r="R3460" s="618"/>
      <c r="S3460" s="618"/>
      <c r="T3460" s="618"/>
      <c r="U3460" s="618"/>
      <c r="V3460" s="618"/>
      <c r="W3460" s="618"/>
      <c r="X3460" s="618"/>
      <c r="Y3460" s="618"/>
      <c r="Z3460" s="618"/>
      <c r="AC3460" s="619"/>
      <c r="AD3460" s="620"/>
      <c r="AJ3460" s="668"/>
      <c r="AO3460" s="612"/>
      <c r="AP3460" s="612"/>
      <c r="AY3460" s="623"/>
      <c r="BD3460" s="611"/>
      <c r="BG3460" s="624"/>
      <c r="BH3460" s="625"/>
      <c r="BI3460" s="672"/>
      <c r="BO3460" s="612"/>
      <c r="BY3460" s="669"/>
      <c r="CA3460" s="669"/>
    </row>
    <row r="3461" spans="3:79" s="610" customFormat="1">
      <c r="C3461" s="611"/>
      <c r="D3461" s="612"/>
      <c r="E3461" s="613"/>
      <c r="F3461" s="614"/>
      <c r="J3461" s="612"/>
      <c r="N3461" s="668"/>
      <c r="P3461" s="618"/>
      <c r="Q3461" s="618"/>
      <c r="R3461" s="618"/>
      <c r="S3461" s="618"/>
      <c r="T3461" s="618"/>
      <c r="U3461" s="618"/>
      <c r="V3461" s="618"/>
      <c r="W3461" s="618"/>
      <c r="X3461" s="618"/>
      <c r="Y3461" s="618"/>
      <c r="Z3461" s="618"/>
      <c r="AC3461" s="619"/>
      <c r="AD3461" s="620"/>
      <c r="AJ3461" s="668"/>
      <c r="AO3461" s="612"/>
      <c r="AP3461" s="612"/>
      <c r="AY3461" s="623"/>
      <c r="BD3461" s="611"/>
      <c r="BG3461" s="624"/>
      <c r="BH3461" s="625"/>
      <c r="BI3461" s="672"/>
      <c r="BO3461" s="612"/>
      <c r="BY3461" s="669"/>
      <c r="CA3461" s="669"/>
    </row>
    <row r="3462" spans="3:79" s="610" customFormat="1">
      <c r="C3462" s="611"/>
      <c r="D3462" s="612"/>
      <c r="E3462" s="613"/>
      <c r="F3462" s="614"/>
      <c r="J3462" s="612"/>
      <c r="N3462" s="668"/>
      <c r="P3462" s="618"/>
      <c r="Q3462" s="618"/>
      <c r="R3462" s="618"/>
      <c r="S3462" s="618"/>
      <c r="T3462" s="618"/>
      <c r="U3462" s="618"/>
      <c r="V3462" s="618"/>
      <c r="W3462" s="618"/>
      <c r="X3462" s="618"/>
      <c r="Y3462" s="618"/>
      <c r="Z3462" s="618"/>
      <c r="AC3462" s="619"/>
      <c r="AD3462" s="620"/>
      <c r="AJ3462" s="668"/>
      <c r="AO3462" s="612"/>
      <c r="AP3462" s="612"/>
      <c r="AY3462" s="623"/>
      <c r="BD3462" s="611"/>
      <c r="BG3462" s="624"/>
      <c r="BH3462" s="625"/>
      <c r="BI3462" s="672"/>
      <c r="BO3462" s="612"/>
      <c r="BY3462" s="669"/>
      <c r="CA3462" s="669"/>
    </row>
    <row r="3463" spans="3:79" s="610" customFormat="1">
      <c r="C3463" s="611"/>
      <c r="D3463" s="612"/>
      <c r="E3463" s="613"/>
      <c r="F3463" s="614"/>
      <c r="J3463" s="612"/>
      <c r="N3463" s="668"/>
      <c r="P3463" s="618"/>
      <c r="Q3463" s="618"/>
      <c r="R3463" s="618"/>
      <c r="S3463" s="618"/>
      <c r="T3463" s="618"/>
      <c r="U3463" s="618"/>
      <c r="V3463" s="618"/>
      <c r="W3463" s="618"/>
      <c r="X3463" s="618"/>
      <c r="Y3463" s="618"/>
      <c r="Z3463" s="618"/>
      <c r="AC3463" s="619"/>
      <c r="AD3463" s="620"/>
      <c r="AJ3463" s="668"/>
      <c r="AO3463" s="612"/>
      <c r="AP3463" s="612"/>
      <c r="AY3463" s="623"/>
      <c r="BD3463" s="611"/>
      <c r="BG3463" s="624"/>
      <c r="BH3463" s="625"/>
      <c r="BI3463" s="672"/>
      <c r="BO3463" s="612"/>
      <c r="BY3463" s="669"/>
      <c r="CA3463" s="669"/>
    </row>
    <row r="3464" spans="3:79" s="610" customFormat="1">
      <c r="C3464" s="611"/>
      <c r="D3464" s="612"/>
      <c r="E3464" s="613"/>
      <c r="F3464" s="614"/>
      <c r="J3464" s="612"/>
      <c r="N3464" s="668"/>
      <c r="P3464" s="618"/>
      <c r="Q3464" s="618"/>
      <c r="R3464" s="618"/>
      <c r="S3464" s="618"/>
      <c r="T3464" s="618"/>
      <c r="U3464" s="618"/>
      <c r="V3464" s="618"/>
      <c r="W3464" s="618"/>
      <c r="X3464" s="618"/>
      <c r="Y3464" s="618"/>
      <c r="Z3464" s="618"/>
      <c r="AC3464" s="619"/>
      <c r="AD3464" s="620"/>
      <c r="AJ3464" s="668"/>
      <c r="AO3464" s="612"/>
      <c r="AP3464" s="612"/>
      <c r="AY3464" s="623"/>
      <c r="BD3464" s="611"/>
      <c r="BG3464" s="624"/>
      <c r="BH3464" s="625"/>
      <c r="BI3464" s="672"/>
      <c r="BO3464" s="612"/>
      <c r="BY3464" s="669"/>
      <c r="CA3464" s="669"/>
    </row>
    <row r="3465" spans="3:79" s="610" customFormat="1">
      <c r="C3465" s="611"/>
      <c r="D3465" s="612"/>
      <c r="E3465" s="613"/>
      <c r="F3465" s="614"/>
      <c r="J3465" s="612"/>
      <c r="N3465" s="668"/>
      <c r="P3465" s="618"/>
      <c r="Q3465" s="618"/>
      <c r="R3465" s="618"/>
      <c r="S3465" s="618"/>
      <c r="T3465" s="618"/>
      <c r="U3465" s="618"/>
      <c r="V3465" s="618"/>
      <c r="W3465" s="618"/>
      <c r="X3465" s="618"/>
      <c r="Y3465" s="618"/>
      <c r="Z3465" s="618"/>
      <c r="AC3465" s="619"/>
      <c r="AD3465" s="620"/>
      <c r="AJ3465" s="668"/>
      <c r="AO3465" s="612"/>
      <c r="AP3465" s="612"/>
      <c r="AY3465" s="623"/>
      <c r="BD3465" s="611"/>
      <c r="BG3465" s="624"/>
      <c r="BH3465" s="625"/>
      <c r="BI3465" s="672"/>
      <c r="BO3465" s="612"/>
      <c r="BY3465" s="669"/>
      <c r="CA3465" s="669"/>
    </row>
    <row r="3466" spans="3:79" s="610" customFormat="1">
      <c r="C3466" s="611"/>
      <c r="D3466" s="612"/>
      <c r="E3466" s="613"/>
      <c r="F3466" s="614"/>
      <c r="J3466" s="612"/>
      <c r="N3466" s="668"/>
      <c r="P3466" s="618"/>
      <c r="Q3466" s="618"/>
      <c r="R3466" s="618"/>
      <c r="S3466" s="618"/>
      <c r="T3466" s="618"/>
      <c r="U3466" s="618"/>
      <c r="V3466" s="618"/>
      <c r="W3466" s="618"/>
      <c r="X3466" s="618"/>
      <c r="Y3466" s="618"/>
      <c r="Z3466" s="618"/>
      <c r="AC3466" s="619"/>
      <c r="AD3466" s="620"/>
      <c r="AJ3466" s="668"/>
      <c r="AO3466" s="612"/>
      <c r="AP3466" s="612"/>
      <c r="AY3466" s="623"/>
      <c r="BD3466" s="611"/>
      <c r="BG3466" s="624"/>
      <c r="BH3466" s="625"/>
      <c r="BI3466" s="672"/>
      <c r="BO3466" s="612"/>
      <c r="BY3466" s="669"/>
      <c r="CA3466" s="669"/>
    </row>
    <row r="3467" spans="3:79" s="610" customFormat="1">
      <c r="C3467" s="611"/>
      <c r="D3467" s="612"/>
      <c r="E3467" s="613"/>
      <c r="F3467" s="614"/>
      <c r="J3467" s="612"/>
      <c r="N3467" s="668"/>
      <c r="P3467" s="618"/>
      <c r="Q3467" s="618"/>
      <c r="R3467" s="618"/>
      <c r="S3467" s="618"/>
      <c r="T3467" s="618"/>
      <c r="U3467" s="618"/>
      <c r="V3467" s="618"/>
      <c r="W3467" s="618"/>
      <c r="X3467" s="618"/>
      <c r="Y3467" s="618"/>
      <c r="Z3467" s="618"/>
      <c r="AC3467" s="619"/>
      <c r="AD3467" s="620"/>
      <c r="AJ3467" s="668"/>
      <c r="AO3467" s="612"/>
      <c r="AP3467" s="612"/>
      <c r="AY3467" s="623"/>
      <c r="BD3467" s="611"/>
      <c r="BG3467" s="624"/>
      <c r="BH3467" s="625"/>
      <c r="BI3467" s="672"/>
      <c r="BO3467" s="612"/>
      <c r="BY3467" s="669"/>
      <c r="CA3467" s="669"/>
    </row>
    <row r="3468" spans="3:79" s="610" customFormat="1">
      <c r="C3468" s="611"/>
      <c r="D3468" s="612"/>
      <c r="E3468" s="613"/>
      <c r="F3468" s="614"/>
      <c r="J3468" s="612"/>
      <c r="N3468" s="668"/>
      <c r="P3468" s="618"/>
      <c r="Q3468" s="618"/>
      <c r="R3468" s="618"/>
      <c r="S3468" s="618"/>
      <c r="T3468" s="618"/>
      <c r="U3468" s="618"/>
      <c r="V3468" s="618"/>
      <c r="W3468" s="618"/>
      <c r="X3468" s="618"/>
      <c r="Y3468" s="618"/>
      <c r="Z3468" s="618"/>
      <c r="AC3468" s="619"/>
      <c r="AD3468" s="620"/>
      <c r="AJ3468" s="668"/>
      <c r="AO3468" s="612"/>
      <c r="AP3468" s="612"/>
      <c r="AY3468" s="623"/>
      <c r="BD3468" s="611"/>
      <c r="BG3468" s="624"/>
      <c r="BH3468" s="625"/>
      <c r="BI3468" s="672"/>
      <c r="BO3468" s="612"/>
      <c r="BY3468" s="669"/>
      <c r="CA3468" s="669"/>
    </row>
    <row r="3469" spans="3:79" s="610" customFormat="1">
      <c r="C3469" s="611"/>
      <c r="D3469" s="612"/>
      <c r="E3469" s="613"/>
      <c r="F3469" s="614"/>
      <c r="J3469" s="612"/>
      <c r="N3469" s="668"/>
      <c r="P3469" s="618"/>
      <c r="Q3469" s="618"/>
      <c r="R3469" s="618"/>
      <c r="S3469" s="618"/>
      <c r="T3469" s="618"/>
      <c r="U3469" s="618"/>
      <c r="V3469" s="618"/>
      <c r="W3469" s="618"/>
      <c r="X3469" s="618"/>
      <c r="Y3469" s="618"/>
      <c r="Z3469" s="618"/>
      <c r="AC3469" s="619"/>
      <c r="AD3469" s="620"/>
      <c r="AJ3469" s="668"/>
      <c r="AO3469" s="612"/>
      <c r="AP3469" s="612"/>
      <c r="AY3469" s="623"/>
      <c r="BD3469" s="611"/>
      <c r="BG3469" s="624"/>
      <c r="BH3469" s="625"/>
      <c r="BI3469" s="672"/>
      <c r="BO3469" s="612"/>
      <c r="BY3469" s="669"/>
      <c r="CA3469" s="669"/>
    </row>
    <row r="3470" spans="3:79" s="610" customFormat="1">
      <c r="C3470" s="611"/>
      <c r="D3470" s="612"/>
      <c r="E3470" s="613"/>
      <c r="F3470" s="614"/>
      <c r="J3470" s="612"/>
      <c r="N3470" s="668"/>
      <c r="P3470" s="618"/>
      <c r="Q3470" s="618"/>
      <c r="R3470" s="618"/>
      <c r="S3470" s="618"/>
      <c r="T3470" s="618"/>
      <c r="U3470" s="618"/>
      <c r="V3470" s="618"/>
      <c r="W3470" s="618"/>
      <c r="X3470" s="618"/>
      <c r="Y3470" s="618"/>
      <c r="Z3470" s="618"/>
      <c r="AC3470" s="619"/>
      <c r="AD3470" s="620"/>
      <c r="AJ3470" s="668"/>
      <c r="AO3470" s="612"/>
      <c r="AP3470" s="612"/>
      <c r="AY3470" s="623"/>
      <c r="BD3470" s="611"/>
      <c r="BG3470" s="624"/>
      <c r="BH3470" s="625"/>
      <c r="BI3470" s="672"/>
      <c r="BO3470" s="612"/>
      <c r="BY3470" s="669"/>
      <c r="CA3470" s="669"/>
    </row>
    <row r="3471" spans="3:79" s="610" customFormat="1">
      <c r="C3471" s="611"/>
      <c r="D3471" s="612"/>
      <c r="E3471" s="613"/>
      <c r="F3471" s="614"/>
      <c r="J3471" s="612"/>
      <c r="N3471" s="668"/>
      <c r="P3471" s="618"/>
      <c r="Q3471" s="618"/>
      <c r="R3471" s="618"/>
      <c r="S3471" s="618"/>
      <c r="T3471" s="618"/>
      <c r="U3471" s="618"/>
      <c r="V3471" s="618"/>
      <c r="W3471" s="618"/>
      <c r="X3471" s="618"/>
      <c r="Y3471" s="618"/>
      <c r="Z3471" s="618"/>
      <c r="AC3471" s="619"/>
      <c r="AD3471" s="620"/>
      <c r="AJ3471" s="668"/>
      <c r="AO3471" s="612"/>
      <c r="AP3471" s="612"/>
      <c r="AY3471" s="623"/>
      <c r="BD3471" s="611"/>
      <c r="BG3471" s="624"/>
      <c r="BH3471" s="625"/>
      <c r="BI3471" s="672"/>
      <c r="BO3471" s="612"/>
      <c r="BY3471" s="669"/>
      <c r="CA3471" s="669"/>
    </row>
    <row r="3472" spans="3:79" s="610" customFormat="1">
      <c r="C3472" s="611"/>
      <c r="D3472" s="612"/>
      <c r="E3472" s="613"/>
      <c r="F3472" s="614"/>
      <c r="J3472" s="612"/>
      <c r="N3472" s="668"/>
      <c r="P3472" s="618"/>
      <c r="Q3472" s="618"/>
      <c r="R3472" s="618"/>
      <c r="S3472" s="618"/>
      <c r="T3472" s="618"/>
      <c r="U3472" s="618"/>
      <c r="V3472" s="618"/>
      <c r="W3472" s="618"/>
      <c r="X3472" s="618"/>
      <c r="Y3472" s="618"/>
      <c r="Z3472" s="618"/>
      <c r="AC3472" s="619"/>
      <c r="AD3472" s="620"/>
      <c r="AJ3472" s="668"/>
      <c r="AO3472" s="612"/>
      <c r="AP3472" s="612"/>
      <c r="AY3472" s="623"/>
      <c r="BD3472" s="611"/>
      <c r="BG3472" s="624"/>
      <c r="BH3472" s="625"/>
      <c r="BI3472" s="672"/>
      <c r="BO3472" s="612"/>
      <c r="BY3472" s="669"/>
      <c r="CA3472" s="669"/>
    </row>
    <row r="3473" spans="3:79" s="610" customFormat="1">
      <c r="C3473" s="611"/>
      <c r="D3473" s="612"/>
      <c r="E3473" s="613"/>
      <c r="F3473" s="614"/>
      <c r="J3473" s="612"/>
      <c r="N3473" s="668"/>
      <c r="P3473" s="618"/>
      <c r="Q3473" s="618"/>
      <c r="R3473" s="618"/>
      <c r="S3473" s="618"/>
      <c r="T3473" s="618"/>
      <c r="U3473" s="618"/>
      <c r="V3473" s="618"/>
      <c r="W3473" s="618"/>
      <c r="X3473" s="618"/>
      <c r="Y3473" s="618"/>
      <c r="Z3473" s="618"/>
      <c r="AC3473" s="619"/>
      <c r="AD3473" s="620"/>
      <c r="AJ3473" s="668"/>
      <c r="AO3473" s="612"/>
      <c r="AP3473" s="612"/>
      <c r="AY3473" s="623"/>
      <c r="BD3473" s="611"/>
      <c r="BG3473" s="624"/>
      <c r="BH3473" s="625"/>
      <c r="BI3473" s="672"/>
      <c r="BO3473" s="612"/>
      <c r="BY3473" s="669"/>
      <c r="CA3473" s="669"/>
    </row>
    <row r="3474" spans="3:79" s="610" customFormat="1">
      <c r="C3474" s="611"/>
      <c r="D3474" s="612"/>
      <c r="E3474" s="613"/>
      <c r="F3474" s="614"/>
      <c r="J3474" s="612"/>
      <c r="N3474" s="668"/>
      <c r="P3474" s="618"/>
      <c r="Q3474" s="618"/>
      <c r="R3474" s="618"/>
      <c r="S3474" s="618"/>
      <c r="T3474" s="618"/>
      <c r="U3474" s="618"/>
      <c r="V3474" s="618"/>
      <c r="W3474" s="618"/>
      <c r="X3474" s="618"/>
      <c r="Y3474" s="618"/>
      <c r="Z3474" s="618"/>
      <c r="AC3474" s="619"/>
      <c r="AD3474" s="620"/>
      <c r="AJ3474" s="668"/>
      <c r="AO3474" s="612"/>
      <c r="AP3474" s="612"/>
      <c r="AY3474" s="623"/>
      <c r="BD3474" s="611"/>
      <c r="BG3474" s="624"/>
      <c r="BH3474" s="625"/>
      <c r="BI3474" s="672"/>
      <c r="BO3474" s="612"/>
      <c r="BY3474" s="669"/>
      <c r="CA3474" s="669"/>
    </row>
    <row r="3475" spans="3:79" s="610" customFormat="1">
      <c r="C3475" s="611"/>
      <c r="D3475" s="612"/>
      <c r="E3475" s="613"/>
      <c r="F3475" s="614"/>
      <c r="J3475" s="612"/>
      <c r="N3475" s="668"/>
      <c r="P3475" s="618"/>
      <c r="Q3475" s="618"/>
      <c r="R3475" s="618"/>
      <c r="S3475" s="618"/>
      <c r="T3475" s="618"/>
      <c r="U3475" s="618"/>
      <c r="V3475" s="618"/>
      <c r="W3475" s="618"/>
      <c r="X3475" s="618"/>
      <c r="Y3475" s="618"/>
      <c r="Z3475" s="618"/>
      <c r="AC3475" s="619"/>
      <c r="AD3475" s="620"/>
      <c r="AJ3475" s="668"/>
      <c r="AO3475" s="612"/>
      <c r="AP3475" s="612"/>
      <c r="AY3475" s="623"/>
      <c r="BD3475" s="611"/>
      <c r="BG3475" s="624"/>
      <c r="BH3475" s="625"/>
      <c r="BI3475" s="672"/>
      <c r="BO3475" s="612"/>
      <c r="BY3475" s="669"/>
      <c r="CA3475" s="669"/>
    </row>
    <row r="3476" spans="3:79" s="610" customFormat="1">
      <c r="C3476" s="611"/>
      <c r="D3476" s="612"/>
      <c r="E3476" s="613"/>
      <c r="F3476" s="614"/>
      <c r="J3476" s="612"/>
      <c r="N3476" s="668"/>
      <c r="P3476" s="618"/>
      <c r="Q3476" s="618"/>
      <c r="R3476" s="618"/>
      <c r="S3476" s="618"/>
      <c r="T3476" s="618"/>
      <c r="U3476" s="618"/>
      <c r="V3476" s="618"/>
      <c r="W3476" s="618"/>
      <c r="X3476" s="618"/>
      <c r="Y3476" s="618"/>
      <c r="Z3476" s="618"/>
      <c r="AC3476" s="619"/>
      <c r="AD3476" s="620"/>
      <c r="AJ3476" s="668"/>
      <c r="AO3476" s="612"/>
      <c r="AP3476" s="612"/>
      <c r="AY3476" s="623"/>
      <c r="BD3476" s="611"/>
      <c r="BG3476" s="624"/>
      <c r="BH3476" s="625"/>
      <c r="BI3476" s="672"/>
      <c r="BO3476" s="612"/>
      <c r="BY3476" s="669"/>
      <c r="CA3476" s="669"/>
    </row>
    <row r="3477" spans="3:79" s="610" customFormat="1">
      <c r="C3477" s="611"/>
      <c r="D3477" s="612"/>
      <c r="E3477" s="613"/>
      <c r="F3477" s="614"/>
      <c r="J3477" s="612"/>
      <c r="N3477" s="668"/>
      <c r="P3477" s="618"/>
      <c r="Q3477" s="618"/>
      <c r="R3477" s="618"/>
      <c r="S3477" s="618"/>
      <c r="T3477" s="618"/>
      <c r="U3477" s="618"/>
      <c r="V3477" s="618"/>
      <c r="W3477" s="618"/>
      <c r="X3477" s="618"/>
      <c r="Y3477" s="618"/>
      <c r="Z3477" s="618"/>
      <c r="AC3477" s="619"/>
      <c r="AD3477" s="620"/>
      <c r="AJ3477" s="668"/>
      <c r="AO3477" s="612"/>
      <c r="AP3477" s="612"/>
      <c r="AY3477" s="623"/>
      <c r="BD3477" s="611"/>
      <c r="BG3477" s="624"/>
      <c r="BH3477" s="625"/>
      <c r="BI3477" s="672"/>
      <c r="BO3477" s="612"/>
      <c r="BY3477" s="669"/>
      <c r="CA3477" s="669"/>
    </row>
    <row r="3478" spans="3:79" s="610" customFormat="1">
      <c r="C3478" s="611"/>
      <c r="D3478" s="612"/>
      <c r="E3478" s="613"/>
      <c r="F3478" s="614"/>
      <c r="J3478" s="612"/>
      <c r="N3478" s="668"/>
      <c r="P3478" s="618"/>
      <c r="Q3478" s="618"/>
      <c r="R3478" s="618"/>
      <c r="S3478" s="618"/>
      <c r="T3478" s="618"/>
      <c r="U3478" s="618"/>
      <c r="V3478" s="618"/>
      <c r="W3478" s="618"/>
      <c r="X3478" s="618"/>
      <c r="Y3478" s="618"/>
      <c r="Z3478" s="618"/>
      <c r="AC3478" s="619"/>
      <c r="AD3478" s="620"/>
      <c r="AJ3478" s="668"/>
      <c r="AO3478" s="612"/>
      <c r="AP3478" s="612"/>
      <c r="AY3478" s="623"/>
      <c r="BD3478" s="611"/>
      <c r="BG3478" s="624"/>
      <c r="BH3478" s="625"/>
      <c r="BI3478" s="672"/>
      <c r="BO3478" s="612"/>
      <c r="BY3478" s="669"/>
      <c r="CA3478" s="669"/>
    </row>
    <row r="3479" spans="3:79" s="610" customFormat="1">
      <c r="C3479" s="611"/>
      <c r="D3479" s="612"/>
      <c r="E3479" s="613"/>
      <c r="F3479" s="614"/>
      <c r="J3479" s="612"/>
      <c r="N3479" s="668"/>
      <c r="P3479" s="618"/>
      <c r="Q3479" s="618"/>
      <c r="R3479" s="618"/>
      <c r="S3479" s="618"/>
      <c r="T3479" s="618"/>
      <c r="U3479" s="618"/>
      <c r="V3479" s="618"/>
      <c r="W3479" s="618"/>
      <c r="X3479" s="618"/>
      <c r="Y3479" s="618"/>
      <c r="Z3479" s="618"/>
      <c r="AC3479" s="619"/>
      <c r="AD3479" s="620"/>
      <c r="AJ3479" s="668"/>
      <c r="AO3479" s="612"/>
      <c r="AP3479" s="612"/>
      <c r="AY3479" s="623"/>
      <c r="BD3479" s="611"/>
      <c r="BG3479" s="624"/>
      <c r="BH3479" s="625"/>
      <c r="BI3479" s="672"/>
      <c r="BO3479" s="612"/>
      <c r="BY3479" s="669"/>
      <c r="CA3479" s="669"/>
    </row>
    <row r="3480" spans="3:79" s="610" customFormat="1">
      <c r="C3480" s="611"/>
      <c r="D3480" s="612"/>
      <c r="E3480" s="613"/>
      <c r="F3480" s="614"/>
      <c r="J3480" s="612"/>
      <c r="N3480" s="668"/>
      <c r="P3480" s="618"/>
      <c r="Q3480" s="618"/>
      <c r="R3480" s="618"/>
      <c r="S3480" s="618"/>
      <c r="T3480" s="618"/>
      <c r="U3480" s="618"/>
      <c r="V3480" s="618"/>
      <c r="W3480" s="618"/>
      <c r="X3480" s="618"/>
      <c r="Y3480" s="618"/>
      <c r="Z3480" s="618"/>
      <c r="AC3480" s="619"/>
      <c r="AD3480" s="620"/>
      <c r="AJ3480" s="668"/>
      <c r="AO3480" s="612"/>
      <c r="AP3480" s="612"/>
      <c r="AY3480" s="623"/>
      <c r="BD3480" s="611"/>
      <c r="BG3480" s="624"/>
      <c r="BH3480" s="625"/>
      <c r="BI3480" s="672"/>
      <c r="BO3480" s="612"/>
      <c r="BY3480" s="669"/>
      <c r="CA3480" s="669"/>
    </row>
    <row r="3481" spans="3:79" s="610" customFormat="1">
      <c r="C3481" s="611"/>
      <c r="D3481" s="612"/>
      <c r="E3481" s="613"/>
      <c r="F3481" s="614"/>
      <c r="J3481" s="612"/>
      <c r="N3481" s="668"/>
      <c r="P3481" s="618"/>
      <c r="Q3481" s="618"/>
      <c r="R3481" s="618"/>
      <c r="S3481" s="618"/>
      <c r="T3481" s="618"/>
      <c r="U3481" s="618"/>
      <c r="V3481" s="618"/>
      <c r="W3481" s="618"/>
      <c r="X3481" s="618"/>
      <c r="Y3481" s="618"/>
      <c r="Z3481" s="618"/>
      <c r="AC3481" s="619"/>
      <c r="AD3481" s="620"/>
      <c r="AJ3481" s="668"/>
      <c r="AO3481" s="612"/>
      <c r="AP3481" s="612"/>
      <c r="AY3481" s="623"/>
      <c r="BD3481" s="611"/>
      <c r="BG3481" s="624"/>
      <c r="BH3481" s="625"/>
      <c r="BI3481" s="672"/>
      <c r="BO3481" s="612"/>
      <c r="BY3481" s="669"/>
      <c r="CA3481" s="669"/>
    </row>
    <row r="3482" spans="3:79" s="610" customFormat="1">
      <c r="C3482" s="611"/>
      <c r="D3482" s="612"/>
      <c r="E3482" s="613"/>
      <c r="F3482" s="614"/>
      <c r="J3482" s="612"/>
      <c r="N3482" s="668"/>
      <c r="P3482" s="618"/>
      <c r="Q3482" s="618"/>
      <c r="R3482" s="618"/>
      <c r="S3482" s="618"/>
      <c r="T3482" s="618"/>
      <c r="U3482" s="618"/>
      <c r="V3482" s="618"/>
      <c r="W3482" s="618"/>
      <c r="X3482" s="618"/>
      <c r="Y3482" s="618"/>
      <c r="Z3482" s="618"/>
      <c r="AC3482" s="619"/>
      <c r="AD3482" s="620"/>
      <c r="AJ3482" s="668"/>
      <c r="AO3482" s="612"/>
      <c r="AP3482" s="612"/>
      <c r="AY3482" s="623"/>
      <c r="BD3482" s="611"/>
      <c r="BG3482" s="624"/>
      <c r="BH3482" s="625"/>
      <c r="BI3482" s="672"/>
      <c r="BO3482" s="612"/>
      <c r="BY3482" s="669"/>
      <c r="CA3482" s="669"/>
    </row>
    <row r="3483" spans="3:79" s="610" customFormat="1">
      <c r="C3483" s="611"/>
      <c r="D3483" s="612"/>
      <c r="E3483" s="613"/>
      <c r="F3483" s="614"/>
      <c r="J3483" s="612"/>
      <c r="N3483" s="668"/>
      <c r="P3483" s="618"/>
      <c r="Q3483" s="618"/>
      <c r="R3483" s="618"/>
      <c r="S3483" s="618"/>
      <c r="T3483" s="618"/>
      <c r="U3483" s="618"/>
      <c r="V3483" s="618"/>
      <c r="W3483" s="618"/>
      <c r="X3483" s="618"/>
      <c r="Y3483" s="618"/>
      <c r="Z3483" s="618"/>
      <c r="AC3483" s="619"/>
      <c r="AD3483" s="620"/>
      <c r="AJ3483" s="668"/>
      <c r="AO3483" s="612"/>
      <c r="AP3483" s="612"/>
      <c r="AY3483" s="623"/>
      <c r="BD3483" s="611"/>
      <c r="BG3483" s="624"/>
      <c r="BH3483" s="625"/>
      <c r="BI3483" s="672"/>
      <c r="BO3483" s="612"/>
      <c r="BY3483" s="669"/>
      <c r="CA3483" s="669"/>
    </row>
    <row r="3484" spans="3:79" s="610" customFormat="1">
      <c r="C3484" s="611"/>
      <c r="D3484" s="612"/>
      <c r="E3484" s="613"/>
      <c r="F3484" s="614"/>
      <c r="J3484" s="612"/>
      <c r="N3484" s="668"/>
      <c r="P3484" s="618"/>
      <c r="Q3484" s="618"/>
      <c r="R3484" s="618"/>
      <c r="S3484" s="618"/>
      <c r="T3484" s="618"/>
      <c r="U3484" s="618"/>
      <c r="V3484" s="618"/>
      <c r="W3484" s="618"/>
      <c r="X3484" s="618"/>
      <c r="Y3484" s="618"/>
      <c r="Z3484" s="618"/>
      <c r="AC3484" s="619"/>
      <c r="AD3484" s="620"/>
      <c r="AJ3484" s="668"/>
      <c r="AO3484" s="612"/>
      <c r="AP3484" s="612"/>
      <c r="AY3484" s="623"/>
      <c r="BD3484" s="611"/>
      <c r="BG3484" s="624"/>
      <c r="BH3484" s="625"/>
      <c r="BI3484" s="672"/>
      <c r="BO3484" s="612"/>
      <c r="BY3484" s="669"/>
      <c r="CA3484" s="669"/>
    </row>
    <row r="3485" spans="3:79" s="610" customFormat="1">
      <c r="C3485" s="611"/>
      <c r="D3485" s="612"/>
      <c r="E3485" s="613"/>
      <c r="F3485" s="614"/>
      <c r="J3485" s="612"/>
      <c r="N3485" s="668"/>
      <c r="P3485" s="618"/>
      <c r="Q3485" s="618"/>
      <c r="R3485" s="618"/>
      <c r="S3485" s="618"/>
      <c r="T3485" s="618"/>
      <c r="U3485" s="618"/>
      <c r="V3485" s="618"/>
      <c r="W3485" s="618"/>
      <c r="X3485" s="618"/>
      <c r="Y3485" s="618"/>
      <c r="Z3485" s="618"/>
      <c r="AC3485" s="619"/>
      <c r="AD3485" s="620"/>
      <c r="AJ3485" s="668"/>
      <c r="AO3485" s="612"/>
      <c r="AP3485" s="612"/>
      <c r="AY3485" s="623"/>
      <c r="BD3485" s="611"/>
      <c r="BG3485" s="624"/>
      <c r="BH3485" s="625"/>
      <c r="BI3485" s="672"/>
      <c r="BO3485" s="612"/>
      <c r="BY3485" s="669"/>
      <c r="CA3485" s="669"/>
    </row>
    <row r="3486" spans="3:79" s="610" customFormat="1">
      <c r="C3486" s="611"/>
      <c r="D3486" s="612"/>
      <c r="E3486" s="613"/>
      <c r="F3486" s="614"/>
      <c r="J3486" s="612"/>
      <c r="N3486" s="668"/>
      <c r="P3486" s="618"/>
      <c r="Q3486" s="618"/>
      <c r="R3486" s="618"/>
      <c r="S3486" s="618"/>
      <c r="T3486" s="618"/>
      <c r="U3486" s="618"/>
      <c r="V3486" s="618"/>
      <c r="W3486" s="618"/>
      <c r="X3486" s="618"/>
      <c r="Y3486" s="618"/>
      <c r="Z3486" s="618"/>
      <c r="AC3486" s="619"/>
      <c r="AD3486" s="620"/>
      <c r="AJ3486" s="668"/>
      <c r="AO3486" s="612"/>
      <c r="AP3486" s="612"/>
      <c r="AY3486" s="623"/>
      <c r="BD3486" s="611"/>
      <c r="BG3486" s="624"/>
      <c r="BH3486" s="625"/>
      <c r="BI3486" s="672"/>
      <c r="BO3486" s="612"/>
      <c r="BY3486" s="669"/>
      <c r="CA3486" s="669"/>
    </row>
    <row r="3487" spans="3:79" s="610" customFormat="1">
      <c r="C3487" s="611"/>
      <c r="D3487" s="612"/>
      <c r="E3487" s="613"/>
      <c r="F3487" s="614"/>
      <c r="J3487" s="612"/>
      <c r="N3487" s="668"/>
      <c r="P3487" s="618"/>
      <c r="Q3487" s="618"/>
      <c r="R3487" s="618"/>
      <c r="S3487" s="618"/>
      <c r="T3487" s="618"/>
      <c r="U3487" s="618"/>
      <c r="V3487" s="618"/>
      <c r="W3487" s="618"/>
      <c r="X3487" s="618"/>
      <c r="Y3487" s="618"/>
      <c r="Z3487" s="618"/>
      <c r="AC3487" s="619"/>
      <c r="AD3487" s="620"/>
      <c r="AJ3487" s="668"/>
      <c r="AO3487" s="612"/>
      <c r="AP3487" s="612"/>
      <c r="AY3487" s="623"/>
      <c r="BD3487" s="611"/>
      <c r="BG3487" s="624"/>
      <c r="BH3487" s="625"/>
      <c r="BI3487" s="672"/>
      <c r="BO3487" s="612"/>
      <c r="BY3487" s="669"/>
      <c r="CA3487" s="669"/>
    </row>
    <row r="3488" spans="3:79" s="610" customFormat="1">
      <c r="C3488" s="611"/>
      <c r="D3488" s="612"/>
      <c r="E3488" s="613"/>
      <c r="F3488" s="614"/>
      <c r="J3488" s="612"/>
      <c r="N3488" s="668"/>
      <c r="P3488" s="618"/>
      <c r="Q3488" s="618"/>
      <c r="R3488" s="618"/>
      <c r="S3488" s="618"/>
      <c r="T3488" s="618"/>
      <c r="U3488" s="618"/>
      <c r="V3488" s="618"/>
      <c r="W3488" s="618"/>
      <c r="X3488" s="618"/>
      <c r="Y3488" s="618"/>
      <c r="Z3488" s="618"/>
      <c r="AC3488" s="619"/>
      <c r="AD3488" s="620"/>
      <c r="AJ3488" s="668"/>
      <c r="AO3488" s="612"/>
      <c r="AP3488" s="612"/>
      <c r="AY3488" s="623"/>
      <c r="BD3488" s="611"/>
      <c r="BG3488" s="624"/>
      <c r="BH3488" s="625"/>
      <c r="BI3488" s="672"/>
      <c r="BO3488" s="612"/>
      <c r="BY3488" s="669"/>
      <c r="CA3488" s="669"/>
    </row>
    <row r="3489" spans="3:79" s="610" customFormat="1">
      <c r="C3489" s="611"/>
      <c r="D3489" s="612"/>
      <c r="E3489" s="613"/>
      <c r="F3489" s="614"/>
      <c r="J3489" s="612"/>
      <c r="N3489" s="668"/>
      <c r="P3489" s="618"/>
      <c r="Q3489" s="618"/>
      <c r="R3489" s="618"/>
      <c r="S3489" s="618"/>
      <c r="T3489" s="618"/>
      <c r="U3489" s="618"/>
      <c r="V3489" s="618"/>
      <c r="W3489" s="618"/>
      <c r="X3489" s="618"/>
      <c r="Y3489" s="618"/>
      <c r="Z3489" s="618"/>
      <c r="AC3489" s="619"/>
      <c r="AD3489" s="620"/>
      <c r="AJ3489" s="668"/>
      <c r="AO3489" s="612"/>
      <c r="AP3489" s="612"/>
      <c r="AY3489" s="623"/>
      <c r="BD3489" s="611"/>
      <c r="BG3489" s="624"/>
      <c r="BH3489" s="625"/>
      <c r="BI3489" s="672"/>
      <c r="BO3489" s="612"/>
      <c r="BY3489" s="669"/>
      <c r="CA3489" s="669"/>
    </row>
    <row r="3490" spans="3:79" s="610" customFormat="1">
      <c r="C3490" s="611"/>
      <c r="D3490" s="612"/>
      <c r="E3490" s="613"/>
      <c r="F3490" s="614"/>
      <c r="J3490" s="612"/>
      <c r="N3490" s="668"/>
      <c r="P3490" s="618"/>
      <c r="Q3490" s="618"/>
      <c r="R3490" s="618"/>
      <c r="S3490" s="618"/>
      <c r="T3490" s="618"/>
      <c r="U3490" s="618"/>
      <c r="V3490" s="618"/>
      <c r="W3490" s="618"/>
      <c r="X3490" s="618"/>
      <c r="Y3490" s="618"/>
      <c r="Z3490" s="618"/>
      <c r="AC3490" s="619"/>
      <c r="AD3490" s="620"/>
      <c r="AJ3490" s="668"/>
      <c r="AO3490" s="612"/>
      <c r="AP3490" s="612"/>
      <c r="AY3490" s="623"/>
      <c r="BD3490" s="611"/>
      <c r="BG3490" s="624"/>
      <c r="BH3490" s="625"/>
      <c r="BI3490" s="672"/>
      <c r="BO3490" s="612"/>
      <c r="BY3490" s="669"/>
      <c r="CA3490" s="669"/>
    </row>
    <row r="3491" spans="3:79" s="610" customFormat="1">
      <c r="C3491" s="611"/>
      <c r="D3491" s="612"/>
      <c r="E3491" s="613"/>
      <c r="F3491" s="614"/>
      <c r="J3491" s="612"/>
      <c r="N3491" s="668"/>
      <c r="P3491" s="618"/>
      <c r="Q3491" s="618"/>
      <c r="R3491" s="618"/>
      <c r="S3491" s="618"/>
      <c r="T3491" s="618"/>
      <c r="U3491" s="618"/>
      <c r="V3491" s="618"/>
      <c r="W3491" s="618"/>
      <c r="X3491" s="618"/>
      <c r="Y3491" s="618"/>
      <c r="Z3491" s="618"/>
      <c r="AC3491" s="619"/>
      <c r="AD3491" s="620"/>
      <c r="AJ3491" s="668"/>
      <c r="AO3491" s="612"/>
      <c r="AP3491" s="612"/>
      <c r="AY3491" s="623"/>
      <c r="BD3491" s="611"/>
      <c r="BG3491" s="624"/>
      <c r="BH3491" s="625"/>
      <c r="BI3491" s="672"/>
      <c r="BO3491" s="612"/>
      <c r="BY3491" s="669"/>
      <c r="CA3491" s="669"/>
    </row>
    <row r="3492" spans="3:79" s="610" customFormat="1">
      <c r="C3492" s="611"/>
      <c r="D3492" s="612"/>
      <c r="E3492" s="613"/>
      <c r="F3492" s="614"/>
      <c r="J3492" s="612"/>
      <c r="N3492" s="668"/>
      <c r="P3492" s="618"/>
      <c r="Q3492" s="618"/>
      <c r="R3492" s="618"/>
      <c r="S3492" s="618"/>
      <c r="T3492" s="618"/>
      <c r="U3492" s="618"/>
      <c r="V3492" s="618"/>
      <c r="W3492" s="618"/>
      <c r="X3492" s="618"/>
      <c r="Y3492" s="618"/>
      <c r="Z3492" s="618"/>
      <c r="AC3492" s="619"/>
      <c r="AD3492" s="620"/>
      <c r="AJ3492" s="668"/>
      <c r="AO3492" s="612"/>
      <c r="AP3492" s="612"/>
      <c r="AY3492" s="623"/>
      <c r="BD3492" s="611"/>
      <c r="BG3492" s="624"/>
      <c r="BH3492" s="625"/>
      <c r="BI3492" s="672"/>
      <c r="BO3492" s="612"/>
      <c r="BY3492" s="669"/>
      <c r="CA3492" s="669"/>
    </row>
    <row r="3493" spans="3:79" s="610" customFormat="1">
      <c r="C3493" s="611"/>
      <c r="D3493" s="612"/>
      <c r="E3493" s="613"/>
      <c r="F3493" s="614"/>
      <c r="J3493" s="612"/>
      <c r="N3493" s="668"/>
      <c r="P3493" s="618"/>
      <c r="Q3493" s="618"/>
      <c r="R3493" s="618"/>
      <c r="S3493" s="618"/>
      <c r="T3493" s="618"/>
      <c r="U3493" s="618"/>
      <c r="V3493" s="618"/>
      <c r="W3493" s="618"/>
      <c r="X3493" s="618"/>
      <c r="Y3493" s="618"/>
      <c r="Z3493" s="618"/>
      <c r="AC3493" s="619"/>
      <c r="AD3493" s="620"/>
      <c r="AJ3493" s="668"/>
      <c r="AO3493" s="612"/>
      <c r="AP3493" s="612"/>
      <c r="AY3493" s="623"/>
      <c r="BD3493" s="611"/>
      <c r="BG3493" s="624"/>
      <c r="BH3493" s="625"/>
      <c r="BI3493" s="672"/>
      <c r="BO3493" s="612"/>
      <c r="BY3493" s="669"/>
      <c r="CA3493" s="669"/>
    </row>
    <row r="3494" spans="3:79" s="610" customFormat="1">
      <c r="C3494" s="611"/>
      <c r="D3494" s="612"/>
      <c r="E3494" s="613"/>
      <c r="F3494" s="614"/>
      <c r="J3494" s="612"/>
      <c r="N3494" s="668"/>
      <c r="P3494" s="618"/>
      <c r="Q3494" s="618"/>
      <c r="R3494" s="618"/>
      <c r="S3494" s="618"/>
      <c r="T3494" s="618"/>
      <c r="U3494" s="618"/>
      <c r="V3494" s="618"/>
      <c r="W3494" s="618"/>
      <c r="X3494" s="618"/>
      <c r="Y3494" s="618"/>
      <c r="Z3494" s="618"/>
      <c r="AC3494" s="619"/>
      <c r="AD3494" s="620"/>
      <c r="AJ3494" s="668"/>
      <c r="AO3494" s="612"/>
      <c r="AP3494" s="612"/>
      <c r="AY3494" s="623"/>
      <c r="BD3494" s="611"/>
      <c r="BG3494" s="624"/>
      <c r="BH3494" s="625"/>
      <c r="BI3494" s="672"/>
      <c r="BO3494" s="612"/>
      <c r="BY3494" s="669"/>
      <c r="CA3494" s="669"/>
    </row>
    <row r="3495" spans="3:79" s="610" customFormat="1">
      <c r="C3495" s="611"/>
      <c r="D3495" s="612"/>
      <c r="E3495" s="613"/>
      <c r="F3495" s="614"/>
      <c r="J3495" s="612"/>
      <c r="N3495" s="668"/>
      <c r="P3495" s="618"/>
      <c r="Q3495" s="618"/>
      <c r="R3495" s="618"/>
      <c r="S3495" s="618"/>
      <c r="T3495" s="618"/>
      <c r="U3495" s="618"/>
      <c r="V3495" s="618"/>
      <c r="W3495" s="618"/>
      <c r="X3495" s="618"/>
      <c r="Y3495" s="618"/>
      <c r="Z3495" s="618"/>
      <c r="AC3495" s="619"/>
      <c r="AD3495" s="620"/>
      <c r="AJ3495" s="668"/>
      <c r="AO3495" s="612"/>
      <c r="AP3495" s="612"/>
      <c r="AY3495" s="623"/>
      <c r="BD3495" s="611"/>
      <c r="BG3495" s="624"/>
      <c r="BH3495" s="625"/>
      <c r="BI3495" s="672"/>
      <c r="BO3495" s="612"/>
      <c r="BY3495" s="669"/>
      <c r="CA3495" s="669"/>
    </row>
    <row r="3496" spans="3:79" s="610" customFormat="1">
      <c r="C3496" s="611"/>
      <c r="D3496" s="612"/>
      <c r="E3496" s="613"/>
      <c r="F3496" s="614"/>
      <c r="J3496" s="612"/>
      <c r="N3496" s="668"/>
      <c r="P3496" s="618"/>
      <c r="Q3496" s="618"/>
      <c r="R3496" s="618"/>
      <c r="S3496" s="618"/>
      <c r="T3496" s="618"/>
      <c r="U3496" s="618"/>
      <c r="V3496" s="618"/>
      <c r="W3496" s="618"/>
      <c r="X3496" s="618"/>
      <c r="Y3496" s="618"/>
      <c r="Z3496" s="618"/>
      <c r="AC3496" s="619"/>
      <c r="AD3496" s="620"/>
      <c r="AJ3496" s="668"/>
      <c r="AO3496" s="612"/>
      <c r="AP3496" s="612"/>
      <c r="AY3496" s="623"/>
      <c r="BD3496" s="611"/>
      <c r="BG3496" s="624"/>
      <c r="BH3496" s="625"/>
      <c r="BI3496" s="672"/>
      <c r="BO3496" s="612"/>
      <c r="BY3496" s="669"/>
      <c r="CA3496" s="669"/>
    </row>
    <row r="3497" spans="3:79" s="610" customFormat="1">
      <c r="C3497" s="611"/>
      <c r="D3497" s="612"/>
      <c r="E3497" s="613"/>
      <c r="F3497" s="614"/>
      <c r="J3497" s="612"/>
      <c r="N3497" s="668"/>
      <c r="P3497" s="618"/>
      <c r="Q3497" s="618"/>
      <c r="R3497" s="618"/>
      <c r="S3497" s="618"/>
      <c r="T3497" s="618"/>
      <c r="U3497" s="618"/>
      <c r="V3497" s="618"/>
      <c r="W3497" s="618"/>
      <c r="X3497" s="618"/>
      <c r="Y3497" s="618"/>
      <c r="Z3497" s="618"/>
      <c r="AC3497" s="619"/>
      <c r="AD3497" s="620"/>
      <c r="AJ3497" s="668"/>
      <c r="AO3497" s="612"/>
      <c r="AP3497" s="612"/>
      <c r="AY3497" s="623"/>
      <c r="BD3497" s="611"/>
      <c r="BG3497" s="624"/>
      <c r="BH3497" s="625"/>
      <c r="BI3497" s="672"/>
      <c r="BO3497" s="612"/>
      <c r="BY3497" s="669"/>
      <c r="CA3497" s="669"/>
    </row>
    <row r="3498" spans="3:79" s="610" customFormat="1">
      <c r="C3498" s="611"/>
      <c r="D3498" s="612"/>
      <c r="E3498" s="613"/>
      <c r="F3498" s="614"/>
      <c r="J3498" s="612"/>
      <c r="N3498" s="668"/>
      <c r="P3498" s="618"/>
      <c r="Q3498" s="618"/>
      <c r="R3498" s="618"/>
      <c r="S3498" s="618"/>
      <c r="T3498" s="618"/>
      <c r="U3498" s="618"/>
      <c r="V3498" s="618"/>
      <c r="W3498" s="618"/>
      <c r="X3498" s="618"/>
      <c r="Y3498" s="618"/>
      <c r="Z3498" s="618"/>
      <c r="AC3498" s="619"/>
      <c r="AD3498" s="620"/>
      <c r="AJ3498" s="668"/>
      <c r="AO3498" s="612"/>
      <c r="AP3498" s="612"/>
      <c r="AY3498" s="623"/>
      <c r="BD3498" s="611"/>
      <c r="BG3498" s="624"/>
      <c r="BH3498" s="625"/>
      <c r="BI3498" s="672"/>
      <c r="BO3498" s="612"/>
      <c r="BY3498" s="669"/>
      <c r="CA3498" s="669"/>
    </row>
    <row r="3499" spans="3:79" s="610" customFormat="1">
      <c r="C3499" s="611"/>
      <c r="D3499" s="612"/>
      <c r="E3499" s="613"/>
      <c r="F3499" s="614"/>
      <c r="J3499" s="612"/>
      <c r="N3499" s="668"/>
      <c r="P3499" s="618"/>
      <c r="Q3499" s="618"/>
      <c r="R3499" s="618"/>
      <c r="S3499" s="618"/>
      <c r="T3499" s="618"/>
      <c r="U3499" s="618"/>
      <c r="V3499" s="618"/>
      <c r="W3499" s="618"/>
      <c r="X3499" s="618"/>
      <c r="Y3499" s="618"/>
      <c r="Z3499" s="618"/>
      <c r="AC3499" s="619"/>
      <c r="AD3499" s="620"/>
      <c r="AJ3499" s="668"/>
      <c r="AO3499" s="612"/>
      <c r="AP3499" s="612"/>
      <c r="AY3499" s="623"/>
      <c r="BD3499" s="611"/>
      <c r="BG3499" s="624"/>
      <c r="BH3499" s="625"/>
      <c r="BI3499" s="672"/>
      <c r="BO3499" s="612"/>
      <c r="BY3499" s="669"/>
      <c r="CA3499" s="669"/>
    </row>
    <row r="3500" spans="3:79" s="610" customFormat="1">
      <c r="C3500" s="611"/>
      <c r="D3500" s="612"/>
      <c r="E3500" s="613"/>
      <c r="F3500" s="614"/>
      <c r="J3500" s="612"/>
      <c r="N3500" s="668"/>
      <c r="P3500" s="618"/>
      <c r="Q3500" s="618"/>
      <c r="R3500" s="618"/>
      <c r="S3500" s="618"/>
      <c r="T3500" s="618"/>
      <c r="U3500" s="618"/>
      <c r="V3500" s="618"/>
      <c r="W3500" s="618"/>
      <c r="X3500" s="618"/>
      <c r="Y3500" s="618"/>
      <c r="Z3500" s="618"/>
      <c r="AC3500" s="619"/>
      <c r="AD3500" s="620"/>
      <c r="AJ3500" s="668"/>
      <c r="AO3500" s="612"/>
      <c r="AP3500" s="612"/>
      <c r="AY3500" s="623"/>
      <c r="BD3500" s="611"/>
      <c r="BG3500" s="624"/>
      <c r="BH3500" s="625"/>
      <c r="BI3500" s="672"/>
      <c r="BO3500" s="612"/>
      <c r="BY3500" s="669"/>
      <c r="CA3500" s="669"/>
    </row>
    <row r="3501" spans="3:79" s="610" customFormat="1">
      <c r="C3501" s="611"/>
      <c r="D3501" s="612"/>
      <c r="E3501" s="613"/>
      <c r="F3501" s="614"/>
      <c r="J3501" s="612"/>
      <c r="N3501" s="668"/>
      <c r="P3501" s="618"/>
      <c r="Q3501" s="618"/>
      <c r="R3501" s="618"/>
      <c r="S3501" s="618"/>
      <c r="T3501" s="618"/>
      <c r="U3501" s="618"/>
      <c r="V3501" s="618"/>
      <c r="W3501" s="618"/>
      <c r="X3501" s="618"/>
      <c r="Y3501" s="618"/>
      <c r="Z3501" s="618"/>
      <c r="AC3501" s="619"/>
      <c r="AD3501" s="620"/>
      <c r="AJ3501" s="668"/>
      <c r="AO3501" s="612"/>
      <c r="AP3501" s="612"/>
      <c r="AY3501" s="623"/>
      <c r="BD3501" s="611"/>
      <c r="BG3501" s="624"/>
      <c r="BH3501" s="625"/>
      <c r="BI3501" s="672"/>
      <c r="BO3501" s="612"/>
      <c r="BY3501" s="669"/>
      <c r="CA3501" s="669"/>
    </row>
    <row r="3502" spans="3:79" s="610" customFormat="1">
      <c r="C3502" s="611"/>
      <c r="D3502" s="612"/>
      <c r="E3502" s="613"/>
      <c r="F3502" s="614"/>
      <c r="J3502" s="612"/>
      <c r="N3502" s="668"/>
      <c r="P3502" s="618"/>
      <c r="Q3502" s="618"/>
      <c r="R3502" s="618"/>
      <c r="S3502" s="618"/>
      <c r="T3502" s="618"/>
      <c r="U3502" s="618"/>
      <c r="V3502" s="618"/>
      <c r="W3502" s="618"/>
      <c r="X3502" s="618"/>
      <c r="Y3502" s="618"/>
      <c r="Z3502" s="618"/>
      <c r="AC3502" s="619"/>
      <c r="AD3502" s="620"/>
      <c r="AJ3502" s="668"/>
      <c r="AO3502" s="612"/>
      <c r="AP3502" s="612"/>
      <c r="AY3502" s="623"/>
      <c r="BD3502" s="611"/>
      <c r="BG3502" s="624"/>
      <c r="BH3502" s="625"/>
      <c r="BI3502" s="672"/>
      <c r="BO3502" s="612"/>
      <c r="BY3502" s="669"/>
      <c r="CA3502" s="669"/>
    </row>
    <row r="3503" spans="3:79" s="610" customFormat="1">
      <c r="C3503" s="611"/>
      <c r="D3503" s="612"/>
      <c r="E3503" s="613"/>
      <c r="F3503" s="614"/>
      <c r="J3503" s="612"/>
      <c r="N3503" s="668"/>
      <c r="P3503" s="618"/>
      <c r="Q3503" s="618"/>
      <c r="R3503" s="618"/>
      <c r="S3503" s="618"/>
      <c r="T3503" s="618"/>
      <c r="U3503" s="618"/>
      <c r="V3503" s="618"/>
      <c r="W3503" s="618"/>
      <c r="X3503" s="618"/>
      <c r="Y3503" s="618"/>
      <c r="Z3503" s="618"/>
      <c r="AC3503" s="619"/>
      <c r="AD3503" s="620"/>
      <c r="AJ3503" s="668"/>
      <c r="AO3503" s="612"/>
      <c r="AP3503" s="612"/>
      <c r="AY3503" s="623"/>
      <c r="BD3503" s="611"/>
      <c r="BG3503" s="624"/>
      <c r="BH3503" s="625"/>
      <c r="BI3503" s="672"/>
      <c r="BO3503" s="612"/>
      <c r="BY3503" s="669"/>
      <c r="CA3503" s="669"/>
    </row>
    <row r="3504" spans="3:79" s="610" customFormat="1">
      <c r="C3504" s="611"/>
      <c r="D3504" s="612"/>
      <c r="E3504" s="613"/>
      <c r="F3504" s="614"/>
      <c r="J3504" s="612"/>
      <c r="N3504" s="668"/>
      <c r="P3504" s="618"/>
      <c r="Q3504" s="618"/>
      <c r="R3504" s="618"/>
      <c r="S3504" s="618"/>
      <c r="T3504" s="618"/>
      <c r="U3504" s="618"/>
      <c r="V3504" s="618"/>
      <c r="W3504" s="618"/>
      <c r="X3504" s="618"/>
      <c r="Y3504" s="618"/>
      <c r="Z3504" s="618"/>
      <c r="AC3504" s="619"/>
      <c r="AD3504" s="620"/>
      <c r="AJ3504" s="668"/>
      <c r="AO3504" s="612"/>
      <c r="AP3504" s="612"/>
      <c r="AY3504" s="623"/>
      <c r="BD3504" s="611"/>
      <c r="BG3504" s="624"/>
      <c r="BH3504" s="625"/>
      <c r="BI3504" s="672"/>
      <c r="BO3504" s="612"/>
      <c r="BY3504" s="669"/>
      <c r="CA3504" s="669"/>
    </row>
    <row r="3505" spans="3:79" s="610" customFormat="1">
      <c r="C3505" s="611"/>
      <c r="D3505" s="612"/>
      <c r="E3505" s="613"/>
      <c r="F3505" s="614"/>
      <c r="J3505" s="612"/>
      <c r="N3505" s="668"/>
      <c r="P3505" s="618"/>
      <c r="Q3505" s="618"/>
      <c r="R3505" s="618"/>
      <c r="S3505" s="618"/>
      <c r="T3505" s="618"/>
      <c r="U3505" s="618"/>
      <c r="V3505" s="618"/>
      <c r="W3505" s="618"/>
      <c r="X3505" s="618"/>
      <c r="Y3505" s="618"/>
      <c r="Z3505" s="618"/>
      <c r="AC3505" s="619"/>
      <c r="AD3505" s="620"/>
      <c r="AJ3505" s="668"/>
      <c r="AO3505" s="612"/>
      <c r="AP3505" s="612"/>
      <c r="AY3505" s="623"/>
      <c r="BD3505" s="611"/>
      <c r="BG3505" s="624"/>
      <c r="BH3505" s="625"/>
      <c r="BI3505" s="672"/>
      <c r="BO3505" s="612"/>
      <c r="BY3505" s="669"/>
      <c r="CA3505" s="669"/>
    </row>
    <row r="3506" spans="3:79" s="610" customFormat="1">
      <c r="C3506" s="611"/>
      <c r="D3506" s="612"/>
      <c r="E3506" s="613"/>
      <c r="F3506" s="614"/>
      <c r="J3506" s="612"/>
      <c r="N3506" s="668"/>
      <c r="P3506" s="618"/>
      <c r="Q3506" s="618"/>
      <c r="R3506" s="618"/>
      <c r="S3506" s="618"/>
      <c r="T3506" s="618"/>
      <c r="U3506" s="618"/>
      <c r="V3506" s="618"/>
      <c r="W3506" s="618"/>
      <c r="X3506" s="618"/>
      <c r="Y3506" s="618"/>
      <c r="Z3506" s="618"/>
      <c r="AC3506" s="619"/>
      <c r="AD3506" s="620"/>
      <c r="AJ3506" s="668"/>
      <c r="AO3506" s="612"/>
      <c r="AP3506" s="612"/>
      <c r="AY3506" s="623"/>
      <c r="BD3506" s="611"/>
      <c r="BG3506" s="624"/>
      <c r="BH3506" s="625"/>
      <c r="BI3506" s="672"/>
      <c r="BO3506" s="612"/>
      <c r="BY3506" s="669"/>
      <c r="CA3506" s="669"/>
    </row>
    <row r="3507" spans="3:79" s="610" customFormat="1">
      <c r="C3507" s="611"/>
      <c r="D3507" s="612"/>
      <c r="E3507" s="613"/>
      <c r="F3507" s="614"/>
      <c r="J3507" s="612"/>
      <c r="N3507" s="668"/>
      <c r="P3507" s="618"/>
      <c r="Q3507" s="618"/>
      <c r="R3507" s="618"/>
      <c r="S3507" s="618"/>
      <c r="T3507" s="618"/>
      <c r="U3507" s="618"/>
      <c r="V3507" s="618"/>
      <c r="W3507" s="618"/>
      <c r="X3507" s="618"/>
      <c r="Y3507" s="618"/>
      <c r="Z3507" s="618"/>
      <c r="AC3507" s="619"/>
      <c r="AD3507" s="620"/>
      <c r="AJ3507" s="668"/>
      <c r="AO3507" s="612"/>
      <c r="AP3507" s="612"/>
      <c r="AY3507" s="623"/>
      <c r="BD3507" s="611"/>
      <c r="BG3507" s="624"/>
      <c r="BH3507" s="625"/>
      <c r="BI3507" s="672"/>
      <c r="BO3507" s="612"/>
      <c r="BY3507" s="669"/>
      <c r="CA3507" s="669"/>
    </row>
    <row r="3508" spans="3:79" s="610" customFormat="1">
      <c r="C3508" s="611"/>
      <c r="D3508" s="612"/>
      <c r="E3508" s="613"/>
      <c r="F3508" s="614"/>
      <c r="J3508" s="612"/>
      <c r="N3508" s="668"/>
      <c r="P3508" s="618"/>
      <c r="Q3508" s="618"/>
      <c r="R3508" s="618"/>
      <c r="S3508" s="618"/>
      <c r="T3508" s="618"/>
      <c r="U3508" s="618"/>
      <c r="V3508" s="618"/>
      <c r="W3508" s="618"/>
      <c r="X3508" s="618"/>
      <c r="Y3508" s="618"/>
      <c r="Z3508" s="618"/>
      <c r="AC3508" s="619"/>
      <c r="AD3508" s="620"/>
      <c r="AJ3508" s="668"/>
      <c r="AO3508" s="612"/>
      <c r="AP3508" s="612"/>
      <c r="AY3508" s="623"/>
      <c r="BD3508" s="611"/>
      <c r="BG3508" s="624"/>
      <c r="BH3508" s="625"/>
      <c r="BI3508" s="672"/>
      <c r="BO3508" s="612"/>
      <c r="BY3508" s="669"/>
      <c r="CA3508" s="669"/>
    </row>
    <row r="3509" spans="3:79" s="610" customFormat="1">
      <c r="C3509" s="611"/>
      <c r="D3509" s="612"/>
      <c r="E3509" s="613"/>
      <c r="F3509" s="614"/>
      <c r="J3509" s="612"/>
      <c r="N3509" s="668"/>
      <c r="P3509" s="618"/>
      <c r="Q3509" s="618"/>
      <c r="R3509" s="618"/>
      <c r="S3509" s="618"/>
      <c r="T3509" s="618"/>
      <c r="U3509" s="618"/>
      <c r="V3509" s="618"/>
      <c r="W3509" s="618"/>
      <c r="X3509" s="618"/>
      <c r="Y3509" s="618"/>
      <c r="Z3509" s="618"/>
      <c r="AC3509" s="619"/>
      <c r="AD3509" s="620"/>
      <c r="AJ3509" s="668"/>
      <c r="AO3509" s="612"/>
      <c r="AP3509" s="612"/>
      <c r="AY3509" s="623"/>
      <c r="BD3509" s="611"/>
      <c r="BG3509" s="624"/>
      <c r="BH3509" s="625"/>
      <c r="BI3509" s="672"/>
      <c r="BO3509" s="612"/>
      <c r="BY3509" s="669"/>
      <c r="CA3509" s="669"/>
    </row>
    <row r="3510" spans="3:79" s="610" customFormat="1">
      <c r="C3510" s="611"/>
      <c r="D3510" s="612"/>
      <c r="E3510" s="613"/>
      <c r="F3510" s="614"/>
      <c r="J3510" s="612"/>
      <c r="N3510" s="668"/>
      <c r="P3510" s="618"/>
      <c r="Q3510" s="618"/>
      <c r="R3510" s="618"/>
      <c r="S3510" s="618"/>
      <c r="T3510" s="618"/>
      <c r="U3510" s="618"/>
      <c r="V3510" s="618"/>
      <c r="W3510" s="618"/>
      <c r="X3510" s="618"/>
      <c r="Y3510" s="618"/>
      <c r="Z3510" s="618"/>
      <c r="AC3510" s="619"/>
      <c r="AD3510" s="620"/>
      <c r="AJ3510" s="668"/>
      <c r="AO3510" s="612"/>
      <c r="AP3510" s="612"/>
      <c r="AY3510" s="623"/>
      <c r="BD3510" s="611"/>
      <c r="BG3510" s="624"/>
      <c r="BH3510" s="625"/>
      <c r="BI3510" s="672"/>
      <c r="BO3510" s="612"/>
      <c r="BY3510" s="669"/>
      <c r="CA3510" s="669"/>
    </row>
    <row r="3511" spans="3:79" s="610" customFormat="1">
      <c r="C3511" s="611"/>
      <c r="D3511" s="612"/>
      <c r="E3511" s="613"/>
      <c r="F3511" s="614"/>
      <c r="J3511" s="612"/>
      <c r="N3511" s="668"/>
      <c r="P3511" s="618"/>
      <c r="Q3511" s="618"/>
      <c r="R3511" s="618"/>
      <c r="S3511" s="618"/>
      <c r="T3511" s="618"/>
      <c r="U3511" s="618"/>
      <c r="V3511" s="618"/>
      <c r="W3511" s="618"/>
      <c r="X3511" s="618"/>
      <c r="Y3511" s="618"/>
      <c r="Z3511" s="618"/>
      <c r="AC3511" s="619"/>
      <c r="AD3511" s="620"/>
      <c r="AJ3511" s="668"/>
      <c r="AO3511" s="612"/>
      <c r="AP3511" s="612"/>
      <c r="AY3511" s="623"/>
      <c r="BD3511" s="611"/>
      <c r="BG3511" s="624"/>
      <c r="BH3511" s="625"/>
      <c r="BI3511" s="672"/>
      <c r="BO3511" s="612"/>
      <c r="BY3511" s="669"/>
      <c r="CA3511" s="669"/>
    </row>
    <row r="3512" spans="3:79" s="610" customFormat="1">
      <c r="C3512" s="611"/>
      <c r="D3512" s="612"/>
      <c r="E3512" s="613"/>
      <c r="F3512" s="614"/>
      <c r="J3512" s="612"/>
      <c r="N3512" s="668"/>
      <c r="P3512" s="618"/>
      <c r="Q3512" s="618"/>
      <c r="R3512" s="618"/>
      <c r="S3512" s="618"/>
      <c r="T3512" s="618"/>
      <c r="U3512" s="618"/>
      <c r="V3512" s="618"/>
      <c r="W3512" s="618"/>
      <c r="X3512" s="618"/>
      <c r="Y3512" s="618"/>
      <c r="Z3512" s="618"/>
      <c r="AC3512" s="619"/>
      <c r="AD3512" s="620"/>
      <c r="AJ3512" s="668"/>
      <c r="AO3512" s="612"/>
      <c r="AP3512" s="612"/>
      <c r="AY3512" s="623"/>
      <c r="BD3512" s="611"/>
      <c r="BG3512" s="624"/>
      <c r="BH3512" s="625"/>
      <c r="BI3512" s="672"/>
      <c r="BO3512" s="612"/>
      <c r="BY3512" s="669"/>
      <c r="CA3512" s="669"/>
    </row>
    <row r="3513" spans="3:79" s="610" customFormat="1">
      <c r="C3513" s="611"/>
      <c r="D3513" s="612"/>
      <c r="E3513" s="613"/>
      <c r="F3513" s="614"/>
      <c r="J3513" s="612"/>
      <c r="N3513" s="668"/>
      <c r="P3513" s="618"/>
      <c r="Q3513" s="618"/>
      <c r="R3513" s="618"/>
      <c r="S3513" s="618"/>
      <c r="T3513" s="618"/>
      <c r="U3513" s="618"/>
      <c r="V3513" s="618"/>
      <c r="W3513" s="618"/>
      <c r="X3513" s="618"/>
      <c r="Y3513" s="618"/>
      <c r="Z3513" s="618"/>
      <c r="AC3513" s="619"/>
      <c r="AD3513" s="620"/>
      <c r="AJ3513" s="668"/>
      <c r="AO3513" s="612"/>
      <c r="AP3513" s="612"/>
      <c r="AY3513" s="623"/>
      <c r="BD3513" s="611"/>
      <c r="BG3513" s="624"/>
      <c r="BH3513" s="625"/>
      <c r="BI3513" s="672"/>
      <c r="BO3513" s="612"/>
      <c r="BY3513" s="669"/>
      <c r="CA3513" s="669"/>
    </row>
    <row r="3514" spans="3:79" s="610" customFormat="1">
      <c r="C3514" s="611"/>
      <c r="D3514" s="612"/>
      <c r="E3514" s="613"/>
      <c r="F3514" s="614"/>
      <c r="J3514" s="612"/>
      <c r="N3514" s="668"/>
      <c r="P3514" s="618"/>
      <c r="Q3514" s="618"/>
      <c r="R3514" s="618"/>
      <c r="S3514" s="618"/>
      <c r="T3514" s="618"/>
      <c r="U3514" s="618"/>
      <c r="V3514" s="618"/>
      <c r="W3514" s="618"/>
      <c r="X3514" s="618"/>
      <c r="Y3514" s="618"/>
      <c r="Z3514" s="618"/>
      <c r="AC3514" s="619"/>
      <c r="AD3514" s="620"/>
      <c r="AJ3514" s="668"/>
      <c r="AO3514" s="612"/>
      <c r="AP3514" s="612"/>
      <c r="AY3514" s="623"/>
      <c r="BD3514" s="611"/>
      <c r="BG3514" s="624"/>
      <c r="BH3514" s="625"/>
      <c r="BI3514" s="672"/>
      <c r="BO3514" s="612"/>
      <c r="BY3514" s="669"/>
      <c r="CA3514" s="669"/>
    </row>
    <row r="3515" spans="3:79" s="610" customFormat="1">
      <c r="C3515" s="611"/>
      <c r="D3515" s="612"/>
      <c r="E3515" s="613"/>
      <c r="F3515" s="614"/>
      <c r="J3515" s="612"/>
      <c r="N3515" s="668"/>
      <c r="P3515" s="618"/>
      <c r="Q3515" s="618"/>
      <c r="R3515" s="618"/>
      <c r="S3515" s="618"/>
      <c r="T3515" s="618"/>
      <c r="U3515" s="618"/>
      <c r="V3515" s="618"/>
      <c r="W3515" s="618"/>
      <c r="X3515" s="618"/>
      <c r="Y3515" s="618"/>
      <c r="Z3515" s="618"/>
      <c r="AC3515" s="619"/>
      <c r="AD3515" s="620"/>
      <c r="AJ3515" s="668"/>
      <c r="AO3515" s="612"/>
      <c r="AP3515" s="612"/>
      <c r="AY3515" s="623"/>
      <c r="BD3515" s="611"/>
      <c r="BG3515" s="624"/>
      <c r="BH3515" s="625"/>
      <c r="BI3515" s="672"/>
      <c r="BO3515" s="612"/>
      <c r="BY3515" s="669"/>
      <c r="CA3515" s="669"/>
    </row>
    <row r="3516" spans="3:79" s="610" customFormat="1">
      <c r="C3516" s="611"/>
      <c r="D3516" s="612"/>
      <c r="E3516" s="613"/>
      <c r="F3516" s="614"/>
      <c r="J3516" s="612"/>
      <c r="N3516" s="668"/>
      <c r="P3516" s="618"/>
      <c r="Q3516" s="618"/>
      <c r="R3516" s="618"/>
      <c r="S3516" s="618"/>
      <c r="T3516" s="618"/>
      <c r="U3516" s="618"/>
      <c r="V3516" s="618"/>
      <c r="W3516" s="618"/>
      <c r="X3516" s="618"/>
      <c r="Y3516" s="618"/>
      <c r="Z3516" s="618"/>
      <c r="AC3516" s="619"/>
      <c r="AD3516" s="620"/>
      <c r="AJ3516" s="668"/>
      <c r="AO3516" s="612"/>
      <c r="AP3516" s="612"/>
      <c r="AY3516" s="623"/>
      <c r="BD3516" s="611"/>
      <c r="BG3516" s="624"/>
      <c r="BH3516" s="625"/>
      <c r="BI3516" s="672"/>
      <c r="BO3516" s="612"/>
      <c r="BY3516" s="669"/>
      <c r="CA3516" s="669"/>
    </row>
    <row r="3517" spans="3:79" s="610" customFormat="1">
      <c r="C3517" s="611"/>
      <c r="D3517" s="612"/>
      <c r="E3517" s="613"/>
      <c r="F3517" s="614"/>
      <c r="J3517" s="612"/>
      <c r="N3517" s="668"/>
      <c r="P3517" s="618"/>
      <c r="Q3517" s="618"/>
      <c r="R3517" s="618"/>
      <c r="S3517" s="618"/>
      <c r="T3517" s="618"/>
      <c r="U3517" s="618"/>
      <c r="V3517" s="618"/>
      <c r="W3517" s="618"/>
      <c r="X3517" s="618"/>
      <c r="Y3517" s="618"/>
      <c r="Z3517" s="618"/>
      <c r="AC3517" s="619"/>
      <c r="AD3517" s="620"/>
      <c r="AJ3517" s="668"/>
      <c r="AO3517" s="612"/>
      <c r="AP3517" s="612"/>
      <c r="AY3517" s="623"/>
      <c r="BD3517" s="611"/>
      <c r="BG3517" s="624"/>
      <c r="BH3517" s="625"/>
      <c r="BI3517" s="672"/>
      <c r="BO3517" s="612"/>
      <c r="BY3517" s="669"/>
      <c r="CA3517" s="669"/>
    </row>
    <row r="3518" spans="3:79" s="610" customFormat="1">
      <c r="C3518" s="611"/>
      <c r="D3518" s="612"/>
      <c r="E3518" s="613"/>
      <c r="F3518" s="614"/>
      <c r="J3518" s="612"/>
      <c r="N3518" s="668"/>
      <c r="P3518" s="618"/>
      <c r="Q3518" s="618"/>
      <c r="R3518" s="618"/>
      <c r="S3518" s="618"/>
      <c r="T3518" s="618"/>
      <c r="U3518" s="618"/>
      <c r="V3518" s="618"/>
      <c r="W3518" s="618"/>
      <c r="X3518" s="618"/>
      <c r="Y3518" s="618"/>
      <c r="Z3518" s="618"/>
      <c r="AC3518" s="619"/>
      <c r="AD3518" s="620"/>
      <c r="AJ3518" s="668"/>
      <c r="AO3518" s="612"/>
      <c r="AP3518" s="612"/>
      <c r="AY3518" s="623"/>
      <c r="BD3518" s="611"/>
      <c r="BG3518" s="624"/>
      <c r="BH3518" s="625"/>
      <c r="BI3518" s="672"/>
      <c r="BO3518" s="612"/>
      <c r="BY3518" s="669"/>
      <c r="CA3518" s="669"/>
    </row>
    <row r="3519" spans="3:79" s="610" customFormat="1">
      <c r="C3519" s="611"/>
      <c r="D3519" s="612"/>
      <c r="E3519" s="613"/>
      <c r="F3519" s="614"/>
      <c r="J3519" s="612"/>
      <c r="N3519" s="668"/>
      <c r="P3519" s="618"/>
      <c r="Q3519" s="618"/>
      <c r="R3519" s="618"/>
      <c r="S3519" s="618"/>
      <c r="T3519" s="618"/>
      <c r="U3519" s="618"/>
      <c r="V3519" s="618"/>
      <c r="W3519" s="618"/>
      <c r="X3519" s="618"/>
      <c r="Y3519" s="618"/>
      <c r="Z3519" s="618"/>
      <c r="AC3519" s="619"/>
      <c r="AD3519" s="620"/>
      <c r="AJ3519" s="668"/>
      <c r="AO3519" s="612"/>
      <c r="AP3519" s="612"/>
      <c r="AY3519" s="623"/>
      <c r="BD3519" s="611"/>
      <c r="BG3519" s="624"/>
      <c r="BH3519" s="625"/>
      <c r="BI3519" s="672"/>
      <c r="BO3519" s="612"/>
      <c r="BY3519" s="669"/>
      <c r="CA3519" s="669"/>
    </row>
    <row r="3520" spans="3:79" s="610" customFormat="1">
      <c r="C3520" s="611"/>
      <c r="D3520" s="612"/>
      <c r="E3520" s="613"/>
      <c r="F3520" s="614"/>
      <c r="J3520" s="612"/>
      <c r="N3520" s="668"/>
      <c r="P3520" s="618"/>
      <c r="Q3520" s="618"/>
      <c r="R3520" s="618"/>
      <c r="S3520" s="618"/>
      <c r="T3520" s="618"/>
      <c r="U3520" s="618"/>
      <c r="V3520" s="618"/>
      <c r="W3520" s="618"/>
      <c r="X3520" s="618"/>
      <c r="Y3520" s="618"/>
      <c r="Z3520" s="618"/>
      <c r="AC3520" s="619"/>
      <c r="AD3520" s="620"/>
      <c r="AJ3520" s="668"/>
      <c r="AO3520" s="612"/>
      <c r="AP3520" s="612"/>
      <c r="AY3520" s="623"/>
      <c r="BD3520" s="611"/>
      <c r="BG3520" s="624"/>
      <c r="BH3520" s="625"/>
      <c r="BI3520" s="672"/>
      <c r="BO3520" s="612"/>
      <c r="BY3520" s="669"/>
      <c r="CA3520" s="669"/>
    </row>
    <row r="3521" spans="3:79" s="610" customFormat="1">
      <c r="C3521" s="611"/>
      <c r="D3521" s="612"/>
      <c r="E3521" s="613"/>
      <c r="F3521" s="614"/>
      <c r="J3521" s="612"/>
      <c r="N3521" s="668"/>
      <c r="P3521" s="618"/>
      <c r="Q3521" s="618"/>
      <c r="R3521" s="618"/>
      <c r="S3521" s="618"/>
      <c r="T3521" s="618"/>
      <c r="U3521" s="618"/>
      <c r="V3521" s="618"/>
      <c r="W3521" s="618"/>
      <c r="X3521" s="618"/>
      <c r="Y3521" s="618"/>
      <c r="Z3521" s="618"/>
      <c r="AC3521" s="619"/>
      <c r="AD3521" s="620"/>
      <c r="AJ3521" s="668"/>
      <c r="AO3521" s="612"/>
      <c r="AP3521" s="612"/>
      <c r="AY3521" s="623"/>
      <c r="BD3521" s="611"/>
      <c r="BG3521" s="624"/>
      <c r="BH3521" s="625"/>
      <c r="BI3521" s="672"/>
      <c r="BO3521" s="612"/>
      <c r="BY3521" s="669"/>
      <c r="CA3521" s="669"/>
    </row>
    <row r="3522" spans="3:79" s="610" customFormat="1">
      <c r="C3522" s="611"/>
      <c r="D3522" s="612"/>
      <c r="E3522" s="613"/>
      <c r="F3522" s="614"/>
      <c r="J3522" s="612"/>
      <c r="N3522" s="668"/>
      <c r="P3522" s="618"/>
      <c r="Q3522" s="618"/>
      <c r="R3522" s="618"/>
      <c r="S3522" s="618"/>
      <c r="T3522" s="618"/>
      <c r="U3522" s="618"/>
      <c r="V3522" s="618"/>
      <c r="W3522" s="618"/>
      <c r="X3522" s="618"/>
      <c r="Y3522" s="618"/>
      <c r="Z3522" s="618"/>
      <c r="AC3522" s="619"/>
      <c r="AD3522" s="620"/>
      <c r="AJ3522" s="668"/>
      <c r="AO3522" s="612"/>
      <c r="AP3522" s="612"/>
      <c r="AY3522" s="623"/>
      <c r="BD3522" s="611"/>
      <c r="BG3522" s="624"/>
      <c r="BH3522" s="625"/>
      <c r="BI3522" s="672"/>
      <c r="BO3522" s="612"/>
      <c r="BY3522" s="669"/>
      <c r="CA3522" s="669"/>
    </row>
    <row r="3523" spans="3:79" s="610" customFormat="1">
      <c r="C3523" s="611"/>
      <c r="D3523" s="612"/>
      <c r="E3523" s="613"/>
      <c r="F3523" s="614"/>
      <c r="J3523" s="612"/>
      <c r="N3523" s="668"/>
      <c r="P3523" s="618"/>
      <c r="Q3523" s="618"/>
      <c r="R3523" s="618"/>
      <c r="S3523" s="618"/>
      <c r="T3523" s="618"/>
      <c r="U3523" s="618"/>
      <c r="V3523" s="618"/>
      <c r="W3523" s="618"/>
      <c r="X3523" s="618"/>
      <c r="Y3523" s="618"/>
      <c r="Z3523" s="618"/>
      <c r="AC3523" s="619"/>
      <c r="AD3523" s="620"/>
      <c r="AJ3523" s="668"/>
      <c r="AO3523" s="612"/>
      <c r="AP3523" s="612"/>
      <c r="AY3523" s="623"/>
      <c r="BD3523" s="611"/>
      <c r="BG3523" s="624"/>
      <c r="BH3523" s="625"/>
      <c r="BI3523" s="672"/>
      <c r="BO3523" s="612"/>
      <c r="BY3523" s="669"/>
      <c r="CA3523" s="669"/>
    </row>
    <row r="3524" spans="3:79" s="610" customFormat="1">
      <c r="C3524" s="611"/>
      <c r="D3524" s="612"/>
      <c r="E3524" s="613"/>
      <c r="F3524" s="614"/>
      <c r="J3524" s="612"/>
      <c r="N3524" s="668"/>
      <c r="P3524" s="618"/>
      <c r="Q3524" s="618"/>
      <c r="R3524" s="618"/>
      <c r="S3524" s="618"/>
      <c r="T3524" s="618"/>
      <c r="U3524" s="618"/>
      <c r="V3524" s="618"/>
      <c r="W3524" s="618"/>
      <c r="X3524" s="618"/>
      <c r="Y3524" s="618"/>
      <c r="Z3524" s="618"/>
      <c r="AC3524" s="619"/>
      <c r="AD3524" s="620"/>
      <c r="AJ3524" s="668"/>
      <c r="AO3524" s="612"/>
      <c r="AP3524" s="612"/>
      <c r="AY3524" s="623"/>
      <c r="BD3524" s="611"/>
      <c r="BG3524" s="624"/>
      <c r="BH3524" s="625"/>
      <c r="BI3524" s="672"/>
      <c r="BO3524" s="612"/>
      <c r="BY3524" s="669"/>
      <c r="CA3524" s="669"/>
    </row>
    <row r="3525" spans="3:79" s="610" customFormat="1">
      <c r="C3525" s="611"/>
      <c r="D3525" s="612"/>
      <c r="E3525" s="613"/>
      <c r="F3525" s="614"/>
      <c r="J3525" s="612"/>
      <c r="N3525" s="668"/>
      <c r="P3525" s="618"/>
      <c r="Q3525" s="618"/>
      <c r="R3525" s="618"/>
      <c r="S3525" s="618"/>
      <c r="T3525" s="618"/>
      <c r="U3525" s="618"/>
      <c r="V3525" s="618"/>
      <c r="W3525" s="618"/>
      <c r="X3525" s="618"/>
      <c r="Y3525" s="618"/>
      <c r="Z3525" s="618"/>
      <c r="AC3525" s="619"/>
      <c r="AD3525" s="620"/>
      <c r="AJ3525" s="668"/>
      <c r="AO3525" s="612"/>
      <c r="AP3525" s="612"/>
      <c r="AY3525" s="623"/>
      <c r="BD3525" s="611"/>
      <c r="BG3525" s="624"/>
      <c r="BH3525" s="625"/>
      <c r="BI3525" s="672"/>
      <c r="BO3525" s="612"/>
      <c r="BY3525" s="669"/>
      <c r="CA3525" s="669"/>
    </row>
    <row r="3526" spans="3:79" s="610" customFormat="1">
      <c r="C3526" s="611"/>
      <c r="D3526" s="612"/>
      <c r="E3526" s="613"/>
      <c r="F3526" s="614"/>
      <c r="J3526" s="612"/>
      <c r="N3526" s="668"/>
      <c r="P3526" s="618"/>
      <c r="Q3526" s="618"/>
      <c r="R3526" s="618"/>
      <c r="S3526" s="618"/>
      <c r="T3526" s="618"/>
      <c r="U3526" s="618"/>
      <c r="V3526" s="618"/>
      <c r="W3526" s="618"/>
      <c r="X3526" s="618"/>
      <c r="Y3526" s="618"/>
      <c r="Z3526" s="618"/>
      <c r="AC3526" s="619"/>
      <c r="AD3526" s="620"/>
      <c r="AJ3526" s="668"/>
      <c r="AO3526" s="612"/>
      <c r="AP3526" s="612"/>
      <c r="AY3526" s="623"/>
      <c r="BD3526" s="611"/>
      <c r="BG3526" s="624"/>
      <c r="BH3526" s="625"/>
      <c r="BI3526" s="672"/>
      <c r="BO3526" s="612"/>
      <c r="BY3526" s="669"/>
      <c r="CA3526" s="669"/>
    </row>
    <row r="3527" spans="3:79" s="610" customFormat="1">
      <c r="C3527" s="611"/>
      <c r="D3527" s="612"/>
      <c r="E3527" s="613"/>
      <c r="F3527" s="614"/>
      <c r="J3527" s="612"/>
      <c r="N3527" s="668"/>
      <c r="P3527" s="618"/>
      <c r="Q3527" s="618"/>
      <c r="R3527" s="618"/>
      <c r="S3527" s="618"/>
      <c r="T3527" s="618"/>
      <c r="U3527" s="618"/>
      <c r="V3527" s="618"/>
      <c r="W3527" s="618"/>
      <c r="X3527" s="618"/>
      <c r="Y3527" s="618"/>
      <c r="Z3527" s="618"/>
      <c r="AC3527" s="619"/>
      <c r="AD3527" s="620"/>
      <c r="AJ3527" s="668"/>
      <c r="AO3527" s="612"/>
      <c r="AP3527" s="612"/>
      <c r="AY3527" s="623"/>
      <c r="BD3527" s="611"/>
      <c r="BG3527" s="624"/>
      <c r="BH3527" s="625"/>
      <c r="BI3527" s="672"/>
      <c r="BO3527" s="612"/>
      <c r="BY3527" s="669"/>
      <c r="CA3527" s="669"/>
    </row>
    <row r="3528" spans="3:79" s="610" customFormat="1">
      <c r="C3528" s="611"/>
      <c r="D3528" s="612"/>
      <c r="E3528" s="613"/>
      <c r="F3528" s="614"/>
      <c r="J3528" s="612"/>
      <c r="N3528" s="668"/>
      <c r="P3528" s="618"/>
      <c r="Q3528" s="618"/>
      <c r="R3528" s="618"/>
      <c r="S3528" s="618"/>
      <c r="T3528" s="618"/>
      <c r="U3528" s="618"/>
      <c r="V3528" s="618"/>
      <c r="W3528" s="618"/>
      <c r="X3528" s="618"/>
      <c r="Y3528" s="618"/>
      <c r="Z3528" s="618"/>
      <c r="AC3528" s="619"/>
      <c r="AD3528" s="620"/>
      <c r="AJ3528" s="668"/>
      <c r="AO3528" s="612"/>
      <c r="AP3528" s="612"/>
      <c r="AY3528" s="623"/>
      <c r="BD3528" s="611"/>
      <c r="BG3528" s="624"/>
      <c r="BH3528" s="625"/>
      <c r="BI3528" s="672"/>
      <c r="BO3528" s="612"/>
      <c r="BY3528" s="669"/>
      <c r="CA3528" s="669"/>
    </row>
    <row r="3529" spans="3:79" s="610" customFormat="1">
      <c r="C3529" s="611"/>
      <c r="D3529" s="612"/>
      <c r="E3529" s="613"/>
      <c r="F3529" s="614"/>
      <c r="J3529" s="612"/>
      <c r="N3529" s="668"/>
      <c r="P3529" s="618"/>
      <c r="Q3529" s="618"/>
      <c r="R3529" s="618"/>
      <c r="S3529" s="618"/>
      <c r="T3529" s="618"/>
      <c r="U3529" s="618"/>
      <c r="V3529" s="618"/>
      <c r="W3529" s="618"/>
      <c r="X3529" s="618"/>
      <c r="Y3529" s="618"/>
      <c r="Z3529" s="618"/>
      <c r="AC3529" s="619"/>
      <c r="AD3529" s="620"/>
      <c r="AJ3529" s="668"/>
      <c r="AO3529" s="612"/>
      <c r="AP3529" s="612"/>
      <c r="AY3529" s="623"/>
      <c r="BD3529" s="611"/>
      <c r="BG3529" s="624"/>
      <c r="BH3529" s="625"/>
      <c r="BI3529" s="672"/>
      <c r="BO3529" s="612"/>
      <c r="BY3529" s="669"/>
      <c r="CA3529" s="669"/>
    </row>
    <row r="3530" spans="3:79" s="610" customFormat="1">
      <c r="C3530" s="611"/>
      <c r="D3530" s="612"/>
      <c r="E3530" s="613"/>
      <c r="F3530" s="614"/>
      <c r="J3530" s="612"/>
      <c r="N3530" s="668"/>
      <c r="P3530" s="618"/>
      <c r="Q3530" s="618"/>
      <c r="R3530" s="618"/>
      <c r="S3530" s="618"/>
      <c r="T3530" s="618"/>
      <c r="U3530" s="618"/>
      <c r="V3530" s="618"/>
      <c r="W3530" s="618"/>
      <c r="X3530" s="618"/>
      <c r="Y3530" s="618"/>
      <c r="Z3530" s="618"/>
      <c r="AC3530" s="619"/>
      <c r="AD3530" s="620"/>
      <c r="AJ3530" s="668"/>
      <c r="AO3530" s="612"/>
      <c r="AP3530" s="612"/>
      <c r="AY3530" s="623"/>
      <c r="BD3530" s="611"/>
      <c r="BG3530" s="624"/>
      <c r="BH3530" s="625"/>
      <c r="BI3530" s="672"/>
      <c r="BO3530" s="612"/>
      <c r="BY3530" s="669"/>
      <c r="CA3530" s="669"/>
    </row>
    <row r="3531" spans="3:79" s="610" customFormat="1">
      <c r="C3531" s="611"/>
      <c r="D3531" s="612"/>
      <c r="E3531" s="613"/>
      <c r="F3531" s="614"/>
      <c r="J3531" s="612"/>
      <c r="N3531" s="668"/>
      <c r="P3531" s="618"/>
      <c r="Q3531" s="618"/>
      <c r="R3531" s="618"/>
      <c r="S3531" s="618"/>
      <c r="T3531" s="618"/>
      <c r="U3531" s="618"/>
      <c r="V3531" s="618"/>
      <c r="W3531" s="618"/>
      <c r="X3531" s="618"/>
      <c r="Y3531" s="618"/>
      <c r="Z3531" s="618"/>
      <c r="AC3531" s="619"/>
      <c r="AD3531" s="620"/>
      <c r="AJ3531" s="668"/>
      <c r="AO3531" s="612"/>
      <c r="AP3531" s="612"/>
      <c r="AY3531" s="623"/>
      <c r="BD3531" s="611"/>
      <c r="BG3531" s="624"/>
      <c r="BH3531" s="625"/>
      <c r="BI3531" s="672"/>
      <c r="BO3531" s="612"/>
      <c r="BY3531" s="669"/>
      <c r="CA3531" s="669"/>
    </row>
    <row r="3532" spans="3:79" s="610" customFormat="1">
      <c r="C3532" s="611"/>
      <c r="D3532" s="612"/>
      <c r="E3532" s="613"/>
      <c r="F3532" s="614"/>
      <c r="J3532" s="612"/>
      <c r="N3532" s="668"/>
      <c r="P3532" s="618"/>
      <c r="Q3532" s="618"/>
      <c r="R3532" s="618"/>
      <c r="S3532" s="618"/>
      <c r="T3532" s="618"/>
      <c r="U3532" s="618"/>
      <c r="V3532" s="618"/>
      <c r="W3532" s="618"/>
      <c r="X3532" s="618"/>
      <c r="Y3532" s="618"/>
      <c r="Z3532" s="618"/>
      <c r="AC3532" s="619"/>
      <c r="AD3532" s="620"/>
      <c r="AJ3532" s="668"/>
      <c r="AO3532" s="612"/>
      <c r="AP3532" s="612"/>
      <c r="AY3532" s="623"/>
      <c r="BD3532" s="611"/>
      <c r="BG3532" s="624"/>
      <c r="BH3532" s="625"/>
      <c r="BI3532" s="672"/>
      <c r="BO3532" s="612"/>
      <c r="BY3532" s="669"/>
      <c r="CA3532" s="669"/>
    </row>
    <row r="3533" spans="3:79" s="610" customFormat="1">
      <c r="C3533" s="611"/>
      <c r="D3533" s="612"/>
      <c r="E3533" s="613"/>
      <c r="F3533" s="614"/>
      <c r="J3533" s="612"/>
      <c r="N3533" s="668"/>
      <c r="P3533" s="618"/>
      <c r="Q3533" s="618"/>
      <c r="R3533" s="618"/>
      <c r="S3533" s="618"/>
      <c r="T3533" s="618"/>
      <c r="U3533" s="618"/>
      <c r="V3533" s="618"/>
      <c r="W3533" s="618"/>
      <c r="X3533" s="618"/>
      <c r="Y3533" s="618"/>
      <c r="Z3533" s="618"/>
      <c r="AC3533" s="619"/>
      <c r="AD3533" s="620"/>
      <c r="AJ3533" s="668"/>
      <c r="AO3533" s="612"/>
      <c r="AP3533" s="612"/>
      <c r="AY3533" s="623"/>
      <c r="BD3533" s="611"/>
      <c r="BG3533" s="624"/>
      <c r="BH3533" s="625"/>
      <c r="BI3533" s="672"/>
      <c r="BO3533" s="612"/>
      <c r="BY3533" s="669"/>
      <c r="CA3533" s="669"/>
    </row>
    <row r="3534" spans="3:79" s="610" customFormat="1">
      <c r="C3534" s="611"/>
      <c r="D3534" s="612"/>
      <c r="E3534" s="613"/>
      <c r="F3534" s="614"/>
      <c r="J3534" s="612"/>
      <c r="N3534" s="668"/>
      <c r="P3534" s="618"/>
      <c r="Q3534" s="618"/>
      <c r="R3534" s="618"/>
      <c r="S3534" s="618"/>
      <c r="T3534" s="618"/>
      <c r="U3534" s="618"/>
      <c r="V3534" s="618"/>
      <c r="W3534" s="618"/>
      <c r="X3534" s="618"/>
      <c r="Y3534" s="618"/>
      <c r="Z3534" s="618"/>
      <c r="AC3534" s="619"/>
      <c r="AD3534" s="620"/>
      <c r="AJ3534" s="668"/>
      <c r="AO3534" s="612"/>
      <c r="AP3534" s="612"/>
      <c r="AY3534" s="623"/>
      <c r="BD3534" s="611"/>
      <c r="BG3534" s="624"/>
      <c r="BH3534" s="625"/>
      <c r="BI3534" s="672"/>
      <c r="BO3534" s="612"/>
      <c r="BY3534" s="669"/>
      <c r="CA3534" s="669"/>
    </row>
    <row r="3535" spans="3:79" s="610" customFormat="1">
      <c r="C3535" s="611"/>
      <c r="D3535" s="612"/>
      <c r="E3535" s="613"/>
      <c r="F3535" s="614"/>
      <c r="J3535" s="612"/>
      <c r="N3535" s="668"/>
      <c r="P3535" s="618"/>
      <c r="Q3535" s="618"/>
      <c r="R3535" s="618"/>
      <c r="S3535" s="618"/>
      <c r="T3535" s="618"/>
      <c r="U3535" s="618"/>
      <c r="V3535" s="618"/>
      <c r="W3535" s="618"/>
      <c r="X3535" s="618"/>
      <c r="Y3535" s="618"/>
      <c r="Z3535" s="618"/>
      <c r="AC3535" s="619"/>
      <c r="AD3535" s="620"/>
      <c r="AJ3535" s="668"/>
      <c r="AO3535" s="612"/>
      <c r="AP3535" s="612"/>
      <c r="AY3535" s="623"/>
      <c r="BD3535" s="611"/>
      <c r="BG3535" s="624"/>
      <c r="BH3535" s="625"/>
      <c r="BI3535" s="672"/>
      <c r="BO3535" s="612"/>
      <c r="BY3535" s="669"/>
      <c r="CA3535" s="669"/>
    </row>
    <row r="3536" spans="3:79" s="610" customFormat="1">
      <c r="C3536" s="611"/>
      <c r="D3536" s="612"/>
      <c r="E3536" s="613"/>
      <c r="F3536" s="614"/>
      <c r="J3536" s="612"/>
      <c r="N3536" s="668"/>
      <c r="P3536" s="618"/>
      <c r="Q3536" s="618"/>
      <c r="R3536" s="618"/>
      <c r="S3536" s="618"/>
      <c r="T3536" s="618"/>
      <c r="U3536" s="618"/>
      <c r="V3536" s="618"/>
      <c r="W3536" s="618"/>
      <c r="X3536" s="618"/>
      <c r="Y3536" s="618"/>
      <c r="Z3536" s="618"/>
      <c r="AC3536" s="619"/>
      <c r="AD3536" s="620"/>
      <c r="AJ3536" s="668"/>
      <c r="AO3536" s="612"/>
      <c r="AP3536" s="612"/>
      <c r="AY3536" s="623"/>
      <c r="BD3536" s="611"/>
      <c r="BG3536" s="624"/>
      <c r="BH3536" s="625"/>
      <c r="BI3536" s="672"/>
      <c r="BO3536" s="612"/>
      <c r="BY3536" s="669"/>
      <c r="CA3536" s="669"/>
    </row>
    <row r="3537" spans="3:79" s="610" customFormat="1">
      <c r="C3537" s="611"/>
      <c r="D3537" s="612"/>
      <c r="E3537" s="613"/>
      <c r="F3537" s="614"/>
      <c r="J3537" s="612"/>
      <c r="N3537" s="668"/>
      <c r="P3537" s="618"/>
      <c r="Q3537" s="618"/>
      <c r="R3537" s="618"/>
      <c r="S3537" s="618"/>
      <c r="T3537" s="618"/>
      <c r="U3537" s="618"/>
      <c r="V3537" s="618"/>
      <c r="W3537" s="618"/>
      <c r="X3537" s="618"/>
      <c r="Y3537" s="618"/>
      <c r="Z3537" s="618"/>
      <c r="AC3537" s="619"/>
      <c r="AD3537" s="620"/>
      <c r="AJ3537" s="668"/>
      <c r="AO3537" s="612"/>
      <c r="AP3537" s="612"/>
      <c r="AY3537" s="623"/>
      <c r="BD3537" s="611"/>
      <c r="BG3537" s="624"/>
      <c r="BH3537" s="625"/>
      <c r="BI3537" s="672"/>
      <c r="BO3537" s="612"/>
      <c r="BY3537" s="669"/>
      <c r="CA3537" s="669"/>
    </row>
    <row r="3538" spans="3:79" s="610" customFormat="1">
      <c r="C3538" s="611"/>
      <c r="D3538" s="612"/>
      <c r="E3538" s="613"/>
      <c r="F3538" s="614"/>
      <c r="J3538" s="612"/>
      <c r="N3538" s="668"/>
      <c r="P3538" s="618"/>
      <c r="Q3538" s="618"/>
      <c r="R3538" s="618"/>
      <c r="S3538" s="618"/>
      <c r="T3538" s="618"/>
      <c r="U3538" s="618"/>
      <c r="V3538" s="618"/>
      <c r="W3538" s="618"/>
      <c r="X3538" s="618"/>
      <c r="Y3538" s="618"/>
      <c r="Z3538" s="618"/>
      <c r="AC3538" s="619"/>
      <c r="AD3538" s="620"/>
      <c r="AJ3538" s="668"/>
      <c r="AO3538" s="612"/>
      <c r="AP3538" s="612"/>
      <c r="AY3538" s="623"/>
      <c r="BD3538" s="611"/>
      <c r="BG3538" s="624"/>
      <c r="BH3538" s="625"/>
      <c r="BI3538" s="672"/>
      <c r="BO3538" s="612"/>
      <c r="BY3538" s="669"/>
      <c r="CA3538" s="669"/>
    </row>
    <row r="3539" spans="3:79" s="610" customFormat="1">
      <c r="C3539" s="611"/>
      <c r="D3539" s="612"/>
      <c r="E3539" s="613"/>
      <c r="F3539" s="614"/>
      <c r="J3539" s="612"/>
      <c r="N3539" s="668"/>
      <c r="P3539" s="618"/>
      <c r="Q3539" s="618"/>
      <c r="R3539" s="618"/>
      <c r="S3539" s="618"/>
      <c r="T3539" s="618"/>
      <c r="U3539" s="618"/>
      <c r="V3539" s="618"/>
      <c r="W3539" s="618"/>
      <c r="X3539" s="618"/>
      <c r="Y3539" s="618"/>
      <c r="Z3539" s="618"/>
      <c r="AC3539" s="619"/>
      <c r="AD3539" s="620"/>
      <c r="AJ3539" s="668"/>
      <c r="AO3539" s="612"/>
      <c r="AP3539" s="612"/>
      <c r="AY3539" s="623"/>
      <c r="BD3539" s="611"/>
      <c r="BG3539" s="624"/>
      <c r="BH3539" s="625"/>
      <c r="BI3539" s="672"/>
      <c r="BO3539" s="612"/>
      <c r="BY3539" s="669"/>
      <c r="CA3539" s="669"/>
    </row>
    <row r="3540" spans="3:79" s="610" customFormat="1">
      <c r="C3540" s="611"/>
      <c r="D3540" s="612"/>
      <c r="E3540" s="613"/>
      <c r="F3540" s="614"/>
      <c r="J3540" s="612"/>
      <c r="N3540" s="668"/>
      <c r="P3540" s="618"/>
      <c r="Q3540" s="618"/>
      <c r="R3540" s="618"/>
      <c r="S3540" s="618"/>
      <c r="T3540" s="618"/>
      <c r="U3540" s="618"/>
      <c r="V3540" s="618"/>
      <c r="W3540" s="618"/>
      <c r="X3540" s="618"/>
      <c r="Y3540" s="618"/>
      <c r="Z3540" s="618"/>
      <c r="AC3540" s="619"/>
      <c r="AD3540" s="620"/>
      <c r="AJ3540" s="668"/>
      <c r="AO3540" s="612"/>
      <c r="AP3540" s="612"/>
      <c r="AY3540" s="623"/>
      <c r="BD3540" s="611"/>
      <c r="BG3540" s="624"/>
      <c r="BH3540" s="625"/>
      <c r="BI3540" s="672"/>
      <c r="BO3540" s="612"/>
      <c r="BY3540" s="669"/>
      <c r="CA3540" s="669"/>
    </row>
    <row r="3541" spans="3:79" s="610" customFormat="1">
      <c r="C3541" s="611"/>
      <c r="D3541" s="612"/>
      <c r="E3541" s="613"/>
      <c r="F3541" s="614"/>
      <c r="J3541" s="612"/>
      <c r="N3541" s="668"/>
      <c r="P3541" s="618"/>
      <c r="Q3541" s="618"/>
      <c r="R3541" s="618"/>
      <c r="S3541" s="618"/>
      <c r="T3541" s="618"/>
      <c r="U3541" s="618"/>
      <c r="V3541" s="618"/>
      <c r="W3541" s="618"/>
      <c r="X3541" s="618"/>
      <c r="Y3541" s="618"/>
      <c r="Z3541" s="618"/>
      <c r="AC3541" s="619"/>
      <c r="AD3541" s="620"/>
      <c r="AJ3541" s="668"/>
      <c r="AO3541" s="612"/>
      <c r="AP3541" s="612"/>
      <c r="AY3541" s="623"/>
      <c r="BD3541" s="611"/>
      <c r="BG3541" s="624"/>
      <c r="BH3541" s="625"/>
      <c r="BI3541" s="672"/>
      <c r="BO3541" s="612"/>
      <c r="BY3541" s="669"/>
      <c r="CA3541" s="669"/>
    </row>
    <row r="3542" spans="3:79" s="610" customFormat="1">
      <c r="C3542" s="611"/>
      <c r="D3542" s="612"/>
      <c r="E3542" s="613"/>
      <c r="F3542" s="614"/>
      <c r="J3542" s="612"/>
      <c r="N3542" s="668"/>
      <c r="P3542" s="618"/>
      <c r="Q3542" s="618"/>
      <c r="R3542" s="618"/>
      <c r="S3542" s="618"/>
      <c r="T3542" s="618"/>
      <c r="U3542" s="618"/>
      <c r="V3542" s="618"/>
      <c r="W3542" s="618"/>
      <c r="X3542" s="618"/>
      <c r="Y3542" s="618"/>
      <c r="Z3542" s="618"/>
      <c r="AC3542" s="619"/>
      <c r="AD3542" s="620"/>
      <c r="AJ3542" s="668"/>
      <c r="AO3542" s="612"/>
      <c r="AP3542" s="612"/>
      <c r="AY3542" s="623"/>
      <c r="BD3542" s="611"/>
      <c r="BG3542" s="624"/>
      <c r="BH3542" s="625"/>
      <c r="BI3542" s="672"/>
      <c r="BO3542" s="612"/>
      <c r="BY3542" s="669"/>
      <c r="CA3542" s="669"/>
    </row>
    <row r="3543" spans="3:79" s="610" customFormat="1">
      <c r="C3543" s="611"/>
      <c r="D3543" s="612"/>
      <c r="E3543" s="613"/>
      <c r="F3543" s="614"/>
      <c r="J3543" s="612"/>
      <c r="N3543" s="668"/>
      <c r="P3543" s="618"/>
      <c r="Q3543" s="618"/>
      <c r="R3543" s="618"/>
      <c r="S3543" s="618"/>
      <c r="T3543" s="618"/>
      <c r="U3543" s="618"/>
      <c r="V3543" s="618"/>
      <c r="W3543" s="618"/>
      <c r="X3543" s="618"/>
      <c r="Y3543" s="618"/>
      <c r="Z3543" s="618"/>
      <c r="AC3543" s="619"/>
      <c r="AD3543" s="620"/>
      <c r="AJ3543" s="668"/>
      <c r="AO3543" s="612"/>
      <c r="AP3543" s="612"/>
      <c r="AY3543" s="623"/>
      <c r="BD3543" s="611"/>
      <c r="BG3543" s="624"/>
      <c r="BH3543" s="625"/>
      <c r="BI3543" s="672"/>
      <c r="BO3543" s="612"/>
      <c r="BY3543" s="669"/>
      <c r="CA3543" s="669"/>
    </row>
    <row r="3544" spans="3:79" s="610" customFormat="1">
      <c r="C3544" s="611"/>
      <c r="D3544" s="612"/>
      <c r="E3544" s="613"/>
      <c r="F3544" s="614"/>
      <c r="J3544" s="612"/>
      <c r="N3544" s="668"/>
      <c r="P3544" s="618"/>
      <c r="Q3544" s="618"/>
      <c r="R3544" s="618"/>
      <c r="S3544" s="618"/>
      <c r="T3544" s="618"/>
      <c r="U3544" s="618"/>
      <c r="V3544" s="618"/>
      <c r="W3544" s="618"/>
      <c r="X3544" s="618"/>
      <c r="Y3544" s="618"/>
      <c r="Z3544" s="618"/>
      <c r="AC3544" s="619"/>
      <c r="AD3544" s="620"/>
      <c r="AJ3544" s="668"/>
      <c r="AO3544" s="612"/>
      <c r="AP3544" s="612"/>
      <c r="AY3544" s="623"/>
      <c r="BD3544" s="611"/>
      <c r="BG3544" s="624"/>
      <c r="BH3544" s="625"/>
      <c r="BI3544" s="672"/>
      <c r="BO3544" s="612"/>
      <c r="BY3544" s="669"/>
      <c r="CA3544" s="669"/>
    </row>
    <row r="3545" spans="3:79" s="610" customFormat="1">
      <c r="C3545" s="611"/>
      <c r="D3545" s="612"/>
      <c r="E3545" s="613"/>
      <c r="F3545" s="614"/>
      <c r="J3545" s="612"/>
      <c r="N3545" s="668"/>
      <c r="P3545" s="618"/>
      <c r="Q3545" s="618"/>
      <c r="R3545" s="618"/>
      <c r="S3545" s="618"/>
      <c r="T3545" s="618"/>
      <c r="U3545" s="618"/>
      <c r="V3545" s="618"/>
      <c r="W3545" s="618"/>
      <c r="X3545" s="618"/>
      <c r="Y3545" s="618"/>
      <c r="Z3545" s="618"/>
      <c r="AC3545" s="619"/>
      <c r="AD3545" s="620"/>
      <c r="AJ3545" s="668"/>
      <c r="AO3545" s="612"/>
      <c r="AP3545" s="612"/>
      <c r="AY3545" s="623"/>
      <c r="BD3545" s="611"/>
      <c r="BG3545" s="624"/>
      <c r="BH3545" s="625"/>
      <c r="BI3545" s="672"/>
      <c r="BO3545" s="612"/>
      <c r="BY3545" s="669"/>
      <c r="CA3545" s="669"/>
    </row>
    <row r="3546" spans="3:79" s="610" customFormat="1">
      <c r="C3546" s="611"/>
      <c r="D3546" s="612"/>
      <c r="E3546" s="613"/>
      <c r="F3546" s="614"/>
      <c r="J3546" s="612"/>
      <c r="N3546" s="668"/>
      <c r="P3546" s="618"/>
      <c r="Q3546" s="618"/>
      <c r="R3546" s="618"/>
      <c r="S3546" s="618"/>
      <c r="T3546" s="618"/>
      <c r="U3546" s="618"/>
      <c r="V3546" s="618"/>
      <c r="W3546" s="618"/>
      <c r="X3546" s="618"/>
      <c r="Y3546" s="618"/>
      <c r="Z3546" s="618"/>
      <c r="AC3546" s="619"/>
      <c r="AD3546" s="620"/>
      <c r="AJ3546" s="668"/>
      <c r="AO3546" s="612"/>
      <c r="AP3546" s="612"/>
      <c r="AY3546" s="623"/>
      <c r="BD3546" s="611"/>
      <c r="BG3546" s="624"/>
      <c r="BH3546" s="625"/>
      <c r="BI3546" s="672"/>
      <c r="BO3546" s="612"/>
      <c r="BY3546" s="669"/>
      <c r="CA3546" s="669"/>
    </row>
    <row r="3547" spans="3:79" s="610" customFormat="1">
      <c r="C3547" s="611"/>
      <c r="D3547" s="612"/>
      <c r="E3547" s="613"/>
      <c r="F3547" s="614"/>
      <c r="J3547" s="612"/>
      <c r="N3547" s="668"/>
      <c r="P3547" s="618"/>
      <c r="Q3547" s="618"/>
      <c r="R3547" s="618"/>
      <c r="S3547" s="618"/>
      <c r="T3547" s="618"/>
      <c r="U3547" s="618"/>
      <c r="V3547" s="618"/>
      <c r="W3547" s="618"/>
      <c r="X3547" s="618"/>
      <c r="Y3547" s="618"/>
      <c r="Z3547" s="618"/>
      <c r="AC3547" s="619"/>
      <c r="AD3547" s="620"/>
      <c r="AJ3547" s="668"/>
      <c r="AO3547" s="612"/>
      <c r="AP3547" s="612"/>
      <c r="AY3547" s="623"/>
      <c r="BD3547" s="611"/>
      <c r="BG3547" s="624"/>
      <c r="BH3547" s="625"/>
      <c r="BI3547" s="672"/>
      <c r="BO3547" s="612"/>
      <c r="BY3547" s="669"/>
      <c r="CA3547" s="669"/>
    </row>
    <row r="3548" spans="3:79" s="610" customFormat="1">
      <c r="C3548" s="611"/>
      <c r="D3548" s="612"/>
      <c r="E3548" s="613"/>
      <c r="F3548" s="614"/>
      <c r="J3548" s="612"/>
      <c r="N3548" s="668"/>
      <c r="P3548" s="618"/>
      <c r="Q3548" s="618"/>
      <c r="R3548" s="618"/>
      <c r="S3548" s="618"/>
      <c r="T3548" s="618"/>
      <c r="U3548" s="618"/>
      <c r="V3548" s="618"/>
      <c r="W3548" s="618"/>
      <c r="X3548" s="618"/>
      <c r="Y3548" s="618"/>
      <c r="Z3548" s="618"/>
      <c r="AC3548" s="619"/>
      <c r="AD3548" s="620"/>
      <c r="AJ3548" s="668"/>
      <c r="AO3548" s="612"/>
      <c r="AP3548" s="612"/>
      <c r="AY3548" s="623"/>
      <c r="BD3548" s="611"/>
      <c r="BG3548" s="624"/>
      <c r="BH3548" s="625"/>
      <c r="BI3548" s="672"/>
      <c r="BO3548" s="612"/>
      <c r="BY3548" s="669"/>
      <c r="CA3548" s="669"/>
    </row>
    <row r="3549" spans="3:79" s="610" customFormat="1">
      <c r="C3549" s="611"/>
      <c r="D3549" s="612"/>
      <c r="E3549" s="613"/>
      <c r="F3549" s="614"/>
      <c r="J3549" s="612"/>
      <c r="N3549" s="668"/>
      <c r="P3549" s="618"/>
      <c r="Q3549" s="618"/>
      <c r="R3549" s="618"/>
      <c r="S3549" s="618"/>
      <c r="T3549" s="618"/>
      <c r="U3549" s="618"/>
      <c r="V3549" s="618"/>
      <c r="W3549" s="618"/>
      <c r="X3549" s="618"/>
      <c r="Y3549" s="618"/>
      <c r="Z3549" s="618"/>
      <c r="AC3549" s="619"/>
      <c r="AD3549" s="620"/>
      <c r="AJ3549" s="668"/>
      <c r="AO3549" s="612"/>
      <c r="AP3549" s="612"/>
      <c r="AY3549" s="623"/>
      <c r="BD3549" s="611"/>
      <c r="BG3549" s="624"/>
      <c r="BH3549" s="625"/>
      <c r="BI3549" s="672"/>
      <c r="BO3549" s="612"/>
      <c r="BY3549" s="669"/>
      <c r="CA3549" s="669"/>
    </row>
    <row r="3550" spans="3:79" s="610" customFormat="1">
      <c r="C3550" s="611"/>
      <c r="D3550" s="612"/>
      <c r="E3550" s="613"/>
      <c r="F3550" s="614"/>
      <c r="J3550" s="612"/>
      <c r="N3550" s="668"/>
      <c r="P3550" s="618"/>
      <c r="Q3550" s="618"/>
      <c r="R3550" s="618"/>
      <c r="S3550" s="618"/>
      <c r="T3550" s="618"/>
      <c r="U3550" s="618"/>
      <c r="V3550" s="618"/>
      <c r="W3550" s="618"/>
      <c r="X3550" s="618"/>
      <c r="Y3550" s="618"/>
      <c r="Z3550" s="618"/>
      <c r="AC3550" s="619"/>
      <c r="AD3550" s="620"/>
      <c r="AJ3550" s="668"/>
      <c r="AO3550" s="612"/>
      <c r="AP3550" s="612"/>
      <c r="AY3550" s="623"/>
      <c r="BD3550" s="611"/>
      <c r="BG3550" s="624"/>
      <c r="BH3550" s="625"/>
      <c r="BI3550" s="672"/>
      <c r="BO3550" s="612"/>
      <c r="BY3550" s="669"/>
      <c r="CA3550" s="669"/>
    </row>
    <row r="3551" spans="3:79" s="610" customFormat="1">
      <c r="C3551" s="611"/>
      <c r="D3551" s="612"/>
      <c r="E3551" s="613"/>
      <c r="F3551" s="614"/>
      <c r="J3551" s="612"/>
      <c r="N3551" s="668"/>
      <c r="P3551" s="618"/>
      <c r="Q3551" s="618"/>
      <c r="R3551" s="618"/>
      <c r="S3551" s="618"/>
      <c r="T3551" s="618"/>
      <c r="U3551" s="618"/>
      <c r="V3551" s="618"/>
      <c r="W3551" s="618"/>
      <c r="X3551" s="618"/>
      <c r="Y3551" s="618"/>
      <c r="Z3551" s="618"/>
      <c r="AC3551" s="619"/>
      <c r="AD3551" s="620"/>
      <c r="AJ3551" s="668"/>
      <c r="AO3551" s="612"/>
      <c r="AP3551" s="612"/>
      <c r="AY3551" s="623"/>
      <c r="BD3551" s="611"/>
      <c r="BG3551" s="624"/>
      <c r="BH3551" s="625"/>
      <c r="BI3551" s="672"/>
      <c r="BO3551" s="612"/>
      <c r="BY3551" s="669"/>
      <c r="CA3551" s="669"/>
    </row>
    <row r="3552" spans="3:79" s="610" customFormat="1">
      <c r="C3552" s="611"/>
      <c r="D3552" s="612"/>
      <c r="E3552" s="613"/>
      <c r="F3552" s="614"/>
      <c r="J3552" s="612"/>
      <c r="N3552" s="668"/>
      <c r="P3552" s="618"/>
      <c r="Q3552" s="618"/>
      <c r="R3552" s="618"/>
      <c r="S3552" s="618"/>
      <c r="T3552" s="618"/>
      <c r="U3552" s="618"/>
      <c r="V3552" s="618"/>
      <c r="W3552" s="618"/>
      <c r="X3552" s="618"/>
      <c r="Y3552" s="618"/>
      <c r="Z3552" s="618"/>
      <c r="AC3552" s="619"/>
      <c r="AD3552" s="620"/>
      <c r="AJ3552" s="668"/>
      <c r="AO3552" s="612"/>
      <c r="AP3552" s="612"/>
      <c r="AY3552" s="623"/>
      <c r="BD3552" s="611"/>
      <c r="BG3552" s="624"/>
      <c r="BH3552" s="625"/>
      <c r="BI3552" s="672"/>
      <c r="BO3552" s="612"/>
      <c r="BY3552" s="669"/>
      <c r="CA3552" s="669"/>
    </row>
    <row r="3553" spans="3:79" s="610" customFormat="1">
      <c r="C3553" s="611"/>
      <c r="D3553" s="612"/>
      <c r="E3553" s="613"/>
      <c r="F3553" s="614"/>
      <c r="J3553" s="612"/>
      <c r="N3553" s="668"/>
      <c r="P3553" s="618"/>
      <c r="Q3553" s="618"/>
      <c r="R3553" s="618"/>
      <c r="S3553" s="618"/>
      <c r="T3553" s="618"/>
      <c r="U3553" s="618"/>
      <c r="V3553" s="618"/>
      <c r="W3553" s="618"/>
      <c r="X3553" s="618"/>
      <c r="Y3553" s="618"/>
      <c r="Z3553" s="618"/>
      <c r="AC3553" s="619"/>
      <c r="AD3553" s="620"/>
      <c r="AJ3553" s="668"/>
      <c r="AO3553" s="612"/>
      <c r="AP3553" s="612"/>
      <c r="AY3553" s="623"/>
      <c r="BD3553" s="611"/>
      <c r="BG3553" s="624"/>
      <c r="BH3553" s="625"/>
      <c r="BI3553" s="672"/>
      <c r="BO3553" s="612"/>
      <c r="BY3553" s="669"/>
      <c r="CA3553" s="669"/>
    </row>
    <row r="3554" spans="3:79" s="610" customFormat="1">
      <c r="C3554" s="611"/>
      <c r="D3554" s="612"/>
      <c r="E3554" s="613"/>
      <c r="F3554" s="614"/>
      <c r="J3554" s="612"/>
      <c r="N3554" s="668"/>
      <c r="P3554" s="618"/>
      <c r="Q3554" s="618"/>
      <c r="R3554" s="618"/>
      <c r="S3554" s="618"/>
      <c r="T3554" s="618"/>
      <c r="U3554" s="618"/>
      <c r="V3554" s="618"/>
      <c r="W3554" s="618"/>
      <c r="X3554" s="618"/>
      <c r="Y3554" s="618"/>
      <c r="Z3554" s="618"/>
      <c r="AC3554" s="619"/>
      <c r="AD3554" s="620"/>
      <c r="AJ3554" s="668"/>
      <c r="AO3554" s="612"/>
      <c r="AP3554" s="612"/>
      <c r="AY3554" s="623"/>
      <c r="BD3554" s="611"/>
      <c r="BG3554" s="624"/>
      <c r="BH3554" s="625"/>
      <c r="BI3554" s="672"/>
      <c r="BO3554" s="612"/>
      <c r="BY3554" s="669"/>
      <c r="CA3554" s="669"/>
    </row>
    <row r="3555" spans="3:79" s="610" customFormat="1">
      <c r="C3555" s="611"/>
      <c r="D3555" s="612"/>
      <c r="E3555" s="613"/>
      <c r="F3555" s="614"/>
      <c r="J3555" s="612"/>
      <c r="N3555" s="668"/>
      <c r="P3555" s="618"/>
      <c r="Q3555" s="618"/>
      <c r="R3555" s="618"/>
      <c r="S3555" s="618"/>
      <c r="T3555" s="618"/>
      <c r="U3555" s="618"/>
      <c r="V3555" s="618"/>
      <c r="W3555" s="618"/>
      <c r="X3555" s="618"/>
      <c r="Y3555" s="618"/>
      <c r="Z3555" s="618"/>
      <c r="AC3555" s="619"/>
      <c r="AD3555" s="620"/>
      <c r="AJ3555" s="668"/>
      <c r="AO3555" s="612"/>
      <c r="AP3555" s="612"/>
      <c r="AY3555" s="623"/>
      <c r="BD3555" s="611"/>
      <c r="BG3555" s="624"/>
      <c r="BH3555" s="625"/>
      <c r="BI3555" s="672"/>
      <c r="BO3555" s="612"/>
      <c r="BY3555" s="669"/>
      <c r="CA3555" s="669"/>
    </row>
    <row r="3556" spans="3:79" s="610" customFormat="1">
      <c r="C3556" s="611"/>
      <c r="D3556" s="612"/>
      <c r="E3556" s="613"/>
      <c r="F3556" s="614"/>
      <c r="J3556" s="612"/>
      <c r="N3556" s="668"/>
      <c r="P3556" s="618"/>
      <c r="Q3556" s="618"/>
      <c r="R3556" s="618"/>
      <c r="S3556" s="618"/>
      <c r="T3556" s="618"/>
      <c r="U3556" s="618"/>
      <c r="V3556" s="618"/>
      <c r="W3556" s="618"/>
      <c r="X3556" s="618"/>
      <c r="Y3556" s="618"/>
      <c r="Z3556" s="618"/>
      <c r="AC3556" s="619"/>
      <c r="AD3556" s="620"/>
      <c r="AJ3556" s="668"/>
      <c r="AO3556" s="612"/>
      <c r="AP3556" s="612"/>
      <c r="AY3556" s="623"/>
      <c r="BD3556" s="611"/>
      <c r="BG3556" s="624"/>
      <c r="BH3556" s="625"/>
      <c r="BI3556" s="672"/>
      <c r="BO3556" s="612"/>
      <c r="BY3556" s="669"/>
      <c r="CA3556" s="669"/>
    </row>
    <row r="3557" spans="3:79" s="610" customFormat="1">
      <c r="C3557" s="611"/>
      <c r="D3557" s="612"/>
      <c r="E3557" s="613"/>
      <c r="F3557" s="614"/>
      <c r="J3557" s="612"/>
      <c r="N3557" s="668"/>
      <c r="P3557" s="618"/>
      <c r="Q3557" s="618"/>
      <c r="R3557" s="618"/>
      <c r="S3557" s="618"/>
      <c r="T3557" s="618"/>
      <c r="U3557" s="618"/>
      <c r="V3557" s="618"/>
      <c r="W3557" s="618"/>
      <c r="X3557" s="618"/>
      <c r="Y3557" s="618"/>
      <c r="Z3557" s="618"/>
      <c r="AC3557" s="619"/>
      <c r="AD3557" s="620"/>
      <c r="AJ3557" s="668"/>
      <c r="AO3557" s="612"/>
      <c r="AP3557" s="612"/>
      <c r="AY3557" s="623"/>
      <c r="BD3557" s="611"/>
      <c r="BG3557" s="624"/>
      <c r="BH3557" s="625"/>
      <c r="BI3557" s="672"/>
      <c r="BO3557" s="612"/>
      <c r="BY3557" s="669"/>
      <c r="CA3557" s="669"/>
    </row>
    <row r="3558" spans="3:79" s="610" customFormat="1">
      <c r="C3558" s="611"/>
      <c r="D3558" s="612"/>
      <c r="E3558" s="613"/>
      <c r="F3558" s="614"/>
      <c r="J3558" s="612"/>
      <c r="N3558" s="668"/>
      <c r="P3558" s="618"/>
      <c r="Q3558" s="618"/>
      <c r="R3558" s="618"/>
      <c r="S3558" s="618"/>
      <c r="T3558" s="618"/>
      <c r="U3558" s="618"/>
      <c r="V3558" s="618"/>
      <c r="W3558" s="618"/>
      <c r="X3558" s="618"/>
      <c r="Y3558" s="618"/>
      <c r="Z3558" s="618"/>
      <c r="AC3558" s="619"/>
      <c r="AD3558" s="620"/>
      <c r="AJ3558" s="668"/>
      <c r="AO3558" s="612"/>
      <c r="AP3558" s="612"/>
      <c r="AY3558" s="623"/>
      <c r="BD3558" s="611"/>
      <c r="BG3558" s="624"/>
      <c r="BH3558" s="625"/>
      <c r="BI3558" s="672"/>
      <c r="BO3558" s="612"/>
      <c r="BY3558" s="669"/>
      <c r="CA3558" s="669"/>
    </row>
    <row r="3559" spans="3:79" s="610" customFormat="1">
      <c r="C3559" s="611"/>
      <c r="D3559" s="612"/>
      <c r="E3559" s="613"/>
      <c r="F3559" s="614"/>
      <c r="J3559" s="612"/>
      <c r="N3559" s="668"/>
      <c r="P3559" s="618"/>
      <c r="Q3559" s="618"/>
      <c r="R3559" s="618"/>
      <c r="S3559" s="618"/>
      <c r="T3559" s="618"/>
      <c r="U3559" s="618"/>
      <c r="V3559" s="618"/>
      <c r="W3559" s="618"/>
      <c r="X3559" s="618"/>
      <c r="Y3559" s="618"/>
      <c r="Z3559" s="618"/>
      <c r="AC3559" s="619"/>
      <c r="AD3559" s="620"/>
      <c r="AJ3559" s="668"/>
      <c r="AO3559" s="612"/>
      <c r="AP3559" s="612"/>
      <c r="AY3559" s="623"/>
      <c r="BD3559" s="611"/>
      <c r="BG3559" s="624"/>
      <c r="BH3559" s="625"/>
      <c r="BI3559" s="672"/>
      <c r="BO3559" s="612"/>
      <c r="BY3559" s="669"/>
      <c r="CA3559" s="669"/>
    </row>
    <row r="3560" spans="3:79" s="610" customFormat="1">
      <c r="C3560" s="611"/>
      <c r="D3560" s="612"/>
      <c r="E3560" s="613"/>
      <c r="F3560" s="614"/>
      <c r="J3560" s="612"/>
      <c r="N3560" s="668"/>
      <c r="P3560" s="618"/>
      <c r="Q3560" s="618"/>
      <c r="R3560" s="618"/>
      <c r="S3560" s="618"/>
      <c r="T3560" s="618"/>
      <c r="U3560" s="618"/>
      <c r="V3560" s="618"/>
      <c r="W3560" s="618"/>
      <c r="X3560" s="618"/>
      <c r="Y3560" s="618"/>
      <c r="Z3560" s="618"/>
      <c r="AC3560" s="619"/>
      <c r="AD3560" s="620"/>
      <c r="AJ3560" s="668"/>
      <c r="AO3560" s="612"/>
      <c r="AP3560" s="612"/>
      <c r="AY3560" s="623"/>
      <c r="BD3560" s="611"/>
      <c r="BG3560" s="624"/>
      <c r="BH3560" s="625"/>
      <c r="BI3560" s="672"/>
      <c r="BO3560" s="612"/>
      <c r="BY3560" s="669"/>
      <c r="CA3560" s="669"/>
    </row>
    <row r="3561" spans="3:79" s="610" customFormat="1">
      <c r="C3561" s="611"/>
      <c r="D3561" s="612"/>
      <c r="E3561" s="613"/>
      <c r="F3561" s="614"/>
      <c r="J3561" s="612"/>
      <c r="N3561" s="668"/>
      <c r="P3561" s="618"/>
      <c r="Q3561" s="618"/>
      <c r="R3561" s="618"/>
      <c r="S3561" s="618"/>
      <c r="T3561" s="618"/>
      <c r="U3561" s="618"/>
      <c r="V3561" s="618"/>
      <c r="W3561" s="618"/>
      <c r="X3561" s="618"/>
      <c r="Y3561" s="618"/>
      <c r="Z3561" s="618"/>
      <c r="AC3561" s="619"/>
      <c r="AD3561" s="620"/>
      <c r="AJ3561" s="668"/>
      <c r="AO3561" s="612"/>
      <c r="AP3561" s="612"/>
      <c r="AY3561" s="623"/>
      <c r="BD3561" s="611"/>
      <c r="BG3561" s="624"/>
      <c r="BH3561" s="625"/>
      <c r="BI3561" s="672"/>
      <c r="BO3561" s="612"/>
      <c r="BY3561" s="669"/>
      <c r="CA3561" s="669"/>
    </row>
    <row r="3562" spans="3:79" s="610" customFormat="1">
      <c r="C3562" s="611"/>
      <c r="D3562" s="612"/>
      <c r="E3562" s="613"/>
      <c r="F3562" s="614"/>
      <c r="J3562" s="612"/>
      <c r="N3562" s="668"/>
      <c r="P3562" s="618"/>
      <c r="Q3562" s="618"/>
      <c r="R3562" s="618"/>
      <c r="S3562" s="618"/>
      <c r="T3562" s="618"/>
      <c r="U3562" s="618"/>
      <c r="V3562" s="618"/>
      <c r="W3562" s="618"/>
      <c r="X3562" s="618"/>
      <c r="Y3562" s="618"/>
      <c r="Z3562" s="618"/>
      <c r="AC3562" s="619"/>
      <c r="AD3562" s="620"/>
      <c r="AJ3562" s="668"/>
      <c r="AO3562" s="612"/>
      <c r="AP3562" s="612"/>
      <c r="AY3562" s="623"/>
      <c r="BD3562" s="611"/>
      <c r="BG3562" s="624"/>
      <c r="BH3562" s="625"/>
      <c r="BI3562" s="672"/>
      <c r="BO3562" s="612"/>
      <c r="BY3562" s="669"/>
      <c r="CA3562" s="669"/>
    </row>
    <row r="3563" spans="3:79" s="610" customFormat="1">
      <c r="C3563" s="611"/>
      <c r="D3563" s="612"/>
      <c r="E3563" s="613"/>
      <c r="F3563" s="614"/>
      <c r="J3563" s="612"/>
      <c r="N3563" s="668"/>
      <c r="P3563" s="618"/>
      <c r="Q3563" s="618"/>
      <c r="R3563" s="618"/>
      <c r="S3563" s="618"/>
      <c r="T3563" s="618"/>
      <c r="U3563" s="618"/>
      <c r="V3563" s="618"/>
      <c r="W3563" s="618"/>
      <c r="X3563" s="618"/>
      <c r="Y3563" s="618"/>
      <c r="Z3563" s="618"/>
      <c r="AC3563" s="619"/>
      <c r="AD3563" s="620"/>
      <c r="AJ3563" s="668"/>
      <c r="AO3563" s="612"/>
      <c r="AP3563" s="612"/>
      <c r="AY3563" s="623"/>
      <c r="BD3563" s="611"/>
      <c r="BG3563" s="624"/>
      <c r="BH3563" s="625"/>
      <c r="BI3563" s="672"/>
      <c r="BO3563" s="612"/>
      <c r="BY3563" s="669"/>
      <c r="CA3563" s="669"/>
    </row>
    <row r="3564" spans="3:79" s="610" customFormat="1">
      <c r="C3564" s="611"/>
      <c r="D3564" s="612"/>
      <c r="E3564" s="613"/>
      <c r="F3564" s="614"/>
      <c r="J3564" s="612"/>
      <c r="N3564" s="668"/>
      <c r="P3564" s="618"/>
      <c r="Q3564" s="618"/>
      <c r="R3564" s="618"/>
      <c r="S3564" s="618"/>
      <c r="T3564" s="618"/>
      <c r="U3564" s="618"/>
      <c r="V3564" s="618"/>
      <c r="W3564" s="618"/>
      <c r="X3564" s="618"/>
      <c r="Y3564" s="618"/>
      <c r="Z3564" s="618"/>
      <c r="AC3564" s="619"/>
      <c r="AD3564" s="620"/>
      <c r="AJ3564" s="668"/>
      <c r="AO3564" s="612"/>
      <c r="AP3564" s="612"/>
      <c r="AY3564" s="623"/>
      <c r="BD3564" s="611"/>
      <c r="BG3564" s="624"/>
      <c r="BH3564" s="625"/>
      <c r="BI3564" s="672"/>
      <c r="BO3564" s="612"/>
      <c r="BY3564" s="669"/>
      <c r="CA3564" s="669"/>
    </row>
    <row r="3565" spans="3:79" s="610" customFormat="1">
      <c r="C3565" s="611"/>
      <c r="D3565" s="612"/>
      <c r="E3565" s="613"/>
      <c r="F3565" s="614"/>
      <c r="J3565" s="612"/>
      <c r="N3565" s="668"/>
      <c r="P3565" s="618"/>
      <c r="Q3565" s="618"/>
      <c r="R3565" s="618"/>
      <c r="S3565" s="618"/>
      <c r="T3565" s="618"/>
      <c r="U3565" s="618"/>
      <c r="V3565" s="618"/>
      <c r="W3565" s="618"/>
      <c r="X3565" s="618"/>
      <c r="Y3565" s="618"/>
      <c r="Z3565" s="618"/>
      <c r="AC3565" s="619"/>
      <c r="AD3565" s="620"/>
      <c r="AJ3565" s="668"/>
      <c r="AO3565" s="612"/>
      <c r="AP3565" s="612"/>
      <c r="AY3565" s="623"/>
      <c r="BD3565" s="611"/>
      <c r="BG3565" s="624"/>
      <c r="BH3565" s="625"/>
      <c r="BI3565" s="672"/>
      <c r="BO3565" s="612"/>
      <c r="BY3565" s="669"/>
      <c r="CA3565" s="669"/>
    </row>
    <row r="3566" spans="3:79" s="610" customFormat="1">
      <c r="C3566" s="611"/>
      <c r="D3566" s="612"/>
      <c r="E3566" s="613"/>
      <c r="F3566" s="614"/>
      <c r="J3566" s="612"/>
      <c r="N3566" s="668"/>
      <c r="P3566" s="618"/>
      <c r="Q3566" s="618"/>
      <c r="R3566" s="618"/>
      <c r="S3566" s="618"/>
      <c r="T3566" s="618"/>
      <c r="U3566" s="618"/>
      <c r="V3566" s="618"/>
      <c r="W3566" s="618"/>
      <c r="X3566" s="618"/>
      <c r="Y3566" s="618"/>
      <c r="Z3566" s="618"/>
      <c r="AC3566" s="619"/>
      <c r="AD3566" s="620"/>
      <c r="AJ3566" s="668"/>
      <c r="AO3566" s="612"/>
      <c r="AP3566" s="612"/>
      <c r="AY3566" s="623"/>
      <c r="BD3566" s="611"/>
      <c r="BG3566" s="624"/>
      <c r="BH3566" s="625"/>
      <c r="BI3566" s="672"/>
      <c r="BO3566" s="612"/>
      <c r="BY3566" s="669"/>
      <c r="CA3566" s="669"/>
    </row>
    <row r="3567" spans="3:79" s="610" customFormat="1">
      <c r="C3567" s="611"/>
      <c r="D3567" s="612"/>
      <c r="E3567" s="613"/>
      <c r="F3567" s="614"/>
      <c r="J3567" s="612"/>
      <c r="N3567" s="668"/>
      <c r="P3567" s="618"/>
      <c r="Q3567" s="618"/>
      <c r="R3567" s="618"/>
      <c r="S3567" s="618"/>
      <c r="T3567" s="618"/>
      <c r="U3567" s="618"/>
      <c r="V3567" s="618"/>
      <c r="W3567" s="618"/>
      <c r="X3567" s="618"/>
      <c r="Y3567" s="618"/>
      <c r="Z3567" s="618"/>
      <c r="AC3567" s="619"/>
      <c r="AD3567" s="620"/>
      <c r="AJ3567" s="668"/>
      <c r="AO3567" s="612"/>
      <c r="AP3567" s="612"/>
      <c r="AY3567" s="623"/>
      <c r="BD3567" s="611"/>
      <c r="BG3567" s="624"/>
      <c r="BH3567" s="625"/>
      <c r="BI3567" s="672"/>
      <c r="BO3567" s="612"/>
      <c r="BY3567" s="669"/>
      <c r="CA3567" s="669"/>
    </row>
    <row r="3568" spans="3:79" s="610" customFormat="1">
      <c r="C3568" s="611"/>
      <c r="D3568" s="612"/>
      <c r="E3568" s="613"/>
      <c r="F3568" s="614"/>
      <c r="J3568" s="612"/>
      <c r="N3568" s="668"/>
      <c r="P3568" s="618"/>
      <c r="Q3568" s="618"/>
      <c r="R3568" s="618"/>
      <c r="S3568" s="618"/>
      <c r="T3568" s="618"/>
      <c r="U3568" s="618"/>
      <c r="V3568" s="618"/>
      <c r="W3568" s="618"/>
      <c r="X3568" s="618"/>
      <c r="Y3568" s="618"/>
      <c r="Z3568" s="618"/>
      <c r="AC3568" s="619"/>
      <c r="AD3568" s="620"/>
      <c r="AJ3568" s="668"/>
      <c r="AO3568" s="612"/>
      <c r="AP3568" s="612"/>
      <c r="AY3568" s="623"/>
      <c r="BD3568" s="611"/>
      <c r="BG3568" s="624"/>
      <c r="BH3568" s="625"/>
      <c r="BI3568" s="672"/>
      <c r="BO3568" s="612"/>
      <c r="BY3568" s="669"/>
      <c r="CA3568" s="669"/>
    </row>
    <row r="3569" spans="3:79" s="610" customFormat="1">
      <c r="C3569" s="611"/>
      <c r="D3569" s="612"/>
      <c r="E3569" s="613"/>
      <c r="F3569" s="614"/>
      <c r="J3569" s="612"/>
      <c r="N3569" s="668"/>
      <c r="P3569" s="618"/>
      <c r="Q3569" s="618"/>
      <c r="R3569" s="618"/>
      <c r="S3569" s="618"/>
      <c r="T3569" s="618"/>
      <c r="U3569" s="618"/>
      <c r="V3569" s="618"/>
      <c r="W3569" s="618"/>
      <c r="X3569" s="618"/>
      <c r="Y3569" s="618"/>
      <c r="Z3569" s="618"/>
      <c r="AC3569" s="619"/>
      <c r="AD3569" s="620"/>
      <c r="AJ3569" s="668"/>
      <c r="AO3569" s="612"/>
      <c r="AP3569" s="612"/>
      <c r="AY3569" s="623"/>
      <c r="BD3569" s="611"/>
      <c r="BG3569" s="624"/>
      <c r="BH3569" s="625"/>
      <c r="BI3569" s="672"/>
      <c r="BO3569" s="612"/>
      <c r="BY3569" s="669"/>
      <c r="CA3569" s="669"/>
    </row>
    <row r="3570" spans="3:79" s="610" customFormat="1">
      <c r="C3570" s="611"/>
      <c r="D3570" s="612"/>
      <c r="E3570" s="613"/>
      <c r="F3570" s="614"/>
      <c r="J3570" s="612"/>
      <c r="N3570" s="668"/>
      <c r="P3570" s="618"/>
      <c r="Q3570" s="618"/>
      <c r="R3570" s="618"/>
      <c r="S3570" s="618"/>
      <c r="T3570" s="618"/>
      <c r="U3570" s="618"/>
      <c r="V3570" s="618"/>
      <c r="W3570" s="618"/>
      <c r="X3570" s="618"/>
      <c r="Y3570" s="618"/>
      <c r="Z3570" s="618"/>
      <c r="AC3570" s="619"/>
      <c r="AD3570" s="620"/>
      <c r="AJ3570" s="668"/>
      <c r="AO3570" s="612"/>
      <c r="AP3570" s="612"/>
      <c r="AY3570" s="623"/>
      <c r="BD3570" s="611"/>
      <c r="BG3570" s="624"/>
      <c r="BH3570" s="625"/>
      <c r="BI3570" s="672"/>
      <c r="BO3570" s="612"/>
      <c r="BY3570" s="669"/>
      <c r="CA3570" s="669"/>
    </row>
    <row r="3571" spans="3:79" s="610" customFormat="1">
      <c r="C3571" s="611"/>
      <c r="D3571" s="612"/>
      <c r="E3571" s="613"/>
      <c r="F3571" s="614"/>
      <c r="J3571" s="612"/>
      <c r="N3571" s="668"/>
      <c r="P3571" s="618"/>
      <c r="Q3571" s="618"/>
      <c r="R3571" s="618"/>
      <c r="S3571" s="618"/>
      <c r="T3571" s="618"/>
      <c r="U3571" s="618"/>
      <c r="V3571" s="618"/>
      <c r="W3571" s="618"/>
      <c r="X3571" s="618"/>
      <c r="Y3571" s="618"/>
      <c r="Z3571" s="618"/>
      <c r="AC3571" s="619"/>
      <c r="AD3571" s="620"/>
      <c r="AJ3571" s="668"/>
      <c r="AO3571" s="612"/>
      <c r="AP3571" s="612"/>
      <c r="AY3571" s="623"/>
      <c r="BD3571" s="611"/>
      <c r="BG3571" s="624"/>
      <c r="BH3571" s="625"/>
      <c r="BI3571" s="672"/>
      <c r="BO3571" s="612"/>
      <c r="BY3571" s="669"/>
      <c r="CA3571" s="669"/>
    </row>
    <row r="3572" spans="3:79" s="610" customFormat="1">
      <c r="C3572" s="611"/>
      <c r="D3572" s="612"/>
      <c r="E3572" s="613"/>
      <c r="F3572" s="614"/>
      <c r="J3572" s="612"/>
      <c r="N3572" s="668"/>
      <c r="P3572" s="618"/>
      <c r="Q3572" s="618"/>
      <c r="R3572" s="618"/>
      <c r="S3572" s="618"/>
      <c r="T3572" s="618"/>
      <c r="U3572" s="618"/>
      <c r="V3572" s="618"/>
      <c r="W3572" s="618"/>
      <c r="X3572" s="618"/>
      <c r="Y3572" s="618"/>
      <c r="Z3572" s="618"/>
      <c r="AC3572" s="619"/>
      <c r="AD3572" s="620"/>
      <c r="AJ3572" s="668"/>
      <c r="AO3572" s="612"/>
      <c r="AP3572" s="612"/>
      <c r="AY3572" s="623"/>
      <c r="BD3572" s="611"/>
      <c r="BG3572" s="624"/>
      <c r="BH3572" s="625"/>
      <c r="BI3572" s="672"/>
      <c r="BO3572" s="612"/>
      <c r="BY3572" s="669"/>
      <c r="CA3572" s="669"/>
    </row>
    <row r="3573" spans="3:79" s="610" customFormat="1">
      <c r="C3573" s="611"/>
      <c r="D3573" s="612"/>
      <c r="E3573" s="613"/>
      <c r="F3573" s="614"/>
      <c r="J3573" s="612"/>
      <c r="N3573" s="668"/>
      <c r="P3573" s="618"/>
      <c r="Q3573" s="618"/>
      <c r="R3573" s="618"/>
      <c r="S3573" s="618"/>
      <c r="T3573" s="618"/>
      <c r="U3573" s="618"/>
      <c r="V3573" s="618"/>
      <c r="W3573" s="618"/>
      <c r="X3573" s="618"/>
      <c r="Y3573" s="618"/>
      <c r="Z3573" s="618"/>
      <c r="AC3573" s="619"/>
      <c r="AD3573" s="620"/>
      <c r="AJ3573" s="668"/>
      <c r="AO3573" s="612"/>
      <c r="AP3573" s="612"/>
      <c r="AY3573" s="623"/>
      <c r="BD3573" s="611"/>
      <c r="BG3573" s="624"/>
      <c r="BH3573" s="625"/>
      <c r="BI3573" s="672"/>
      <c r="BO3573" s="612"/>
      <c r="BY3573" s="669"/>
      <c r="CA3573" s="669"/>
    </row>
    <row r="3574" spans="3:79" s="610" customFormat="1">
      <c r="C3574" s="611"/>
      <c r="D3574" s="612"/>
      <c r="E3574" s="613"/>
      <c r="F3574" s="614"/>
      <c r="J3574" s="612"/>
      <c r="N3574" s="668"/>
      <c r="P3574" s="618"/>
      <c r="Q3574" s="618"/>
      <c r="R3574" s="618"/>
      <c r="S3574" s="618"/>
      <c r="T3574" s="618"/>
      <c r="U3574" s="618"/>
      <c r="V3574" s="618"/>
      <c r="W3574" s="618"/>
      <c r="X3574" s="618"/>
      <c r="Y3574" s="618"/>
      <c r="Z3574" s="618"/>
      <c r="AC3574" s="619"/>
      <c r="AD3574" s="620"/>
      <c r="AJ3574" s="668"/>
      <c r="AO3574" s="612"/>
      <c r="AP3574" s="612"/>
      <c r="AY3574" s="623"/>
      <c r="BD3574" s="611"/>
      <c r="BG3574" s="624"/>
      <c r="BH3574" s="625"/>
      <c r="BI3574" s="672"/>
      <c r="BO3574" s="612"/>
      <c r="BY3574" s="669"/>
      <c r="CA3574" s="669"/>
    </row>
    <row r="3575" spans="3:79" s="610" customFormat="1">
      <c r="C3575" s="611"/>
      <c r="D3575" s="612"/>
      <c r="E3575" s="613"/>
      <c r="F3575" s="614"/>
      <c r="J3575" s="612"/>
      <c r="N3575" s="668"/>
      <c r="P3575" s="618"/>
      <c r="Q3575" s="618"/>
      <c r="R3575" s="618"/>
      <c r="S3575" s="618"/>
      <c r="T3575" s="618"/>
      <c r="U3575" s="618"/>
      <c r="V3575" s="618"/>
      <c r="W3575" s="618"/>
      <c r="X3575" s="618"/>
      <c r="Y3575" s="618"/>
      <c r="Z3575" s="618"/>
      <c r="AC3575" s="619"/>
      <c r="AD3575" s="620"/>
      <c r="AJ3575" s="668"/>
      <c r="AO3575" s="612"/>
      <c r="AP3575" s="612"/>
      <c r="AY3575" s="623"/>
      <c r="BD3575" s="611"/>
      <c r="BG3575" s="624"/>
      <c r="BH3575" s="625"/>
      <c r="BI3575" s="672"/>
      <c r="BO3575" s="612"/>
      <c r="BY3575" s="669"/>
      <c r="CA3575" s="669"/>
    </row>
    <row r="3576" spans="3:79" s="610" customFormat="1">
      <c r="C3576" s="611"/>
      <c r="D3576" s="612"/>
      <c r="E3576" s="613"/>
      <c r="F3576" s="614"/>
      <c r="J3576" s="612"/>
      <c r="N3576" s="668"/>
      <c r="P3576" s="618"/>
      <c r="Q3576" s="618"/>
      <c r="R3576" s="618"/>
      <c r="S3576" s="618"/>
      <c r="T3576" s="618"/>
      <c r="U3576" s="618"/>
      <c r="V3576" s="618"/>
      <c r="W3576" s="618"/>
      <c r="X3576" s="618"/>
      <c r="Y3576" s="618"/>
      <c r="Z3576" s="618"/>
      <c r="AC3576" s="619"/>
      <c r="AD3576" s="620"/>
      <c r="AJ3576" s="668"/>
      <c r="AO3576" s="612"/>
      <c r="AP3576" s="612"/>
      <c r="AY3576" s="623"/>
      <c r="BD3576" s="611"/>
      <c r="BG3576" s="624"/>
      <c r="BH3576" s="625"/>
      <c r="BI3576" s="672"/>
      <c r="BO3576" s="612"/>
      <c r="BY3576" s="669"/>
      <c r="CA3576" s="669"/>
    </row>
    <row r="3577" spans="3:79" s="610" customFormat="1">
      <c r="C3577" s="611"/>
      <c r="D3577" s="612"/>
      <c r="E3577" s="613"/>
      <c r="F3577" s="614"/>
      <c r="J3577" s="612"/>
      <c r="N3577" s="668"/>
      <c r="P3577" s="618"/>
      <c r="Q3577" s="618"/>
      <c r="R3577" s="618"/>
      <c r="S3577" s="618"/>
      <c r="T3577" s="618"/>
      <c r="U3577" s="618"/>
      <c r="V3577" s="618"/>
      <c r="W3577" s="618"/>
      <c r="X3577" s="618"/>
      <c r="Y3577" s="618"/>
      <c r="Z3577" s="618"/>
      <c r="AC3577" s="619"/>
      <c r="AD3577" s="620"/>
      <c r="AJ3577" s="668"/>
      <c r="AO3577" s="612"/>
      <c r="AP3577" s="612"/>
      <c r="AY3577" s="623"/>
      <c r="BD3577" s="611"/>
      <c r="BG3577" s="624"/>
      <c r="BH3577" s="625"/>
      <c r="BI3577" s="672"/>
      <c r="BO3577" s="612"/>
      <c r="BY3577" s="669"/>
      <c r="CA3577" s="669"/>
    </row>
    <row r="3578" spans="3:79" s="610" customFormat="1">
      <c r="C3578" s="611"/>
      <c r="D3578" s="612"/>
      <c r="E3578" s="613"/>
      <c r="F3578" s="614"/>
      <c r="J3578" s="612"/>
      <c r="N3578" s="668"/>
      <c r="P3578" s="618"/>
      <c r="Q3578" s="618"/>
      <c r="R3578" s="618"/>
      <c r="S3578" s="618"/>
      <c r="T3578" s="618"/>
      <c r="U3578" s="618"/>
      <c r="V3578" s="618"/>
      <c r="W3578" s="618"/>
      <c r="X3578" s="618"/>
      <c r="Y3578" s="618"/>
      <c r="Z3578" s="618"/>
      <c r="AC3578" s="619"/>
      <c r="AD3578" s="620"/>
      <c r="AJ3578" s="668"/>
      <c r="AO3578" s="612"/>
      <c r="AP3578" s="612"/>
      <c r="AY3578" s="623"/>
      <c r="BD3578" s="611"/>
      <c r="BG3578" s="624"/>
      <c r="BH3578" s="625"/>
      <c r="BI3578" s="672"/>
      <c r="BO3578" s="612"/>
      <c r="BY3578" s="669"/>
      <c r="CA3578" s="669"/>
    </row>
    <row r="3579" spans="3:79" s="610" customFormat="1">
      <c r="C3579" s="611"/>
      <c r="D3579" s="612"/>
      <c r="E3579" s="613"/>
      <c r="F3579" s="614"/>
      <c r="J3579" s="612"/>
      <c r="N3579" s="668"/>
      <c r="P3579" s="618"/>
      <c r="Q3579" s="618"/>
      <c r="R3579" s="618"/>
      <c r="S3579" s="618"/>
      <c r="T3579" s="618"/>
      <c r="U3579" s="618"/>
      <c r="V3579" s="618"/>
      <c r="W3579" s="618"/>
      <c r="X3579" s="618"/>
      <c r="Y3579" s="618"/>
      <c r="Z3579" s="618"/>
      <c r="AC3579" s="619"/>
      <c r="AD3579" s="620"/>
      <c r="AJ3579" s="668"/>
      <c r="AO3579" s="612"/>
      <c r="AP3579" s="612"/>
      <c r="AY3579" s="623"/>
      <c r="BD3579" s="611"/>
      <c r="BG3579" s="624"/>
      <c r="BH3579" s="625"/>
      <c r="BI3579" s="672"/>
      <c r="BO3579" s="612"/>
      <c r="BY3579" s="669"/>
      <c r="CA3579" s="669"/>
    </row>
    <row r="3580" spans="3:79" s="610" customFormat="1">
      <c r="C3580" s="611"/>
      <c r="D3580" s="612"/>
      <c r="E3580" s="613"/>
      <c r="F3580" s="614"/>
      <c r="J3580" s="612"/>
      <c r="N3580" s="668"/>
      <c r="P3580" s="618"/>
      <c r="Q3580" s="618"/>
      <c r="R3580" s="618"/>
      <c r="S3580" s="618"/>
      <c r="T3580" s="618"/>
      <c r="U3580" s="618"/>
      <c r="V3580" s="618"/>
      <c r="W3580" s="618"/>
      <c r="X3580" s="618"/>
      <c r="Y3580" s="618"/>
      <c r="Z3580" s="618"/>
      <c r="AC3580" s="619"/>
      <c r="AD3580" s="620"/>
      <c r="AJ3580" s="668"/>
      <c r="AO3580" s="612"/>
      <c r="AP3580" s="612"/>
      <c r="AY3580" s="623"/>
      <c r="BD3580" s="611"/>
      <c r="BG3580" s="624"/>
      <c r="BH3580" s="625"/>
      <c r="BI3580" s="672"/>
      <c r="BO3580" s="612"/>
      <c r="BY3580" s="669"/>
      <c r="CA3580" s="669"/>
    </row>
    <row r="3581" spans="3:79" s="610" customFormat="1">
      <c r="C3581" s="611"/>
      <c r="D3581" s="612"/>
      <c r="E3581" s="613"/>
      <c r="F3581" s="614"/>
      <c r="J3581" s="612"/>
      <c r="N3581" s="668"/>
      <c r="P3581" s="618"/>
      <c r="Q3581" s="618"/>
      <c r="R3581" s="618"/>
      <c r="S3581" s="618"/>
      <c r="T3581" s="618"/>
      <c r="U3581" s="618"/>
      <c r="V3581" s="618"/>
      <c r="W3581" s="618"/>
      <c r="X3581" s="618"/>
      <c r="Y3581" s="618"/>
      <c r="Z3581" s="618"/>
      <c r="AC3581" s="619"/>
      <c r="AD3581" s="620"/>
      <c r="AJ3581" s="668"/>
      <c r="AO3581" s="612"/>
      <c r="AP3581" s="612"/>
      <c r="AY3581" s="623"/>
      <c r="BD3581" s="611"/>
      <c r="BG3581" s="624"/>
      <c r="BH3581" s="625"/>
      <c r="BI3581" s="672"/>
      <c r="BO3581" s="612"/>
      <c r="BY3581" s="669"/>
      <c r="CA3581" s="669"/>
    </row>
    <row r="3582" spans="3:79" s="610" customFormat="1">
      <c r="C3582" s="611"/>
      <c r="D3582" s="612"/>
      <c r="E3582" s="613"/>
      <c r="F3582" s="614"/>
      <c r="J3582" s="612"/>
      <c r="N3582" s="668"/>
      <c r="P3582" s="618"/>
      <c r="Q3582" s="618"/>
      <c r="R3582" s="618"/>
      <c r="S3582" s="618"/>
      <c r="T3582" s="618"/>
      <c r="U3582" s="618"/>
      <c r="V3582" s="618"/>
      <c r="W3582" s="618"/>
      <c r="X3582" s="618"/>
      <c r="Y3582" s="618"/>
      <c r="Z3582" s="618"/>
      <c r="AC3582" s="619"/>
      <c r="AD3582" s="620"/>
      <c r="AJ3582" s="668"/>
      <c r="AO3582" s="612"/>
      <c r="AP3582" s="612"/>
      <c r="AY3582" s="623"/>
      <c r="BD3582" s="611"/>
      <c r="BG3582" s="624"/>
      <c r="BH3582" s="625"/>
      <c r="BI3582" s="672"/>
      <c r="BO3582" s="612"/>
      <c r="BY3582" s="669"/>
      <c r="CA3582" s="669"/>
    </row>
    <row r="3583" spans="3:79" s="610" customFormat="1">
      <c r="C3583" s="611"/>
      <c r="D3583" s="612"/>
      <c r="E3583" s="613"/>
      <c r="F3583" s="614"/>
      <c r="J3583" s="612"/>
      <c r="N3583" s="668"/>
      <c r="P3583" s="618"/>
      <c r="Q3583" s="618"/>
      <c r="R3583" s="618"/>
      <c r="S3583" s="618"/>
      <c r="T3583" s="618"/>
      <c r="U3583" s="618"/>
      <c r="V3583" s="618"/>
      <c r="W3583" s="618"/>
      <c r="X3583" s="618"/>
      <c r="Y3583" s="618"/>
      <c r="Z3583" s="618"/>
      <c r="AC3583" s="619"/>
      <c r="AD3583" s="620"/>
      <c r="AJ3583" s="668"/>
      <c r="AO3583" s="612"/>
      <c r="AP3583" s="612"/>
      <c r="AY3583" s="623"/>
      <c r="BD3583" s="611"/>
      <c r="BG3583" s="624"/>
      <c r="BH3583" s="625"/>
      <c r="BI3583" s="672"/>
      <c r="BO3583" s="612"/>
      <c r="BY3583" s="669"/>
      <c r="CA3583" s="669"/>
    </row>
    <row r="3584" spans="3:79" s="610" customFormat="1">
      <c r="C3584" s="611"/>
      <c r="D3584" s="612"/>
      <c r="E3584" s="613"/>
      <c r="F3584" s="614"/>
      <c r="J3584" s="612"/>
      <c r="N3584" s="668"/>
      <c r="P3584" s="618"/>
      <c r="Q3584" s="618"/>
      <c r="R3584" s="618"/>
      <c r="S3584" s="618"/>
      <c r="T3584" s="618"/>
      <c r="U3584" s="618"/>
      <c r="V3584" s="618"/>
      <c r="W3584" s="618"/>
      <c r="X3584" s="618"/>
      <c r="Y3584" s="618"/>
      <c r="Z3584" s="618"/>
      <c r="AC3584" s="619"/>
      <c r="AD3584" s="620"/>
      <c r="AJ3584" s="668"/>
      <c r="AO3584" s="612"/>
      <c r="AP3584" s="612"/>
      <c r="AY3584" s="623"/>
      <c r="BD3584" s="611"/>
      <c r="BG3584" s="624"/>
      <c r="BH3584" s="625"/>
      <c r="BI3584" s="672"/>
      <c r="BO3584" s="612"/>
      <c r="BY3584" s="669"/>
      <c r="CA3584" s="669"/>
    </row>
    <row r="3585" spans="3:79" s="610" customFormat="1">
      <c r="C3585" s="611"/>
      <c r="D3585" s="612"/>
      <c r="E3585" s="613"/>
      <c r="F3585" s="614"/>
      <c r="J3585" s="612"/>
      <c r="N3585" s="668"/>
      <c r="P3585" s="618"/>
      <c r="Q3585" s="618"/>
      <c r="R3585" s="618"/>
      <c r="S3585" s="618"/>
      <c r="T3585" s="618"/>
      <c r="U3585" s="618"/>
      <c r="V3585" s="618"/>
      <c r="W3585" s="618"/>
      <c r="X3585" s="618"/>
      <c r="Y3585" s="618"/>
      <c r="Z3585" s="618"/>
      <c r="AC3585" s="619"/>
      <c r="AD3585" s="620"/>
      <c r="AJ3585" s="668"/>
      <c r="AO3585" s="612"/>
      <c r="AP3585" s="612"/>
      <c r="AY3585" s="623"/>
      <c r="BD3585" s="611"/>
      <c r="BG3585" s="624"/>
      <c r="BH3585" s="625"/>
      <c r="BI3585" s="672"/>
      <c r="BO3585" s="612"/>
      <c r="BY3585" s="669"/>
      <c r="CA3585" s="669"/>
    </row>
    <row r="3586" spans="3:79" s="610" customFormat="1">
      <c r="C3586" s="611"/>
      <c r="D3586" s="612"/>
      <c r="E3586" s="613"/>
      <c r="F3586" s="614"/>
      <c r="J3586" s="612"/>
      <c r="N3586" s="668"/>
      <c r="P3586" s="618"/>
      <c r="Q3586" s="618"/>
      <c r="R3586" s="618"/>
      <c r="S3586" s="618"/>
      <c r="T3586" s="618"/>
      <c r="U3586" s="618"/>
      <c r="V3586" s="618"/>
      <c r="W3586" s="618"/>
      <c r="X3586" s="618"/>
      <c r="Y3586" s="618"/>
      <c r="Z3586" s="618"/>
      <c r="AC3586" s="619"/>
      <c r="AD3586" s="620"/>
      <c r="AJ3586" s="668"/>
      <c r="AO3586" s="612"/>
      <c r="AP3586" s="612"/>
      <c r="AY3586" s="623"/>
      <c r="BD3586" s="611"/>
      <c r="BG3586" s="624"/>
      <c r="BH3586" s="625"/>
      <c r="BI3586" s="672"/>
      <c r="BO3586" s="612"/>
      <c r="BY3586" s="669"/>
      <c r="CA3586" s="669"/>
    </row>
    <row r="3587" spans="3:79" s="610" customFormat="1">
      <c r="C3587" s="611"/>
      <c r="D3587" s="612"/>
      <c r="E3587" s="613"/>
      <c r="F3587" s="614"/>
      <c r="J3587" s="612"/>
      <c r="N3587" s="668"/>
      <c r="P3587" s="618"/>
      <c r="Q3587" s="618"/>
      <c r="R3587" s="618"/>
      <c r="S3587" s="618"/>
      <c r="T3587" s="618"/>
      <c r="U3587" s="618"/>
      <c r="V3587" s="618"/>
      <c r="W3587" s="618"/>
      <c r="X3587" s="618"/>
      <c r="Y3587" s="618"/>
      <c r="Z3587" s="618"/>
      <c r="AC3587" s="619"/>
      <c r="AD3587" s="620"/>
      <c r="AJ3587" s="668"/>
      <c r="AO3587" s="612"/>
      <c r="AP3587" s="612"/>
      <c r="AY3587" s="623"/>
      <c r="BD3587" s="611"/>
      <c r="BG3587" s="624"/>
      <c r="BH3587" s="625"/>
      <c r="BI3587" s="672"/>
      <c r="BO3587" s="612"/>
      <c r="BY3587" s="669"/>
      <c r="CA3587" s="669"/>
    </row>
    <row r="3588" spans="3:79" s="610" customFormat="1">
      <c r="C3588" s="611"/>
      <c r="D3588" s="612"/>
      <c r="E3588" s="613"/>
      <c r="F3588" s="614"/>
      <c r="J3588" s="612"/>
      <c r="N3588" s="668"/>
      <c r="P3588" s="618"/>
      <c r="Q3588" s="618"/>
      <c r="R3588" s="618"/>
      <c r="S3588" s="618"/>
      <c r="T3588" s="618"/>
      <c r="U3588" s="618"/>
      <c r="V3588" s="618"/>
      <c r="W3588" s="618"/>
      <c r="X3588" s="618"/>
      <c r="Y3588" s="618"/>
      <c r="Z3588" s="618"/>
      <c r="AC3588" s="619"/>
      <c r="AD3588" s="620"/>
      <c r="AJ3588" s="668"/>
      <c r="AO3588" s="612"/>
      <c r="AP3588" s="612"/>
      <c r="AY3588" s="623"/>
      <c r="BD3588" s="611"/>
      <c r="BG3588" s="624"/>
      <c r="BH3588" s="625"/>
      <c r="BI3588" s="672"/>
      <c r="BO3588" s="612"/>
      <c r="BY3588" s="669"/>
      <c r="CA3588" s="669"/>
    </row>
    <row r="3589" spans="3:79" s="610" customFormat="1">
      <c r="C3589" s="611"/>
      <c r="D3589" s="612"/>
      <c r="E3589" s="613"/>
      <c r="F3589" s="614"/>
      <c r="J3589" s="612"/>
      <c r="N3589" s="668"/>
      <c r="P3589" s="618"/>
      <c r="Q3589" s="618"/>
      <c r="R3589" s="618"/>
      <c r="S3589" s="618"/>
      <c r="T3589" s="618"/>
      <c r="U3589" s="618"/>
      <c r="V3589" s="618"/>
      <c r="W3589" s="618"/>
      <c r="X3589" s="618"/>
      <c r="Y3589" s="618"/>
      <c r="Z3589" s="618"/>
      <c r="AC3589" s="619"/>
      <c r="AD3589" s="620"/>
      <c r="AJ3589" s="668"/>
      <c r="AO3589" s="612"/>
      <c r="AP3589" s="612"/>
      <c r="AY3589" s="623"/>
      <c r="BD3589" s="611"/>
      <c r="BG3589" s="624"/>
      <c r="BH3589" s="625"/>
      <c r="BI3589" s="672"/>
      <c r="BO3589" s="612"/>
      <c r="BY3589" s="669"/>
      <c r="CA3589" s="669"/>
    </row>
    <row r="3590" spans="3:79" s="610" customFormat="1">
      <c r="C3590" s="611"/>
      <c r="D3590" s="612"/>
      <c r="E3590" s="613"/>
      <c r="F3590" s="614"/>
      <c r="J3590" s="612"/>
      <c r="N3590" s="668"/>
      <c r="P3590" s="618"/>
      <c r="Q3590" s="618"/>
      <c r="R3590" s="618"/>
      <c r="S3590" s="618"/>
      <c r="T3590" s="618"/>
      <c r="U3590" s="618"/>
      <c r="V3590" s="618"/>
      <c r="W3590" s="618"/>
      <c r="X3590" s="618"/>
      <c r="Y3590" s="618"/>
      <c r="Z3590" s="618"/>
      <c r="AC3590" s="619"/>
      <c r="AD3590" s="620"/>
      <c r="AJ3590" s="668"/>
      <c r="AO3590" s="612"/>
      <c r="AP3590" s="612"/>
      <c r="AY3590" s="623"/>
      <c r="BD3590" s="611"/>
      <c r="BG3590" s="624"/>
      <c r="BH3590" s="625"/>
      <c r="BI3590" s="672"/>
      <c r="BO3590" s="612"/>
      <c r="BY3590" s="669"/>
      <c r="CA3590" s="669"/>
    </row>
    <row r="3591" spans="3:79" s="610" customFormat="1">
      <c r="C3591" s="611"/>
      <c r="D3591" s="612"/>
      <c r="E3591" s="613"/>
      <c r="F3591" s="614"/>
      <c r="J3591" s="612"/>
      <c r="N3591" s="668"/>
      <c r="P3591" s="618"/>
      <c r="Q3591" s="618"/>
      <c r="R3591" s="618"/>
      <c r="S3591" s="618"/>
      <c r="T3591" s="618"/>
      <c r="U3591" s="618"/>
      <c r="V3591" s="618"/>
      <c r="W3591" s="618"/>
      <c r="X3591" s="618"/>
      <c r="Y3591" s="618"/>
      <c r="Z3591" s="618"/>
      <c r="AC3591" s="619"/>
      <c r="AD3591" s="620"/>
      <c r="AJ3591" s="668"/>
      <c r="AO3591" s="612"/>
      <c r="AP3591" s="612"/>
      <c r="AY3591" s="623"/>
      <c r="BD3591" s="611"/>
      <c r="BG3591" s="624"/>
      <c r="BH3591" s="625"/>
      <c r="BI3591" s="672"/>
      <c r="BO3591" s="612"/>
      <c r="BY3591" s="669"/>
      <c r="CA3591" s="669"/>
    </row>
    <row r="3592" spans="3:79" s="610" customFormat="1">
      <c r="C3592" s="611"/>
      <c r="D3592" s="612"/>
      <c r="E3592" s="613"/>
      <c r="F3592" s="614"/>
      <c r="J3592" s="612"/>
      <c r="N3592" s="668"/>
      <c r="P3592" s="618"/>
      <c r="Q3592" s="618"/>
      <c r="R3592" s="618"/>
      <c r="S3592" s="618"/>
      <c r="T3592" s="618"/>
      <c r="U3592" s="618"/>
      <c r="V3592" s="618"/>
      <c r="W3592" s="618"/>
      <c r="X3592" s="618"/>
      <c r="Y3592" s="618"/>
      <c r="Z3592" s="618"/>
      <c r="AC3592" s="619"/>
      <c r="AD3592" s="620"/>
      <c r="AJ3592" s="668"/>
      <c r="AO3592" s="612"/>
      <c r="AP3592" s="612"/>
      <c r="AY3592" s="623"/>
      <c r="BD3592" s="611"/>
      <c r="BG3592" s="624"/>
      <c r="BH3592" s="625"/>
      <c r="BI3592" s="672"/>
      <c r="BO3592" s="612"/>
      <c r="BY3592" s="669"/>
      <c r="CA3592" s="669"/>
    </row>
    <row r="3593" spans="3:79" s="610" customFormat="1">
      <c r="C3593" s="611"/>
      <c r="D3593" s="612"/>
      <c r="E3593" s="613"/>
      <c r="F3593" s="614"/>
      <c r="J3593" s="612"/>
      <c r="N3593" s="668"/>
      <c r="P3593" s="618"/>
      <c r="Q3593" s="618"/>
      <c r="R3593" s="618"/>
      <c r="S3593" s="618"/>
      <c r="T3593" s="618"/>
      <c r="U3593" s="618"/>
      <c r="V3593" s="618"/>
      <c r="W3593" s="618"/>
      <c r="X3593" s="618"/>
      <c r="Y3593" s="618"/>
      <c r="Z3593" s="618"/>
      <c r="AC3593" s="619"/>
      <c r="AD3593" s="620"/>
      <c r="AJ3593" s="668"/>
      <c r="AO3593" s="612"/>
      <c r="AP3593" s="612"/>
      <c r="AY3593" s="623"/>
      <c r="BD3593" s="611"/>
      <c r="BG3593" s="624"/>
      <c r="BH3593" s="625"/>
      <c r="BI3593" s="672"/>
      <c r="BO3593" s="612"/>
      <c r="BY3593" s="669"/>
      <c r="CA3593" s="669"/>
    </row>
    <row r="3594" spans="3:79" s="610" customFormat="1">
      <c r="C3594" s="611"/>
      <c r="D3594" s="612"/>
      <c r="E3594" s="613"/>
      <c r="F3594" s="614"/>
      <c r="J3594" s="612"/>
      <c r="N3594" s="668"/>
      <c r="P3594" s="618"/>
      <c r="Q3594" s="618"/>
      <c r="R3594" s="618"/>
      <c r="S3594" s="618"/>
      <c r="T3594" s="618"/>
      <c r="U3594" s="618"/>
      <c r="V3594" s="618"/>
      <c r="W3594" s="618"/>
      <c r="X3594" s="618"/>
      <c r="Y3594" s="618"/>
      <c r="Z3594" s="618"/>
      <c r="AC3594" s="619"/>
      <c r="AD3594" s="620"/>
      <c r="AJ3594" s="668"/>
      <c r="AO3594" s="612"/>
      <c r="AP3594" s="612"/>
      <c r="AY3594" s="623"/>
      <c r="BD3594" s="611"/>
      <c r="BG3594" s="624"/>
      <c r="BH3594" s="625"/>
      <c r="BI3594" s="672"/>
      <c r="BO3594" s="612"/>
      <c r="BY3594" s="669"/>
      <c r="CA3594" s="669"/>
    </row>
    <row r="3595" spans="3:79" s="610" customFormat="1">
      <c r="C3595" s="611"/>
      <c r="D3595" s="612"/>
      <c r="E3595" s="613"/>
      <c r="F3595" s="614"/>
      <c r="J3595" s="612"/>
      <c r="N3595" s="668"/>
      <c r="P3595" s="618"/>
      <c r="Q3595" s="618"/>
      <c r="R3595" s="618"/>
      <c r="S3595" s="618"/>
      <c r="T3595" s="618"/>
      <c r="U3595" s="618"/>
      <c r="V3595" s="618"/>
      <c r="W3595" s="618"/>
      <c r="X3595" s="618"/>
      <c r="Y3595" s="618"/>
      <c r="Z3595" s="618"/>
      <c r="AC3595" s="619"/>
      <c r="AD3595" s="620"/>
      <c r="AJ3595" s="668"/>
      <c r="AO3595" s="612"/>
      <c r="AP3595" s="612"/>
      <c r="AY3595" s="623"/>
      <c r="BD3595" s="611"/>
      <c r="BG3595" s="624"/>
      <c r="BH3595" s="625"/>
      <c r="BI3595" s="672"/>
      <c r="BO3595" s="612"/>
      <c r="BY3595" s="669"/>
      <c r="CA3595" s="669"/>
    </row>
    <row r="3596" spans="3:79" s="610" customFormat="1">
      <c r="C3596" s="611"/>
      <c r="D3596" s="612"/>
      <c r="E3596" s="613"/>
      <c r="F3596" s="614"/>
      <c r="J3596" s="612"/>
      <c r="N3596" s="668"/>
      <c r="P3596" s="618"/>
      <c r="Q3596" s="618"/>
      <c r="R3596" s="618"/>
      <c r="S3596" s="618"/>
      <c r="T3596" s="618"/>
      <c r="U3596" s="618"/>
      <c r="V3596" s="618"/>
      <c r="W3596" s="618"/>
      <c r="X3596" s="618"/>
      <c r="Y3596" s="618"/>
      <c r="Z3596" s="618"/>
      <c r="AC3596" s="619"/>
      <c r="AD3596" s="620"/>
      <c r="AJ3596" s="668"/>
      <c r="AO3596" s="612"/>
      <c r="AP3596" s="612"/>
      <c r="AY3596" s="623"/>
      <c r="BD3596" s="611"/>
      <c r="BG3596" s="624"/>
      <c r="BH3596" s="625"/>
      <c r="BI3596" s="672"/>
      <c r="BO3596" s="612"/>
      <c r="BY3596" s="669"/>
      <c r="CA3596" s="669"/>
    </row>
    <row r="3597" spans="3:79" s="610" customFormat="1">
      <c r="C3597" s="611"/>
      <c r="D3597" s="612"/>
      <c r="E3597" s="613"/>
      <c r="F3597" s="614"/>
      <c r="J3597" s="612"/>
      <c r="N3597" s="668"/>
      <c r="P3597" s="618"/>
      <c r="Q3597" s="618"/>
      <c r="R3597" s="618"/>
      <c r="S3597" s="618"/>
      <c r="T3597" s="618"/>
      <c r="U3597" s="618"/>
      <c r="V3597" s="618"/>
      <c r="W3597" s="618"/>
      <c r="X3597" s="618"/>
      <c r="Y3597" s="618"/>
      <c r="Z3597" s="618"/>
      <c r="AC3597" s="619"/>
      <c r="AD3597" s="620"/>
      <c r="AJ3597" s="668"/>
      <c r="AO3597" s="612"/>
      <c r="AP3597" s="612"/>
      <c r="AY3597" s="623"/>
      <c r="BD3597" s="611"/>
      <c r="BG3597" s="624"/>
      <c r="BH3597" s="625"/>
      <c r="BI3597" s="672"/>
      <c r="BO3597" s="612"/>
      <c r="BY3597" s="669"/>
      <c r="CA3597" s="669"/>
    </row>
    <row r="3598" spans="3:79" s="610" customFormat="1">
      <c r="C3598" s="611"/>
      <c r="D3598" s="612"/>
      <c r="E3598" s="613"/>
      <c r="F3598" s="614"/>
      <c r="J3598" s="612"/>
      <c r="N3598" s="668"/>
      <c r="P3598" s="618"/>
      <c r="Q3598" s="618"/>
      <c r="R3598" s="618"/>
      <c r="S3598" s="618"/>
      <c r="T3598" s="618"/>
      <c r="U3598" s="618"/>
      <c r="V3598" s="618"/>
      <c r="W3598" s="618"/>
      <c r="X3598" s="618"/>
      <c r="Y3598" s="618"/>
      <c r="Z3598" s="618"/>
      <c r="AC3598" s="619"/>
      <c r="AD3598" s="620"/>
      <c r="AJ3598" s="668"/>
      <c r="AO3598" s="612"/>
      <c r="AP3598" s="612"/>
      <c r="AY3598" s="623"/>
      <c r="BD3598" s="611"/>
      <c r="BG3598" s="624"/>
      <c r="BH3598" s="625"/>
      <c r="BI3598" s="672"/>
      <c r="BO3598" s="612"/>
      <c r="BY3598" s="669"/>
      <c r="CA3598" s="669"/>
    </row>
    <row r="3599" spans="3:79" s="610" customFormat="1">
      <c r="C3599" s="611"/>
      <c r="D3599" s="612"/>
      <c r="E3599" s="613"/>
      <c r="F3599" s="614"/>
      <c r="J3599" s="612"/>
      <c r="N3599" s="668"/>
      <c r="P3599" s="618"/>
      <c r="Q3599" s="618"/>
      <c r="R3599" s="618"/>
      <c r="S3599" s="618"/>
      <c r="T3599" s="618"/>
      <c r="U3599" s="618"/>
      <c r="V3599" s="618"/>
      <c r="W3599" s="618"/>
      <c r="X3599" s="618"/>
      <c r="Y3599" s="618"/>
      <c r="Z3599" s="618"/>
      <c r="AC3599" s="619"/>
      <c r="AD3599" s="620"/>
      <c r="AJ3599" s="668"/>
      <c r="AO3599" s="612"/>
      <c r="AP3599" s="612"/>
      <c r="AY3599" s="623"/>
      <c r="BD3599" s="611"/>
      <c r="BG3599" s="624"/>
      <c r="BH3599" s="625"/>
      <c r="BI3599" s="672"/>
      <c r="BO3599" s="612"/>
      <c r="BY3599" s="669"/>
      <c r="CA3599" s="669"/>
    </row>
    <row r="3600" spans="3:79" s="610" customFormat="1">
      <c r="C3600" s="611"/>
      <c r="D3600" s="612"/>
      <c r="E3600" s="613"/>
      <c r="F3600" s="614"/>
      <c r="J3600" s="612"/>
      <c r="N3600" s="668"/>
      <c r="P3600" s="618"/>
      <c r="Q3600" s="618"/>
      <c r="R3600" s="618"/>
      <c r="S3600" s="618"/>
      <c r="T3600" s="618"/>
      <c r="U3600" s="618"/>
      <c r="V3600" s="618"/>
      <c r="W3600" s="618"/>
      <c r="X3600" s="618"/>
      <c r="Y3600" s="618"/>
      <c r="Z3600" s="618"/>
      <c r="AC3600" s="619"/>
      <c r="AD3600" s="620"/>
      <c r="AJ3600" s="668"/>
      <c r="AO3600" s="612"/>
      <c r="AP3600" s="612"/>
      <c r="AY3600" s="623"/>
      <c r="BD3600" s="611"/>
      <c r="BG3600" s="624"/>
      <c r="BH3600" s="625"/>
      <c r="BI3600" s="672"/>
      <c r="BO3600" s="612"/>
      <c r="BY3600" s="669"/>
      <c r="CA3600" s="669"/>
    </row>
    <row r="3601" spans="3:79" s="610" customFormat="1">
      <c r="C3601" s="611"/>
      <c r="D3601" s="612"/>
      <c r="E3601" s="613"/>
      <c r="F3601" s="614"/>
      <c r="J3601" s="612"/>
      <c r="N3601" s="668"/>
      <c r="P3601" s="618"/>
      <c r="Q3601" s="618"/>
      <c r="R3601" s="618"/>
      <c r="S3601" s="618"/>
      <c r="T3601" s="618"/>
      <c r="U3601" s="618"/>
      <c r="V3601" s="618"/>
      <c r="W3601" s="618"/>
      <c r="X3601" s="618"/>
      <c r="Y3601" s="618"/>
      <c r="Z3601" s="618"/>
      <c r="AC3601" s="619"/>
      <c r="AD3601" s="620"/>
      <c r="AJ3601" s="668"/>
      <c r="AO3601" s="612"/>
      <c r="AP3601" s="612"/>
      <c r="AY3601" s="623"/>
      <c r="BD3601" s="611"/>
      <c r="BG3601" s="624"/>
      <c r="BH3601" s="625"/>
      <c r="BI3601" s="672"/>
      <c r="BO3601" s="612"/>
      <c r="BY3601" s="669"/>
      <c r="CA3601" s="669"/>
    </row>
    <row r="3602" spans="3:79" s="610" customFormat="1">
      <c r="C3602" s="611"/>
      <c r="D3602" s="612"/>
      <c r="E3602" s="613"/>
      <c r="F3602" s="614"/>
      <c r="J3602" s="612"/>
      <c r="N3602" s="668"/>
      <c r="P3602" s="618"/>
      <c r="Q3602" s="618"/>
      <c r="R3602" s="618"/>
      <c r="S3602" s="618"/>
      <c r="T3602" s="618"/>
      <c r="U3602" s="618"/>
      <c r="V3602" s="618"/>
      <c r="W3602" s="618"/>
      <c r="X3602" s="618"/>
      <c r="Y3602" s="618"/>
      <c r="Z3602" s="618"/>
      <c r="AC3602" s="619"/>
      <c r="AD3602" s="620"/>
      <c r="AJ3602" s="668"/>
      <c r="AO3602" s="612"/>
      <c r="AP3602" s="612"/>
      <c r="AY3602" s="623"/>
      <c r="BD3602" s="611"/>
      <c r="BG3602" s="624"/>
      <c r="BH3602" s="625"/>
      <c r="BI3602" s="672"/>
      <c r="BO3602" s="612"/>
      <c r="BY3602" s="669"/>
      <c r="CA3602" s="669"/>
    </row>
    <row r="3603" spans="3:79" s="610" customFormat="1">
      <c r="C3603" s="611"/>
      <c r="D3603" s="612"/>
      <c r="E3603" s="613"/>
      <c r="F3603" s="614"/>
      <c r="J3603" s="612"/>
      <c r="N3603" s="668"/>
      <c r="P3603" s="618"/>
      <c r="Q3603" s="618"/>
      <c r="R3603" s="618"/>
      <c r="S3603" s="618"/>
      <c r="T3603" s="618"/>
      <c r="U3603" s="618"/>
      <c r="V3603" s="618"/>
      <c r="W3603" s="618"/>
      <c r="X3603" s="618"/>
      <c r="Y3603" s="618"/>
      <c r="Z3603" s="618"/>
      <c r="AC3603" s="619"/>
      <c r="AD3603" s="620"/>
      <c r="AJ3603" s="668"/>
      <c r="AO3603" s="612"/>
      <c r="AP3603" s="612"/>
      <c r="AY3603" s="623"/>
      <c r="BD3603" s="611"/>
      <c r="BG3603" s="624"/>
      <c r="BH3603" s="625"/>
      <c r="BI3603" s="672"/>
      <c r="BO3603" s="612"/>
      <c r="BY3603" s="669"/>
      <c r="CA3603" s="669"/>
    </row>
    <row r="3604" spans="3:79" s="610" customFormat="1">
      <c r="C3604" s="611"/>
      <c r="D3604" s="612"/>
      <c r="E3604" s="613"/>
      <c r="F3604" s="614"/>
      <c r="J3604" s="612"/>
      <c r="N3604" s="668"/>
      <c r="P3604" s="618"/>
      <c r="Q3604" s="618"/>
      <c r="R3604" s="618"/>
      <c r="S3604" s="618"/>
      <c r="T3604" s="618"/>
      <c r="U3604" s="618"/>
      <c r="V3604" s="618"/>
      <c r="W3604" s="618"/>
      <c r="X3604" s="618"/>
      <c r="Y3604" s="618"/>
      <c r="Z3604" s="618"/>
      <c r="AC3604" s="619"/>
      <c r="AD3604" s="620"/>
      <c r="AJ3604" s="668"/>
      <c r="AO3604" s="612"/>
      <c r="AP3604" s="612"/>
      <c r="AY3604" s="623"/>
      <c r="BD3604" s="611"/>
      <c r="BG3604" s="624"/>
      <c r="BH3604" s="625"/>
      <c r="BI3604" s="672"/>
      <c r="BO3604" s="612"/>
      <c r="BY3604" s="669"/>
      <c r="CA3604" s="669"/>
    </row>
    <row r="3605" spans="3:79" s="610" customFormat="1">
      <c r="C3605" s="611"/>
      <c r="D3605" s="612"/>
      <c r="E3605" s="613"/>
      <c r="F3605" s="614"/>
      <c r="J3605" s="612"/>
      <c r="N3605" s="668"/>
      <c r="P3605" s="618"/>
      <c r="Q3605" s="618"/>
      <c r="R3605" s="618"/>
      <c r="S3605" s="618"/>
      <c r="T3605" s="618"/>
      <c r="U3605" s="618"/>
      <c r="V3605" s="618"/>
      <c r="W3605" s="618"/>
      <c r="X3605" s="618"/>
      <c r="Y3605" s="618"/>
      <c r="Z3605" s="618"/>
      <c r="AC3605" s="619"/>
      <c r="AD3605" s="620"/>
      <c r="AJ3605" s="668"/>
      <c r="AO3605" s="612"/>
      <c r="AP3605" s="612"/>
      <c r="AY3605" s="623"/>
      <c r="BD3605" s="611"/>
      <c r="BG3605" s="624"/>
      <c r="BH3605" s="625"/>
      <c r="BI3605" s="672"/>
      <c r="BO3605" s="612"/>
      <c r="BY3605" s="669"/>
      <c r="CA3605" s="669"/>
    </row>
    <row r="3606" spans="3:79" s="610" customFormat="1">
      <c r="C3606" s="611"/>
      <c r="D3606" s="612"/>
      <c r="E3606" s="613"/>
      <c r="F3606" s="614"/>
      <c r="J3606" s="612"/>
      <c r="N3606" s="668"/>
      <c r="P3606" s="618"/>
      <c r="Q3606" s="618"/>
      <c r="R3606" s="618"/>
      <c r="S3606" s="618"/>
      <c r="T3606" s="618"/>
      <c r="U3606" s="618"/>
      <c r="V3606" s="618"/>
      <c r="W3606" s="618"/>
      <c r="X3606" s="618"/>
      <c r="Y3606" s="618"/>
      <c r="Z3606" s="618"/>
      <c r="AC3606" s="619"/>
      <c r="AD3606" s="620"/>
      <c r="AJ3606" s="668"/>
      <c r="AO3606" s="612"/>
      <c r="AP3606" s="612"/>
      <c r="AY3606" s="623"/>
      <c r="BD3606" s="611"/>
      <c r="BG3606" s="624"/>
      <c r="BH3606" s="625"/>
      <c r="BI3606" s="672"/>
      <c r="BO3606" s="612"/>
      <c r="BY3606" s="669"/>
      <c r="CA3606" s="669"/>
    </row>
    <row r="3607" spans="3:79" s="610" customFormat="1">
      <c r="C3607" s="611"/>
      <c r="D3607" s="612"/>
      <c r="E3607" s="613"/>
      <c r="F3607" s="614"/>
      <c r="J3607" s="612"/>
      <c r="N3607" s="668"/>
      <c r="P3607" s="618"/>
      <c r="Q3607" s="618"/>
      <c r="R3607" s="618"/>
      <c r="S3607" s="618"/>
      <c r="T3607" s="618"/>
      <c r="U3607" s="618"/>
      <c r="V3607" s="618"/>
      <c r="W3607" s="618"/>
      <c r="X3607" s="618"/>
      <c r="Y3607" s="618"/>
      <c r="Z3607" s="618"/>
      <c r="AC3607" s="619"/>
      <c r="AD3607" s="620"/>
      <c r="AJ3607" s="668"/>
      <c r="AO3607" s="612"/>
      <c r="AP3607" s="612"/>
      <c r="AY3607" s="623"/>
      <c r="BD3607" s="611"/>
      <c r="BG3607" s="624"/>
      <c r="BH3607" s="625"/>
      <c r="BI3607" s="672"/>
      <c r="BO3607" s="612"/>
      <c r="BY3607" s="669"/>
      <c r="CA3607" s="669"/>
    </row>
    <row r="3608" spans="3:79" s="610" customFormat="1">
      <c r="C3608" s="611"/>
      <c r="D3608" s="612"/>
      <c r="E3608" s="613"/>
      <c r="F3608" s="614"/>
      <c r="J3608" s="612"/>
      <c r="N3608" s="668"/>
      <c r="P3608" s="618"/>
      <c r="Q3608" s="618"/>
      <c r="R3608" s="618"/>
      <c r="S3608" s="618"/>
      <c r="T3608" s="618"/>
      <c r="U3608" s="618"/>
      <c r="V3608" s="618"/>
      <c r="W3608" s="618"/>
      <c r="X3608" s="618"/>
      <c r="Y3608" s="618"/>
      <c r="Z3608" s="618"/>
      <c r="AC3608" s="619"/>
      <c r="AD3608" s="620"/>
      <c r="AJ3608" s="668"/>
      <c r="AO3608" s="612"/>
      <c r="AP3608" s="612"/>
      <c r="AY3608" s="623"/>
      <c r="BD3608" s="611"/>
      <c r="BG3608" s="624"/>
      <c r="BH3608" s="625"/>
      <c r="BI3608" s="672"/>
      <c r="BO3608" s="612"/>
      <c r="BY3608" s="669"/>
      <c r="CA3608" s="669"/>
    </row>
    <row r="3609" spans="3:79" s="610" customFormat="1">
      <c r="C3609" s="611"/>
      <c r="D3609" s="612"/>
      <c r="E3609" s="613"/>
      <c r="F3609" s="614"/>
      <c r="J3609" s="612"/>
      <c r="N3609" s="668"/>
      <c r="P3609" s="618"/>
      <c r="Q3609" s="618"/>
      <c r="R3609" s="618"/>
      <c r="S3609" s="618"/>
      <c r="T3609" s="618"/>
      <c r="U3609" s="618"/>
      <c r="V3609" s="618"/>
      <c r="W3609" s="618"/>
      <c r="X3609" s="618"/>
      <c r="Y3609" s="618"/>
      <c r="Z3609" s="618"/>
      <c r="AC3609" s="619"/>
      <c r="AD3609" s="620"/>
      <c r="AJ3609" s="668"/>
      <c r="AO3609" s="612"/>
      <c r="AP3609" s="612"/>
      <c r="AY3609" s="623"/>
      <c r="BD3609" s="611"/>
      <c r="BG3609" s="624"/>
      <c r="BH3609" s="625"/>
      <c r="BI3609" s="672"/>
      <c r="BO3609" s="612"/>
      <c r="BY3609" s="669"/>
      <c r="CA3609" s="669"/>
    </row>
    <row r="3610" spans="3:79" s="610" customFormat="1">
      <c r="C3610" s="611"/>
      <c r="D3610" s="612"/>
      <c r="E3610" s="613"/>
      <c r="F3610" s="614"/>
      <c r="J3610" s="612"/>
      <c r="N3610" s="668"/>
      <c r="P3610" s="618"/>
      <c r="Q3610" s="618"/>
      <c r="R3610" s="618"/>
      <c r="S3610" s="618"/>
      <c r="T3610" s="618"/>
      <c r="U3610" s="618"/>
      <c r="V3610" s="618"/>
      <c r="W3610" s="618"/>
      <c r="X3610" s="618"/>
      <c r="Y3610" s="618"/>
      <c r="Z3610" s="618"/>
      <c r="AC3610" s="619"/>
      <c r="AD3610" s="620"/>
      <c r="AJ3610" s="668"/>
      <c r="AO3610" s="612"/>
      <c r="AP3610" s="612"/>
      <c r="AY3610" s="623"/>
      <c r="BD3610" s="611"/>
      <c r="BG3610" s="624"/>
      <c r="BH3610" s="625"/>
      <c r="BI3610" s="672"/>
      <c r="BO3610" s="612"/>
      <c r="BY3610" s="669"/>
      <c r="CA3610" s="669"/>
    </row>
    <row r="3611" spans="3:79" s="610" customFormat="1">
      <c r="C3611" s="611"/>
      <c r="D3611" s="612"/>
      <c r="E3611" s="613"/>
      <c r="F3611" s="614"/>
      <c r="J3611" s="612"/>
      <c r="N3611" s="668"/>
      <c r="P3611" s="618"/>
      <c r="Q3611" s="618"/>
      <c r="R3611" s="618"/>
      <c r="S3611" s="618"/>
      <c r="T3611" s="618"/>
      <c r="U3611" s="618"/>
      <c r="V3611" s="618"/>
      <c r="W3611" s="618"/>
      <c r="X3611" s="618"/>
      <c r="Y3611" s="618"/>
      <c r="Z3611" s="618"/>
      <c r="AC3611" s="619"/>
      <c r="AD3611" s="620"/>
      <c r="AJ3611" s="668"/>
      <c r="AO3611" s="612"/>
      <c r="AP3611" s="612"/>
      <c r="AY3611" s="623"/>
      <c r="BD3611" s="611"/>
      <c r="BG3611" s="624"/>
      <c r="BH3611" s="625"/>
      <c r="BI3611" s="672"/>
      <c r="BO3611" s="612"/>
      <c r="BY3611" s="669"/>
      <c r="CA3611" s="669"/>
    </row>
    <row r="3612" spans="3:79" s="610" customFormat="1">
      <c r="C3612" s="611"/>
      <c r="D3612" s="612"/>
      <c r="E3612" s="613"/>
      <c r="F3612" s="614"/>
      <c r="J3612" s="612"/>
      <c r="N3612" s="668"/>
      <c r="P3612" s="618"/>
      <c r="Q3612" s="618"/>
      <c r="R3612" s="618"/>
      <c r="S3612" s="618"/>
      <c r="T3612" s="618"/>
      <c r="U3612" s="618"/>
      <c r="V3612" s="618"/>
      <c r="W3612" s="618"/>
      <c r="X3612" s="618"/>
      <c r="Y3612" s="618"/>
      <c r="Z3612" s="618"/>
      <c r="AC3612" s="619"/>
      <c r="AD3612" s="620"/>
      <c r="AJ3612" s="668"/>
      <c r="AO3612" s="612"/>
      <c r="AP3612" s="612"/>
      <c r="AY3612" s="623"/>
      <c r="BD3612" s="611"/>
      <c r="BG3612" s="624"/>
      <c r="BH3612" s="625"/>
      <c r="BI3612" s="672"/>
      <c r="BO3612" s="612"/>
      <c r="BY3612" s="669"/>
      <c r="CA3612" s="669"/>
    </row>
    <row r="3613" spans="3:79" s="610" customFormat="1">
      <c r="C3613" s="611"/>
      <c r="D3613" s="612"/>
      <c r="E3613" s="613"/>
      <c r="F3613" s="614"/>
      <c r="J3613" s="612"/>
      <c r="N3613" s="668"/>
      <c r="P3613" s="618"/>
      <c r="Q3613" s="618"/>
      <c r="R3613" s="618"/>
      <c r="S3613" s="618"/>
      <c r="T3613" s="618"/>
      <c r="U3613" s="618"/>
      <c r="V3613" s="618"/>
      <c r="W3613" s="618"/>
      <c r="X3613" s="618"/>
      <c r="Y3613" s="618"/>
      <c r="Z3613" s="618"/>
      <c r="AC3613" s="619"/>
      <c r="AD3613" s="620"/>
      <c r="AJ3613" s="668"/>
      <c r="AO3613" s="612"/>
      <c r="AP3613" s="612"/>
      <c r="AY3613" s="623"/>
      <c r="BD3613" s="611"/>
      <c r="BG3613" s="624"/>
      <c r="BH3613" s="625"/>
      <c r="BI3613" s="672"/>
      <c r="BO3613" s="612"/>
      <c r="BY3613" s="669"/>
      <c r="CA3613" s="669"/>
    </row>
    <row r="3614" spans="3:79" s="610" customFormat="1">
      <c r="C3614" s="611"/>
      <c r="D3614" s="612"/>
      <c r="E3614" s="613"/>
      <c r="F3614" s="614"/>
      <c r="J3614" s="612"/>
      <c r="N3614" s="668"/>
      <c r="P3614" s="618"/>
      <c r="Q3614" s="618"/>
      <c r="R3614" s="618"/>
      <c r="S3614" s="618"/>
      <c r="T3614" s="618"/>
      <c r="U3614" s="618"/>
      <c r="V3614" s="618"/>
      <c r="W3614" s="618"/>
      <c r="X3614" s="618"/>
      <c r="Y3614" s="618"/>
      <c r="Z3614" s="618"/>
      <c r="AC3614" s="619"/>
      <c r="AD3614" s="620"/>
      <c r="AJ3614" s="668"/>
      <c r="AO3614" s="612"/>
      <c r="AP3614" s="612"/>
      <c r="AY3614" s="623"/>
      <c r="BD3614" s="611"/>
      <c r="BG3614" s="624"/>
      <c r="BH3614" s="625"/>
      <c r="BI3614" s="672"/>
      <c r="BO3614" s="612"/>
      <c r="BY3614" s="669"/>
      <c r="CA3614" s="669"/>
    </row>
    <row r="3615" spans="3:79" s="610" customFormat="1">
      <c r="C3615" s="611"/>
      <c r="D3615" s="612"/>
      <c r="E3615" s="613"/>
      <c r="F3615" s="614"/>
      <c r="J3615" s="612"/>
      <c r="N3615" s="668"/>
      <c r="P3615" s="618"/>
      <c r="Q3615" s="618"/>
      <c r="R3615" s="618"/>
      <c r="S3615" s="618"/>
      <c r="T3615" s="618"/>
      <c r="U3615" s="618"/>
      <c r="V3615" s="618"/>
      <c r="W3615" s="618"/>
      <c r="X3615" s="618"/>
      <c r="Y3615" s="618"/>
      <c r="Z3615" s="618"/>
      <c r="AC3615" s="619"/>
      <c r="AD3615" s="620"/>
      <c r="AJ3615" s="668"/>
      <c r="AO3615" s="612"/>
      <c r="AP3615" s="612"/>
      <c r="AY3615" s="623"/>
      <c r="BD3615" s="611"/>
      <c r="BG3615" s="624"/>
      <c r="BH3615" s="625"/>
      <c r="BI3615" s="672"/>
      <c r="BO3615" s="612"/>
      <c r="BY3615" s="669"/>
      <c r="CA3615" s="669"/>
    </row>
    <row r="3616" spans="3:79" s="610" customFormat="1">
      <c r="C3616" s="611"/>
      <c r="D3616" s="612"/>
      <c r="E3616" s="613"/>
      <c r="F3616" s="614"/>
      <c r="J3616" s="612"/>
      <c r="N3616" s="668"/>
      <c r="P3616" s="618"/>
      <c r="Q3616" s="618"/>
      <c r="R3616" s="618"/>
      <c r="S3616" s="618"/>
      <c r="T3616" s="618"/>
      <c r="U3616" s="618"/>
      <c r="V3616" s="618"/>
      <c r="W3616" s="618"/>
      <c r="X3616" s="618"/>
      <c r="Y3616" s="618"/>
      <c r="Z3616" s="618"/>
      <c r="AC3616" s="619"/>
      <c r="AD3616" s="620"/>
      <c r="AJ3616" s="668"/>
      <c r="AO3616" s="612"/>
      <c r="AP3616" s="612"/>
      <c r="AY3616" s="623"/>
      <c r="BD3616" s="611"/>
      <c r="BG3616" s="624"/>
      <c r="BH3616" s="625"/>
      <c r="BI3616" s="672"/>
      <c r="BO3616" s="612"/>
      <c r="BY3616" s="669"/>
      <c r="CA3616" s="669"/>
    </row>
    <row r="3617" spans="3:79" s="610" customFormat="1">
      <c r="C3617" s="611"/>
      <c r="D3617" s="612"/>
      <c r="E3617" s="613"/>
      <c r="F3617" s="614"/>
      <c r="J3617" s="612"/>
      <c r="N3617" s="668"/>
      <c r="P3617" s="618"/>
      <c r="Q3617" s="618"/>
      <c r="R3617" s="618"/>
      <c r="S3617" s="618"/>
      <c r="T3617" s="618"/>
      <c r="U3617" s="618"/>
      <c r="V3617" s="618"/>
      <c r="W3617" s="618"/>
      <c r="X3617" s="618"/>
      <c r="Y3617" s="618"/>
      <c r="Z3617" s="618"/>
      <c r="AC3617" s="619"/>
      <c r="AD3617" s="620"/>
      <c r="AJ3617" s="668"/>
      <c r="AO3617" s="612"/>
      <c r="AP3617" s="612"/>
      <c r="AY3617" s="623"/>
      <c r="BD3617" s="611"/>
      <c r="BG3617" s="624"/>
      <c r="BH3617" s="625"/>
      <c r="BI3617" s="672"/>
      <c r="BO3617" s="612"/>
      <c r="BY3617" s="669"/>
      <c r="CA3617" s="669"/>
    </row>
    <row r="3618" spans="3:79" s="610" customFormat="1">
      <c r="C3618" s="611"/>
      <c r="D3618" s="612"/>
      <c r="E3618" s="613"/>
      <c r="F3618" s="614"/>
      <c r="J3618" s="612"/>
      <c r="N3618" s="668"/>
      <c r="P3618" s="618"/>
      <c r="Q3618" s="618"/>
      <c r="R3618" s="618"/>
      <c r="S3618" s="618"/>
      <c r="T3618" s="618"/>
      <c r="U3618" s="618"/>
      <c r="V3618" s="618"/>
      <c r="W3618" s="618"/>
      <c r="X3618" s="618"/>
      <c r="Y3618" s="618"/>
      <c r="Z3618" s="618"/>
      <c r="AC3618" s="619"/>
      <c r="AD3618" s="620"/>
      <c r="AJ3618" s="668"/>
      <c r="AO3618" s="612"/>
      <c r="AP3618" s="612"/>
      <c r="AY3618" s="623"/>
      <c r="BD3618" s="611"/>
      <c r="BG3618" s="624"/>
      <c r="BH3618" s="625"/>
      <c r="BI3618" s="672"/>
      <c r="BO3618" s="612"/>
      <c r="BY3618" s="669"/>
      <c r="CA3618" s="669"/>
    </row>
    <row r="3619" spans="3:79" s="610" customFormat="1">
      <c r="C3619" s="611"/>
      <c r="D3619" s="612"/>
      <c r="E3619" s="613"/>
      <c r="F3619" s="614"/>
      <c r="J3619" s="612"/>
      <c r="N3619" s="668"/>
      <c r="P3619" s="618"/>
      <c r="Q3619" s="618"/>
      <c r="R3619" s="618"/>
      <c r="S3619" s="618"/>
      <c r="T3619" s="618"/>
      <c r="U3619" s="618"/>
      <c r="V3619" s="618"/>
      <c r="W3619" s="618"/>
      <c r="X3619" s="618"/>
      <c r="Y3619" s="618"/>
      <c r="Z3619" s="618"/>
      <c r="AC3619" s="619"/>
      <c r="AD3619" s="620"/>
      <c r="AJ3619" s="668"/>
      <c r="AO3619" s="612"/>
      <c r="AP3619" s="612"/>
      <c r="AY3619" s="623"/>
      <c r="BD3619" s="611"/>
      <c r="BG3619" s="624"/>
      <c r="BH3619" s="625"/>
      <c r="BI3619" s="672"/>
      <c r="BO3619" s="612"/>
      <c r="BY3619" s="669"/>
      <c r="CA3619" s="669"/>
    </row>
    <row r="3620" spans="3:79" s="610" customFormat="1">
      <c r="C3620" s="611"/>
      <c r="D3620" s="612"/>
      <c r="E3620" s="613"/>
      <c r="F3620" s="614"/>
      <c r="J3620" s="612"/>
      <c r="N3620" s="668"/>
      <c r="P3620" s="618"/>
      <c r="Q3620" s="618"/>
      <c r="R3620" s="618"/>
      <c r="S3620" s="618"/>
      <c r="T3620" s="618"/>
      <c r="U3620" s="618"/>
      <c r="V3620" s="618"/>
      <c r="W3620" s="618"/>
      <c r="X3620" s="618"/>
      <c r="Y3620" s="618"/>
      <c r="Z3620" s="618"/>
      <c r="AC3620" s="619"/>
      <c r="AD3620" s="620"/>
      <c r="AJ3620" s="668"/>
      <c r="AO3620" s="612"/>
      <c r="AP3620" s="612"/>
      <c r="AY3620" s="623"/>
      <c r="BD3620" s="611"/>
      <c r="BG3620" s="624"/>
      <c r="BH3620" s="625"/>
      <c r="BI3620" s="672"/>
      <c r="BO3620" s="612"/>
      <c r="BY3620" s="669"/>
      <c r="CA3620" s="669"/>
    </row>
    <row r="3621" spans="3:79" s="610" customFormat="1">
      <c r="C3621" s="611"/>
      <c r="D3621" s="612"/>
      <c r="E3621" s="613"/>
      <c r="F3621" s="614"/>
      <c r="J3621" s="612"/>
      <c r="N3621" s="668"/>
      <c r="P3621" s="618"/>
      <c r="Q3621" s="618"/>
      <c r="R3621" s="618"/>
      <c r="S3621" s="618"/>
      <c r="T3621" s="618"/>
      <c r="U3621" s="618"/>
      <c r="V3621" s="618"/>
      <c r="W3621" s="618"/>
      <c r="X3621" s="618"/>
      <c r="Y3621" s="618"/>
      <c r="Z3621" s="618"/>
      <c r="AC3621" s="619"/>
      <c r="AD3621" s="620"/>
      <c r="AJ3621" s="668"/>
      <c r="AO3621" s="612"/>
      <c r="AP3621" s="612"/>
      <c r="AY3621" s="623"/>
      <c r="BD3621" s="611"/>
      <c r="BG3621" s="624"/>
      <c r="BH3621" s="625"/>
      <c r="BI3621" s="672"/>
      <c r="BO3621" s="612"/>
      <c r="BY3621" s="669"/>
      <c r="CA3621" s="669"/>
    </row>
    <row r="3622" spans="3:79" s="610" customFormat="1">
      <c r="C3622" s="611"/>
      <c r="D3622" s="612"/>
      <c r="E3622" s="613"/>
      <c r="F3622" s="614"/>
      <c r="J3622" s="612"/>
      <c r="N3622" s="668"/>
      <c r="P3622" s="618"/>
      <c r="Q3622" s="618"/>
      <c r="R3622" s="618"/>
      <c r="S3622" s="618"/>
      <c r="T3622" s="618"/>
      <c r="U3622" s="618"/>
      <c r="V3622" s="618"/>
      <c r="W3622" s="618"/>
      <c r="X3622" s="618"/>
      <c r="Y3622" s="618"/>
      <c r="Z3622" s="618"/>
      <c r="AC3622" s="619"/>
      <c r="AD3622" s="620"/>
      <c r="AJ3622" s="668"/>
      <c r="AO3622" s="612"/>
      <c r="AP3622" s="612"/>
      <c r="AY3622" s="623"/>
      <c r="BD3622" s="611"/>
      <c r="BG3622" s="624"/>
      <c r="BH3622" s="625"/>
      <c r="BI3622" s="672"/>
      <c r="BO3622" s="612"/>
      <c r="BY3622" s="669"/>
      <c r="CA3622" s="669"/>
    </row>
    <row r="3623" spans="3:79" s="610" customFormat="1">
      <c r="C3623" s="611"/>
      <c r="D3623" s="612"/>
      <c r="E3623" s="613"/>
      <c r="F3623" s="614"/>
      <c r="J3623" s="612"/>
      <c r="N3623" s="668"/>
      <c r="P3623" s="618"/>
      <c r="Q3623" s="618"/>
      <c r="R3623" s="618"/>
      <c r="S3623" s="618"/>
      <c r="T3623" s="618"/>
      <c r="U3623" s="618"/>
      <c r="V3623" s="618"/>
      <c r="W3623" s="618"/>
      <c r="X3623" s="618"/>
      <c r="Y3623" s="618"/>
      <c r="Z3623" s="618"/>
      <c r="AC3623" s="619"/>
      <c r="AD3623" s="620"/>
      <c r="AJ3623" s="668"/>
      <c r="AO3623" s="612"/>
      <c r="AP3623" s="612"/>
      <c r="AY3623" s="623"/>
      <c r="BD3623" s="611"/>
      <c r="BG3623" s="624"/>
      <c r="BH3623" s="625"/>
      <c r="BI3623" s="672"/>
      <c r="BO3623" s="612"/>
      <c r="BY3623" s="669"/>
      <c r="CA3623" s="669"/>
    </row>
    <row r="3624" spans="3:79" s="610" customFormat="1">
      <c r="C3624" s="611"/>
      <c r="D3624" s="612"/>
      <c r="E3624" s="613"/>
      <c r="F3624" s="614"/>
      <c r="J3624" s="612"/>
      <c r="N3624" s="668"/>
      <c r="P3624" s="618"/>
      <c r="Q3624" s="618"/>
      <c r="R3624" s="618"/>
      <c r="S3624" s="618"/>
      <c r="T3624" s="618"/>
      <c r="U3624" s="618"/>
      <c r="V3624" s="618"/>
      <c r="W3624" s="618"/>
      <c r="X3624" s="618"/>
      <c r="Y3624" s="618"/>
      <c r="Z3624" s="618"/>
      <c r="AC3624" s="619"/>
      <c r="AD3624" s="620"/>
      <c r="AJ3624" s="668"/>
      <c r="AO3624" s="612"/>
      <c r="AP3624" s="612"/>
      <c r="AY3624" s="623"/>
      <c r="BD3624" s="611"/>
      <c r="BG3624" s="624"/>
      <c r="BH3624" s="625"/>
      <c r="BI3624" s="672"/>
      <c r="BO3624" s="612"/>
      <c r="BY3624" s="669"/>
      <c r="CA3624" s="669"/>
    </row>
    <row r="3625" spans="3:79" s="610" customFormat="1">
      <c r="C3625" s="611"/>
      <c r="D3625" s="612"/>
      <c r="E3625" s="613"/>
      <c r="F3625" s="614"/>
      <c r="J3625" s="612"/>
      <c r="N3625" s="668"/>
      <c r="P3625" s="618"/>
      <c r="Q3625" s="618"/>
      <c r="R3625" s="618"/>
      <c r="S3625" s="618"/>
      <c r="T3625" s="618"/>
      <c r="U3625" s="618"/>
      <c r="V3625" s="618"/>
      <c r="W3625" s="618"/>
      <c r="X3625" s="618"/>
      <c r="Y3625" s="618"/>
      <c r="Z3625" s="618"/>
      <c r="AC3625" s="619"/>
      <c r="AD3625" s="620"/>
      <c r="AJ3625" s="668"/>
      <c r="AO3625" s="612"/>
      <c r="AP3625" s="612"/>
      <c r="AY3625" s="623"/>
      <c r="BD3625" s="611"/>
      <c r="BG3625" s="624"/>
      <c r="BH3625" s="625"/>
      <c r="BI3625" s="672"/>
      <c r="BO3625" s="612"/>
      <c r="BY3625" s="669"/>
      <c r="CA3625" s="669"/>
    </row>
    <row r="3626" spans="3:79" s="610" customFormat="1">
      <c r="C3626" s="611"/>
      <c r="D3626" s="612"/>
      <c r="E3626" s="613"/>
      <c r="F3626" s="614"/>
      <c r="J3626" s="612"/>
      <c r="N3626" s="668"/>
      <c r="P3626" s="618"/>
      <c r="Q3626" s="618"/>
      <c r="R3626" s="618"/>
      <c r="S3626" s="618"/>
      <c r="T3626" s="618"/>
      <c r="U3626" s="618"/>
      <c r="V3626" s="618"/>
      <c r="W3626" s="618"/>
      <c r="X3626" s="618"/>
      <c r="Y3626" s="618"/>
      <c r="Z3626" s="618"/>
      <c r="AC3626" s="619"/>
      <c r="AD3626" s="620"/>
      <c r="AJ3626" s="668"/>
      <c r="AO3626" s="612"/>
      <c r="AP3626" s="612"/>
      <c r="AY3626" s="623"/>
      <c r="BD3626" s="611"/>
      <c r="BG3626" s="624"/>
      <c r="BH3626" s="625"/>
      <c r="BI3626" s="672"/>
      <c r="BO3626" s="612"/>
      <c r="BY3626" s="669"/>
      <c r="CA3626" s="669"/>
    </row>
    <row r="3627" spans="3:79" s="610" customFormat="1">
      <c r="C3627" s="611"/>
      <c r="D3627" s="612"/>
      <c r="E3627" s="613"/>
      <c r="F3627" s="614"/>
      <c r="J3627" s="612"/>
      <c r="N3627" s="668"/>
      <c r="P3627" s="618"/>
      <c r="Q3627" s="618"/>
      <c r="R3627" s="618"/>
      <c r="S3627" s="618"/>
      <c r="T3627" s="618"/>
      <c r="U3627" s="618"/>
      <c r="V3627" s="618"/>
      <c r="W3627" s="618"/>
      <c r="X3627" s="618"/>
      <c r="Y3627" s="618"/>
      <c r="Z3627" s="618"/>
      <c r="AC3627" s="619"/>
      <c r="AD3627" s="620"/>
      <c r="AJ3627" s="668"/>
      <c r="AO3627" s="612"/>
      <c r="AP3627" s="612"/>
      <c r="AY3627" s="623"/>
      <c r="BD3627" s="611"/>
      <c r="BG3627" s="624"/>
      <c r="BH3627" s="625"/>
      <c r="BI3627" s="672"/>
      <c r="BO3627" s="612"/>
      <c r="BY3627" s="669"/>
      <c r="CA3627" s="669"/>
    </row>
    <row r="3628" spans="3:79" s="610" customFormat="1">
      <c r="C3628" s="611"/>
      <c r="D3628" s="612"/>
      <c r="E3628" s="613"/>
      <c r="F3628" s="614"/>
      <c r="J3628" s="612"/>
      <c r="N3628" s="668"/>
      <c r="P3628" s="618"/>
      <c r="Q3628" s="618"/>
      <c r="R3628" s="618"/>
      <c r="S3628" s="618"/>
      <c r="T3628" s="618"/>
      <c r="U3628" s="618"/>
      <c r="V3628" s="618"/>
      <c r="W3628" s="618"/>
      <c r="X3628" s="618"/>
      <c r="Y3628" s="618"/>
      <c r="Z3628" s="618"/>
      <c r="AC3628" s="619"/>
      <c r="AD3628" s="620"/>
      <c r="AJ3628" s="668"/>
      <c r="AO3628" s="612"/>
      <c r="AP3628" s="612"/>
      <c r="AY3628" s="623"/>
      <c r="BD3628" s="611"/>
      <c r="BG3628" s="624"/>
      <c r="BH3628" s="625"/>
      <c r="BI3628" s="672"/>
      <c r="BO3628" s="612"/>
      <c r="BY3628" s="669"/>
      <c r="CA3628" s="669"/>
    </row>
    <row r="3629" spans="3:79" s="610" customFormat="1">
      <c r="C3629" s="611"/>
      <c r="D3629" s="612"/>
      <c r="E3629" s="613"/>
      <c r="F3629" s="614"/>
      <c r="J3629" s="612"/>
      <c r="N3629" s="668"/>
      <c r="P3629" s="618"/>
      <c r="Q3629" s="618"/>
      <c r="R3629" s="618"/>
      <c r="S3629" s="618"/>
      <c r="T3629" s="618"/>
      <c r="U3629" s="618"/>
      <c r="V3629" s="618"/>
      <c r="W3629" s="618"/>
      <c r="X3629" s="618"/>
      <c r="Y3629" s="618"/>
      <c r="Z3629" s="618"/>
      <c r="AC3629" s="619"/>
      <c r="AD3629" s="620"/>
      <c r="AJ3629" s="668"/>
      <c r="AO3629" s="612"/>
      <c r="AP3629" s="612"/>
      <c r="AY3629" s="623"/>
      <c r="BD3629" s="611"/>
      <c r="BG3629" s="624"/>
      <c r="BH3629" s="625"/>
      <c r="BI3629" s="672"/>
      <c r="BO3629" s="612"/>
      <c r="BY3629" s="669"/>
      <c r="CA3629" s="669"/>
    </row>
    <row r="3630" spans="3:79" s="610" customFormat="1">
      <c r="C3630" s="611"/>
      <c r="D3630" s="612"/>
      <c r="E3630" s="613"/>
      <c r="F3630" s="614"/>
      <c r="J3630" s="612"/>
      <c r="N3630" s="668"/>
      <c r="P3630" s="618"/>
      <c r="Q3630" s="618"/>
      <c r="R3630" s="618"/>
      <c r="S3630" s="618"/>
      <c r="T3630" s="618"/>
      <c r="U3630" s="618"/>
      <c r="V3630" s="618"/>
      <c r="W3630" s="618"/>
      <c r="X3630" s="618"/>
      <c r="Y3630" s="618"/>
      <c r="Z3630" s="618"/>
      <c r="AC3630" s="619"/>
      <c r="AD3630" s="620"/>
      <c r="AJ3630" s="668"/>
      <c r="AO3630" s="612"/>
      <c r="AP3630" s="612"/>
      <c r="AY3630" s="623"/>
      <c r="BD3630" s="611"/>
      <c r="BG3630" s="624"/>
      <c r="BH3630" s="625"/>
      <c r="BI3630" s="672"/>
      <c r="BO3630" s="612"/>
      <c r="BY3630" s="669"/>
      <c r="CA3630" s="669"/>
    </row>
    <row r="3631" spans="3:79" s="610" customFormat="1">
      <c r="C3631" s="611"/>
      <c r="D3631" s="612"/>
      <c r="E3631" s="613"/>
      <c r="F3631" s="614"/>
      <c r="J3631" s="612"/>
      <c r="N3631" s="668"/>
      <c r="P3631" s="618"/>
      <c r="Q3631" s="618"/>
      <c r="R3631" s="618"/>
      <c r="S3631" s="618"/>
      <c r="T3631" s="618"/>
      <c r="U3631" s="618"/>
      <c r="V3631" s="618"/>
      <c r="W3631" s="618"/>
      <c r="X3631" s="618"/>
      <c r="Y3631" s="618"/>
      <c r="Z3631" s="618"/>
      <c r="AC3631" s="619"/>
      <c r="AD3631" s="620"/>
      <c r="AJ3631" s="668"/>
      <c r="AO3631" s="612"/>
      <c r="AP3631" s="612"/>
      <c r="AY3631" s="623"/>
      <c r="BD3631" s="611"/>
      <c r="BG3631" s="624"/>
      <c r="BH3631" s="625"/>
      <c r="BI3631" s="672"/>
      <c r="BO3631" s="612"/>
      <c r="BY3631" s="669"/>
      <c r="CA3631" s="669"/>
    </row>
    <row r="3632" spans="3:79" s="610" customFormat="1">
      <c r="C3632" s="611"/>
      <c r="D3632" s="612"/>
      <c r="E3632" s="613"/>
      <c r="F3632" s="614"/>
      <c r="J3632" s="612"/>
      <c r="N3632" s="668"/>
      <c r="P3632" s="618"/>
      <c r="Q3632" s="618"/>
      <c r="R3632" s="618"/>
      <c r="S3632" s="618"/>
      <c r="T3632" s="618"/>
      <c r="U3632" s="618"/>
      <c r="V3632" s="618"/>
      <c r="W3632" s="618"/>
      <c r="X3632" s="618"/>
      <c r="Y3632" s="618"/>
      <c r="Z3632" s="618"/>
      <c r="AC3632" s="619"/>
      <c r="AD3632" s="620"/>
      <c r="AJ3632" s="668"/>
      <c r="AO3632" s="612"/>
      <c r="AP3632" s="612"/>
      <c r="AY3632" s="623"/>
      <c r="BD3632" s="611"/>
      <c r="BG3632" s="624"/>
      <c r="BH3632" s="625"/>
      <c r="BI3632" s="672"/>
      <c r="BO3632" s="612"/>
      <c r="BY3632" s="669"/>
      <c r="CA3632" s="669"/>
    </row>
    <row r="3633" spans="3:79" s="610" customFormat="1">
      <c r="C3633" s="611"/>
      <c r="D3633" s="612"/>
      <c r="E3633" s="613"/>
      <c r="F3633" s="614"/>
      <c r="J3633" s="612"/>
      <c r="N3633" s="668"/>
      <c r="P3633" s="618"/>
      <c r="Q3633" s="618"/>
      <c r="R3633" s="618"/>
      <c r="S3633" s="618"/>
      <c r="T3633" s="618"/>
      <c r="U3633" s="618"/>
      <c r="V3633" s="618"/>
      <c r="W3633" s="618"/>
      <c r="X3633" s="618"/>
      <c r="Y3633" s="618"/>
      <c r="Z3633" s="618"/>
      <c r="AC3633" s="619"/>
      <c r="AD3633" s="620"/>
      <c r="AJ3633" s="668"/>
      <c r="AO3633" s="612"/>
      <c r="AP3633" s="612"/>
      <c r="AY3633" s="623"/>
      <c r="BD3633" s="611"/>
      <c r="BG3633" s="624"/>
      <c r="BH3633" s="625"/>
      <c r="BI3633" s="672"/>
      <c r="BO3633" s="612"/>
      <c r="BY3633" s="669"/>
      <c r="CA3633" s="669"/>
    </row>
    <row r="3634" spans="3:79" s="610" customFormat="1">
      <c r="C3634" s="611"/>
      <c r="D3634" s="612"/>
      <c r="E3634" s="613"/>
      <c r="F3634" s="614"/>
      <c r="J3634" s="612"/>
      <c r="N3634" s="668"/>
      <c r="P3634" s="618"/>
      <c r="Q3634" s="618"/>
      <c r="R3634" s="618"/>
      <c r="S3634" s="618"/>
      <c r="T3634" s="618"/>
      <c r="U3634" s="618"/>
      <c r="V3634" s="618"/>
      <c r="W3634" s="618"/>
      <c r="X3634" s="618"/>
      <c r="Y3634" s="618"/>
      <c r="Z3634" s="618"/>
      <c r="AC3634" s="619"/>
      <c r="AD3634" s="620"/>
      <c r="AJ3634" s="668"/>
      <c r="AO3634" s="612"/>
      <c r="AP3634" s="612"/>
      <c r="AY3634" s="623"/>
      <c r="BD3634" s="611"/>
      <c r="BG3634" s="624"/>
      <c r="BH3634" s="625"/>
      <c r="BI3634" s="672"/>
      <c r="BO3634" s="612"/>
      <c r="BY3634" s="669"/>
      <c r="CA3634" s="669"/>
    </row>
    <row r="3635" spans="3:79" s="610" customFormat="1">
      <c r="C3635" s="611"/>
      <c r="D3635" s="612"/>
      <c r="E3635" s="613"/>
      <c r="F3635" s="614"/>
      <c r="J3635" s="612"/>
      <c r="N3635" s="668"/>
      <c r="P3635" s="618"/>
      <c r="Q3635" s="618"/>
      <c r="R3635" s="618"/>
      <c r="S3635" s="618"/>
      <c r="T3635" s="618"/>
      <c r="U3635" s="618"/>
      <c r="V3635" s="618"/>
      <c r="W3635" s="618"/>
      <c r="X3635" s="618"/>
      <c r="Y3635" s="618"/>
      <c r="Z3635" s="618"/>
      <c r="AC3635" s="619"/>
      <c r="AD3635" s="620"/>
      <c r="AJ3635" s="668"/>
      <c r="AO3635" s="612"/>
      <c r="AP3635" s="612"/>
      <c r="AY3635" s="623"/>
      <c r="BD3635" s="611"/>
      <c r="BG3635" s="624"/>
      <c r="BH3635" s="625"/>
      <c r="BI3635" s="672"/>
      <c r="BO3635" s="612"/>
      <c r="BY3635" s="669"/>
      <c r="CA3635" s="669"/>
    </row>
    <row r="3636" spans="3:79" s="610" customFormat="1">
      <c r="C3636" s="611"/>
      <c r="D3636" s="612"/>
      <c r="E3636" s="613"/>
      <c r="F3636" s="614"/>
      <c r="J3636" s="612"/>
      <c r="N3636" s="668"/>
      <c r="P3636" s="618"/>
      <c r="Q3636" s="618"/>
      <c r="R3636" s="618"/>
      <c r="S3636" s="618"/>
      <c r="T3636" s="618"/>
      <c r="U3636" s="618"/>
      <c r="V3636" s="618"/>
      <c r="W3636" s="618"/>
      <c r="X3636" s="618"/>
      <c r="Y3636" s="618"/>
      <c r="Z3636" s="618"/>
      <c r="AC3636" s="619"/>
      <c r="AD3636" s="620"/>
      <c r="AJ3636" s="668"/>
      <c r="AO3636" s="612"/>
      <c r="AP3636" s="612"/>
      <c r="AY3636" s="623"/>
      <c r="BD3636" s="611"/>
      <c r="BG3636" s="624"/>
      <c r="BH3636" s="625"/>
      <c r="BI3636" s="672"/>
      <c r="BO3636" s="612"/>
      <c r="BY3636" s="669"/>
      <c r="CA3636" s="669"/>
    </row>
    <row r="3637" spans="3:79" s="610" customFormat="1">
      <c r="C3637" s="611"/>
      <c r="D3637" s="612"/>
      <c r="E3637" s="613"/>
      <c r="F3637" s="614"/>
      <c r="J3637" s="612"/>
      <c r="N3637" s="668"/>
      <c r="P3637" s="618"/>
      <c r="Q3637" s="618"/>
      <c r="R3637" s="618"/>
      <c r="S3637" s="618"/>
      <c r="T3637" s="618"/>
      <c r="U3637" s="618"/>
      <c r="V3637" s="618"/>
      <c r="W3637" s="618"/>
      <c r="X3637" s="618"/>
      <c r="Y3637" s="618"/>
      <c r="Z3637" s="618"/>
      <c r="AC3637" s="619"/>
      <c r="AD3637" s="620"/>
      <c r="AJ3637" s="668"/>
      <c r="AO3637" s="612"/>
      <c r="AP3637" s="612"/>
      <c r="AY3637" s="623"/>
      <c r="BD3637" s="611"/>
      <c r="BG3637" s="624"/>
      <c r="BH3637" s="625"/>
      <c r="BI3637" s="672"/>
      <c r="BO3637" s="612"/>
      <c r="BY3637" s="669"/>
      <c r="CA3637" s="669"/>
    </row>
    <row r="3638" spans="3:79" s="610" customFormat="1">
      <c r="C3638" s="611"/>
      <c r="D3638" s="612"/>
      <c r="E3638" s="613"/>
      <c r="F3638" s="614"/>
      <c r="J3638" s="612"/>
      <c r="N3638" s="668"/>
      <c r="P3638" s="618"/>
      <c r="Q3638" s="618"/>
      <c r="R3638" s="618"/>
      <c r="S3638" s="618"/>
      <c r="T3638" s="618"/>
      <c r="U3638" s="618"/>
      <c r="V3638" s="618"/>
      <c r="W3638" s="618"/>
      <c r="X3638" s="618"/>
      <c r="Y3638" s="618"/>
      <c r="Z3638" s="618"/>
      <c r="AC3638" s="619"/>
      <c r="AD3638" s="620"/>
      <c r="AJ3638" s="668"/>
      <c r="AO3638" s="612"/>
      <c r="AP3638" s="612"/>
      <c r="AY3638" s="623"/>
      <c r="BD3638" s="611"/>
      <c r="BG3638" s="624"/>
      <c r="BH3638" s="625"/>
      <c r="BI3638" s="672"/>
      <c r="BO3638" s="612"/>
      <c r="BY3638" s="669"/>
      <c r="CA3638" s="669"/>
    </row>
    <row r="3639" spans="3:79" s="610" customFormat="1">
      <c r="C3639" s="611"/>
      <c r="D3639" s="612"/>
      <c r="E3639" s="613"/>
      <c r="F3639" s="614"/>
      <c r="J3639" s="612"/>
      <c r="N3639" s="668"/>
      <c r="P3639" s="618"/>
      <c r="Q3639" s="618"/>
      <c r="R3639" s="618"/>
      <c r="S3639" s="618"/>
      <c r="T3639" s="618"/>
      <c r="U3639" s="618"/>
      <c r="V3639" s="618"/>
      <c r="W3639" s="618"/>
      <c r="X3639" s="618"/>
      <c r="Y3639" s="618"/>
      <c r="Z3639" s="618"/>
      <c r="AC3639" s="619"/>
      <c r="AD3639" s="620"/>
      <c r="AJ3639" s="668"/>
      <c r="AO3639" s="612"/>
      <c r="AP3639" s="612"/>
      <c r="AY3639" s="623"/>
      <c r="BD3639" s="611"/>
      <c r="BG3639" s="624"/>
      <c r="BH3639" s="625"/>
      <c r="BI3639" s="672"/>
      <c r="BO3639" s="612"/>
      <c r="BY3639" s="669"/>
      <c r="CA3639" s="669"/>
    </row>
    <row r="3640" spans="3:79" s="610" customFormat="1">
      <c r="C3640" s="611"/>
      <c r="D3640" s="612"/>
      <c r="E3640" s="613"/>
      <c r="F3640" s="614"/>
      <c r="J3640" s="612"/>
      <c r="N3640" s="668"/>
      <c r="P3640" s="618"/>
      <c r="Q3640" s="618"/>
      <c r="R3640" s="618"/>
      <c r="S3640" s="618"/>
      <c r="T3640" s="618"/>
      <c r="U3640" s="618"/>
      <c r="V3640" s="618"/>
      <c r="W3640" s="618"/>
      <c r="X3640" s="618"/>
      <c r="Y3640" s="618"/>
      <c r="Z3640" s="618"/>
      <c r="AC3640" s="619"/>
      <c r="AD3640" s="620"/>
      <c r="AJ3640" s="668"/>
      <c r="AO3640" s="612"/>
      <c r="AP3640" s="612"/>
      <c r="AY3640" s="623"/>
      <c r="BD3640" s="611"/>
      <c r="BG3640" s="624"/>
      <c r="BH3640" s="625"/>
      <c r="BI3640" s="672"/>
      <c r="BO3640" s="612"/>
      <c r="BY3640" s="669"/>
      <c r="CA3640" s="669"/>
    </row>
    <row r="3641" spans="3:79" s="610" customFormat="1">
      <c r="C3641" s="611"/>
      <c r="D3641" s="612"/>
      <c r="E3641" s="613"/>
      <c r="F3641" s="614"/>
      <c r="J3641" s="612"/>
      <c r="N3641" s="668"/>
      <c r="P3641" s="618"/>
      <c r="Q3641" s="618"/>
      <c r="R3641" s="618"/>
      <c r="S3641" s="618"/>
      <c r="T3641" s="618"/>
      <c r="U3641" s="618"/>
      <c r="V3641" s="618"/>
      <c r="W3641" s="618"/>
      <c r="X3641" s="618"/>
      <c r="Y3641" s="618"/>
      <c r="Z3641" s="618"/>
      <c r="AC3641" s="619"/>
      <c r="AD3641" s="620"/>
      <c r="AJ3641" s="668"/>
      <c r="AO3641" s="612"/>
      <c r="AP3641" s="612"/>
      <c r="AY3641" s="623"/>
      <c r="BD3641" s="611"/>
      <c r="BG3641" s="624"/>
      <c r="BH3641" s="625"/>
      <c r="BI3641" s="672"/>
      <c r="BO3641" s="612"/>
      <c r="BY3641" s="669"/>
      <c r="CA3641" s="669"/>
    </row>
    <row r="3642" spans="3:79" s="610" customFormat="1">
      <c r="C3642" s="611"/>
      <c r="D3642" s="612"/>
      <c r="E3642" s="613"/>
      <c r="F3642" s="614"/>
      <c r="J3642" s="612"/>
      <c r="N3642" s="668"/>
      <c r="P3642" s="618"/>
      <c r="Q3642" s="618"/>
      <c r="R3642" s="618"/>
      <c r="S3642" s="618"/>
      <c r="T3642" s="618"/>
      <c r="U3642" s="618"/>
      <c r="V3642" s="618"/>
      <c r="W3642" s="618"/>
      <c r="X3642" s="618"/>
      <c r="Y3642" s="618"/>
      <c r="Z3642" s="618"/>
      <c r="AC3642" s="619"/>
      <c r="AD3642" s="620"/>
      <c r="AJ3642" s="668"/>
      <c r="AO3642" s="612"/>
      <c r="AP3642" s="612"/>
      <c r="AY3642" s="623"/>
      <c r="BD3642" s="611"/>
      <c r="BG3642" s="624"/>
      <c r="BH3642" s="625"/>
      <c r="BI3642" s="672"/>
      <c r="BO3642" s="612"/>
      <c r="BY3642" s="669"/>
      <c r="CA3642" s="669"/>
    </row>
    <row r="3643" spans="3:79" s="610" customFormat="1">
      <c r="C3643" s="611"/>
      <c r="D3643" s="612"/>
      <c r="E3643" s="613"/>
      <c r="F3643" s="614"/>
      <c r="J3643" s="612"/>
      <c r="N3643" s="668"/>
      <c r="P3643" s="618"/>
      <c r="Q3643" s="618"/>
      <c r="R3643" s="618"/>
      <c r="S3643" s="618"/>
      <c r="T3643" s="618"/>
      <c r="U3643" s="618"/>
      <c r="V3643" s="618"/>
      <c r="W3643" s="618"/>
      <c r="X3643" s="618"/>
      <c r="Y3643" s="618"/>
      <c r="Z3643" s="618"/>
      <c r="AC3643" s="619"/>
      <c r="AD3643" s="620"/>
      <c r="AJ3643" s="668"/>
      <c r="AO3643" s="612"/>
      <c r="AP3643" s="612"/>
      <c r="AY3643" s="623"/>
      <c r="BD3643" s="611"/>
      <c r="BG3643" s="624"/>
      <c r="BH3643" s="625"/>
      <c r="BI3643" s="672"/>
      <c r="BO3643" s="612"/>
      <c r="BY3643" s="669"/>
      <c r="CA3643" s="669"/>
    </row>
    <row r="3644" spans="3:79" s="610" customFormat="1">
      <c r="C3644" s="611"/>
      <c r="D3644" s="612"/>
      <c r="E3644" s="613"/>
      <c r="F3644" s="614"/>
      <c r="J3644" s="612"/>
      <c r="N3644" s="668"/>
      <c r="P3644" s="618"/>
      <c r="Q3644" s="618"/>
      <c r="R3644" s="618"/>
      <c r="S3644" s="618"/>
      <c r="T3644" s="618"/>
      <c r="U3644" s="618"/>
      <c r="V3644" s="618"/>
      <c r="W3644" s="618"/>
      <c r="X3644" s="618"/>
      <c r="Y3644" s="618"/>
      <c r="Z3644" s="618"/>
      <c r="AC3644" s="619"/>
      <c r="AD3644" s="620"/>
      <c r="AJ3644" s="668"/>
      <c r="AO3644" s="612"/>
      <c r="AP3644" s="612"/>
      <c r="AY3644" s="623"/>
      <c r="BD3644" s="611"/>
      <c r="BG3644" s="624"/>
      <c r="BH3644" s="625"/>
      <c r="BI3644" s="672"/>
      <c r="BO3644" s="612"/>
      <c r="BY3644" s="669"/>
      <c r="CA3644" s="669"/>
    </row>
    <row r="3645" spans="3:79" s="610" customFormat="1">
      <c r="C3645" s="611"/>
      <c r="D3645" s="612"/>
      <c r="E3645" s="613"/>
      <c r="F3645" s="614"/>
      <c r="J3645" s="612"/>
      <c r="N3645" s="668"/>
      <c r="P3645" s="618"/>
      <c r="Q3645" s="618"/>
      <c r="R3645" s="618"/>
      <c r="S3645" s="618"/>
      <c r="T3645" s="618"/>
      <c r="U3645" s="618"/>
      <c r="V3645" s="618"/>
      <c r="W3645" s="618"/>
      <c r="X3645" s="618"/>
      <c r="Y3645" s="618"/>
      <c r="Z3645" s="618"/>
      <c r="AC3645" s="619"/>
      <c r="AD3645" s="620"/>
      <c r="AJ3645" s="668"/>
      <c r="AO3645" s="612"/>
      <c r="AP3645" s="612"/>
      <c r="AY3645" s="623"/>
      <c r="BD3645" s="611"/>
      <c r="BG3645" s="624"/>
      <c r="BH3645" s="625"/>
      <c r="BI3645" s="672"/>
      <c r="BO3645" s="612"/>
      <c r="BY3645" s="669"/>
      <c r="CA3645" s="669"/>
    </row>
    <row r="3646" spans="3:79" s="610" customFormat="1">
      <c r="C3646" s="611"/>
      <c r="D3646" s="612"/>
      <c r="E3646" s="613"/>
      <c r="F3646" s="614"/>
      <c r="J3646" s="612"/>
      <c r="N3646" s="668"/>
      <c r="P3646" s="618"/>
      <c r="Q3646" s="618"/>
      <c r="R3646" s="618"/>
      <c r="S3646" s="618"/>
      <c r="T3646" s="618"/>
      <c r="U3646" s="618"/>
      <c r="V3646" s="618"/>
      <c r="W3646" s="618"/>
      <c r="X3646" s="618"/>
      <c r="Y3646" s="618"/>
      <c r="Z3646" s="618"/>
      <c r="AC3646" s="619"/>
      <c r="AD3646" s="620"/>
      <c r="AJ3646" s="668"/>
      <c r="AO3646" s="612"/>
      <c r="AP3646" s="612"/>
      <c r="AY3646" s="623"/>
      <c r="BD3646" s="611"/>
      <c r="BG3646" s="624"/>
      <c r="BH3646" s="625"/>
      <c r="BI3646" s="672"/>
      <c r="BO3646" s="612"/>
      <c r="BY3646" s="669"/>
      <c r="CA3646" s="669"/>
    </row>
    <row r="3647" spans="3:79" s="610" customFormat="1">
      <c r="C3647" s="611"/>
      <c r="D3647" s="612"/>
      <c r="E3647" s="613"/>
      <c r="F3647" s="614"/>
      <c r="J3647" s="612"/>
      <c r="N3647" s="668"/>
      <c r="P3647" s="618"/>
      <c r="Q3647" s="618"/>
      <c r="R3647" s="618"/>
      <c r="S3647" s="618"/>
      <c r="T3647" s="618"/>
      <c r="U3647" s="618"/>
      <c r="V3647" s="618"/>
      <c r="W3647" s="618"/>
      <c r="X3647" s="618"/>
      <c r="Y3647" s="618"/>
      <c r="Z3647" s="618"/>
      <c r="AC3647" s="619"/>
      <c r="AD3647" s="620"/>
      <c r="AJ3647" s="668"/>
      <c r="AO3647" s="612"/>
      <c r="AP3647" s="612"/>
      <c r="AY3647" s="623"/>
      <c r="BD3647" s="611"/>
      <c r="BG3647" s="624"/>
      <c r="BH3647" s="625"/>
      <c r="BI3647" s="672"/>
      <c r="BO3647" s="612"/>
      <c r="BY3647" s="669"/>
      <c r="CA3647" s="669"/>
    </row>
    <row r="3648" spans="3:79" s="610" customFormat="1">
      <c r="C3648" s="611"/>
      <c r="D3648" s="612"/>
      <c r="E3648" s="613"/>
      <c r="F3648" s="614"/>
      <c r="J3648" s="612"/>
      <c r="N3648" s="668"/>
      <c r="P3648" s="618"/>
      <c r="Q3648" s="618"/>
      <c r="R3648" s="618"/>
      <c r="S3648" s="618"/>
      <c r="T3648" s="618"/>
      <c r="U3648" s="618"/>
      <c r="V3648" s="618"/>
      <c r="W3648" s="618"/>
      <c r="X3648" s="618"/>
      <c r="Y3648" s="618"/>
      <c r="Z3648" s="618"/>
      <c r="AC3648" s="619"/>
      <c r="AD3648" s="620"/>
      <c r="AJ3648" s="668"/>
      <c r="AO3648" s="612"/>
      <c r="AP3648" s="612"/>
      <c r="AY3648" s="623"/>
      <c r="BD3648" s="611"/>
      <c r="BG3648" s="624"/>
      <c r="BH3648" s="625"/>
      <c r="BI3648" s="672"/>
      <c r="BO3648" s="612"/>
      <c r="BY3648" s="669"/>
      <c r="CA3648" s="669"/>
    </row>
    <row r="3649" spans="3:79" s="610" customFormat="1">
      <c r="C3649" s="611"/>
      <c r="D3649" s="612"/>
      <c r="E3649" s="613"/>
      <c r="F3649" s="614"/>
      <c r="J3649" s="612"/>
      <c r="N3649" s="668"/>
      <c r="P3649" s="618"/>
      <c r="Q3649" s="618"/>
      <c r="R3649" s="618"/>
      <c r="S3649" s="618"/>
      <c r="T3649" s="618"/>
      <c r="U3649" s="618"/>
      <c r="V3649" s="618"/>
      <c r="W3649" s="618"/>
      <c r="X3649" s="618"/>
      <c r="Y3649" s="618"/>
      <c r="Z3649" s="618"/>
      <c r="AC3649" s="619"/>
      <c r="AD3649" s="620"/>
      <c r="AJ3649" s="668"/>
      <c r="AO3649" s="612"/>
      <c r="AP3649" s="612"/>
      <c r="AY3649" s="623"/>
      <c r="BD3649" s="611"/>
      <c r="BG3649" s="624"/>
      <c r="BH3649" s="625"/>
      <c r="BI3649" s="672"/>
      <c r="BO3649" s="612"/>
      <c r="BY3649" s="669"/>
      <c r="CA3649" s="669"/>
    </row>
    <row r="3650" spans="3:79" s="610" customFormat="1">
      <c r="C3650" s="611"/>
      <c r="D3650" s="612"/>
      <c r="E3650" s="613"/>
      <c r="F3650" s="614"/>
      <c r="J3650" s="612"/>
      <c r="N3650" s="668"/>
      <c r="P3650" s="618"/>
      <c r="Q3650" s="618"/>
      <c r="R3650" s="618"/>
      <c r="S3650" s="618"/>
      <c r="T3650" s="618"/>
      <c r="U3650" s="618"/>
      <c r="V3650" s="618"/>
      <c r="W3650" s="618"/>
      <c r="X3650" s="618"/>
      <c r="Y3650" s="618"/>
      <c r="Z3650" s="618"/>
      <c r="AC3650" s="619"/>
      <c r="AD3650" s="620"/>
      <c r="AJ3650" s="668"/>
      <c r="AO3650" s="612"/>
      <c r="AP3650" s="612"/>
      <c r="AY3650" s="623"/>
      <c r="BD3650" s="611"/>
      <c r="BG3650" s="624"/>
      <c r="BH3650" s="625"/>
      <c r="BI3650" s="672"/>
      <c r="BO3650" s="612"/>
      <c r="BY3650" s="669"/>
      <c r="CA3650" s="669"/>
    </row>
    <row r="3651" spans="3:79" s="610" customFormat="1">
      <c r="C3651" s="611"/>
      <c r="D3651" s="612"/>
      <c r="E3651" s="613"/>
      <c r="F3651" s="614"/>
      <c r="J3651" s="612"/>
      <c r="N3651" s="668"/>
      <c r="P3651" s="618"/>
      <c r="Q3651" s="618"/>
      <c r="R3651" s="618"/>
      <c r="S3651" s="618"/>
      <c r="T3651" s="618"/>
      <c r="U3651" s="618"/>
      <c r="V3651" s="618"/>
      <c r="W3651" s="618"/>
      <c r="X3651" s="618"/>
      <c r="Y3651" s="618"/>
      <c r="Z3651" s="618"/>
      <c r="AC3651" s="619"/>
      <c r="AD3651" s="620"/>
      <c r="AJ3651" s="668"/>
      <c r="AO3651" s="612"/>
      <c r="AP3651" s="612"/>
      <c r="AY3651" s="623"/>
      <c r="BD3651" s="611"/>
      <c r="BG3651" s="624"/>
      <c r="BH3651" s="625"/>
      <c r="BI3651" s="672"/>
      <c r="BO3651" s="612"/>
      <c r="BY3651" s="669"/>
      <c r="CA3651" s="669"/>
    </row>
    <row r="3652" spans="3:79" s="610" customFormat="1">
      <c r="C3652" s="611"/>
      <c r="D3652" s="612"/>
      <c r="E3652" s="613"/>
      <c r="F3652" s="614"/>
      <c r="J3652" s="612"/>
      <c r="N3652" s="668"/>
      <c r="P3652" s="618"/>
      <c r="Q3652" s="618"/>
      <c r="R3652" s="618"/>
      <c r="S3652" s="618"/>
      <c r="T3652" s="618"/>
      <c r="U3652" s="618"/>
      <c r="V3652" s="618"/>
      <c r="W3652" s="618"/>
      <c r="X3652" s="618"/>
      <c r="Y3652" s="618"/>
      <c r="Z3652" s="618"/>
      <c r="AC3652" s="619"/>
      <c r="AD3652" s="620"/>
      <c r="AJ3652" s="668"/>
      <c r="AO3652" s="612"/>
      <c r="AP3652" s="612"/>
      <c r="AY3652" s="623"/>
      <c r="BD3652" s="611"/>
      <c r="BG3652" s="624"/>
      <c r="BH3652" s="625"/>
      <c r="BI3652" s="672"/>
      <c r="BO3652" s="612"/>
      <c r="BY3652" s="669"/>
      <c r="CA3652" s="669"/>
    </row>
    <row r="3653" spans="3:79" s="610" customFormat="1">
      <c r="C3653" s="611"/>
      <c r="D3653" s="612"/>
      <c r="E3653" s="613"/>
      <c r="F3653" s="614"/>
      <c r="J3653" s="612"/>
      <c r="N3653" s="668"/>
      <c r="P3653" s="618"/>
      <c r="Q3653" s="618"/>
      <c r="R3653" s="618"/>
      <c r="S3653" s="618"/>
      <c r="T3653" s="618"/>
      <c r="U3653" s="618"/>
      <c r="V3653" s="618"/>
      <c r="W3653" s="618"/>
      <c r="X3653" s="618"/>
      <c r="Y3653" s="618"/>
      <c r="Z3653" s="618"/>
      <c r="AC3653" s="619"/>
      <c r="AD3653" s="620"/>
      <c r="AJ3653" s="668"/>
      <c r="AO3653" s="612"/>
      <c r="AP3653" s="612"/>
      <c r="AY3653" s="623"/>
      <c r="BD3653" s="611"/>
      <c r="BG3653" s="624"/>
      <c r="BH3653" s="625"/>
      <c r="BI3653" s="672"/>
      <c r="BO3653" s="612"/>
      <c r="BY3653" s="669"/>
      <c r="CA3653" s="669"/>
    </row>
    <row r="3654" spans="3:79" s="610" customFormat="1">
      <c r="C3654" s="611"/>
      <c r="D3654" s="612"/>
      <c r="E3654" s="613"/>
      <c r="F3654" s="614"/>
      <c r="J3654" s="612"/>
      <c r="N3654" s="668"/>
      <c r="P3654" s="618"/>
      <c r="Q3654" s="618"/>
      <c r="R3654" s="618"/>
      <c r="S3654" s="618"/>
      <c r="T3654" s="618"/>
      <c r="U3654" s="618"/>
      <c r="V3654" s="618"/>
      <c r="W3654" s="618"/>
      <c r="X3654" s="618"/>
      <c r="Y3654" s="618"/>
      <c r="Z3654" s="618"/>
      <c r="AC3654" s="619"/>
      <c r="AD3654" s="620"/>
      <c r="AJ3654" s="668"/>
      <c r="AO3654" s="612"/>
      <c r="AP3654" s="612"/>
      <c r="AY3654" s="623"/>
      <c r="BD3654" s="611"/>
      <c r="BG3654" s="624"/>
      <c r="BH3654" s="625"/>
      <c r="BI3654" s="672"/>
      <c r="BO3654" s="612"/>
      <c r="BY3654" s="669"/>
      <c r="CA3654" s="669"/>
    </row>
    <row r="3655" spans="3:79" s="610" customFormat="1">
      <c r="C3655" s="611"/>
      <c r="D3655" s="612"/>
      <c r="E3655" s="613"/>
      <c r="F3655" s="614"/>
      <c r="J3655" s="612"/>
      <c r="N3655" s="668"/>
      <c r="P3655" s="618"/>
      <c r="Q3655" s="618"/>
      <c r="R3655" s="618"/>
      <c r="S3655" s="618"/>
      <c r="T3655" s="618"/>
      <c r="U3655" s="618"/>
      <c r="V3655" s="618"/>
      <c r="W3655" s="618"/>
      <c r="X3655" s="618"/>
      <c r="Y3655" s="618"/>
      <c r="Z3655" s="618"/>
      <c r="AC3655" s="619"/>
      <c r="AD3655" s="620"/>
      <c r="AJ3655" s="668"/>
      <c r="AO3655" s="612"/>
      <c r="AP3655" s="612"/>
      <c r="AY3655" s="623"/>
      <c r="BD3655" s="611"/>
      <c r="BG3655" s="624"/>
      <c r="BH3655" s="625"/>
      <c r="BI3655" s="672"/>
      <c r="BO3655" s="612"/>
      <c r="BY3655" s="669"/>
      <c r="CA3655" s="669"/>
    </row>
    <row r="3656" spans="3:79" s="610" customFormat="1">
      <c r="C3656" s="611"/>
      <c r="D3656" s="612"/>
      <c r="E3656" s="613"/>
      <c r="F3656" s="614"/>
      <c r="J3656" s="612"/>
      <c r="N3656" s="668"/>
      <c r="P3656" s="618"/>
      <c r="Q3656" s="618"/>
      <c r="R3656" s="618"/>
      <c r="S3656" s="618"/>
      <c r="T3656" s="618"/>
      <c r="U3656" s="618"/>
      <c r="V3656" s="618"/>
      <c r="W3656" s="618"/>
      <c r="X3656" s="618"/>
      <c r="Y3656" s="618"/>
      <c r="Z3656" s="618"/>
      <c r="AC3656" s="619"/>
      <c r="AD3656" s="620"/>
      <c r="AJ3656" s="668"/>
      <c r="AO3656" s="612"/>
      <c r="AP3656" s="612"/>
      <c r="AY3656" s="623"/>
      <c r="BD3656" s="611"/>
      <c r="BG3656" s="624"/>
      <c r="BH3656" s="625"/>
      <c r="BI3656" s="672"/>
      <c r="BO3656" s="612"/>
      <c r="BY3656" s="669"/>
      <c r="CA3656" s="669"/>
    </row>
    <row r="3657" spans="3:79" s="610" customFormat="1">
      <c r="C3657" s="611"/>
      <c r="D3657" s="612"/>
      <c r="E3657" s="613"/>
      <c r="F3657" s="614"/>
      <c r="J3657" s="612"/>
      <c r="N3657" s="668"/>
      <c r="P3657" s="618"/>
      <c r="Q3657" s="618"/>
      <c r="R3657" s="618"/>
      <c r="S3657" s="618"/>
      <c r="T3657" s="618"/>
      <c r="U3657" s="618"/>
      <c r="V3657" s="618"/>
      <c r="W3657" s="618"/>
      <c r="X3657" s="618"/>
      <c r="Y3657" s="618"/>
      <c r="Z3657" s="618"/>
      <c r="AC3657" s="619"/>
      <c r="AD3657" s="620"/>
      <c r="AJ3657" s="668"/>
      <c r="AO3657" s="612"/>
      <c r="AP3657" s="612"/>
      <c r="AY3657" s="623"/>
      <c r="BD3657" s="611"/>
      <c r="BG3657" s="624"/>
      <c r="BH3657" s="625"/>
      <c r="BI3657" s="672"/>
      <c r="BO3657" s="612"/>
      <c r="BY3657" s="669"/>
      <c r="CA3657" s="669"/>
    </row>
    <row r="3658" spans="3:79" s="610" customFormat="1">
      <c r="C3658" s="611"/>
      <c r="D3658" s="612"/>
      <c r="E3658" s="613"/>
      <c r="F3658" s="614"/>
      <c r="J3658" s="612"/>
      <c r="N3658" s="668"/>
      <c r="P3658" s="618"/>
      <c r="Q3658" s="618"/>
      <c r="R3658" s="618"/>
      <c r="S3658" s="618"/>
      <c r="T3658" s="618"/>
      <c r="U3658" s="618"/>
      <c r="V3658" s="618"/>
      <c r="W3658" s="618"/>
      <c r="X3658" s="618"/>
      <c r="Y3658" s="618"/>
      <c r="Z3658" s="618"/>
      <c r="AC3658" s="619"/>
      <c r="AD3658" s="620"/>
      <c r="AJ3658" s="668"/>
      <c r="AO3658" s="612"/>
      <c r="AP3658" s="612"/>
      <c r="AY3658" s="623"/>
      <c r="BD3658" s="611"/>
      <c r="BG3658" s="624"/>
      <c r="BH3658" s="625"/>
      <c r="BI3658" s="672"/>
      <c r="BO3658" s="612"/>
      <c r="BY3658" s="669"/>
      <c r="CA3658" s="669"/>
    </row>
    <row r="3659" spans="3:79" s="610" customFormat="1">
      <c r="C3659" s="611"/>
      <c r="D3659" s="612"/>
      <c r="E3659" s="613"/>
      <c r="F3659" s="614"/>
      <c r="J3659" s="612"/>
      <c r="N3659" s="668"/>
      <c r="P3659" s="618"/>
      <c r="Q3659" s="618"/>
      <c r="R3659" s="618"/>
      <c r="S3659" s="618"/>
      <c r="T3659" s="618"/>
      <c r="U3659" s="618"/>
      <c r="V3659" s="618"/>
      <c r="W3659" s="618"/>
      <c r="X3659" s="618"/>
      <c r="Y3659" s="618"/>
      <c r="Z3659" s="618"/>
      <c r="AC3659" s="619"/>
      <c r="AD3659" s="620"/>
      <c r="AJ3659" s="668"/>
      <c r="AO3659" s="612"/>
      <c r="AP3659" s="612"/>
      <c r="AY3659" s="623"/>
      <c r="BD3659" s="611"/>
      <c r="BG3659" s="624"/>
      <c r="BH3659" s="625"/>
      <c r="BI3659" s="672"/>
      <c r="BO3659" s="612"/>
      <c r="BY3659" s="669"/>
      <c r="CA3659" s="669"/>
    </row>
    <row r="3660" spans="3:79" s="610" customFormat="1">
      <c r="C3660" s="611"/>
      <c r="D3660" s="612"/>
      <c r="E3660" s="613"/>
      <c r="F3660" s="614"/>
      <c r="J3660" s="612"/>
      <c r="N3660" s="668"/>
      <c r="P3660" s="618"/>
      <c r="Q3660" s="618"/>
      <c r="R3660" s="618"/>
      <c r="S3660" s="618"/>
      <c r="T3660" s="618"/>
      <c r="U3660" s="618"/>
      <c r="V3660" s="618"/>
      <c r="W3660" s="618"/>
      <c r="X3660" s="618"/>
      <c r="Y3660" s="618"/>
      <c r="Z3660" s="618"/>
      <c r="AC3660" s="619"/>
      <c r="AD3660" s="620"/>
      <c r="AJ3660" s="668"/>
      <c r="AO3660" s="612"/>
      <c r="AP3660" s="612"/>
      <c r="AY3660" s="623"/>
      <c r="BD3660" s="611"/>
      <c r="BG3660" s="624"/>
      <c r="BH3660" s="625"/>
      <c r="BI3660" s="672"/>
      <c r="BO3660" s="612"/>
      <c r="BY3660" s="669"/>
      <c r="CA3660" s="669"/>
    </row>
    <row r="3661" spans="3:79" s="610" customFormat="1">
      <c r="C3661" s="611"/>
      <c r="D3661" s="612"/>
      <c r="E3661" s="613"/>
      <c r="F3661" s="614"/>
      <c r="J3661" s="612"/>
      <c r="N3661" s="668"/>
      <c r="P3661" s="618"/>
      <c r="Q3661" s="618"/>
      <c r="R3661" s="618"/>
      <c r="S3661" s="618"/>
      <c r="T3661" s="618"/>
      <c r="U3661" s="618"/>
      <c r="V3661" s="618"/>
      <c r="W3661" s="618"/>
      <c r="X3661" s="618"/>
      <c r="Y3661" s="618"/>
      <c r="Z3661" s="618"/>
      <c r="AC3661" s="619"/>
      <c r="AD3661" s="620"/>
      <c r="AJ3661" s="668"/>
      <c r="AO3661" s="612"/>
      <c r="AP3661" s="612"/>
      <c r="AY3661" s="623"/>
      <c r="BD3661" s="611"/>
      <c r="BG3661" s="624"/>
      <c r="BH3661" s="625"/>
      <c r="BI3661" s="672"/>
      <c r="BO3661" s="612"/>
      <c r="BY3661" s="669"/>
      <c r="CA3661" s="669"/>
    </row>
    <row r="3662" spans="3:79" s="610" customFormat="1">
      <c r="C3662" s="611"/>
      <c r="D3662" s="612"/>
      <c r="E3662" s="613"/>
      <c r="F3662" s="614"/>
      <c r="J3662" s="612"/>
      <c r="N3662" s="668"/>
      <c r="P3662" s="618"/>
      <c r="Q3662" s="618"/>
      <c r="R3662" s="618"/>
      <c r="S3662" s="618"/>
      <c r="T3662" s="618"/>
      <c r="U3662" s="618"/>
      <c r="V3662" s="618"/>
      <c r="W3662" s="618"/>
      <c r="X3662" s="618"/>
      <c r="Y3662" s="618"/>
      <c r="Z3662" s="618"/>
      <c r="AC3662" s="619"/>
      <c r="AD3662" s="620"/>
      <c r="AJ3662" s="668"/>
      <c r="AO3662" s="612"/>
      <c r="AP3662" s="612"/>
      <c r="AY3662" s="623"/>
      <c r="BD3662" s="611"/>
      <c r="BG3662" s="624"/>
      <c r="BH3662" s="625"/>
      <c r="BI3662" s="672"/>
      <c r="BO3662" s="612"/>
      <c r="BY3662" s="669"/>
      <c r="CA3662" s="669"/>
    </row>
    <row r="3663" spans="3:79" s="610" customFormat="1">
      <c r="C3663" s="611"/>
      <c r="D3663" s="612"/>
      <c r="E3663" s="613"/>
      <c r="F3663" s="614"/>
      <c r="J3663" s="612"/>
      <c r="N3663" s="668"/>
      <c r="P3663" s="618"/>
      <c r="Q3663" s="618"/>
      <c r="R3663" s="618"/>
      <c r="S3663" s="618"/>
      <c r="T3663" s="618"/>
      <c r="U3663" s="618"/>
      <c r="V3663" s="618"/>
      <c r="W3663" s="618"/>
      <c r="X3663" s="618"/>
      <c r="Y3663" s="618"/>
      <c r="Z3663" s="618"/>
      <c r="AC3663" s="619"/>
      <c r="AD3663" s="620"/>
      <c r="AJ3663" s="668"/>
      <c r="AO3663" s="612"/>
      <c r="AP3663" s="612"/>
      <c r="AY3663" s="623"/>
      <c r="BD3663" s="611"/>
      <c r="BG3663" s="624"/>
      <c r="BH3663" s="625"/>
      <c r="BI3663" s="672"/>
      <c r="BO3663" s="612"/>
      <c r="BY3663" s="669"/>
      <c r="CA3663" s="669"/>
    </row>
    <row r="3664" spans="3:79" s="610" customFormat="1">
      <c r="C3664" s="611"/>
      <c r="D3664" s="612"/>
      <c r="E3664" s="613"/>
      <c r="F3664" s="614"/>
      <c r="J3664" s="612"/>
      <c r="N3664" s="668"/>
      <c r="P3664" s="618"/>
      <c r="Q3664" s="618"/>
      <c r="R3664" s="618"/>
      <c r="S3664" s="618"/>
      <c r="T3664" s="618"/>
      <c r="U3664" s="618"/>
      <c r="V3664" s="618"/>
      <c r="W3664" s="618"/>
      <c r="X3664" s="618"/>
      <c r="Y3664" s="618"/>
      <c r="Z3664" s="618"/>
      <c r="AC3664" s="619"/>
      <c r="AD3664" s="620"/>
      <c r="AJ3664" s="668"/>
      <c r="AO3664" s="612"/>
      <c r="AP3664" s="612"/>
      <c r="AY3664" s="623"/>
      <c r="BD3664" s="611"/>
      <c r="BG3664" s="624"/>
      <c r="BH3664" s="625"/>
      <c r="BI3664" s="672"/>
      <c r="BO3664" s="612"/>
      <c r="BY3664" s="669"/>
      <c r="CA3664" s="669"/>
    </row>
    <row r="3665" spans="3:79" s="610" customFormat="1">
      <c r="C3665" s="611"/>
      <c r="D3665" s="612"/>
      <c r="E3665" s="613"/>
      <c r="F3665" s="614"/>
      <c r="J3665" s="612"/>
      <c r="N3665" s="668"/>
      <c r="P3665" s="618"/>
      <c r="Q3665" s="618"/>
      <c r="R3665" s="618"/>
      <c r="S3665" s="618"/>
      <c r="T3665" s="618"/>
      <c r="U3665" s="618"/>
      <c r="V3665" s="618"/>
      <c r="W3665" s="618"/>
      <c r="X3665" s="618"/>
      <c r="Y3665" s="618"/>
      <c r="Z3665" s="618"/>
      <c r="AC3665" s="619"/>
      <c r="AD3665" s="620"/>
      <c r="AJ3665" s="668"/>
      <c r="AO3665" s="612"/>
      <c r="AP3665" s="612"/>
      <c r="AY3665" s="623"/>
      <c r="BD3665" s="611"/>
      <c r="BG3665" s="624"/>
      <c r="BH3665" s="625"/>
      <c r="BI3665" s="672"/>
      <c r="BO3665" s="612"/>
      <c r="BY3665" s="669"/>
      <c r="CA3665" s="669"/>
    </row>
    <row r="3666" spans="3:79" s="610" customFormat="1">
      <c r="C3666" s="611"/>
      <c r="D3666" s="612"/>
      <c r="E3666" s="613"/>
      <c r="F3666" s="614"/>
      <c r="J3666" s="612"/>
      <c r="N3666" s="668"/>
      <c r="P3666" s="618"/>
      <c r="Q3666" s="618"/>
      <c r="R3666" s="618"/>
      <c r="S3666" s="618"/>
      <c r="T3666" s="618"/>
      <c r="U3666" s="618"/>
      <c r="V3666" s="618"/>
      <c r="W3666" s="618"/>
      <c r="X3666" s="618"/>
      <c r="Y3666" s="618"/>
      <c r="Z3666" s="618"/>
      <c r="AC3666" s="619"/>
      <c r="AD3666" s="620"/>
      <c r="AJ3666" s="668"/>
      <c r="AO3666" s="612"/>
      <c r="AP3666" s="612"/>
      <c r="AY3666" s="623"/>
      <c r="BD3666" s="611"/>
      <c r="BG3666" s="624"/>
      <c r="BH3666" s="625"/>
      <c r="BI3666" s="672"/>
      <c r="BO3666" s="612"/>
      <c r="BY3666" s="669"/>
      <c r="CA3666" s="669"/>
    </row>
    <row r="3667" spans="3:79" s="610" customFormat="1">
      <c r="C3667" s="611"/>
      <c r="D3667" s="612"/>
      <c r="E3667" s="613"/>
      <c r="F3667" s="614"/>
      <c r="J3667" s="612"/>
      <c r="N3667" s="668"/>
      <c r="P3667" s="618"/>
      <c r="Q3667" s="618"/>
      <c r="R3667" s="618"/>
      <c r="S3667" s="618"/>
      <c r="T3667" s="618"/>
      <c r="U3667" s="618"/>
      <c r="V3667" s="618"/>
      <c r="W3667" s="618"/>
      <c r="X3667" s="618"/>
      <c r="Y3667" s="618"/>
      <c r="Z3667" s="618"/>
      <c r="AC3667" s="619"/>
      <c r="AD3667" s="620"/>
      <c r="AJ3667" s="668"/>
      <c r="AO3667" s="612"/>
      <c r="AP3667" s="612"/>
      <c r="AY3667" s="623"/>
      <c r="BD3667" s="611"/>
      <c r="BG3667" s="624"/>
      <c r="BH3667" s="625"/>
      <c r="BI3667" s="672"/>
      <c r="BO3667" s="612"/>
      <c r="BY3667" s="669"/>
      <c r="CA3667" s="669"/>
    </row>
    <row r="3668" spans="3:79" s="610" customFormat="1">
      <c r="C3668" s="611"/>
      <c r="D3668" s="612"/>
      <c r="E3668" s="613"/>
      <c r="F3668" s="614"/>
      <c r="J3668" s="612"/>
      <c r="N3668" s="668"/>
      <c r="P3668" s="618"/>
      <c r="Q3668" s="618"/>
      <c r="R3668" s="618"/>
      <c r="S3668" s="618"/>
      <c r="T3668" s="618"/>
      <c r="U3668" s="618"/>
      <c r="V3668" s="618"/>
      <c r="W3668" s="618"/>
      <c r="X3668" s="618"/>
      <c r="Y3668" s="618"/>
      <c r="Z3668" s="618"/>
      <c r="AC3668" s="619"/>
      <c r="AD3668" s="620"/>
      <c r="AJ3668" s="668"/>
      <c r="AO3668" s="612"/>
      <c r="AP3668" s="612"/>
      <c r="AY3668" s="623"/>
      <c r="BD3668" s="611"/>
      <c r="BG3668" s="624"/>
      <c r="BH3668" s="625"/>
      <c r="BI3668" s="672"/>
      <c r="BO3668" s="612"/>
      <c r="BY3668" s="669"/>
      <c r="CA3668" s="669"/>
    </row>
    <row r="3669" spans="3:79" s="610" customFormat="1">
      <c r="C3669" s="611"/>
      <c r="D3669" s="612"/>
      <c r="E3669" s="613"/>
      <c r="F3669" s="614"/>
      <c r="J3669" s="612"/>
      <c r="N3669" s="668"/>
      <c r="P3669" s="618"/>
      <c r="Q3669" s="618"/>
      <c r="R3669" s="618"/>
      <c r="S3669" s="618"/>
      <c r="T3669" s="618"/>
      <c r="U3669" s="618"/>
      <c r="V3669" s="618"/>
      <c r="W3669" s="618"/>
      <c r="X3669" s="618"/>
      <c r="Y3669" s="618"/>
      <c r="Z3669" s="618"/>
      <c r="AC3669" s="619"/>
      <c r="AD3669" s="620"/>
      <c r="AJ3669" s="668"/>
      <c r="AO3669" s="612"/>
      <c r="AP3669" s="612"/>
      <c r="AY3669" s="623"/>
      <c r="BD3669" s="611"/>
      <c r="BG3669" s="624"/>
      <c r="BH3669" s="625"/>
      <c r="BI3669" s="672"/>
      <c r="BO3669" s="612"/>
      <c r="BY3669" s="669"/>
      <c r="CA3669" s="669"/>
    </row>
    <row r="3670" spans="3:79" s="610" customFormat="1">
      <c r="C3670" s="611"/>
      <c r="D3670" s="612"/>
      <c r="E3670" s="613"/>
      <c r="F3670" s="614"/>
      <c r="J3670" s="612"/>
      <c r="N3670" s="668"/>
      <c r="P3670" s="618"/>
      <c r="Q3670" s="618"/>
      <c r="R3670" s="618"/>
      <c r="S3670" s="618"/>
      <c r="T3670" s="618"/>
      <c r="U3670" s="618"/>
      <c r="V3670" s="618"/>
      <c r="W3670" s="618"/>
      <c r="X3670" s="618"/>
      <c r="Y3670" s="618"/>
      <c r="Z3670" s="618"/>
      <c r="AC3670" s="619"/>
      <c r="AD3670" s="620"/>
      <c r="AJ3670" s="668"/>
      <c r="AO3670" s="612"/>
      <c r="AP3670" s="612"/>
      <c r="AY3670" s="623"/>
      <c r="BD3670" s="611"/>
      <c r="BG3670" s="624"/>
      <c r="BH3670" s="625"/>
      <c r="BI3670" s="672"/>
      <c r="BO3670" s="612"/>
      <c r="BY3670" s="669"/>
      <c r="CA3670" s="669"/>
    </row>
    <row r="3671" spans="3:79" s="610" customFormat="1">
      <c r="C3671" s="611"/>
      <c r="D3671" s="612"/>
      <c r="E3671" s="613"/>
      <c r="F3671" s="614"/>
      <c r="J3671" s="612"/>
      <c r="N3671" s="668"/>
      <c r="P3671" s="618"/>
      <c r="Q3671" s="618"/>
      <c r="R3671" s="618"/>
      <c r="S3671" s="618"/>
      <c r="T3671" s="618"/>
      <c r="U3671" s="618"/>
      <c r="V3671" s="618"/>
      <c r="W3671" s="618"/>
      <c r="X3671" s="618"/>
      <c r="Y3671" s="618"/>
      <c r="Z3671" s="618"/>
      <c r="AC3671" s="619"/>
      <c r="AD3671" s="620"/>
      <c r="AJ3671" s="668"/>
      <c r="AO3671" s="612"/>
      <c r="AP3671" s="612"/>
      <c r="AY3671" s="623"/>
      <c r="BD3671" s="611"/>
      <c r="BG3671" s="624"/>
      <c r="BH3671" s="625"/>
      <c r="BI3671" s="672"/>
      <c r="BO3671" s="612"/>
      <c r="BY3671" s="669"/>
      <c r="CA3671" s="669"/>
    </row>
    <row r="3672" spans="3:79" s="610" customFormat="1">
      <c r="C3672" s="611"/>
      <c r="D3672" s="612"/>
      <c r="E3672" s="613"/>
      <c r="F3672" s="614"/>
      <c r="J3672" s="612"/>
      <c r="N3672" s="668"/>
      <c r="P3672" s="618"/>
      <c r="Q3672" s="618"/>
      <c r="R3672" s="618"/>
      <c r="S3672" s="618"/>
      <c r="T3672" s="618"/>
      <c r="U3672" s="618"/>
      <c r="V3672" s="618"/>
      <c r="W3672" s="618"/>
      <c r="X3672" s="618"/>
      <c r="Y3672" s="618"/>
      <c r="Z3672" s="618"/>
      <c r="AC3672" s="619"/>
      <c r="AD3672" s="620"/>
      <c r="AJ3672" s="668"/>
      <c r="AO3672" s="612"/>
      <c r="AP3672" s="612"/>
      <c r="AY3672" s="623"/>
      <c r="BD3672" s="611"/>
      <c r="BG3672" s="624"/>
      <c r="BH3672" s="625"/>
      <c r="BI3672" s="672"/>
      <c r="BO3672" s="612"/>
      <c r="BY3672" s="669"/>
      <c r="CA3672" s="669"/>
    </row>
    <row r="3673" spans="3:79" s="610" customFormat="1">
      <c r="C3673" s="611"/>
      <c r="D3673" s="612"/>
      <c r="E3673" s="613"/>
      <c r="F3673" s="614"/>
      <c r="J3673" s="612"/>
      <c r="N3673" s="668"/>
      <c r="P3673" s="618"/>
      <c r="Q3673" s="618"/>
      <c r="R3673" s="618"/>
      <c r="S3673" s="618"/>
      <c r="T3673" s="618"/>
      <c r="U3673" s="618"/>
      <c r="V3673" s="618"/>
      <c r="W3673" s="618"/>
      <c r="X3673" s="618"/>
      <c r="Y3673" s="618"/>
      <c r="Z3673" s="618"/>
      <c r="AC3673" s="619"/>
      <c r="AD3673" s="620"/>
      <c r="AJ3673" s="668"/>
      <c r="AO3673" s="612"/>
      <c r="AP3673" s="612"/>
      <c r="AY3673" s="623"/>
      <c r="BD3673" s="611"/>
      <c r="BG3673" s="624"/>
      <c r="BH3673" s="625"/>
      <c r="BI3673" s="672"/>
      <c r="BO3673" s="612"/>
      <c r="BY3673" s="669"/>
      <c r="CA3673" s="669"/>
    </row>
    <row r="3674" spans="3:79" s="610" customFormat="1">
      <c r="C3674" s="611"/>
      <c r="D3674" s="612"/>
      <c r="E3674" s="613"/>
      <c r="F3674" s="614"/>
      <c r="J3674" s="612"/>
      <c r="N3674" s="668"/>
      <c r="P3674" s="618"/>
      <c r="Q3674" s="618"/>
      <c r="R3674" s="618"/>
      <c r="S3674" s="618"/>
      <c r="T3674" s="618"/>
      <c r="U3674" s="618"/>
      <c r="V3674" s="618"/>
      <c r="W3674" s="618"/>
      <c r="X3674" s="618"/>
      <c r="Y3674" s="618"/>
      <c r="Z3674" s="618"/>
      <c r="AC3674" s="619"/>
      <c r="AD3674" s="620"/>
      <c r="AJ3674" s="668"/>
      <c r="AO3674" s="612"/>
      <c r="AP3674" s="612"/>
      <c r="AY3674" s="623"/>
      <c r="BD3674" s="611"/>
      <c r="BG3674" s="624"/>
      <c r="BH3674" s="625"/>
      <c r="BI3674" s="672"/>
      <c r="BO3674" s="612"/>
      <c r="BY3674" s="669"/>
      <c r="CA3674" s="669"/>
    </row>
    <row r="3675" spans="3:79" s="610" customFormat="1">
      <c r="C3675" s="611"/>
      <c r="D3675" s="612"/>
      <c r="E3675" s="613"/>
      <c r="F3675" s="614"/>
      <c r="J3675" s="612"/>
      <c r="N3675" s="668"/>
      <c r="P3675" s="618"/>
      <c r="Q3675" s="618"/>
      <c r="R3675" s="618"/>
      <c r="S3675" s="618"/>
      <c r="T3675" s="618"/>
      <c r="U3675" s="618"/>
      <c r="V3675" s="618"/>
      <c r="W3675" s="618"/>
      <c r="X3675" s="618"/>
      <c r="Y3675" s="618"/>
      <c r="Z3675" s="618"/>
      <c r="AC3675" s="619"/>
      <c r="AD3675" s="620"/>
      <c r="AJ3675" s="668"/>
      <c r="AO3675" s="612"/>
      <c r="AP3675" s="612"/>
      <c r="AY3675" s="623"/>
      <c r="BD3675" s="611"/>
      <c r="BG3675" s="624"/>
      <c r="BH3675" s="625"/>
      <c r="BI3675" s="672"/>
      <c r="BO3675" s="612"/>
      <c r="BY3675" s="669"/>
      <c r="CA3675" s="669"/>
    </row>
    <row r="3676" spans="3:79" s="610" customFormat="1">
      <c r="C3676" s="611"/>
      <c r="D3676" s="612"/>
      <c r="E3676" s="613"/>
      <c r="F3676" s="614"/>
      <c r="J3676" s="612"/>
      <c r="N3676" s="668"/>
      <c r="P3676" s="618"/>
      <c r="Q3676" s="618"/>
      <c r="R3676" s="618"/>
      <c r="S3676" s="618"/>
      <c r="T3676" s="618"/>
      <c r="U3676" s="618"/>
      <c r="V3676" s="618"/>
      <c r="W3676" s="618"/>
      <c r="X3676" s="618"/>
      <c r="Y3676" s="618"/>
      <c r="Z3676" s="618"/>
      <c r="AC3676" s="619"/>
      <c r="AD3676" s="620"/>
      <c r="AJ3676" s="668"/>
      <c r="AO3676" s="612"/>
      <c r="AP3676" s="612"/>
      <c r="AY3676" s="623"/>
      <c r="BD3676" s="611"/>
      <c r="BG3676" s="624"/>
      <c r="BH3676" s="625"/>
      <c r="BI3676" s="672"/>
      <c r="BO3676" s="612"/>
      <c r="BY3676" s="669"/>
      <c r="CA3676" s="669"/>
    </row>
    <row r="3677" spans="3:79" s="610" customFormat="1">
      <c r="C3677" s="611"/>
      <c r="D3677" s="612"/>
      <c r="E3677" s="613"/>
      <c r="F3677" s="614"/>
      <c r="J3677" s="612"/>
      <c r="N3677" s="668"/>
      <c r="P3677" s="618"/>
      <c r="Q3677" s="618"/>
      <c r="R3677" s="618"/>
      <c r="S3677" s="618"/>
      <c r="T3677" s="618"/>
      <c r="U3677" s="618"/>
      <c r="V3677" s="618"/>
      <c r="W3677" s="618"/>
      <c r="X3677" s="618"/>
      <c r="Y3677" s="618"/>
      <c r="Z3677" s="618"/>
      <c r="AC3677" s="619"/>
      <c r="AD3677" s="620"/>
      <c r="AJ3677" s="668"/>
      <c r="AO3677" s="612"/>
      <c r="AP3677" s="612"/>
      <c r="AY3677" s="623"/>
      <c r="BD3677" s="611"/>
      <c r="BG3677" s="624"/>
      <c r="BH3677" s="625"/>
      <c r="BI3677" s="672"/>
      <c r="BO3677" s="612"/>
      <c r="BY3677" s="669"/>
      <c r="CA3677" s="669"/>
    </row>
    <row r="3678" spans="3:79" s="610" customFormat="1">
      <c r="C3678" s="611"/>
      <c r="D3678" s="612"/>
      <c r="E3678" s="613"/>
      <c r="F3678" s="614"/>
      <c r="J3678" s="612"/>
      <c r="N3678" s="668"/>
      <c r="P3678" s="618"/>
      <c r="Q3678" s="618"/>
      <c r="R3678" s="618"/>
      <c r="S3678" s="618"/>
      <c r="T3678" s="618"/>
      <c r="U3678" s="618"/>
      <c r="V3678" s="618"/>
      <c r="W3678" s="618"/>
      <c r="X3678" s="618"/>
      <c r="Y3678" s="618"/>
      <c r="Z3678" s="618"/>
      <c r="AC3678" s="619"/>
      <c r="AD3678" s="620"/>
      <c r="AJ3678" s="668"/>
      <c r="AO3678" s="612"/>
      <c r="AP3678" s="612"/>
      <c r="AY3678" s="623"/>
      <c r="BD3678" s="611"/>
      <c r="BG3678" s="624"/>
      <c r="BH3678" s="625"/>
      <c r="BI3678" s="672"/>
      <c r="BO3678" s="612"/>
      <c r="BY3678" s="669"/>
      <c r="CA3678" s="669"/>
    </row>
    <row r="3679" spans="3:79" s="610" customFormat="1">
      <c r="C3679" s="611"/>
      <c r="D3679" s="612"/>
      <c r="E3679" s="613"/>
      <c r="F3679" s="614"/>
      <c r="J3679" s="612"/>
      <c r="N3679" s="668"/>
      <c r="P3679" s="618"/>
      <c r="Q3679" s="618"/>
      <c r="R3679" s="618"/>
      <c r="S3679" s="618"/>
      <c r="T3679" s="618"/>
      <c r="U3679" s="618"/>
      <c r="V3679" s="618"/>
      <c r="W3679" s="618"/>
      <c r="X3679" s="618"/>
      <c r="Y3679" s="618"/>
      <c r="Z3679" s="618"/>
      <c r="AC3679" s="619"/>
      <c r="AD3679" s="620"/>
      <c r="AJ3679" s="668"/>
      <c r="AO3679" s="612"/>
      <c r="AP3679" s="612"/>
      <c r="AY3679" s="623"/>
      <c r="BD3679" s="611"/>
      <c r="BG3679" s="624"/>
      <c r="BH3679" s="625"/>
      <c r="BI3679" s="672"/>
      <c r="BO3679" s="612"/>
      <c r="BY3679" s="669"/>
      <c r="CA3679" s="669"/>
    </row>
    <row r="3680" spans="3:79" s="610" customFormat="1">
      <c r="C3680" s="611"/>
      <c r="D3680" s="612"/>
      <c r="E3680" s="613"/>
      <c r="F3680" s="614"/>
      <c r="J3680" s="612"/>
      <c r="N3680" s="668"/>
      <c r="P3680" s="618"/>
      <c r="Q3680" s="618"/>
      <c r="R3680" s="618"/>
      <c r="S3680" s="618"/>
      <c r="T3680" s="618"/>
      <c r="U3680" s="618"/>
      <c r="V3680" s="618"/>
      <c r="W3680" s="618"/>
      <c r="X3680" s="618"/>
      <c r="Y3680" s="618"/>
      <c r="Z3680" s="618"/>
      <c r="AC3680" s="619"/>
      <c r="AD3680" s="620"/>
      <c r="AJ3680" s="668"/>
      <c r="AO3680" s="612"/>
      <c r="AP3680" s="612"/>
      <c r="AY3680" s="623"/>
      <c r="BD3680" s="611"/>
      <c r="BG3680" s="624"/>
      <c r="BH3680" s="625"/>
      <c r="BI3680" s="672"/>
      <c r="BO3680" s="612"/>
      <c r="BY3680" s="669"/>
      <c r="CA3680" s="669"/>
    </row>
    <row r="3681" spans="3:79" s="610" customFormat="1">
      <c r="C3681" s="611"/>
      <c r="D3681" s="612"/>
      <c r="E3681" s="613"/>
      <c r="F3681" s="614"/>
      <c r="J3681" s="612"/>
      <c r="N3681" s="668"/>
      <c r="P3681" s="618"/>
      <c r="Q3681" s="618"/>
      <c r="R3681" s="618"/>
      <c r="S3681" s="618"/>
      <c r="T3681" s="618"/>
      <c r="U3681" s="618"/>
      <c r="V3681" s="618"/>
      <c r="W3681" s="618"/>
      <c r="X3681" s="618"/>
      <c r="Y3681" s="618"/>
      <c r="Z3681" s="618"/>
      <c r="AC3681" s="619"/>
      <c r="AD3681" s="620"/>
      <c r="AJ3681" s="668"/>
      <c r="AO3681" s="612"/>
      <c r="AP3681" s="612"/>
      <c r="AY3681" s="623"/>
      <c r="BD3681" s="611"/>
      <c r="BG3681" s="624"/>
      <c r="BH3681" s="625"/>
      <c r="BI3681" s="672"/>
      <c r="BO3681" s="612"/>
      <c r="BY3681" s="669"/>
      <c r="CA3681" s="669"/>
    </row>
    <row r="3682" spans="3:79" s="610" customFormat="1">
      <c r="C3682" s="611"/>
      <c r="D3682" s="612"/>
      <c r="E3682" s="613"/>
      <c r="F3682" s="614"/>
      <c r="J3682" s="612"/>
      <c r="N3682" s="668"/>
      <c r="P3682" s="618"/>
      <c r="Q3682" s="618"/>
      <c r="R3682" s="618"/>
      <c r="S3682" s="618"/>
      <c r="T3682" s="618"/>
      <c r="U3682" s="618"/>
      <c r="V3682" s="618"/>
      <c r="W3682" s="618"/>
      <c r="X3682" s="618"/>
      <c r="Y3682" s="618"/>
      <c r="Z3682" s="618"/>
      <c r="AC3682" s="619"/>
      <c r="AD3682" s="620"/>
      <c r="AJ3682" s="668"/>
      <c r="AO3682" s="612"/>
      <c r="AP3682" s="612"/>
      <c r="AY3682" s="623"/>
      <c r="BD3682" s="611"/>
      <c r="BG3682" s="624"/>
      <c r="BH3682" s="625"/>
      <c r="BI3682" s="672"/>
      <c r="BO3682" s="612"/>
      <c r="BY3682" s="669"/>
      <c r="CA3682" s="669"/>
    </row>
    <row r="3683" spans="3:79" s="610" customFormat="1">
      <c r="C3683" s="611"/>
      <c r="D3683" s="612"/>
      <c r="E3683" s="613"/>
      <c r="F3683" s="614"/>
      <c r="J3683" s="612"/>
      <c r="N3683" s="668"/>
      <c r="P3683" s="618"/>
      <c r="Q3683" s="618"/>
      <c r="R3683" s="618"/>
      <c r="S3683" s="618"/>
      <c r="T3683" s="618"/>
      <c r="U3683" s="618"/>
      <c r="V3683" s="618"/>
      <c r="W3683" s="618"/>
      <c r="X3683" s="618"/>
      <c r="Y3683" s="618"/>
      <c r="Z3683" s="618"/>
      <c r="AC3683" s="619"/>
      <c r="AD3683" s="620"/>
      <c r="AJ3683" s="668"/>
      <c r="AO3683" s="612"/>
      <c r="AP3683" s="612"/>
      <c r="AY3683" s="623"/>
      <c r="BD3683" s="611"/>
      <c r="BG3683" s="624"/>
      <c r="BH3683" s="625"/>
      <c r="BI3683" s="672"/>
      <c r="BO3683" s="612"/>
      <c r="BY3683" s="669"/>
      <c r="CA3683" s="669"/>
    </row>
    <row r="3684" spans="3:79" s="610" customFormat="1">
      <c r="C3684" s="611"/>
      <c r="D3684" s="612"/>
      <c r="E3684" s="613"/>
      <c r="F3684" s="614"/>
      <c r="J3684" s="612"/>
      <c r="N3684" s="668"/>
      <c r="P3684" s="618"/>
      <c r="Q3684" s="618"/>
      <c r="R3684" s="618"/>
      <c r="S3684" s="618"/>
      <c r="T3684" s="618"/>
      <c r="U3684" s="618"/>
      <c r="V3684" s="618"/>
      <c r="W3684" s="618"/>
      <c r="X3684" s="618"/>
      <c r="Y3684" s="618"/>
      <c r="Z3684" s="618"/>
      <c r="AC3684" s="619"/>
      <c r="AD3684" s="620"/>
      <c r="AJ3684" s="668"/>
      <c r="AO3684" s="612"/>
      <c r="AP3684" s="612"/>
      <c r="AY3684" s="623"/>
      <c r="BD3684" s="611"/>
      <c r="BG3684" s="624"/>
      <c r="BH3684" s="625"/>
      <c r="BI3684" s="672"/>
      <c r="BO3684" s="612"/>
      <c r="BY3684" s="669"/>
      <c r="CA3684" s="669"/>
    </row>
    <row r="3685" spans="3:79" s="610" customFormat="1">
      <c r="C3685" s="611"/>
      <c r="D3685" s="612"/>
      <c r="E3685" s="613"/>
      <c r="F3685" s="614"/>
      <c r="J3685" s="612"/>
      <c r="N3685" s="668"/>
      <c r="P3685" s="618"/>
      <c r="Q3685" s="618"/>
      <c r="R3685" s="618"/>
      <c r="S3685" s="618"/>
      <c r="T3685" s="618"/>
      <c r="U3685" s="618"/>
      <c r="V3685" s="618"/>
      <c r="W3685" s="618"/>
      <c r="X3685" s="618"/>
      <c r="Y3685" s="618"/>
      <c r="Z3685" s="618"/>
      <c r="AC3685" s="619"/>
      <c r="AD3685" s="620"/>
      <c r="AJ3685" s="668"/>
      <c r="AO3685" s="612"/>
      <c r="AP3685" s="612"/>
      <c r="AY3685" s="623"/>
      <c r="BD3685" s="611"/>
      <c r="BG3685" s="624"/>
      <c r="BH3685" s="625"/>
      <c r="BI3685" s="672"/>
      <c r="BO3685" s="612"/>
      <c r="BY3685" s="669"/>
      <c r="CA3685" s="669"/>
    </row>
    <row r="3686" spans="3:79" s="610" customFormat="1">
      <c r="C3686" s="611"/>
      <c r="D3686" s="612"/>
      <c r="E3686" s="613"/>
      <c r="F3686" s="614"/>
      <c r="J3686" s="612"/>
      <c r="N3686" s="668"/>
      <c r="P3686" s="618"/>
      <c r="Q3686" s="618"/>
      <c r="R3686" s="618"/>
      <c r="S3686" s="618"/>
      <c r="T3686" s="618"/>
      <c r="U3686" s="618"/>
      <c r="V3686" s="618"/>
      <c r="W3686" s="618"/>
      <c r="X3686" s="618"/>
      <c r="Y3686" s="618"/>
      <c r="Z3686" s="618"/>
      <c r="AC3686" s="619"/>
      <c r="AD3686" s="620"/>
      <c r="AJ3686" s="668"/>
      <c r="AO3686" s="612"/>
      <c r="AP3686" s="612"/>
      <c r="AY3686" s="623"/>
      <c r="BD3686" s="611"/>
      <c r="BG3686" s="624"/>
      <c r="BH3686" s="625"/>
      <c r="BI3686" s="672"/>
      <c r="BO3686" s="612"/>
      <c r="BY3686" s="669"/>
      <c r="CA3686" s="669"/>
    </row>
    <row r="3687" spans="3:79" s="610" customFormat="1">
      <c r="C3687" s="611"/>
      <c r="D3687" s="612"/>
      <c r="E3687" s="613"/>
      <c r="F3687" s="614"/>
      <c r="J3687" s="612"/>
      <c r="N3687" s="668"/>
      <c r="P3687" s="618"/>
      <c r="Q3687" s="618"/>
      <c r="R3687" s="618"/>
      <c r="S3687" s="618"/>
      <c r="T3687" s="618"/>
      <c r="U3687" s="618"/>
      <c r="V3687" s="618"/>
      <c r="W3687" s="618"/>
      <c r="X3687" s="618"/>
      <c r="Y3687" s="618"/>
      <c r="Z3687" s="618"/>
      <c r="AC3687" s="619"/>
      <c r="AD3687" s="620"/>
      <c r="AJ3687" s="668"/>
      <c r="AO3687" s="612"/>
      <c r="AP3687" s="612"/>
      <c r="AY3687" s="623"/>
      <c r="BD3687" s="611"/>
      <c r="BG3687" s="624"/>
      <c r="BH3687" s="625"/>
      <c r="BI3687" s="672"/>
      <c r="BO3687" s="612"/>
      <c r="BY3687" s="669"/>
      <c r="CA3687" s="669"/>
    </row>
    <row r="3688" spans="3:79" s="610" customFormat="1">
      <c r="C3688" s="611"/>
      <c r="D3688" s="612"/>
      <c r="E3688" s="613"/>
      <c r="F3688" s="614"/>
      <c r="J3688" s="612"/>
      <c r="N3688" s="668"/>
      <c r="P3688" s="618"/>
      <c r="Q3688" s="618"/>
      <c r="R3688" s="618"/>
      <c r="S3688" s="618"/>
      <c r="T3688" s="618"/>
      <c r="U3688" s="618"/>
      <c r="V3688" s="618"/>
      <c r="W3688" s="618"/>
      <c r="X3688" s="618"/>
      <c r="Y3688" s="618"/>
      <c r="Z3688" s="618"/>
      <c r="AC3688" s="619"/>
      <c r="AD3688" s="620"/>
      <c r="AJ3688" s="668"/>
      <c r="AO3688" s="612"/>
      <c r="AP3688" s="612"/>
      <c r="AY3688" s="623"/>
      <c r="BD3688" s="611"/>
      <c r="BG3688" s="624"/>
      <c r="BH3688" s="625"/>
      <c r="BI3688" s="672"/>
      <c r="BO3688" s="612"/>
      <c r="BY3688" s="669"/>
      <c r="CA3688" s="669"/>
    </row>
    <row r="3689" spans="3:79" s="610" customFormat="1">
      <c r="C3689" s="611"/>
      <c r="D3689" s="612"/>
      <c r="E3689" s="613"/>
      <c r="F3689" s="614"/>
      <c r="J3689" s="612"/>
      <c r="N3689" s="668"/>
      <c r="P3689" s="618"/>
      <c r="Q3689" s="618"/>
      <c r="R3689" s="618"/>
      <c r="S3689" s="618"/>
      <c r="T3689" s="618"/>
      <c r="U3689" s="618"/>
      <c r="V3689" s="618"/>
      <c r="W3689" s="618"/>
      <c r="X3689" s="618"/>
      <c r="Y3689" s="618"/>
      <c r="Z3689" s="618"/>
      <c r="AC3689" s="619"/>
      <c r="AD3689" s="620"/>
      <c r="AJ3689" s="668"/>
      <c r="AO3689" s="612"/>
      <c r="AP3689" s="612"/>
      <c r="AY3689" s="623"/>
      <c r="BD3689" s="611"/>
      <c r="BG3689" s="624"/>
      <c r="BH3689" s="625"/>
      <c r="BI3689" s="672"/>
      <c r="BO3689" s="612"/>
      <c r="BY3689" s="669"/>
      <c r="CA3689" s="669"/>
    </row>
    <row r="3690" spans="3:79" s="610" customFormat="1">
      <c r="C3690" s="611"/>
      <c r="D3690" s="612"/>
      <c r="E3690" s="613"/>
      <c r="F3690" s="614"/>
      <c r="J3690" s="612"/>
      <c r="N3690" s="668"/>
      <c r="P3690" s="618"/>
      <c r="Q3690" s="618"/>
      <c r="R3690" s="618"/>
      <c r="S3690" s="618"/>
      <c r="T3690" s="618"/>
      <c r="U3690" s="618"/>
      <c r="V3690" s="618"/>
      <c r="W3690" s="618"/>
      <c r="X3690" s="618"/>
      <c r="Y3690" s="618"/>
      <c r="Z3690" s="618"/>
      <c r="AC3690" s="619"/>
      <c r="AD3690" s="620"/>
      <c r="AJ3690" s="668"/>
      <c r="AO3690" s="612"/>
      <c r="AP3690" s="612"/>
      <c r="AY3690" s="623"/>
      <c r="BD3690" s="611"/>
      <c r="BG3690" s="624"/>
      <c r="BH3690" s="625"/>
      <c r="BI3690" s="672"/>
      <c r="BO3690" s="612"/>
      <c r="BY3690" s="669"/>
      <c r="CA3690" s="669"/>
    </row>
    <row r="3691" spans="3:79" s="610" customFormat="1">
      <c r="C3691" s="611"/>
      <c r="D3691" s="612"/>
      <c r="E3691" s="613"/>
      <c r="F3691" s="614"/>
      <c r="J3691" s="612"/>
      <c r="N3691" s="668"/>
      <c r="P3691" s="618"/>
      <c r="Q3691" s="618"/>
      <c r="R3691" s="618"/>
      <c r="S3691" s="618"/>
      <c r="T3691" s="618"/>
      <c r="U3691" s="618"/>
      <c r="V3691" s="618"/>
      <c r="W3691" s="618"/>
      <c r="X3691" s="618"/>
      <c r="Y3691" s="618"/>
      <c r="Z3691" s="618"/>
      <c r="AC3691" s="619"/>
      <c r="AD3691" s="620"/>
      <c r="AJ3691" s="668"/>
      <c r="AO3691" s="612"/>
      <c r="AP3691" s="612"/>
      <c r="AY3691" s="623"/>
      <c r="BD3691" s="611"/>
      <c r="BG3691" s="624"/>
      <c r="BH3691" s="625"/>
      <c r="BI3691" s="672"/>
      <c r="BO3691" s="612"/>
      <c r="BY3691" s="669"/>
      <c r="CA3691" s="669"/>
    </row>
    <row r="3692" spans="3:79" s="610" customFormat="1">
      <c r="C3692" s="611"/>
      <c r="D3692" s="612"/>
      <c r="E3692" s="613"/>
      <c r="F3692" s="614"/>
      <c r="J3692" s="612"/>
      <c r="N3692" s="668"/>
      <c r="P3692" s="618"/>
      <c r="Q3692" s="618"/>
      <c r="R3692" s="618"/>
      <c r="S3692" s="618"/>
      <c r="T3692" s="618"/>
      <c r="U3692" s="618"/>
      <c r="V3692" s="618"/>
      <c r="W3692" s="618"/>
      <c r="X3692" s="618"/>
      <c r="Y3692" s="618"/>
      <c r="Z3692" s="618"/>
      <c r="AC3692" s="619"/>
      <c r="AD3692" s="620"/>
      <c r="AJ3692" s="668"/>
      <c r="AO3692" s="612"/>
      <c r="AP3692" s="612"/>
      <c r="AY3692" s="623"/>
      <c r="BD3692" s="611"/>
      <c r="BG3692" s="624"/>
      <c r="BH3692" s="625"/>
      <c r="BI3692" s="672"/>
      <c r="BO3692" s="612"/>
      <c r="BY3692" s="669"/>
      <c r="CA3692" s="669"/>
    </row>
    <row r="3693" spans="3:79" s="610" customFormat="1">
      <c r="C3693" s="611"/>
      <c r="D3693" s="612"/>
      <c r="E3693" s="613"/>
      <c r="F3693" s="614"/>
      <c r="J3693" s="612"/>
      <c r="N3693" s="668"/>
      <c r="P3693" s="618"/>
      <c r="Q3693" s="618"/>
      <c r="R3693" s="618"/>
      <c r="S3693" s="618"/>
      <c r="T3693" s="618"/>
      <c r="U3693" s="618"/>
      <c r="V3693" s="618"/>
      <c r="W3693" s="618"/>
      <c r="X3693" s="618"/>
      <c r="Y3693" s="618"/>
      <c r="Z3693" s="618"/>
      <c r="AC3693" s="619"/>
      <c r="AD3693" s="620"/>
      <c r="AJ3693" s="668"/>
      <c r="AO3693" s="612"/>
      <c r="AP3693" s="612"/>
      <c r="AY3693" s="623"/>
      <c r="BD3693" s="611"/>
      <c r="BG3693" s="624"/>
      <c r="BH3693" s="625"/>
      <c r="BI3693" s="672"/>
      <c r="BO3693" s="612"/>
      <c r="BY3693" s="669"/>
      <c r="CA3693" s="669"/>
    </row>
    <row r="3694" spans="3:79" s="610" customFormat="1">
      <c r="C3694" s="611"/>
      <c r="D3694" s="612"/>
      <c r="E3694" s="613"/>
      <c r="F3694" s="614"/>
      <c r="J3694" s="612"/>
      <c r="N3694" s="668"/>
      <c r="P3694" s="618"/>
      <c r="Q3694" s="618"/>
      <c r="R3694" s="618"/>
      <c r="S3694" s="618"/>
      <c r="T3694" s="618"/>
      <c r="U3694" s="618"/>
      <c r="V3694" s="618"/>
      <c r="W3694" s="618"/>
      <c r="X3694" s="618"/>
      <c r="Y3694" s="618"/>
      <c r="Z3694" s="618"/>
      <c r="AC3694" s="619"/>
      <c r="AD3694" s="620"/>
      <c r="AJ3694" s="668"/>
      <c r="AO3694" s="612"/>
      <c r="AP3694" s="612"/>
      <c r="AY3694" s="623"/>
      <c r="BD3694" s="611"/>
      <c r="BG3694" s="624"/>
      <c r="BH3694" s="625"/>
      <c r="BI3694" s="672"/>
      <c r="BO3694" s="612"/>
      <c r="BY3694" s="669"/>
      <c r="CA3694" s="669"/>
    </row>
    <row r="3695" spans="3:79" s="610" customFormat="1">
      <c r="C3695" s="611"/>
      <c r="D3695" s="612"/>
      <c r="E3695" s="613"/>
      <c r="F3695" s="614"/>
      <c r="J3695" s="612"/>
      <c r="N3695" s="668"/>
      <c r="P3695" s="618"/>
      <c r="Q3695" s="618"/>
      <c r="R3695" s="618"/>
      <c r="S3695" s="618"/>
      <c r="T3695" s="618"/>
      <c r="U3695" s="618"/>
      <c r="V3695" s="618"/>
      <c r="W3695" s="618"/>
      <c r="X3695" s="618"/>
      <c r="Y3695" s="618"/>
      <c r="Z3695" s="618"/>
      <c r="AC3695" s="619"/>
      <c r="AD3695" s="620"/>
      <c r="AJ3695" s="668"/>
      <c r="AO3695" s="612"/>
      <c r="AP3695" s="612"/>
      <c r="AY3695" s="623"/>
      <c r="BD3695" s="611"/>
      <c r="BG3695" s="624"/>
      <c r="BH3695" s="625"/>
      <c r="BI3695" s="672"/>
      <c r="BO3695" s="612"/>
      <c r="BY3695" s="669"/>
      <c r="CA3695" s="669"/>
    </row>
    <row r="3696" spans="3:79" s="610" customFormat="1">
      <c r="C3696" s="611"/>
      <c r="D3696" s="612"/>
      <c r="E3696" s="613"/>
      <c r="F3696" s="614"/>
      <c r="J3696" s="612"/>
      <c r="N3696" s="668"/>
      <c r="P3696" s="618"/>
      <c r="Q3696" s="618"/>
      <c r="R3696" s="618"/>
      <c r="S3696" s="618"/>
      <c r="T3696" s="618"/>
      <c r="U3696" s="618"/>
      <c r="V3696" s="618"/>
      <c r="W3696" s="618"/>
      <c r="X3696" s="618"/>
      <c r="Y3696" s="618"/>
      <c r="Z3696" s="618"/>
      <c r="AC3696" s="619"/>
      <c r="AD3696" s="620"/>
      <c r="AJ3696" s="668"/>
      <c r="AO3696" s="612"/>
      <c r="AP3696" s="612"/>
      <c r="AY3696" s="623"/>
      <c r="BD3696" s="611"/>
      <c r="BG3696" s="624"/>
      <c r="BH3696" s="625"/>
      <c r="BI3696" s="672"/>
      <c r="BO3696" s="612"/>
      <c r="BY3696" s="669"/>
      <c r="CA3696" s="669"/>
    </row>
    <row r="3697" spans="3:79" s="610" customFormat="1">
      <c r="C3697" s="611"/>
      <c r="D3697" s="612"/>
      <c r="E3697" s="613"/>
      <c r="F3697" s="614"/>
      <c r="J3697" s="612"/>
      <c r="N3697" s="668"/>
      <c r="P3697" s="618"/>
      <c r="Q3697" s="618"/>
      <c r="R3697" s="618"/>
      <c r="S3697" s="618"/>
      <c r="T3697" s="618"/>
      <c r="U3697" s="618"/>
      <c r="V3697" s="618"/>
      <c r="W3697" s="618"/>
      <c r="X3697" s="618"/>
      <c r="Y3697" s="618"/>
      <c r="Z3697" s="618"/>
      <c r="AC3697" s="619"/>
      <c r="AD3697" s="620"/>
      <c r="AJ3697" s="668"/>
      <c r="AO3697" s="612"/>
      <c r="AP3697" s="612"/>
      <c r="AY3697" s="623"/>
      <c r="BD3697" s="611"/>
      <c r="BG3697" s="624"/>
      <c r="BH3697" s="625"/>
      <c r="BI3697" s="672"/>
      <c r="BO3697" s="612"/>
      <c r="BY3697" s="669"/>
      <c r="CA3697" s="669"/>
    </row>
    <row r="3698" spans="3:79" s="610" customFormat="1">
      <c r="C3698" s="611"/>
      <c r="D3698" s="612"/>
      <c r="E3698" s="613"/>
      <c r="F3698" s="614"/>
      <c r="J3698" s="612"/>
      <c r="N3698" s="668"/>
      <c r="P3698" s="618"/>
      <c r="Q3698" s="618"/>
      <c r="R3698" s="618"/>
      <c r="S3698" s="618"/>
      <c r="T3698" s="618"/>
      <c r="U3698" s="618"/>
      <c r="V3698" s="618"/>
      <c r="W3698" s="618"/>
      <c r="X3698" s="618"/>
      <c r="Y3698" s="618"/>
      <c r="Z3698" s="618"/>
      <c r="AC3698" s="619"/>
      <c r="AD3698" s="620"/>
      <c r="AJ3698" s="668"/>
      <c r="AO3698" s="612"/>
      <c r="AP3698" s="612"/>
      <c r="AY3698" s="623"/>
      <c r="BD3698" s="611"/>
      <c r="BG3698" s="624"/>
      <c r="BH3698" s="625"/>
      <c r="BI3698" s="672"/>
      <c r="BO3698" s="612"/>
      <c r="BY3698" s="669"/>
      <c r="CA3698" s="669"/>
    </row>
    <row r="3699" spans="3:79" s="610" customFormat="1">
      <c r="C3699" s="611"/>
      <c r="D3699" s="612"/>
      <c r="E3699" s="613"/>
      <c r="F3699" s="614"/>
      <c r="J3699" s="612"/>
      <c r="N3699" s="668"/>
      <c r="P3699" s="618"/>
      <c r="Q3699" s="618"/>
      <c r="R3699" s="618"/>
      <c r="S3699" s="618"/>
      <c r="T3699" s="618"/>
      <c r="U3699" s="618"/>
      <c r="V3699" s="618"/>
      <c r="W3699" s="618"/>
      <c r="X3699" s="618"/>
      <c r="Y3699" s="618"/>
      <c r="Z3699" s="618"/>
      <c r="AC3699" s="619"/>
      <c r="AD3699" s="620"/>
      <c r="AJ3699" s="668"/>
      <c r="AO3699" s="612"/>
      <c r="AP3699" s="612"/>
      <c r="AY3699" s="623"/>
      <c r="BD3699" s="611"/>
      <c r="BG3699" s="624"/>
      <c r="BH3699" s="625"/>
      <c r="BI3699" s="672"/>
      <c r="BO3699" s="612"/>
      <c r="BY3699" s="669"/>
      <c r="CA3699" s="669"/>
    </row>
    <row r="3700" spans="3:79" s="610" customFormat="1">
      <c r="C3700" s="611"/>
      <c r="D3700" s="612"/>
      <c r="E3700" s="613"/>
      <c r="F3700" s="614"/>
      <c r="J3700" s="612"/>
      <c r="N3700" s="668"/>
      <c r="P3700" s="618"/>
      <c r="Q3700" s="618"/>
      <c r="R3700" s="618"/>
      <c r="S3700" s="618"/>
      <c r="T3700" s="618"/>
      <c r="U3700" s="618"/>
      <c r="V3700" s="618"/>
      <c r="W3700" s="618"/>
      <c r="X3700" s="618"/>
      <c r="Y3700" s="618"/>
      <c r="Z3700" s="618"/>
      <c r="AC3700" s="619"/>
      <c r="AD3700" s="620"/>
      <c r="AJ3700" s="668"/>
      <c r="AO3700" s="612"/>
      <c r="AP3700" s="612"/>
      <c r="AY3700" s="623"/>
      <c r="BD3700" s="611"/>
      <c r="BG3700" s="624"/>
      <c r="BH3700" s="625"/>
      <c r="BI3700" s="672"/>
      <c r="BO3700" s="612"/>
      <c r="BY3700" s="669"/>
      <c r="CA3700" s="669"/>
    </row>
    <row r="3701" spans="3:79" s="610" customFormat="1">
      <c r="C3701" s="611"/>
      <c r="D3701" s="612"/>
      <c r="E3701" s="613"/>
      <c r="F3701" s="614"/>
      <c r="J3701" s="612"/>
      <c r="N3701" s="668"/>
      <c r="P3701" s="618"/>
      <c r="Q3701" s="618"/>
      <c r="R3701" s="618"/>
      <c r="S3701" s="618"/>
      <c r="T3701" s="618"/>
      <c r="U3701" s="618"/>
      <c r="V3701" s="618"/>
      <c r="W3701" s="618"/>
      <c r="X3701" s="618"/>
      <c r="Y3701" s="618"/>
      <c r="Z3701" s="618"/>
      <c r="AC3701" s="619"/>
      <c r="AD3701" s="620"/>
      <c r="AJ3701" s="668"/>
      <c r="AO3701" s="612"/>
      <c r="AP3701" s="612"/>
      <c r="AY3701" s="623"/>
      <c r="BD3701" s="611"/>
      <c r="BG3701" s="624"/>
      <c r="BH3701" s="625"/>
      <c r="BI3701" s="672"/>
      <c r="BO3701" s="612"/>
      <c r="BY3701" s="669"/>
      <c r="CA3701" s="669"/>
    </row>
    <row r="3702" spans="3:79" s="610" customFormat="1">
      <c r="C3702" s="611"/>
      <c r="D3702" s="612"/>
      <c r="E3702" s="613"/>
      <c r="F3702" s="614"/>
      <c r="J3702" s="612"/>
      <c r="N3702" s="668"/>
      <c r="P3702" s="618"/>
      <c r="Q3702" s="618"/>
      <c r="R3702" s="618"/>
      <c r="S3702" s="618"/>
      <c r="T3702" s="618"/>
      <c r="U3702" s="618"/>
      <c r="V3702" s="618"/>
      <c r="W3702" s="618"/>
      <c r="X3702" s="618"/>
      <c r="Y3702" s="618"/>
      <c r="Z3702" s="618"/>
      <c r="AC3702" s="619"/>
      <c r="AD3702" s="620"/>
      <c r="AJ3702" s="668"/>
      <c r="AO3702" s="612"/>
      <c r="AP3702" s="612"/>
      <c r="AY3702" s="623"/>
      <c r="BD3702" s="611"/>
      <c r="BG3702" s="624"/>
      <c r="BH3702" s="625"/>
      <c r="BI3702" s="672"/>
      <c r="BO3702" s="612"/>
      <c r="BY3702" s="669"/>
      <c r="CA3702" s="669"/>
    </row>
    <row r="3703" spans="3:79" s="610" customFormat="1">
      <c r="C3703" s="611"/>
      <c r="D3703" s="612"/>
      <c r="E3703" s="613"/>
      <c r="F3703" s="614"/>
      <c r="J3703" s="612"/>
      <c r="N3703" s="668"/>
      <c r="P3703" s="618"/>
      <c r="Q3703" s="618"/>
      <c r="R3703" s="618"/>
      <c r="S3703" s="618"/>
      <c r="T3703" s="618"/>
      <c r="U3703" s="618"/>
      <c r="V3703" s="618"/>
      <c r="W3703" s="618"/>
      <c r="X3703" s="618"/>
      <c r="Y3703" s="618"/>
      <c r="Z3703" s="618"/>
      <c r="AC3703" s="619"/>
      <c r="AD3703" s="620"/>
      <c r="AJ3703" s="668"/>
      <c r="AO3703" s="612"/>
      <c r="AP3703" s="612"/>
      <c r="AY3703" s="623"/>
      <c r="BD3703" s="611"/>
      <c r="BG3703" s="624"/>
      <c r="BH3703" s="625"/>
      <c r="BI3703" s="672"/>
      <c r="BO3703" s="612"/>
      <c r="BY3703" s="669"/>
      <c r="CA3703" s="669"/>
    </row>
    <row r="3704" spans="3:79" s="610" customFormat="1">
      <c r="C3704" s="611"/>
      <c r="D3704" s="612"/>
      <c r="E3704" s="613"/>
      <c r="F3704" s="614"/>
      <c r="J3704" s="612"/>
      <c r="N3704" s="668"/>
      <c r="P3704" s="618"/>
      <c r="Q3704" s="618"/>
      <c r="R3704" s="618"/>
      <c r="S3704" s="618"/>
      <c r="T3704" s="618"/>
      <c r="U3704" s="618"/>
      <c r="V3704" s="618"/>
      <c r="W3704" s="618"/>
      <c r="X3704" s="618"/>
      <c r="Y3704" s="618"/>
      <c r="Z3704" s="618"/>
      <c r="AC3704" s="619"/>
      <c r="AD3704" s="620"/>
      <c r="AJ3704" s="668"/>
      <c r="AO3704" s="612"/>
      <c r="AP3704" s="612"/>
      <c r="AY3704" s="623"/>
      <c r="BD3704" s="611"/>
      <c r="BG3704" s="624"/>
      <c r="BH3704" s="625"/>
      <c r="BI3704" s="672"/>
      <c r="BO3704" s="612"/>
      <c r="BY3704" s="669"/>
      <c r="CA3704" s="669"/>
    </row>
    <row r="3705" spans="3:79" s="610" customFormat="1">
      <c r="C3705" s="611"/>
      <c r="D3705" s="612"/>
      <c r="E3705" s="613"/>
      <c r="F3705" s="614"/>
      <c r="J3705" s="612"/>
      <c r="N3705" s="668"/>
      <c r="P3705" s="618"/>
      <c r="Q3705" s="618"/>
      <c r="R3705" s="618"/>
      <c r="S3705" s="618"/>
      <c r="T3705" s="618"/>
      <c r="U3705" s="618"/>
      <c r="V3705" s="618"/>
      <c r="W3705" s="618"/>
      <c r="X3705" s="618"/>
      <c r="Y3705" s="618"/>
      <c r="Z3705" s="618"/>
      <c r="AC3705" s="619"/>
      <c r="AD3705" s="620"/>
      <c r="AJ3705" s="668"/>
      <c r="AO3705" s="612"/>
      <c r="AP3705" s="612"/>
      <c r="AY3705" s="623"/>
      <c r="BD3705" s="611"/>
      <c r="BG3705" s="624"/>
      <c r="BH3705" s="625"/>
      <c r="BI3705" s="672"/>
      <c r="BO3705" s="612"/>
      <c r="BY3705" s="669"/>
      <c r="CA3705" s="669"/>
    </row>
    <row r="3706" spans="3:79" s="610" customFormat="1">
      <c r="C3706" s="611"/>
      <c r="D3706" s="612"/>
      <c r="E3706" s="613"/>
      <c r="F3706" s="614"/>
      <c r="J3706" s="612"/>
      <c r="N3706" s="668"/>
      <c r="P3706" s="618"/>
      <c r="Q3706" s="618"/>
      <c r="R3706" s="618"/>
      <c r="S3706" s="618"/>
      <c r="T3706" s="618"/>
      <c r="U3706" s="618"/>
      <c r="V3706" s="618"/>
      <c r="W3706" s="618"/>
      <c r="X3706" s="618"/>
      <c r="Y3706" s="618"/>
      <c r="Z3706" s="618"/>
      <c r="AC3706" s="619"/>
      <c r="AD3706" s="620"/>
      <c r="AJ3706" s="668"/>
      <c r="AO3706" s="612"/>
      <c r="AP3706" s="612"/>
      <c r="AY3706" s="623"/>
      <c r="BD3706" s="611"/>
      <c r="BG3706" s="624"/>
      <c r="BH3706" s="625"/>
      <c r="BI3706" s="672"/>
      <c r="BO3706" s="612"/>
      <c r="BY3706" s="669"/>
      <c r="CA3706" s="669"/>
    </row>
    <row r="3707" spans="3:79" s="610" customFormat="1">
      <c r="C3707" s="611"/>
      <c r="D3707" s="612"/>
      <c r="E3707" s="613"/>
      <c r="F3707" s="614"/>
      <c r="J3707" s="612"/>
      <c r="N3707" s="668"/>
      <c r="P3707" s="618"/>
      <c r="Q3707" s="618"/>
      <c r="R3707" s="618"/>
      <c r="S3707" s="618"/>
      <c r="T3707" s="618"/>
      <c r="U3707" s="618"/>
      <c r="V3707" s="618"/>
      <c r="W3707" s="618"/>
      <c r="X3707" s="618"/>
      <c r="Y3707" s="618"/>
      <c r="Z3707" s="618"/>
      <c r="AC3707" s="619"/>
      <c r="AD3707" s="620"/>
      <c r="AJ3707" s="668"/>
      <c r="AO3707" s="612"/>
      <c r="AP3707" s="612"/>
      <c r="AY3707" s="623"/>
      <c r="BD3707" s="611"/>
      <c r="BG3707" s="624"/>
      <c r="BH3707" s="625"/>
      <c r="BI3707" s="672"/>
      <c r="BO3707" s="612"/>
      <c r="BY3707" s="669"/>
      <c r="CA3707" s="669"/>
    </row>
    <row r="3708" spans="3:79" s="610" customFormat="1">
      <c r="C3708" s="611"/>
      <c r="D3708" s="612"/>
      <c r="E3708" s="613"/>
      <c r="F3708" s="614"/>
      <c r="J3708" s="612"/>
      <c r="N3708" s="668"/>
      <c r="P3708" s="618"/>
      <c r="Q3708" s="618"/>
      <c r="R3708" s="618"/>
      <c r="S3708" s="618"/>
      <c r="T3708" s="618"/>
      <c r="U3708" s="618"/>
      <c r="V3708" s="618"/>
      <c r="W3708" s="618"/>
      <c r="X3708" s="618"/>
      <c r="Y3708" s="618"/>
      <c r="Z3708" s="618"/>
      <c r="AC3708" s="619"/>
      <c r="AD3708" s="620"/>
      <c r="AJ3708" s="668"/>
      <c r="AO3708" s="612"/>
      <c r="AP3708" s="612"/>
      <c r="AY3708" s="623"/>
      <c r="BD3708" s="611"/>
      <c r="BG3708" s="624"/>
      <c r="BH3708" s="625"/>
      <c r="BI3708" s="672"/>
      <c r="BO3708" s="612"/>
      <c r="BY3708" s="669"/>
      <c r="CA3708" s="669"/>
    </row>
    <row r="3709" spans="3:79" s="610" customFormat="1">
      <c r="C3709" s="611"/>
      <c r="D3709" s="612"/>
      <c r="E3709" s="613"/>
      <c r="F3709" s="614"/>
      <c r="J3709" s="612"/>
      <c r="N3709" s="668"/>
      <c r="P3709" s="618"/>
      <c r="Q3709" s="618"/>
      <c r="R3709" s="618"/>
      <c r="S3709" s="618"/>
      <c r="T3709" s="618"/>
      <c r="U3709" s="618"/>
      <c r="V3709" s="618"/>
      <c r="W3709" s="618"/>
      <c r="X3709" s="618"/>
      <c r="Y3709" s="618"/>
      <c r="Z3709" s="618"/>
      <c r="AC3709" s="619"/>
      <c r="AD3709" s="620"/>
      <c r="AJ3709" s="668"/>
      <c r="AO3709" s="612"/>
      <c r="AP3709" s="612"/>
      <c r="AY3709" s="623"/>
      <c r="BD3709" s="611"/>
      <c r="BG3709" s="624"/>
      <c r="BH3709" s="625"/>
      <c r="BI3709" s="672"/>
      <c r="BO3709" s="612"/>
      <c r="BY3709" s="669"/>
      <c r="CA3709" s="669"/>
    </row>
    <row r="3710" spans="3:79" s="610" customFormat="1">
      <c r="C3710" s="611"/>
      <c r="D3710" s="612"/>
      <c r="E3710" s="613"/>
      <c r="F3710" s="614"/>
      <c r="J3710" s="612"/>
      <c r="N3710" s="668"/>
      <c r="P3710" s="618"/>
      <c r="Q3710" s="618"/>
      <c r="R3710" s="618"/>
      <c r="S3710" s="618"/>
      <c r="T3710" s="618"/>
      <c r="U3710" s="618"/>
      <c r="V3710" s="618"/>
      <c r="W3710" s="618"/>
      <c r="X3710" s="618"/>
      <c r="Y3710" s="618"/>
      <c r="Z3710" s="618"/>
      <c r="AC3710" s="619"/>
      <c r="AD3710" s="620"/>
      <c r="AJ3710" s="668"/>
      <c r="AO3710" s="612"/>
      <c r="AP3710" s="612"/>
      <c r="AY3710" s="623"/>
      <c r="BD3710" s="611"/>
      <c r="BG3710" s="624"/>
      <c r="BH3710" s="625"/>
      <c r="BI3710" s="672"/>
      <c r="BO3710" s="612"/>
      <c r="BY3710" s="669"/>
      <c r="CA3710" s="669"/>
    </row>
    <row r="3711" spans="3:79" s="610" customFormat="1">
      <c r="C3711" s="611"/>
      <c r="D3711" s="612"/>
      <c r="E3711" s="613"/>
      <c r="F3711" s="614"/>
      <c r="J3711" s="612"/>
      <c r="N3711" s="668"/>
      <c r="P3711" s="618"/>
      <c r="Q3711" s="618"/>
      <c r="R3711" s="618"/>
      <c r="S3711" s="618"/>
      <c r="T3711" s="618"/>
      <c r="U3711" s="618"/>
      <c r="V3711" s="618"/>
      <c r="W3711" s="618"/>
      <c r="X3711" s="618"/>
      <c r="Y3711" s="618"/>
      <c r="Z3711" s="618"/>
      <c r="AC3711" s="619"/>
      <c r="AD3711" s="620"/>
      <c r="AJ3711" s="668"/>
      <c r="AO3711" s="612"/>
      <c r="AP3711" s="612"/>
      <c r="AY3711" s="623"/>
      <c r="BD3711" s="611"/>
      <c r="BG3711" s="624"/>
      <c r="BH3711" s="625"/>
      <c r="BI3711" s="672"/>
      <c r="BO3711" s="612"/>
      <c r="BY3711" s="669"/>
      <c r="CA3711" s="669"/>
    </row>
    <row r="3712" spans="3:79" s="610" customFormat="1">
      <c r="C3712" s="611"/>
      <c r="D3712" s="612"/>
      <c r="E3712" s="613"/>
      <c r="F3712" s="614"/>
      <c r="J3712" s="612"/>
      <c r="N3712" s="668"/>
      <c r="P3712" s="618"/>
      <c r="Q3712" s="618"/>
      <c r="R3712" s="618"/>
      <c r="S3712" s="618"/>
      <c r="T3712" s="618"/>
      <c r="U3712" s="618"/>
      <c r="V3712" s="618"/>
      <c r="W3712" s="618"/>
      <c r="X3712" s="618"/>
      <c r="Y3712" s="618"/>
      <c r="Z3712" s="618"/>
      <c r="AC3712" s="619"/>
      <c r="AD3712" s="620"/>
      <c r="AJ3712" s="668"/>
      <c r="AO3712" s="612"/>
      <c r="AP3712" s="612"/>
      <c r="AY3712" s="623"/>
      <c r="BD3712" s="611"/>
      <c r="BG3712" s="624"/>
      <c r="BH3712" s="625"/>
      <c r="BI3712" s="672"/>
      <c r="BO3712" s="612"/>
      <c r="BY3712" s="669"/>
      <c r="CA3712" s="669"/>
    </row>
    <row r="3713" spans="3:79" s="610" customFormat="1">
      <c r="C3713" s="611"/>
      <c r="D3713" s="612"/>
      <c r="E3713" s="613"/>
      <c r="F3713" s="614"/>
      <c r="J3713" s="612"/>
      <c r="N3713" s="668"/>
      <c r="P3713" s="618"/>
      <c r="Q3713" s="618"/>
      <c r="R3713" s="618"/>
      <c r="S3713" s="618"/>
      <c r="T3713" s="618"/>
      <c r="U3713" s="618"/>
      <c r="V3713" s="618"/>
      <c r="W3713" s="618"/>
      <c r="X3713" s="618"/>
      <c r="Y3713" s="618"/>
      <c r="Z3713" s="618"/>
      <c r="AC3713" s="619"/>
      <c r="AD3713" s="620"/>
      <c r="AJ3713" s="668"/>
      <c r="AO3713" s="612"/>
      <c r="AP3713" s="612"/>
      <c r="AY3713" s="623"/>
      <c r="BD3713" s="611"/>
      <c r="BG3713" s="624"/>
      <c r="BH3713" s="625"/>
      <c r="BI3713" s="672"/>
      <c r="BO3713" s="612"/>
      <c r="BY3713" s="669"/>
      <c r="CA3713" s="669"/>
    </row>
    <row r="3714" spans="3:79" s="610" customFormat="1">
      <c r="C3714" s="611"/>
      <c r="D3714" s="612"/>
      <c r="E3714" s="613"/>
      <c r="F3714" s="614"/>
      <c r="J3714" s="612"/>
      <c r="N3714" s="668"/>
      <c r="P3714" s="618"/>
      <c r="Q3714" s="618"/>
      <c r="R3714" s="618"/>
      <c r="S3714" s="618"/>
      <c r="T3714" s="618"/>
      <c r="U3714" s="618"/>
      <c r="V3714" s="618"/>
      <c r="W3714" s="618"/>
      <c r="X3714" s="618"/>
      <c r="Y3714" s="618"/>
      <c r="Z3714" s="618"/>
      <c r="AC3714" s="619"/>
      <c r="AD3714" s="620"/>
      <c r="AJ3714" s="668"/>
      <c r="AO3714" s="612"/>
      <c r="AP3714" s="612"/>
      <c r="AY3714" s="623"/>
      <c r="BD3714" s="611"/>
      <c r="BG3714" s="624"/>
      <c r="BH3714" s="625"/>
      <c r="BI3714" s="672"/>
      <c r="BO3714" s="612"/>
      <c r="BY3714" s="669"/>
      <c r="CA3714" s="669"/>
    </row>
    <row r="3715" spans="3:79" s="610" customFormat="1">
      <c r="C3715" s="611"/>
      <c r="D3715" s="612"/>
      <c r="E3715" s="613"/>
      <c r="F3715" s="614"/>
      <c r="J3715" s="612"/>
      <c r="N3715" s="668"/>
      <c r="P3715" s="618"/>
      <c r="Q3715" s="618"/>
      <c r="R3715" s="618"/>
      <c r="S3715" s="618"/>
      <c r="T3715" s="618"/>
      <c r="U3715" s="618"/>
      <c r="V3715" s="618"/>
      <c r="W3715" s="618"/>
      <c r="X3715" s="618"/>
      <c r="Y3715" s="618"/>
      <c r="Z3715" s="618"/>
      <c r="AC3715" s="619"/>
      <c r="AD3715" s="620"/>
      <c r="AJ3715" s="668"/>
      <c r="AO3715" s="612"/>
      <c r="AP3715" s="612"/>
      <c r="AY3715" s="623"/>
      <c r="BD3715" s="611"/>
      <c r="BG3715" s="624"/>
      <c r="BH3715" s="625"/>
      <c r="BI3715" s="672"/>
      <c r="BO3715" s="612"/>
      <c r="BY3715" s="669"/>
      <c r="CA3715" s="669"/>
    </row>
    <row r="3716" spans="3:79" s="610" customFormat="1">
      <c r="C3716" s="611"/>
      <c r="D3716" s="612"/>
      <c r="E3716" s="613"/>
      <c r="F3716" s="614"/>
      <c r="J3716" s="612"/>
      <c r="N3716" s="668"/>
      <c r="P3716" s="618"/>
      <c r="Q3716" s="618"/>
      <c r="R3716" s="618"/>
      <c r="S3716" s="618"/>
      <c r="T3716" s="618"/>
      <c r="U3716" s="618"/>
      <c r="V3716" s="618"/>
      <c r="W3716" s="618"/>
      <c r="X3716" s="618"/>
      <c r="Y3716" s="618"/>
      <c r="Z3716" s="618"/>
      <c r="AC3716" s="619"/>
      <c r="AD3716" s="620"/>
      <c r="AJ3716" s="668"/>
      <c r="AO3716" s="612"/>
      <c r="AP3716" s="612"/>
      <c r="AY3716" s="623"/>
      <c r="BD3716" s="611"/>
      <c r="BG3716" s="624"/>
      <c r="BH3716" s="625"/>
      <c r="BI3716" s="672"/>
      <c r="BO3716" s="612"/>
      <c r="BY3716" s="669"/>
      <c r="CA3716" s="669"/>
    </row>
    <row r="3717" spans="3:79" s="610" customFormat="1">
      <c r="C3717" s="611"/>
      <c r="D3717" s="612"/>
      <c r="E3717" s="613"/>
      <c r="F3717" s="614"/>
      <c r="J3717" s="612"/>
      <c r="N3717" s="668"/>
      <c r="P3717" s="618"/>
      <c r="Q3717" s="618"/>
      <c r="R3717" s="618"/>
      <c r="S3717" s="618"/>
      <c r="T3717" s="618"/>
      <c r="U3717" s="618"/>
      <c r="V3717" s="618"/>
      <c r="W3717" s="618"/>
      <c r="X3717" s="618"/>
      <c r="Y3717" s="618"/>
      <c r="Z3717" s="618"/>
      <c r="AC3717" s="619"/>
      <c r="AD3717" s="620"/>
      <c r="AJ3717" s="668"/>
      <c r="AO3717" s="612"/>
      <c r="AP3717" s="612"/>
      <c r="AY3717" s="623"/>
      <c r="BD3717" s="611"/>
      <c r="BG3717" s="624"/>
      <c r="BH3717" s="625"/>
      <c r="BI3717" s="672"/>
      <c r="BO3717" s="612"/>
      <c r="BY3717" s="669"/>
      <c r="CA3717" s="669"/>
    </row>
    <row r="3718" spans="3:79" s="610" customFormat="1">
      <c r="C3718" s="611"/>
      <c r="D3718" s="612"/>
      <c r="E3718" s="613"/>
      <c r="F3718" s="614"/>
      <c r="J3718" s="612"/>
      <c r="N3718" s="668"/>
      <c r="P3718" s="618"/>
      <c r="Q3718" s="618"/>
      <c r="R3718" s="618"/>
      <c r="S3718" s="618"/>
      <c r="T3718" s="618"/>
      <c r="U3718" s="618"/>
      <c r="V3718" s="618"/>
      <c r="W3718" s="618"/>
      <c r="X3718" s="618"/>
      <c r="Y3718" s="618"/>
      <c r="Z3718" s="618"/>
      <c r="AC3718" s="619"/>
      <c r="AD3718" s="620"/>
      <c r="AJ3718" s="668"/>
      <c r="AO3718" s="612"/>
      <c r="AP3718" s="612"/>
      <c r="AY3718" s="623"/>
      <c r="BD3718" s="611"/>
      <c r="BG3718" s="624"/>
      <c r="BH3718" s="625"/>
      <c r="BI3718" s="672"/>
      <c r="BO3718" s="612"/>
      <c r="BY3718" s="669"/>
      <c r="CA3718" s="669"/>
    </row>
    <row r="3719" spans="3:79" s="610" customFormat="1">
      <c r="C3719" s="611"/>
      <c r="D3719" s="612"/>
      <c r="E3719" s="613"/>
      <c r="F3719" s="614"/>
      <c r="J3719" s="612"/>
      <c r="N3719" s="668"/>
      <c r="P3719" s="618"/>
      <c r="Q3719" s="618"/>
      <c r="R3719" s="618"/>
      <c r="S3719" s="618"/>
      <c r="T3719" s="618"/>
      <c r="U3719" s="618"/>
      <c r="V3719" s="618"/>
      <c r="W3719" s="618"/>
      <c r="X3719" s="618"/>
      <c r="Y3719" s="618"/>
      <c r="Z3719" s="618"/>
      <c r="AC3719" s="619"/>
      <c r="AD3719" s="620"/>
      <c r="AJ3719" s="668"/>
      <c r="AO3719" s="612"/>
      <c r="AP3719" s="612"/>
      <c r="AY3719" s="623"/>
      <c r="BD3719" s="611"/>
      <c r="BG3719" s="624"/>
      <c r="BH3719" s="625"/>
      <c r="BI3719" s="672"/>
      <c r="BO3719" s="612"/>
      <c r="BY3719" s="669"/>
      <c r="CA3719" s="669"/>
    </row>
    <row r="3720" spans="3:79" s="610" customFormat="1">
      <c r="C3720" s="611"/>
      <c r="D3720" s="612"/>
      <c r="E3720" s="613"/>
      <c r="F3720" s="614"/>
      <c r="J3720" s="612"/>
      <c r="N3720" s="668"/>
      <c r="P3720" s="618"/>
      <c r="Q3720" s="618"/>
      <c r="R3720" s="618"/>
      <c r="S3720" s="618"/>
      <c r="T3720" s="618"/>
      <c r="U3720" s="618"/>
      <c r="V3720" s="618"/>
      <c r="W3720" s="618"/>
      <c r="X3720" s="618"/>
      <c r="Y3720" s="618"/>
      <c r="Z3720" s="618"/>
      <c r="AC3720" s="619"/>
      <c r="AD3720" s="620"/>
      <c r="AJ3720" s="668"/>
      <c r="AO3720" s="612"/>
      <c r="AP3720" s="612"/>
      <c r="AY3720" s="623"/>
      <c r="BD3720" s="611"/>
      <c r="BG3720" s="624"/>
      <c r="BH3720" s="625"/>
      <c r="BI3720" s="672"/>
      <c r="BO3720" s="612"/>
      <c r="BY3720" s="669"/>
      <c r="CA3720" s="669"/>
    </row>
    <row r="3721" spans="3:79" s="610" customFormat="1">
      <c r="C3721" s="611"/>
      <c r="D3721" s="612"/>
      <c r="E3721" s="613"/>
      <c r="F3721" s="614"/>
      <c r="J3721" s="612"/>
      <c r="N3721" s="668"/>
      <c r="P3721" s="618"/>
      <c r="Q3721" s="618"/>
      <c r="R3721" s="618"/>
      <c r="S3721" s="618"/>
      <c r="T3721" s="618"/>
      <c r="U3721" s="618"/>
      <c r="V3721" s="618"/>
      <c r="W3721" s="618"/>
      <c r="X3721" s="618"/>
      <c r="Y3721" s="618"/>
      <c r="Z3721" s="618"/>
      <c r="AC3721" s="619"/>
      <c r="AD3721" s="620"/>
      <c r="AJ3721" s="668"/>
      <c r="AO3721" s="612"/>
      <c r="AP3721" s="612"/>
      <c r="AY3721" s="623"/>
      <c r="BD3721" s="611"/>
      <c r="BG3721" s="624"/>
      <c r="BH3721" s="625"/>
      <c r="BI3721" s="672"/>
      <c r="BO3721" s="612"/>
      <c r="BY3721" s="669"/>
      <c r="CA3721" s="669"/>
    </row>
    <row r="3722" spans="3:79" s="610" customFormat="1">
      <c r="C3722" s="611"/>
      <c r="D3722" s="612"/>
      <c r="E3722" s="613"/>
      <c r="F3722" s="614"/>
      <c r="J3722" s="612"/>
      <c r="N3722" s="668"/>
      <c r="P3722" s="618"/>
      <c r="Q3722" s="618"/>
      <c r="R3722" s="618"/>
      <c r="S3722" s="618"/>
      <c r="T3722" s="618"/>
      <c r="U3722" s="618"/>
      <c r="V3722" s="618"/>
      <c r="W3722" s="618"/>
      <c r="X3722" s="618"/>
      <c r="Y3722" s="618"/>
      <c r="Z3722" s="618"/>
      <c r="AC3722" s="619"/>
      <c r="AD3722" s="620"/>
      <c r="AJ3722" s="668"/>
      <c r="AO3722" s="612"/>
      <c r="AP3722" s="612"/>
      <c r="AY3722" s="623"/>
      <c r="BD3722" s="611"/>
      <c r="BG3722" s="624"/>
      <c r="BH3722" s="625"/>
      <c r="BI3722" s="672"/>
      <c r="BO3722" s="612"/>
      <c r="BY3722" s="669"/>
      <c r="CA3722" s="669"/>
    </row>
    <row r="3723" spans="3:79" s="610" customFormat="1">
      <c r="C3723" s="611"/>
      <c r="D3723" s="612"/>
      <c r="E3723" s="613"/>
      <c r="F3723" s="614"/>
      <c r="J3723" s="612"/>
      <c r="N3723" s="668"/>
      <c r="P3723" s="618"/>
      <c r="Q3723" s="618"/>
      <c r="R3723" s="618"/>
      <c r="S3723" s="618"/>
      <c r="T3723" s="618"/>
      <c r="U3723" s="618"/>
      <c r="V3723" s="618"/>
      <c r="W3723" s="618"/>
      <c r="X3723" s="618"/>
      <c r="Y3723" s="618"/>
      <c r="Z3723" s="618"/>
      <c r="AC3723" s="619"/>
      <c r="AD3723" s="620"/>
      <c r="AJ3723" s="668"/>
      <c r="AO3723" s="612"/>
      <c r="AP3723" s="612"/>
      <c r="AY3723" s="623"/>
      <c r="BD3723" s="611"/>
      <c r="BG3723" s="624"/>
      <c r="BH3723" s="625"/>
      <c r="BI3723" s="672"/>
      <c r="BO3723" s="612"/>
      <c r="BY3723" s="669"/>
      <c r="CA3723" s="669"/>
    </row>
    <row r="3724" spans="3:79" s="610" customFormat="1">
      <c r="C3724" s="611"/>
      <c r="D3724" s="612"/>
      <c r="E3724" s="613"/>
      <c r="F3724" s="614"/>
      <c r="J3724" s="612"/>
      <c r="N3724" s="668"/>
      <c r="P3724" s="618"/>
      <c r="Q3724" s="618"/>
      <c r="R3724" s="618"/>
      <c r="S3724" s="618"/>
      <c r="T3724" s="618"/>
      <c r="U3724" s="618"/>
      <c r="V3724" s="618"/>
      <c r="W3724" s="618"/>
      <c r="X3724" s="618"/>
      <c r="Y3724" s="618"/>
      <c r="Z3724" s="618"/>
      <c r="AC3724" s="619"/>
      <c r="AD3724" s="620"/>
      <c r="AJ3724" s="668"/>
      <c r="AO3724" s="612"/>
      <c r="AP3724" s="612"/>
      <c r="AY3724" s="623"/>
      <c r="BD3724" s="611"/>
      <c r="BG3724" s="624"/>
      <c r="BH3724" s="625"/>
      <c r="BI3724" s="672"/>
      <c r="BO3724" s="612"/>
      <c r="BY3724" s="669"/>
      <c r="CA3724" s="669"/>
    </row>
    <row r="3725" spans="3:79" s="610" customFormat="1">
      <c r="C3725" s="611"/>
      <c r="D3725" s="612"/>
      <c r="E3725" s="613"/>
      <c r="F3725" s="614"/>
      <c r="J3725" s="612"/>
      <c r="N3725" s="668"/>
      <c r="P3725" s="618"/>
      <c r="Q3725" s="618"/>
      <c r="R3725" s="618"/>
      <c r="S3725" s="618"/>
      <c r="T3725" s="618"/>
      <c r="U3725" s="618"/>
      <c r="V3725" s="618"/>
      <c r="W3725" s="618"/>
      <c r="X3725" s="618"/>
      <c r="Y3725" s="618"/>
      <c r="Z3725" s="618"/>
      <c r="AC3725" s="619"/>
      <c r="AD3725" s="620"/>
      <c r="AJ3725" s="668"/>
      <c r="AO3725" s="612"/>
      <c r="AP3725" s="612"/>
      <c r="AY3725" s="623"/>
      <c r="BD3725" s="611"/>
      <c r="BG3725" s="624"/>
      <c r="BH3725" s="625"/>
      <c r="BI3725" s="672"/>
      <c r="BO3725" s="612"/>
      <c r="BY3725" s="669"/>
      <c r="CA3725" s="669"/>
    </row>
    <row r="3726" spans="3:79" s="610" customFormat="1">
      <c r="C3726" s="611"/>
      <c r="D3726" s="612"/>
      <c r="E3726" s="613"/>
      <c r="F3726" s="614"/>
      <c r="J3726" s="612"/>
      <c r="N3726" s="668"/>
      <c r="P3726" s="618"/>
      <c r="Q3726" s="618"/>
      <c r="R3726" s="618"/>
      <c r="S3726" s="618"/>
      <c r="T3726" s="618"/>
      <c r="U3726" s="618"/>
      <c r="V3726" s="618"/>
      <c r="W3726" s="618"/>
      <c r="X3726" s="618"/>
      <c r="Y3726" s="618"/>
      <c r="Z3726" s="618"/>
      <c r="AC3726" s="619"/>
      <c r="AD3726" s="620"/>
      <c r="AJ3726" s="668"/>
      <c r="AO3726" s="612"/>
      <c r="AP3726" s="612"/>
      <c r="AY3726" s="623"/>
      <c r="BD3726" s="611"/>
      <c r="BG3726" s="624"/>
      <c r="BH3726" s="625"/>
      <c r="BI3726" s="672"/>
      <c r="BO3726" s="612"/>
      <c r="BY3726" s="669"/>
      <c r="CA3726" s="669"/>
    </row>
    <row r="3727" spans="3:79" s="610" customFormat="1">
      <c r="C3727" s="611"/>
      <c r="D3727" s="612"/>
      <c r="E3727" s="613"/>
      <c r="F3727" s="614"/>
      <c r="J3727" s="612"/>
      <c r="N3727" s="668"/>
      <c r="P3727" s="618"/>
      <c r="Q3727" s="618"/>
      <c r="R3727" s="618"/>
      <c r="S3727" s="618"/>
      <c r="T3727" s="618"/>
      <c r="U3727" s="618"/>
      <c r="V3727" s="618"/>
      <c r="W3727" s="618"/>
      <c r="X3727" s="618"/>
      <c r="Y3727" s="618"/>
      <c r="Z3727" s="618"/>
      <c r="AC3727" s="619"/>
      <c r="AD3727" s="620"/>
      <c r="AJ3727" s="668"/>
      <c r="AO3727" s="612"/>
      <c r="AP3727" s="612"/>
      <c r="AY3727" s="623"/>
      <c r="BD3727" s="611"/>
      <c r="BG3727" s="624"/>
      <c r="BH3727" s="625"/>
      <c r="BI3727" s="672"/>
      <c r="BO3727" s="612"/>
      <c r="BY3727" s="669"/>
      <c r="CA3727" s="669"/>
    </row>
    <row r="3728" spans="3:79" s="610" customFormat="1">
      <c r="C3728" s="611"/>
      <c r="D3728" s="612"/>
      <c r="E3728" s="613"/>
      <c r="F3728" s="614"/>
      <c r="J3728" s="612"/>
      <c r="N3728" s="668"/>
      <c r="P3728" s="618"/>
      <c r="Q3728" s="618"/>
      <c r="R3728" s="618"/>
      <c r="S3728" s="618"/>
      <c r="T3728" s="618"/>
      <c r="U3728" s="618"/>
      <c r="V3728" s="618"/>
      <c r="W3728" s="618"/>
      <c r="X3728" s="618"/>
      <c r="Y3728" s="618"/>
      <c r="Z3728" s="618"/>
      <c r="AC3728" s="619"/>
      <c r="AD3728" s="620"/>
      <c r="AJ3728" s="668"/>
      <c r="AO3728" s="612"/>
      <c r="AP3728" s="612"/>
      <c r="AY3728" s="623"/>
      <c r="BD3728" s="611"/>
      <c r="BG3728" s="624"/>
      <c r="BH3728" s="625"/>
      <c r="BI3728" s="672"/>
      <c r="BO3728" s="612"/>
      <c r="BY3728" s="669"/>
      <c r="CA3728" s="669"/>
    </row>
    <row r="3729" spans="3:79" s="610" customFormat="1">
      <c r="C3729" s="611"/>
      <c r="D3729" s="612"/>
      <c r="E3729" s="613"/>
      <c r="F3729" s="614"/>
      <c r="J3729" s="612"/>
      <c r="N3729" s="668"/>
      <c r="P3729" s="618"/>
      <c r="Q3729" s="618"/>
      <c r="R3729" s="618"/>
      <c r="S3729" s="618"/>
      <c r="T3729" s="618"/>
      <c r="U3729" s="618"/>
      <c r="V3729" s="618"/>
      <c r="W3729" s="618"/>
      <c r="X3729" s="618"/>
      <c r="Y3729" s="618"/>
      <c r="Z3729" s="618"/>
      <c r="AC3729" s="619"/>
      <c r="AD3729" s="620"/>
      <c r="AJ3729" s="668"/>
      <c r="AO3729" s="612"/>
      <c r="AP3729" s="612"/>
      <c r="AY3729" s="623"/>
      <c r="BD3729" s="611"/>
      <c r="BG3729" s="624"/>
      <c r="BH3729" s="625"/>
      <c r="BI3729" s="672"/>
      <c r="BO3729" s="612"/>
      <c r="BY3729" s="669"/>
      <c r="CA3729" s="669"/>
    </row>
    <row r="3730" spans="3:79" s="610" customFormat="1">
      <c r="C3730" s="611"/>
      <c r="D3730" s="612"/>
      <c r="E3730" s="613"/>
      <c r="F3730" s="614"/>
      <c r="J3730" s="612"/>
      <c r="N3730" s="668"/>
      <c r="P3730" s="618"/>
      <c r="Q3730" s="618"/>
      <c r="R3730" s="618"/>
      <c r="S3730" s="618"/>
      <c r="T3730" s="618"/>
      <c r="U3730" s="618"/>
      <c r="V3730" s="618"/>
      <c r="W3730" s="618"/>
      <c r="X3730" s="618"/>
      <c r="Y3730" s="618"/>
      <c r="Z3730" s="618"/>
      <c r="AC3730" s="619"/>
      <c r="AD3730" s="620"/>
      <c r="AJ3730" s="668"/>
      <c r="AO3730" s="612"/>
      <c r="AP3730" s="612"/>
      <c r="AY3730" s="623"/>
      <c r="BD3730" s="611"/>
      <c r="BG3730" s="624"/>
      <c r="BH3730" s="625"/>
      <c r="BI3730" s="672"/>
      <c r="BO3730" s="612"/>
      <c r="BY3730" s="669"/>
      <c r="CA3730" s="669"/>
    </row>
    <row r="3731" spans="3:79" s="610" customFormat="1">
      <c r="C3731" s="611"/>
      <c r="D3731" s="612"/>
      <c r="E3731" s="613"/>
      <c r="F3731" s="614"/>
      <c r="J3731" s="612"/>
      <c r="N3731" s="668"/>
      <c r="P3731" s="618"/>
      <c r="Q3731" s="618"/>
      <c r="R3731" s="618"/>
      <c r="S3731" s="618"/>
      <c r="T3731" s="618"/>
      <c r="U3731" s="618"/>
      <c r="V3731" s="618"/>
      <c r="W3731" s="618"/>
      <c r="X3731" s="618"/>
      <c r="Y3731" s="618"/>
      <c r="Z3731" s="618"/>
      <c r="AC3731" s="619"/>
      <c r="AD3731" s="620"/>
      <c r="AJ3731" s="668"/>
      <c r="AO3731" s="612"/>
      <c r="AP3731" s="612"/>
      <c r="AY3731" s="623"/>
      <c r="BD3731" s="611"/>
      <c r="BG3731" s="624"/>
      <c r="BH3731" s="625"/>
      <c r="BI3731" s="672"/>
      <c r="BO3731" s="612"/>
      <c r="BY3731" s="669"/>
      <c r="CA3731" s="669"/>
    </row>
    <row r="3732" spans="3:79" s="610" customFormat="1">
      <c r="C3732" s="611"/>
      <c r="D3732" s="612"/>
      <c r="E3732" s="613"/>
      <c r="F3732" s="614"/>
      <c r="J3732" s="612"/>
      <c r="N3732" s="668"/>
      <c r="P3732" s="618"/>
      <c r="Q3732" s="618"/>
      <c r="R3732" s="618"/>
      <c r="S3732" s="618"/>
      <c r="T3732" s="618"/>
      <c r="U3732" s="618"/>
      <c r="V3732" s="618"/>
      <c r="W3732" s="618"/>
      <c r="X3732" s="618"/>
      <c r="Y3732" s="618"/>
      <c r="Z3732" s="618"/>
      <c r="AC3732" s="619"/>
      <c r="AD3732" s="620"/>
      <c r="AJ3732" s="668"/>
      <c r="AO3732" s="612"/>
      <c r="AP3732" s="612"/>
      <c r="AY3732" s="623"/>
      <c r="BD3732" s="611"/>
      <c r="BG3732" s="624"/>
      <c r="BH3732" s="625"/>
      <c r="BI3732" s="672"/>
      <c r="BO3732" s="612"/>
      <c r="BY3732" s="669"/>
      <c r="CA3732" s="669"/>
    </row>
    <row r="3733" spans="3:79" s="610" customFormat="1">
      <c r="C3733" s="611"/>
      <c r="D3733" s="612"/>
      <c r="E3733" s="613"/>
      <c r="F3733" s="614"/>
      <c r="J3733" s="612"/>
      <c r="N3733" s="668"/>
      <c r="P3733" s="618"/>
      <c r="Q3733" s="618"/>
      <c r="R3733" s="618"/>
      <c r="S3733" s="618"/>
      <c r="T3733" s="618"/>
      <c r="U3733" s="618"/>
      <c r="V3733" s="618"/>
      <c r="W3733" s="618"/>
      <c r="X3733" s="618"/>
      <c r="Y3733" s="618"/>
      <c r="Z3733" s="618"/>
      <c r="AC3733" s="619"/>
      <c r="AD3733" s="620"/>
      <c r="AJ3733" s="668"/>
      <c r="AO3733" s="612"/>
      <c r="AP3733" s="612"/>
      <c r="AY3733" s="623"/>
      <c r="BD3733" s="611"/>
      <c r="BG3733" s="624"/>
      <c r="BH3733" s="625"/>
      <c r="BI3733" s="672"/>
      <c r="BO3733" s="612"/>
      <c r="BY3733" s="669"/>
      <c r="CA3733" s="669"/>
    </row>
    <row r="3734" spans="3:79" s="610" customFormat="1">
      <c r="C3734" s="611"/>
      <c r="D3734" s="612"/>
      <c r="E3734" s="613"/>
      <c r="F3734" s="614"/>
      <c r="J3734" s="612"/>
      <c r="N3734" s="668"/>
      <c r="P3734" s="618"/>
      <c r="Q3734" s="618"/>
      <c r="R3734" s="618"/>
      <c r="S3734" s="618"/>
      <c r="T3734" s="618"/>
      <c r="U3734" s="618"/>
      <c r="V3734" s="618"/>
      <c r="W3734" s="618"/>
      <c r="X3734" s="618"/>
      <c r="Y3734" s="618"/>
      <c r="Z3734" s="618"/>
      <c r="AC3734" s="619"/>
      <c r="AD3734" s="620"/>
      <c r="AJ3734" s="668"/>
      <c r="AO3734" s="612"/>
      <c r="AP3734" s="612"/>
      <c r="AY3734" s="623"/>
      <c r="BD3734" s="611"/>
      <c r="BG3734" s="624"/>
      <c r="BH3734" s="625"/>
      <c r="BI3734" s="672"/>
      <c r="BO3734" s="612"/>
      <c r="BY3734" s="669"/>
      <c r="CA3734" s="669"/>
    </row>
    <row r="3735" spans="3:79" s="610" customFormat="1">
      <c r="C3735" s="611"/>
      <c r="D3735" s="612"/>
      <c r="E3735" s="613"/>
      <c r="F3735" s="614"/>
      <c r="J3735" s="612"/>
      <c r="N3735" s="668"/>
      <c r="P3735" s="618"/>
      <c r="Q3735" s="618"/>
      <c r="R3735" s="618"/>
      <c r="S3735" s="618"/>
      <c r="T3735" s="618"/>
      <c r="U3735" s="618"/>
      <c r="V3735" s="618"/>
      <c r="W3735" s="618"/>
      <c r="X3735" s="618"/>
      <c r="Y3735" s="618"/>
      <c r="Z3735" s="618"/>
      <c r="AC3735" s="619"/>
      <c r="AD3735" s="620"/>
      <c r="AJ3735" s="668"/>
      <c r="AO3735" s="612"/>
      <c r="AP3735" s="612"/>
      <c r="AY3735" s="623"/>
      <c r="BD3735" s="611"/>
      <c r="BG3735" s="624"/>
      <c r="BH3735" s="625"/>
      <c r="BI3735" s="672"/>
      <c r="BO3735" s="612"/>
      <c r="BY3735" s="669"/>
      <c r="CA3735" s="669"/>
    </row>
    <row r="3736" spans="3:79" s="610" customFormat="1">
      <c r="C3736" s="611"/>
      <c r="D3736" s="612"/>
      <c r="E3736" s="613"/>
      <c r="F3736" s="614"/>
      <c r="J3736" s="612"/>
      <c r="N3736" s="668"/>
      <c r="P3736" s="618"/>
      <c r="Q3736" s="618"/>
      <c r="R3736" s="618"/>
      <c r="S3736" s="618"/>
      <c r="T3736" s="618"/>
      <c r="U3736" s="618"/>
      <c r="V3736" s="618"/>
      <c r="W3736" s="618"/>
      <c r="X3736" s="618"/>
      <c r="Y3736" s="618"/>
      <c r="Z3736" s="618"/>
      <c r="AC3736" s="619"/>
      <c r="AD3736" s="620"/>
      <c r="AJ3736" s="668"/>
      <c r="AO3736" s="612"/>
      <c r="AP3736" s="612"/>
      <c r="AY3736" s="623"/>
      <c r="BD3736" s="611"/>
      <c r="BG3736" s="624"/>
      <c r="BH3736" s="625"/>
      <c r="BI3736" s="672"/>
      <c r="BO3736" s="612"/>
      <c r="BY3736" s="669"/>
      <c r="CA3736" s="669"/>
    </row>
    <row r="3737" spans="3:79" s="610" customFormat="1">
      <c r="C3737" s="611"/>
      <c r="D3737" s="612"/>
      <c r="E3737" s="613"/>
      <c r="F3737" s="614"/>
      <c r="J3737" s="612"/>
      <c r="N3737" s="668"/>
      <c r="P3737" s="618"/>
      <c r="Q3737" s="618"/>
      <c r="R3737" s="618"/>
      <c r="S3737" s="618"/>
      <c r="T3737" s="618"/>
      <c r="U3737" s="618"/>
      <c r="V3737" s="618"/>
      <c r="W3737" s="618"/>
      <c r="X3737" s="618"/>
      <c r="Y3737" s="618"/>
      <c r="Z3737" s="618"/>
      <c r="AC3737" s="619"/>
      <c r="AD3737" s="620"/>
      <c r="AJ3737" s="668"/>
      <c r="AO3737" s="612"/>
      <c r="AP3737" s="612"/>
      <c r="AY3737" s="623"/>
      <c r="BD3737" s="611"/>
      <c r="BG3737" s="624"/>
      <c r="BH3737" s="625"/>
      <c r="BI3737" s="672"/>
      <c r="BO3737" s="612"/>
      <c r="BY3737" s="669"/>
      <c r="CA3737" s="669"/>
    </row>
    <row r="3738" spans="3:79" s="610" customFormat="1">
      <c r="C3738" s="611"/>
      <c r="D3738" s="612"/>
      <c r="E3738" s="613"/>
      <c r="F3738" s="614"/>
      <c r="J3738" s="612"/>
      <c r="N3738" s="668"/>
      <c r="P3738" s="618"/>
      <c r="Q3738" s="618"/>
      <c r="R3738" s="618"/>
      <c r="S3738" s="618"/>
      <c r="T3738" s="618"/>
      <c r="U3738" s="618"/>
      <c r="V3738" s="618"/>
      <c r="W3738" s="618"/>
      <c r="X3738" s="618"/>
      <c r="Y3738" s="618"/>
      <c r="Z3738" s="618"/>
      <c r="AC3738" s="619"/>
      <c r="AD3738" s="620"/>
      <c r="AJ3738" s="668"/>
      <c r="AO3738" s="612"/>
      <c r="AP3738" s="612"/>
      <c r="AY3738" s="623"/>
      <c r="BD3738" s="611"/>
      <c r="BG3738" s="624"/>
      <c r="BH3738" s="625"/>
      <c r="BI3738" s="672"/>
      <c r="BO3738" s="612"/>
      <c r="BY3738" s="669"/>
      <c r="CA3738" s="669"/>
    </row>
    <row r="3739" spans="3:79" s="610" customFormat="1">
      <c r="C3739" s="611"/>
      <c r="D3739" s="612"/>
      <c r="E3739" s="613"/>
      <c r="F3739" s="614"/>
      <c r="J3739" s="612"/>
      <c r="N3739" s="668"/>
      <c r="P3739" s="618"/>
      <c r="Q3739" s="618"/>
      <c r="R3739" s="618"/>
      <c r="S3739" s="618"/>
      <c r="T3739" s="618"/>
      <c r="U3739" s="618"/>
      <c r="V3739" s="618"/>
      <c r="W3739" s="618"/>
      <c r="X3739" s="618"/>
      <c r="Y3739" s="618"/>
      <c r="Z3739" s="618"/>
      <c r="AC3739" s="619"/>
      <c r="AD3739" s="620"/>
      <c r="AJ3739" s="668"/>
      <c r="AO3739" s="612"/>
      <c r="AP3739" s="612"/>
      <c r="AY3739" s="623"/>
      <c r="BD3739" s="611"/>
      <c r="BG3739" s="624"/>
      <c r="BH3739" s="625"/>
      <c r="BI3739" s="672"/>
      <c r="BO3739" s="612"/>
      <c r="BY3739" s="669"/>
      <c r="CA3739" s="669"/>
    </row>
    <row r="3740" spans="3:79" s="610" customFormat="1">
      <c r="C3740" s="611"/>
      <c r="D3740" s="612"/>
      <c r="E3740" s="613"/>
      <c r="F3740" s="614"/>
      <c r="J3740" s="612"/>
      <c r="N3740" s="668"/>
      <c r="P3740" s="618"/>
      <c r="Q3740" s="618"/>
      <c r="R3740" s="618"/>
      <c r="S3740" s="618"/>
      <c r="T3740" s="618"/>
      <c r="U3740" s="618"/>
      <c r="V3740" s="618"/>
      <c r="W3740" s="618"/>
      <c r="X3740" s="618"/>
      <c r="Y3740" s="618"/>
      <c r="Z3740" s="618"/>
      <c r="AC3740" s="619"/>
      <c r="AD3740" s="620"/>
      <c r="AJ3740" s="668"/>
      <c r="AO3740" s="612"/>
      <c r="AP3740" s="612"/>
      <c r="AY3740" s="623"/>
      <c r="BD3740" s="611"/>
      <c r="BG3740" s="624"/>
      <c r="BH3740" s="625"/>
      <c r="BI3740" s="672"/>
      <c r="BO3740" s="612"/>
      <c r="BY3740" s="669"/>
      <c r="CA3740" s="669"/>
    </row>
    <row r="3741" spans="3:79" s="610" customFormat="1">
      <c r="C3741" s="611"/>
      <c r="D3741" s="612"/>
      <c r="E3741" s="613"/>
      <c r="F3741" s="614"/>
      <c r="J3741" s="612"/>
      <c r="N3741" s="668"/>
      <c r="P3741" s="618"/>
      <c r="Q3741" s="618"/>
      <c r="R3741" s="618"/>
      <c r="S3741" s="618"/>
      <c r="T3741" s="618"/>
      <c r="U3741" s="618"/>
      <c r="V3741" s="618"/>
      <c r="W3741" s="618"/>
      <c r="X3741" s="618"/>
      <c r="Y3741" s="618"/>
      <c r="Z3741" s="618"/>
      <c r="AC3741" s="619"/>
      <c r="AD3741" s="620"/>
      <c r="AJ3741" s="668"/>
      <c r="AO3741" s="612"/>
      <c r="AP3741" s="612"/>
      <c r="AY3741" s="623"/>
      <c r="BD3741" s="611"/>
      <c r="BG3741" s="624"/>
      <c r="BH3741" s="625"/>
      <c r="BI3741" s="672"/>
      <c r="BO3741" s="612"/>
      <c r="BY3741" s="669"/>
      <c r="CA3741" s="669"/>
    </row>
    <row r="3742" spans="3:79" s="610" customFormat="1">
      <c r="C3742" s="611"/>
      <c r="D3742" s="612"/>
      <c r="E3742" s="613"/>
      <c r="F3742" s="614"/>
      <c r="J3742" s="612"/>
      <c r="N3742" s="668"/>
      <c r="P3742" s="618"/>
      <c r="Q3742" s="618"/>
      <c r="R3742" s="618"/>
      <c r="S3742" s="618"/>
      <c r="T3742" s="618"/>
      <c r="U3742" s="618"/>
      <c r="V3742" s="618"/>
      <c r="W3742" s="618"/>
      <c r="X3742" s="618"/>
      <c r="Y3742" s="618"/>
      <c r="Z3742" s="618"/>
      <c r="AC3742" s="619"/>
      <c r="AD3742" s="620"/>
      <c r="AJ3742" s="668"/>
      <c r="AO3742" s="612"/>
      <c r="AP3742" s="612"/>
      <c r="AY3742" s="623"/>
      <c r="BD3742" s="611"/>
      <c r="BG3742" s="624"/>
      <c r="BH3742" s="625"/>
      <c r="BI3742" s="672"/>
      <c r="BO3742" s="612"/>
      <c r="BY3742" s="669"/>
      <c r="CA3742" s="669"/>
    </row>
    <row r="3743" spans="3:79" s="610" customFormat="1">
      <c r="C3743" s="611"/>
      <c r="D3743" s="612"/>
      <c r="E3743" s="613"/>
      <c r="F3743" s="614"/>
      <c r="J3743" s="612"/>
      <c r="N3743" s="668"/>
      <c r="P3743" s="618"/>
      <c r="Q3743" s="618"/>
      <c r="R3743" s="618"/>
      <c r="S3743" s="618"/>
      <c r="T3743" s="618"/>
      <c r="U3743" s="618"/>
      <c r="V3743" s="618"/>
      <c r="W3743" s="618"/>
      <c r="X3743" s="618"/>
      <c r="Y3743" s="618"/>
      <c r="Z3743" s="618"/>
      <c r="AC3743" s="619"/>
      <c r="AD3743" s="620"/>
      <c r="AJ3743" s="668"/>
      <c r="AO3743" s="612"/>
      <c r="AP3743" s="612"/>
      <c r="AY3743" s="623"/>
      <c r="BD3743" s="611"/>
      <c r="BG3743" s="624"/>
      <c r="BH3743" s="625"/>
      <c r="BI3743" s="672"/>
      <c r="BO3743" s="612"/>
      <c r="BY3743" s="669"/>
      <c r="CA3743" s="669"/>
    </row>
    <row r="3744" spans="3:79" s="610" customFormat="1">
      <c r="C3744" s="611"/>
      <c r="D3744" s="612"/>
      <c r="E3744" s="613"/>
      <c r="F3744" s="614"/>
      <c r="J3744" s="612"/>
      <c r="N3744" s="668"/>
      <c r="P3744" s="618"/>
      <c r="Q3744" s="618"/>
      <c r="R3744" s="618"/>
      <c r="S3744" s="618"/>
      <c r="T3744" s="618"/>
      <c r="U3744" s="618"/>
      <c r="V3744" s="618"/>
      <c r="W3744" s="618"/>
      <c r="X3744" s="618"/>
      <c r="Y3744" s="618"/>
      <c r="Z3744" s="618"/>
      <c r="AC3744" s="619"/>
      <c r="AD3744" s="620"/>
      <c r="AJ3744" s="668"/>
      <c r="AO3744" s="612"/>
      <c r="AP3744" s="612"/>
      <c r="AY3744" s="623"/>
      <c r="BD3744" s="611"/>
      <c r="BG3744" s="624"/>
      <c r="BH3744" s="625"/>
      <c r="BI3744" s="672"/>
      <c r="BO3744" s="612"/>
      <c r="BY3744" s="669"/>
      <c r="CA3744" s="669"/>
    </row>
    <row r="3745" spans="3:79" s="610" customFormat="1">
      <c r="C3745" s="611"/>
      <c r="D3745" s="612"/>
      <c r="E3745" s="613"/>
      <c r="F3745" s="614"/>
      <c r="J3745" s="612"/>
      <c r="N3745" s="668"/>
      <c r="P3745" s="618"/>
      <c r="Q3745" s="618"/>
      <c r="R3745" s="618"/>
      <c r="S3745" s="618"/>
      <c r="T3745" s="618"/>
      <c r="U3745" s="618"/>
      <c r="V3745" s="618"/>
      <c r="W3745" s="618"/>
      <c r="X3745" s="618"/>
      <c r="Y3745" s="618"/>
      <c r="Z3745" s="618"/>
      <c r="AC3745" s="619"/>
      <c r="AD3745" s="620"/>
      <c r="AJ3745" s="668"/>
      <c r="AO3745" s="612"/>
      <c r="AP3745" s="612"/>
      <c r="AY3745" s="623"/>
      <c r="BD3745" s="611"/>
      <c r="BG3745" s="624"/>
      <c r="BH3745" s="625"/>
      <c r="BI3745" s="672"/>
      <c r="BO3745" s="612"/>
      <c r="BY3745" s="669"/>
      <c r="CA3745" s="669"/>
    </row>
    <row r="3746" spans="3:79" s="610" customFormat="1">
      <c r="C3746" s="611"/>
      <c r="D3746" s="612"/>
      <c r="E3746" s="613"/>
      <c r="F3746" s="614"/>
      <c r="J3746" s="612"/>
      <c r="N3746" s="668"/>
      <c r="P3746" s="618"/>
      <c r="Q3746" s="618"/>
      <c r="R3746" s="618"/>
      <c r="S3746" s="618"/>
      <c r="T3746" s="618"/>
      <c r="U3746" s="618"/>
      <c r="V3746" s="618"/>
      <c r="W3746" s="618"/>
      <c r="X3746" s="618"/>
      <c r="Y3746" s="618"/>
      <c r="Z3746" s="618"/>
      <c r="AC3746" s="619"/>
      <c r="AD3746" s="620"/>
      <c r="AJ3746" s="668"/>
      <c r="AO3746" s="612"/>
      <c r="AP3746" s="612"/>
      <c r="AY3746" s="623"/>
      <c r="BD3746" s="611"/>
      <c r="BG3746" s="624"/>
      <c r="BH3746" s="625"/>
      <c r="BI3746" s="672"/>
      <c r="BO3746" s="612"/>
      <c r="BY3746" s="669"/>
      <c r="CA3746" s="669"/>
    </row>
    <row r="3747" spans="3:79" s="610" customFormat="1">
      <c r="C3747" s="611"/>
      <c r="D3747" s="612"/>
      <c r="E3747" s="613"/>
      <c r="F3747" s="614"/>
      <c r="J3747" s="612"/>
      <c r="N3747" s="668"/>
      <c r="P3747" s="618"/>
      <c r="Q3747" s="618"/>
      <c r="R3747" s="618"/>
      <c r="S3747" s="618"/>
      <c r="T3747" s="618"/>
      <c r="U3747" s="618"/>
      <c r="V3747" s="618"/>
      <c r="W3747" s="618"/>
      <c r="X3747" s="618"/>
      <c r="Y3747" s="618"/>
      <c r="Z3747" s="618"/>
      <c r="AC3747" s="619"/>
      <c r="AD3747" s="620"/>
      <c r="AJ3747" s="668"/>
      <c r="AO3747" s="612"/>
      <c r="AP3747" s="612"/>
      <c r="AY3747" s="623"/>
      <c r="BD3747" s="611"/>
      <c r="BG3747" s="624"/>
      <c r="BH3747" s="625"/>
      <c r="BI3747" s="672"/>
      <c r="BO3747" s="612"/>
      <c r="BY3747" s="669"/>
      <c r="CA3747" s="669"/>
    </row>
    <row r="3748" spans="3:79" s="610" customFormat="1">
      <c r="C3748" s="611"/>
      <c r="D3748" s="612"/>
      <c r="E3748" s="613"/>
      <c r="F3748" s="614"/>
      <c r="J3748" s="612"/>
      <c r="N3748" s="668"/>
      <c r="P3748" s="618"/>
      <c r="Q3748" s="618"/>
      <c r="R3748" s="618"/>
      <c r="S3748" s="618"/>
      <c r="T3748" s="618"/>
      <c r="U3748" s="618"/>
      <c r="V3748" s="618"/>
      <c r="W3748" s="618"/>
      <c r="X3748" s="618"/>
      <c r="Y3748" s="618"/>
      <c r="Z3748" s="618"/>
      <c r="AC3748" s="619"/>
      <c r="AD3748" s="620"/>
      <c r="AJ3748" s="668"/>
      <c r="AO3748" s="612"/>
      <c r="AP3748" s="612"/>
      <c r="AY3748" s="623"/>
      <c r="BD3748" s="611"/>
      <c r="BG3748" s="624"/>
      <c r="BH3748" s="625"/>
      <c r="BI3748" s="672"/>
      <c r="BO3748" s="612"/>
      <c r="BY3748" s="669"/>
      <c r="CA3748" s="669"/>
    </row>
    <row r="3749" spans="3:79" s="610" customFormat="1">
      <c r="C3749" s="611"/>
      <c r="D3749" s="612"/>
      <c r="E3749" s="613"/>
      <c r="F3749" s="614"/>
      <c r="J3749" s="612"/>
      <c r="N3749" s="668"/>
      <c r="P3749" s="618"/>
      <c r="Q3749" s="618"/>
      <c r="R3749" s="618"/>
      <c r="S3749" s="618"/>
      <c r="T3749" s="618"/>
      <c r="U3749" s="618"/>
      <c r="V3749" s="618"/>
      <c r="W3749" s="618"/>
      <c r="X3749" s="618"/>
      <c r="Y3749" s="618"/>
      <c r="Z3749" s="618"/>
      <c r="AC3749" s="619"/>
      <c r="AD3749" s="620"/>
      <c r="AJ3749" s="668"/>
      <c r="AO3749" s="612"/>
      <c r="AP3749" s="612"/>
      <c r="AY3749" s="623"/>
      <c r="BD3749" s="611"/>
      <c r="BG3749" s="624"/>
      <c r="BH3749" s="625"/>
      <c r="BI3749" s="672"/>
      <c r="BO3749" s="612"/>
      <c r="BY3749" s="669"/>
      <c r="CA3749" s="669"/>
    </row>
    <row r="3750" spans="3:79" s="610" customFormat="1">
      <c r="C3750" s="611"/>
      <c r="D3750" s="612"/>
      <c r="E3750" s="613"/>
      <c r="F3750" s="614"/>
      <c r="J3750" s="612"/>
      <c r="N3750" s="668"/>
      <c r="P3750" s="618"/>
      <c r="Q3750" s="618"/>
      <c r="R3750" s="618"/>
      <c r="S3750" s="618"/>
      <c r="T3750" s="618"/>
      <c r="U3750" s="618"/>
      <c r="V3750" s="618"/>
      <c r="W3750" s="618"/>
      <c r="X3750" s="618"/>
      <c r="Y3750" s="618"/>
      <c r="Z3750" s="618"/>
      <c r="AC3750" s="619"/>
      <c r="AD3750" s="620"/>
      <c r="AJ3750" s="668"/>
      <c r="AO3750" s="612"/>
      <c r="AP3750" s="612"/>
      <c r="AY3750" s="623"/>
      <c r="BD3750" s="611"/>
      <c r="BG3750" s="624"/>
      <c r="BH3750" s="625"/>
      <c r="BI3750" s="672"/>
      <c r="BO3750" s="612"/>
      <c r="BY3750" s="669"/>
      <c r="CA3750" s="669"/>
    </row>
    <row r="3751" spans="3:79" s="610" customFormat="1">
      <c r="C3751" s="611"/>
      <c r="D3751" s="612"/>
      <c r="E3751" s="613"/>
      <c r="F3751" s="614"/>
      <c r="J3751" s="612"/>
      <c r="N3751" s="668"/>
      <c r="P3751" s="618"/>
      <c r="Q3751" s="618"/>
      <c r="R3751" s="618"/>
      <c r="S3751" s="618"/>
      <c r="T3751" s="618"/>
      <c r="U3751" s="618"/>
      <c r="V3751" s="618"/>
      <c r="W3751" s="618"/>
      <c r="X3751" s="618"/>
      <c r="Y3751" s="618"/>
      <c r="Z3751" s="618"/>
      <c r="AC3751" s="619"/>
      <c r="AD3751" s="620"/>
      <c r="AJ3751" s="668"/>
      <c r="AO3751" s="612"/>
      <c r="AP3751" s="612"/>
      <c r="AY3751" s="623"/>
      <c r="BD3751" s="611"/>
      <c r="BG3751" s="624"/>
      <c r="BH3751" s="625"/>
      <c r="BI3751" s="672"/>
      <c r="BO3751" s="612"/>
      <c r="BY3751" s="669"/>
      <c r="CA3751" s="669"/>
    </row>
    <row r="3752" spans="3:79" s="610" customFormat="1">
      <c r="C3752" s="611"/>
      <c r="D3752" s="612"/>
      <c r="E3752" s="613"/>
      <c r="F3752" s="614"/>
      <c r="J3752" s="612"/>
      <c r="N3752" s="668"/>
      <c r="P3752" s="618"/>
      <c r="Q3752" s="618"/>
      <c r="R3752" s="618"/>
      <c r="S3752" s="618"/>
      <c r="T3752" s="618"/>
      <c r="U3752" s="618"/>
      <c r="V3752" s="618"/>
      <c r="W3752" s="618"/>
      <c r="X3752" s="618"/>
      <c r="Y3752" s="618"/>
      <c r="Z3752" s="618"/>
      <c r="AC3752" s="619"/>
      <c r="AD3752" s="620"/>
      <c r="AJ3752" s="668"/>
      <c r="AO3752" s="612"/>
      <c r="AP3752" s="612"/>
      <c r="AY3752" s="623"/>
      <c r="BD3752" s="611"/>
      <c r="BG3752" s="624"/>
      <c r="BH3752" s="625"/>
      <c r="BI3752" s="672"/>
      <c r="BO3752" s="612"/>
      <c r="BY3752" s="669"/>
      <c r="CA3752" s="669"/>
    </row>
    <row r="3753" spans="3:79" s="610" customFormat="1">
      <c r="C3753" s="611"/>
      <c r="D3753" s="612"/>
      <c r="E3753" s="613"/>
      <c r="F3753" s="614"/>
      <c r="J3753" s="612"/>
      <c r="N3753" s="668"/>
      <c r="P3753" s="618"/>
      <c r="Q3753" s="618"/>
      <c r="R3753" s="618"/>
      <c r="S3753" s="618"/>
      <c r="T3753" s="618"/>
      <c r="U3753" s="618"/>
      <c r="V3753" s="618"/>
      <c r="W3753" s="618"/>
      <c r="X3753" s="618"/>
      <c r="Y3753" s="618"/>
      <c r="Z3753" s="618"/>
      <c r="AC3753" s="619"/>
      <c r="AD3753" s="620"/>
      <c r="AJ3753" s="668"/>
      <c r="AO3753" s="612"/>
      <c r="AP3753" s="612"/>
      <c r="AY3753" s="623"/>
      <c r="BD3753" s="611"/>
      <c r="BG3753" s="624"/>
      <c r="BH3753" s="625"/>
      <c r="BI3753" s="672"/>
      <c r="BO3753" s="612"/>
      <c r="BY3753" s="669"/>
      <c r="CA3753" s="669"/>
    </row>
    <row r="3754" spans="3:79" s="610" customFormat="1">
      <c r="C3754" s="611"/>
      <c r="D3754" s="612"/>
      <c r="E3754" s="613"/>
      <c r="F3754" s="614"/>
      <c r="J3754" s="612"/>
      <c r="N3754" s="668"/>
      <c r="P3754" s="618"/>
      <c r="Q3754" s="618"/>
      <c r="R3754" s="618"/>
      <c r="S3754" s="618"/>
      <c r="T3754" s="618"/>
      <c r="U3754" s="618"/>
      <c r="V3754" s="618"/>
      <c r="W3754" s="618"/>
      <c r="X3754" s="618"/>
      <c r="Y3754" s="618"/>
      <c r="Z3754" s="618"/>
      <c r="AC3754" s="619"/>
      <c r="AD3754" s="620"/>
      <c r="AJ3754" s="668"/>
      <c r="AO3754" s="612"/>
      <c r="AP3754" s="612"/>
      <c r="AY3754" s="623"/>
      <c r="BD3754" s="611"/>
      <c r="BG3754" s="624"/>
      <c r="BH3754" s="625"/>
      <c r="BI3754" s="672"/>
      <c r="BO3754" s="612"/>
      <c r="BY3754" s="669"/>
      <c r="CA3754" s="669"/>
    </row>
    <row r="3755" spans="3:79" s="610" customFormat="1">
      <c r="C3755" s="611"/>
      <c r="D3755" s="612"/>
      <c r="E3755" s="613"/>
      <c r="F3755" s="614"/>
      <c r="J3755" s="612"/>
      <c r="N3755" s="668"/>
      <c r="P3755" s="618"/>
      <c r="Q3755" s="618"/>
      <c r="R3755" s="618"/>
      <c r="S3755" s="618"/>
      <c r="T3755" s="618"/>
      <c r="U3755" s="618"/>
      <c r="V3755" s="618"/>
      <c r="W3755" s="618"/>
      <c r="X3755" s="618"/>
      <c r="Y3755" s="618"/>
      <c r="Z3755" s="618"/>
      <c r="AC3755" s="619"/>
      <c r="AD3755" s="620"/>
      <c r="AJ3755" s="668"/>
      <c r="AO3755" s="612"/>
      <c r="AP3755" s="612"/>
      <c r="AY3755" s="623"/>
      <c r="BD3755" s="611"/>
      <c r="BG3755" s="624"/>
      <c r="BH3755" s="625"/>
      <c r="BI3755" s="672"/>
      <c r="BO3755" s="612"/>
      <c r="BY3755" s="669"/>
      <c r="CA3755" s="669"/>
    </row>
    <row r="3756" spans="3:79" s="610" customFormat="1">
      <c r="C3756" s="611"/>
      <c r="D3756" s="612"/>
      <c r="E3756" s="613"/>
      <c r="F3756" s="614"/>
      <c r="J3756" s="612"/>
      <c r="N3756" s="668"/>
      <c r="P3756" s="618"/>
      <c r="Q3756" s="618"/>
      <c r="R3756" s="618"/>
      <c r="S3756" s="618"/>
      <c r="T3756" s="618"/>
      <c r="U3756" s="618"/>
      <c r="V3756" s="618"/>
      <c r="W3756" s="618"/>
      <c r="X3756" s="618"/>
      <c r="Y3756" s="618"/>
      <c r="Z3756" s="618"/>
      <c r="AC3756" s="619"/>
      <c r="AD3756" s="620"/>
      <c r="AJ3756" s="668"/>
      <c r="AO3756" s="612"/>
      <c r="AP3756" s="612"/>
      <c r="AY3756" s="623"/>
      <c r="BD3756" s="611"/>
      <c r="BG3756" s="624"/>
      <c r="BH3756" s="625"/>
      <c r="BI3756" s="672"/>
      <c r="BO3756" s="612"/>
      <c r="BY3756" s="669"/>
      <c r="CA3756" s="669"/>
    </row>
    <row r="3757" spans="3:79" s="610" customFormat="1">
      <c r="C3757" s="611"/>
      <c r="D3757" s="612"/>
      <c r="E3757" s="613"/>
      <c r="F3757" s="614"/>
      <c r="J3757" s="612"/>
      <c r="N3757" s="668"/>
      <c r="P3757" s="618"/>
      <c r="Q3757" s="618"/>
      <c r="R3757" s="618"/>
      <c r="S3757" s="618"/>
      <c r="T3757" s="618"/>
      <c r="U3757" s="618"/>
      <c r="V3757" s="618"/>
      <c r="W3757" s="618"/>
      <c r="X3757" s="618"/>
      <c r="Y3757" s="618"/>
      <c r="Z3757" s="618"/>
      <c r="AC3757" s="619"/>
      <c r="AD3757" s="620"/>
      <c r="AJ3757" s="668"/>
      <c r="AO3757" s="612"/>
      <c r="AP3757" s="612"/>
      <c r="AY3757" s="623"/>
      <c r="BD3757" s="611"/>
      <c r="BG3757" s="624"/>
      <c r="BH3757" s="625"/>
      <c r="BI3757" s="672"/>
      <c r="BO3757" s="612"/>
      <c r="BY3757" s="669"/>
      <c r="CA3757" s="669"/>
    </row>
    <row r="3758" spans="3:79" s="610" customFormat="1">
      <c r="C3758" s="611"/>
      <c r="D3758" s="612"/>
      <c r="E3758" s="613"/>
      <c r="F3758" s="614"/>
      <c r="J3758" s="612"/>
      <c r="N3758" s="668"/>
      <c r="P3758" s="618"/>
      <c r="Q3758" s="618"/>
      <c r="R3758" s="618"/>
      <c r="S3758" s="618"/>
      <c r="T3758" s="618"/>
      <c r="U3758" s="618"/>
      <c r="V3758" s="618"/>
      <c r="W3758" s="618"/>
      <c r="X3758" s="618"/>
      <c r="Y3758" s="618"/>
      <c r="Z3758" s="618"/>
      <c r="AC3758" s="619"/>
      <c r="AD3758" s="620"/>
      <c r="AJ3758" s="668"/>
      <c r="AO3758" s="612"/>
      <c r="AP3758" s="612"/>
      <c r="AY3758" s="623"/>
      <c r="BD3758" s="611"/>
      <c r="BG3758" s="624"/>
      <c r="BH3758" s="625"/>
      <c r="BI3758" s="672"/>
      <c r="BO3758" s="612"/>
      <c r="BY3758" s="669"/>
      <c r="CA3758" s="669"/>
    </row>
    <row r="3759" spans="3:79" s="610" customFormat="1">
      <c r="C3759" s="611"/>
      <c r="D3759" s="612"/>
      <c r="E3759" s="613"/>
      <c r="F3759" s="614"/>
      <c r="J3759" s="612"/>
      <c r="N3759" s="668"/>
      <c r="P3759" s="618"/>
      <c r="Q3759" s="618"/>
      <c r="R3759" s="618"/>
      <c r="S3759" s="618"/>
      <c r="T3759" s="618"/>
      <c r="U3759" s="618"/>
      <c r="V3759" s="618"/>
      <c r="W3759" s="618"/>
      <c r="X3759" s="618"/>
      <c r="Y3759" s="618"/>
      <c r="Z3759" s="618"/>
      <c r="AC3759" s="619"/>
      <c r="AD3759" s="620"/>
      <c r="AJ3759" s="668"/>
      <c r="AO3759" s="612"/>
      <c r="AP3759" s="612"/>
      <c r="AY3759" s="623"/>
      <c r="BD3759" s="611"/>
      <c r="BG3759" s="624"/>
      <c r="BH3759" s="625"/>
      <c r="BI3759" s="672"/>
      <c r="BO3759" s="612"/>
      <c r="BY3759" s="669"/>
      <c r="CA3759" s="669"/>
    </row>
    <row r="3760" spans="3:79" s="610" customFormat="1">
      <c r="C3760" s="611"/>
      <c r="D3760" s="612"/>
      <c r="E3760" s="613"/>
      <c r="F3760" s="614"/>
      <c r="J3760" s="612"/>
      <c r="N3760" s="668"/>
      <c r="P3760" s="618"/>
      <c r="Q3760" s="618"/>
      <c r="R3760" s="618"/>
      <c r="S3760" s="618"/>
      <c r="T3760" s="618"/>
      <c r="U3760" s="618"/>
      <c r="V3760" s="618"/>
      <c r="W3760" s="618"/>
      <c r="X3760" s="618"/>
      <c r="Y3760" s="618"/>
      <c r="Z3760" s="618"/>
      <c r="AC3760" s="619"/>
      <c r="AD3760" s="620"/>
      <c r="AJ3760" s="668"/>
      <c r="AO3760" s="612"/>
      <c r="AP3760" s="612"/>
      <c r="AY3760" s="623"/>
      <c r="BD3760" s="611"/>
      <c r="BG3760" s="624"/>
      <c r="BH3760" s="625"/>
      <c r="BI3760" s="672"/>
      <c r="BO3760" s="612"/>
      <c r="BY3760" s="669"/>
      <c r="CA3760" s="669"/>
    </row>
    <row r="3761" spans="3:79" s="610" customFormat="1">
      <c r="C3761" s="611"/>
      <c r="D3761" s="612"/>
      <c r="E3761" s="613"/>
      <c r="F3761" s="614"/>
      <c r="J3761" s="612"/>
      <c r="N3761" s="668"/>
      <c r="P3761" s="618"/>
      <c r="Q3761" s="618"/>
      <c r="R3761" s="618"/>
      <c r="S3761" s="618"/>
      <c r="T3761" s="618"/>
      <c r="U3761" s="618"/>
      <c r="V3761" s="618"/>
      <c r="W3761" s="618"/>
      <c r="X3761" s="618"/>
      <c r="Y3761" s="618"/>
      <c r="Z3761" s="618"/>
      <c r="AC3761" s="619"/>
      <c r="AD3761" s="620"/>
      <c r="AJ3761" s="668"/>
      <c r="AO3761" s="612"/>
      <c r="AP3761" s="612"/>
      <c r="AY3761" s="623"/>
      <c r="BD3761" s="611"/>
      <c r="BG3761" s="624"/>
      <c r="BH3761" s="625"/>
      <c r="BI3761" s="672"/>
      <c r="BO3761" s="612"/>
      <c r="BY3761" s="669"/>
      <c r="CA3761" s="669"/>
    </row>
    <row r="3762" spans="3:79" s="610" customFormat="1">
      <c r="C3762" s="611"/>
      <c r="D3762" s="612"/>
      <c r="E3762" s="613"/>
      <c r="F3762" s="614"/>
      <c r="J3762" s="612"/>
      <c r="N3762" s="668"/>
      <c r="P3762" s="618"/>
      <c r="Q3762" s="618"/>
      <c r="R3762" s="618"/>
      <c r="S3762" s="618"/>
      <c r="T3762" s="618"/>
      <c r="U3762" s="618"/>
      <c r="V3762" s="618"/>
      <c r="W3762" s="618"/>
      <c r="X3762" s="618"/>
      <c r="Y3762" s="618"/>
      <c r="Z3762" s="618"/>
      <c r="AC3762" s="619"/>
      <c r="AD3762" s="620"/>
      <c r="AJ3762" s="668"/>
      <c r="AO3762" s="612"/>
      <c r="AP3762" s="612"/>
      <c r="AY3762" s="623"/>
      <c r="BD3762" s="611"/>
      <c r="BG3762" s="624"/>
      <c r="BH3762" s="625"/>
      <c r="BI3762" s="672"/>
      <c r="BO3762" s="612"/>
      <c r="BY3762" s="669"/>
      <c r="CA3762" s="669"/>
    </row>
    <row r="3763" spans="3:79" s="610" customFormat="1">
      <c r="C3763" s="611"/>
      <c r="D3763" s="612"/>
      <c r="E3763" s="613"/>
      <c r="F3763" s="614"/>
      <c r="J3763" s="612"/>
      <c r="N3763" s="668"/>
      <c r="P3763" s="618"/>
      <c r="Q3763" s="618"/>
      <c r="R3763" s="618"/>
      <c r="S3763" s="618"/>
      <c r="T3763" s="618"/>
      <c r="U3763" s="618"/>
      <c r="V3763" s="618"/>
      <c r="W3763" s="618"/>
      <c r="X3763" s="618"/>
      <c r="Y3763" s="618"/>
      <c r="Z3763" s="618"/>
      <c r="AC3763" s="619"/>
      <c r="AD3763" s="620"/>
      <c r="AJ3763" s="668"/>
      <c r="AO3763" s="612"/>
      <c r="AP3763" s="612"/>
      <c r="AY3763" s="623"/>
      <c r="BD3763" s="611"/>
      <c r="BG3763" s="624"/>
      <c r="BH3763" s="625"/>
      <c r="BI3763" s="672"/>
      <c r="BO3763" s="612"/>
      <c r="BY3763" s="669"/>
      <c r="CA3763" s="669"/>
    </row>
    <row r="3764" spans="3:79" s="610" customFormat="1">
      <c r="C3764" s="611"/>
      <c r="D3764" s="612"/>
      <c r="E3764" s="613"/>
      <c r="F3764" s="614"/>
      <c r="J3764" s="612"/>
      <c r="N3764" s="668"/>
      <c r="P3764" s="618"/>
      <c r="Q3764" s="618"/>
      <c r="R3764" s="618"/>
      <c r="S3764" s="618"/>
      <c r="T3764" s="618"/>
      <c r="U3764" s="618"/>
      <c r="V3764" s="618"/>
      <c r="W3764" s="618"/>
      <c r="X3764" s="618"/>
      <c r="Y3764" s="618"/>
      <c r="Z3764" s="618"/>
      <c r="AC3764" s="619"/>
      <c r="AD3764" s="620"/>
      <c r="AJ3764" s="668"/>
      <c r="AO3764" s="612"/>
      <c r="AP3764" s="612"/>
      <c r="AY3764" s="623"/>
      <c r="BD3764" s="611"/>
      <c r="BG3764" s="624"/>
      <c r="BH3764" s="625"/>
      <c r="BI3764" s="672"/>
      <c r="BO3764" s="612"/>
      <c r="BY3764" s="669"/>
      <c r="CA3764" s="669"/>
    </row>
    <row r="3765" spans="3:79" s="610" customFormat="1">
      <c r="C3765" s="611"/>
      <c r="D3765" s="612"/>
      <c r="E3765" s="613"/>
      <c r="F3765" s="614"/>
      <c r="J3765" s="612"/>
      <c r="N3765" s="668"/>
      <c r="P3765" s="618"/>
      <c r="Q3765" s="618"/>
      <c r="R3765" s="618"/>
      <c r="S3765" s="618"/>
      <c r="T3765" s="618"/>
      <c r="U3765" s="618"/>
      <c r="V3765" s="618"/>
      <c r="W3765" s="618"/>
      <c r="X3765" s="618"/>
      <c r="Y3765" s="618"/>
      <c r="Z3765" s="618"/>
      <c r="AC3765" s="619"/>
      <c r="AD3765" s="620"/>
      <c r="AJ3765" s="668"/>
      <c r="AO3765" s="612"/>
      <c r="AP3765" s="612"/>
      <c r="AY3765" s="623"/>
      <c r="BD3765" s="611"/>
      <c r="BG3765" s="624"/>
      <c r="BH3765" s="625"/>
      <c r="BI3765" s="672"/>
      <c r="BO3765" s="612"/>
      <c r="BY3765" s="669"/>
      <c r="CA3765" s="669"/>
    </row>
    <row r="3766" spans="3:79" s="610" customFormat="1">
      <c r="C3766" s="611"/>
      <c r="D3766" s="612"/>
      <c r="E3766" s="613"/>
      <c r="F3766" s="614"/>
      <c r="J3766" s="612"/>
      <c r="N3766" s="668"/>
      <c r="P3766" s="618"/>
      <c r="Q3766" s="618"/>
      <c r="R3766" s="618"/>
      <c r="S3766" s="618"/>
      <c r="T3766" s="618"/>
      <c r="U3766" s="618"/>
      <c r="V3766" s="618"/>
      <c r="W3766" s="618"/>
      <c r="X3766" s="618"/>
      <c r="Y3766" s="618"/>
      <c r="Z3766" s="618"/>
      <c r="AC3766" s="619"/>
      <c r="AD3766" s="620"/>
      <c r="AJ3766" s="668"/>
      <c r="AO3766" s="612"/>
      <c r="AP3766" s="612"/>
      <c r="AY3766" s="623"/>
      <c r="BD3766" s="611"/>
      <c r="BG3766" s="624"/>
      <c r="BH3766" s="625"/>
      <c r="BI3766" s="672"/>
      <c r="BO3766" s="612"/>
      <c r="BY3766" s="669"/>
      <c r="CA3766" s="669"/>
    </row>
    <row r="3767" spans="3:79" s="610" customFormat="1">
      <c r="C3767" s="611"/>
      <c r="D3767" s="612"/>
      <c r="E3767" s="613"/>
      <c r="F3767" s="614"/>
      <c r="J3767" s="612"/>
      <c r="N3767" s="668"/>
      <c r="P3767" s="618"/>
      <c r="Q3767" s="618"/>
      <c r="R3767" s="618"/>
      <c r="S3767" s="618"/>
      <c r="T3767" s="618"/>
      <c r="U3767" s="618"/>
      <c r="V3767" s="618"/>
      <c r="W3767" s="618"/>
      <c r="X3767" s="618"/>
      <c r="Y3767" s="618"/>
      <c r="Z3767" s="618"/>
      <c r="AC3767" s="619"/>
      <c r="AD3767" s="620"/>
      <c r="AJ3767" s="668"/>
      <c r="AO3767" s="612"/>
      <c r="AP3767" s="612"/>
      <c r="AY3767" s="623"/>
      <c r="BD3767" s="611"/>
      <c r="BG3767" s="624"/>
      <c r="BH3767" s="625"/>
      <c r="BI3767" s="672"/>
      <c r="BO3767" s="612"/>
      <c r="BY3767" s="669"/>
      <c r="CA3767" s="669"/>
    </row>
    <row r="3768" spans="3:79" s="610" customFormat="1">
      <c r="C3768" s="611"/>
      <c r="D3768" s="612"/>
      <c r="E3768" s="613"/>
      <c r="F3768" s="614"/>
      <c r="J3768" s="612"/>
      <c r="N3768" s="668"/>
      <c r="P3768" s="618"/>
      <c r="Q3768" s="618"/>
      <c r="R3768" s="618"/>
      <c r="S3768" s="618"/>
      <c r="T3768" s="618"/>
      <c r="U3768" s="618"/>
      <c r="V3768" s="618"/>
      <c r="W3768" s="618"/>
      <c r="X3768" s="618"/>
      <c r="Y3768" s="618"/>
      <c r="Z3768" s="618"/>
      <c r="AC3768" s="619"/>
      <c r="AD3768" s="620"/>
      <c r="AJ3768" s="668"/>
      <c r="AO3768" s="612"/>
      <c r="AP3768" s="612"/>
      <c r="AY3768" s="623"/>
      <c r="BD3768" s="611"/>
      <c r="BG3768" s="624"/>
      <c r="BH3768" s="625"/>
      <c r="BI3768" s="672"/>
      <c r="BO3768" s="612"/>
      <c r="BY3768" s="669"/>
      <c r="CA3768" s="669"/>
    </row>
    <row r="3769" spans="3:79" s="610" customFormat="1">
      <c r="C3769" s="611"/>
      <c r="D3769" s="612"/>
      <c r="E3769" s="613"/>
      <c r="F3769" s="614"/>
      <c r="J3769" s="612"/>
      <c r="N3769" s="668"/>
      <c r="P3769" s="618"/>
      <c r="Q3769" s="618"/>
      <c r="R3769" s="618"/>
      <c r="S3769" s="618"/>
      <c r="T3769" s="618"/>
      <c r="U3769" s="618"/>
      <c r="V3769" s="618"/>
      <c r="W3769" s="618"/>
      <c r="X3769" s="618"/>
      <c r="Y3769" s="618"/>
      <c r="Z3769" s="618"/>
      <c r="AC3769" s="619"/>
      <c r="AD3769" s="620"/>
      <c r="AJ3769" s="668"/>
      <c r="AO3769" s="612"/>
      <c r="AP3769" s="612"/>
      <c r="AY3769" s="623"/>
      <c r="BD3769" s="611"/>
      <c r="BG3769" s="624"/>
      <c r="BH3769" s="625"/>
      <c r="BI3769" s="672"/>
      <c r="BO3769" s="612"/>
      <c r="BY3769" s="669"/>
      <c r="CA3769" s="669"/>
    </row>
    <row r="3770" spans="3:79" s="610" customFormat="1">
      <c r="C3770" s="611"/>
      <c r="D3770" s="612"/>
      <c r="E3770" s="613"/>
      <c r="F3770" s="614"/>
      <c r="J3770" s="612"/>
      <c r="N3770" s="668"/>
      <c r="P3770" s="618"/>
      <c r="Q3770" s="618"/>
      <c r="R3770" s="618"/>
      <c r="S3770" s="618"/>
      <c r="T3770" s="618"/>
      <c r="U3770" s="618"/>
      <c r="V3770" s="618"/>
      <c r="W3770" s="618"/>
      <c r="X3770" s="618"/>
      <c r="Y3770" s="618"/>
      <c r="Z3770" s="618"/>
      <c r="AC3770" s="619"/>
      <c r="AD3770" s="620"/>
      <c r="AJ3770" s="668"/>
      <c r="AO3770" s="612"/>
      <c r="AP3770" s="612"/>
      <c r="AY3770" s="623"/>
      <c r="BD3770" s="611"/>
      <c r="BG3770" s="624"/>
      <c r="BH3770" s="625"/>
      <c r="BI3770" s="672"/>
      <c r="BO3770" s="612"/>
      <c r="BY3770" s="669"/>
      <c r="CA3770" s="669"/>
    </row>
    <row r="3771" spans="3:79" s="610" customFormat="1">
      <c r="C3771" s="611"/>
      <c r="D3771" s="612"/>
      <c r="E3771" s="613"/>
      <c r="F3771" s="614"/>
      <c r="J3771" s="612"/>
      <c r="N3771" s="668"/>
      <c r="P3771" s="618"/>
      <c r="Q3771" s="618"/>
      <c r="R3771" s="618"/>
      <c r="S3771" s="618"/>
      <c r="T3771" s="618"/>
      <c r="U3771" s="618"/>
      <c r="V3771" s="618"/>
      <c r="W3771" s="618"/>
      <c r="X3771" s="618"/>
      <c r="Y3771" s="618"/>
      <c r="Z3771" s="618"/>
      <c r="AC3771" s="619"/>
      <c r="AD3771" s="620"/>
      <c r="AJ3771" s="668"/>
      <c r="AO3771" s="612"/>
      <c r="AP3771" s="612"/>
      <c r="AY3771" s="623"/>
      <c r="BD3771" s="611"/>
      <c r="BG3771" s="624"/>
      <c r="BH3771" s="625"/>
      <c r="BI3771" s="672"/>
      <c r="BO3771" s="612"/>
      <c r="BY3771" s="669"/>
      <c r="CA3771" s="669"/>
    </row>
    <row r="3772" spans="3:79" s="610" customFormat="1">
      <c r="C3772" s="611"/>
      <c r="D3772" s="612"/>
      <c r="E3772" s="613"/>
      <c r="F3772" s="614"/>
      <c r="J3772" s="612"/>
      <c r="N3772" s="668"/>
      <c r="P3772" s="618"/>
      <c r="Q3772" s="618"/>
      <c r="R3772" s="618"/>
      <c r="S3772" s="618"/>
      <c r="T3772" s="618"/>
      <c r="U3772" s="618"/>
      <c r="V3772" s="618"/>
      <c r="W3772" s="618"/>
      <c r="X3772" s="618"/>
      <c r="Y3772" s="618"/>
      <c r="Z3772" s="618"/>
      <c r="AC3772" s="619"/>
      <c r="AD3772" s="620"/>
      <c r="AJ3772" s="668"/>
      <c r="AO3772" s="612"/>
      <c r="AP3772" s="612"/>
      <c r="AY3772" s="623"/>
      <c r="BD3772" s="611"/>
      <c r="BG3772" s="624"/>
      <c r="BH3772" s="625"/>
      <c r="BI3772" s="672"/>
      <c r="BO3772" s="612"/>
      <c r="BY3772" s="669"/>
      <c r="CA3772" s="669"/>
    </row>
    <row r="3773" spans="3:79" s="610" customFormat="1">
      <c r="C3773" s="611"/>
      <c r="D3773" s="612"/>
      <c r="E3773" s="613"/>
      <c r="F3773" s="614"/>
      <c r="J3773" s="612"/>
      <c r="N3773" s="668"/>
      <c r="P3773" s="618"/>
      <c r="Q3773" s="618"/>
      <c r="R3773" s="618"/>
      <c r="S3773" s="618"/>
      <c r="T3773" s="618"/>
      <c r="U3773" s="618"/>
      <c r="V3773" s="618"/>
      <c r="W3773" s="618"/>
      <c r="X3773" s="618"/>
      <c r="Y3773" s="618"/>
      <c r="Z3773" s="618"/>
      <c r="AC3773" s="619"/>
      <c r="AD3773" s="620"/>
      <c r="AJ3773" s="668"/>
      <c r="AO3773" s="612"/>
      <c r="AP3773" s="612"/>
      <c r="AY3773" s="623"/>
      <c r="BD3773" s="611"/>
      <c r="BG3773" s="624"/>
      <c r="BH3773" s="625"/>
      <c r="BI3773" s="672"/>
      <c r="BO3773" s="612"/>
      <c r="BY3773" s="669"/>
      <c r="CA3773" s="669"/>
    </row>
    <row r="3774" spans="3:79" s="610" customFormat="1">
      <c r="C3774" s="611"/>
      <c r="D3774" s="612"/>
      <c r="E3774" s="613"/>
      <c r="F3774" s="614"/>
      <c r="J3774" s="612"/>
      <c r="N3774" s="668"/>
      <c r="P3774" s="618"/>
      <c r="Q3774" s="618"/>
      <c r="R3774" s="618"/>
      <c r="S3774" s="618"/>
      <c r="T3774" s="618"/>
      <c r="U3774" s="618"/>
      <c r="V3774" s="618"/>
      <c r="W3774" s="618"/>
      <c r="X3774" s="618"/>
      <c r="Y3774" s="618"/>
      <c r="Z3774" s="618"/>
      <c r="AC3774" s="619"/>
      <c r="AD3774" s="620"/>
      <c r="AJ3774" s="668"/>
      <c r="AO3774" s="612"/>
      <c r="AP3774" s="612"/>
      <c r="AY3774" s="623"/>
      <c r="BD3774" s="611"/>
      <c r="BG3774" s="624"/>
      <c r="BH3774" s="625"/>
      <c r="BI3774" s="672"/>
      <c r="BO3774" s="612"/>
      <c r="BY3774" s="669"/>
      <c r="CA3774" s="669"/>
    </row>
    <row r="3775" spans="3:79" s="610" customFormat="1">
      <c r="C3775" s="611"/>
      <c r="D3775" s="612"/>
      <c r="E3775" s="613"/>
      <c r="F3775" s="614"/>
      <c r="J3775" s="612"/>
      <c r="N3775" s="668"/>
      <c r="P3775" s="618"/>
      <c r="Q3775" s="618"/>
      <c r="R3775" s="618"/>
      <c r="S3775" s="618"/>
      <c r="T3775" s="618"/>
      <c r="U3775" s="618"/>
      <c r="V3775" s="618"/>
      <c r="W3775" s="618"/>
      <c r="X3775" s="618"/>
      <c r="Y3775" s="618"/>
      <c r="Z3775" s="618"/>
      <c r="AC3775" s="619"/>
      <c r="AD3775" s="620"/>
      <c r="AJ3775" s="668"/>
      <c r="AO3775" s="612"/>
      <c r="AP3775" s="612"/>
      <c r="AY3775" s="623"/>
      <c r="BD3775" s="611"/>
      <c r="BG3775" s="624"/>
      <c r="BH3775" s="625"/>
      <c r="BI3775" s="672"/>
      <c r="BO3775" s="612"/>
      <c r="BY3775" s="669"/>
      <c r="CA3775" s="669"/>
    </row>
    <row r="3776" spans="3:79" s="610" customFormat="1">
      <c r="C3776" s="611"/>
      <c r="D3776" s="612"/>
      <c r="E3776" s="613"/>
      <c r="F3776" s="614"/>
      <c r="J3776" s="612"/>
      <c r="N3776" s="668"/>
      <c r="P3776" s="618"/>
      <c r="Q3776" s="618"/>
      <c r="R3776" s="618"/>
      <c r="S3776" s="618"/>
      <c r="T3776" s="618"/>
      <c r="U3776" s="618"/>
      <c r="V3776" s="618"/>
      <c r="W3776" s="618"/>
      <c r="X3776" s="618"/>
      <c r="Y3776" s="618"/>
      <c r="Z3776" s="618"/>
      <c r="AC3776" s="619"/>
      <c r="AD3776" s="620"/>
      <c r="AJ3776" s="668"/>
      <c r="AO3776" s="612"/>
      <c r="AP3776" s="612"/>
      <c r="AY3776" s="623"/>
      <c r="BD3776" s="611"/>
      <c r="BG3776" s="624"/>
      <c r="BH3776" s="625"/>
      <c r="BI3776" s="672"/>
      <c r="BO3776" s="612"/>
      <c r="BY3776" s="669"/>
      <c r="CA3776" s="669"/>
    </row>
    <row r="3777" spans="3:79" s="610" customFormat="1">
      <c r="C3777" s="611"/>
      <c r="D3777" s="612"/>
      <c r="E3777" s="613"/>
      <c r="F3777" s="614"/>
      <c r="J3777" s="612"/>
      <c r="N3777" s="668"/>
      <c r="P3777" s="618"/>
      <c r="Q3777" s="618"/>
      <c r="R3777" s="618"/>
      <c r="S3777" s="618"/>
      <c r="T3777" s="618"/>
      <c r="U3777" s="618"/>
      <c r="V3777" s="618"/>
      <c r="W3777" s="618"/>
      <c r="X3777" s="618"/>
      <c r="Y3777" s="618"/>
      <c r="Z3777" s="618"/>
      <c r="AC3777" s="619"/>
      <c r="AD3777" s="620"/>
      <c r="AJ3777" s="668"/>
      <c r="AO3777" s="612"/>
      <c r="AP3777" s="612"/>
      <c r="AY3777" s="623"/>
      <c r="BD3777" s="611"/>
      <c r="BG3777" s="624"/>
      <c r="BH3777" s="625"/>
      <c r="BI3777" s="672"/>
      <c r="BO3777" s="612"/>
      <c r="BY3777" s="669"/>
      <c r="CA3777" s="669"/>
    </row>
    <row r="3778" spans="3:79" s="610" customFormat="1">
      <c r="C3778" s="611"/>
      <c r="D3778" s="612"/>
      <c r="E3778" s="613"/>
      <c r="F3778" s="614"/>
      <c r="J3778" s="612"/>
      <c r="N3778" s="668"/>
      <c r="P3778" s="618"/>
      <c r="Q3778" s="618"/>
      <c r="R3778" s="618"/>
      <c r="S3778" s="618"/>
      <c r="T3778" s="618"/>
      <c r="U3778" s="618"/>
      <c r="V3778" s="618"/>
      <c r="W3778" s="618"/>
      <c r="X3778" s="618"/>
      <c r="Y3778" s="618"/>
      <c r="Z3778" s="618"/>
      <c r="AC3778" s="619"/>
      <c r="AD3778" s="620"/>
      <c r="AJ3778" s="668"/>
      <c r="AO3778" s="612"/>
      <c r="AP3778" s="612"/>
      <c r="AY3778" s="623"/>
      <c r="BD3778" s="611"/>
      <c r="BG3778" s="624"/>
      <c r="BH3778" s="625"/>
      <c r="BI3778" s="672"/>
      <c r="BO3778" s="612"/>
      <c r="BY3778" s="669"/>
      <c r="CA3778" s="669"/>
    </row>
    <row r="3779" spans="3:79" s="610" customFormat="1">
      <c r="C3779" s="611"/>
      <c r="D3779" s="612"/>
      <c r="E3779" s="613"/>
      <c r="F3779" s="614"/>
      <c r="J3779" s="612"/>
      <c r="N3779" s="668"/>
      <c r="P3779" s="618"/>
      <c r="Q3779" s="618"/>
      <c r="R3779" s="618"/>
      <c r="S3779" s="618"/>
      <c r="T3779" s="618"/>
      <c r="U3779" s="618"/>
      <c r="V3779" s="618"/>
      <c r="W3779" s="618"/>
      <c r="X3779" s="618"/>
      <c r="Y3779" s="618"/>
      <c r="Z3779" s="618"/>
      <c r="AC3779" s="619"/>
      <c r="AD3779" s="620"/>
      <c r="AJ3779" s="668"/>
      <c r="AO3779" s="612"/>
      <c r="AP3779" s="612"/>
      <c r="AY3779" s="623"/>
      <c r="BD3779" s="611"/>
      <c r="BG3779" s="624"/>
      <c r="BH3779" s="625"/>
      <c r="BI3779" s="672"/>
      <c r="BO3779" s="612"/>
      <c r="BY3779" s="669"/>
      <c r="CA3779" s="669"/>
    </row>
    <row r="3780" spans="3:79" s="610" customFormat="1">
      <c r="C3780" s="611"/>
      <c r="D3780" s="612"/>
      <c r="E3780" s="613"/>
      <c r="F3780" s="614"/>
      <c r="J3780" s="612"/>
      <c r="N3780" s="668"/>
      <c r="P3780" s="618"/>
      <c r="Q3780" s="618"/>
      <c r="R3780" s="618"/>
      <c r="S3780" s="618"/>
      <c r="T3780" s="618"/>
      <c r="U3780" s="618"/>
      <c r="V3780" s="618"/>
      <c r="W3780" s="618"/>
      <c r="X3780" s="618"/>
      <c r="Y3780" s="618"/>
      <c r="Z3780" s="618"/>
      <c r="AC3780" s="619"/>
      <c r="AD3780" s="620"/>
      <c r="AJ3780" s="668"/>
      <c r="AO3780" s="612"/>
      <c r="AP3780" s="612"/>
      <c r="AY3780" s="623"/>
      <c r="BD3780" s="611"/>
      <c r="BG3780" s="624"/>
      <c r="BH3780" s="625"/>
      <c r="BI3780" s="672"/>
      <c r="BO3780" s="612"/>
      <c r="BY3780" s="669"/>
      <c r="CA3780" s="669"/>
    </row>
    <row r="3781" spans="3:79" s="610" customFormat="1">
      <c r="C3781" s="611"/>
      <c r="D3781" s="612"/>
      <c r="E3781" s="613"/>
      <c r="F3781" s="614"/>
      <c r="J3781" s="612"/>
      <c r="N3781" s="668"/>
      <c r="P3781" s="618"/>
      <c r="Q3781" s="618"/>
      <c r="R3781" s="618"/>
      <c r="S3781" s="618"/>
      <c r="T3781" s="618"/>
      <c r="U3781" s="618"/>
      <c r="V3781" s="618"/>
      <c r="W3781" s="618"/>
      <c r="X3781" s="618"/>
      <c r="Y3781" s="618"/>
      <c r="Z3781" s="618"/>
      <c r="AC3781" s="619"/>
      <c r="AD3781" s="620"/>
      <c r="AJ3781" s="668"/>
      <c r="AO3781" s="612"/>
      <c r="AP3781" s="612"/>
      <c r="AY3781" s="623"/>
      <c r="BD3781" s="611"/>
      <c r="BG3781" s="624"/>
      <c r="BH3781" s="625"/>
      <c r="BI3781" s="672"/>
      <c r="BO3781" s="612"/>
      <c r="BY3781" s="669"/>
      <c r="CA3781" s="669"/>
    </row>
    <row r="3782" spans="3:79" s="610" customFormat="1">
      <c r="C3782" s="611"/>
      <c r="D3782" s="612"/>
      <c r="E3782" s="613"/>
      <c r="F3782" s="614"/>
      <c r="J3782" s="612"/>
      <c r="N3782" s="668"/>
      <c r="P3782" s="618"/>
      <c r="Q3782" s="618"/>
      <c r="R3782" s="618"/>
      <c r="S3782" s="618"/>
      <c r="T3782" s="618"/>
      <c r="U3782" s="618"/>
      <c r="V3782" s="618"/>
      <c r="W3782" s="618"/>
      <c r="X3782" s="618"/>
      <c r="Y3782" s="618"/>
      <c r="Z3782" s="618"/>
      <c r="AC3782" s="619"/>
      <c r="AD3782" s="620"/>
      <c r="AJ3782" s="668"/>
      <c r="AO3782" s="612"/>
      <c r="AP3782" s="612"/>
      <c r="AY3782" s="623"/>
      <c r="BD3782" s="611"/>
      <c r="BG3782" s="624"/>
      <c r="BH3782" s="625"/>
      <c r="BI3782" s="672"/>
      <c r="BO3782" s="612"/>
      <c r="BY3782" s="669"/>
      <c r="CA3782" s="669"/>
    </row>
    <row r="3783" spans="3:79" s="610" customFormat="1">
      <c r="C3783" s="611"/>
      <c r="D3783" s="612"/>
      <c r="E3783" s="613"/>
      <c r="F3783" s="614"/>
      <c r="J3783" s="612"/>
      <c r="N3783" s="668"/>
      <c r="P3783" s="618"/>
      <c r="Q3783" s="618"/>
      <c r="R3783" s="618"/>
      <c r="S3783" s="618"/>
      <c r="T3783" s="618"/>
      <c r="U3783" s="618"/>
      <c r="V3783" s="618"/>
      <c r="W3783" s="618"/>
      <c r="X3783" s="618"/>
      <c r="Y3783" s="618"/>
      <c r="Z3783" s="618"/>
      <c r="AC3783" s="619"/>
      <c r="AD3783" s="620"/>
      <c r="AJ3783" s="668"/>
      <c r="AO3783" s="612"/>
      <c r="AP3783" s="612"/>
      <c r="AY3783" s="623"/>
      <c r="BD3783" s="611"/>
      <c r="BG3783" s="624"/>
      <c r="BH3783" s="625"/>
      <c r="BI3783" s="672"/>
      <c r="BO3783" s="612"/>
      <c r="BY3783" s="669"/>
      <c r="CA3783" s="669"/>
    </row>
    <row r="3784" spans="3:79" s="610" customFormat="1">
      <c r="C3784" s="611"/>
      <c r="D3784" s="612"/>
      <c r="E3784" s="613"/>
      <c r="F3784" s="614"/>
      <c r="J3784" s="612"/>
      <c r="N3784" s="668"/>
      <c r="P3784" s="618"/>
      <c r="Q3784" s="618"/>
      <c r="R3784" s="618"/>
      <c r="S3784" s="618"/>
      <c r="T3784" s="618"/>
      <c r="U3784" s="618"/>
      <c r="V3784" s="618"/>
      <c r="W3784" s="618"/>
      <c r="X3784" s="618"/>
      <c r="Y3784" s="618"/>
      <c r="Z3784" s="618"/>
      <c r="AC3784" s="619"/>
      <c r="AD3784" s="620"/>
      <c r="AJ3784" s="668"/>
      <c r="AO3784" s="612"/>
      <c r="AP3784" s="612"/>
      <c r="AY3784" s="623"/>
      <c r="BD3784" s="611"/>
      <c r="BG3784" s="624"/>
      <c r="BH3784" s="625"/>
      <c r="BI3784" s="672"/>
      <c r="BO3784" s="612"/>
      <c r="BY3784" s="669"/>
      <c r="CA3784" s="669"/>
    </row>
    <row r="3785" spans="3:79" s="610" customFormat="1">
      <c r="C3785" s="611"/>
      <c r="D3785" s="612"/>
      <c r="E3785" s="613"/>
      <c r="F3785" s="614"/>
      <c r="J3785" s="612"/>
      <c r="N3785" s="668"/>
      <c r="P3785" s="618"/>
      <c r="Q3785" s="618"/>
      <c r="R3785" s="618"/>
      <c r="S3785" s="618"/>
      <c r="T3785" s="618"/>
      <c r="U3785" s="618"/>
      <c r="V3785" s="618"/>
      <c r="W3785" s="618"/>
      <c r="X3785" s="618"/>
      <c r="Y3785" s="618"/>
      <c r="Z3785" s="618"/>
      <c r="AC3785" s="619"/>
      <c r="AD3785" s="620"/>
      <c r="AJ3785" s="668"/>
      <c r="AO3785" s="612"/>
      <c r="AP3785" s="612"/>
      <c r="AY3785" s="623"/>
      <c r="BD3785" s="611"/>
      <c r="BG3785" s="624"/>
      <c r="BH3785" s="625"/>
      <c r="BI3785" s="672"/>
      <c r="BO3785" s="612"/>
      <c r="BY3785" s="669"/>
      <c r="CA3785" s="669"/>
    </row>
    <row r="3786" spans="3:79" s="610" customFormat="1">
      <c r="C3786" s="611"/>
      <c r="D3786" s="612"/>
      <c r="E3786" s="613"/>
      <c r="F3786" s="614"/>
      <c r="J3786" s="612"/>
      <c r="N3786" s="668"/>
      <c r="P3786" s="618"/>
      <c r="Q3786" s="618"/>
      <c r="R3786" s="618"/>
      <c r="S3786" s="618"/>
      <c r="T3786" s="618"/>
      <c r="U3786" s="618"/>
      <c r="V3786" s="618"/>
      <c r="W3786" s="618"/>
      <c r="X3786" s="618"/>
      <c r="Y3786" s="618"/>
      <c r="Z3786" s="618"/>
      <c r="AC3786" s="619"/>
      <c r="AD3786" s="620"/>
      <c r="AJ3786" s="668"/>
      <c r="AO3786" s="612"/>
      <c r="AP3786" s="612"/>
      <c r="AY3786" s="623"/>
      <c r="BD3786" s="611"/>
      <c r="BG3786" s="624"/>
      <c r="BH3786" s="625"/>
      <c r="BI3786" s="672"/>
      <c r="BO3786" s="612"/>
      <c r="BY3786" s="669"/>
      <c r="CA3786" s="669"/>
    </row>
    <row r="3787" spans="3:79" s="610" customFormat="1">
      <c r="C3787" s="611"/>
      <c r="D3787" s="612"/>
      <c r="E3787" s="613"/>
      <c r="F3787" s="614"/>
      <c r="J3787" s="612"/>
      <c r="N3787" s="668"/>
      <c r="P3787" s="618"/>
      <c r="Q3787" s="618"/>
      <c r="R3787" s="618"/>
      <c r="S3787" s="618"/>
      <c r="T3787" s="618"/>
      <c r="U3787" s="618"/>
      <c r="V3787" s="618"/>
      <c r="W3787" s="618"/>
      <c r="X3787" s="618"/>
      <c r="Y3787" s="618"/>
      <c r="Z3787" s="618"/>
      <c r="AC3787" s="619"/>
      <c r="AD3787" s="620"/>
      <c r="AJ3787" s="668"/>
      <c r="AO3787" s="612"/>
      <c r="AP3787" s="612"/>
      <c r="AY3787" s="623"/>
      <c r="BD3787" s="611"/>
      <c r="BG3787" s="624"/>
      <c r="BH3787" s="625"/>
      <c r="BI3787" s="672"/>
      <c r="BO3787" s="612"/>
      <c r="BY3787" s="669"/>
      <c r="CA3787" s="669"/>
    </row>
    <row r="3788" spans="3:79" s="610" customFormat="1">
      <c r="C3788" s="611"/>
      <c r="D3788" s="612"/>
      <c r="E3788" s="613"/>
      <c r="F3788" s="614"/>
      <c r="J3788" s="612"/>
      <c r="N3788" s="668"/>
      <c r="P3788" s="618"/>
      <c r="Q3788" s="618"/>
      <c r="R3788" s="618"/>
      <c r="S3788" s="618"/>
      <c r="T3788" s="618"/>
      <c r="U3788" s="618"/>
      <c r="V3788" s="618"/>
      <c r="W3788" s="618"/>
      <c r="X3788" s="618"/>
      <c r="Y3788" s="618"/>
      <c r="Z3788" s="618"/>
      <c r="AC3788" s="619"/>
      <c r="AD3788" s="620"/>
      <c r="AJ3788" s="668"/>
      <c r="AO3788" s="612"/>
      <c r="AP3788" s="612"/>
      <c r="AY3788" s="623"/>
      <c r="BD3788" s="611"/>
      <c r="BG3788" s="624"/>
      <c r="BH3788" s="625"/>
      <c r="BI3788" s="672"/>
      <c r="BO3788" s="612"/>
      <c r="BY3788" s="669"/>
      <c r="CA3788" s="669"/>
    </row>
    <row r="3789" spans="3:79" s="610" customFormat="1">
      <c r="C3789" s="611"/>
      <c r="D3789" s="612"/>
      <c r="E3789" s="613"/>
      <c r="F3789" s="614"/>
      <c r="J3789" s="612"/>
      <c r="N3789" s="668"/>
      <c r="P3789" s="618"/>
      <c r="Q3789" s="618"/>
      <c r="R3789" s="618"/>
      <c r="S3789" s="618"/>
      <c r="T3789" s="618"/>
      <c r="U3789" s="618"/>
      <c r="V3789" s="618"/>
      <c r="W3789" s="618"/>
      <c r="X3789" s="618"/>
      <c r="Y3789" s="618"/>
      <c r="Z3789" s="618"/>
      <c r="AC3789" s="619"/>
      <c r="AD3789" s="620"/>
      <c r="AJ3789" s="668"/>
      <c r="AO3789" s="612"/>
      <c r="AP3789" s="612"/>
      <c r="AY3789" s="623"/>
      <c r="BD3789" s="611"/>
      <c r="BG3789" s="624"/>
      <c r="BH3789" s="625"/>
      <c r="BI3789" s="672"/>
      <c r="BO3789" s="612"/>
      <c r="BY3789" s="669"/>
      <c r="CA3789" s="669"/>
    </row>
    <row r="3790" spans="3:79" s="610" customFormat="1">
      <c r="C3790" s="611"/>
      <c r="D3790" s="612"/>
      <c r="E3790" s="613"/>
      <c r="F3790" s="614"/>
      <c r="J3790" s="612"/>
      <c r="N3790" s="668"/>
      <c r="P3790" s="618"/>
      <c r="Q3790" s="618"/>
      <c r="R3790" s="618"/>
      <c r="S3790" s="618"/>
      <c r="T3790" s="618"/>
      <c r="U3790" s="618"/>
      <c r="V3790" s="618"/>
      <c r="W3790" s="618"/>
      <c r="X3790" s="618"/>
      <c r="Y3790" s="618"/>
      <c r="Z3790" s="618"/>
      <c r="AC3790" s="619"/>
      <c r="AD3790" s="620"/>
      <c r="AJ3790" s="668"/>
      <c r="AO3790" s="612"/>
      <c r="AP3790" s="612"/>
      <c r="AY3790" s="623"/>
      <c r="BD3790" s="611"/>
      <c r="BG3790" s="624"/>
      <c r="BH3790" s="625"/>
      <c r="BI3790" s="672"/>
      <c r="BO3790" s="612"/>
      <c r="BY3790" s="669"/>
      <c r="CA3790" s="669"/>
    </row>
    <row r="3791" spans="3:79" s="610" customFormat="1">
      <c r="C3791" s="611"/>
      <c r="D3791" s="612"/>
      <c r="E3791" s="613"/>
      <c r="F3791" s="614"/>
      <c r="J3791" s="612"/>
      <c r="N3791" s="668"/>
      <c r="P3791" s="618"/>
      <c r="Q3791" s="618"/>
      <c r="R3791" s="618"/>
      <c r="S3791" s="618"/>
      <c r="T3791" s="618"/>
      <c r="U3791" s="618"/>
      <c r="V3791" s="618"/>
      <c r="W3791" s="618"/>
      <c r="X3791" s="618"/>
      <c r="Y3791" s="618"/>
      <c r="Z3791" s="618"/>
      <c r="AC3791" s="619"/>
      <c r="AD3791" s="620"/>
      <c r="AJ3791" s="668"/>
      <c r="AO3791" s="612"/>
      <c r="AP3791" s="612"/>
      <c r="AY3791" s="623"/>
      <c r="BD3791" s="611"/>
      <c r="BG3791" s="624"/>
      <c r="BH3791" s="625"/>
      <c r="BI3791" s="672"/>
      <c r="BO3791" s="612"/>
      <c r="BY3791" s="669"/>
      <c r="CA3791" s="669"/>
    </row>
    <row r="3792" spans="3:79" s="610" customFormat="1">
      <c r="C3792" s="611"/>
      <c r="D3792" s="612"/>
      <c r="E3792" s="613"/>
      <c r="F3792" s="614"/>
      <c r="J3792" s="612"/>
      <c r="N3792" s="668"/>
      <c r="P3792" s="618"/>
      <c r="Q3792" s="618"/>
      <c r="R3792" s="618"/>
      <c r="S3792" s="618"/>
      <c r="T3792" s="618"/>
      <c r="U3792" s="618"/>
      <c r="V3792" s="618"/>
      <c r="W3792" s="618"/>
      <c r="X3792" s="618"/>
      <c r="Y3792" s="618"/>
      <c r="Z3792" s="618"/>
      <c r="AC3792" s="619"/>
      <c r="AD3792" s="620"/>
      <c r="AJ3792" s="668"/>
      <c r="AO3792" s="612"/>
      <c r="AP3792" s="612"/>
      <c r="AY3792" s="623"/>
      <c r="BD3792" s="611"/>
      <c r="BG3792" s="624"/>
      <c r="BH3792" s="625"/>
      <c r="BI3792" s="672"/>
      <c r="BO3792" s="612"/>
      <c r="BY3792" s="669"/>
      <c r="CA3792" s="669"/>
    </row>
    <row r="3793" spans="3:79" s="610" customFormat="1">
      <c r="C3793" s="611"/>
      <c r="D3793" s="612"/>
      <c r="E3793" s="613"/>
      <c r="F3793" s="614"/>
      <c r="J3793" s="612"/>
      <c r="N3793" s="668"/>
      <c r="P3793" s="618"/>
      <c r="Q3793" s="618"/>
      <c r="R3793" s="618"/>
      <c r="S3793" s="618"/>
      <c r="T3793" s="618"/>
      <c r="U3793" s="618"/>
      <c r="V3793" s="618"/>
      <c r="W3793" s="618"/>
      <c r="X3793" s="618"/>
      <c r="Y3793" s="618"/>
      <c r="Z3793" s="618"/>
      <c r="AC3793" s="619"/>
      <c r="AD3793" s="620"/>
      <c r="AJ3793" s="668"/>
      <c r="AO3793" s="612"/>
      <c r="AP3793" s="612"/>
      <c r="AY3793" s="623"/>
      <c r="BD3793" s="611"/>
      <c r="BG3793" s="624"/>
      <c r="BH3793" s="625"/>
      <c r="BI3793" s="672"/>
      <c r="BO3793" s="612"/>
      <c r="BY3793" s="669"/>
      <c r="CA3793" s="669"/>
    </row>
    <row r="3794" spans="3:79" s="610" customFormat="1">
      <c r="C3794" s="611"/>
      <c r="D3794" s="612"/>
      <c r="E3794" s="613"/>
      <c r="F3794" s="614"/>
      <c r="J3794" s="612"/>
      <c r="N3794" s="668"/>
      <c r="P3794" s="618"/>
      <c r="Q3794" s="618"/>
      <c r="R3794" s="618"/>
      <c r="S3794" s="618"/>
      <c r="T3794" s="618"/>
      <c r="U3794" s="618"/>
      <c r="V3794" s="618"/>
      <c r="W3794" s="618"/>
      <c r="X3794" s="618"/>
      <c r="Y3794" s="618"/>
      <c r="Z3794" s="618"/>
      <c r="AC3794" s="619"/>
      <c r="AD3794" s="620"/>
      <c r="AJ3794" s="668"/>
      <c r="AO3794" s="612"/>
      <c r="AP3794" s="612"/>
      <c r="AY3794" s="623"/>
      <c r="BD3794" s="611"/>
      <c r="BG3794" s="624"/>
      <c r="BH3794" s="625"/>
      <c r="BI3794" s="672"/>
      <c r="BO3794" s="612"/>
      <c r="BY3794" s="669"/>
      <c r="CA3794" s="669"/>
    </row>
    <row r="3795" spans="3:79" s="610" customFormat="1">
      <c r="C3795" s="611"/>
      <c r="D3795" s="612"/>
      <c r="E3795" s="613"/>
      <c r="F3795" s="614"/>
      <c r="J3795" s="612"/>
      <c r="N3795" s="668"/>
      <c r="P3795" s="618"/>
      <c r="Q3795" s="618"/>
      <c r="R3795" s="618"/>
      <c r="S3795" s="618"/>
      <c r="T3795" s="618"/>
      <c r="U3795" s="618"/>
      <c r="V3795" s="618"/>
      <c r="W3795" s="618"/>
      <c r="X3795" s="618"/>
      <c r="Y3795" s="618"/>
      <c r="Z3795" s="618"/>
      <c r="AC3795" s="619"/>
      <c r="AD3795" s="620"/>
      <c r="AJ3795" s="668"/>
      <c r="AO3795" s="612"/>
      <c r="AP3795" s="612"/>
      <c r="AY3795" s="623"/>
      <c r="BD3795" s="611"/>
      <c r="BG3795" s="624"/>
      <c r="BH3795" s="625"/>
      <c r="BI3795" s="672"/>
      <c r="BO3795" s="612"/>
      <c r="BY3795" s="669"/>
      <c r="CA3795" s="669"/>
    </row>
    <row r="3796" spans="3:79" s="610" customFormat="1">
      <c r="C3796" s="611"/>
      <c r="D3796" s="612"/>
      <c r="E3796" s="613"/>
      <c r="F3796" s="614"/>
      <c r="J3796" s="612"/>
      <c r="N3796" s="668"/>
      <c r="P3796" s="618"/>
      <c r="Q3796" s="618"/>
      <c r="R3796" s="618"/>
      <c r="S3796" s="618"/>
      <c r="T3796" s="618"/>
      <c r="U3796" s="618"/>
      <c r="V3796" s="618"/>
      <c r="W3796" s="618"/>
      <c r="X3796" s="618"/>
      <c r="Y3796" s="618"/>
      <c r="Z3796" s="618"/>
      <c r="AC3796" s="619"/>
      <c r="AD3796" s="620"/>
      <c r="AJ3796" s="668"/>
      <c r="AO3796" s="612"/>
      <c r="AP3796" s="612"/>
      <c r="AY3796" s="623"/>
      <c r="BD3796" s="611"/>
      <c r="BG3796" s="624"/>
      <c r="BH3796" s="625"/>
      <c r="BI3796" s="672"/>
      <c r="BO3796" s="612"/>
      <c r="BY3796" s="669"/>
      <c r="CA3796" s="669"/>
    </row>
    <row r="3797" spans="3:79" s="610" customFormat="1">
      <c r="C3797" s="611"/>
      <c r="D3797" s="612"/>
      <c r="E3797" s="613"/>
      <c r="F3797" s="614"/>
      <c r="J3797" s="612"/>
      <c r="N3797" s="668"/>
      <c r="P3797" s="618"/>
      <c r="Q3797" s="618"/>
      <c r="R3797" s="618"/>
      <c r="S3797" s="618"/>
      <c r="T3797" s="618"/>
      <c r="U3797" s="618"/>
      <c r="V3797" s="618"/>
      <c r="W3797" s="618"/>
      <c r="X3797" s="618"/>
      <c r="Y3797" s="618"/>
      <c r="Z3797" s="618"/>
      <c r="AC3797" s="619"/>
      <c r="AD3797" s="620"/>
      <c r="AJ3797" s="668"/>
      <c r="AO3797" s="612"/>
      <c r="AP3797" s="612"/>
      <c r="AY3797" s="623"/>
      <c r="BD3797" s="611"/>
      <c r="BG3797" s="624"/>
      <c r="BH3797" s="625"/>
      <c r="BI3797" s="672"/>
      <c r="BO3797" s="612"/>
      <c r="BY3797" s="669"/>
      <c r="CA3797" s="669"/>
    </row>
    <row r="3798" spans="3:79" s="610" customFormat="1">
      <c r="C3798" s="611"/>
      <c r="D3798" s="612"/>
      <c r="E3798" s="613"/>
      <c r="F3798" s="614"/>
      <c r="J3798" s="612"/>
      <c r="N3798" s="668"/>
      <c r="P3798" s="618"/>
      <c r="Q3798" s="618"/>
      <c r="R3798" s="618"/>
      <c r="S3798" s="618"/>
      <c r="T3798" s="618"/>
      <c r="U3798" s="618"/>
      <c r="V3798" s="618"/>
      <c r="W3798" s="618"/>
      <c r="X3798" s="618"/>
      <c r="Y3798" s="618"/>
      <c r="Z3798" s="618"/>
      <c r="AC3798" s="619"/>
      <c r="AD3798" s="620"/>
      <c r="AJ3798" s="668"/>
      <c r="AO3798" s="612"/>
      <c r="AP3798" s="612"/>
      <c r="AY3798" s="623"/>
      <c r="BD3798" s="611"/>
      <c r="BG3798" s="624"/>
      <c r="BH3798" s="625"/>
      <c r="BI3798" s="672"/>
      <c r="BO3798" s="612"/>
      <c r="BY3798" s="669"/>
      <c r="CA3798" s="669"/>
    </row>
    <row r="3799" spans="3:79" s="610" customFormat="1">
      <c r="C3799" s="611"/>
      <c r="D3799" s="612"/>
      <c r="E3799" s="613"/>
      <c r="F3799" s="614"/>
      <c r="J3799" s="612"/>
      <c r="N3799" s="668"/>
      <c r="P3799" s="618"/>
      <c r="Q3799" s="618"/>
      <c r="R3799" s="618"/>
      <c r="S3799" s="618"/>
      <c r="T3799" s="618"/>
      <c r="U3799" s="618"/>
      <c r="V3799" s="618"/>
      <c r="W3799" s="618"/>
      <c r="X3799" s="618"/>
      <c r="Y3799" s="618"/>
      <c r="Z3799" s="618"/>
      <c r="AC3799" s="619"/>
      <c r="AD3799" s="620"/>
      <c r="AJ3799" s="668"/>
      <c r="AO3799" s="612"/>
      <c r="AP3799" s="612"/>
      <c r="AY3799" s="623"/>
      <c r="BD3799" s="611"/>
      <c r="BG3799" s="624"/>
      <c r="BH3799" s="625"/>
      <c r="BI3799" s="672"/>
      <c r="BO3799" s="612"/>
      <c r="BY3799" s="669"/>
      <c r="CA3799" s="669"/>
    </row>
    <row r="3800" spans="3:79" s="610" customFormat="1">
      <c r="C3800" s="611"/>
      <c r="D3800" s="612"/>
      <c r="E3800" s="613"/>
      <c r="F3800" s="614"/>
      <c r="J3800" s="612"/>
      <c r="N3800" s="668"/>
      <c r="P3800" s="618"/>
      <c r="Q3800" s="618"/>
      <c r="R3800" s="618"/>
      <c r="S3800" s="618"/>
      <c r="T3800" s="618"/>
      <c r="U3800" s="618"/>
      <c r="V3800" s="618"/>
      <c r="W3800" s="618"/>
      <c r="X3800" s="618"/>
      <c r="Y3800" s="618"/>
      <c r="Z3800" s="618"/>
      <c r="AC3800" s="619"/>
      <c r="AD3800" s="620"/>
      <c r="AJ3800" s="668"/>
      <c r="AO3800" s="612"/>
      <c r="AP3800" s="612"/>
      <c r="AY3800" s="623"/>
      <c r="BD3800" s="611"/>
      <c r="BG3800" s="624"/>
      <c r="BH3800" s="625"/>
      <c r="BI3800" s="672"/>
      <c r="BO3800" s="612"/>
      <c r="BY3800" s="669"/>
      <c r="CA3800" s="669"/>
    </row>
    <row r="3801" spans="3:79" s="610" customFormat="1">
      <c r="C3801" s="611"/>
      <c r="D3801" s="612"/>
      <c r="E3801" s="613"/>
      <c r="F3801" s="614"/>
      <c r="J3801" s="612"/>
      <c r="N3801" s="668"/>
      <c r="P3801" s="618"/>
      <c r="Q3801" s="618"/>
      <c r="R3801" s="618"/>
      <c r="S3801" s="618"/>
      <c r="T3801" s="618"/>
      <c r="U3801" s="618"/>
      <c r="V3801" s="618"/>
      <c r="W3801" s="618"/>
      <c r="X3801" s="618"/>
      <c r="Y3801" s="618"/>
      <c r="Z3801" s="618"/>
      <c r="AC3801" s="619"/>
      <c r="AD3801" s="620"/>
      <c r="AJ3801" s="668"/>
      <c r="AO3801" s="612"/>
      <c r="AP3801" s="612"/>
      <c r="AY3801" s="623"/>
      <c r="BD3801" s="611"/>
      <c r="BG3801" s="624"/>
      <c r="BH3801" s="625"/>
      <c r="BI3801" s="672"/>
      <c r="BO3801" s="612"/>
      <c r="BY3801" s="669"/>
      <c r="CA3801" s="669"/>
    </row>
    <row r="3802" spans="3:79" s="610" customFormat="1">
      <c r="C3802" s="611"/>
      <c r="D3802" s="612"/>
      <c r="E3802" s="613"/>
      <c r="F3802" s="614"/>
      <c r="J3802" s="612"/>
      <c r="N3802" s="668"/>
      <c r="P3802" s="618"/>
      <c r="Q3802" s="618"/>
      <c r="R3802" s="618"/>
      <c r="S3802" s="618"/>
      <c r="T3802" s="618"/>
      <c r="U3802" s="618"/>
      <c r="V3802" s="618"/>
      <c r="W3802" s="618"/>
      <c r="X3802" s="618"/>
      <c r="Y3802" s="618"/>
      <c r="Z3802" s="618"/>
      <c r="AC3802" s="619"/>
      <c r="AD3802" s="620"/>
      <c r="AJ3802" s="668"/>
      <c r="AO3802" s="612"/>
      <c r="AP3802" s="612"/>
      <c r="AY3802" s="623"/>
      <c r="BD3802" s="611"/>
      <c r="BG3802" s="624"/>
      <c r="BH3802" s="625"/>
      <c r="BI3802" s="672"/>
      <c r="BO3802" s="612"/>
      <c r="BY3802" s="669"/>
      <c r="CA3802" s="669"/>
    </row>
    <row r="3803" spans="3:79" s="610" customFormat="1">
      <c r="C3803" s="611"/>
      <c r="D3803" s="612"/>
      <c r="E3803" s="613"/>
      <c r="F3803" s="614"/>
      <c r="J3803" s="612"/>
      <c r="N3803" s="668"/>
      <c r="P3803" s="618"/>
      <c r="Q3803" s="618"/>
      <c r="R3803" s="618"/>
      <c r="S3803" s="618"/>
      <c r="T3803" s="618"/>
      <c r="U3803" s="618"/>
      <c r="V3803" s="618"/>
      <c r="W3803" s="618"/>
      <c r="X3803" s="618"/>
      <c r="Y3803" s="618"/>
      <c r="Z3803" s="618"/>
      <c r="AC3803" s="619"/>
      <c r="AD3803" s="620"/>
      <c r="AJ3803" s="668"/>
      <c r="AO3803" s="612"/>
      <c r="AP3803" s="612"/>
      <c r="AY3803" s="623"/>
      <c r="BD3803" s="611"/>
      <c r="BG3803" s="624"/>
      <c r="BH3803" s="625"/>
      <c r="BI3803" s="672"/>
      <c r="BO3803" s="612"/>
      <c r="BY3803" s="669"/>
      <c r="CA3803" s="669"/>
    </row>
    <row r="3804" spans="3:79" s="610" customFormat="1">
      <c r="C3804" s="611"/>
      <c r="D3804" s="612"/>
      <c r="E3804" s="613"/>
      <c r="F3804" s="614"/>
      <c r="J3804" s="612"/>
      <c r="N3804" s="668"/>
      <c r="P3804" s="618"/>
      <c r="Q3804" s="618"/>
      <c r="R3804" s="618"/>
      <c r="S3804" s="618"/>
      <c r="T3804" s="618"/>
      <c r="U3804" s="618"/>
      <c r="V3804" s="618"/>
      <c r="W3804" s="618"/>
      <c r="X3804" s="618"/>
      <c r="Y3804" s="618"/>
      <c r="Z3804" s="618"/>
      <c r="AC3804" s="619"/>
      <c r="AD3804" s="620"/>
      <c r="AJ3804" s="668"/>
      <c r="AO3804" s="612"/>
      <c r="AP3804" s="612"/>
      <c r="AY3804" s="623"/>
      <c r="BD3804" s="611"/>
      <c r="BG3804" s="624"/>
      <c r="BH3804" s="625"/>
      <c r="BI3804" s="672"/>
      <c r="BO3804" s="612"/>
      <c r="BY3804" s="669"/>
      <c r="CA3804" s="669"/>
    </row>
    <row r="3805" spans="3:79" s="610" customFormat="1">
      <c r="C3805" s="611"/>
      <c r="D3805" s="612"/>
      <c r="E3805" s="613"/>
      <c r="F3805" s="614"/>
      <c r="J3805" s="612"/>
      <c r="N3805" s="668"/>
      <c r="P3805" s="618"/>
      <c r="Q3805" s="618"/>
      <c r="R3805" s="618"/>
      <c r="S3805" s="618"/>
      <c r="T3805" s="618"/>
      <c r="U3805" s="618"/>
      <c r="V3805" s="618"/>
      <c r="W3805" s="618"/>
      <c r="X3805" s="618"/>
      <c r="Y3805" s="618"/>
      <c r="Z3805" s="618"/>
      <c r="AC3805" s="619"/>
      <c r="AD3805" s="620"/>
      <c r="AJ3805" s="668"/>
      <c r="AO3805" s="612"/>
      <c r="AP3805" s="612"/>
      <c r="AY3805" s="623"/>
      <c r="BD3805" s="611"/>
      <c r="BG3805" s="624"/>
      <c r="BH3805" s="625"/>
      <c r="BI3805" s="672"/>
      <c r="BO3805" s="612"/>
      <c r="BY3805" s="669"/>
      <c r="CA3805" s="669"/>
    </row>
    <row r="3806" spans="3:79" s="610" customFormat="1">
      <c r="C3806" s="611"/>
      <c r="D3806" s="612"/>
      <c r="E3806" s="613"/>
      <c r="F3806" s="614"/>
      <c r="J3806" s="612"/>
      <c r="N3806" s="668"/>
      <c r="P3806" s="618"/>
      <c r="Q3806" s="618"/>
      <c r="R3806" s="618"/>
      <c r="S3806" s="618"/>
      <c r="T3806" s="618"/>
      <c r="U3806" s="618"/>
      <c r="V3806" s="618"/>
      <c r="W3806" s="618"/>
      <c r="X3806" s="618"/>
      <c r="Y3806" s="618"/>
      <c r="Z3806" s="618"/>
      <c r="AC3806" s="619"/>
      <c r="AD3806" s="620"/>
      <c r="AJ3806" s="668"/>
      <c r="AO3806" s="612"/>
      <c r="AP3806" s="612"/>
      <c r="AY3806" s="623"/>
      <c r="BD3806" s="611"/>
      <c r="BG3806" s="624"/>
      <c r="BH3806" s="625"/>
      <c r="BI3806" s="672"/>
      <c r="BO3806" s="612"/>
      <c r="BY3806" s="669"/>
      <c r="CA3806" s="669"/>
    </row>
    <row r="3807" spans="3:79" s="610" customFormat="1">
      <c r="C3807" s="611"/>
      <c r="D3807" s="612"/>
      <c r="E3807" s="613"/>
      <c r="F3807" s="614"/>
      <c r="J3807" s="612"/>
      <c r="N3807" s="668"/>
      <c r="P3807" s="618"/>
      <c r="Q3807" s="618"/>
      <c r="R3807" s="618"/>
      <c r="S3807" s="618"/>
      <c r="T3807" s="618"/>
      <c r="U3807" s="618"/>
      <c r="V3807" s="618"/>
      <c r="W3807" s="618"/>
      <c r="X3807" s="618"/>
      <c r="Y3807" s="618"/>
      <c r="Z3807" s="618"/>
      <c r="AC3807" s="619"/>
      <c r="AD3807" s="620"/>
      <c r="AJ3807" s="668"/>
      <c r="AO3807" s="612"/>
      <c r="AP3807" s="612"/>
      <c r="AY3807" s="623"/>
      <c r="BD3807" s="611"/>
      <c r="BG3807" s="624"/>
      <c r="BH3807" s="625"/>
      <c r="BI3807" s="672"/>
      <c r="BO3807" s="612"/>
      <c r="BY3807" s="669"/>
      <c r="CA3807" s="669"/>
    </row>
    <row r="3808" spans="3:79" s="610" customFormat="1">
      <c r="C3808" s="611"/>
      <c r="D3808" s="612"/>
      <c r="E3808" s="613"/>
      <c r="F3808" s="614"/>
      <c r="J3808" s="612"/>
      <c r="N3808" s="668"/>
      <c r="P3808" s="618"/>
      <c r="Q3808" s="618"/>
      <c r="R3808" s="618"/>
      <c r="S3808" s="618"/>
      <c r="T3808" s="618"/>
      <c r="U3808" s="618"/>
      <c r="V3808" s="618"/>
      <c r="W3808" s="618"/>
      <c r="X3808" s="618"/>
      <c r="Y3808" s="618"/>
      <c r="Z3808" s="618"/>
      <c r="AC3808" s="619"/>
      <c r="AD3808" s="620"/>
      <c r="AJ3808" s="668"/>
      <c r="AO3808" s="612"/>
      <c r="AP3808" s="612"/>
      <c r="AY3808" s="623"/>
      <c r="BD3808" s="611"/>
      <c r="BG3808" s="624"/>
      <c r="BH3808" s="625"/>
      <c r="BI3808" s="672"/>
      <c r="BO3808" s="612"/>
      <c r="BY3808" s="669"/>
      <c r="CA3808" s="669"/>
    </row>
    <row r="3809" spans="3:79" s="610" customFormat="1">
      <c r="C3809" s="611"/>
      <c r="D3809" s="612"/>
      <c r="E3809" s="613"/>
      <c r="F3809" s="614"/>
      <c r="J3809" s="612"/>
      <c r="N3809" s="668"/>
      <c r="P3809" s="618"/>
      <c r="Q3809" s="618"/>
      <c r="R3809" s="618"/>
      <c r="S3809" s="618"/>
      <c r="T3809" s="618"/>
      <c r="U3809" s="618"/>
      <c r="V3809" s="618"/>
      <c r="W3809" s="618"/>
      <c r="X3809" s="618"/>
      <c r="Y3809" s="618"/>
      <c r="Z3809" s="618"/>
      <c r="AC3809" s="619"/>
      <c r="AD3809" s="620"/>
      <c r="AJ3809" s="668"/>
      <c r="AO3809" s="612"/>
      <c r="AP3809" s="612"/>
      <c r="AY3809" s="623"/>
      <c r="BD3809" s="611"/>
      <c r="BG3809" s="624"/>
      <c r="BH3809" s="625"/>
      <c r="BI3809" s="672"/>
      <c r="BO3809" s="612"/>
      <c r="BY3809" s="669"/>
      <c r="CA3809" s="669"/>
    </row>
    <row r="3810" spans="3:79" s="610" customFormat="1">
      <c r="C3810" s="611"/>
      <c r="D3810" s="612"/>
      <c r="E3810" s="613"/>
      <c r="F3810" s="614"/>
      <c r="J3810" s="612"/>
      <c r="N3810" s="668"/>
      <c r="P3810" s="618"/>
      <c r="Q3810" s="618"/>
      <c r="R3810" s="618"/>
      <c r="S3810" s="618"/>
      <c r="T3810" s="618"/>
      <c r="U3810" s="618"/>
      <c r="V3810" s="618"/>
      <c r="W3810" s="618"/>
      <c r="X3810" s="618"/>
      <c r="Y3810" s="618"/>
      <c r="Z3810" s="618"/>
      <c r="AC3810" s="619"/>
      <c r="AD3810" s="620"/>
      <c r="AJ3810" s="668"/>
      <c r="AO3810" s="612"/>
      <c r="AP3810" s="612"/>
      <c r="AY3810" s="623"/>
      <c r="BD3810" s="611"/>
      <c r="BG3810" s="624"/>
      <c r="BH3810" s="625"/>
      <c r="BI3810" s="672"/>
      <c r="BO3810" s="612"/>
      <c r="BY3810" s="669"/>
      <c r="CA3810" s="669"/>
    </row>
    <row r="3811" spans="3:79" s="610" customFormat="1">
      <c r="C3811" s="611"/>
      <c r="D3811" s="612"/>
      <c r="E3811" s="613"/>
      <c r="F3811" s="614"/>
      <c r="J3811" s="612"/>
      <c r="N3811" s="668"/>
      <c r="P3811" s="618"/>
      <c r="Q3811" s="618"/>
      <c r="R3811" s="618"/>
      <c r="S3811" s="618"/>
      <c r="T3811" s="618"/>
      <c r="U3811" s="618"/>
      <c r="V3811" s="618"/>
      <c r="W3811" s="618"/>
      <c r="X3811" s="618"/>
      <c r="Y3811" s="618"/>
      <c r="Z3811" s="618"/>
      <c r="AC3811" s="619"/>
      <c r="AD3811" s="620"/>
      <c r="AJ3811" s="668"/>
      <c r="AO3811" s="612"/>
      <c r="AP3811" s="612"/>
      <c r="AY3811" s="623"/>
      <c r="BD3811" s="611"/>
      <c r="BG3811" s="624"/>
      <c r="BH3811" s="625"/>
      <c r="BI3811" s="672"/>
      <c r="BO3811" s="612"/>
      <c r="BY3811" s="669"/>
      <c r="CA3811" s="669"/>
    </row>
    <row r="3812" spans="3:79" s="610" customFormat="1">
      <c r="C3812" s="611"/>
      <c r="D3812" s="612"/>
      <c r="E3812" s="613"/>
      <c r="F3812" s="614"/>
      <c r="J3812" s="612"/>
      <c r="N3812" s="668"/>
      <c r="P3812" s="618"/>
      <c r="Q3812" s="618"/>
      <c r="R3812" s="618"/>
      <c r="S3812" s="618"/>
      <c r="T3812" s="618"/>
      <c r="U3812" s="618"/>
      <c r="V3812" s="618"/>
      <c r="W3812" s="618"/>
      <c r="X3812" s="618"/>
      <c r="Y3812" s="618"/>
      <c r="Z3812" s="618"/>
      <c r="AC3812" s="619"/>
      <c r="AD3812" s="620"/>
      <c r="AJ3812" s="668"/>
      <c r="AO3812" s="612"/>
      <c r="AP3812" s="612"/>
      <c r="AY3812" s="623"/>
      <c r="BD3812" s="611"/>
      <c r="BG3812" s="624"/>
      <c r="BH3812" s="625"/>
      <c r="BI3812" s="672"/>
      <c r="BO3812" s="612"/>
      <c r="BY3812" s="669"/>
      <c r="CA3812" s="669"/>
    </row>
    <row r="3813" spans="3:79" s="610" customFormat="1">
      <c r="C3813" s="611"/>
      <c r="D3813" s="612"/>
      <c r="E3813" s="613"/>
      <c r="F3813" s="614"/>
      <c r="J3813" s="612"/>
      <c r="N3813" s="668"/>
      <c r="P3813" s="618"/>
      <c r="Q3813" s="618"/>
      <c r="R3813" s="618"/>
      <c r="S3813" s="618"/>
      <c r="T3813" s="618"/>
      <c r="U3813" s="618"/>
      <c r="V3813" s="618"/>
      <c r="W3813" s="618"/>
      <c r="X3813" s="618"/>
      <c r="Y3813" s="618"/>
      <c r="Z3813" s="618"/>
      <c r="AC3813" s="619"/>
      <c r="AD3813" s="620"/>
      <c r="AJ3813" s="668"/>
      <c r="AO3813" s="612"/>
      <c r="AP3813" s="612"/>
      <c r="AY3813" s="623"/>
      <c r="BD3813" s="611"/>
      <c r="BG3813" s="624"/>
      <c r="BH3813" s="625"/>
      <c r="BI3813" s="672"/>
      <c r="BO3813" s="612"/>
      <c r="BY3813" s="669"/>
      <c r="CA3813" s="669"/>
    </row>
    <row r="3814" spans="3:79" s="610" customFormat="1">
      <c r="C3814" s="611"/>
      <c r="D3814" s="612"/>
      <c r="E3814" s="613"/>
      <c r="F3814" s="614"/>
      <c r="J3814" s="612"/>
      <c r="N3814" s="668"/>
      <c r="P3814" s="618"/>
      <c r="Q3814" s="618"/>
      <c r="R3814" s="618"/>
      <c r="S3814" s="618"/>
      <c r="T3814" s="618"/>
      <c r="U3814" s="618"/>
      <c r="V3814" s="618"/>
      <c r="W3814" s="618"/>
      <c r="X3814" s="618"/>
      <c r="Y3814" s="618"/>
      <c r="Z3814" s="618"/>
      <c r="AC3814" s="619"/>
      <c r="AD3814" s="620"/>
      <c r="AJ3814" s="668"/>
      <c r="AO3814" s="612"/>
      <c r="AP3814" s="612"/>
      <c r="AY3814" s="623"/>
      <c r="BD3814" s="611"/>
      <c r="BG3814" s="624"/>
      <c r="BH3814" s="625"/>
      <c r="BI3814" s="672"/>
      <c r="BO3814" s="612"/>
      <c r="BY3814" s="669"/>
      <c r="CA3814" s="669"/>
    </row>
    <row r="3815" spans="3:79" s="610" customFormat="1">
      <c r="C3815" s="611"/>
      <c r="D3815" s="612"/>
      <c r="E3815" s="613"/>
      <c r="F3815" s="614"/>
      <c r="J3815" s="612"/>
      <c r="N3815" s="668"/>
      <c r="P3815" s="618"/>
      <c r="Q3815" s="618"/>
      <c r="R3815" s="618"/>
      <c r="S3815" s="618"/>
      <c r="T3815" s="618"/>
      <c r="U3815" s="618"/>
      <c r="V3815" s="618"/>
      <c r="W3815" s="618"/>
      <c r="X3815" s="618"/>
      <c r="Y3815" s="618"/>
      <c r="Z3815" s="618"/>
      <c r="AC3815" s="619"/>
      <c r="AD3815" s="620"/>
      <c r="AJ3815" s="668"/>
      <c r="AO3815" s="612"/>
      <c r="AP3815" s="612"/>
      <c r="AY3815" s="623"/>
      <c r="BD3815" s="611"/>
      <c r="BG3815" s="624"/>
      <c r="BH3815" s="625"/>
      <c r="BI3815" s="672"/>
      <c r="BO3815" s="612"/>
      <c r="BY3815" s="669"/>
      <c r="CA3815" s="669"/>
    </row>
    <row r="3816" spans="3:79" s="610" customFormat="1">
      <c r="C3816" s="611"/>
      <c r="D3816" s="612"/>
      <c r="E3816" s="613"/>
      <c r="F3816" s="614"/>
      <c r="J3816" s="612"/>
      <c r="N3816" s="668"/>
      <c r="P3816" s="618"/>
      <c r="Q3816" s="618"/>
      <c r="R3816" s="618"/>
      <c r="S3816" s="618"/>
      <c r="T3816" s="618"/>
      <c r="U3816" s="618"/>
      <c r="V3816" s="618"/>
      <c r="W3816" s="618"/>
      <c r="X3816" s="618"/>
      <c r="Y3816" s="618"/>
      <c r="Z3816" s="618"/>
      <c r="AC3816" s="619"/>
      <c r="AD3816" s="620"/>
      <c r="AJ3816" s="668"/>
      <c r="AO3816" s="612"/>
      <c r="AP3816" s="612"/>
      <c r="AY3816" s="623"/>
      <c r="BD3816" s="611"/>
      <c r="BG3816" s="624"/>
      <c r="BH3816" s="625"/>
      <c r="BI3816" s="672"/>
      <c r="BO3816" s="612"/>
      <c r="BY3816" s="669"/>
      <c r="CA3816" s="669"/>
    </row>
    <row r="3817" spans="3:79" s="610" customFormat="1">
      <c r="C3817" s="611"/>
      <c r="D3817" s="612"/>
      <c r="E3817" s="613"/>
      <c r="F3817" s="614"/>
      <c r="J3817" s="612"/>
      <c r="N3817" s="668"/>
      <c r="P3817" s="618"/>
      <c r="Q3817" s="618"/>
      <c r="R3817" s="618"/>
      <c r="S3817" s="618"/>
      <c r="T3817" s="618"/>
      <c r="U3817" s="618"/>
      <c r="V3817" s="618"/>
      <c r="W3817" s="618"/>
      <c r="X3817" s="618"/>
      <c r="Y3817" s="618"/>
      <c r="Z3817" s="618"/>
      <c r="AC3817" s="619"/>
      <c r="AD3817" s="620"/>
      <c r="AJ3817" s="668"/>
      <c r="AO3817" s="612"/>
      <c r="AP3817" s="612"/>
      <c r="AY3817" s="623"/>
      <c r="BD3817" s="611"/>
      <c r="BG3817" s="624"/>
      <c r="BH3817" s="625"/>
      <c r="BI3817" s="672"/>
      <c r="BO3817" s="612"/>
      <c r="BY3817" s="669"/>
      <c r="CA3817" s="669"/>
    </row>
    <row r="3818" spans="3:79" s="610" customFormat="1">
      <c r="C3818" s="611"/>
      <c r="D3818" s="612"/>
      <c r="E3818" s="613"/>
      <c r="F3818" s="614"/>
      <c r="J3818" s="612"/>
      <c r="N3818" s="668"/>
      <c r="P3818" s="618"/>
      <c r="Q3818" s="618"/>
      <c r="R3818" s="618"/>
      <c r="S3818" s="618"/>
      <c r="T3818" s="618"/>
      <c r="U3818" s="618"/>
      <c r="V3818" s="618"/>
      <c r="W3818" s="618"/>
      <c r="X3818" s="618"/>
      <c r="Y3818" s="618"/>
      <c r="Z3818" s="618"/>
      <c r="AC3818" s="619"/>
      <c r="AD3818" s="620"/>
      <c r="AJ3818" s="668"/>
      <c r="AO3818" s="612"/>
      <c r="AP3818" s="612"/>
      <c r="AY3818" s="623"/>
      <c r="BD3818" s="611"/>
      <c r="BG3818" s="624"/>
      <c r="BH3818" s="625"/>
      <c r="BI3818" s="672"/>
      <c r="BO3818" s="612"/>
      <c r="BY3818" s="669"/>
      <c r="CA3818" s="669"/>
    </row>
    <row r="3819" spans="3:79" s="610" customFormat="1">
      <c r="C3819" s="611"/>
      <c r="D3819" s="612"/>
      <c r="E3819" s="613"/>
      <c r="F3819" s="614"/>
      <c r="J3819" s="612"/>
      <c r="N3819" s="668"/>
      <c r="P3819" s="618"/>
      <c r="Q3819" s="618"/>
      <c r="R3819" s="618"/>
      <c r="S3819" s="618"/>
      <c r="T3819" s="618"/>
      <c r="U3819" s="618"/>
      <c r="V3819" s="618"/>
      <c r="W3819" s="618"/>
      <c r="X3819" s="618"/>
      <c r="Y3819" s="618"/>
      <c r="Z3819" s="618"/>
      <c r="AC3819" s="619"/>
      <c r="AD3819" s="620"/>
      <c r="AJ3819" s="668"/>
      <c r="AO3819" s="612"/>
      <c r="AP3819" s="612"/>
      <c r="AY3819" s="623"/>
      <c r="BD3819" s="611"/>
      <c r="BG3819" s="624"/>
      <c r="BH3819" s="625"/>
      <c r="BI3819" s="672"/>
      <c r="BO3819" s="612"/>
      <c r="BY3819" s="669"/>
      <c r="CA3819" s="669"/>
    </row>
    <row r="3820" spans="3:79" s="610" customFormat="1">
      <c r="C3820" s="611"/>
      <c r="D3820" s="612"/>
      <c r="E3820" s="613"/>
      <c r="F3820" s="614"/>
      <c r="J3820" s="612"/>
      <c r="N3820" s="668"/>
      <c r="P3820" s="618"/>
      <c r="Q3820" s="618"/>
      <c r="R3820" s="618"/>
      <c r="S3820" s="618"/>
      <c r="T3820" s="618"/>
      <c r="U3820" s="618"/>
      <c r="V3820" s="618"/>
      <c r="W3820" s="618"/>
      <c r="X3820" s="618"/>
      <c r="Y3820" s="618"/>
      <c r="Z3820" s="618"/>
      <c r="AC3820" s="619"/>
      <c r="AD3820" s="620"/>
      <c r="AJ3820" s="668"/>
      <c r="AO3820" s="612"/>
      <c r="AP3820" s="612"/>
      <c r="AY3820" s="623"/>
      <c r="BD3820" s="611"/>
      <c r="BG3820" s="624"/>
      <c r="BH3820" s="625"/>
      <c r="BI3820" s="672"/>
      <c r="BO3820" s="612"/>
      <c r="BY3820" s="669"/>
      <c r="CA3820" s="669"/>
    </row>
    <row r="3821" spans="3:79" s="610" customFormat="1">
      <c r="C3821" s="611"/>
      <c r="D3821" s="612"/>
      <c r="E3821" s="613"/>
      <c r="F3821" s="614"/>
      <c r="J3821" s="612"/>
      <c r="N3821" s="668"/>
      <c r="P3821" s="618"/>
      <c r="Q3821" s="618"/>
      <c r="R3821" s="618"/>
      <c r="S3821" s="618"/>
      <c r="T3821" s="618"/>
      <c r="U3821" s="618"/>
      <c r="V3821" s="618"/>
      <c r="W3821" s="618"/>
      <c r="X3821" s="618"/>
      <c r="Y3821" s="618"/>
      <c r="Z3821" s="618"/>
      <c r="AC3821" s="619"/>
      <c r="AD3821" s="620"/>
      <c r="AJ3821" s="668"/>
      <c r="AO3821" s="612"/>
      <c r="AP3821" s="612"/>
      <c r="AY3821" s="623"/>
      <c r="BD3821" s="611"/>
      <c r="BG3821" s="624"/>
      <c r="BH3821" s="625"/>
      <c r="BI3821" s="672"/>
      <c r="BO3821" s="612"/>
      <c r="BY3821" s="669"/>
      <c r="CA3821" s="669"/>
    </row>
    <row r="3822" spans="3:79" s="610" customFormat="1">
      <c r="C3822" s="611"/>
      <c r="D3822" s="612"/>
      <c r="E3822" s="613"/>
      <c r="F3822" s="614"/>
      <c r="J3822" s="612"/>
      <c r="N3822" s="668"/>
      <c r="P3822" s="618"/>
      <c r="Q3822" s="618"/>
      <c r="R3822" s="618"/>
      <c r="S3822" s="618"/>
      <c r="T3822" s="618"/>
      <c r="U3822" s="618"/>
      <c r="V3822" s="618"/>
      <c r="W3822" s="618"/>
      <c r="X3822" s="618"/>
      <c r="Y3822" s="618"/>
      <c r="Z3822" s="618"/>
      <c r="AC3822" s="619"/>
      <c r="AD3822" s="620"/>
      <c r="AJ3822" s="668"/>
      <c r="AO3822" s="612"/>
      <c r="AP3822" s="612"/>
      <c r="AY3822" s="623"/>
      <c r="BD3822" s="611"/>
      <c r="BG3822" s="624"/>
      <c r="BH3822" s="625"/>
      <c r="BI3822" s="672"/>
      <c r="BO3822" s="612"/>
      <c r="BY3822" s="669"/>
      <c r="CA3822" s="669"/>
    </row>
    <row r="3823" spans="3:79" s="610" customFormat="1">
      <c r="C3823" s="611"/>
      <c r="D3823" s="612"/>
      <c r="E3823" s="613"/>
      <c r="F3823" s="614"/>
      <c r="J3823" s="612"/>
      <c r="N3823" s="668"/>
      <c r="P3823" s="618"/>
      <c r="Q3823" s="618"/>
      <c r="R3823" s="618"/>
      <c r="S3823" s="618"/>
      <c r="T3823" s="618"/>
      <c r="U3823" s="618"/>
      <c r="V3823" s="618"/>
      <c r="W3823" s="618"/>
      <c r="X3823" s="618"/>
      <c r="Y3823" s="618"/>
      <c r="Z3823" s="618"/>
      <c r="AC3823" s="619"/>
      <c r="AD3823" s="620"/>
      <c r="AJ3823" s="668"/>
      <c r="AO3823" s="612"/>
      <c r="AP3823" s="612"/>
      <c r="AY3823" s="623"/>
      <c r="BD3823" s="611"/>
      <c r="BG3823" s="624"/>
      <c r="BH3823" s="625"/>
      <c r="BI3823" s="672"/>
      <c r="BO3823" s="612"/>
      <c r="BY3823" s="669"/>
      <c r="CA3823" s="669"/>
    </row>
    <row r="3824" spans="3:79" s="610" customFormat="1">
      <c r="C3824" s="611"/>
      <c r="D3824" s="612"/>
      <c r="E3824" s="613"/>
      <c r="F3824" s="614"/>
      <c r="J3824" s="612"/>
      <c r="N3824" s="668"/>
      <c r="P3824" s="618"/>
      <c r="Q3824" s="618"/>
      <c r="R3824" s="618"/>
      <c r="S3824" s="618"/>
      <c r="T3824" s="618"/>
      <c r="U3824" s="618"/>
      <c r="V3824" s="618"/>
      <c r="W3824" s="618"/>
      <c r="X3824" s="618"/>
      <c r="Y3824" s="618"/>
      <c r="Z3824" s="618"/>
      <c r="AC3824" s="619"/>
      <c r="AD3824" s="620"/>
      <c r="AJ3824" s="668"/>
      <c r="AO3824" s="612"/>
      <c r="AP3824" s="612"/>
      <c r="AY3824" s="623"/>
      <c r="BD3824" s="611"/>
      <c r="BG3824" s="624"/>
      <c r="BH3824" s="625"/>
      <c r="BI3824" s="672"/>
      <c r="BO3824" s="612"/>
      <c r="BY3824" s="669"/>
      <c r="CA3824" s="669"/>
    </row>
    <row r="3825" spans="3:79" s="610" customFormat="1">
      <c r="C3825" s="611"/>
      <c r="D3825" s="612"/>
      <c r="E3825" s="613"/>
      <c r="F3825" s="614"/>
      <c r="J3825" s="612"/>
      <c r="N3825" s="668"/>
      <c r="P3825" s="618"/>
      <c r="Q3825" s="618"/>
      <c r="R3825" s="618"/>
      <c r="S3825" s="618"/>
      <c r="T3825" s="618"/>
      <c r="U3825" s="618"/>
      <c r="V3825" s="618"/>
      <c r="W3825" s="618"/>
      <c r="X3825" s="618"/>
      <c r="Y3825" s="618"/>
      <c r="Z3825" s="618"/>
      <c r="AC3825" s="619"/>
      <c r="AD3825" s="620"/>
      <c r="AJ3825" s="668"/>
      <c r="AO3825" s="612"/>
      <c r="AP3825" s="612"/>
      <c r="AY3825" s="623"/>
      <c r="BD3825" s="611"/>
      <c r="BG3825" s="624"/>
      <c r="BH3825" s="625"/>
      <c r="BI3825" s="672"/>
      <c r="BO3825" s="612"/>
      <c r="BY3825" s="669"/>
      <c r="CA3825" s="669"/>
    </row>
    <row r="3826" spans="3:79" s="610" customFormat="1">
      <c r="C3826" s="611"/>
      <c r="D3826" s="612"/>
      <c r="E3826" s="613"/>
      <c r="F3826" s="614"/>
      <c r="J3826" s="612"/>
      <c r="N3826" s="668"/>
      <c r="P3826" s="618"/>
      <c r="Q3826" s="618"/>
      <c r="R3826" s="618"/>
      <c r="S3826" s="618"/>
      <c r="T3826" s="618"/>
      <c r="U3826" s="618"/>
      <c r="V3826" s="618"/>
      <c r="W3826" s="618"/>
      <c r="X3826" s="618"/>
      <c r="Y3826" s="618"/>
      <c r="Z3826" s="618"/>
      <c r="AC3826" s="619"/>
      <c r="AD3826" s="620"/>
      <c r="AJ3826" s="668"/>
      <c r="AO3826" s="612"/>
      <c r="AP3826" s="612"/>
      <c r="AY3826" s="623"/>
      <c r="BD3826" s="611"/>
      <c r="BG3826" s="624"/>
      <c r="BH3826" s="625"/>
      <c r="BI3826" s="672"/>
      <c r="BO3826" s="612"/>
      <c r="BY3826" s="669"/>
      <c r="CA3826" s="669"/>
    </row>
    <row r="3827" spans="3:79" s="610" customFormat="1">
      <c r="C3827" s="611"/>
      <c r="D3827" s="612"/>
      <c r="E3827" s="613"/>
      <c r="F3827" s="614"/>
      <c r="J3827" s="612"/>
      <c r="N3827" s="668"/>
      <c r="P3827" s="618"/>
      <c r="Q3827" s="618"/>
      <c r="R3827" s="618"/>
      <c r="S3827" s="618"/>
      <c r="T3827" s="618"/>
      <c r="U3827" s="618"/>
      <c r="V3827" s="618"/>
      <c r="W3827" s="618"/>
      <c r="X3827" s="618"/>
      <c r="Y3827" s="618"/>
      <c r="Z3827" s="618"/>
      <c r="AC3827" s="619"/>
      <c r="AD3827" s="620"/>
      <c r="AJ3827" s="668"/>
      <c r="AO3827" s="612"/>
      <c r="AP3827" s="612"/>
      <c r="AY3827" s="623"/>
      <c r="BD3827" s="611"/>
      <c r="BG3827" s="624"/>
      <c r="BH3827" s="625"/>
      <c r="BI3827" s="672"/>
      <c r="BO3827" s="612"/>
      <c r="BY3827" s="669"/>
      <c r="CA3827" s="669"/>
    </row>
    <row r="3828" spans="3:79" s="610" customFormat="1">
      <c r="C3828" s="611"/>
      <c r="D3828" s="612"/>
      <c r="E3828" s="613"/>
      <c r="F3828" s="614"/>
      <c r="J3828" s="612"/>
      <c r="N3828" s="668"/>
      <c r="P3828" s="618"/>
      <c r="Q3828" s="618"/>
      <c r="R3828" s="618"/>
      <c r="S3828" s="618"/>
      <c r="T3828" s="618"/>
      <c r="U3828" s="618"/>
      <c r="V3828" s="618"/>
      <c r="W3828" s="618"/>
      <c r="X3828" s="618"/>
      <c r="Y3828" s="618"/>
      <c r="Z3828" s="618"/>
      <c r="AC3828" s="619"/>
      <c r="AD3828" s="620"/>
      <c r="AJ3828" s="668"/>
      <c r="AO3828" s="612"/>
      <c r="AP3828" s="612"/>
      <c r="AY3828" s="623"/>
      <c r="BD3828" s="611"/>
      <c r="BG3828" s="624"/>
      <c r="BH3828" s="625"/>
      <c r="BI3828" s="672"/>
      <c r="BO3828" s="612"/>
      <c r="BY3828" s="669"/>
      <c r="CA3828" s="669"/>
    </row>
    <row r="3829" spans="3:79" s="610" customFormat="1">
      <c r="C3829" s="611"/>
      <c r="D3829" s="612"/>
      <c r="E3829" s="613"/>
      <c r="F3829" s="614"/>
      <c r="J3829" s="612"/>
      <c r="N3829" s="668"/>
      <c r="P3829" s="618"/>
      <c r="Q3829" s="618"/>
      <c r="R3829" s="618"/>
      <c r="S3829" s="618"/>
      <c r="T3829" s="618"/>
      <c r="U3829" s="618"/>
      <c r="V3829" s="618"/>
      <c r="W3829" s="618"/>
      <c r="X3829" s="618"/>
      <c r="Y3829" s="618"/>
      <c r="Z3829" s="618"/>
      <c r="AC3829" s="619"/>
      <c r="AD3829" s="620"/>
      <c r="AJ3829" s="668"/>
      <c r="AO3829" s="612"/>
      <c r="AP3829" s="612"/>
      <c r="AY3829" s="623"/>
      <c r="BD3829" s="611"/>
      <c r="BG3829" s="624"/>
      <c r="BH3829" s="625"/>
      <c r="BI3829" s="672"/>
      <c r="BO3829" s="612"/>
      <c r="BY3829" s="669"/>
      <c r="CA3829" s="669"/>
    </row>
    <row r="3830" spans="3:79" s="610" customFormat="1">
      <c r="C3830" s="611"/>
      <c r="D3830" s="612"/>
      <c r="E3830" s="613"/>
      <c r="F3830" s="614"/>
      <c r="J3830" s="612"/>
      <c r="N3830" s="668"/>
      <c r="P3830" s="618"/>
      <c r="Q3830" s="618"/>
      <c r="R3830" s="618"/>
      <c r="S3830" s="618"/>
      <c r="T3830" s="618"/>
      <c r="U3830" s="618"/>
      <c r="V3830" s="618"/>
      <c r="W3830" s="618"/>
      <c r="X3830" s="618"/>
      <c r="Y3830" s="618"/>
      <c r="Z3830" s="618"/>
      <c r="AC3830" s="619"/>
      <c r="AD3830" s="620"/>
      <c r="AJ3830" s="668"/>
      <c r="AO3830" s="612"/>
      <c r="AP3830" s="612"/>
      <c r="AY3830" s="623"/>
      <c r="BD3830" s="611"/>
      <c r="BG3830" s="624"/>
      <c r="BH3830" s="625"/>
      <c r="BI3830" s="672"/>
      <c r="BO3830" s="612"/>
      <c r="BY3830" s="669"/>
      <c r="CA3830" s="669"/>
    </row>
    <row r="3831" spans="3:79" s="610" customFormat="1">
      <c r="C3831" s="611"/>
      <c r="D3831" s="612"/>
      <c r="E3831" s="613"/>
      <c r="F3831" s="614"/>
      <c r="J3831" s="612"/>
      <c r="N3831" s="668"/>
      <c r="P3831" s="618"/>
      <c r="Q3831" s="618"/>
      <c r="R3831" s="618"/>
      <c r="S3831" s="618"/>
      <c r="T3831" s="618"/>
      <c r="U3831" s="618"/>
      <c r="V3831" s="618"/>
      <c r="W3831" s="618"/>
      <c r="X3831" s="618"/>
      <c r="Y3831" s="618"/>
      <c r="Z3831" s="618"/>
      <c r="AC3831" s="619"/>
      <c r="AD3831" s="620"/>
      <c r="AJ3831" s="668"/>
      <c r="AO3831" s="612"/>
      <c r="AP3831" s="612"/>
      <c r="AY3831" s="623"/>
      <c r="BD3831" s="611"/>
      <c r="BG3831" s="624"/>
      <c r="BH3831" s="625"/>
      <c r="BI3831" s="672"/>
      <c r="BO3831" s="612"/>
      <c r="BY3831" s="669"/>
      <c r="CA3831" s="669"/>
    </row>
    <row r="3832" spans="3:79" s="610" customFormat="1">
      <c r="C3832" s="611"/>
      <c r="D3832" s="612"/>
      <c r="E3832" s="613"/>
      <c r="F3832" s="614"/>
      <c r="J3832" s="612"/>
      <c r="N3832" s="668"/>
      <c r="P3832" s="618"/>
      <c r="Q3832" s="618"/>
      <c r="R3832" s="618"/>
      <c r="S3832" s="618"/>
      <c r="T3832" s="618"/>
      <c r="U3832" s="618"/>
      <c r="V3832" s="618"/>
      <c r="W3832" s="618"/>
      <c r="X3832" s="618"/>
      <c r="Y3832" s="618"/>
      <c r="Z3832" s="618"/>
      <c r="AC3832" s="619"/>
      <c r="AD3832" s="620"/>
      <c r="AJ3832" s="668"/>
      <c r="AO3832" s="612"/>
      <c r="AP3832" s="612"/>
      <c r="AY3832" s="623"/>
      <c r="BD3832" s="611"/>
      <c r="BG3832" s="624"/>
      <c r="BH3832" s="625"/>
      <c r="BI3832" s="672"/>
      <c r="BO3832" s="612"/>
      <c r="BY3832" s="669"/>
      <c r="CA3832" s="669"/>
    </row>
    <row r="3833" spans="3:79" s="610" customFormat="1">
      <c r="C3833" s="611"/>
      <c r="D3833" s="612"/>
      <c r="E3833" s="613"/>
      <c r="F3833" s="614"/>
      <c r="J3833" s="612"/>
      <c r="N3833" s="668"/>
      <c r="P3833" s="618"/>
      <c r="Q3833" s="618"/>
      <c r="R3833" s="618"/>
      <c r="S3833" s="618"/>
      <c r="T3833" s="618"/>
      <c r="U3833" s="618"/>
      <c r="V3833" s="618"/>
      <c r="W3833" s="618"/>
      <c r="X3833" s="618"/>
      <c r="Y3833" s="618"/>
      <c r="Z3833" s="618"/>
      <c r="AC3833" s="619"/>
      <c r="AD3833" s="620"/>
      <c r="AJ3833" s="668"/>
      <c r="AO3833" s="612"/>
      <c r="AP3833" s="612"/>
      <c r="AY3833" s="623"/>
      <c r="BD3833" s="611"/>
      <c r="BG3833" s="624"/>
      <c r="BH3833" s="625"/>
      <c r="BI3833" s="672"/>
      <c r="BO3833" s="612"/>
      <c r="BY3833" s="669"/>
      <c r="CA3833" s="669"/>
    </row>
    <row r="3834" spans="3:79" s="610" customFormat="1">
      <c r="C3834" s="611"/>
      <c r="D3834" s="612"/>
      <c r="E3834" s="613"/>
      <c r="F3834" s="614"/>
      <c r="J3834" s="612"/>
      <c r="N3834" s="668"/>
      <c r="P3834" s="618"/>
      <c r="Q3834" s="618"/>
      <c r="R3834" s="618"/>
      <c r="S3834" s="618"/>
      <c r="T3834" s="618"/>
      <c r="U3834" s="618"/>
      <c r="V3834" s="618"/>
      <c r="W3834" s="618"/>
      <c r="X3834" s="618"/>
      <c r="Y3834" s="618"/>
      <c r="Z3834" s="618"/>
      <c r="AC3834" s="619"/>
      <c r="AD3834" s="620"/>
      <c r="AJ3834" s="668"/>
      <c r="AO3834" s="612"/>
      <c r="AP3834" s="612"/>
      <c r="AY3834" s="623"/>
      <c r="BD3834" s="611"/>
      <c r="BG3834" s="624"/>
      <c r="BH3834" s="625"/>
      <c r="BI3834" s="672"/>
      <c r="BO3834" s="612"/>
      <c r="BY3834" s="669"/>
      <c r="CA3834" s="669"/>
    </row>
    <row r="3835" spans="3:79" s="610" customFormat="1">
      <c r="C3835" s="611"/>
      <c r="D3835" s="612"/>
      <c r="E3835" s="613"/>
      <c r="F3835" s="614"/>
      <c r="J3835" s="612"/>
      <c r="N3835" s="668"/>
      <c r="P3835" s="618"/>
      <c r="Q3835" s="618"/>
      <c r="R3835" s="618"/>
      <c r="S3835" s="618"/>
      <c r="T3835" s="618"/>
      <c r="U3835" s="618"/>
      <c r="V3835" s="618"/>
      <c r="W3835" s="618"/>
      <c r="X3835" s="618"/>
      <c r="Y3835" s="618"/>
      <c r="Z3835" s="618"/>
      <c r="AC3835" s="619"/>
      <c r="AD3835" s="620"/>
      <c r="AJ3835" s="668"/>
      <c r="AO3835" s="612"/>
      <c r="AP3835" s="612"/>
      <c r="AY3835" s="623"/>
      <c r="BD3835" s="611"/>
      <c r="BG3835" s="624"/>
      <c r="BH3835" s="625"/>
      <c r="BI3835" s="672"/>
      <c r="BO3835" s="612"/>
      <c r="BY3835" s="669"/>
      <c r="CA3835" s="669"/>
    </row>
    <row r="3836" spans="3:79" s="610" customFormat="1">
      <c r="C3836" s="611"/>
      <c r="D3836" s="612"/>
      <c r="E3836" s="613"/>
      <c r="F3836" s="614"/>
      <c r="J3836" s="612"/>
      <c r="N3836" s="668"/>
      <c r="P3836" s="618"/>
      <c r="Q3836" s="618"/>
      <c r="R3836" s="618"/>
      <c r="S3836" s="618"/>
      <c r="T3836" s="618"/>
      <c r="U3836" s="618"/>
      <c r="V3836" s="618"/>
      <c r="W3836" s="618"/>
      <c r="X3836" s="618"/>
      <c r="Y3836" s="618"/>
      <c r="Z3836" s="618"/>
      <c r="AC3836" s="619"/>
      <c r="AD3836" s="620"/>
      <c r="AJ3836" s="668"/>
      <c r="AO3836" s="612"/>
      <c r="AP3836" s="612"/>
      <c r="AY3836" s="623"/>
      <c r="BD3836" s="611"/>
      <c r="BG3836" s="624"/>
      <c r="BH3836" s="625"/>
      <c r="BI3836" s="672"/>
      <c r="BO3836" s="612"/>
      <c r="BY3836" s="669"/>
      <c r="CA3836" s="669"/>
    </row>
    <row r="3837" spans="3:79" s="610" customFormat="1">
      <c r="C3837" s="611"/>
      <c r="D3837" s="612"/>
      <c r="E3837" s="613"/>
      <c r="F3837" s="614"/>
      <c r="J3837" s="612"/>
      <c r="N3837" s="668"/>
      <c r="P3837" s="618"/>
      <c r="Q3837" s="618"/>
      <c r="R3837" s="618"/>
      <c r="S3837" s="618"/>
      <c r="T3837" s="618"/>
      <c r="U3837" s="618"/>
      <c r="V3837" s="618"/>
      <c r="W3837" s="618"/>
      <c r="X3837" s="618"/>
      <c r="Y3837" s="618"/>
      <c r="Z3837" s="618"/>
      <c r="AC3837" s="619"/>
      <c r="AD3837" s="620"/>
      <c r="AJ3837" s="668"/>
      <c r="AO3837" s="612"/>
      <c r="AP3837" s="612"/>
      <c r="AY3837" s="623"/>
      <c r="BD3837" s="611"/>
      <c r="BG3837" s="624"/>
      <c r="BH3837" s="625"/>
      <c r="BI3837" s="672"/>
      <c r="BO3837" s="612"/>
      <c r="BY3837" s="669"/>
      <c r="CA3837" s="669"/>
    </row>
    <row r="3838" spans="3:79" s="610" customFormat="1">
      <c r="C3838" s="611"/>
      <c r="D3838" s="612"/>
      <c r="E3838" s="613"/>
      <c r="F3838" s="614"/>
      <c r="J3838" s="612"/>
      <c r="N3838" s="668"/>
      <c r="P3838" s="618"/>
      <c r="Q3838" s="618"/>
      <c r="R3838" s="618"/>
      <c r="S3838" s="618"/>
      <c r="T3838" s="618"/>
      <c r="U3838" s="618"/>
      <c r="V3838" s="618"/>
      <c r="W3838" s="618"/>
      <c r="X3838" s="618"/>
      <c r="Y3838" s="618"/>
      <c r="Z3838" s="618"/>
      <c r="AC3838" s="619"/>
      <c r="AD3838" s="620"/>
      <c r="AJ3838" s="668"/>
      <c r="AO3838" s="612"/>
      <c r="AP3838" s="612"/>
      <c r="AY3838" s="623"/>
      <c r="BD3838" s="611"/>
      <c r="BG3838" s="624"/>
      <c r="BH3838" s="625"/>
      <c r="BI3838" s="672"/>
      <c r="BO3838" s="612"/>
      <c r="BY3838" s="669"/>
      <c r="CA3838" s="669"/>
    </row>
    <row r="3839" spans="3:79" s="610" customFormat="1">
      <c r="C3839" s="611"/>
      <c r="D3839" s="612"/>
      <c r="E3839" s="613"/>
      <c r="F3839" s="614"/>
      <c r="J3839" s="612"/>
      <c r="N3839" s="668"/>
      <c r="P3839" s="618"/>
      <c r="Q3839" s="618"/>
      <c r="R3839" s="618"/>
      <c r="S3839" s="618"/>
      <c r="T3839" s="618"/>
      <c r="U3839" s="618"/>
      <c r="V3839" s="618"/>
      <c r="W3839" s="618"/>
      <c r="X3839" s="618"/>
      <c r="Y3839" s="618"/>
      <c r="Z3839" s="618"/>
      <c r="AC3839" s="619"/>
      <c r="AD3839" s="620"/>
      <c r="AJ3839" s="668"/>
      <c r="AO3839" s="612"/>
      <c r="AP3839" s="612"/>
      <c r="AY3839" s="623"/>
      <c r="BD3839" s="611"/>
      <c r="BG3839" s="624"/>
      <c r="BH3839" s="625"/>
      <c r="BI3839" s="672"/>
      <c r="BO3839" s="612"/>
      <c r="BY3839" s="669"/>
      <c r="CA3839" s="669"/>
    </row>
    <row r="3840" spans="3:79" s="610" customFormat="1">
      <c r="C3840" s="611"/>
      <c r="D3840" s="612"/>
      <c r="E3840" s="613"/>
      <c r="F3840" s="614"/>
      <c r="J3840" s="612"/>
      <c r="N3840" s="668"/>
      <c r="P3840" s="618"/>
      <c r="Q3840" s="618"/>
      <c r="R3840" s="618"/>
      <c r="S3840" s="618"/>
      <c r="T3840" s="618"/>
      <c r="U3840" s="618"/>
      <c r="V3840" s="618"/>
      <c r="W3840" s="618"/>
      <c r="X3840" s="618"/>
      <c r="Y3840" s="618"/>
      <c r="Z3840" s="618"/>
      <c r="AC3840" s="619"/>
      <c r="AD3840" s="620"/>
      <c r="AJ3840" s="668"/>
      <c r="AO3840" s="612"/>
      <c r="AP3840" s="612"/>
      <c r="AY3840" s="623"/>
      <c r="BD3840" s="611"/>
      <c r="BG3840" s="624"/>
      <c r="BH3840" s="625"/>
      <c r="BI3840" s="672"/>
      <c r="BO3840" s="612"/>
      <c r="BY3840" s="669"/>
      <c r="CA3840" s="669"/>
    </row>
    <row r="3841" spans="3:79" s="610" customFormat="1">
      <c r="C3841" s="611"/>
      <c r="D3841" s="612"/>
      <c r="E3841" s="613"/>
      <c r="F3841" s="614"/>
      <c r="J3841" s="612"/>
      <c r="N3841" s="668"/>
      <c r="P3841" s="618"/>
      <c r="Q3841" s="618"/>
      <c r="R3841" s="618"/>
      <c r="S3841" s="618"/>
      <c r="T3841" s="618"/>
      <c r="U3841" s="618"/>
      <c r="V3841" s="618"/>
      <c r="W3841" s="618"/>
      <c r="X3841" s="618"/>
      <c r="Y3841" s="618"/>
      <c r="Z3841" s="618"/>
      <c r="AC3841" s="619"/>
      <c r="AD3841" s="620"/>
      <c r="AJ3841" s="668"/>
      <c r="AO3841" s="612"/>
      <c r="AP3841" s="612"/>
      <c r="AY3841" s="623"/>
      <c r="BD3841" s="611"/>
      <c r="BG3841" s="624"/>
      <c r="BH3841" s="625"/>
      <c r="BI3841" s="672"/>
      <c r="BO3841" s="612"/>
      <c r="BY3841" s="669"/>
      <c r="CA3841" s="669"/>
    </row>
    <row r="3842" spans="3:79" s="610" customFormat="1">
      <c r="C3842" s="611"/>
      <c r="D3842" s="612"/>
      <c r="E3842" s="613"/>
      <c r="F3842" s="614"/>
      <c r="J3842" s="612"/>
      <c r="N3842" s="668"/>
      <c r="P3842" s="618"/>
      <c r="Q3842" s="618"/>
      <c r="R3842" s="618"/>
      <c r="S3842" s="618"/>
      <c r="T3842" s="618"/>
      <c r="U3842" s="618"/>
      <c r="V3842" s="618"/>
      <c r="W3842" s="618"/>
      <c r="X3842" s="618"/>
      <c r="Y3842" s="618"/>
      <c r="Z3842" s="618"/>
      <c r="AC3842" s="619"/>
      <c r="AD3842" s="620"/>
      <c r="AJ3842" s="668"/>
      <c r="AO3842" s="612"/>
      <c r="AP3842" s="612"/>
      <c r="AY3842" s="623"/>
      <c r="BD3842" s="611"/>
      <c r="BG3842" s="624"/>
      <c r="BH3842" s="625"/>
      <c r="BI3842" s="672"/>
      <c r="BO3842" s="612"/>
      <c r="BY3842" s="669"/>
      <c r="CA3842" s="669"/>
    </row>
    <row r="3843" spans="3:79" s="610" customFormat="1">
      <c r="C3843" s="611"/>
      <c r="D3843" s="612"/>
      <c r="E3843" s="613"/>
      <c r="F3843" s="614"/>
      <c r="J3843" s="612"/>
      <c r="N3843" s="668"/>
      <c r="P3843" s="618"/>
      <c r="Q3843" s="618"/>
      <c r="R3843" s="618"/>
      <c r="S3843" s="618"/>
      <c r="T3843" s="618"/>
      <c r="U3843" s="618"/>
      <c r="V3843" s="618"/>
      <c r="W3843" s="618"/>
      <c r="X3843" s="618"/>
      <c r="Y3843" s="618"/>
      <c r="Z3843" s="618"/>
      <c r="AC3843" s="619"/>
      <c r="AD3843" s="620"/>
      <c r="AJ3843" s="668"/>
      <c r="AO3843" s="612"/>
      <c r="AP3843" s="612"/>
      <c r="AY3843" s="623"/>
      <c r="BD3843" s="611"/>
      <c r="BG3843" s="624"/>
      <c r="BH3843" s="625"/>
      <c r="BI3843" s="672"/>
      <c r="BO3843" s="612"/>
      <c r="BY3843" s="669"/>
      <c r="CA3843" s="669"/>
    </row>
    <row r="3844" spans="3:79" s="610" customFormat="1">
      <c r="C3844" s="611"/>
      <c r="D3844" s="612"/>
      <c r="E3844" s="613"/>
      <c r="F3844" s="614"/>
      <c r="J3844" s="612"/>
      <c r="N3844" s="668"/>
      <c r="P3844" s="618"/>
      <c r="Q3844" s="618"/>
      <c r="R3844" s="618"/>
      <c r="S3844" s="618"/>
      <c r="T3844" s="618"/>
      <c r="U3844" s="618"/>
      <c r="V3844" s="618"/>
      <c r="W3844" s="618"/>
      <c r="X3844" s="618"/>
      <c r="Y3844" s="618"/>
      <c r="Z3844" s="618"/>
      <c r="AC3844" s="619"/>
      <c r="AD3844" s="620"/>
      <c r="AJ3844" s="668"/>
      <c r="AO3844" s="612"/>
      <c r="AP3844" s="612"/>
      <c r="AY3844" s="623"/>
      <c r="BD3844" s="611"/>
      <c r="BG3844" s="624"/>
      <c r="BH3844" s="625"/>
      <c r="BI3844" s="672"/>
      <c r="BO3844" s="612"/>
      <c r="BY3844" s="669"/>
      <c r="CA3844" s="669"/>
    </row>
    <row r="3845" spans="3:79" s="610" customFormat="1">
      <c r="C3845" s="611"/>
      <c r="D3845" s="612"/>
      <c r="E3845" s="613"/>
      <c r="F3845" s="614"/>
      <c r="J3845" s="612"/>
      <c r="N3845" s="668"/>
      <c r="P3845" s="618"/>
      <c r="Q3845" s="618"/>
      <c r="R3845" s="618"/>
      <c r="S3845" s="618"/>
      <c r="T3845" s="618"/>
      <c r="U3845" s="618"/>
      <c r="V3845" s="618"/>
      <c r="W3845" s="618"/>
      <c r="X3845" s="618"/>
      <c r="Y3845" s="618"/>
      <c r="Z3845" s="618"/>
      <c r="AC3845" s="619"/>
      <c r="AD3845" s="620"/>
      <c r="AJ3845" s="668"/>
      <c r="AO3845" s="612"/>
      <c r="AP3845" s="612"/>
      <c r="AY3845" s="623"/>
      <c r="BD3845" s="611"/>
      <c r="BG3845" s="624"/>
      <c r="BH3845" s="625"/>
      <c r="BI3845" s="672"/>
      <c r="BO3845" s="612"/>
      <c r="BY3845" s="669"/>
      <c r="CA3845" s="669"/>
    </row>
    <row r="3846" spans="3:79" s="610" customFormat="1">
      <c r="C3846" s="611"/>
      <c r="D3846" s="612"/>
      <c r="E3846" s="613"/>
      <c r="F3846" s="614"/>
      <c r="J3846" s="612"/>
      <c r="N3846" s="668"/>
      <c r="P3846" s="618"/>
      <c r="Q3846" s="618"/>
      <c r="R3846" s="618"/>
      <c r="S3846" s="618"/>
      <c r="T3846" s="618"/>
      <c r="U3846" s="618"/>
      <c r="V3846" s="618"/>
      <c r="W3846" s="618"/>
      <c r="X3846" s="618"/>
      <c r="Y3846" s="618"/>
      <c r="Z3846" s="618"/>
      <c r="AC3846" s="619"/>
      <c r="AD3846" s="620"/>
      <c r="AJ3846" s="668"/>
      <c r="AO3846" s="612"/>
      <c r="AP3846" s="612"/>
      <c r="AY3846" s="623"/>
      <c r="BD3846" s="611"/>
      <c r="BG3846" s="624"/>
      <c r="BH3846" s="625"/>
      <c r="BI3846" s="672"/>
      <c r="BO3846" s="612"/>
      <c r="BY3846" s="669"/>
      <c r="CA3846" s="669"/>
    </row>
    <row r="3847" spans="3:79" s="610" customFormat="1">
      <c r="C3847" s="611"/>
      <c r="D3847" s="612"/>
      <c r="E3847" s="613"/>
      <c r="F3847" s="614"/>
      <c r="J3847" s="612"/>
      <c r="N3847" s="668"/>
      <c r="P3847" s="618"/>
      <c r="Q3847" s="618"/>
      <c r="R3847" s="618"/>
      <c r="S3847" s="618"/>
      <c r="T3847" s="618"/>
      <c r="U3847" s="618"/>
      <c r="V3847" s="618"/>
      <c r="W3847" s="618"/>
      <c r="X3847" s="618"/>
      <c r="Y3847" s="618"/>
      <c r="Z3847" s="618"/>
      <c r="AC3847" s="619"/>
      <c r="AD3847" s="620"/>
      <c r="AJ3847" s="668"/>
      <c r="AO3847" s="612"/>
      <c r="AP3847" s="612"/>
      <c r="AY3847" s="623"/>
      <c r="BD3847" s="611"/>
      <c r="BG3847" s="624"/>
      <c r="BH3847" s="625"/>
      <c r="BI3847" s="672"/>
      <c r="BO3847" s="612"/>
      <c r="BY3847" s="669"/>
      <c r="CA3847" s="669"/>
    </row>
    <row r="3848" spans="3:79" s="610" customFormat="1">
      <c r="C3848" s="611"/>
      <c r="D3848" s="612"/>
      <c r="E3848" s="613"/>
      <c r="F3848" s="614"/>
      <c r="J3848" s="612"/>
      <c r="N3848" s="668"/>
      <c r="P3848" s="618"/>
      <c r="Q3848" s="618"/>
      <c r="R3848" s="618"/>
      <c r="S3848" s="618"/>
      <c r="T3848" s="618"/>
      <c r="U3848" s="618"/>
      <c r="V3848" s="618"/>
      <c r="W3848" s="618"/>
      <c r="X3848" s="618"/>
      <c r="Y3848" s="618"/>
      <c r="Z3848" s="618"/>
      <c r="AC3848" s="619"/>
      <c r="AD3848" s="620"/>
      <c r="AJ3848" s="668"/>
      <c r="AO3848" s="612"/>
      <c r="AP3848" s="612"/>
      <c r="AY3848" s="623"/>
      <c r="BD3848" s="611"/>
      <c r="BG3848" s="624"/>
      <c r="BH3848" s="625"/>
      <c r="BI3848" s="672"/>
      <c r="BO3848" s="612"/>
      <c r="BY3848" s="669"/>
      <c r="CA3848" s="669"/>
    </row>
    <row r="3849" spans="3:79" s="610" customFormat="1">
      <c r="C3849" s="611"/>
      <c r="D3849" s="612"/>
      <c r="E3849" s="613"/>
      <c r="F3849" s="614"/>
      <c r="J3849" s="612"/>
      <c r="N3849" s="668"/>
      <c r="P3849" s="618"/>
      <c r="Q3849" s="618"/>
      <c r="R3849" s="618"/>
      <c r="S3849" s="618"/>
      <c r="T3849" s="618"/>
      <c r="U3849" s="618"/>
      <c r="V3849" s="618"/>
      <c r="W3849" s="618"/>
      <c r="X3849" s="618"/>
      <c r="Y3849" s="618"/>
      <c r="Z3849" s="618"/>
      <c r="AC3849" s="619"/>
      <c r="AD3849" s="620"/>
      <c r="AJ3849" s="668"/>
      <c r="AO3849" s="612"/>
      <c r="AP3849" s="612"/>
      <c r="AY3849" s="623"/>
      <c r="BD3849" s="611"/>
      <c r="BG3849" s="624"/>
      <c r="BH3849" s="625"/>
      <c r="BI3849" s="672"/>
      <c r="BO3849" s="612"/>
      <c r="BY3849" s="669"/>
      <c r="CA3849" s="669"/>
    </row>
    <row r="3850" spans="3:79" s="610" customFormat="1">
      <c r="C3850" s="611"/>
      <c r="D3850" s="612"/>
      <c r="E3850" s="613"/>
      <c r="F3850" s="614"/>
      <c r="J3850" s="612"/>
      <c r="N3850" s="668"/>
      <c r="P3850" s="618"/>
      <c r="Q3850" s="618"/>
      <c r="R3850" s="618"/>
      <c r="S3850" s="618"/>
      <c r="T3850" s="618"/>
      <c r="U3850" s="618"/>
      <c r="V3850" s="618"/>
      <c r="W3850" s="618"/>
      <c r="X3850" s="618"/>
      <c r="Y3850" s="618"/>
      <c r="Z3850" s="618"/>
      <c r="AC3850" s="619"/>
      <c r="AD3850" s="620"/>
      <c r="AJ3850" s="668"/>
      <c r="AO3850" s="612"/>
      <c r="AP3850" s="612"/>
      <c r="AY3850" s="623"/>
      <c r="BD3850" s="611"/>
      <c r="BG3850" s="624"/>
      <c r="BH3850" s="625"/>
      <c r="BI3850" s="672"/>
      <c r="BO3850" s="612"/>
      <c r="BY3850" s="669"/>
      <c r="CA3850" s="669"/>
    </row>
    <row r="3851" spans="3:79" s="610" customFormat="1">
      <c r="C3851" s="611"/>
      <c r="D3851" s="612"/>
      <c r="E3851" s="613"/>
      <c r="F3851" s="614"/>
      <c r="J3851" s="612"/>
      <c r="N3851" s="668"/>
      <c r="P3851" s="618"/>
      <c r="Q3851" s="618"/>
      <c r="R3851" s="618"/>
      <c r="S3851" s="618"/>
      <c r="T3851" s="618"/>
      <c r="U3851" s="618"/>
      <c r="V3851" s="618"/>
      <c r="W3851" s="618"/>
      <c r="X3851" s="618"/>
      <c r="Y3851" s="618"/>
      <c r="Z3851" s="618"/>
      <c r="AC3851" s="619"/>
      <c r="AD3851" s="620"/>
      <c r="AJ3851" s="668"/>
      <c r="AO3851" s="612"/>
      <c r="AP3851" s="612"/>
      <c r="AY3851" s="623"/>
      <c r="BD3851" s="611"/>
      <c r="BG3851" s="624"/>
      <c r="BH3851" s="625"/>
      <c r="BI3851" s="672"/>
      <c r="BO3851" s="612"/>
      <c r="BY3851" s="669"/>
      <c r="CA3851" s="669"/>
    </row>
    <row r="3852" spans="3:79" s="610" customFormat="1">
      <c r="C3852" s="611"/>
      <c r="D3852" s="612"/>
      <c r="E3852" s="613"/>
      <c r="F3852" s="614"/>
      <c r="J3852" s="612"/>
      <c r="N3852" s="668"/>
      <c r="P3852" s="618"/>
      <c r="Q3852" s="618"/>
      <c r="R3852" s="618"/>
      <c r="S3852" s="618"/>
      <c r="T3852" s="618"/>
      <c r="U3852" s="618"/>
      <c r="V3852" s="618"/>
      <c r="W3852" s="618"/>
      <c r="X3852" s="618"/>
      <c r="Y3852" s="618"/>
      <c r="Z3852" s="618"/>
      <c r="AC3852" s="619"/>
      <c r="AD3852" s="620"/>
      <c r="AJ3852" s="668"/>
      <c r="AO3852" s="612"/>
      <c r="AP3852" s="612"/>
      <c r="AY3852" s="623"/>
      <c r="BD3852" s="611"/>
      <c r="BG3852" s="624"/>
      <c r="BH3852" s="625"/>
      <c r="BI3852" s="672"/>
      <c r="BO3852" s="612"/>
      <c r="BY3852" s="669"/>
      <c r="CA3852" s="669"/>
    </row>
    <row r="3853" spans="3:79" s="610" customFormat="1">
      <c r="C3853" s="611"/>
      <c r="D3853" s="612"/>
      <c r="E3853" s="613"/>
      <c r="F3853" s="614"/>
      <c r="J3853" s="612"/>
      <c r="N3853" s="668"/>
      <c r="P3853" s="618"/>
      <c r="Q3853" s="618"/>
      <c r="R3853" s="618"/>
      <c r="S3853" s="618"/>
      <c r="T3853" s="618"/>
      <c r="U3853" s="618"/>
      <c r="V3853" s="618"/>
      <c r="W3853" s="618"/>
      <c r="X3853" s="618"/>
      <c r="Y3853" s="618"/>
      <c r="Z3853" s="618"/>
      <c r="AC3853" s="619"/>
      <c r="AD3853" s="620"/>
      <c r="AJ3853" s="668"/>
      <c r="AO3853" s="612"/>
      <c r="AP3853" s="612"/>
      <c r="AY3853" s="623"/>
      <c r="BD3853" s="611"/>
      <c r="BG3853" s="624"/>
      <c r="BH3853" s="625"/>
      <c r="BI3853" s="672"/>
      <c r="BO3853" s="612"/>
      <c r="BY3853" s="669"/>
      <c r="CA3853" s="669"/>
    </row>
    <row r="3854" spans="3:79" s="610" customFormat="1">
      <c r="C3854" s="611"/>
      <c r="D3854" s="612"/>
      <c r="E3854" s="613"/>
      <c r="F3854" s="614"/>
      <c r="J3854" s="612"/>
      <c r="N3854" s="668"/>
      <c r="P3854" s="618"/>
      <c r="Q3854" s="618"/>
      <c r="R3854" s="618"/>
      <c r="S3854" s="618"/>
      <c r="T3854" s="618"/>
      <c r="U3854" s="618"/>
      <c r="V3854" s="618"/>
      <c r="W3854" s="618"/>
      <c r="X3854" s="618"/>
      <c r="Y3854" s="618"/>
      <c r="Z3854" s="618"/>
      <c r="AC3854" s="619"/>
      <c r="AD3854" s="620"/>
      <c r="AJ3854" s="668"/>
      <c r="AO3854" s="612"/>
      <c r="AP3854" s="612"/>
      <c r="AY3854" s="623"/>
      <c r="BD3854" s="611"/>
      <c r="BG3854" s="624"/>
      <c r="BH3854" s="625"/>
      <c r="BI3854" s="672"/>
      <c r="BO3854" s="612"/>
      <c r="BY3854" s="669"/>
      <c r="CA3854" s="669"/>
    </row>
    <row r="3855" spans="3:79" s="610" customFormat="1">
      <c r="C3855" s="611"/>
      <c r="D3855" s="612"/>
      <c r="E3855" s="613"/>
      <c r="F3855" s="614"/>
      <c r="J3855" s="612"/>
      <c r="N3855" s="668"/>
      <c r="P3855" s="618"/>
      <c r="Q3855" s="618"/>
      <c r="R3855" s="618"/>
      <c r="S3855" s="618"/>
      <c r="T3855" s="618"/>
      <c r="U3855" s="618"/>
      <c r="V3855" s="618"/>
      <c r="W3855" s="618"/>
      <c r="X3855" s="618"/>
      <c r="Y3855" s="618"/>
      <c r="Z3855" s="618"/>
      <c r="AC3855" s="619"/>
      <c r="AD3855" s="620"/>
      <c r="AJ3855" s="668"/>
      <c r="AO3855" s="612"/>
      <c r="AP3855" s="612"/>
      <c r="AY3855" s="623"/>
      <c r="BD3855" s="611"/>
      <c r="BG3855" s="624"/>
      <c r="BH3855" s="625"/>
      <c r="BI3855" s="672"/>
      <c r="BO3855" s="612"/>
      <c r="BY3855" s="669"/>
      <c r="CA3855" s="669"/>
    </row>
    <row r="3856" spans="3:79" s="610" customFormat="1">
      <c r="C3856" s="611"/>
      <c r="D3856" s="612"/>
      <c r="E3856" s="613"/>
      <c r="F3856" s="614"/>
      <c r="J3856" s="612"/>
      <c r="N3856" s="668"/>
      <c r="P3856" s="618"/>
      <c r="Q3856" s="618"/>
      <c r="R3856" s="618"/>
      <c r="S3856" s="618"/>
      <c r="T3856" s="618"/>
      <c r="U3856" s="618"/>
      <c r="V3856" s="618"/>
      <c r="W3856" s="618"/>
      <c r="X3856" s="618"/>
      <c r="Y3856" s="618"/>
      <c r="Z3856" s="618"/>
      <c r="AC3856" s="619"/>
      <c r="AD3856" s="620"/>
      <c r="AJ3856" s="668"/>
      <c r="AO3856" s="612"/>
      <c r="AP3856" s="612"/>
      <c r="AY3856" s="623"/>
      <c r="BD3856" s="611"/>
      <c r="BG3856" s="624"/>
      <c r="BH3856" s="625"/>
      <c r="BI3856" s="672"/>
      <c r="BO3856" s="612"/>
      <c r="BY3856" s="669"/>
      <c r="CA3856" s="669"/>
    </row>
    <row r="3857" spans="3:79" s="610" customFormat="1">
      <c r="C3857" s="611"/>
      <c r="D3857" s="612"/>
      <c r="E3857" s="613"/>
      <c r="F3857" s="614"/>
      <c r="J3857" s="612"/>
      <c r="N3857" s="668"/>
      <c r="P3857" s="618"/>
      <c r="Q3857" s="618"/>
      <c r="R3857" s="618"/>
      <c r="S3857" s="618"/>
      <c r="T3857" s="618"/>
      <c r="U3857" s="618"/>
      <c r="V3857" s="618"/>
      <c r="W3857" s="618"/>
      <c r="X3857" s="618"/>
      <c r="Y3857" s="618"/>
      <c r="Z3857" s="618"/>
      <c r="AC3857" s="619"/>
      <c r="AD3857" s="620"/>
      <c r="AJ3857" s="668"/>
      <c r="AO3857" s="612"/>
      <c r="AP3857" s="612"/>
      <c r="AY3857" s="623"/>
      <c r="BD3857" s="611"/>
      <c r="BG3857" s="624"/>
      <c r="BH3857" s="625"/>
      <c r="BI3857" s="672"/>
      <c r="BO3857" s="612"/>
      <c r="BY3857" s="669"/>
      <c r="CA3857" s="669"/>
    </row>
    <row r="3858" spans="3:79" s="610" customFormat="1">
      <c r="C3858" s="611"/>
      <c r="D3858" s="612"/>
      <c r="E3858" s="613"/>
      <c r="F3858" s="614"/>
      <c r="J3858" s="612"/>
      <c r="N3858" s="668"/>
      <c r="P3858" s="618"/>
      <c r="Q3858" s="618"/>
      <c r="R3858" s="618"/>
      <c r="S3858" s="618"/>
      <c r="T3858" s="618"/>
      <c r="U3858" s="618"/>
      <c r="V3858" s="618"/>
      <c r="W3858" s="618"/>
      <c r="X3858" s="618"/>
      <c r="Y3858" s="618"/>
      <c r="Z3858" s="618"/>
      <c r="AC3858" s="619"/>
      <c r="AD3858" s="620"/>
      <c r="AJ3858" s="668"/>
      <c r="AO3858" s="612"/>
      <c r="AP3858" s="612"/>
      <c r="AY3858" s="623"/>
      <c r="BD3858" s="611"/>
      <c r="BG3858" s="624"/>
      <c r="BH3858" s="625"/>
      <c r="BI3858" s="672"/>
      <c r="BO3858" s="612"/>
      <c r="BY3858" s="669"/>
      <c r="CA3858" s="669"/>
    </row>
    <row r="3859" spans="3:79" s="610" customFormat="1">
      <c r="C3859" s="611"/>
      <c r="D3859" s="612"/>
      <c r="E3859" s="613"/>
      <c r="F3859" s="614"/>
      <c r="J3859" s="612"/>
      <c r="N3859" s="668"/>
      <c r="P3859" s="618"/>
      <c r="Q3859" s="618"/>
      <c r="R3859" s="618"/>
      <c r="S3859" s="618"/>
      <c r="T3859" s="618"/>
      <c r="U3859" s="618"/>
      <c r="V3859" s="618"/>
      <c r="W3859" s="618"/>
      <c r="X3859" s="618"/>
      <c r="Y3859" s="618"/>
      <c r="Z3859" s="618"/>
      <c r="AC3859" s="619"/>
      <c r="AD3859" s="620"/>
      <c r="AJ3859" s="668"/>
      <c r="AO3859" s="612"/>
      <c r="AP3859" s="612"/>
      <c r="AY3859" s="623"/>
      <c r="BD3859" s="611"/>
      <c r="BG3859" s="624"/>
      <c r="BH3859" s="625"/>
      <c r="BI3859" s="672"/>
      <c r="BO3859" s="612"/>
      <c r="BY3859" s="669"/>
      <c r="CA3859" s="669"/>
    </row>
    <row r="3860" spans="3:79" s="610" customFormat="1">
      <c r="C3860" s="611"/>
      <c r="D3860" s="612"/>
      <c r="E3860" s="613"/>
      <c r="F3860" s="614"/>
      <c r="J3860" s="612"/>
      <c r="N3860" s="668"/>
      <c r="P3860" s="618"/>
      <c r="Q3860" s="618"/>
      <c r="R3860" s="618"/>
      <c r="S3860" s="618"/>
      <c r="T3860" s="618"/>
      <c r="U3860" s="618"/>
      <c r="V3860" s="618"/>
      <c r="W3860" s="618"/>
      <c r="X3860" s="618"/>
      <c r="Y3860" s="618"/>
      <c r="Z3860" s="618"/>
      <c r="AC3860" s="619"/>
      <c r="AD3860" s="620"/>
      <c r="AJ3860" s="668"/>
      <c r="AO3860" s="612"/>
      <c r="AP3860" s="612"/>
      <c r="AY3860" s="623"/>
      <c r="BD3860" s="611"/>
      <c r="BG3860" s="624"/>
      <c r="BH3860" s="625"/>
      <c r="BI3860" s="672"/>
      <c r="BO3860" s="612"/>
      <c r="BY3860" s="669"/>
      <c r="CA3860" s="669"/>
    </row>
    <row r="3861" spans="3:79" s="610" customFormat="1">
      <c r="C3861" s="611"/>
      <c r="D3861" s="612"/>
      <c r="E3861" s="613"/>
      <c r="F3861" s="614"/>
      <c r="J3861" s="612"/>
      <c r="N3861" s="668"/>
      <c r="P3861" s="618"/>
      <c r="Q3861" s="618"/>
      <c r="R3861" s="618"/>
      <c r="S3861" s="618"/>
      <c r="T3861" s="618"/>
      <c r="U3861" s="618"/>
      <c r="V3861" s="618"/>
      <c r="W3861" s="618"/>
      <c r="X3861" s="618"/>
      <c r="Y3861" s="618"/>
      <c r="Z3861" s="618"/>
      <c r="AC3861" s="619"/>
      <c r="AD3861" s="620"/>
      <c r="AJ3861" s="668"/>
      <c r="AO3861" s="612"/>
      <c r="AP3861" s="612"/>
      <c r="AY3861" s="623"/>
      <c r="BD3861" s="611"/>
      <c r="BG3861" s="624"/>
      <c r="BH3861" s="625"/>
      <c r="BI3861" s="672"/>
      <c r="BO3861" s="612"/>
      <c r="BY3861" s="669"/>
      <c r="CA3861" s="669"/>
    </row>
    <row r="3862" spans="3:79" s="610" customFormat="1">
      <c r="C3862" s="611"/>
      <c r="D3862" s="612"/>
      <c r="E3862" s="613"/>
      <c r="F3862" s="614"/>
      <c r="J3862" s="612"/>
      <c r="N3862" s="668"/>
      <c r="P3862" s="618"/>
      <c r="Q3862" s="618"/>
      <c r="R3862" s="618"/>
      <c r="S3862" s="618"/>
      <c r="T3862" s="618"/>
      <c r="U3862" s="618"/>
      <c r="V3862" s="618"/>
      <c r="W3862" s="618"/>
      <c r="X3862" s="618"/>
      <c r="Y3862" s="618"/>
      <c r="Z3862" s="618"/>
      <c r="AC3862" s="619"/>
      <c r="AD3862" s="620"/>
      <c r="AJ3862" s="668"/>
      <c r="AO3862" s="612"/>
      <c r="AP3862" s="612"/>
      <c r="AY3862" s="623"/>
      <c r="BD3862" s="611"/>
      <c r="BG3862" s="624"/>
      <c r="BH3862" s="625"/>
      <c r="BI3862" s="672"/>
      <c r="BO3862" s="612"/>
      <c r="BY3862" s="669"/>
      <c r="CA3862" s="669"/>
    </row>
    <row r="3863" spans="3:79" s="610" customFormat="1">
      <c r="C3863" s="611"/>
      <c r="D3863" s="612"/>
      <c r="E3863" s="613"/>
      <c r="F3863" s="614"/>
      <c r="J3863" s="612"/>
      <c r="N3863" s="668"/>
      <c r="P3863" s="618"/>
      <c r="Q3863" s="618"/>
      <c r="R3863" s="618"/>
      <c r="S3863" s="618"/>
      <c r="T3863" s="618"/>
      <c r="U3863" s="618"/>
      <c r="V3863" s="618"/>
      <c r="W3863" s="618"/>
      <c r="X3863" s="618"/>
      <c r="Y3863" s="618"/>
      <c r="Z3863" s="618"/>
      <c r="AC3863" s="619"/>
      <c r="AD3863" s="620"/>
      <c r="AJ3863" s="668"/>
      <c r="AO3863" s="612"/>
      <c r="AP3863" s="612"/>
      <c r="AY3863" s="623"/>
      <c r="BD3863" s="611"/>
      <c r="BG3863" s="624"/>
      <c r="BH3863" s="625"/>
      <c r="BI3863" s="672"/>
      <c r="BO3863" s="612"/>
      <c r="BY3863" s="669"/>
      <c r="CA3863" s="669"/>
    </row>
    <row r="3864" spans="3:79" s="610" customFormat="1">
      <c r="C3864" s="611"/>
      <c r="D3864" s="612"/>
      <c r="E3864" s="613"/>
      <c r="F3864" s="614"/>
      <c r="J3864" s="612"/>
      <c r="N3864" s="668"/>
      <c r="P3864" s="618"/>
      <c r="Q3864" s="618"/>
      <c r="R3864" s="618"/>
      <c r="S3864" s="618"/>
      <c r="T3864" s="618"/>
      <c r="U3864" s="618"/>
      <c r="V3864" s="618"/>
      <c r="W3864" s="618"/>
      <c r="X3864" s="618"/>
      <c r="Y3864" s="618"/>
      <c r="Z3864" s="618"/>
      <c r="AC3864" s="619"/>
      <c r="AD3864" s="620"/>
      <c r="AJ3864" s="668"/>
      <c r="AO3864" s="612"/>
      <c r="AP3864" s="612"/>
      <c r="AY3864" s="623"/>
      <c r="BD3864" s="611"/>
      <c r="BG3864" s="624"/>
      <c r="BH3864" s="625"/>
      <c r="BI3864" s="672"/>
      <c r="BO3864" s="612"/>
      <c r="BY3864" s="669"/>
      <c r="CA3864" s="669"/>
    </row>
    <row r="3865" spans="3:79" s="610" customFormat="1">
      <c r="C3865" s="611"/>
      <c r="D3865" s="612"/>
      <c r="E3865" s="613"/>
      <c r="F3865" s="614"/>
      <c r="J3865" s="612"/>
      <c r="N3865" s="668"/>
      <c r="P3865" s="618"/>
      <c r="Q3865" s="618"/>
      <c r="R3865" s="618"/>
      <c r="S3865" s="618"/>
      <c r="T3865" s="618"/>
      <c r="U3865" s="618"/>
      <c r="V3865" s="618"/>
      <c r="W3865" s="618"/>
      <c r="X3865" s="618"/>
      <c r="Y3865" s="618"/>
      <c r="Z3865" s="618"/>
      <c r="AC3865" s="619"/>
      <c r="AD3865" s="620"/>
      <c r="AJ3865" s="668"/>
      <c r="AO3865" s="612"/>
      <c r="AP3865" s="612"/>
      <c r="AY3865" s="623"/>
      <c r="BD3865" s="611"/>
      <c r="BG3865" s="624"/>
      <c r="BH3865" s="625"/>
      <c r="BI3865" s="672"/>
      <c r="BO3865" s="612"/>
      <c r="BY3865" s="669"/>
      <c r="CA3865" s="669"/>
    </row>
    <row r="3866" spans="3:79" s="610" customFormat="1">
      <c r="C3866" s="611"/>
      <c r="D3866" s="612"/>
      <c r="E3866" s="613"/>
      <c r="F3866" s="614"/>
      <c r="J3866" s="612"/>
      <c r="N3866" s="668"/>
      <c r="P3866" s="618"/>
      <c r="Q3866" s="618"/>
      <c r="R3866" s="618"/>
      <c r="S3866" s="618"/>
      <c r="T3866" s="618"/>
      <c r="U3866" s="618"/>
      <c r="V3866" s="618"/>
      <c r="W3866" s="618"/>
      <c r="X3866" s="618"/>
      <c r="Y3866" s="618"/>
      <c r="Z3866" s="618"/>
      <c r="AC3866" s="619"/>
      <c r="AD3866" s="620"/>
      <c r="AJ3866" s="668"/>
      <c r="AO3866" s="612"/>
      <c r="AP3866" s="612"/>
      <c r="AY3866" s="623"/>
      <c r="BD3866" s="611"/>
      <c r="BG3866" s="624"/>
      <c r="BH3866" s="625"/>
      <c r="BI3866" s="672"/>
      <c r="BO3866" s="612"/>
      <c r="BY3866" s="669"/>
      <c r="CA3866" s="669"/>
    </row>
    <row r="3867" spans="3:79" s="610" customFormat="1">
      <c r="C3867" s="611"/>
      <c r="D3867" s="612"/>
      <c r="E3867" s="613"/>
      <c r="F3867" s="614"/>
      <c r="J3867" s="612"/>
      <c r="N3867" s="668"/>
      <c r="P3867" s="618"/>
      <c r="Q3867" s="618"/>
      <c r="R3867" s="618"/>
      <c r="S3867" s="618"/>
      <c r="T3867" s="618"/>
      <c r="U3867" s="618"/>
      <c r="V3867" s="618"/>
      <c r="W3867" s="618"/>
      <c r="X3867" s="618"/>
      <c r="Y3867" s="618"/>
      <c r="Z3867" s="618"/>
      <c r="AC3867" s="619"/>
      <c r="AD3867" s="620"/>
      <c r="AJ3867" s="668"/>
      <c r="AO3867" s="612"/>
      <c r="AP3867" s="612"/>
      <c r="AY3867" s="623"/>
      <c r="BD3867" s="611"/>
      <c r="BG3867" s="624"/>
      <c r="BH3867" s="625"/>
      <c r="BI3867" s="672"/>
      <c r="BO3867" s="612"/>
      <c r="BY3867" s="669"/>
      <c r="CA3867" s="669"/>
    </row>
    <row r="3868" spans="3:79" s="610" customFormat="1">
      <c r="C3868" s="611"/>
      <c r="D3868" s="612"/>
      <c r="E3868" s="613"/>
      <c r="F3868" s="614"/>
      <c r="J3868" s="612"/>
      <c r="N3868" s="668"/>
      <c r="P3868" s="618"/>
      <c r="Q3868" s="618"/>
      <c r="R3868" s="618"/>
      <c r="S3868" s="618"/>
      <c r="T3868" s="618"/>
      <c r="U3868" s="618"/>
      <c r="V3868" s="618"/>
      <c r="W3868" s="618"/>
      <c r="X3868" s="618"/>
      <c r="Y3868" s="618"/>
      <c r="Z3868" s="618"/>
      <c r="AC3868" s="619"/>
      <c r="AD3868" s="620"/>
      <c r="AJ3868" s="668"/>
      <c r="AO3868" s="612"/>
      <c r="AP3868" s="612"/>
      <c r="AY3868" s="623"/>
      <c r="BD3868" s="611"/>
      <c r="BG3868" s="624"/>
      <c r="BH3868" s="625"/>
      <c r="BI3868" s="672"/>
      <c r="BO3868" s="612"/>
      <c r="BY3868" s="669"/>
      <c r="CA3868" s="669"/>
    </row>
    <row r="3869" spans="3:79" s="610" customFormat="1">
      <c r="C3869" s="611"/>
      <c r="D3869" s="612"/>
      <c r="E3869" s="613"/>
      <c r="F3869" s="614"/>
      <c r="J3869" s="612"/>
      <c r="N3869" s="668"/>
      <c r="P3869" s="618"/>
      <c r="Q3869" s="618"/>
      <c r="R3869" s="618"/>
      <c r="S3869" s="618"/>
      <c r="T3869" s="618"/>
      <c r="U3869" s="618"/>
      <c r="V3869" s="618"/>
      <c r="W3869" s="618"/>
      <c r="X3869" s="618"/>
      <c r="Y3869" s="618"/>
      <c r="Z3869" s="618"/>
      <c r="AC3869" s="619"/>
      <c r="AD3869" s="620"/>
      <c r="AJ3869" s="668"/>
      <c r="AO3869" s="612"/>
      <c r="AP3869" s="612"/>
      <c r="AY3869" s="623"/>
      <c r="BD3869" s="611"/>
      <c r="BG3869" s="624"/>
      <c r="BH3869" s="625"/>
      <c r="BI3869" s="672"/>
      <c r="BO3869" s="612"/>
      <c r="BY3869" s="669"/>
      <c r="CA3869" s="669"/>
    </row>
    <row r="3870" spans="3:79" s="610" customFormat="1">
      <c r="C3870" s="611"/>
      <c r="D3870" s="612"/>
      <c r="E3870" s="613"/>
      <c r="F3870" s="614"/>
      <c r="J3870" s="612"/>
      <c r="N3870" s="668"/>
      <c r="P3870" s="618"/>
      <c r="Q3870" s="618"/>
      <c r="R3870" s="618"/>
      <c r="S3870" s="618"/>
      <c r="T3870" s="618"/>
      <c r="U3870" s="618"/>
      <c r="V3870" s="618"/>
      <c r="W3870" s="618"/>
      <c r="X3870" s="618"/>
      <c r="Y3870" s="618"/>
      <c r="Z3870" s="618"/>
      <c r="AC3870" s="619"/>
      <c r="AD3870" s="620"/>
      <c r="AJ3870" s="668"/>
      <c r="AO3870" s="612"/>
      <c r="AP3870" s="612"/>
      <c r="AY3870" s="623"/>
      <c r="BD3870" s="611"/>
      <c r="BG3870" s="624"/>
      <c r="BH3870" s="625"/>
      <c r="BI3870" s="672"/>
      <c r="BO3870" s="612"/>
      <c r="BY3870" s="669"/>
      <c r="CA3870" s="669"/>
    </row>
    <row r="3871" spans="3:79" s="610" customFormat="1">
      <c r="C3871" s="611"/>
      <c r="D3871" s="612"/>
      <c r="E3871" s="613"/>
      <c r="F3871" s="614"/>
      <c r="J3871" s="612"/>
      <c r="N3871" s="668"/>
      <c r="P3871" s="618"/>
      <c r="Q3871" s="618"/>
      <c r="R3871" s="618"/>
      <c r="S3871" s="618"/>
      <c r="T3871" s="618"/>
      <c r="U3871" s="618"/>
      <c r="V3871" s="618"/>
      <c r="W3871" s="618"/>
      <c r="X3871" s="618"/>
      <c r="Y3871" s="618"/>
      <c r="Z3871" s="618"/>
      <c r="AC3871" s="619"/>
      <c r="AD3871" s="620"/>
      <c r="AJ3871" s="668"/>
      <c r="AO3871" s="612"/>
      <c r="AP3871" s="612"/>
      <c r="AY3871" s="623"/>
      <c r="BD3871" s="611"/>
      <c r="BG3871" s="624"/>
      <c r="BH3871" s="625"/>
      <c r="BI3871" s="672"/>
      <c r="BO3871" s="612"/>
      <c r="BY3871" s="669"/>
      <c r="CA3871" s="669"/>
    </row>
    <row r="3872" spans="3:79" s="610" customFormat="1">
      <c r="C3872" s="611"/>
      <c r="D3872" s="612"/>
      <c r="E3872" s="613"/>
      <c r="F3872" s="614"/>
      <c r="J3872" s="612"/>
      <c r="N3872" s="668"/>
      <c r="P3872" s="618"/>
      <c r="Q3872" s="618"/>
      <c r="R3872" s="618"/>
      <c r="S3872" s="618"/>
      <c r="T3872" s="618"/>
      <c r="U3872" s="618"/>
      <c r="V3872" s="618"/>
      <c r="W3872" s="618"/>
      <c r="X3872" s="618"/>
      <c r="Y3872" s="618"/>
      <c r="Z3872" s="618"/>
      <c r="AC3872" s="619"/>
      <c r="AD3872" s="620"/>
      <c r="AJ3872" s="668"/>
      <c r="AO3872" s="612"/>
      <c r="AP3872" s="612"/>
      <c r="AY3872" s="623"/>
      <c r="BD3872" s="611"/>
      <c r="BG3872" s="624"/>
      <c r="BH3872" s="625"/>
      <c r="BI3872" s="672"/>
      <c r="BO3872" s="612"/>
      <c r="BY3872" s="669"/>
      <c r="CA3872" s="669"/>
    </row>
    <row r="3873" spans="3:79" s="610" customFormat="1">
      <c r="C3873" s="611"/>
      <c r="D3873" s="612"/>
      <c r="E3873" s="613"/>
      <c r="F3873" s="614"/>
      <c r="J3873" s="612"/>
      <c r="N3873" s="668"/>
      <c r="P3873" s="618"/>
      <c r="Q3873" s="618"/>
      <c r="R3873" s="618"/>
      <c r="S3873" s="618"/>
      <c r="T3873" s="618"/>
      <c r="U3873" s="618"/>
      <c r="V3873" s="618"/>
      <c r="W3873" s="618"/>
      <c r="X3873" s="618"/>
      <c r="Y3873" s="618"/>
      <c r="Z3873" s="618"/>
      <c r="AC3873" s="619"/>
      <c r="AD3873" s="620"/>
      <c r="AJ3873" s="668"/>
      <c r="AO3873" s="612"/>
      <c r="AP3873" s="612"/>
      <c r="AY3873" s="623"/>
      <c r="BD3873" s="611"/>
      <c r="BG3873" s="624"/>
      <c r="BH3873" s="625"/>
      <c r="BI3873" s="672"/>
      <c r="BO3873" s="612"/>
      <c r="BY3873" s="669"/>
      <c r="CA3873" s="669"/>
    </row>
    <row r="3874" spans="3:79" s="610" customFormat="1">
      <c r="C3874" s="611"/>
      <c r="D3874" s="612"/>
      <c r="E3874" s="613"/>
      <c r="F3874" s="614"/>
      <c r="J3874" s="612"/>
      <c r="N3874" s="668"/>
      <c r="P3874" s="618"/>
      <c r="Q3874" s="618"/>
      <c r="R3874" s="618"/>
      <c r="S3874" s="618"/>
      <c r="T3874" s="618"/>
      <c r="U3874" s="618"/>
      <c r="V3874" s="618"/>
      <c r="W3874" s="618"/>
      <c r="X3874" s="618"/>
      <c r="Y3874" s="618"/>
      <c r="Z3874" s="618"/>
      <c r="AC3874" s="619"/>
      <c r="AD3874" s="620"/>
      <c r="AJ3874" s="668"/>
      <c r="AO3874" s="612"/>
      <c r="AP3874" s="612"/>
      <c r="AY3874" s="623"/>
      <c r="BD3874" s="611"/>
      <c r="BG3874" s="624"/>
      <c r="BH3874" s="625"/>
      <c r="BI3874" s="672"/>
      <c r="BO3874" s="612"/>
      <c r="BY3874" s="669"/>
      <c r="CA3874" s="669"/>
    </row>
    <row r="3875" spans="3:79" s="610" customFormat="1">
      <c r="C3875" s="611"/>
      <c r="D3875" s="612"/>
      <c r="E3875" s="613"/>
      <c r="F3875" s="614"/>
      <c r="J3875" s="612"/>
      <c r="N3875" s="668"/>
      <c r="P3875" s="618"/>
      <c r="Q3875" s="618"/>
      <c r="R3875" s="618"/>
      <c r="S3875" s="618"/>
      <c r="T3875" s="618"/>
      <c r="U3875" s="618"/>
      <c r="V3875" s="618"/>
      <c r="W3875" s="618"/>
      <c r="X3875" s="618"/>
      <c r="Y3875" s="618"/>
      <c r="Z3875" s="618"/>
      <c r="AC3875" s="619"/>
      <c r="AD3875" s="620"/>
      <c r="AJ3875" s="668"/>
      <c r="AO3875" s="612"/>
      <c r="AP3875" s="612"/>
      <c r="AY3875" s="623"/>
      <c r="BD3875" s="611"/>
      <c r="BG3875" s="624"/>
      <c r="BH3875" s="625"/>
      <c r="BI3875" s="672"/>
      <c r="BO3875" s="612"/>
      <c r="BY3875" s="669"/>
      <c r="CA3875" s="669"/>
    </row>
    <row r="3876" spans="3:79" s="610" customFormat="1">
      <c r="C3876" s="611"/>
      <c r="D3876" s="612"/>
      <c r="E3876" s="613"/>
      <c r="F3876" s="614"/>
      <c r="J3876" s="612"/>
      <c r="N3876" s="668"/>
      <c r="P3876" s="618"/>
      <c r="Q3876" s="618"/>
      <c r="R3876" s="618"/>
      <c r="S3876" s="618"/>
      <c r="T3876" s="618"/>
      <c r="U3876" s="618"/>
      <c r="V3876" s="618"/>
      <c r="W3876" s="618"/>
      <c r="X3876" s="618"/>
      <c r="Y3876" s="618"/>
      <c r="Z3876" s="618"/>
      <c r="AC3876" s="619"/>
      <c r="AD3876" s="620"/>
      <c r="AJ3876" s="668"/>
      <c r="AO3876" s="612"/>
      <c r="AP3876" s="612"/>
      <c r="AY3876" s="623"/>
      <c r="BD3876" s="611"/>
      <c r="BG3876" s="624"/>
      <c r="BH3876" s="625"/>
      <c r="BI3876" s="672"/>
      <c r="BO3876" s="612"/>
      <c r="BY3876" s="669"/>
      <c r="CA3876" s="669"/>
    </row>
    <row r="3877" spans="3:79" s="610" customFormat="1">
      <c r="C3877" s="611"/>
      <c r="D3877" s="612"/>
      <c r="E3877" s="613"/>
      <c r="F3877" s="614"/>
      <c r="J3877" s="612"/>
      <c r="N3877" s="668"/>
      <c r="P3877" s="618"/>
      <c r="Q3877" s="618"/>
      <c r="R3877" s="618"/>
      <c r="S3877" s="618"/>
      <c r="T3877" s="618"/>
      <c r="U3877" s="618"/>
      <c r="V3877" s="618"/>
      <c r="W3877" s="618"/>
      <c r="X3877" s="618"/>
      <c r="Y3877" s="618"/>
      <c r="Z3877" s="618"/>
      <c r="AC3877" s="619"/>
      <c r="AD3877" s="620"/>
      <c r="AJ3877" s="668"/>
      <c r="AO3877" s="612"/>
      <c r="AP3877" s="612"/>
      <c r="AY3877" s="623"/>
      <c r="BD3877" s="611"/>
      <c r="BG3877" s="624"/>
      <c r="BH3877" s="625"/>
      <c r="BI3877" s="672"/>
      <c r="BO3877" s="612"/>
      <c r="BY3877" s="669"/>
      <c r="CA3877" s="669"/>
    </row>
    <row r="3878" spans="3:79" s="610" customFormat="1">
      <c r="C3878" s="611"/>
      <c r="D3878" s="612"/>
      <c r="E3878" s="613"/>
      <c r="F3878" s="614"/>
      <c r="J3878" s="612"/>
      <c r="N3878" s="668"/>
      <c r="P3878" s="618"/>
      <c r="Q3878" s="618"/>
      <c r="R3878" s="618"/>
      <c r="S3878" s="618"/>
      <c r="T3878" s="618"/>
      <c r="U3878" s="618"/>
      <c r="V3878" s="618"/>
      <c r="W3878" s="618"/>
      <c r="X3878" s="618"/>
      <c r="Y3878" s="618"/>
      <c r="Z3878" s="618"/>
      <c r="AC3878" s="619"/>
      <c r="AD3878" s="620"/>
      <c r="AJ3878" s="668"/>
      <c r="AO3878" s="612"/>
      <c r="AP3878" s="612"/>
      <c r="AY3878" s="623"/>
      <c r="BD3878" s="611"/>
      <c r="BG3878" s="624"/>
      <c r="BH3878" s="625"/>
      <c r="BI3878" s="672"/>
      <c r="BO3878" s="612"/>
      <c r="BY3878" s="669"/>
      <c r="CA3878" s="669"/>
    </row>
    <row r="3879" spans="3:79" s="610" customFormat="1">
      <c r="C3879" s="611"/>
      <c r="D3879" s="612"/>
      <c r="E3879" s="613"/>
      <c r="F3879" s="614"/>
      <c r="J3879" s="612"/>
      <c r="N3879" s="668"/>
      <c r="P3879" s="618"/>
      <c r="Q3879" s="618"/>
      <c r="R3879" s="618"/>
      <c r="S3879" s="618"/>
      <c r="T3879" s="618"/>
      <c r="U3879" s="618"/>
      <c r="V3879" s="618"/>
      <c r="W3879" s="618"/>
      <c r="X3879" s="618"/>
      <c r="Y3879" s="618"/>
      <c r="Z3879" s="618"/>
      <c r="AC3879" s="619"/>
      <c r="AD3879" s="620"/>
      <c r="AJ3879" s="668"/>
      <c r="AO3879" s="612"/>
      <c r="AP3879" s="612"/>
      <c r="AY3879" s="623"/>
      <c r="BD3879" s="611"/>
      <c r="BG3879" s="624"/>
      <c r="BH3879" s="625"/>
      <c r="BI3879" s="672"/>
      <c r="BO3879" s="612"/>
      <c r="BY3879" s="669"/>
      <c r="CA3879" s="669"/>
    </row>
    <row r="3880" spans="3:79" s="610" customFormat="1">
      <c r="C3880" s="611"/>
      <c r="D3880" s="612"/>
      <c r="E3880" s="613"/>
      <c r="F3880" s="614"/>
      <c r="J3880" s="612"/>
      <c r="N3880" s="668"/>
      <c r="P3880" s="618"/>
      <c r="Q3880" s="618"/>
      <c r="R3880" s="618"/>
      <c r="S3880" s="618"/>
      <c r="T3880" s="618"/>
      <c r="U3880" s="618"/>
      <c r="V3880" s="618"/>
      <c r="W3880" s="618"/>
      <c r="X3880" s="618"/>
      <c r="Y3880" s="618"/>
      <c r="Z3880" s="618"/>
      <c r="AC3880" s="619"/>
      <c r="AD3880" s="620"/>
      <c r="AJ3880" s="668"/>
      <c r="AO3880" s="612"/>
      <c r="AP3880" s="612"/>
      <c r="AY3880" s="623"/>
      <c r="BD3880" s="611"/>
      <c r="BG3880" s="624"/>
      <c r="BH3880" s="625"/>
      <c r="BI3880" s="672"/>
      <c r="BO3880" s="612"/>
      <c r="BY3880" s="669"/>
      <c r="CA3880" s="669"/>
    </row>
    <row r="3881" spans="3:79" s="610" customFormat="1">
      <c r="C3881" s="611"/>
      <c r="D3881" s="612"/>
      <c r="E3881" s="613"/>
      <c r="F3881" s="614"/>
      <c r="J3881" s="612"/>
      <c r="N3881" s="668"/>
      <c r="P3881" s="618"/>
      <c r="Q3881" s="618"/>
      <c r="R3881" s="618"/>
      <c r="S3881" s="618"/>
      <c r="T3881" s="618"/>
      <c r="U3881" s="618"/>
      <c r="V3881" s="618"/>
      <c r="W3881" s="618"/>
      <c r="X3881" s="618"/>
      <c r="Y3881" s="618"/>
      <c r="Z3881" s="618"/>
      <c r="AC3881" s="619"/>
      <c r="AD3881" s="620"/>
      <c r="AJ3881" s="668"/>
      <c r="AO3881" s="612"/>
      <c r="AP3881" s="612"/>
      <c r="AY3881" s="623"/>
      <c r="BD3881" s="611"/>
      <c r="BG3881" s="624"/>
      <c r="BH3881" s="625"/>
      <c r="BI3881" s="672"/>
      <c r="BO3881" s="612"/>
      <c r="BY3881" s="669"/>
      <c r="CA3881" s="669"/>
    </row>
    <row r="3882" spans="3:79" s="610" customFormat="1">
      <c r="C3882" s="611"/>
      <c r="D3882" s="612"/>
      <c r="E3882" s="613"/>
      <c r="F3882" s="614"/>
      <c r="J3882" s="612"/>
      <c r="N3882" s="668"/>
      <c r="P3882" s="618"/>
      <c r="Q3882" s="618"/>
      <c r="R3882" s="618"/>
      <c r="S3882" s="618"/>
      <c r="T3882" s="618"/>
      <c r="U3882" s="618"/>
      <c r="V3882" s="618"/>
      <c r="W3882" s="618"/>
      <c r="X3882" s="618"/>
      <c r="Y3882" s="618"/>
      <c r="Z3882" s="618"/>
      <c r="AC3882" s="619"/>
      <c r="AD3882" s="620"/>
      <c r="AJ3882" s="668"/>
      <c r="AO3882" s="612"/>
      <c r="AP3882" s="612"/>
      <c r="AY3882" s="623"/>
      <c r="BD3882" s="611"/>
      <c r="BG3882" s="624"/>
      <c r="BH3882" s="625"/>
      <c r="BI3882" s="672"/>
      <c r="BO3882" s="612"/>
      <c r="BY3882" s="669"/>
      <c r="CA3882" s="669"/>
    </row>
    <row r="3883" spans="3:79" s="610" customFormat="1">
      <c r="C3883" s="611"/>
      <c r="D3883" s="612"/>
      <c r="E3883" s="613"/>
      <c r="F3883" s="614"/>
      <c r="J3883" s="612"/>
      <c r="N3883" s="668"/>
      <c r="P3883" s="618"/>
      <c r="Q3883" s="618"/>
      <c r="R3883" s="618"/>
      <c r="S3883" s="618"/>
      <c r="T3883" s="618"/>
      <c r="U3883" s="618"/>
      <c r="V3883" s="618"/>
      <c r="W3883" s="618"/>
      <c r="X3883" s="618"/>
      <c r="Y3883" s="618"/>
      <c r="Z3883" s="618"/>
      <c r="AC3883" s="619"/>
      <c r="AD3883" s="620"/>
      <c r="AJ3883" s="668"/>
      <c r="AO3883" s="612"/>
      <c r="AP3883" s="612"/>
      <c r="AY3883" s="623"/>
      <c r="BD3883" s="611"/>
      <c r="BG3883" s="624"/>
      <c r="BH3883" s="625"/>
      <c r="BI3883" s="672"/>
      <c r="BO3883" s="612"/>
      <c r="BY3883" s="669"/>
      <c r="CA3883" s="669"/>
    </row>
    <row r="3884" spans="3:79" s="610" customFormat="1">
      <c r="C3884" s="611"/>
      <c r="D3884" s="612"/>
      <c r="E3884" s="613"/>
      <c r="F3884" s="614"/>
      <c r="J3884" s="612"/>
      <c r="N3884" s="668"/>
      <c r="P3884" s="618"/>
      <c r="Q3884" s="618"/>
      <c r="R3884" s="618"/>
      <c r="S3884" s="618"/>
      <c r="T3884" s="618"/>
      <c r="U3884" s="618"/>
      <c r="V3884" s="618"/>
      <c r="W3884" s="618"/>
      <c r="X3884" s="618"/>
      <c r="Y3884" s="618"/>
      <c r="Z3884" s="618"/>
      <c r="AC3884" s="619"/>
      <c r="AD3884" s="620"/>
      <c r="AJ3884" s="668"/>
      <c r="AO3884" s="612"/>
      <c r="AP3884" s="612"/>
      <c r="AY3884" s="623"/>
      <c r="BD3884" s="611"/>
      <c r="BG3884" s="624"/>
      <c r="BH3884" s="625"/>
      <c r="BI3884" s="672"/>
      <c r="BO3884" s="612"/>
      <c r="BY3884" s="669"/>
      <c r="CA3884" s="669"/>
    </row>
    <row r="3885" spans="3:79" s="610" customFormat="1">
      <c r="C3885" s="611"/>
      <c r="D3885" s="612"/>
      <c r="E3885" s="613"/>
      <c r="F3885" s="614"/>
      <c r="J3885" s="612"/>
      <c r="N3885" s="668"/>
      <c r="P3885" s="618"/>
      <c r="Q3885" s="618"/>
      <c r="R3885" s="618"/>
      <c r="S3885" s="618"/>
      <c r="T3885" s="618"/>
      <c r="U3885" s="618"/>
      <c r="V3885" s="618"/>
      <c r="W3885" s="618"/>
      <c r="X3885" s="618"/>
      <c r="Y3885" s="618"/>
      <c r="Z3885" s="618"/>
      <c r="AC3885" s="619"/>
      <c r="AD3885" s="620"/>
      <c r="AJ3885" s="668"/>
      <c r="AO3885" s="612"/>
      <c r="AP3885" s="612"/>
      <c r="AY3885" s="623"/>
      <c r="BD3885" s="611"/>
      <c r="BG3885" s="624"/>
      <c r="BH3885" s="625"/>
      <c r="BI3885" s="672"/>
      <c r="BO3885" s="612"/>
      <c r="BY3885" s="669"/>
      <c r="CA3885" s="669"/>
    </row>
    <row r="3886" spans="3:79" s="610" customFormat="1">
      <c r="C3886" s="611"/>
      <c r="D3886" s="612"/>
      <c r="E3886" s="613"/>
      <c r="F3886" s="614"/>
      <c r="J3886" s="612"/>
      <c r="N3886" s="668"/>
      <c r="P3886" s="618"/>
      <c r="Q3886" s="618"/>
      <c r="R3886" s="618"/>
      <c r="S3886" s="618"/>
      <c r="T3886" s="618"/>
      <c r="U3886" s="618"/>
      <c r="V3886" s="618"/>
      <c r="W3886" s="618"/>
      <c r="X3886" s="618"/>
      <c r="Y3886" s="618"/>
      <c r="Z3886" s="618"/>
      <c r="AC3886" s="619"/>
      <c r="AD3886" s="620"/>
      <c r="AJ3886" s="668"/>
      <c r="AO3886" s="612"/>
      <c r="AP3886" s="612"/>
      <c r="AY3886" s="623"/>
      <c r="BD3886" s="611"/>
      <c r="BG3886" s="624"/>
      <c r="BH3886" s="625"/>
      <c r="BI3886" s="672"/>
      <c r="BO3886" s="612"/>
      <c r="BY3886" s="669"/>
      <c r="CA3886" s="669"/>
    </row>
    <row r="3887" spans="3:79" s="610" customFormat="1">
      <c r="C3887" s="611"/>
      <c r="D3887" s="612"/>
      <c r="E3887" s="613"/>
      <c r="F3887" s="614"/>
      <c r="J3887" s="612"/>
      <c r="N3887" s="668"/>
      <c r="P3887" s="618"/>
      <c r="Q3887" s="618"/>
      <c r="R3887" s="618"/>
      <c r="S3887" s="618"/>
      <c r="T3887" s="618"/>
      <c r="U3887" s="618"/>
      <c r="V3887" s="618"/>
      <c r="W3887" s="618"/>
      <c r="X3887" s="618"/>
      <c r="Y3887" s="618"/>
      <c r="Z3887" s="618"/>
      <c r="AC3887" s="619"/>
      <c r="AD3887" s="620"/>
      <c r="AJ3887" s="668"/>
      <c r="AO3887" s="612"/>
      <c r="AP3887" s="612"/>
      <c r="AY3887" s="623"/>
      <c r="BD3887" s="611"/>
      <c r="BG3887" s="624"/>
      <c r="BH3887" s="625"/>
      <c r="BI3887" s="672"/>
      <c r="BO3887" s="612"/>
      <c r="BY3887" s="669"/>
      <c r="CA3887" s="669"/>
    </row>
    <row r="3888" spans="3:79" s="610" customFormat="1">
      <c r="C3888" s="611"/>
      <c r="D3888" s="612"/>
      <c r="E3888" s="613"/>
      <c r="F3888" s="614"/>
      <c r="J3888" s="612"/>
      <c r="N3888" s="668"/>
      <c r="P3888" s="618"/>
      <c r="Q3888" s="618"/>
      <c r="R3888" s="618"/>
      <c r="S3888" s="618"/>
      <c r="T3888" s="618"/>
      <c r="U3888" s="618"/>
      <c r="V3888" s="618"/>
      <c r="W3888" s="618"/>
      <c r="X3888" s="618"/>
      <c r="Y3888" s="618"/>
      <c r="Z3888" s="618"/>
      <c r="AC3888" s="619"/>
      <c r="AD3888" s="620"/>
      <c r="AJ3888" s="668"/>
      <c r="AO3888" s="612"/>
      <c r="AP3888" s="612"/>
      <c r="AY3888" s="623"/>
      <c r="BD3888" s="611"/>
      <c r="BG3888" s="624"/>
      <c r="BH3888" s="625"/>
      <c r="BI3888" s="672"/>
      <c r="BO3888" s="612"/>
      <c r="BY3888" s="669"/>
      <c r="CA3888" s="669"/>
    </row>
    <row r="3889" spans="3:79" s="610" customFormat="1">
      <c r="C3889" s="611"/>
      <c r="D3889" s="612"/>
      <c r="E3889" s="613"/>
      <c r="F3889" s="614"/>
      <c r="J3889" s="612"/>
      <c r="N3889" s="668"/>
      <c r="P3889" s="618"/>
      <c r="Q3889" s="618"/>
      <c r="R3889" s="618"/>
      <c r="S3889" s="618"/>
      <c r="T3889" s="618"/>
      <c r="U3889" s="618"/>
      <c r="V3889" s="618"/>
      <c r="W3889" s="618"/>
      <c r="X3889" s="618"/>
      <c r="Y3889" s="618"/>
      <c r="Z3889" s="618"/>
      <c r="AC3889" s="619"/>
      <c r="AD3889" s="620"/>
      <c r="AJ3889" s="668"/>
      <c r="AO3889" s="612"/>
      <c r="AP3889" s="612"/>
      <c r="AY3889" s="623"/>
      <c r="BD3889" s="611"/>
      <c r="BG3889" s="624"/>
      <c r="BH3889" s="625"/>
      <c r="BI3889" s="672"/>
      <c r="BO3889" s="612"/>
      <c r="BY3889" s="669"/>
      <c r="CA3889" s="669"/>
    </row>
    <row r="3890" spans="3:79" s="610" customFormat="1">
      <c r="C3890" s="611"/>
      <c r="D3890" s="612"/>
      <c r="E3890" s="613"/>
      <c r="F3890" s="614"/>
      <c r="J3890" s="612"/>
      <c r="N3890" s="668"/>
      <c r="P3890" s="618"/>
      <c r="Q3890" s="618"/>
      <c r="R3890" s="618"/>
      <c r="S3890" s="618"/>
      <c r="T3890" s="618"/>
      <c r="U3890" s="618"/>
      <c r="V3890" s="618"/>
      <c r="W3890" s="618"/>
      <c r="X3890" s="618"/>
      <c r="Y3890" s="618"/>
      <c r="Z3890" s="618"/>
      <c r="AC3890" s="619"/>
      <c r="AD3890" s="620"/>
      <c r="AJ3890" s="668"/>
      <c r="AO3890" s="612"/>
      <c r="AP3890" s="612"/>
      <c r="AY3890" s="623"/>
      <c r="BD3890" s="611"/>
      <c r="BG3890" s="624"/>
      <c r="BH3890" s="625"/>
      <c r="BI3890" s="672"/>
      <c r="BO3890" s="612"/>
      <c r="BY3890" s="669"/>
      <c r="CA3890" s="669"/>
    </row>
    <row r="3891" spans="3:79" s="610" customFormat="1">
      <c r="C3891" s="611"/>
      <c r="D3891" s="612"/>
      <c r="E3891" s="613"/>
      <c r="F3891" s="614"/>
      <c r="J3891" s="612"/>
      <c r="N3891" s="668"/>
      <c r="P3891" s="618"/>
      <c r="Q3891" s="618"/>
      <c r="R3891" s="618"/>
      <c r="S3891" s="618"/>
      <c r="T3891" s="618"/>
      <c r="U3891" s="618"/>
      <c r="V3891" s="618"/>
      <c r="W3891" s="618"/>
      <c r="X3891" s="618"/>
      <c r="Y3891" s="618"/>
      <c r="Z3891" s="618"/>
      <c r="AC3891" s="619"/>
      <c r="AD3891" s="620"/>
      <c r="AJ3891" s="668"/>
      <c r="AO3891" s="612"/>
      <c r="AP3891" s="612"/>
      <c r="AY3891" s="623"/>
      <c r="BD3891" s="611"/>
      <c r="BG3891" s="624"/>
      <c r="BH3891" s="625"/>
      <c r="BI3891" s="672"/>
      <c r="BO3891" s="612"/>
      <c r="BY3891" s="669"/>
      <c r="CA3891" s="669"/>
    </row>
    <row r="3892" spans="3:79" s="610" customFormat="1">
      <c r="C3892" s="611"/>
      <c r="D3892" s="612"/>
      <c r="E3892" s="613"/>
      <c r="F3892" s="614"/>
      <c r="J3892" s="612"/>
      <c r="N3892" s="668"/>
      <c r="P3892" s="618"/>
      <c r="Q3892" s="618"/>
      <c r="R3892" s="618"/>
      <c r="S3892" s="618"/>
      <c r="T3892" s="618"/>
      <c r="U3892" s="618"/>
      <c r="V3892" s="618"/>
      <c r="W3892" s="618"/>
      <c r="X3892" s="618"/>
      <c r="Y3892" s="618"/>
      <c r="Z3892" s="618"/>
      <c r="AC3892" s="619"/>
      <c r="AD3892" s="620"/>
      <c r="AJ3892" s="668"/>
      <c r="AO3892" s="612"/>
      <c r="AP3892" s="612"/>
      <c r="AY3892" s="623"/>
      <c r="BD3892" s="611"/>
      <c r="BG3892" s="624"/>
      <c r="BH3892" s="625"/>
      <c r="BI3892" s="672"/>
      <c r="BO3892" s="612"/>
      <c r="BY3892" s="669"/>
      <c r="CA3892" s="669"/>
    </row>
    <row r="3893" spans="3:79" s="610" customFormat="1">
      <c r="C3893" s="611"/>
      <c r="D3893" s="612"/>
      <c r="E3893" s="613"/>
      <c r="F3893" s="614"/>
      <c r="J3893" s="612"/>
      <c r="N3893" s="668"/>
      <c r="P3893" s="618"/>
      <c r="Q3893" s="618"/>
      <c r="R3893" s="618"/>
      <c r="S3893" s="618"/>
      <c r="T3893" s="618"/>
      <c r="U3893" s="618"/>
      <c r="V3893" s="618"/>
      <c r="W3893" s="618"/>
      <c r="X3893" s="618"/>
      <c r="Y3893" s="618"/>
      <c r="Z3893" s="618"/>
      <c r="AC3893" s="619"/>
      <c r="AD3893" s="620"/>
      <c r="AJ3893" s="668"/>
      <c r="AO3893" s="612"/>
      <c r="AP3893" s="612"/>
      <c r="AY3893" s="623"/>
      <c r="BD3893" s="611"/>
      <c r="BG3893" s="624"/>
      <c r="BH3893" s="625"/>
      <c r="BI3893" s="672"/>
      <c r="BO3893" s="612"/>
      <c r="BY3893" s="669"/>
      <c r="CA3893" s="669"/>
    </row>
    <row r="3894" spans="3:79" s="610" customFormat="1">
      <c r="C3894" s="611"/>
      <c r="D3894" s="612"/>
      <c r="E3894" s="613"/>
      <c r="F3894" s="614"/>
      <c r="J3894" s="612"/>
      <c r="N3894" s="668"/>
      <c r="P3894" s="618"/>
      <c r="Q3894" s="618"/>
      <c r="R3894" s="618"/>
      <c r="S3894" s="618"/>
      <c r="T3894" s="618"/>
      <c r="U3894" s="618"/>
      <c r="V3894" s="618"/>
      <c r="W3894" s="618"/>
      <c r="X3894" s="618"/>
      <c r="Y3894" s="618"/>
      <c r="Z3894" s="618"/>
      <c r="AC3894" s="619"/>
      <c r="AD3894" s="620"/>
      <c r="AJ3894" s="668"/>
      <c r="AO3894" s="612"/>
      <c r="AP3894" s="612"/>
      <c r="AY3894" s="623"/>
      <c r="BD3894" s="611"/>
      <c r="BG3894" s="624"/>
      <c r="BH3894" s="625"/>
      <c r="BI3894" s="672"/>
      <c r="BO3894" s="612"/>
      <c r="BY3894" s="669"/>
      <c r="CA3894" s="669"/>
    </row>
    <row r="3895" spans="3:79" s="610" customFormat="1">
      <c r="C3895" s="611"/>
      <c r="D3895" s="612"/>
      <c r="E3895" s="613"/>
      <c r="F3895" s="614"/>
      <c r="J3895" s="612"/>
      <c r="N3895" s="668"/>
      <c r="P3895" s="618"/>
      <c r="Q3895" s="618"/>
      <c r="R3895" s="618"/>
      <c r="S3895" s="618"/>
      <c r="T3895" s="618"/>
      <c r="U3895" s="618"/>
      <c r="V3895" s="618"/>
      <c r="W3895" s="618"/>
      <c r="X3895" s="618"/>
      <c r="Y3895" s="618"/>
      <c r="Z3895" s="618"/>
      <c r="AC3895" s="619"/>
      <c r="AD3895" s="620"/>
      <c r="AJ3895" s="668"/>
      <c r="AO3895" s="612"/>
      <c r="AP3895" s="612"/>
      <c r="AY3895" s="623"/>
      <c r="BD3895" s="611"/>
      <c r="BG3895" s="624"/>
      <c r="BH3895" s="625"/>
      <c r="BI3895" s="672"/>
      <c r="BO3895" s="612"/>
      <c r="BY3895" s="669"/>
      <c r="CA3895" s="669"/>
    </row>
    <row r="3896" spans="3:79" s="610" customFormat="1">
      <c r="C3896" s="611"/>
      <c r="D3896" s="612"/>
      <c r="E3896" s="613"/>
      <c r="F3896" s="614"/>
      <c r="J3896" s="612"/>
      <c r="N3896" s="668"/>
      <c r="P3896" s="618"/>
      <c r="Q3896" s="618"/>
      <c r="R3896" s="618"/>
      <c r="S3896" s="618"/>
      <c r="T3896" s="618"/>
      <c r="U3896" s="618"/>
      <c r="V3896" s="618"/>
      <c r="W3896" s="618"/>
      <c r="X3896" s="618"/>
      <c r="Y3896" s="618"/>
      <c r="Z3896" s="618"/>
      <c r="AC3896" s="619"/>
      <c r="AD3896" s="620"/>
      <c r="AJ3896" s="668"/>
      <c r="AO3896" s="612"/>
      <c r="AP3896" s="612"/>
      <c r="AY3896" s="623"/>
      <c r="BD3896" s="611"/>
      <c r="BG3896" s="624"/>
      <c r="BH3896" s="625"/>
      <c r="BI3896" s="672"/>
      <c r="BO3896" s="612"/>
      <c r="BY3896" s="669"/>
      <c r="CA3896" s="669"/>
    </row>
    <row r="3897" spans="3:79" s="610" customFormat="1">
      <c r="C3897" s="611"/>
      <c r="D3897" s="612"/>
      <c r="E3897" s="613"/>
      <c r="F3897" s="614"/>
      <c r="J3897" s="612"/>
      <c r="N3897" s="668"/>
      <c r="P3897" s="618"/>
      <c r="Q3897" s="618"/>
      <c r="R3897" s="618"/>
      <c r="S3897" s="618"/>
      <c r="T3897" s="618"/>
      <c r="U3897" s="618"/>
      <c r="V3897" s="618"/>
      <c r="W3897" s="618"/>
      <c r="X3897" s="618"/>
      <c r="Y3897" s="618"/>
      <c r="Z3897" s="618"/>
      <c r="AC3897" s="619"/>
      <c r="AD3897" s="620"/>
      <c r="AJ3897" s="668"/>
      <c r="AO3897" s="612"/>
      <c r="AP3897" s="612"/>
      <c r="AY3897" s="623"/>
      <c r="BD3897" s="611"/>
      <c r="BG3897" s="624"/>
      <c r="BH3897" s="625"/>
      <c r="BI3897" s="672"/>
      <c r="BO3897" s="612"/>
      <c r="BY3897" s="669"/>
      <c r="CA3897" s="669"/>
    </row>
    <row r="3898" spans="3:79" s="610" customFormat="1">
      <c r="C3898" s="611"/>
      <c r="D3898" s="612"/>
      <c r="E3898" s="613"/>
      <c r="F3898" s="614"/>
      <c r="J3898" s="612"/>
      <c r="N3898" s="668"/>
      <c r="P3898" s="618"/>
      <c r="Q3898" s="618"/>
      <c r="R3898" s="618"/>
      <c r="S3898" s="618"/>
      <c r="T3898" s="618"/>
      <c r="U3898" s="618"/>
      <c r="V3898" s="618"/>
      <c r="W3898" s="618"/>
      <c r="X3898" s="618"/>
      <c r="Y3898" s="618"/>
      <c r="Z3898" s="618"/>
      <c r="AC3898" s="619"/>
      <c r="AD3898" s="620"/>
      <c r="AJ3898" s="668"/>
      <c r="AO3898" s="612"/>
      <c r="AP3898" s="612"/>
      <c r="AY3898" s="623"/>
      <c r="BD3898" s="611"/>
      <c r="BG3898" s="624"/>
      <c r="BH3898" s="625"/>
      <c r="BI3898" s="672"/>
      <c r="BO3898" s="612"/>
      <c r="BY3898" s="669"/>
      <c r="CA3898" s="669"/>
    </row>
    <row r="3899" spans="3:79" s="610" customFormat="1">
      <c r="C3899" s="611"/>
      <c r="D3899" s="612"/>
      <c r="E3899" s="613"/>
      <c r="F3899" s="614"/>
      <c r="J3899" s="612"/>
      <c r="N3899" s="668"/>
      <c r="P3899" s="618"/>
      <c r="Q3899" s="618"/>
      <c r="R3899" s="618"/>
      <c r="S3899" s="618"/>
      <c r="T3899" s="618"/>
      <c r="U3899" s="618"/>
      <c r="V3899" s="618"/>
      <c r="W3899" s="618"/>
      <c r="X3899" s="618"/>
      <c r="Y3899" s="618"/>
      <c r="Z3899" s="618"/>
      <c r="AC3899" s="619"/>
      <c r="AD3899" s="620"/>
      <c r="AJ3899" s="668"/>
      <c r="AO3899" s="612"/>
      <c r="AP3899" s="612"/>
      <c r="AY3899" s="623"/>
      <c r="BD3899" s="611"/>
      <c r="BG3899" s="624"/>
      <c r="BH3899" s="625"/>
      <c r="BI3899" s="672"/>
      <c r="BO3899" s="612"/>
      <c r="BY3899" s="669"/>
      <c r="CA3899" s="669"/>
    </row>
    <row r="3900" spans="3:79" s="610" customFormat="1">
      <c r="C3900" s="611"/>
      <c r="D3900" s="612"/>
      <c r="E3900" s="613"/>
      <c r="F3900" s="614"/>
      <c r="J3900" s="612"/>
      <c r="N3900" s="668"/>
      <c r="P3900" s="618"/>
      <c r="Q3900" s="618"/>
      <c r="R3900" s="618"/>
      <c r="S3900" s="618"/>
      <c r="T3900" s="618"/>
      <c r="U3900" s="618"/>
      <c r="V3900" s="618"/>
      <c r="W3900" s="618"/>
      <c r="X3900" s="618"/>
      <c r="Y3900" s="618"/>
      <c r="Z3900" s="618"/>
      <c r="AC3900" s="619"/>
      <c r="AD3900" s="620"/>
      <c r="AJ3900" s="668"/>
      <c r="AO3900" s="612"/>
      <c r="AP3900" s="612"/>
      <c r="AY3900" s="623"/>
      <c r="BD3900" s="611"/>
      <c r="BG3900" s="624"/>
      <c r="BH3900" s="625"/>
      <c r="BI3900" s="672"/>
      <c r="BO3900" s="612"/>
      <c r="BY3900" s="669"/>
      <c r="CA3900" s="669"/>
    </row>
    <row r="3901" spans="3:79" s="610" customFormat="1">
      <c r="C3901" s="611"/>
      <c r="D3901" s="612"/>
      <c r="E3901" s="613"/>
      <c r="F3901" s="614"/>
      <c r="J3901" s="612"/>
      <c r="N3901" s="668"/>
      <c r="P3901" s="618"/>
      <c r="Q3901" s="618"/>
      <c r="R3901" s="618"/>
      <c r="S3901" s="618"/>
      <c r="T3901" s="618"/>
      <c r="U3901" s="618"/>
      <c r="V3901" s="618"/>
      <c r="W3901" s="618"/>
      <c r="X3901" s="618"/>
      <c r="Y3901" s="618"/>
      <c r="Z3901" s="618"/>
      <c r="AC3901" s="619"/>
      <c r="AD3901" s="620"/>
      <c r="AJ3901" s="668"/>
      <c r="AO3901" s="612"/>
      <c r="AP3901" s="612"/>
      <c r="AY3901" s="623"/>
      <c r="BD3901" s="611"/>
      <c r="BG3901" s="624"/>
      <c r="BH3901" s="625"/>
      <c r="BI3901" s="672"/>
      <c r="BO3901" s="612"/>
      <c r="BY3901" s="669"/>
      <c r="CA3901" s="669"/>
    </row>
    <row r="3902" spans="3:79" s="610" customFormat="1">
      <c r="C3902" s="611"/>
      <c r="D3902" s="612"/>
      <c r="E3902" s="613"/>
      <c r="F3902" s="614"/>
      <c r="J3902" s="612"/>
      <c r="N3902" s="668"/>
      <c r="P3902" s="618"/>
      <c r="Q3902" s="618"/>
      <c r="R3902" s="618"/>
      <c r="S3902" s="618"/>
      <c r="T3902" s="618"/>
      <c r="U3902" s="618"/>
      <c r="V3902" s="618"/>
      <c r="W3902" s="618"/>
      <c r="X3902" s="618"/>
      <c r="Y3902" s="618"/>
      <c r="Z3902" s="618"/>
      <c r="AC3902" s="619"/>
      <c r="AD3902" s="620"/>
      <c r="AJ3902" s="668"/>
      <c r="AO3902" s="612"/>
      <c r="AP3902" s="612"/>
      <c r="AY3902" s="623"/>
      <c r="BD3902" s="611"/>
      <c r="BG3902" s="624"/>
      <c r="BH3902" s="625"/>
      <c r="BI3902" s="672"/>
      <c r="BO3902" s="612"/>
      <c r="BY3902" s="669"/>
      <c r="CA3902" s="669"/>
    </row>
    <row r="3903" spans="3:79" s="610" customFormat="1">
      <c r="C3903" s="611"/>
      <c r="D3903" s="612"/>
      <c r="E3903" s="613"/>
      <c r="F3903" s="614"/>
      <c r="J3903" s="612"/>
      <c r="N3903" s="668"/>
      <c r="P3903" s="618"/>
      <c r="Q3903" s="618"/>
      <c r="R3903" s="618"/>
      <c r="S3903" s="618"/>
      <c r="T3903" s="618"/>
      <c r="U3903" s="618"/>
      <c r="V3903" s="618"/>
      <c r="W3903" s="618"/>
      <c r="X3903" s="618"/>
      <c r="Y3903" s="618"/>
      <c r="Z3903" s="618"/>
      <c r="AC3903" s="619"/>
      <c r="AD3903" s="620"/>
      <c r="AJ3903" s="668"/>
      <c r="AO3903" s="612"/>
      <c r="AP3903" s="612"/>
      <c r="AY3903" s="623"/>
      <c r="BD3903" s="611"/>
      <c r="BG3903" s="624"/>
      <c r="BH3903" s="625"/>
      <c r="BI3903" s="672"/>
      <c r="BO3903" s="612"/>
      <c r="BY3903" s="669"/>
      <c r="CA3903" s="669"/>
    </row>
    <row r="3904" spans="3:79" s="610" customFormat="1">
      <c r="C3904" s="611"/>
      <c r="D3904" s="612"/>
      <c r="E3904" s="613"/>
      <c r="F3904" s="614"/>
      <c r="J3904" s="612"/>
      <c r="N3904" s="668"/>
      <c r="P3904" s="618"/>
      <c r="Q3904" s="618"/>
      <c r="R3904" s="618"/>
      <c r="S3904" s="618"/>
      <c r="T3904" s="618"/>
      <c r="U3904" s="618"/>
      <c r="V3904" s="618"/>
      <c r="W3904" s="618"/>
      <c r="X3904" s="618"/>
      <c r="Y3904" s="618"/>
      <c r="Z3904" s="618"/>
      <c r="AC3904" s="619"/>
      <c r="AD3904" s="620"/>
      <c r="AJ3904" s="668"/>
      <c r="AO3904" s="612"/>
      <c r="AP3904" s="612"/>
      <c r="AY3904" s="623"/>
      <c r="BD3904" s="611"/>
      <c r="BG3904" s="624"/>
      <c r="BH3904" s="625"/>
      <c r="BI3904" s="672"/>
      <c r="BO3904" s="612"/>
      <c r="BY3904" s="669"/>
      <c r="CA3904" s="669"/>
    </row>
    <row r="3905" spans="3:79" s="610" customFormat="1">
      <c r="C3905" s="611"/>
      <c r="D3905" s="612"/>
      <c r="E3905" s="613"/>
      <c r="F3905" s="614"/>
      <c r="J3905" s="612"/>
      <c r="N3905" s="668"/>
      <c r="P3905" s="618"/>
      <c r="Q3905" s="618"/>
      <c r="R3905" s="618"/>
      <c r="S3905" s="618"/>
      <c r="T3905" s="618"/>
      <c r="U3905" s="618"/>
      <c r="V3905" s="618"/>
      <c r="W3905" s="618"/>
      <c r="X3905" s="618"/>
      <c r="Y3905" s="618"/>
      <c r="Z3905" s="618"/>
      <c r="AC3905" s="619"/>
      <c r="AD3905" s="620"/>
      <c r="AJ3905" s="668"/>
      <c r="AO3905" s="612"/>
      <c r="AP3905" s="612"/>
      <c r="AY3905" s="623"/>
      <c r="BD3905" s="611"/>
      <c r="BG3905" s="624"/>
      <c r="BH3905" s="625"/>
      <c r="BI3905" s="672"/>
      <c r="BO3905" s="612"/>
      <c r="BY3905" s="669"/>
      <c r="CA3905" s="669"/>
    </row>
    <row r="3906" spans="3:79" s="610" customFormat="1">
      <c r="C3906" s="611"/>
      <c r="D3906" s="612"/>
      <c r="E3906" s="613"/>
      <c r="F3906" s="614"/>
      <c r="J3906" s="612"/>
      <c r="N3906" s="668"/>
      <c r="P3906" s="618"/>
      <c r="Q3906" s="618"/>
      <c r="R3906" s="618"/>
      <c r="S3906" s="618"/>
      <c r="T3906" s="618"/>
      <c r="U3906" s="618"/>
      <c r="V3906" s="618"/>
      <c r="W3906" s="618"/>
      <c r="X3906" s="618"/>
      <c r="Y3906" s="618"/>
      <c r="Z3906" s="618"/>
      <c r="AC3906" s="619"/>
      <c r="AD3906" s="620"/>
      <c r="AJ3906" s="668"/>
      <c r="AO3906" s="612"/>
      <c r="AP3906" s="612"/>
      <c r="AY3906" s="623"/>
      <c r="BD3906" s="611"/>
      <c r="BG3906" s="624"/>
      <c r="BH3906" s="625"/>
      <c r="BI3906" s="672"/>
      <c r="BO3906" s="612"/>
      <c r="BY3906" s="669"/>
      <c r="CA3906" s="669"/>
    </row>
    <row r="3907" spans="3:79" s="610" customFormat="1">
      <c r="C3907" s="611"/>
      <c r="D3907" s="612"/>
      <c r="E3907" s="613"/>
      <c r="F3907" s="614"/>
      <c r="J3907" s="612"/>
      <c r="N3907" s="668"/>
      <c r="P3907" s="618"/>
      <c r="Q3907" s="618"/>
      <c r="R3907" s="618"/>
      <c r="S3907" s="618"/>
      <c r="T3907" s="618"/>
      <c r="U3907" s="618"/>
      <c r="V3907" s="618"/>
      <c r="W3907" s="618"/>
      <c r="X3907" s="618"/>
      <c r="Y3907" s="618"/>
      <c r="Z3907" s="618"/>
      <c r="AC3907" s="619"/>
      <c r="AD3907" s="620"/>
      <c r="AJ3907" s="668"/>
      <c r="AO3907" s="612"/>
      <c r="AP3907" s="612"/>
      <c r="AY3907" s="623"/>
      <c r="BD3907" s="611"/>
      <c r="BG3907" s="624"/>
      <c r="BH3907" s="625"/>
      <c r="BI3907" s="672"/>
      <c r="BO3907" s="612"/>
      <c r="BY3907" s="669"/>
      <c r="CA3907" s="669"/>
    </row>
    <row r="3908" spans="3:79" s="610" customFormat="1">
      <c r="C3908" s="611"/>
      <c r="D3908" s="612"/>
      <c r="E3908" s="613"/>
      <c r="F3908" s="614"/>
      <c r="J3908" s="612"/>
      <c r="N3908" s="668"/>
      <c r="P3908" s="618"/>
      <c r="Q3908" s="618"/>
      <c r="R3908" s="618"/>
      <c r="S3908" s="618"/>
      <c r="T3908" s="618"/>
      <c r="U3908" s="618"/>
      <c r="V3908" s="618"/>
      <c r="W3908" s="618"/>
      <c r="X3908" s="618"/>
      <c r="Y3908" s="618"/>
      <c r="Z3908" s="618"/>
      <c r="AC3908" s="619"/>
      <c r="AD3908" s="620"/>
      <c r="AJ3908" s="668"/>
      <c r="AO3908" s="612"/>
      <c r="AP3908" s="612"/>
      <c r="AY3908" s="623"/>
      <c r="BD3908" s="611"/>
      <c r="BG3908" s="624"/>
      <c r="BH3908" s="625"/>
      <c r="BI3908" s="672"/>
      <c r="BO3908" s="612"/>
      <c r="BY3908" s="669"/>
      <c r="CA3908" s="669"/>
    </row>
    <row r="3909" spans="3:79" s="610" customFormat="1">
      <c r="C3909" s="611"/>
      <c r="D3909" s="612"/>
      <c r="E3909" s="613"/>
      <c r="F3909" s="614"/>
      <c r="J3909" s="612"/>
      <c r="N3909" s="668"/>
      <c r="P3909" s="618"/>
      <c r="Q3909" s="618"/>
      <c r="R3909" s="618"/>
      <c r="S3909" s="618"/>
      <c r="T3909" s="618"/>
      <c r="U3909" s="618"/>
      <c r="V3909" s="618"/>
      <c r="W3909" s="618"/>
      <c r="X3909" s="618"/>
      <c r="Y3909" s="618"/>
      <c r="Z3909" s="618"/>
      <c r="AC3909" s="619"/>
      <c r="AD3909" s="620"/>
      <c r="AJ3909" s="668"/>
      <c r="AO3909" s="612"/>
      <c r="AP3909" s="612"/>
      <c r="AY3909" s="623"/>
      <c r="BD3909" s="611"/>
      <c r="BG3909" s="624"/>
      <c r="BH3909" s="625"/>
      <c r="BI3909" s="672"/>
      <c r="BO3909" s="612"/>
      <c r="BY3909" s="669"/>
      <c r="CA3909" s="669"/>
    </row>
    <row r="3910" spans="3:79" s="610" customFormat="1">
      <c r="C3910" s="611"/>
      <c r="D3910" s="612"/>
      <c r="E3910" s="613"/>
      <c r="F3910" s="614"/>
      <c r="J3910" s="612"/>
      <c r="N3910" s="668"/>
      <c r="P3910" s="618"/>
      <c r="Q3910" s="618"/>
      <c r="R3910" s="618"/>
      <c r="S3910" s="618"/>
      <c r="T3910" s="618"/>
      <c r="U3910" s="618"/>
      <c r="V3910" s="618"/>
      <c r="W3910" s="618"/>
      <c r="X3910" s="618"/>
      <c r="Y3910" s="618"/>
      <c r="Z3910" s="618"/>
      <c r="AC3910" s="619"/>
      <c r="AD3910" s="620"/>
      <c r="AJ3910" s="668"/>
      <c r="AO3910" s="612"/>
      <c r="AP3910" s="612"/>
      <c r="AY3910" s="623"/>
      <c r="BD3910" s="611"/>
      <c r="BG3910" s="624"/>
      <c r="BH3910" s="625"/>
      <c r="BI3910" s="672"/>
      <c r="BO3910" s="612"/>
      <c r="BY3910" s="669"/>
      <c r="CA3910" s="669"/>
    </row>
    <row r="3911" spans="3:79" s="610" customFormat="1">
      <c r="C3911" s="611"/>
      <c r="D3911" s="612"/>
      <c r="E3911" s="613"/>
      <c r="F3911" s="614"/>
      <c r="J3911" s="612"/>
      <c r="N3911" s="668"/>
      <c r="P3911" s="618"/>
      <c r="Q3911" s="618"/>
      <c r="R3911" s="618"/>
      <c r="S3911" s="618"/>
      <c r="T3911" s="618"/>
      <c r="U3911" s="618"/>
      <c r="V3911" s="618"/>
      <c r="W3911" s="618"/>
      <c r="X3911" s="618"/>
      <c r="Y3911" s="618"/>
      <c r="Z3911" s="618"/>
      <c r="AC3911" s="619"/>
      <c r="AD3911" s="620"/>
      <c r="AJ3911" s="668"/>
      <c r="AO3911" s="612"/>
      <c r="AP3911" s="612"/>
      <c r="AY3911" s="623"/>
      <c r="BD3911" s="611"/>
      <c r="BG3911" s="624"/>
      <c r="BH3911" s="625"/>
      <c r="BI3911" s="672"/>
      <c r="BO3911" s="612"/>
      <c r="BY3911" s="669"/>
      <c r="CA3911" s="669"/>
    </row>
    <row r="3912" spans="3:79" s="610" customFormat="1">
      <c r="C3912" s="611"/>
      <c r="D3912" s="612"/>
      <c r="E3912" s="613"/>
      <c r="F3912" s="614"/>
      <c r="J3912" s="612"/>
      <c r="N3912" s="668"/>
      <c r="P3912" s="618"/>
      <c r="Q3912" s="618"/>
      <c r="R3912" s="618"/>
      <c r="S3912" s="618"/>
      <c r="T3912" s="618"/>
      <c r="U3912" s="618"/>
      <c r="V3912" s="618"/>
      <c r="W3912" s="618"/>
      <c r="X3912" s="618"/>
      <c r="Y3912" s="618"/>
      <c r="Z3912" s="618"/>
      <c r="AC3912" s="619"/>
      <c r="AD3912" s="620"/>
      <c r="AJ3912" s="668"/>
      <c r="AO3912" s="612"/>
      <c r="AP3912" s="612"/>
      <c r="AY3912" s="623"/>
      <c r="BD3912" s="611"/>
      <c r="BG3912" s="624"/>
      <c r="BH3912" s="625"/>
      <c r="BI3912" s="672"/>
      <c r="BO3912" s="612"/>
      <c r="BY3912" s="669"/>
      <c r="CA3912" s="669"/>
    </row>
    <row r="3913" spans="3:79" s="610" customFormat="1">
      <c r="C3913" s="611"/>
      <c r="D3913" s="612"/>
      <c r="E3913" s="613"/>
      <c r="F3913" s="614"/>
      <c r="J3913" s="612"/>
      <c r="N3913" s="668"/>
      <c r="P3913" s="618"/>
      <c r="Q3913" s="618"/>
      <c r="R3913" s="618"/>
      <c r="S3913" s="618"/>
      <c r="T3913" s="618"/>
      <c r="U3913" s="618"/>
      <c r="V3913" s="618"/>
      <c r="W3913" s="618"/>
      <c r="X3913" s="618"/>
      <c r="Y3913" s="618"/>
      <c r="Z3913" s="618"/>
      <c r="AC3913" s="619"/>
      <c r="AD3913" s="620"/>
      <c r="AJ3913" s="668"/>
      <c r="AO3913" s="612"/>
      <c r="AP3913" s="612"/>
      <c r="AY3913" s="623"/>
      <c r="BD3913" s="611"/>
      <c r="BG3913" s="624"/>
      <c r="BH3913" s="625"/>
      <c r="BI3913" s="672"/>
      <c r="BO3913" s="612"/>
      <c r="BY3913" s="669"/>
      <c r="CA3913" s="669"/>
    </row>
    <row r="3914" spans="3:79" s="610" customFormat="1">
      <c r="C3914" s="611"/>
      <c r="D3914" s="612"/>
      <c r="E3914" s="613"/>
      <c r="F3914" s="614"/>
      <c r="J3914" s="612"/>
      <c r="N3914" s="668"/>
      <c r="P3914" s="618"/>
      <c r="Q3914" s="618"/>
      <c r="R3914" s="618"/>
      <c r="S3914" s="618"/>
      <c r="T3914" s="618"/>
      <c r="U3914" s="618"/>
      <c r="V3914" s="618"/>
      <c r="W3914" s="618"/>
      <c r="X3914" s="618"/>
      <c r="Y3914" s="618"/>
      <c r="Z3914" s="618"/>
      <c r="AC3914" s="619"/>
      <c r="AD3914" s="620"/>
      <c r="AJ3914" s="668"/>
      <c r="AO3914" s="612"/>
      <c r="AP3914" s="612"/>
      <c r="AY3914" s="623"/>
      <c r="BD3914" s="611"/>
      <c r="BG3914" s="624"/>
      <c r="BH3914" s="625"/>
      <c r="BI3914" s="672"/>
      <c r="BO3914" s="612"/>
      <c r="BY3914" s="669"/>
      <c r="CA3914" s="669"/>
    </row>
    <row r="3915" spans="3:79" s="610" customFormat="1">
      <c r="C3915" s="611"/>
      <c r="D3915" s="612"/>
      <c r="E3915" s="613"/>
      <c r="F3915" s="614"/>
      <c r="J3915" s="612"/>
      <c r="N3915" s="668"/>
      <c r="P3915" s="618"/>
      <c r="Q3915" s="618"/>
      <c r="R3915" s="618"/>
      <c r="S3915" s="618"/>
      <c r="T3915" s="618"/>
      <c r="U3915" s="618"/>
      <c r="V3915" s="618"/>
      <c r="W3915" s="618"/>
      <c r="X3915" s="618"/>
      <c r="Y3915" s="618"/>
      <c r="Z3915" s="618"/>
      <c r="AC3915" s="619"/>
      <c r="AD3915" s="620"/>
      <c r="AJ3915" s="668"/>
      <c r="AO3915" s="612"/>
      <c r="AP3915" s="612"/>
      <c r="AY3915" s="623"/>
      <c r="BD3915" s="611"/>
      <c r="BG3915" s="624"/>
      <c r="BH3915" s="625"/>
      <c r="BI3915" s="672"/>
      <c r="BO3915" s="612"/>
      <c r="BY3915" s="669"/>
      <c r="CA3915" s="669"/>
    </row>
    <row r="3916" spans="3:79" s="610" customFormat="1">
      <c r="C3916" s="611"/>
      <c r="D3916" s="612"/>
      <c r="E3916" s="613"/>
      <c r="F3916" s="614"/>
      <c r="J3916" s="612"/>
      <c r="N3916" s="668"/>
      <c r="P3916" s="618"/>
      <c r="Q3916" s="618"/>
      <c r="R3916" s="618"/>
      <c r="S3916" s="618"/>
      <c r="T3916" s="618"/>
      <c r="U3916" s="618"/>
      <c r="V3916" s="618"/>
      <c r="W3916" s="618"/>
      <c r="X3916" s="618"/>
      <c r="Y3916" s="618"/>
      <c r="Z3916" s="618"/>
      <c r="AC3916" s="619"/>
      <c r="AD3916" s="620"/>
      <c r="AJ3916" s="668"/>
      <c r="AO3916" s="612"/>
      <c r="AP3916" s="612"/>
      <c r="AY3916" s="623"/>
      <c r="BD3916" s="611"/>
      <c r="BG3916" s="624"/>
      <c r="BH3916" s="625"/>
      <c r="BI3916" s="672"/>
      <c r="BO3916" s="612"/>
      <c r="BY3916" s="669"/>
      <c r="CA3916" s="669"/>
    </row>
    <row r="3917" spans="3:79" s="610" customFormat="1">
      <c r="C3917" s="611"/>
      <c r="D3917" s="612"/>
      <c r="E3917" s="613"/>
      <c r="F3917" s="614"/>
      <c r="J3917" s="612"/>
      <c r="N3917" s="668"/>
      <c r="P3917" s="618"/>
      <c r="Q3917" s="618"/>
      <c r="R3917" s="618"/>
      <c r="S3917" s="618"/>
      <c r="T3917" s="618"/>
      <c r="U3917" s="618"/>
      <c r="V3917" s="618"/>
      <c r="W3917" s="618"/>
      <c r="X3917" s="618"/>
      <c r="Y3917" s="618"/>
      <c r="Z3917" s="618"/>
      <c r="AC3917" s="619"/>
      <c r="AD3917" s="620"/>
      <c r="AJ3917" s="668"/>
      <c r="AO3917" s="612"/>
      <c r="AP3917" s="612"/>
      <c r="AY3917" s="623"/>
      <c r="BD3917" s="611"/>
      <c r="BG3917" s="624"/>
      <c r="BH3917" s="625"/>
      <c r="BI3917" s="672"/>
      <c r="BO3917" s="612"/>
      <c r="BY3917" s="669"/>
      <c r="CA3917" s="669"/>
    </row>
    <row r="3918" spans="3:79" s="610" customFormat="1">
      <c r="C3918" s="611"/>
      <c r="D3918" s="612"/>
      <c r="E3918" s="613"/>
      <c r="F3918" s="614"/>
      <c r="J3918" s="612"/>
      <c r="N3918" s="668"/>
      <c r="P3918" s="618"/>
      <c r="Q3918" s="618"/>
      <c r="R3918" s="618"/>
      <c r="S3918" s="618"/>
      <c r="T3918" s="618"/>
      <c r="U3918" s="618"/>
      <c r="V3918" s="618"/>
      <c r="W3918" s="618"/>
      <c r="X3918" s="618"/>
      <c r="Y3918" s="618"/>
      <c r="Z3918" s="618"/>
      <c r="AC3918" s="619"/>
      <c r="AD3918" s="620"/>
      <c r="AJ3918" s="668"/>
      <c r="AO3918" s="612"/>
      <c r="AP3918" s="612"/>
      <c r="AY3918" s="623"/>
      <c r="BD3918" s="611"/>
      <c r="BG3918" s="624"/>
      <c r="BH3918" s="625"/>
      <c r="BI3918" s="672"/>
      <c r="BO3918" s="612"/>
      <c r="BY3918" s="669"/>
      <c r="CA3918" s="669"/>
    </row>
    <row r="3919" spans="3:79" s="610" customFormat="1">
      <c r="C3919" s="611"/>
      <c r="D3919" s="612"/>
      <c r="E3919" s="613"/>
      <c r="F3919" s="614"/>
      <c r="J3919" s="612"/>
      <c r="N3919" s="668"/>
      <c r="P3919" s="618"/>
      <c r="Q3919" s="618"/>
      <c r="R3919" s="618"/>
      <c r="S3919" s="618"/>
      <c r="T3919" s="618"/>
      <c r="U3919" s="618"/>
      <c r="V3919" s="618"/>
      <c r="W3919" s="618"/>
      <c r="X3919" s="618"/>
      <c r="Y3919" s="618"/>
      <c r="Z3919" s="618"/>
      <c r="AC3919" s="619"/>
      <c r="AD3919" s="620"/>
      <c r="AJ3919" s="668"/>
      <c r="AO3919" s="612"/>
      <c r="AP3919" s="612"/>
      <c r="AY3919" s="623"/>
      <c r="BD3919" s="611"/>
      <c r="BG3919" s="624"/>
      <c r="BH3919" s="625"/>
      <c r="BI3919" s="672"/>
      <c r="BO3919" s="612"/>
      <c r="BY3919" s="669"/>
      <c r="CA3919" s="669"/>
    </row>
    <row r="3920" spans="3:79" s="610" customFormat="1">
      <c r="C3920" s="611"/>
      <c r="D3920" s="612"/>
      <c r="E3920" s="613"/>
      <c r="F3920" s="614"/>
      <c r="J3920" s="612"/>
      <c r="N3920" s="668"/>
      <c r="P3920" s="618"/>
      <c r="Q3920" s="618"/>
      <c r="R3920" s="618"/>
      <c r="S3920" s="618"/>
      <c r="T3920" s="618"/>
      <c r="U3920" s="618"/>
      <c r="V3920" s="618"/>
      <c r="W3920" s="618"/>
      <c r="X3920" s="618"/>
      <c r="Y3920" s="618"/>
      <c r="Z3920" s="618"/>
      <c r="AC3920" s="619"/>
      <c r="AD3920" s="620"/>
      <c r="AJ3920" s="668"/>
      <c r="AO3920" s="612"/>
      <c r="AP3920" s="612"/>
      <c r="AY3920" s="623"/>
      <c r="BD3920" s="611"/>
      <c r="BG3920" s="624"/>
      <c r="BH3920" s="625"/>
      <c r="BI3920" s="672"/>
      <c r="BO3920" s="612"/>
      <c r="BY3920" s="669"/>
      <c r="CA3920" s="669"/>
    </row>
    <row r="3921" spans="3:79" s="610" customFormat="1">
      <c r="C3921" s="611"/>
      <c r="D3921" s="612"/>
      <c r="E3921" s="613"/>
      <c r="F3921" s="614"/>
      <c r="J3921" s="612"/>
      <c r="N3921" s="668"/>
      <c r="P3921" s="618"/>
      <c r="Q3921" s="618"/>
      <c r="R3921" s="618"/>
      <c r="S3921" s="618"/>
      <c r="T3921" s="618"/>
      <c r="U3921" s="618"/>
      <c r="V3921" s="618"/>
      <c r="W3921" s="618"/>
      <c r="X3921" s="618"/>
      <c r="Y3921" s="618"/>
      <c r="Z3921" s="618"/>
      <c r="AC3921" s="619"/>
      <c r="AD3921" s="620"/>
      <c r="AJ3921" s="668"/>
      <c r="AO3921" s="612"/>
      <c r="AP3921" s="612"/>
      <c r="AY3921" s="623"/>
      <c r="BD3921" s="611"/>
      <c r="BG3921" s="624"/>
      <c r="BH3921" s="625"/>
      <c r="BI3921" s="672"/>
      <c r="BO3921" s="612"/>
      <c r="BY3921" s="669"/>
      <c r="CA3921" s="669"/>
    </row>
    <row r="3922" spans="3:79" s="610" customFormat="1">
      <c r="C3922" s="611"/>
      <c r="D3922" s="612"/>
      <c r="E3922" s="613"/>
      <c r="F3922" s="614"/>
      <c r="J3922" s="612"/>
      <c r="N3922" s="668"/>
      <c r="P3922" s="618"/>
      <c r="Q3922" s="618"/>
      <c r="R3922" s="618"/>
      <c r="S3922" s="618"/>
      <c r="T3922" s="618"/>
      <c r="U3922" s="618"/>
      <c r="V3922" s="618"/>
      <c r="W3922" s="618"/>
      <c r="X3922" s="618"/>
      <c r="Y3922" s="618"/>
      <c r="Z3922" s="618"/>
      <c r="AC3922" s="619"/>
      <c r="AD3922" s="620"/>
      <c r="AJ3922" s="668"/>
      <c r="AO3922" s="612"/>
      <c r="AP3922" s="612"/>
      <c r="AY3922" s="623"/>
      <c r="BD3922" s="611"/>
      <c r="BG3922" s="624"/>
      <c r="BH3922" s="625"/>
      <c r="BI3922" s="672"/>
      <c r="BO3922" s="612"/>
      <c r="BY3922" s="669"/>
      <c r="CA3922" s="669"/>
    </row>
    <row r="3923" spans="3:79" s="610" customFormat="1">
      <c r="C3923" s="611"/>
      <c r="D3923" s="612"/>
      <c r="E3923" s="613"/>
      <c r="F3923" s="614"/>
      <c r="J3923" s="612"/>
      <c r="N3923" s="668"/>
      <c r="P3923" s="618"/>
      <c r="Q3923" s="618"/>
      <c r="R3923" s="618"/>
      <c r="S3923" s="618"/>
      <c r="T3923" s="618"/>
      <c r="U3923" s="618"/>
      <c r="V3923" s="618"/>
      <c r="W3923" s="618"/>
      <c r="X3923" s="618"/>
      <c r="Y3923" s="618"/>
      <c r="Z3923" s="618"/>
      <c r="AC3923" s="619"/>
      <c r="AD3923" s="620"/>
      <c r="AJ3923" s="668"/>
      <c r="AO3923" s="612"/>
      <c r="AP3923" s="612"/>
      <c r="AY3923" s="623"/>
      <c r="BD3923" s="611"/>
      <c r="BG3923" s="624"/>
      <c r="BH3923" s="625"/>
      <c r="BI3923" s="672"/>
      <c r="BO3923" s="612"/>
      <c r="BY3923" s="669"/>
      <c r="CA3923" s="669"/>
    </row>
    <row r="3924" spans="3:79" s="610" customFormat="1">
      <c r="C3924" s="611"/>
      <c r="D3924" s="612"/>
      <c r="E3924" s="613"/>
      <c r="F3924" s="614"/>
      <c r="J3924" s="612"/>
      <c r="N3924" s="668"/>
      <c r="P3924" s="618"/>
      <c r="Q3924" s="618"/>
      <c r="R3924" s="618"/>
      <c r="S3924" s="618"/>
      <c r="T3924" s="618"/>
      <c r="U3924" s="618"/>
      <c r="V3924" s="618"/>
      <c r="W3924" s="618"/>
      <c r="X3924" s="618"/>
      <c r="Y3924" s="618"/>
      <c r="Z3924" s="618"/>
      <c r="AC3924" s="619"/>
      <c r="AD3924" s="620"/>
      <c r="AJ3924" s="668"/>
      <c r="AO3924" s="612"/>
      <c r="AP3924" s="612"/>
      <c r="AY3924" s="623"/>
      <c r="BD3924" s="611"/>
      <c r="BG3924" s="624"/>
      <c r="BH3924" s="625"/>
      <c r="BI3924" s="672"/>
      <c r="BO3924" s="612"/>
      <c r="BY3924" s="669"/>
      <c r="CA3924" s="669"/>
    </row>
    <row r="3925" spans="3:79" s="610" customFormat="1">
      <c r="C3925" s="611"/>
      <c r="D3925" s="612"/>
      <c r="E3925" s="613"/>
      <c r="F3925" s="614"/>
      <c r="J3925" s="612"/>
      <c r="N3925" s="668"/>
      <c r="P3925" s="618"/>
      <c r="Q3925" s="618"/>
      <c r="R3925" s="618"/>
      <c r="S3925" s="618"/>
      <c r="T3925" s="618"/>
      <c r="U3925" s="618"/>
      <c r="V3925" s="618"/>
      <c r="W3925" s="618"/>
      <c r="X3925" s="618"/>
      <c r="Y3925" s="618"/>
      <c r="Z3925" s="618"/>
      <c r="AC3925" s="619"/>
      <c r="AD3925" s="620"/>
      <c r="AJ3925" s="668"/>
      <c r="AO3925" s="612"/>
      <c r="AP3925" s="612"/>
      <c r="AY3925" s="623"/>
      <c r="BD3925" s="611"/>
      <c r="BG3925" s="624"/>
      <c r="BH3925" s="625"/>
      <c r="BI3925" s="672"/>
      <c r="BO3925" s="612"/>
      <c r="BY3925" s="669"/>
      <c r="CA3925" s="669"/>
    </row>
    <row r="3926" spans="3:79" s="610" customFormat="1">
      <c r="C3926" s="611"/>
      <c r="D3926" s="612"/>
      <c r="E3926" s="613"/>
      <c r="F3926" s="614"/>
      <c r="J3926" s="612"/>
      <c r="N3926" s="668"/>
      <c r="P3926" s="618"/>
      <c r="Q3926" s="618"/>
      <c r="R3926" s="618"/>
      <c r="S3926" s="618"/>
      <c r="T3926" s="618"/>
      <c r="U3926" s="618"/>
      <c r="V3926" s="618"/>
      <c r="W3926" s="618"/>
      <c r="X3926" s="618"/>
      <c r="Y3926" s="618"/>
      <c r="Z3926" s="618"/>
      <c r="AC3926" s="619"/>
      <c r="AD3926" s="620"/>
      <c r="AJ3926" s="668"/>
      <c r="AO3926" s="612"/>
      <c r="AP3926" s="612"/>
      <c r="AY3926" s="623"/>
      <c r="BD3926" s="611"/>
      <c r="BG3926" s="624"/>
      <c r="BH3926" s="625"/>
      <c r="BI3926" s="672"/>
      <c r="BO3926" s="612"/>
      <c r="BY3926" s="669"/>
      <c r="CA3926" s="669"/>
    </row>
    <row r="3927" spans="3:79" s="610" customFormat="1">
      <c r="C3927" s="611"/>
      <c r="D3927" s="612"/>
      <c r="E3927" s="613"/>
      <c r="F3927" s="614"/>
      <c r="J3927" s="612"/>
      <c r="N3927" s="668"/>
      <c r="P3927" s="618"/>
      <c r="Q3927" s="618"/>
      <c r="R3927" s="618"/>
      <c r="S3927" s="618"/>
      <c r="T3927" s="618"/>
      <c r="U3927" s="618"/>
      <c r="V3927" s="618"/>
      <c r="W3927" s="618"/>
      <c r="X3927" s="618"/>
      <c r="Y3927" s="618"/>
      <c r="Z3927" s="618"/>
      <c r="AC3927" s="619"/>
      <c r="AD3927" s="620"/>
      <c r="AJ3927" s="668"/>
      <c r="AO3927" s="612"/>
      <c r="AP3927" s="612"/>
      <c r="AY3927" s="623"/>
      <c r="BD3927" s="611"/>
      <c r="BG3927" s="624"/>
      <c r="BH3927" s="625"/>
      <c r="BI3927" s="672"/>
      <c r="BO3927" s="612"/>
      <c r="BY3927" s="669"/>
      <c r="CA3927" s="669"/>
    </row>
    <row r="3928" spans="3:79" s="610" customFormat="1">
      <c r="C3928" s="611"/>
      <c r="D3928" s="612"/>
      <c r="E3928" s="613"/>
      <c r="F3928" s="614"/>
      <c r="J3928" s="612"/>
      <c r="N3928" s="668"/>
      <c r="P3928" s="618"/>
      <c r="Q3928" s="618"/>
      <c r="R3928" s="618"/>
      <c r="S3928" s="618"/>
      <c r="T3928" s="618"/>
      <c r="U3928" s="618"/>
      <c r="V3928" s="618"/>
      <c r="W3928" s="618"/>
      <c r="X3928" s="618"/>
      <c r="Y3928" s="618"/>
      <c r="Z3928" s="618"/>
      <c r="AC3928" s="619"/>
      <c r="AD3928" s="620"/>
      <c r="AJ3928" s="668"/>
      <c r="AO3928" s="612"/>
      <c r="AP3928" s="612"/>
      <c r="AY3928" s="623"/>
      <c r="BD3928" s="611"/>
      <c r="BG3928" s="624"/>
      <c r="BH3928" s="625"/>
      <c r="BI3928" s="672"/>
      <c r="BO3928" s="612"/>
      <c r="BY3928" s="669"/>
      <c r="CA3928" s="669"/>
    </row>
    <row r="3929" spans="3:79" s="610" customFormat="1">
      <c r="C3929" s="611"/>
      <c r="D3929" s="612"/>
      <c r="E3929" s="613"/>
      <c r="F3929" s="614"/>
      <c r="J3929" s="612"/>
      <c r="N3929" s="668"/>
      <c r="P3929" s="618"/>
      <c r="Q3929" s="618"/>
      <c r="R3929" s="618"/>
      <c r="S3929" s="618"/>
      <c r="T3929" s="618"/>
      <c r="U3929" s="618"/>
      <c r="V3929" s="618"/>
      <c r="W3929" s="618"/>
      <c r="X3929" s="618"/>
      <c r="Y3929" s="618"/>
      <c r="Z3929" s="618"/>
      <c r="AC3929" s="619"/>
      <c r="AD3929" s="620"/>
      <c r="AJ3929" s="668"/>
      <c r="AO3929" s="612"/>
      <c r="AP3929" s="612"/>
      <c r="AY3929" s="623"/>
      <c r="BD3929" s="611"/>
      <c r="BG3929" s="624"/>
      <c r="BH3929" s="625"/>
      <c r="BI3929" s="672"/>
      <c r="BO3929" s="612"/>
      <c r="BY3929" s="669"/>
      <c r="CA3929" s="669"/>
    </row>
    <row r="3930" spans="3:79" s="610" customFormat="1">
      <c r="C3930" s="611"/>
      <c r="D3930" s="612"/>
      <c r="E3930" s="613"/>
      <c r="F3930" s="614"/>
      <c r="J3930" s="612"/>
      <c r="N3930" s="668"/>
      <c r="P3930" s="618"/>
      <c r="Q3930" s="618"/>
      <c r="R3930" s="618"/>
      <c r="S3930" s="618"/>
      <c r="T3930" s="618"/>
      <c r="U3930" s="618"/>
      <c r="V3930" s="618"/>
      <c r="W3930" s="618"/>
      <c r="X3930" s="618"/>
      <c r="Y3930" s="618"/>
      <c r="Z3930" s="618"/>
      <c r="AC3930" s="619"/>
      <c r="AD3930" s="620"/>
      <c r="AJ3930" s="668"/>
      <c r="AO3930" s="612"/>
      <c r="AP3930" s="612"/>
      <c r="AY3930" s="623"/>
      <c r="BD3930" s="611"/>
      <c r="BG3930" s="624"/>
      <c r="BH3930" s="625"/>
      <c r="BI3930" s="672"/>
      <c r="BO3930" s="612"/>
      <c r="BY3930" s="669"/>
      <c r="CA3930" s="669"/>
    </row>
    <row r="3931" spans="3:79" s="610" customFormat="1">
      <c r="C3931" s="611"/>
      <c r="D3931" s="612"/>
      <c r="E3931" s="613"/>
      <c r="F3931" s="614"/>
      <c r="J3931" s="612"/>
      <c r="N3931" s="668"/>
      <c r="P3931" s="618"/>
      <c r="Q3931" s="618"/>
      <c r="R3931" s="618"/>
      <c r="S3931" s="618"/>
      <c r="T3931" s="618"/>
      <c r="U3931" s="618"/>
      <c r="V3931" s="618"/>
      <c r="W3931" s="618"/>
      <c r="X3931" s="618"/>
      <c r="Y3931" s="618"/>
      <c r="Z3931" s="618"/>
      <c r="AC3931" s="619"/>
      <c r="AD3931" s="620"/>
      <c r="AJ3931" s="668"/>
      <c r="AO3931" s="612"/>
      <c r="AP3931" s="612"/>
      <c r="AY3931" s="623"/>
      <c r="BD3931" s="611"/>
      <c r="BG3931" s="624"/>
      <c r="BH3931" s="625"/>
      <c r="BI3931" s="672"/>
      <c r="BO3931" s="612"/>
      <c r="BY3931" s="669"/>
      <c r="CA3931" s="669"/>
    </row>
    <row r="3932" spans="3:79" s="610" customFormat="1">
      <c r="C3932" s="611"/>
      <c r="D3932" s="612"/>
      <c r="E3932" s="613"/>
      <c r="F3932" s="614"/>
      <c r="J3932" s="612"/>
      <c r="N3932" s="668"/>
      <c r="P3932" s="618"/>
      <c r="Q3932" s="618"/>
      <c r="R3932" s="618"/>
      <c r="S3932" s="618"/>
      <c r="T3932" s="618"/>
      <c r="U3932" s="618"/>
      <c r="V3932" s="618"/>
      <c r="W3932" s="618"/>
      <c r="X3932" s="618"/>
      <c r="Y3932" s="618"/>
      <c r="Z3932" s="618"/>
      <c r="AC3932" s="619"/>
      <c r="AD3932" s="620"/>
      <c r="AJ3932" s="668"/>
      <c r="AO3932" s="612"/>
      <c r="AP3932" s="612"/>
      <c r="AY3932" s="623"/>
      <c r="BD3932" s="611"/>
      <c r="BG3932" s="624"/>
      <c r="BH3932" s="625"/>
      <c r="BI3932" s="672"/>
      <c r="BO3932" s="612"/>
      <c r="BY3932" s="669"/>
      <c r="CA3932" s="669"/>
    </row>
    <row r="3933" spans="3:79" s="610" customFormat="1">
      <c r="C3933" s="611"/>
      <c r="D3933" s="612"/>
      <c r="E3933" s="613"/>
      <c r="F3933" s="614"/>
      <c r="J3933" s="612"/>
      <c r="N3933" s="668"/>
      <c r="P3933" s="618"/>
      <c r="Q3933" s="618"/>
      <c r="R3933" s="618"/>
      <c r="S3933" s="618"/>
      <c r="T3933" s="618"/>
      <c r="U3933" s="618"/>
      <c r="V3933" s="618"/>
      <c r="W3933" s="618"/>
      <c r="X3933" s="618"/>
      <c r="Y3933" s="618"/>
      <c r="Z3933" s="618"/>
      <c r="AC3933" s="619"/>
      <c r="AD3933" s="620"/>
      <c r="AJ3933" s="668"/>
      <c r="AO3933" s="612"/>
      <c r="AP3933" s="612"/>
      <c r="AY3933" s="623"/>
      <c r="BD3933" s="611"/>
      <c r="BG3933" s="624"/>
      <c r="BH3933" s="625"/>
      <c r="BI3933" s="672"/>
      <c r="BO3933" s="612"/>
      <c r="BY3933" s="669"/>
      <c r="CA3933" s="669"/>
    </row>
    <row r="3934" spans="3:79" s="610" customFormat="1">
      <c r="C3934" s="611"/>
      <c r="D3934" s="612"/>
      <c r="E3934" s="613"/>
      <c r="F3934" s="614"/>
      <c r="J3934" s="612"/>
      <c r="N3934" s="668"/>
      <c r="P3934" s="618"/>
      <c r="Q3934" s="618"/>
      <c r="R3934" s="618"/>
      <c r="S3934" s="618"/>
      <c r="T3934" s="618"/>
      <c r="U3934" s="618"/>
      <c r="V3934" s="618"/>
      <c r="W3934" s="618"/>
      <c r="X3934" s="618"/>
      <c r="Y3934" s="618"/>
      <c r="Z3934" s="618"/>
      <c r="AC3934" s="619"/>
      <c r="AD3934" s="620"/>
      <c r="AJ3934" s="668"/>
      <c r="AO3934" s="612"/>
      <c r="AP3934" s="612"/>
      <c r="AY3934" s="623"/>
      <c r="BD3934" s="611"/>
      <c r="BG3934" s="624"/>
      <c r="BH3934" s="625"/>
      <c r="BI3934" s="672"/>
      <c r="BO3934" s="612"/>
      <c r="BY3934" s="669"/>
      <c r="CA3934" s="669"/>
    </row>
    <row r="3935" spans="3:79" s="610" customFormat="1">
      <c r="C3935" s="611"/>
      <c r="D3935" s="612"/>
      <c r="E3935" s="613"/>
      <c r="F3935" s="614"/>
      <c r="J3935" s="612"/>
      <c r="N3935" s="668"/>
      <c r="P3935" s="618"/>
      <c r="Q3935" s="618"/>
      <c r="R3935" s="618"/>
      <c r="S3935" s="618"/>
      <c r="T3935" s="618"/>
      <c r="U3935" s="618"/>
      <c r="V3935" s="618"/>
      <c r="W3935" s="618"/>
      <c r="X3935" s="618"/>
      <c r="Y3935" s="618"/>
      <c r="Z3935" s="618"/>
      <c r="AC3935" s="619"/>
      <c r="AD3935" s="620"/>
      <c r="AJ3935" s="668"/>
      <c r="AO3935" s="612"/>
      <c r="AP3935" s="612"/>
      <c r="AY3935" s="623"/>
      <c r="BD3935" s="611"/>
      <c r="BG3935" s="624"/>
      <c r="BH3935" s="625"/>
      <c r="BI3935" s="672"/>
      <c r="BO3935" s="612"/>
      <c r="BY3935" s="669"/>
      <c r="CA3935" s="669"/>
    </row>
    <row r="3936" spans="3:79" s="610" customFormat="1">
      <c r="C3936" s="611"/>
      <c r="D3936" s="612"/>
      <c r="E3936" s="613"/>
      <c r="F3936" s="614"/>
      <c r="J3936" s="612"/>
      <c r="N3936" s="668"/>
      <c r="P3936" s="618"/>
      <c r="Q3936" s="618"/>
      <c r="R3936" s="618"/>
      <c r="S3936" s="618"/>
      <c r="T3936" s="618"/>
      <c r="U3936" s="618"/>
      <c r="V3936" s="618"/>
      <c r="W3936" s="618"/>
      <c r="X3936" s="618"/>
      <c r="Y3936" s="618"/>
      <c r="Z3936" s="618"/>
      <c r="AC3936" s="619"/>
      <c r="AD3936" s="620"/>
      <c r="AJ3936" s="668"/>
      <c r="AO3936" s="612"/>
      <c r="AP3936" s="612"/>
      <c r="AY3936" s="623"/>
      <c r="BD3936" s="611"/>
      <c r="BG3936" s="624"/>
      <c r="BH3936" s="625"/>
      <c r="BI3936" s="672"/>
      <c r="BO3936" s="612"/>
      <c r="BY3936" s="669"/>
      <c r="CA3936" s="669"/>
    </row>
    <row r="3937" spans="3:79" s="610" customFormat="1">
      <c r="C3937" s="611"/>
      <c r="D3937" s="612"/>
      <c r="E3937" s="613"/>
      <c r="F3937" s="614"/>
      <c r="J3937" s="612"/>
      <c r="N3937" s="668"/>
      <c r="P3937" s="618"/>
      <c r="Q3937" s="618"/>
      <c r="R3937" s="618"/>
      <c r="S3937" s="618"/>
      <c r="T3937" s="618"/>
      <c r="U3937" s="618"/>
      <c r="V3937" s="618"/>
      <c r="W3937" s="618"/>
      <c r="X3937" s="618"/>
      <c r="Y3937" s="618"/>
      <c r="Z3937" s="618"/>
      <c r="AC3937" s="619"/>
      <c r="AD3937" s="620"/>
      <c r="AJ3937" s="668"/>
      <c r="AO3937" s="612"/>
      <c r="AP3937" s="612"/>
      <c r="AY3937" s="623"/>
      <c r="BD3937" s="611"/>
      <c r="BG3937" s="624"/>
      <c r="BH3937" s="625"/>
      <c r="BI3937" s="672"/>
      <c r="BO3937" s="612"/>
      <c r="BY3937" s="669"/>
      <c r="CA3937" s="669"/>
    </row>
    <row r="3938" spans="3:79" s="610" customFormat="1">
      <c r="C3938" s="611"/>
      <c r="D3938" s="612"/>
      <c r="E3938" s="613"/>
      <c r="F3938" s="614"/>
      <c r="J3938" s="612"/>
      <c r="N3938" s="668"/>
      <c r="P3938" s="618"/>
      <c r="Q3938" s="618"/>
      <c r="R3938" s="618"/>
      <c r="S3938" s="618"/>
      <c r="T3938" s="618"/>
      <c r="U3938" s="618"/>
      <c r="V3938" s="618"/>
      <c r="W3938" s="618"/>
      <c r="X3938" s="618"/>
      <c r="Y3938" s="618"/>
      <c r="Z3938" s="618"/>
      <c r="AC3938" s="619"/>
      <c r="AD3938" s="620"/>
      <c r="AJ3938" s="668"/>
      <c r="AO3938" s="612"/>
      <c r="AP3938" s="612"/>
      <c r="AY3938" s="623"/>
      <c r="BD3938" s="611"/>
      <c r="BG3938" s="624"/>
      <c r="BH3938" s="625"/>
      <c r="BI3938" s="672"/>
      <c r="BO3938" s="612"/>
      <c r="BY3938" s="669"/>
      <c r="CA3938" s="669"/>
    </row>
    <row r="3939" spans="3:79" s="610" customFormat="1">
      <c r="C3939" s="611"/>
      <c r="D3939" s="612"/>
      <c r="E3939" s="613"/>
      <c r="F3939" s="614"/>
      <c r="J3939" s="612"/>
      <c r="N3939" s="668"/>
      <c r="P3939" s="618"/>
      <c r="Q3939" s="618"/>
      <c r="R3939" s="618"/>
      <c r="S3939" s="618"/>
      <c r="T3939" s="618"/>
      <c r="U3939" s="618"/>
      <c r="V3939" s="618"/>
      <c r="W3939" s="618"/>
      <c r="X3939" s="618"/>
      <c r="Y3939" s="618"/>
      <c r="Z3939" s="618"/>
      <c r="AC3939" s="619"/>
      <c r="AD3939" s="620"/>
      <c r="AJ3939" s="668"/>
      <c r="AO3939" s="612"/>
      <c r="AP3939" s="612"/>
      <c r="AY3939" s="623"/>
      <c r="BD3939" s="611"/>
      <c r="BG3939" s="624"/>
      <c r="BH3939" s="625"/>
      <c r="BI3939" s="672"/>
      <c r="BO3939" s="612"/>
      <c r="BY3939" s="669"/>
      <c r="CA3939" s="669"/>
    </row>
    <row r="3940" spans="3:79" s="610" customFormat="1">
      <c r="C3940" s="611"/>
      <c r="D3940" s="612"/>
      <c r="E3940" s="613"/>
      <c r="F3940" s="614"/>
      <c r="J3940" s="612"/>
      <c r="N3940" s="668"/>
      <c r="P3940" s="618"/>
      <c r="Q3940" s="618"/>
      <c r="R3940" s="618"/>
      <c r="S3940" s="618"/>
      <c r="T3940" s="618"/>
      <c r="U3940" s="618"/>
      <c r="V3940" s="618"/>
      <c r="W3940" s="618"/>
      <c r="X3940" s="618"/>
      <c r="Y3940" s="618"/>
      <c r="Z3940" s="618"/>
      <c r="AC3940" s="619"/>
      <c r="AD3940" s="620"/>
      <c r="AJ3940" s="668"/>
      <c r="AO3940" s="612"/>
      <c r="AP3940" s="612"/>
      <c r="AY3940" s="623"/>
      <c r="BD3940" s="611"/>
      <c r="BG3940" s="624"/>
      <c r="BH3940" s="625"/>
      <c r="BI3940" s="672"/>
      <c r="BO3940" s="612"/>
      <c r="BY3940" s="669"/>
      <c r="CA3940" s="669"/>
    </row>
    <row r="3941" spans="3:79" s="610" customFormat="1">
      <c r="C3941" s="611"/>
      <c r="D3941" s="612"/>
      <c r="E3941" s="613"/>
      <c r="F3941" s="614"/>
      <c r="J3941" s="612"/>
      <c r="N3941" s="668"/>
      <c r="P3941" s="618"/>
      <c r="Q3941" s="618"/>
      <c r="R3941" s="618"/>
      <c r="S3941" s="618"/>
      <c r="T3941" s="618"/>
      <c r="U3941" s="618"/>
      <c r="V3941" s="618"/>
      <c r="W3941" s="618"/>
      <c r="X3941" s="618"/>
      <c r="Y3941" s="618"/>
      <c r="Z3941" s="618"/>
      <c r="AC3941" s="619"/>
      <c r="AD3941" s="620"/>
      <c r="AJ3941" s="668"/>
      <c r="AO3941" s="612"/>
      <c r="AP3941" s="612"/>
      <c r="AY3941" s="623"/>
      <c r="BD3941" s="611"/>
      <c r="BG3941" s="624"/>
      <c r="BH3941" s="625"/>
      <c r="BI3941" s="672"/>
      <c r="BO3941" s="612"/>
      <c r="BY3941" s="669"/>
      <c r="CA3941" s="669"/>
    </row>
    <row r="3942" spans="3:79" s="610" customFormat="1">
      <c r="C3942" s="611"/>
      <c r="D3942" s="612"/>
      <c r="E3942" s="613"/>
      <c r="F3942" s="614"/>
      <c r="J3942" s="612"/>
      <c r="N3942" s="668"/>
      <c r="P3942" s="618"/>
      <c r="Q3942" s="618"/>
      <c r="R3942" s="618"/>
      <c r="S3942" s="618"/>
      <c r="T3942" s="618"/>
      <c r="U3942" s="618"/>
      <c r="V3942" s="618"/>
      <c r="W3942" s="618"/>
      <c r="X3942" s="618"/>
      <c r="Y3942" s="618"/>
      <c r="Z3942" s="618"/>
      <c r="AC3942" s="619"/>
      <c r="AD3942" s="620"/>
      <c r="AJ3942" s="668"/>
      <c r="AO3942" s="612"/>
      <c r="AP3942" s="612"/>
      <c r="AY3942" s="623"/>
      <c r="BD3942" s="611"/>
      <c r="BG3942" s="624"/>
      <c r="BH3942" s="625"/>
      <c r="BI3942" s="672"/>
      <c r="BO3942" s="612"/>
      <c r="BY3942" s="669"/>
      <c r="CA3942" s="669"/>
    </row>
    <row r="3943" spans="3:79" s="610" customFormat="1">
      <c r="C3943" s="611"/>
      <c r="D3943" s="612"/>
      <c r="E3943" s="613"/>
      <c r="F3943" s="614"/>
      <c r="J3943" s="612"/>
      <c r="N3943" s="668"/>
      <c r="P3943" s="618"/>
      <c r="Q3943" s="618"/>
      <c r="R3943" s="618"/>
      <c r="S3943" s="618"/>
      <c r="T3943" s="618"/>
      <c r="U3943" s="618"/>
      <c r="V3943" s="618"/>
      <c r="W3943" s="618"/>
      <c r="X3943" s="618"/>
      <c r="Y3943" s="618"/>
      <c r="Z3943" s="618"/>
      <c r="AC3943" s="619"/>
      <c r="AD3943" s="620"/>
      <c r="AJ3943" s="668"/>
      <c r="AO3943" s="612"/>
      <c r="AP3943" s="612"/>
      <c r="AY3943" s="623"/>
      <c r="BD3943" s="611"/>
      <c r="BG3943" s="624"/>
      <c r="BH3943" s="625"/>
      <c r="BI3943" s="672"/>
      <c r="BO3943" s="612"/>
      <c r="BY3943" s="669"/>
      <c r="CA3943" s="669"/>
    </row>
    <row r="3944" spans="3:79" s="610" customFormat="1">
      <c r="C3944" s="611"/>
      <c r="D3944" s="612"/>
      <c r="E3944" s="613"/>
      <c r="F3944" s="614"/>
      <c r="J3944" s="612"/>
      <c r="N3944" s="668"/>
      <c r="P3944" s="618"/>
      <c r="Q3944" s="618"/>
      <c r="R3944" s="618"/>
      <c r="S3944" s="618"/>
      <c r="T3944" s="618"/>
      <c r="U3944" s="618"/>
      <c r="V3944" s="618"/>
      <c r="W3944" s="618"/>
      <c r="X3944" s="618"/>
      <c r="Y3944" s="618"/>
      <c r="Z3944" s="618"/>
      <c r="AC3944" s="619"/>
      <c r="AD3944" s="620"/>
      <c r="AJ3944" s="668"/>
      <c r="AO3944" s="612"/>
      <c r="AP3944" s="612"/>
      <c r="AY3944" s="623"/>
      <c r="BD3944" s="611"/>
      <c r="BG3944" s="624"/>
      <c r="BH3944" s="625"/>
      <c r="BI3944" s="672"/>
      <c r="BO3944" s="612"/>
      <c r="BY3944" s="669"/>
      <c r="CA3944" s="669"/>
    </row>
    <row r="3945" spans="3:79" s="610" customFormat="1">
      <c r="C3945" s="611"/>
      <c r="D3945" s="612"/>
      <c r="E3945" s="613"/>
      <c r="F3945" s="614"/>
      <c r="J3945" s="612"/>
      <c r="N3945" s="668"/>
      <c r="P3945" s="618"/>
      <c r="Q3945" s="618"/>
      <c r="R3945" s="618"/>
      <c r="S3945" s="618"/>
      <c r="T3945" s="618"/>
      <c r="U3945" s="618"/>
      <c r="V3945" s="618"/>
      <c r="W3945" s="618"/>
      <c r="X3945" s="618"/>
      <c r="Y3945" s="618"/>
      <c r="Z3945" s="618"/>
      <c r="AC3945" s="619"/>
      <c r="AD3945" s="620"/>
      <c r="AJ3945" s="668"/>
      <c r="AO3945" s="612"/>
      <c r="AP3945" s="612"/>
      <c r="AY3945" s="623"/>
      <c r="BD3945" s="611"/>
      <c r="BG3945" s="624"/>
      <c r="BH3945" s="625"/>
      <c r="BI3945" s="672"/>
      <c r="BO3945" s="612"/>
      <c r="BY3945" s="669"/>
      <c r="CA3945" s="669"/>
    </row>
    <row r="3946" spans="3:79" s="610" customFormat="1">
      <c r="C3946" s="611"/>
      <c r="D3946" s="612"/>
      <c r="E3946" s="613"/>
      <c r="F3946" s="614"/>
      <c r="J3946" s="612"/>
      <c r="N3946" s="668"/>
      <c r="P3946" s="618"/>
      <c r="Q3946" s="618"/>
      <c r="R3946" s="618"/>
      <c r="S3946" s="618"/>
      <c r="T3946" s="618"/>
      <c r="U3946" s="618"/>
      <c r="V3946" s="618"/>
      <c r="W3946" s="618"/>
      <c r="X3946" s="618"/>
      <c r="Y3946" s="618"/>
      <c r="Z3946" s="618"/>
      <c r="AC3946" s="619"/>
      <c r="AD3946" s="620"/>
      <c r="AJ3946" s="668"/>
      <c r="AO3946" s="612"/>
      <c r="AP3946" s="612"/>
      <c r="AY3946" s="623"/>
      <c r="BD3946" s="611"/>
      <c r="BG3946" s="624"/>
      <c r="BH3946" s="625"/>
      <c r="BI3946" s="672"/>
      <c r="BO3946" s="612"/>
      <c r="BY3946" s="669"/>
      <c r="CA3946" s="669"/>
    </row>
    <row r="3947" spans="3:79" s="610" customFormat="1">
      <c r="C3947" s="611"/>
      <c r="D3947" s="612"/>
      <c r="E3947" s="613"/>
      <c r="F3947" s="614"/>
      <c r="J3947" s="612"/>
      <c r="N3947" s="668"/>
      <c r="P3947" s="618"/>
      <c r="Q3947" s="618"/>
      <c r="R3947" s="618"/>
      <c r="S3947" s="618"/>
      <c r="T3947" s="618"/>
      <c r="U3947" s="618"/>
      <c r="V3947" s="618"/>
      <c r="W3947" s="618"/>
      <c r="X3947" s="618"/>
      <c r="Y3947" s="618"/>
      <c r="Z3947" s="618"/>
      <c r="AC3947" s="619"/>
      <c r="AD3947" s="620"/>
      <c r="AJ3947" s="668"/>
      <c r="AO3947" s="612"/>
      <c r="AP3947" s="612"/>
      <c r="AY3947" s="623"/>
      <c r="BD3947" s="611"/>
      <c r="BG3947" s="624"/>
      <c r="BH3947" s="625"/>
      <c r="BI3947" s="672"/>
      <c r="BO3947" s="612"/>
      <c r="BY3947" s="669"/>
      <c r="CA3947" s="669"/>
    </row>
    <row r="3948" spans="3:79" s="610" customFormat="1">
      <c r="C3948" s="611"/>
      <c r="D3948" s="612"/>
      <c r="E3948" s="613"/>
      <c r="F3948" s="614"/>
      <c r="J3948" s="612"/>
      <c r="N3948" s="668"/>
      <c r="P3948" s="618"/>
      <c r="Q3948" s="618"/>
      <c r="R3948" s="618"/>
      <c r="S3948" s="618"/>
      <c r="T3948" s="618"/>
      <c r="U3948" s="618"/>
      <c r="V3948" s="618"/>
      <c r="W3948" s="618"/>
      <c r="X3948" s="618"/>
      <c r="Y3948" s="618"/>
      <c r="Z3948" s="618"/>
      <c r="AC3948" s="619"/>
      <c r="AD3948" s="620"/>
      <c r="AJ3948" s="668"/>
      <c r="AO3948" s="612"/>
      <c r="AP3948" s="612"/>
      <c r="AY3948" s="623"/>
      <c r="BD3948" s="611"/>
      <c r="BG3948" s="624"/>
      <c r="BH3948" s="625"/>
      <c r="BI3948" s="672"/>
      <c r="BO3948" s="612"/>
      <c r="BY3948" s="669"/>
      <c r="CA3948" s="669"/>
    </row>
    <row r="3949" spans="3:79" s="610" customFormat="1">
      <c r="C3949" s="611"/>
      <c r="D3949" s="612"/>
      <c r="E3949" s="613"/>
      <c r="F3949" s="614"/>
      <c r="J3949" s="612"/>
      <c r="N3949" s="668"/>
      <c r="P3949" s="618"/>
      <c r="Q3949" s="618"/>
      <c r="R3949" s="618"/>
      <c r="S3949" s="618"/>
      <c r="T3949" s="618"/>
      <c r="U3949" s="618"/>
      <c r="V3949" s="618"/>
      <c r="W3949" s="618"/>
      <c r="X3949" s="618"/>
      <c r="Y3949" s="618"/>
      <c r="Z3949" s="618"/>
      <c r="AC3949" s="619"/>
      <c r="AD3949" s="620"/>
      <c r="AJ3949" s="668"/>
      <c r="AO3949" s="612"/>
      <c r="AP3949" s="612"/>
      <c r="AY3949" s="623"/>
      <c r="BD3949" s="611"/>
      <c r="BG3949" s="624"/>
      <c r="BH3949" s="625"/>
      <c r="BI3949" s="672"/>
      <c r="BO3949" s="612"/>
      <c r="BY3949" s="669"/>
      <c r="CA3949" s="669"/>
    </row>
    <row r="3950" spans="3:79" s="610" customFormat="1">
      <c r="C3950" s="611"/>
      <c r="D3950" s="612"/>
      <c r="E3950" s="613"/>
      <c r="F3950" s="614"/>
      <c r="J3950" s="612"/>
      <c r="N3950" s="668"/>
      <c r="P3950" s="618"/>
      <c r="Q3950" s="618"/>
      <c r="R3950" s="618"/>
      <c r="S3950" s="618"/>
      <c r="T3950" s="618"/>
      <c r="U3950" s="618"/>
      <c r="V3950" s="618"/>
      <c r="W3950" s="618"/>
      <c r="X3950" s="618"/>
      <c r="Y3950" s="618"/>
      <c r="Z3950" s="618"/>
      <c r="AC3950" s="619"/>
      <c r="AD3950" s="620"/>
      <c r="AJ3950" s="668"/>
      <c r="AO3950" s="612"/>
      <c r="AP3950" s="612"/>
      <c r="AY3950" s="623"/>
      <c r="BD3950" s="611"/>
      <c r="BG3950" s="624"/>
      <c r="BH3950" s="625"/>
      <c r="BI3950" s="672"/>
      <c r="BO3950" s="612"/>
      <c r="BY3950" s="669"/>
      <c r="CA3950" s="669"/>
    </row>
    <row r="3951" spans="3:79" s="610" customFormat="1">
      <c r="C3951" s="611"/>
      <c r="D3951" s="612"/>
      <c r="E3951" s="613"/>
      <c r="F3951" s="614"/>
      <c r="J3951" s="612"/>
      <c r="N3951" s="668"/>
      <c r="P3951" s="618"/>
      <c r="Q3951" s="618"/>
      <c r="R3951" s="618"/>
      <c r="S3951" s="618"/>
      <c r="T3951" s="618"/>
      <c r="U3951" s="618"/>
      <c r="V3951" s="618"/>
      <c r="W3951" s="618"/>
      <c r="X3951" s="618"/>
      <c r="Y3951" s="618"/>
      <c r="Z3951" s="618"/>
      <c r="AC3951" s="619"/>
      <c r="AD3951" s="620"/>
      <c r="AJ3951" s="668"/>
      <c r="AO3951" s="612"/>
      <c r="AP3951" s="612"/>
      <c r="AY3951" s="623"/>
      <c r="BD3951" s="611"/>
      <c r="BG3951" s="624"/>
      <c r="BH3951" s="625"/>
      <c r="BI3951" s="672"/>
      <c r="BO3951" s="612"/>
      <c r="BY3951" s="669"/>
      <c r="CA3951" s="669"/>
    </row>
    <row r="3952" spans="3:79" s="610" customFormat="1">
      <c r="C3952" s="611"/>
      <c r="D3952" s="612"/>
      <c r="E3952" s="613"/>
      <c r="F3952" s="614"/>
      <c r="J3952" s="612"/>
      <c r="N3952" s="668"/>
      <c r="P3952" s="618"/>
      <c r="Q3952" s="618"/>
      <c r="R3952" s="618"/>
      <c r="S3952" s="618"/>
      <c r="T3952" s="618"/>
      <c r="U3952" s="618"/>
      <c r="V3952" s="618"/>
      <c r="W3952" s="618"/>
      <c r="X3952" s="618"/>
      <c r="Y3952" s="618"/>
      <c r="Z3952" s="618"/>
      <c r="AC3952" s="619"/>
      <c r="AD3952" s="620"/>
      <c r="AJ3952" s="668"/>
      <c r="AO3952" s="612"/>
      <c r="AP3952" s="612"/>
      <c r="AY3952" s="623"/>
      <c r="BD3952" s="611"/>
      <c r="BG3952" s="624"/>
      <c r="BH3952" s="625"/>
      <c r="BI3952" s="672"/>
      <c r="BO3952" s="612"/>
      <c r="BY3952" s="669"/>
      <c r="CA3952" s="669"/>
    </row>
    <row r="3953" spans="3:79" s="610" customFormat="1">
      <c r="C3953" s="611"/>
      <c r="D3953" s="612"/>
      <c r="E3953" s="613"/>
      <c r="F3953" s="614"/>
      <c r="J3953" s="612"/>
      <c r="N3953" s="668"/>
      <c r="P3953" s="618"/>
      <c r="Q3953" s="618"/>
      <c r="R3953" s="618"/>
      <c r="S3953" s="618"/>
      <c r="T3953" s="618"/>
      <c r="U3953" s="618"/>
      <c r="V3953" s="618"/>
      <c r="W3953" s="618"/>
      <c r="X3953" s="618"/>
      <c r="Y3953" s="618"/>
      <c r="Z3953" s="618"/>
      <c r="AC3953" s="619"/>
      <c r="AD3953" s="620"/>
      <c r="AJ3953" s="668"/>
      <c r="AO3953" s="612"/>
      <c r="AP3953" s="612"/>
      <c r="AY3953" s="623"/>
      <c r="BD3953" s="611"/>
      <c r="BG3953" s="624"/>
      <c r="BH3953" s="625"/>
      <c r="BI3953" s="672"/>
      <c r="BO3953" s="612"/>
      <c r="BY3953" s="669"/>
      <c r="CA3953" s="669"/>
    </row>
    <row r="3954" spans="3:79" s="610" customFormat="1">
      <c r="C3954" s="611"/>
      <c r="D3954" s="612"/>
      <c r="E3954" s="613"/>
      <c r="F3954" s="614"/>
      <c r="J3954" s="612"/>
      <c r="N3954" s="668"/>
      <c r="P3954" s="618"/>
      <c r="Q3954" s="618"/>
      <c r="R3954" s="618"/>
      <c r="S3954" s="618"/>
      <c r="T3954" s="618"/>
      <c r="U3954" s="618"/>
      <c r="V3954" s="618"/>
      <c r="W3954" s="618"/>
      <c r="X3954" s="618"/>
      <c r="Y3954" s="618"/>
      <c r="Z3954" s="618"/>
      <c r="AC3954" s="619"/>
      <c r="AD3954" s="620"/>
      <c r="AJ3954" s="668"/>
      <c r="AO3954" s="612"/>
      <c r="AP3954" s="612"/>
      <c r="AY3954" s="623"/>
      <c r="BD3954" s="611"/>
      <c r="BG3954" s="624"/>
      <c r="BH3954" s="625"/>
      <c r="BI3954" s="672"/>
      <c r="BO3954" s="612"/>
      <c r="BY3954" s="669"/>
      <c r="CA3954" s="669"/>
    </row>
    <row r="3955" spans="3:79" s="610" customFormat="1">
      <c r="C3955" s="611"/>
      <c r="D3955" s="612"/>
      <c r="E3955" s="613"/>
      <c r="F3955" s="614"/>
      <c r="J3955" s="612"/>
      <c r="N3955" s="668"/>
      <c r="P3955" s="618"/>
      <c r="Q3955" s="618"/>
      <c r="R3955" s="618"/>
      <c r="S3955" s="618"/>
      <c r="T3955" s="618"/>
      <c r="U3955" s="618"/>
      <c r="V3955" s="618"/>
      <c r="W3955" s="618"/>
      <c r="X3955" s="618"/>
      <c r="Y3955" s="618"/>
      <c r="Z3955" s="618"/>
      <c r="AC3955" s="619"/>
      <c r="AD3955" s="620"/>
      <c r="AJ3955" s="668"/>
      <c r="AO3955" s="612"/>
      <c r="AP3955" s="612"/>
      <c r="AY3955" s="623"/>
      <c r="BD3955" s="611"/>
      <c r="BG3955" s="624"/>
      <c r="BH3955" s="625"/>
      <c r="BI3955" s="672"/>
      <c r="BO3955" s="612"/>
      <c r="BY3955" s="669"/>
      <c r="CA3955" s="669"/>
    </row>
    <row r="3956" spans="3:79" s="610" customFormat="1">
      <c r="C3956" s="611"/>
      <c r="D3956" s="612"/>
      <c r="E3956" s="613"/>
      <c r="F3956" s="614"/>
      <c r="J3956" s="612"/>
      <c r="N3956" s="668"/>
      <c r="P3956" s="618"/>
      <c r="Q3956" s="618"/>
      <c r="R3956" s="618"/>
      <c r="S3956" s="618"/>
      <c r="T3956" s="618"/>
      <c r="U3956" s="618"/>
      <c r="V3956" s="618"/>
      <c r="W3956" s="618"/>
      <c r="X3956" s="618"/>
      <c r="Y3956" s="618"/>
      <c r="Z3956" s="618"/>
      <c r="AC3956" s="619"/>
      <c r="AD3956" s="620"/>
      <c r="AJ3956" s="668"/>
      <c r="AO3956" s="612"/>
      <c r="AP3956" s="612"/>
      <c r="AY3956" s="623"/>
      <c r="BD3956" s="611"/>
      <c r="BG3956" s="624"/>
      <c r="BH3956" s="625"/>
      <c r="BI3956" s="672"/>
      <c r="BO3956" s="612"/>
      <c r="BY3956" s="669"/>
      <c r="CA3956" s="669"/>
    </row>
    <row r="3957" spans="3:79" s="610" customFormat="1">
      <c r="C3957" s="611"/>
      <c r="D3957" s="612"/>
      <c r="E3957" s="613"/>
      <c r="F3957" s="614"/>
      <c r="J3957" s="612"/>
      <c r="N3957" s="668"/>
      <c r="P3957" s="618"/>
      <c r="Q3957" s="618"/>
      <c r="R3957" s="618"/>
      <c r="S3957" s="618"/>
      <c r="T3957" s="618"/>
      <c r="U3957" s="618"/>
      <c r="V3957" s="618"/>
      <c r="W3957" s="618"/>
      <c r="X3957" s="618"/>
      <c r="Y3957" s="618"/>
      <c r="Z3957" s="618"/>
      <c r="AC3957" s="619"/>
      <c r="AD3957" s="620"/>
      <c r="AJ3957" s="668"/>
      <c r="AO3957" s="612"/>
      <c r="AP3957" s="612"/>
      <c r="AY3957" s="623"/>
      <c r="BD3957" s="611"/>
      <c r="BG3957" s="624"/>
      <c r="BH3957" s="625"/>
      <c r="BI3957" s="672"/>
      <c r="BO3957" s="612"/>
      <c r="BY3957" s="669"/>
      <c r="CA3957" s="669"/>
    </row>
    <row r="3958" spans="3:79" s="610" customFormat="1">
      <c r="C3958" s="611"/>
      <c r="D3958" s="612"/>
      <c r="E3958" s="613"/>
      <c r="F3958" s="614"/>
      <c r="J3958" s="612"/>
      <c r="N3958" s="668"/>
      <c r="P3958" s="618"/>
      <c r="Q3958" s="618"/>
      <c r="R3958" s="618"/>
      <c r="S3958" s="618"/>
      <c r="T3958" s="618"/>
      <c r="U3958" s="618"/>
      <c r="V3958" s="618"/>
      <c r="W3958" s="618"/>
      <c r="X3958" s="618"/>
      <c r="Y3958" s="618"/>
      <c r="Z3958" s="618"/>
      <c r="AC3958" s="619"/>
      <c r="AD3958" s="620"/>
      <c r="AJ3958" s="668"/>
      <c r="AO3958" s="612"/>
      <c r="AP3958" s="612"/>
      <c r="AY3958" s="623"/>
      <c r="BD3958" s="611"/>
      <c r="BG3958" s="624"/>
      <c r="BH3958" s="625"/>
      <c r="BI3958" s="672"/>
      <c r="BO3958" s="612"/>
      <c r="BY3958" s="669"/>
      <c r="CA3958" s="669"/>
    </row>
    <row r="3959" spans="3:79" s="610" customFormat="1">
      <c r="C3959" s="611"/>
      <c r="D3959" s="612"/>
      <c r="E3959" s="613"/>
      <c r="F3959" s="614"/>
      <c r="J3959" s="612"/>
      <c r="N3959" s="668"/>
      <c r="P3959" s="618"/>
      <c r="Q3959" s="618"/>
      <c r="R3959" s="618"/>
      <c r="S3959" s="618"/>
      <c r="T3959" s="618"/>
      <c r="U3959" s="618"/>
      <c r="V3959" s="618"/>
      <c r="W3959" s="618"/>
      <c r="X3959" s="618"/>
      <c r="Y3959" s="618"/>
      <c r="Z3959" s="618"/>
      <c r="AC3959" s="619"/>
      <c r="AD3959" s="620"/>
      <c r="AJ3959" s="668"/>
      <c r="AO3959" s="612"/>
      <c r="AP3959" s="612"/>
      <c r="AY3959" s="623"/>
      <c r="BD3959" s="611"/>
      <c r="BG3959" s="624"/>
      <c r="BH3959" s="625"/>
      <c r="BI3959" s="672"/>
      <c r="BO3959" s="612"/>
      <c r="BY3959" s="669"/>
      <c r="CA3959" s="669"/>
    </row>
    <row r="3960" spans="3:79" s="610" customFormat="1">
      <c r="C3960" s="611"/>
      <c r="D3960" s="612"/>
      <c r="E3960" s="613"/>
      <c r="F3960" s="614"/>
      <c r="J3960" s="612"/>
      <c r="N3960" s="668"/>
      <c r="P3960" s="618"/>
      <c r="Q3960" s="618"/>
      <c r="R3960" s="618"/>
      <c r="S3960" s="618"/>
      <c r="T3960" s="618"/>
      <c r="U3960" s="618"/>
      <c r="V3960" s="618"/>
      <c r="W3960" s="618"/>
      <c r="X3960" s="618"/>
      <c r="Y3960" s="618"/>
      <c r="Z3960" s="618"/>
      <c r="AC3960" s="619"/>
      <c r="AD3960" s="620"/>
      <c r="AJ3960" s="668"/>
      <c r="AO3960" s="612"/>
      <c r="AP3960" s="612"/>
      <c r="AY3960" s="623"/>
      <c r="BD3960" s="611"/>
      <c r="BG3960" s="624"/>
      <c r="BH3960" s="625"/>
      <c r="BI3960" s="672"/>
      <c r="BO3960" s="612"/>
      <c r="BY3960" s="669"/>
      <c r="CA3960" s="669"/>
    </row>
    <row r="3961" spans="3:79" s="610" customFormat="1">
      <c r="C3961" s="611"/>
      <c r="D3961" s="612"/>
      <c r="E3961" s="613"/>
      <c r="F3961" s="614"/>
      <c r="J3961" s="612"/>
      <c r="N3961" s="668"/>
      <c r="P3961" s="618"/>
      <c r="Q3961" s="618"/>
      <c r="R3961" s="618"/>
      <c r="S3961" s="618"/>
      <c r="T3961" s="618"/>
      <c r="U3961" s="618"/>
      <c r="V3961" s="618"/>
      <c r="W3961" s="618"/>
      <c r="X3961" s="618"/>
      <c r="Y3961" s="618"/>
      <c r="Z3961" s="618"/>
      <c r="AC3961" s="619"/>
      <c r="AD3961" s="620"/>
      <c r="AJ3961" s="668"/>
      <c r="AO3961" s="612"/>
      <c r="AP3961" s="612"/>
      <c r="AY3961" s="623"/>
      <c r="BD3961" s="611"/>
      <c r="BG3961" s="624"/>
      <c r="BH3961" s="625"/>
      <c r="BI3961" s="672"/>
      <c r="BO3961" s="612"/>
      <c r="BY3961" s="669"/>
      <c r="CA3961" s="669"/>
    </row>
    <row r="3962" spans="3:79" s="610" customFormat="1">
      <c r="C3962" s="611"/>
      <c r="D3962" s="612"/>
      <c r="E3962" s="613"/>
      <c r="F3962" s="614"/>
      <c r="J3962" s="612"/>
      <c r="N3962" s="668"/>
      <c r="P3962" s="618"/>
      <c r="Q3962" s="618"/>
      <c r="R3962" s="618"/>
      <c r="S3962" s="618"/>
      <c r="T3962" s="618"/>
      <c r="U3962" s="618"/>
      <c r="V3962" s="618"/>
      <c r="W3962" s="618"/>
      <c r="X3962" s="618"/>
      <c r="Y3962" s="618"/>
      <c r="Z3962" s="618"/>
      <c r="AC3962" s="619"/>
      <c r="AD3962" s="620"/>
      <c r="AJ3962" s="668"/>
      <c r="AO3962" s="612"/>
      <c r="AP3962" s="612"/>
      <c r="AY3962" s="623"/>
      <c r="BD3962" s="611"/>
      <c r="BG3962" s="624"/>
      <c r="BH3962" s="625"/>
      <c r="BI3962" s="672"/>
      <c r="BO3962" s="612"/>
      <c r="BY3962" s="669"/>
      <c r="CA3962" s="669"/>
    </row>
    <row r="3963" spans="3:79" s="610" customFormat="1">
      <c r="C3963" s="611"/>
      <c r="D3963" s="612"/>
      <c r="E3963" s="613"/>
      <c r="F3963" s="614"/>
      <c r="J3963" s="612"/>
      <c r="N3963" s="668"/>
      <c r="P3963" s="618"/>
      <c r="Q3963" s="618"/>
      <c r="R3963" s="618"/>
      <c r="S3963" s="618"/>
      <c r="T3963" s="618"/>
      <c r="U3963" s="618"/>
      <c r="V3963" s="618"/>
      <c r="W3963" s="618"/>
      <c r="X3963" s="618"/>
      <c r="Y3963" s="618"/>
      <c r="Z3963" s="618"/>
      <c r="AC3963" s="619"/>
      <c r="AD3963" s="620"/>
      <c r="AJ3963" s="668"/>
      <c r="AO3963" s="612"/>
      <c r="AP3963" s="612"/>
      <c r="AY3963" s="623"/>
      <c r="BD3963" s="611"/>
      <c r="BG3963" s="624"/>
      <c r="BH3963" s="625"/>
      <c r="BI3963" s="672"/>
      <c r="BO3963" s="612"/>
      <c r="BY3963" s="669"/>
      <c r="CA3963" s="669"/>
    </row>
    <row r="3964" spans="3:79" s="610" customFormat="1">
      <c r="C3964" s="611"/>
      <c r="D3964" s="612"/>
      <c r="E3964" s="613"/>
      <c r="F3964" s="614"/>
      <c r="J3964" s="612"/>
      <c r="N3964" s="668"/>
      <c r="P3964" s="618"/>
      <c r="Q3964" s="618"/>
      <c r="R3964" s="618"/>
      <c r="S3964" s="618"/>
      <c r="T3964" s="618"/>
      <c r="U3964" s="618"/>
      <c r="V3964" s="618"/>
      <c r="W3964" s="618"/>
      <c r="X3964" s="618"/>
      <c r="Y3964" s="618"/>
      <c r="Z3964" s="618"/>
      <c r="AC3964" s="619"/>
      <c r="AD3964" s="620"/>
      <c r="AJ3964" s="668"/>
      <c r="AO3964" s="612"/>
      <c r="AP3964" s="612"/>
      <c r="AY3964" s="623"/>
      <c r="BD3964" s="611"/>
      <c r="BG3964" s="624"/>
      <c r="BH3964" s="625"/>
      <c r="BI3964" s="672"/>
      <c r="BO3964" s="612"/>
      <c r="BY3964" s="669"/>
      <c r="CA3964" s="669"/>
    </row>
    <row r="3965" spans="3:79" s="610" customFormat="1">
      <c r="C3965" s="611"/>
      <c r="D3965" s="612"/>
      <c r="E3965" s="613"/>
      <c r="F3965" s="614"/>
      <c r="J3965" s="612"/>
      <c r="N3965" s="668"/>
      <c r="P3965" s="618"/>
      <c r="Q3965" s="618"/>
      <c r="R3965" s="618"/>
      <c r="S3965" s="618"/>
      <c r="T3965" s="618"/>
      <c r="U3965" s="618"/>
      <c r="V3965" s="618"/>
      <c r="W3965" s="618"/>
      <c r="X3965" s="618"/>
      <c r="Y3965" s="618"/>
      <c r="Z3965" s="618"/>
      <c r="AC3965" s="619"/>
      <c r="AD3965" s="620"/>
      <c r="AJ3965" s="668"/>
      <c r="AO3965" s="612"/>
      <c r="AP3965" s="612"/>
      <c r="AY3965" s="623"/>
      <c r="BD3965" s="611"/>
      <c r="BG3965" s="624"/>
      <c r="BH3965" s="625"/>
      <c r="BI3965" s="672"/>
      <c r="BO3965" s="612"/>
      <c r="BY3965" s="669"/>
      <c r="CA3965" s="669"/>
    </row>
    <row r="3966" spans="3:79" s="610" customFormat="1">
      <c r="C3966" s="611"/>
      <c r="D3966" s="612"/>
      <c r="E3966" s="613"/>
      <c r="F3966" s="614"/>
      <c r="J3966" s="612"/>
      <c r="N3966" s="668"/>
      <c r="P3966" s="618"/>
      <c r="Q3966" s="618"/>
      <c r="R3966" s="618"/>
      <c r="S3966" s="618"/>
      <c r="T3966" s="618"/>
      <c r="U3966" s="618"/>
      <c r="V3966" s="618"/>
      <c r="W3966" s="618"/>
      <c r="X3966" s="618"/>
      <c r="Y3966" s="618"/>
      <c r="Z3966" s="618"/>
      <c r="AC3966" s="619"/>
      <c r="AD3966" s="620"/>
      <c r="AJ3966" s="668"/>
      <c r="AO3966" s="612"/>
      <c r="AP3966" s="612"/>
      <c r="AY3966" s="623"/>
      <c r="BD3966" s="611"/>
      <c r="BG3966" s="624"/>
      <c r="BH3966" s="625"/>
      <c r="BI3966" s="672"/>
      <c r="BO3966" s="612"/>
      <c r="BY3966" s="669"/>
      <c r="CA3966" s="669"/>
    </row>
    <row r="3967" spans="3:79" s="610" customFormat="1">
      <c r="C3967" s="611"/>
      <c r="D3967" s="612"/>
      <c r="E3967" s="613"/>
      <c r="F3967" s="614"/>
      <c r="J3967" s="612"/>
      <c r="N3967" s="668"/>
      <c r="P3967" s="618"/>
      <c r="Q3967" s="618"/>
      <c r="R3967" s="618"/>
      <c r="S3967" s="618"/>
      <c r="T3967" s="618"/>
      <c r="U3967" s="618"/>
      <c r="V3967" s="618"/>
      <c r="W3967" s="618"/>
      <c r="X3967" s="618"/>
      <c r="Y3967" s="618"/>
      <c r="Z3967" s="618"/>
      <c r="AC3967" s="619"/>
      <c r="AD3967" s="620"/>
      <c r="AJ3967" s="668"/>
      <c r="AO3967" s="612"/>
      <c r="AP3967" s="612"/>
      <c r="AY3967" s="623"/>
      <c r="BD3967" s="611"/>
      <c r="BG3967" s="624"/>
      <c r="BH3967" s="625"/>
      <c r="BI3967" s="672"/>
      <c r="BO3967" s="612"/>
      <c r="BY3967" s="669"/>
      <c r="CA3967" s="669"/>
    </row>
    <row r="3968" spans="3:79" s="610" customFormat="1">
      <c r="C3968" s="611"/>
      <c r="D3968" s="612"/>
      <c r="E3968" s="613"/>
      <c r="F3968" s="614"/>
      <c r="J3968" s="612"/>
      <c r="N3968" s="668"/>
      <c r="P3968" s="618"/>
      <c r="Q3968" s="618"/>
      <c r="R3968" s="618"/>
      <c r="S3968" s="618"/>
      <c r="T3968" s="618"/>
      <c r="U3968" s="618"/>
      <c r="V3968" s="618"/>
      <c r="W3968" s="618"/>
      <c r="X3968" s="618"/>
      <c r="Y3968" s="618"/>
      <c r="Z3968" s="618"/>
      <c r="AC3968" s="619"/>
      <c r="AD3968" s="620"/>
      <c r="AJ3968" s="668"/>
      <c r="AO3968" s="612"/>
      <c r="AP3968" s="612"/>
      <c r="AY3968" s="623"/>
      <c r="BD3968" s="611"/>
      <c r="BG3968" s="624"/>
      <c r="BH3968" s="625"/>
      <c r="BI3968" s="672"/>
      <c r="BO3968" s="612"/>
      <c r="BY3968" s="669"/>
      <c r="CA3968" s="669"/>
    </row>
    <row r="3969" spans="3:79" s="610" customFormat="1">
      <c r="C3969" s="611"/>
      <c r="D3969" s="612"/>
      <c r="E3969" s="613"/>
      <c r="F3969" s="614"/>
      <c r="J3969" s="612"/>
      <c r="N3969" s="668"/>
      <c r="P3969" s="618"/>
      <c r="Q3969" s="618"/>
      <c r="R3969" s="618"/>
      <c r="S3969" s="618"/>
      <c r="T3969" s="618"/>
      <c r="U3969" s="618"/>
      <c r="V3969" s="618"/>
      <c r="W3969" s="618"/>
      <c r="X3969" s="618"/>
      <c r="Y3969" s="618"/>
      <c r="Z3969" s="618"/>
      <c r="AC3969" s="619"/>
      <c r="AD3969" s="620"/>
      <c r="AJ3969" s="668"/>
      <c r="AO3969" s="612"/>
      <c r="AP3969" s="612"/>
      <c r="AY3969" s="623"/>
      <c r="BD3969" s="611"/>
      <c r="BG3969" s="624"/>
      <c r="BH3969" s="625"/>
      <c r="BI3969" s="672"/>
      <c r="BO3969" s="612"/>
      <c r="BY3969" s="669"/>
      <c r="CA3969" s="669"/>
    </row>
    <row r="3970" spans="3:79" s="610" customFormat="1">
      <c r="C3970" s="611"/>
      <c r="D3970" s="612"/>
      <c r="E3970" s="613"/>
      <c r="F3970" s="614"/>
      <c r="J3970" s="612"/>
      <c r="N3970" s="668"/>
      <c r="P3970" s="618"/>
      <c r="Q3970" s="618"/>
      <c r="R3970" s="618"/>
      <c r="S3970" s="618"/>
      <c r="T3970" s="618"/>
      <c r="U3970" s="618"/>
      <c r="V3970" s="618"/>
      <c r="W3970" s="618"/>
      <c r="X3970" s="618"/>
      <c r="Y3970" s="618"/>
      <c r="Z3970" s="618"/>
      <c r="AC3970" s="619"/>
      <c r="AD3970" s="620"/>
      <c r="AJ3970" s="668"/>
      <c r="AO3970" s="612"/>
      <c r="AP3970" s="612"/>
      <c r="AY3970" s="623"/>
      <c r="BD3970" s="611"/>
      <c r="BG3970" s="624"/>
      <c r="BH3970" s="625"/>
      <c r="BI3970" s="672"/>
      <c r="BO3970" s="612"/>
      <c r="BY3970" s="669"/>
      <c r="CA3970" s="669"/>
    </row>
    <row r="3971" spans="3:79" s="610" customFormat="1">
      <c r="C3971" s="611"/>
      <c r="D3971" s="612"/>
      <c r="E3971" s="613"/>
      <c r="F3971" s="614"/>
      <c r="J3971" s="612"/>
      <c r="N3971" s="668"/>
      <c r="P3971" s="618"/>
      <c r="Q3971" s="618"/>
      <c r="R3971" s="618"/>
      <c r="S3971" s="618"/>
      <c r="T3971" s="618"/>
      <c r="U3971" s="618"/>
      <c r="V3971" s="618"/>
      <c r="W3971" s="618"/>
      <c r="X3971" s="618"/>
      <c r="Y3971" s="618"/>
      <c r="Z3971" s="618"/>
      <c r="AC3971" s="619"/>
      <c r="AD3971" s="620"/>
      <c r="AJ3971" s="668"/>
      <c r="AO3971" s="612"/>
      <c r="AP3971" s="612"/>
      <c r="AY3971" s="623"/>
      <c r="BD3971" s="611"/>
      <c r="BG3971" s="624"/>
      <c r="BH3971" s="625"/>
      <c r="BI3971" s="672"/>
      <c r="BO3971" s="612"/>
      <c r="BY3971" s="669"/>
      <c r="CA3971" s="669"/>
    </row>
    <row r="3972" spans="3:79" s="610" customFormat="1">
      <c r="C3972" s="611"/>
      <c r="D3972" s="612"/>
      <c r="E3972" s="613"/>
      <c r="F3972" s="614"/>
      <c r="J3972" s="612"/>
      <c r="N3972" s="668"/>
      <c r="P3972" s="618"/>
      <c r="Q3972" s="618"/>
      <c r="R3972" s="618"/>
      <c r="S3972" s="618"/>
      <c r="T3972" s="618"/>
      <c r="U3972" s="618"/>
      <c r="V3972" s="618"/>
      <c r="W3972" s="618"/>
      <c r="X3972" s="618"/>
      <c r="Y3972" s="618"/>
      <c r="Z3972" s="618"/>
      <c r="AC3972" s="619"/>
      <c r="AD3972" s="620"/>
      <c r="AJ3972" s="668"/>
      <c r="AO3972" s="612"/>
      <c r="AP3972" s="612"/>
      <c r="AY3972" s="623"/>
      <c r="BD3972" s="611"/>
      <c r="BG3972" s="624"/>
      <c r="BH3972" s="625"/>
      <c r="BI3972" s="672"/>
      <c r="BO3972" s="612"/>
      <c r="BY3972" s="669"/>
      <c r="CA3972" s="669"/>
    </row>
    <row r="3973" spans="3:79" s="610" customFormat="1">
      <c r="C3973" s="611"/>
      <c r="D3973" s="612"/>
      <c r="E3973" s="613"/>
      <c r="F3973" s="614"/>
      <c r="J3973" s="612"/>
      <c r="N3973" s="668"/>
      <c r="P3973" s="618"/>
      <c r="Q3973" s="618"/>
      <c r="R3973" s="618"/>
      <c r="S3973" s="618"/>
      <c r="T3973" s="618"/>
      <c r="U3973" s="618"/>
      <c r="V3973" s="618"/>
      <c r="W3973" s="618"/>
      <c r="X3973" s="618"/>
      <c r="Y3973" s="618"/>
      <c r="Z3973" s="618"/>
      <c r="AC3973" s="619"/>
      <c r="AD3973" s="620"/>
      <c r="AJ3973" s="668"/>
      <c r="AO3973" s="612"/>
      <c r="AP3973" s="612"/>
      <c r="AY3973" s="623"/>
      <c r="BD3973" s="611"/>
      <c r="BG3973" s="624"/>
      <c r="BH3973" s="625"/>
      <c r="BI3973" s="672"/>
      <c r="BO3973" s="612"/>
      <c r="BY3973" s="669"/>
      <c r="CA3973" s="669"/>
    </row>
    <row r="3974" spans="3:79" s="610" customFormat="1">
      <c r="C3974" s="611"/>
      <c r="D3974" s="612"/>
      <c r="E3974" s="613"/>
      <c r="F3974" s="614"/>
      <c r="J3974" s="612"/>
      <c r="N3974" s="668"/>
      <c r="P3974" s="618"/>
      <c r="Q3974" s="618"/>
      <c r="R3974" s="618"/>
      <c r="S3974" s="618"/>
      <c r="T3974" s="618"/>
      <c r="U3974" s="618"/>
      <c r="V3974" s="618"/>
      <c r="W3974" s="618"/>
      <c r="X3974" s="618"/>
      <c r="Y3974" s="618"/>
      <c r="Z3974" s="618"/>
      <c r="AC3974" s="619"/>
      <c r="AD3974" s="620"/>
      <c r="AJ3974" s="668"/>
      <c r="AO3974" s="612"/>
      <c r="AP3974" s="612"/>
      <c r="AY3974" s="623"/>
      <c r="BD3974" s="611"/>
      <c r="BG3974" s="624"/>
      <c r="BH3974" s="625"/>
      <c r="BI3974" s="672"/>
      <c r="BO3974" s="612"/>
      <c r="BY3974" s="669"/>
      <c r="CA3974" s="669"/>
    </row>
    <row r="3975" spans="3:79" s="610" customFormat="1">
      <c r="C3975" s="611"/>
      <c r="D3975" s="612"/>
      <c r="E3975" s="613"/>
      <c r="F3975" s="614"/>
      <c r="J3975" s="612"/>
      <c r="N3975" s="668"/>
      <c r="P3975" s="618"/>
      <c r="Q3975" s="618"/>
      <c r="R3975" s="618"/>
      <c r="S3975" s="618"/>
      <c r="T3975" s="618"/>
      <c r="U3975" s="618"/>
      <c r="V3975" s="618"/>
      <c r="W3975" s="618"/>
      <c r="X3975" s="618"/>
      <c r="Y3975" s="618"/>
      <c r="Z3975" s="618"/>
      <c r="AC3975" s="619"/>
      <c r="AD3975" s="620"/>
      <c r="AJ3975" s="668"/>
      <c r="AO3975" s="612"/>
      <c r="AP3975" s="612"/>
      <c r="AY3975" s="623"/>
      <c r="BD3975" s="611"/>
      <c r="BG3975" s="624"/>
      <c r="BH3975" s="625"/>
      <c r="BI3975" s="672"/>
      <c r="BO3975" s="612"/>
      <c r="BY3975" s="669"/>
      <c r="CA3975" s="669"/>
    </row>
    <row r="3976" spans="3:79" s="610" customFormat="1">
      <c r="C3976" s="611"/>
      <c r="D3976" s="612"/>
      <c r="E3976" s="613"/>
      <c r="F3976" s="614"/>
      <c r="J3976" s="612"/>
      <c r="N3976" s="668"/>
      <c r="P3976" s="618"/>
      <c r="Q3976" s="618"/>
      <c r="R3976" s="618"/>
      <c r="S3976" s="618"/>
      <c r="T3976" s="618"/>
      <c r="U3976" s="618"/>
      <c r="V3976" s="618"/>
      <c r="W3976" s="618"/>
      <c r="X3976" s="618"/>
      <c r="Y3976" s="618"/>
      <c r="Z3976" s="618"/>
      <c r="AC3976" s="619"/>
      <c r="AD3976" s="620"/>
      <c r="AJ3976" s="668"/>
      <c r="AO3976" s="612"/>
      <c r="AP3976" s="612"/>
      <c r="AY3976" s="623"/>
      <c r="BD3976" s="611"/>
      <c r="BG3976" s="624"/>
      <c r="BH3976" s="625"/>
      <c r="BI3976" s="672"/>
      <c r="BO3976" s="612"/>
      <c r="BY3976" s="669"/>
      <c r="CA3976" s="669"/>
    </row>
    <row r="3977" spans="3:79" s="610" customFormat="1">
      <c r="C3977" s="611"/>
      <c r="D3977" s="612"/>
      <c r="E3977" s="613"/>
      <c r="F3977" s="614"/>
      <c r="J3977" s="612"/>
      <c r="N3977" s="668"/>
      <c r="P3977" s="618"/>
      <c r="Q3977" s="618"/>
      <c r="R3977" s="618"/>
      <c r="S3977" s="618"/>
      <c r="T3977" s="618"/>
      <c r="U3977" s="618"/>
      <c r="V3977" s="618"/>
      <c r="W3977" s="618"/>
      <c r="X3977" s="618"/>
      <c r="Y3977" s="618"/>
      <c r="Z3977" s="618"/>
      <c r="AC3977" s="619"/>
      <c r="AD3977" s="620"/>
      <c r="AJ3977" s="668"/>
      <c r="AO3977" s="612"/>
      <c r="AP3977" s="612"/>
      <c r="AY3977" s="623"/>
      <c r="BD3977" s="611"/>
      <c r="BG3977" s="624"/>
      <c r="BH3977" s="625"/>
      <c r="BI3977" s="672"/>
      <c r="BO3977" s="612"/>
      <c r="BY3977" s="669"/>
      <c r="CA3977" s="669"/>
    </row>
    <row r="3978" spans="3:79" s="610" customFormat="1">
      <c r="C3978" s="611"/>
      <c r="D3978" s="612"/>
      <c r="E3978" s="613"/>
      <c r="F3978" s="614"/>
      <c r="J3978" s="612"/>
      <c r="N3978" s="668"/>
      <c r="P3978" s="618"/>
      <c r="Q3978" s="618"/>
      <c r="R3978" s="618"/>
      <c r="S3978" s="618"/>
      <c r="T3978" s="618"/>
      <c r="U3978" s="618"/>
      <c r="V3978" s="618"/>
      <c r="W3978" s="618"/>
      <c r="X3978" s="618"/>
      <c r="Y3978" s="618"/>
      <c r="Z3978" s="618"/>
      <c r="AC3978" s="619"/>
      <c r="AD3978" s="620"/>
      <c r="AJ3978" s="668"/>
      <c r="AO3978" s="612"/>
      <c r="AP3978" s="612"/>
      <c r="AY3978" s="623"/>
      <c r="BD3978" s="611"/>
      <c r="BG3978" s="624"/>
      <c r="BH3978" s="625"/>
      <c r="BI3978" s="672"/>
      <c r="BO3978" s="612"/>
      <c r="BY3978" s="669"/>
      <c r="CA3978" s="669"/>
    </row>
    <row r="3979" spans="3:79" s="610" customFormat="1">
      <c r="C3979" s="611"/>
      <c r="D3979" s="612"/>
      <c r="E3979" s="613"/>
      <c r="F3979" s="614"/>
      <c r="J3979" s="612"/>
      <c r="N3979" s="668"/>
      <c r="P3979" s="618"/>
      <c r="Q3979" s="618"/>
      <c r="R3979" s="618"/>
      <c r="S3979" s="618"/>
      <c r="T3979" s="618"/>
      <c r="U3979" s="618"/>
      <c r="V3979" s="618"/>
      <c r="W3979" s="618"/>
      <c r="X3979" s="618"/>
      <c r="Y3979" s="618"/>
      <c r="Z3979" s="618"/>
      <c r="AC3979" s="619"/>
      <c r="AD3979" s="620"/>
      <c r="AJ3979" s="668"/>
      <c r="AO3979" s="612"/>
      <c r="AP3979" s="612"/>
      <c r="AY3979" s="623"/>
      <c r="BD3979" s="611"/>
      <c r="BG3979" s="624"/>
      <c r="BH3979" s="625"/>
      <c r="BI3979" s="672"/>
      <c r="BO3979" s="612"/>
      <c r="BY3979" s="669"/>
      <c r="CA3979" s="669"/>
    </row>
    <row r="3980" spans="3:79" s="610" customFormat="1">
      <c r="C3980" s="611"/>
      <c r="D3980" s="612"/>
      <c r="E3980" s="613"/>
      <c r="F3980" s="614"/>
      <c r="J3980" s="612"/>
      <c r="N3980" s="668"/>
      <c r="P3980" s="618"/>
      <c r="Q3980" s="618"/>
      <c r="R3980" s="618"/>
      <c r="S3980" s="618"/>
      <c r="T3980" s="618"/>
      <c r="U3980" s="618"/>
      <c r="V3980" s="618"/>
      <c r="W3980" s="618"/>
      <c r="X3980" s="618"/>
      <c r="Y3980" s="618"/>
      <c r="Z3980" s="618"/>
      <c r="AC3980" s="619"/>
      <c r="AD3980" s="620"/>
      <c r="AJ3980" s="668"/>
      <c r="AO3980" s="612"/>
      <c r="AP3980" s="612"/>
      <c r="AY3980" s="623"/>
      <c r="BD3980" s="611"/>
      <c r="BG3980" s="624"/>
      <c r="BH3980" s="625"/>
      <c r="BI3980" s="672"/>
      <c r="BO3980" s="612"/>
      <c r="BY3980" s="669"/>
      <c r="CA3980" s="669"/>
    </row>
    <row r="3981" spans="3:79" s="610" customFormat="1">
      <c r="C3981" s="611"/>
      <c r="D3981" s="612"/>
      <c r="E3981" s="613"/>
      <c r="F3981" s="614"/>
      <c r="J3981" s="612"/>
      <c r="N3981" s="668"/>
      <c r="P3981" s="618"/>
      <c r="Q3981" s="618"/>
      <c r="R3981" s="618"/>
      <c r="S3981" s="618"/>
      <c r="T3981" s="618"/>
      <c r="U3981" s="618"/>
      <c r="V3981" s="618"/>
      <c r="W3981" s="618"/>
      <c r="X3981" s="618"/>
      <c r="Y3981" s="618"/>
      <c r="Z3981" s="618"/>
      <c r="AC3981" s="619"/>
      <c r="AD3981" s="620"/>
      <c r="AJ3981" s="668"/>
      <c r="AO3981" s="612"/>
      <c r="AP3981" s="612"/>
      <c r="AY3981" s="623"/>
      <c r="BD3981" s="611"/>
      <c r="BG3981" s="624"/>
      <c r="BH3981" s="625"/>
      <c r="BI3981" s="672"/>
      <c r="BO3981" s="612"/>
      <c r="BY3981" s="669"/>
      <c r="CA3981" s="669"/>
    </row>
    <row r="3982" spans="3:79" s="610" customFormat="1">
      <c r="C3982" s="611"/>
      <c r="D3982" s="612"/>
      <c r="E3982" s="613"/>
      <c r="F3982" s="614"/>
      <c r="J3982" s="612"/>
      <c r="N3982" s="668"/>
      <c r="P3982" s="618"/>
      <c r="Q3982" s="618"/>
      <c r="R3982" s="618"/>
      <c r="S3982" s="618"/>
      <c r="T3982" s="618"/>
      <c r="U3982" s="618"/>
      <c r="V3982" s="618"/>
      <c r="W3982" s="618"/>
      <c r="X3982" s="618"/>
      <c r="Y3982" s="618"/>
      <c r="Z3982" s="618"/>
      <c r="AC3982" s="619"/>
      <c r="AD3982" s="620"/>
      <c r="AJ3982" s="668"/>
      <c r="AO3982" s="612"/>
      <c r="AP3982" s="612"/>
      <c r="AY3982" s="623"/>
      <c r="BD3982" s="611"/>
      <c r="BG3982" s="624"/>
      <c r="BH3982" s="625"/>
      <c r="BI3982" s="672"/>
      <c r="BO3982" s="612"/>
      <c r="BY3982" s="669"/>
      <c r="CA3982" s="669"/>
    </row>
    <row r="3983" spans="3:79" s="610" customFormat="1">
      <c r="C3983" s="611"/>
      <c r="D3983" s="612"/>
      <c r="E3983" s="613"/>
      <c r="F3983" s="614"/>
      <c r="J3983" s="612"/>
      <c r="N3983" s="668"/>
      <c r="P3983" s="618"/>
      <c r="Q3983" s="618"/>
      <c r="R3983" s="618"/>
      <c r="S3983" s="618"/>
      <c r="T3983" s="618"/>
      <c r="U3983" s="618"/>
      <c r="V3983" s="618"/>
      <c r="W3983" s="618"/>
      <c r="X3983" s="618"/>
      <c r="Y3983" s="618"/>
      <c r="Z3983" s="618"/>
      <c r="AC3983" s="619"/>
      <c r="AD3983" s="620"/>
      <c r="AJ3983" s="668"/>
      <c r="AO3983" s="612"/>
      <c r="AP3983" s="612"/>
      <c r="AY3983" s="623"/>
      <c r="BD3983" s="611"/>
      <c r="BG3983" s="624"/>
      <c r="BH3983" s="625"/>
      <c r="BI3983" s="672"/>
      <c r="BO3983" s="612"/>
      <c r="BY3983" s="669"/>
      <c r="CA3983" s="669"/>
    </row>
    <row r="3984" spans="3:79" s="610" customFormat="1">
      <c r="C3984" s="611"/>
      <c r="D3984" s="612"/>
      <c r="E3984" s="613"/>
      <c r="F3984" s="614"/>
      <c r="J3984" s="612"/>
      <c r="N3984" s="668"/>
      <c r="P3984" s="618"/>
      <c r="Q3984" s="618"/>
      <c r="R3984" s="618"/>
      <c r="S3984" s="618"/>
      <c r="T3984" s="618"/>
      <c r="U3984" s="618"/>
      <c r="V3984" s="618"/>
      <c r="W3984" s="618"/>
      <c r="X3984" s="618"/>
      <c r="Y3984" s="618"/>
      <c r="Z3984" s="618"/>
      <c r="AC3984" s="619"/>
      <c r="AD3984" s="620"/>
      <c r="AJ3984" s="668"/>
      <c r="AO3984" s="612"/>
      <c r="AP3984" s="612"/>
      <c r="AY3984" s="623"/>
      <c r="BD3984" s="611"/>
      <c r="BG3984" s="624"/>
      <c r="BH3984" s="625"/>
      <c r="BI3984" s="672"/>
      <c r="BO3984" s="612"/>
      <c r="BY3984" s="669"/>
      <c r="CA3984" s="669"/>
    </row>
    <row r="3985" spans="3:79" s="610" customFormat="1">
      <c r="C3985" s="611"/>
      <c r="D3985" s="612"/>
      <c r="E3985" s="613"/>
      <c r="F3985" s="614"/>
      <c r="J3985" s="612"/>
      <c r="N3985" s="668"/>
      <c r="P3985" s="618"/>
      <c r="Q3985" s="618"/>
      <c r="R3985" s="618"/>
      <c r="S3985" s="618"/>
      <c r="T3985" s="618"/>
      <c r="U3985" s="618"/>
      <c r="V3985" s="618"/>
      <c r="W3985" s="618"/>
      <c r="X3985" s="618"/>
      <c r="Y3985" s="618"/>
      <c r="Z3985" s="618"/>
      <c r="AC3985" s="619"/>
      <c r="AD3985" s="620"/>
      <c r="AJ3985" s="668"/>
      <c r="AO3985" s="612"/>
      <c r="AP3985" s="612"/>
      <c r="AY3985" s="623"/>
      <c r="BD3985" s="611"/>
      <c r="BG3985" s="624"/>
      <c r="BH3985" s="625"/>
      <c r="BI3985" s="672"/>
      <c r="BO3985" s="612"/>
      <c r="BY3985" s="669"/>
      <c r="CA3985" s="669"/>
    </row>
    <row r="3986" spans="3:79" s="610" customFormat="1">
      <c r="C3986" s="611"/>
      <c r="D3986" s="612"/>
      <c r="E3986" s="613"/>
      <c r="F3986" s="614"/>
      <c r="J3986" s="612"/>
      <c r="N3986" s="668"/>
      <c r="P3986" s="618"/>
      <c r="Q3986" s="618"/>
      <c r="R3986" s="618"/>
      <c r="S3986" s="618"/>
      <c r="T3986" s="618"/>
      <c r="U3986" s="618"/>
      <c r="V3986" s="618"/>
      <c r="W3986" s="618"/>
      <c r="X3986" s="618"/>
      <c r="Y3986" s="618"/>
      <c r="Z3986" s="618"/>
      <c r="AC3986" s="619"/>
      <c r="AD3986" s="620"/>
      <c r="AJ3986" s="668"/>
      <c r="AO3986" s="612"/>
      <c r="AP3986" s="612"/>
      <c r="AY3986" s="623"/>
      <c r="BD3986" s="611"/>
      <c r="BG3986" s="624"/>
      <c r="BH3986" s="625"/>
      <c r="BI3986" s="672"/>
      <c r="BO3986" s="612"/>
      <c r="BY3986" s="669"/>
      <c r="CA3986" s="669"/>
    </row>
    <row r="3987" spans="3:79" s="610" customFormat="1">
      <c r="C3987" s="611"/>
      <c r="D3987" s="612"/>
      <c r="E3987" s="613"/>
      <c r="F3987" s="614"/>
      <c r="J3987" s="612"/>
      <c r="N3987" s="668"/>
      <c r="P3987" s="618"/>
      <c r="Q3987" s="618"/>
      <c r="R3987" s="618"/>
      <c r="S3987" s="618"/>
      <c r="T3987" s="618"/>
      <c r="U3987" s="618"/>
      <c r="V3987" s="618"/>
      <c r="W3987" s="618"/>
      <c r="X3987" s="618"/>
      <c r="Y3987" s="618"/>
      <c r="Z3987" s="618"/>
      <c r="AC3987" s="619"/>
      <c r="AD3987" s="620"/>
      <c r="AJ3987" s="668"/>
      <c r="AO3987" s="612"/>
      <c r="AP3987" s="612"/>
      <c r="AY3987" s="623"/>
      <c r="BD3987" s="611"/>
      <c r="BG3987" s="624"/>
      <c r="BH3987" s="625"/>
      <c r="BI3987" s="672"/>
      <c r="BO3987" s="612"/>
      <c r="BY3987" s="669"/>
      <c r="CA3987" s="669"/>
    </row>
    <row r="3988" spans="3:79" s="610" customFormat="1">
      <c r="C3988" s="611"/>
      <c r="D3988" s="612"/>
      <c r="E3988" s="613"/>
      <c r="F3988" s="614"/>
      <c r="J3988" s="612"/>
      <c r="N3988" s="668"/>
      <c r="P3988" s="618"/>
      <c r="Q3988" s="618"/>
      <c r="R3988" s="618"/>
      <c r="S3988" s="618"/>
      <c r="T3988" s="618"/>
      <c r="U3988" s="618"/>
      <c r="V3988" s="618"/>
      <c r="W3988" s="618"/>
      <c r="X3988" s="618"/>
      <c r="Y3988" s="618"/>
      <c r="Z3988" s="618"/>
      <c r="AC3988" s="619"/>
      <c r="AD3988" s="620"/>
      <c r="AJ3988" s="668"/>
      <c r="AO3988" s="612"/>
      <c r="AP3988" s="612"/>
      <c r="AY3988" s="623"/>
      <c r="BD3988" s="611"/>
      <c r="BG3988" s="624"/>
      <c r="BH3988" s="625"/>
      <c r="BI3988" s="672"/>
      <c r="BO3988" s="612"/>
      <c r="BY3988" s="669"/>
      <c r="CA3988" s="669"/>
    </row>
    <row r="3989" spans="3:79" s="610" customFormat="1">
      <c r="C3989" s="611"/>
      <c r="D3989" s="612"/>
      <c r="E3989" s="613"/>
      <c r="F3989" s="614"/>
      <c r="J3989" s="612"/>
      <c r="N3989" s="668"/>
      <c r="P3989" s="618"/>
      <c r="Q3989" s="618"/>
      <c r="R3989" s="618"/>
      <c r="S3989" s="618"/>
      <c r="T3989" s="618"/>
      <c r="U3989" s="618"/>
      <c r="V3989" s="618"/>
      <c r="W3989" s="618"/>
      <c r="X3989" s="618"/>
      <c r="Y3989" s="618"/>
      <c r="Z3989" s="618"/>
      <c r="AC3989" s="619"/>
      <c r="AD3989" s="620"/>
      <c r="AJ3989" s="668"/>
      <c r="AO3989" s="612"/>
      <c r="AP3989" s="612"/>
      <c r="AY3989" s="623"/>
      <c r="BD3989" s="611"/>
      <c r="BG3989" s="624"/>
      <c r="BH3989" s="625"/>
      <c r="BI3989" s="672"/>
      <c r="BO3989" s="612"/>
      <c r="BY3989" s="669"/>
      <c r="CA3989" s="669"/>
    </row>
    <row r="3990" spans="3:79" s="610" customFormat="1">
      <c r="C3990" s="611"/>
      <c r="D3990" s="612"/>
      <c r="E3990" s="613"/>
      <c r="F3990" s="614"/>
      <c r="J3990" s="612"/>
      <c r="N3990" s="668"/>
      <c r="P3990" s="618"/>
      <c r="Q3990" s="618"/>
      <c r="R3990" s="618"/>
      <c r="S3990" s="618"/>
      <c r="T3990" s="618"/>
      <c r="U3990" s="618"/>
      <c r="V3990" s="618"/>
      <c r="W3990" s="618"/>
      <c r="X3990" s="618"/>
      <c r="Y3990" s="618"/>
      <c r="Z3990" s="618"/>
      <c r="AC3990" s="619"/>
      <c r="AD3990" s="620"/>
      <c r="AJ3990" s="668"/>
      <c r="AO3990" s="612"/>
      <c r="AP3990" s="612"/>
      <c r="AY3990" s="623"/>
      <c r="BD3990" s="611"/>
      <c r="BG3990" s="624"/>
      <c r="BH3990" s="625"/>
      <c r="BI3990" s="672"/>
      <c r="BO3990" s="612"/>
      <c r="BY3990" s="669"/>
      <c r="CA3990" s="669"/>
    </row>
    <row r="3991" spans="3:79" s="610" customFormat="1">
      <c r="C3991" s="611"/>
      <c r="D3991" s="612"/>
      <c r="E3991" s="613"/>
      <c r="F3991" s="614"/>
      <c r="J3991" s="612"/>
      <c r="N3991" s="668"/>
      <c r="P3991" s="618"/>
      <c r="Q3991" s="618"/>
      <c r="R3991" s="618"/>
      <c r="S3991" s="618"/>
      <c r="T3991" s="618"/>
      <c r="U3991" s="618"/>
      <c r="V3991" s="618"/>
      <c r="W3991" s="618"/>
      <c r="X3991" s="618"/>
      <c r="Y3991" s="618"/>
      <c r="Z3991" s="618"/>
      <c r="AC3991" s="619"/>
      <c r="AD3991" s="620"/>
      <c r="AJ3991" s="668"/>
      <c r="AO3991" s="612"/>
      <c r="AP3991" s="612"/>
      <c r="AY3991" s="623"/>
      <c r="BD3991" s="611"/>
      <c r="BG3991" s="624"/>
      <c r="BH3991" s="625"/>
      <c r="BI3991" s="672"/>
      <c r="BO3991" s="612"/>
      <c r="BY3991" s="669"/>
      <c r="CA3991" s="669"/>
    </row>
    <row r="3992" spans="3:79" s="610" customFormat="1">
      <c r="C3992" s="611"/>
      <c r="D3992" s="612"/>
      <c r="E3992" s="613"/>
      <c r="F3992" s="614"/>
      <c r="J3992" s="612"/>
      <c r="N3992" s="668"/>
      <c r="P3992" s="618"/>
      <c r="Q3992" s="618"/>
      <c r="R3992" s="618"/>
      <c r="S3992" s="618"/>
      <c r="T3992" s="618"/>
      <c r="U3992" s="618"/>
      <c r="V3992" s="618"/>
      <c r="W3992" s="618"/>
      <c r="X3992" s="618"/>
      <c r="Y3992" s="618"/>
      <c r="Z3992" s="618"/>
      <c r="AC3992" s="619"/>
      <c r="AD3992" s="620"/>
      <c r="AJ3992" s="668"/>
      <c r="AO3992" s="612"/>
      <c r="AP3992" s="612"/>
      <c r="AY3992" s="623"/>
      <c r="BD3992" s="611"/>
      <c r="BG3992" s="624"/>
      <c r="BH3992" s="625"/>
      <c r="BI3992" s="672"/>
      <c r="BO3992" s="612"/>
      <c r="BY3992" s="669"/>
      <c r="CA3992" s="669"/>
    </row>
    <row r="3993" spans="3:79" s="610" customFormat="1">
      <c r="C3993" s="611"/>
      <c r="D3993" s="612"/>
      <c r="E3993" s="613"/>
      <c r="F3993" s="614"/>
      <c r="J3993" s="612"/>
      <c r="N3993" s="668"/>
      <c r="P3993" s="618"/>
      <c r="Q3993" s="618"/>
      <c r="R3993" s="618"/>
      <c r="S3993" s="618"/>
      <c r="T3993" s="618"/>
      <c r="U3993" s="618"/>
      <c r="V3993" s="618"/>
      <c r="W3993" s="618"/>
      <c r="X3993" s="618"/>
      <c r="Y3993" s="618"/>
      <c r="Z3993" s="618"/>
      <c r="AC3993" s="619"/>
      <c r="AD3993" s="620"/>
      <c r="AJ3993" s="668"/>
      <c r="AO3993" s="612"/>
      <c r="AP3993" s="612"/>
      <c r="AY3993" s="623"/>
      <c r="BD3993" s="611"/>
      <c r="BG3993" s="624"/>
      <c r="BH3993" s="625"/>
      <c r="BI3993" s="672"/>
      <c r="BO3993" s="612"/>
      <c r="BY3993" s="669"/>
      <c r="CA3993" s="669"/>
    </row>
    <row r="3994" spans="3:79" s="610" customFormat="1">
      <c r="C3994" s="611"/>
      <c r="D3994" s="612"/>
      <c r="E3994" s="613"/>
      <c r="F3994" s="614"/>
      <c r="J3994" s="612"/>
      <c r="N3994" s="668"/>
      <c r="P3994" s="618"/>
      <c r="Q3994" s="618"/>
      <c r="R3994" s="618"/>
      <c r="S3994" s="618"/>
      <c r="T3994" s="618"/>
      <c r="U3994" s="618"/>
      <c r="V3994" s="618"/>
      <c r="W3994" s="618"/>
      <c r="X3994" s="618"/>
      <c r="Y3994" s="618"/>
      <c r="Z3994" s="618"/>
      <c r="AC3994" s="619"/>
      <c r="AD3994" s="620"/>
      <c r="AJ3994" s="668"/>
      <c r="AO3994" s="612"/>
      <c r="AP3994" s="612"/>
      <c r="AY3994" s="623"/>
      <c r="BD3994" s="611"/>
      <c r="BG3994" s="624"/>
      <c r="BH3994" s="625"/>
      <c r="BI3994" s="672"/>
      <c r="BO3994" s="612"/>
      <c r="BY3994" s="669"/>
      <c r="CA3994" s="669"/>
    </row>
    <row r="3995" spans="3:79" s="610" customFormat="1">
      <c r="C3995" s="611"/>
      <c r="D3995" s="612"/>
      <c r="E3995" s="613"/>
      <c r="F3995" s="614"/>
      <c r="J3995" s="612"/>
      <c r="N3995" s="668"/>
      <c r="P3995" s="618"/>
      <c r="Q3995" s="618"/>
      <c r="R3995" s="618"/>
      <c r="S3995" s="618"/>
      <c r="T3995" s="618"/>
      <c r="U3995" s="618"/>
      <c r="V3995" s="618"/>
      <c r="W3995" s="618"/>
      <c r="X3995" s="618"/>
      <c r="Y3995" s="618"/>
      <c r="Z3995" s="618"/>
      <c r="AC3995" s="619"/>
      <c r="AD3995" s="620"/>
      <c r="AJ3995" s="668"/>
      <c r="AO3995" s="612"/>
      <c r="AP3995" s="612"/>
      <c r="AY3995" s="623"/>
      <c r="BD3995" s="611"/>
      <c r="BG3995" s="624"/>
      <c r="BH3995" s="625"/>
      <c r="BI3995" s="672"/>
      <c r="BO3995" s="612"/>
      <c r="BY3995" s="669"/>
      <c r="CA3995" s="669"/>
    </row>
    <row r="3996" spans="3:79" s="610" customFormat="1">
      <c r="C3996" s="611"/>
      <c r="D3996" s="612"/>
      <c r="E3996" s="613"/>
      <c r="F3996" s="614"/>
      <c r="J3996" s="612"/>
      <c r="N3996" s="668"/>
      <c r="P3996" s="618"/>
      <c r="Q3996" s="618"/>
      <c r="R3996" s="618"/>
      <c r="S3996" s="618"/>
      <c r="T3996" s="618"/>
      <c r="U3996" s="618"/>
      <c r="V3996" s="618"/>
      <c r="W3996" s="618"/>
      <c r="X3996" s="618"/>
      <c r="Y3996" s="618"/>
      <c r="Z3996" s="618"/>
      <c r="AC3996" s="619"/>
      <c r="AD3996" s="620"/>
      <c r="AJ3996" s="668"/>
      <c r="AO3996" s="612"/>
      <c r="AP3996" s="612"/>
      <c r="AY3996" s="623"/>
      <c r="BD3996" s="611"/>
      <c r="BG3996" s="624"/>
      <c r="BH3996" s="625"/>
      <c r="BI3996" s="672"/>
      <c r="BO3996" s="612"/>
      <c r="BY3996" s="669"/>
      <c r="CA3996" s="669"/>
    </row>
    <row r="3997" spans="3:79" s="610" customFormat="1">
      <c r="C3997" s="611"/>
      <c r="D3997" s="612"/>
      <c r="E3997" s="613"/>
      <c r="F3997" s="614"/>
      <c r="J3997" s="612"/>
      <c r="N3997" s="668"/>
      <c r="P3997" s="618"/>
      <c r="Q3997" s="618"/>
      <c r="R3997" s="618"/>
      <c r="S3997" s="618"/>
      <c r="T3997" s="618"/>
      <c r="U3997" s="618"/>
      <c r="V3997" s="618"/>
      <c r="W3997" s="618"/>
      <c r="X3997" s="618"/>
      <c r="Y3997" s="618"/>
      <c r="Z3997" s="618"/>
      <c r="AC3997" s="619"/>
      <c r="AD3997" s="620"/>
      <c r="AJ3997" s="668"/>
      <c r="AO3997" s="612"/>
      <c r="AP3997" s="612"/>
      <c r="AY3997" s="623"/>
      <c r="BD3997" s="611"/>
      <c r="BG3997" s="624"/>
      <c r="BH3997" s="625"/>
      <c r="BI3997" s="672"/>
      <c r="BO3997" s="612"/>
      <c r="BY3997" s="669"/>
      <c r="CA3997" s="669"/>
    </row>
    <row r="3998" spans="3:79" s="610" customFormat="1">
      <c r="C3998" s="611"/>
      <c r="D3998" s="612"/>
      <c r="E3998" s="613"/>
      <c r="F3998" s="614"/>
      <c r="J3998" s="612"/>
      <c r="N3998" s="668"/>
      <c r="P3998" s="618"/>
      <c r="Q3998" s="618"/>
      <c r="R3998" s="618"/>
      <c r="S3998" s="618"/>
      <c r="T3998" s="618"/>
      <c r="U3998" s="618"/>
      <c r="V3998" s="618"/>
      <c r="W3998" s="618"/>
      <c r="X3998" s="618"/>
      <c r="Y3998" s="618"/>
      <c r="Z3998" s="618"/>
      <c r="AC3998" s="619"/>
      <c r="AD3998" s="620"/>
      <c r="AJ3998" s="668"/>
      <c r="AO3998" s="612"/>
      <c r="AP3998" s="612"/>
      <c r="AY3998" s="623"/>
      <c r="BD3998" s="611"/>
      <c r="BG3998" s="624"/>
      <c r="BH3998" s="625"/>
      <c r="BI3998" s="672"/>
      <c r="BO3998" s="612"/>
      <c r="BY3998" s="669"/>
      <c r="CA3998" s="669"/>
    </row>
    <row r="3999" spans="3:79" s="610" customFormat="1">
      <c r="C3999" s="611"/>
      <c r="D3999" s="612"/>
      <c r="E3999" s="613"/>
      <c r="F3999" s="614"/>
      <c r="J3999" s="612"/>
      <c r="N3999" s="668"/>
      <c r="P3999" s="618"/>
      <c r="Q3999" s="618"/>
      <c r="R3999" s="618"/>
      <c r="S3999" s="618"/>
      <c r="T3999" s="618"/>
      <c r="U3999" s="618"/>
      <c r="V3999" s="618"/>
      <c r="W3999" s="618"/>
      <c r="X3999" s="618"/>
      <c r="Y3999" s="618"/>
      <c r="Z3999" s="618"/>
      <c r="AC3999" s="619"/>
      <c r="AD3999" s="620"/>
      <c r="AJ3999" s="668"/>
      <c r="AO3999" s="612"/>
      <c r="AP3999" s="612"/>
      <c r="AY3999" s="623"/>
      <c r="BD3999" s="611"/>
      <c r="BG3999" s="624"/>
      <c r="BH3999" s="625"/>
      <c r="BI3999" s="672"/>
      <c r="BO3999" s="612"/>
      <c r="BY3999" s="669"/>
      <c r="CA3999" s="669"/>
    </row>
    <row r="4000" spans="3:79" s="610" customFormat="1">
      <c r="C4000" s="611"/>
      <c r="D4000" s="612"/>
      <c r="E4000" s="613"/>
      <c r="F4000" s="614"/>
      <c r="J4000" s="612"/>
      <c r="N4000" s="668"/>
      <c r="P4000" s="618"/>
      <c r="Q4000" s="618"/>
      <c r="R4000" s="618"/>
      <c r="S4000" s="618"/>
      <c r="T4000" s="618"/>
      <c r="U4000" s="618"/>
      <c r="V4000" s="618"/>
      <c r="W4000" s="618"/>
      <c r="X4000" s="618"/>
      <c r="Y4000" s="618"/>
      <c r="Z4000" s="618"/>
      <c r="AC4000" s="619"/>
      <c r="AD4000" s="620"/>
      <c r="AJ4000" s="668"/>
      <c r="AO4000" s="612"/>
      <c r="AP4000" s="612"/>
      <c r="AY4000" s="623"/>
      <c r="BD4000" s="611"/>
      <c r="BG4000" s="624"/>
      <c r="BH4000" s="625"/>
      <c r="BI4000" s="672"/>
      <c r="BO4000" s="612"/>
      <c r="BY4000" s="669"/>
      <c r="CA4000" s="669"/>
    </row>
    <row r="4001" spans="3:79" s="610" customFormat="1">
      <c r="C4001" s="611"/>
      <c r="D4001" s="612"/>
      <c r="E4001" s="613"/>
      <c r="F4001" s="614"/>
      <c r="J4001" s="612"/>
      <c r="N4001" s="668"/>
      <c r="P4001" s="618"/>
      <c r="Q4001" s="618"/>
      <c r="R4001" s="618"/>
      <c r="S4001" s="618"/>
      <c r="T4001" s="618"/>
      <c r="U4001" s="618"/>
      <c r="V4001" s="618"/>
      <c r="W4001" s="618"/>
      <c r="X4001" s="618"/>
      <c r="Y4001" s="618"/>
      <c r="Z4001" s="618"/>
      <c r="AC4001" s="619"/>
      <c r="AD4001" s="620"/>
      <c r="AJ4001" s="668"/>
      <c r="AO4001" s="612"/>
      <c r="AP4001" s="612"/>
      <c r="AY4001" s="623"/>
      <c r="BD4001" s="611"/>
      <c r="BG4001" s="624"/>
      <c r="BH4001" s="625"/>
      <c r="BI4001" s="672"/>
      <c r="BO4001" s="612"/>
      <c r="BY4001" s="669"/>
      <c r="CA4001" s="669"/>
    </row>
    <row r="4002" spans="3:79" s="610" customFormat="1">
      <c r="C4002" s="611"/>
      <c r="D4002" s="612"/>
      <c r="E4002" s="613"/>
      <c r="F4002" s="614"/>
      <c r="J4002" s="612"/>
      <c r="N4002" s="668"/>
      <c r="P4002" s="618"/>
      <c r="Q4002" s="618"/>
      <c r="R4002" s="618"/>
      <c r="S4002" s="618"/>
      <c r="T4002" s="618"/>
      <c r="U4002" s="618"/>
      <c r="V4002" s="618"/>
      <c r="W4002" s="618"/>
      <c r="X4002" s="618"/>
      <c r="Y4002" s="618"/>
      <c r="Z4002" s="618"/>
      <c r="AC4002" s="619"/>
      <c r="AD4002" s="620"/>
      <c r="AJ4002" s="668"/>
      <c r="AO4002" s="612"/>
      <c r="AP4002" s="612"/>
      <c r="AY4002" s="623"/>
      <c r="BD4002" s="611"/>
      <c r="BG4002" s="624"/>
      <c r="BH4002" s="625"/>
      <c r="BI4002" s="672"/>
      <c r="BO4002" s="612"/>
      <c r="BY4002" s="669"/>
      <c r="CA4002" s="669"/>
    </row>
    <row r="4003" spans="3:79" s="610" customFormat="1">
      <c r="C4003" s="611"/>
      <c r="D4003" s="612"/>
      <c r="E4003" s="613"/>
      <c r="F4003" s="614"/>
      <c r="J4003" s="612"/>
      <c r="N4003" s="668"/>
      <c r="P4003" s="618"/>
      <c r="Q4003" s="618"/>
      <c r="R4003" s="618"/>
      <c r="S4003" s="618"/>
      <c r="T4003" s="618"/>
      <c r="U4003" s="618"/>
      <c r="V4003" s="618"/>
      <c r="W4003" s="618"/>
      <c r="X4003" s="618"/>
      <c r="Y4003" s="618"/>
      <c r="Z4003" s="618"/>
      <c r="AC4003" s="619"/>
      <c r="AD4003" s="620"/>
      <c r="AJ4003" s="668"/>
      <c r="AO4003" s="612"/>
      <c r="AP4003" s="612"/>
      <c r="AY4003" s="623"/>
      <c r="BD4003" s="611"/>
      <c r="BG4003" s="624"/>
      <c r="BH4003" s="625"/>
      <c r="BI4003" s="672"/>
      <c r="BO4003" s="612"/>
      <c r="BY4003" s="669"/>
      <c r="CA4003" s="669"/>
    </row>
    <row r="4004" spans="3:79" s="610" customFormat="1">
      <c r="C4004" s="611"/>
      <c r="D4004" s="612"/>
      <c r="E4004" s="613"/>
      <c r="F4004" s="614"/>
      <c r="J4004" s="612"/>
      <c r="N4004" s="668"/>
      <c r="P4004" s="618"/>
      <c r="Q4004" s="618"/>
      <c r="R4004" s="618"/>
      <c r="S4004" s="618"/>
      <c r="T4004" s="618"/>
      <c r="U4004" s="618"/>
      <c r="V4004" s="618"/>
      <c r="W4004" s="618"/>
      <c r="X4004" s="618"/>
      <c r="Y4004" s="618"/>
      <c r="Z4004" s="618"/>
      <c r="AC4004" s="619"/>
      <c r="AD4004" s="620"/>
      <c r="AJ4004" s="668"/>
      <c r="AO4004" s="612"/>
      <c r="AP4004" s="612"/>
      <c r="AY4004" s="623"/>
      <c r="BD4004" s="611"/>
      <c r="BG4004" s="624"/>
      <c r="BH4004" s="625"/>
      <c r="BI4004" s="672"/>
      <c r="BO4004" s="612"/>
      <c r="BY4004" s="669"/>
      <c r="CA4004" s="669"/>
    </row>
    <row r="4005" spans="3:79" s="610" customFormat="1">
      <c r="C4005" s="611"/>
      <c r="D4005" s="612"/>
      <c r="E4005" s="613"/>
      <c r="F4005" s="614"/>
      <c r="J4005" s="612"/>
      <c r="N4005" s="668"/>
      <c r="P4005" s="618"/>
      <c r="Q4005" s="618"/>
      <c r="R4005" s="618"/>
      <c r="S4005" s="618"/>
      <c r="T4005" s="618"/>
      <c r="U4005" s="618"/>
      <c r="V4005" s="618"/>
      <c r="W4005" s="618"/>
      <c r="X4005" s="618"/>
      <c r="Y4005" s="618"/>
      <c r="Z4005" s="618"/>
      <c r="AC4005" s="619"/>
      <c r="AD4005" s="620"/>
      <c r="AJ4005" s="668"/>
      <c r="AO4005" s="612"/>
      <c r="AP4005" s="612"/>
      <c r="AY4005" s="623"/>
      <c r="BD4005" s="611"/>
      <c r="BG4005" s="624"/>
      <c r="BH4005" s="625"/>
      <c r="BI4005" s="672"/>
      <c r="BO4005" s="612"/>
      <c r="BY4005" s="669"/>
      <c r="CA4005" s="669"/>
    </row>
    <row r="4006" spans="3:79" s="610" customFormat="1">
      <c r="C4006" s="611"/>
      <c r="D4006" s="612"/>
      <c r="E4006" s="613"/>
      <c r="F4006" s="614"/>
      <c r="J4006" s="612"/>
      <c r="N4006" s="668"/>
      <c r="P4006" s="618"/>
      <c r="Q4006" s="618"/>
      <c r="R4006" s="618"/>
      <c r="S4006" s="618"/>
      <c r="T4006" s="618"/>
      <c r="U4006" s="618"/>
      <c r="V4006" s="618"/>
      <c r="W4006" s="618"/>
      <c r="X4006" s="618"/>
      <c r="Y4006" s="618"/>
      <c r="Z4006" s="618"/>
      <c r="AC4006" s="619"/>
      <c r="AD4006" s="620"/>
      <c r="AJ4006" s="668"/>
      <c r="AO4006" s="612"/>
      <c r="AP4006" s="612"/>
      <c r="AY4006" s="623"/>
      <c r="BD4006" s="611"/>
      <c r="BG4006" s="624"/>
      <c r="BH4006" s="625"/>
      <c r="BI4006" s="672"/>
      <c r="BO4006" s="612"/>
      <c r="BY4006" s="669"/>
      <c r="CA4006" s="669"/>
    </row>
    <row r="4007" spans="3:79" s="610" customFormat="1">
      <c r="C4007" s="611"/>
      <c r="D4007" s="612"/>
      <c r="E4007" s="613"/>
      <c r="F4007" s="614"/>
      <c r="J4007" s="612"/>
      <c r="N4007" s="668"/>
      <c r="P4007" s="618"/>
      <c r="Q4007" s="618"/>
      <c r="R4007" s="618"/>
      <c r="S4007" s="618"/>
      <c r="T4007" s="618"/>
      <c r="U4007" s="618"/>
      <c r="V4007" s="618"/>
      <c r="W4007" s="618"/>
      <c r="X4007" s="618"/>
      <c r="Y4007" s="618"/>
      <c r="Z4007" s="618"/>
      <c r="AC4007" s="619"/>
      <c r="AD4007" s="620"/>
      <c r="AJ4007" s="668"/>
      <c r="AO4007" s="612"/>
      <c r="AP4007" s="612"/>
      <c r="AY4007" s="623"/>
      <c r="BD4007" s="611"/>
      <c r="BG4007" s="624"/>
      <c r="BH4007" s="625"/>
      <c r="BI4007" s="672"/>
      <c r="BO4007" s="612"/>
      <c r="BY4007" s="669"/>
      <c r="CA4007" s="669"/>
    </row>
    <row r="4008" spans="3:79" s="610" customFormat="1">
      <c r="C4008" s="611"/>
      <c r="D4008" s="612"/>
      <c r="E4008" s="613"/>
      <c r="F4008" s="614"/>
      <c r="J4008" s="612"/>
      <c r="N4008" s="668"/>
      <c r="P4008" s="618"/>
      <c r="Q4008" s="618"/>
      <c r="R4008" s="618"/>
      <c r="S4008" s="618"/>
      <c r="T4008" s="618"/>
      <c r="U4008" s="618"/>
      <c r="V4008" s="618"/>
      <c r="W4008" s="618"/>
      <c r="X4008" s="618"/>
      <c r="Y4008" s="618"/>
      <c r="Z4008" s="618"/>
      <c r="AC4008" s="619"/>
      <c r="AD4008" s="620"/>
      <c r="AJ4008" s="668"/>
      <c r="AO4008" s="612"/>
      <c r="AP4008" s="612"/>
      <c r="AY4008" s="623"/>
      <c r="BD4008" s="611"/>
      <c r="BG4008" s="624"/>
      <c r="BH4008" s="625"/>
      <c r="BI4008" s="672"/>
      <c r="BO4008" s="612"/>
      <c r="BY4008" s="669"/>
      <c r="CA4008" s="669"/>
    </row>
    <row r="4009" spans="3:79" s="610" customFormat="1">
      <c r="C4009" s="611"/>
      <c r="D4009" s="612"/>
      <c r="E4009" s="613"/>
      <c r="F4009" s="614"/>
      <c r="J4009" s="612"/>
      <c r="N4009" s="668"/>
      <c r="P4009" s="618"/>
      <c r="Q4009" s="618"/>
      <c r="R4009" s="618"/>
      <c r="S4009" s="618"/>
      <c r="T4009" s="618"/>
      <c r="U4009" s="618"/>
      <c r="V4009" s="618"/>
      <c r="W4009" s="618"/>
      <c r="X4009" s="618"/>
      <c r="Y4009" s="618"/>
      <c r="Z4009" s="618"/>
      <c r="AC4009" s="619"/>
      <c r="AD4009" s="620"/>
      <c r="AJ4009" s="668"/>
      <c r="AO4009" s="612"/>
      <c r="AP4009" s="612"/>
      <c r="AY4009" s="623"/>
      <c r="BD4009" s="611"/>
      <c r="BG4009" s="624"/>
      <c r="BH4009" s="625"/>
      <c r="BI4009" s="672"/>
      <c r="BO4009" s="612"/>
      <c r="BY4009" s="669"/>
      <c r="CA4009" s="669"/>
    </row>
    <row r="4010" spans="3:79" s="610" customFormat="1">
      <c r="C4010" s="611"/>
      <c r="D4010" s="612"/>
      <c r="E4010" s="613"/>
      <c r="F4010" s="614"/>
      <c r="J4010" s="612"/>
      <c r="N4010" s="668"/>
      <c r="P4010" s="618"/>
      <c r="Q4010" s="618"/>
      <c r="R4010" s="618"/>
      <c r="S4010" s="618"/>
      <c r="T4010" s="618"/>
      <c r="U4010" s="618"/>
      <c r="V4010" s="618"/>
      <c r="W4010" s="618"/>
      <c r="X4010" s="618"/>
      <c r="Y4010" s="618"/>
      <c r="Z4010" s="618"/>
      <c r="AC4010" s="619"/>
      <c r="AD4010" s="620"/>
      <c r="AJ4010" s="668"/>
      <c r="AO4010" s="612"/>
      <c r="AP4010" s="612"/>
      <c r="AY4010" s="623"/>
      <c r="BD4010" s="611"/>
      <c r="BG4010" s="624"/>
      <c r="BH4010" s="625"/>
      <c r="BI4010" s="672"/>
      <c r="BO4010" s="612"/>
      <c r="BY4010" s="669"/>
      <c r="CA4010" s="669"/>
    </row>
    <row r="4011" spans="3:79" s="610" customFormat="1">
      <c r="C4011" s="611"/>
      <c r="D4011" s="612"/>
      <c r="E4011" s="613"/>
      <c r="F4011" s="614"/>
      <c r="J4011" s="612"/>
      <c r="N4011" s="668"/>
      <c r="P4011" s="618"/>
      <c r="Q4011" s="618"/>
      <c r="R4011" s="618"/>
      <c r="S4011" s="618"/>
      <c r="T4011" s="618"/>
      <c r="U4011" s="618"/>
      <c r="V4011" s="618"/>
      <c r="W4011" s="618"/>
      <c r="X4011" s="618"/>
      <c r="Y4011" s="618"/>
      <c r="Z4011" s="618"/>
      <c r="AC4011" s="619"/>
      <c r="AD4011" s="620"/>
      <c r="AJ4011" s="668"/>
      <c r="AO4011" s="612"/>
      <c r="AP4011" s="612"/>
      <c r="AY4011" s="623"/>
      <c r="BD4011" s="611"/>
      <c r="BG4011" s="624"/>
      <c r="BH4011" s="625"/>
      <c r="BI4011" s="672"/>
      <c r="BO4011" s="612"/>
      <c r="BY4011" s="669"/>
      <c r="CA4011" s="669"/>
    </row>
    <row r="4012" spans="3:79" s="610" customFormat="1">
      <c r="C4012" s="611"/>
      <c r="D4012" s="612"/>
      <c r="E4012" s="613"/>
      <c r="F4012" s="614"/>
      <c r="J4012" s="612"/>
      <c r="N4012" s="668"/>
      <c r="P4012" s="618"/>
      <c r="Q4012" s="618"/>
      <c r="R4012" s="618"/>
      <c r="S4012" s="618"/>
      <c r="T4012" s="618"/>
      <c r="U4012" s="618"/>
      <c r="V4012" s="618"/>
      <c r="W4012" s="618"/>
      <c r="X4012" s="618"/>
      <c r="Y4012" s="618"/>
      <c r="Z4012" s="618"/>
      <c r="AC4012" s="619"/>
      <c r="AD4012" s="620"/>
      <c r="AJ4012" s="668"/>
      <c r="AO4012" s="612"/>
      <c r="AP4012" s="612"/>
      <c r="AY4012" s="623"/>
      <c r="BD4012" s="611"/>
      <c r="BG4012" s="624"/>
      <c r="BH4012" s="625"/>
      <c r="BI4012" s="672"/>
      <c r="BO4012" s="612"/>
      <c r="BY4012" s="669"/>
      <c r="CA4012" s="669"/>
    </row>
    <row r="4013" spans="3:79" s="610" customFormat="1">
      <c r="C4013" s="611"/>
      <c r="D4013" s="612"/>
      <c r="E4013" s="613"/>
      <c r="F4013" s="614"/>
      <c r="J4013" s="612"/>
      <c r="N4013" s="668"/>
      <c r="P4013" s="618"/>
      <c r="Q4013" s="618"/>
      <c r="R4013" s="618"/>
      <c r="S4013" s="618"/>
      <c r="T4013" s="618"/>
      <c r="U4013" s="618"/>
      <c r="V4013" s="618"/>
      <c r="W4013" s="618"/>
      <c r="X4013" s="618"/>
      <c r="Y4013" s="618"/>
      <c r="Z4013" s="618"/>
      <c r="AC4013" s="619"/>
      <c r="AD4013" s="620"/>
      <c r="AJ4013" s="668"/>
      <c r="AO4013" s="612"/>
      <c r="AP4013" s="612"/>
      <c r="AY4013" s="623"/>
      <c r="BD4013" s="611"/>
      <c r="BG4013" s="624"/>
      <c r="BH4013" s="625"/>
      <c r="BI4013" s="672"/>
      <c r="BO4013" s="612"/>
      <c r="BY4013" s="669"/>
      <c r="CA4013" s="669"/>
    </row>
    <row r="4014" spans="3:79" s="610" customFormat="1">
      <c r="C4014" s="611"/>
      <c r="D4014" s="612"/>
      <c r="E4014" s="613"/>
      <c r="F4014" s="614"/>
      <c r="J4014" s="612"/>
      <c r="N4014" s="668"/>
      <c r="P4014" s="618"/>
      <c r="Q4014" s="618"/>
      <c r="R4014" s="618"/>
      <c r="S4014" s="618"/>
      <c r="T4014" s="618"/>
      <c r="U4014" s="618"/>
      <c r="V4014" s="618"/>
      <c r="W4014" s="618"/>
      <c r="X4014" s="618"/>
      <c r="Y4014" s="618"/>
      <c r="Z4014" s="618"/>
      <c r="AC4014" s="619"/>
      <c r="AD4014" s="620"/>
      <c r="AJ4014" s="668"/>
      <c r="AO4014" s="612"/>
      <c r="AP4014" s="612"/>
      <c r="AY4014" s="623"/>
      <c r="BD4014" s="611"/>
      <c r="BG4014" s="624"/>
      <c r="BH4014" s="625"/>
      <c r="BI4014" s="672"/>
      <c r="BO4014" s="612"/>
      <c r="BY4014" s="669"/>
      <c r="CA4014" s="669"/>
    </row>
    <row r="4015" spans="3:79" s="610" customFormat="1">
      <c r="C4015" s="611"/>
      <c r="D4015" s="612"/>
      <c r="E4015" s="613"/>
      <c r="F4015" s="614"/>
      <c r="J4015" s="612"/>
      <c r="N4015" s="668"/>
      <c r="P4015" s="618"/>
      <c r="Q4015" s="618"/>
      <c r="R4015" s="618"/>
      <c r="S4015" s="618"/>
      <c r="T4015" s="618"/>
      <c r="U4015" s="618"/>
      <c r="V4015" s="618"/>
      <c r="W4015" s="618"/>
      <c r="X4015" s="618"/>
      <c r="Y4015" s="618"/>
      <c r="Z4015" s="618"/>
      <c r="AC4015" s="619"/>
      <c r="AD4015" s="620"/>
      <c r="AJ4015" s="668"/>
      <c r="AO4015" s="612"/>
      <c r="AP4015" s="612"/>
      <c r="AY4015" s="623"/>
      <c r="BD4015" s="611"/>
      <c r="BG4015" s="624"/>
      <c r="BH4015" s="625"/>
      <c r="BI4015" s="672"/>
      <c r="BO4015" s="612"/>
      <c r="BY4015" s="669"/>
      <c r="CA4015" s="669"/>
    </row>
    <row r="4016" spans="3:79" s="610" customFormat="1">
      <c r="C4016" s="611"/>
      <c r="D4016" s="612"/>
      <c r="E4016" s="613"/>
      <c r="F4016" s="614"/>
      <c r="J4016" s="612"/>
      <c r="N4016" s="668"/>
      <c r="P4016" s="618"/>
      <c r="Q4016" s="618"/>
      <c r="R4016" s="618"/>
      <c r="S4016" s="618"/>
      <c r="T4016" s="618"/>
      <c r="U4016" s="618"/>
      <c r="V4016" s="618"/>
      <c r="W4016" s="618"/>
      <c r="X4016" s="618"/>
      <c r="Y4016" s="618"/>
      <c r="Z4016" s="618"/>
      <c r="AC4016" s="619"/>
      <c r="AD4016" s="620"/>
      <c r="AJ4016" s="668"/>
      <c r="AO4016" s="612"/>
      <c r="AP4016" s="612"/>
      <c r="AY4016" s="623"/>
      <c r="BD4016" s="611"/>
      <c r="BG4016" s="624"/>
      <c r="BH4016" s="625"/>
      <c r="BI4016" s="672"/>
      <c r="BO4016" s="612"/>
      <c r="BY4016" s="669"/>
      <c r="CA4016" s="669"/>
    </row>
    <row r="4017" spans="3:79" s="610" customFormat="1">
      <c r="C4017" s="611"/>
      <c r="D4017" s="612"/>
      <c r="E4017" s="613"/>
      <c r="F4017" s="614"/>
      <c r="J4017" s="612"/>
      <c r="N4017" s="668"/>
      <c r="P4017" s="618"/>
      <c r="Q4017" s="618"/>
      <c r="R4017" s="618"/>
      <c r="S4017" s="618"/>
      <c r="T4017" s="618"/>
      <c r="U4017" s="618"/>
      <c r="V4017" s="618"/>
      <c r="W4017" s="618"/>
      <c r="X4017" s="618"/>
      <c r="Y4017" s="618"/>
      <c r="Z4017" s="618"/>
      <c r="AC4017" s="619"/>
      <c r="AD4017" s="620"/>
      <c r="AJ4017" s="668"/>
      <c r="AO4017" s="612"/>
      <c r="AP4017" s="612"/>
      <c r="AY4017" s="623"/>
      <c r="BD4017" s="611"/>
      <c r="BG4017" s="624"/>
      <c r="BH4017" s="625"/>
      <c r="BI4017" s="672"/>
      <c r="BO4017" s="612"/>
      <c r="BY4017" s="669"/>
      <c r="CA4017" s="669"/>
    </row>
    <row r="4018" spans="3:79" s="610" customFormat="1">
      <c r="C4018" s="611"/>
      <c r="D4018" s="612"/>
      <c r="E4018" s="613"/>
      <c r="F4018" s="614"/>
      <c r="J4018" s="612"/>
      <c r="N4018" s="668"/>
      <c r="P4018" s="618"/>
      <c r="Q4018" s="618"/>
      <c r="R4018" s="618"/>
      <c r="S4018" s="618"/>
      <c r="T4018" s="618"/>
      <c r="U4018" s="618"/>
      <c r="V4018" s="618"/>
      <c r="W4018" s="618"/>
      <c r="X4018" s="618"/>
      <c r="Y4018" s="618"/>
      <c r="Z4018" s="618"/>
      <c r="AC4018" s="619"/>
      <c r="AD4018" s="620"/>
      <c r="AJ4018" s="668"/>
      <c r="AO4018" s="612"/>
      <c r="AP4018" s="612"/>
      <c r="AY4018" s="623"/>
      <c r="BD4018" s="611"/>
      <c r="BG4018" s="624"/>
      <c r="BH4018" s="625"/>
      <c r="BI4018" s="672"/>
      <c r="BO4018" s="612"/>
      <c r="BY4018" s="669"/>
      <c r="CA4018" s="669"/>
    </row>
    <row r="4019" spans="3:79" s="610" customFormat="1">
      <c r="C4019" s="611"/>
      <c r="D4019" s="612"/>
      <c r="E4019" s="613"/>
      <c r="F4019" s="614"/>
      <c r="J4019" s="612"/>
      <c r="N4019" s="668"/>
      <c r="P4019" s="618"/>
      <c r="Q4019" s="618"/>
      <c r="R4019" s="618"/>
      <c r="S4019" s="618"/>
      <c r="T4019" s="618"/>
      <c r="U4019" s="618"/>
      <c r="V4019" s="618"/>
      <c r="W4019" s="618"/>
      <c r="X4019" s="618"/>
      <c r="Y4019" s="618"/>
      <c r="Z4019" s="618"/>
      <c r="AC4019" s="619"/>
      <c r="AD4019" s="620"/>
      <c r="AJ4019" s="668"/>
      <c r="AO4019" s="612"/>
      <c r="AP4019" s="612"/>
      <c r="AY4019" s="623"/>
      <c r="BD4019" s="611"/>
      <c r="BG4019" s="624"/>
      <c r="BH4019" s="625"/>
      <c r="BI4019" s="672"/>
      <c r="BO4019" s="612"/>
      <c r="BY4019" s="669"/>
      <c r="CA4019" s="669"/>
    </row>
    <row r="4020" spans="3:79" s="610" customFormat="1">
      <c r="C4020" s="611"/>
      <c r="D4020" s="612"/>
      <c r="E4020" s="613"/>
      <c r="F4020" s="614"/>
      <c r="J4020" s="612"/>
      <c r="N4020" s="668"/>
      <c r="P4020" s="618"/>
      <c r="Q4020" s="618"/>
      <c r="R4020" s="618"/>
      <c r="S4020" s="618"/>
      <c r="T4020" s="618"/>
      <c r="U4020" s="618"/>
      <c r="V4020" s="618"/>
      <c r="W4020" s="618"/>
      <c r="X4020" s="618"/>
      <c r="Y4020" s="618"/>
      <c r="Z4020" s="618"/>
      <c r="AC4020" s="619"/>
      <c r="AD4020" s="620"/>
      <c r="AJ4020" s="668"/>
      <c r="AO4020" s="612"/>
      <c r="AP4020" s="612"/>
      <c r="AY4020" s="623"/>
      <c r="BD4020" s="611"/>
      <c r="BG4020" s="624"/>
      <c r="BH4020" s="625"/>
      <c r="BI4020" s="672"/>
      <c r="BO4020" s="612"/>
      <c r="BY4020" s="669"/>
      <c r="CA4020" s="669"/>
    </row>
    <row r="4021" spans="3:79" s="610" customFormat="1">
      <c r="C4021" s="611"/>
      <c r="D4021" s="612"/>
      <c r="E4021" s="613"/>
      <c r="F4021" s="614"/>
      <c r="J4021" s="612"/>
      <c r="N4021" s="668"/>
      <c r="P4021" s="618"/>
      <c r="Q4021" s="618"/>
      <c r="R4021" s="618"/>
      <c r="S4021" s="618"/>
      <c r="T4021" s="618"/>
      <c r="U4021" s="618"/>
      <c r="V4021" s="618"/>
      <c r="W4021" s="618"/>
      <c r="X4021" s="618"/>
      <c r="Y4021" s="618"/>
      <c r="Z4021" s="618"/>
      <c r="AC4021" s="619"/>
      <c r="AD4021" s="620"/>
      <c r="AJ4021" s="668"/>
      <c r="AO4021" s="612"/>
      <c r="AP4021" s="612"/>
      <c r="AY4021" s="623"/>
      <c r="BD4021" s="611"/>
      <c r="BG4021" s="624"/>
      <c r="BH4021" s="625"/>
      <c r="BI4021" s="672"/>
      <c r="BO4021" s="612"/>
      <c r="BY4021" s="669"/>
      <c r="CA4021" s="669"/>
    </row>
    <row r="4022" spans="3:79" s="610" customFormat="1">
      <c r="C4022" s="611"/>
      <c r="D4022" s="612"/>
      <c r="E4022" s="613"/>
      <c r="F4022" s="614"/>
      <c r="J4022" s="612"/>
      <c r="N4022" s="668"/>
      <c r="P4022" s="618"/>
      <c r="Q4022" s="618"/>
      <c r="R4022" s="618"/>
      <c r="S4022" s="618"/>
      <c r="T4022" s="618"/>
      <c r="U4022" s="618"/>
      <c r="V4022" s="618"/>
      <c r="W4022" s="618"/>
      <c r="X4022" s="618"/>
      <c r="Y4022" s="618"/>
      <c r="Z4022" s="618"/>
      <c r="AC4022" s="619"/>
      <c r="AD4022" s="620"/>
      <c r="AJ4022" s="668"/>
      <c r="AO4022" s="612"/>
      <c r="AP4022" s="612"/>
      <c r="AY4022" s="623"/>
      <c r="BD4022" s="611"/>
      <c r="BG4022" s="624"/>
      <c r="BH4022" s="625"/>
      <c r="BI4022" s="672"/>
      <c r="BO4022" s="612"/>
      <c r="BY4022" s="669"/>
      <c r="CA4022" s="669"/>
    </row>
    <row r="4023" spans="3:79" s="610" customFormat="1">
      <c r="C4023" s="611"/>
      <c r="D4023" s="612"/>
      <c r="E4023" s="613"/>
      <c r="F4023" s="614"/>
      <c r="J4023" s="612"/>
      <c r="N4023" s="668"/>
      <c r="P4023" s="618"/>
      <c r="Q4023" s="618"/>
      <c r="R4023" s="618"/>
      <c r="S4023" s="618"/>
      <c r="T4023" s="618"/>
      <c r="U4023" s="618"/>
      <c r="V4023" s="618"/>
      <c r="W4023" s="618"/>
      <c r="X4023" s="618"/>
      <c r="Y4023" s="618"/>
      <c r="Z4023" s="618"/>
      <c r="AC4023" s="619"/>
      <c r="AD4023" s="620"/>
      <c r="AJ4023" s="668"/>
      <c r="AO4023" s="612"/>
      <c r="AP4023" s="612"/>
      <c r="AY4023" s="623"/>
      <c r="BD4023" s="611"/>
      <c r="BG4023" s="624"/>
      <c r="BH4023" s="625"/>
      <c r="BI4023" s="672"/>
      <c r="BO4023" s="612"/>
      <c r="BY4023" s="669"/>
      <c r="CA4023" s="669"/>
    </row>
    <row r="4024" spans="3:79" s="610" customFormat="1">
      <c r="C4024" s="611"/>
      <c r="D4024" s="612"/>
      <c r="E4024" s="613"/>
      <c r="F4024" s="614"/>
      <c r="J4024" s="612"/>
      <c r="N4024" s="668"/>
      <c r="P4024" s="618"/>
      <c r="Q4024" s="618"/>
      <c r="R4024" s="618"/>
      <c r="S4024" s="618"/>
      <c r="T4024" s="618"/>
      <c r="U4024" s="618"/>
      <c r="V4024" s="618"/>
      <c r="W4024" s="618"/>
      <c r="X4024" s="618"/>
      <c r="Y4024" s="618"/>
      <c r="Z4024" s="618"/>
      <c r="AC4024" s="619"/>
      <c r="AD4024" s="620"/>
      <c r="AJ4024" s="668"/>
      <c r="AO4024" s="612"/>
      <c r="AP4024" s="612"/>
      <c r="AY4024" s="623"/>
      <c r="BD4024" s="611"/>
      <c r="BG4024" s="624"/>
      <c r="BH4024" s="625"/>
      <c r="BI4024" s="672"/>
      <c r="BO4024" s="612"/>
      <c r="BY4024" s="669"/>
      <c r="CA4024" s="669"/>
    </row>
    <row r="4025" spans="3:79" s="610" customFormat="1">
      <c r="C4025" s="611"/>
      <c r="D4025" s="612"/>
      <c r="E4025" s="613"/>
      <c r="F4025" s="614"/>
      <c r="J4025" s="612"/>
      <c r="N4025" s="668"/>
      <c r="P4025" s="618"/>
      <c r="Q4025" s="618"/>
      <c r="R4025" s="618"/>
      <c r="S4025" s="618"/>
      <c r="T4025" s="618"/>
      <c r="U4025" s="618"/>
      <c r="V4025" s="618"/>
      <c r="W4025" s="618"/>
      <c r="X4025" s="618"/>
      <c r="Y4025" s="618"/>
      <c r="Z4025" s="618"/>
      <c r="AC4025" s="619"/>
      <c r="AD4025" s="620"/>
      <c r="AJ4025" s="668"/>
      <c r="AO4025" s="612"/>
      <c r="AP4025" s="612"/>
      <c r="AY4025" s="623"/>
      <c r="BD4025" s="611"/>
      <c r="BG4025" s="624"/>
      <c r="BH4025" s="625"/>
      <c r="BI4025" s="672"/>
      <c r="BO4025" s="612"/>
      <c r="BY4025" s="669"/>
      <c r="CA4025" s="669"/>
    </row>
    <row r="4026" spans="3:79" s="610" customFormat="1">
      <c r="C4026" s="611"/>
      <c r="D4026" s="612"/>
      <c r="E4026" s="613"/>
      <c r="F4026" s="614"/>
      <c r="J4026" s="612"/>
      <c r="N4026" s="668"/>
      <c r="P4026" s="618"/>
      <c r="Q4026" s="618"/>
      <c r="R4026" s="618"/>
      <c r="S4026" s="618"/>
      <c r="T4026" s="618"/>
      <c r="U4026" s="618"/>
      <c r="V4026" s="618"/>
      <c r="W4026" s="618"/>
      <c r="X4026" s="618"/>
      <c r="Y4026" s="618"/>
      <c r="Z4026" s="618"/>
      <c r="AC4026" s="619"/>
      <c r="AD4026" s="620"/>
      <c r="AJ4026" s="668"/>
      <c r="AO4026" s="612"/>
      <c r="AP4026" s="612"/>
      <c r="AY4026" s="623"/>
      <c r="BD4026" s="611"/>
      <c r="BG4026" s="624"/>
      <c r="BH4026" s="625"/>
      <c r="BI4026" s="672"/>
      <c r="BO4026" s="612"/>
      <c r="BY4026" s="669"/>
      <c r="CA4026" s="669"/>
    </row>
    <row r="4027" spans="3:79" s="610" customFormat="1">
      <c r="C4027" s="611"/>
      <c r="D4027" s="612"/>
      <c r="E4027" s="613"/>
      <c r="F4027" s="614"/>
      <c r="J4027" s="612"/>
      <c r="N4027" s="668"/>
      <c r="P4027" s="618"/>
      <c r="Q4027" s="618"/>
      <c r="R4027" s="618"/>
      <c r="S4027" s="618"/>
      <c r="T4027" s="618"/>
      <c r="U4027" s="618"/>
      <c r="V4027" s="618"/>
      <c r="W4027" s="618"/>
      <c r="X4027" s="618"/>
      <c r="Y4027" s="618"/>
      <c r="Z4027" s="618"/>
      <c r="AC4027" s="619"/>
      <c r="AD4027" s="620"/>
      <c r="AJ4027" s="668"/>
      <c r="AO4027" s="612"/>
      <c r="AP4027" s="612"/>
      <c r="AY4027" s="623"/>
      <c r="BD4027" s="611"/>
      <c r="BG4027" s="624"/>
      <c r="BH4027" s="625"/>
      <c r="BI4027" s="672"/>
      <c r="BO4027" s="612"/>
      <c r="BY4027" s="669"/>
      <c r="CA4027" s="669"/>
    </row>
    <row r="4028" spans="3:79" s="610" customFormat="1">
      <c r="C4028" s="611"/>
      <c r="D4028" s="612"/>
      <c r="E4028" s="613"/>
      <c r="F4028" s="614"/>
      <c r="J4028" s="612"/>
      <c r="N4028" s="668"/>
      <c r="P4028" s="618"/>
      <c r="Q4028" s="618"/>
      <c r="R4028" s="618"/>
      <c r="S4028" s="618"/>
      <c r="T4028" s="618"/>
      <c r="U4028" s="618"/>
      <c r="V4028" s="618"/>
      <c r="W4028" s="618"/>
      <c r="X4028" s="618"/>
      <c r="Y4028" s="618"/>
      <c r="Z4028" s="618"/>
      <c r="AC4028" s="619"/>
      <c r="AD4028" s="620"/>
      <c r="AJ4028" s="668"/>
      <c r="AO4028" s="612"/>
      <c r="AP4028" s="612"/>
      <c r="AY4028" s="623"/>
      <c r="BD4028" s="611"/>
      <c r="BG4028" s="624"/>
      <c r="BH4028" s="625"/>
      <c r="BI4028" s="672"/>
      <c r="BO4028" s="612"/>
      <c r="BY4028" s="669"/>
      <c r="CA4028" s="669"/>
    </row>
    <row r="4029" spans="3:79" s="610" customFormat="1">
      <c r="C4029" s="611"/>
      <c r="D4029" s="612"/>
      <c r="E4029" s="613"/>
      <c r="F4029" s="614"/>
      <c r="J4029" s="612"/>
      <c r="N4029" s="668"/>
      <c r="P4029" s="618"/>
      <c r="Q4029" s="618"/>
      <c r="R4029" s="618"/>
      <c r="S4029" s="618"/>
      <c r="T4029" s="618"/>
      <c r="U4029" s="618"/>
      <c r="V4029" s="618"/>
      <c r="W4029" s="618"/>
      <c r="X4029" s="618"/>
      <c r="Y4029" s="618"/>
      <c r="Z4029" s="618"/>
      <c r="AC4029" s="619"/>
      <c r="AD4029" s="620"/>
      <c r="AJ4029" s="668"/>
      <c r="AO4029" s="612"/>
      <c r="AP4029" s="612"/>
      <c r="AY4029" s="623"/>
      <c r="BD4029" s="611"/>
      <c r="BG4029" s="624"/>
      <c r="BH4029" s="625"/>
      <c r="BI4029" s="672"/>
      <c r="BO4029" s="612"/>
      <c r="BY4029" s="669"/>
      <c r="CA4029" s="669"/>
    </row>
    <row r="4030" spans="3:79" s="610" customFormat="1">
      <c r="C4030" s="611"/>
      <c r="D4030" s="612"/>
      <c r="E4030" s="613"/>
      <c r="F4030" s="614"/>
      <c r="J4030" s="612"/>
      <c r="N4030" s="668"/>
      <c r="P4030" s="618"/>
      <c r="Q4030" s="618"/>
      <c r="R4030" s="618"/>
      <c r="S4030" s="618"/>
      <c r="T4030" s="618"/>
      <c r="U4030" s="618"/>
      <c r="V4030" s="618"/>
      <c r="W4030" s="618"/>
      <c r="X4030" s="618"/>
      <c r="Y4030" s="618"/>
      <c r="Z4030" s="618"/>
      <c r="AC4030" s="619"/>
      <c r="AD4030" s="620"/>
      <c r="AJ4030" s="668"/>
      <c r="AO4030" s="612"/>
      <c r="AP4030" s="612"/>
      <c r="AY4030" s="623"/>
      <c r="BD4030" s="611"/>
      <c r="BG4030" s="624"/>
      <c r="BH4030" s="625"/>
      <c r="BI4030" s="672"/>
      <c r="BO4030" s="612"/>
      <c r="BY4030" s="669"/>
      <c r="CA4030" s="669"/>
    </row>
    <row r="4031" spans="3:79" s="610" customFormat="1">
      <c r="C4031" s="611"/>
      <c r="D4031" s="612"/>
      <c r="E4031" s="613"/>
      <c r="F4031" s="614"/>
      <c r="J4031" s="612"/>
      <c r="N4031" s="668"/>
      <c r="P4031" s="618"/>
      <c r="Q4031" s="618"/>
      <c r="R4031" s="618"/>
      <c r="S4031" s="618"/>
      <c r="T4031" s="618"/>
      <c r="U4031" s="618"/>
      <c r="V4031" s="618"/>
      <c r="W4031" s="618"/>
      <c r="X4031" s="618"/>
      <c r="Y4031" s="618"/>
      <c r="Z4031" s="618"/>
      <c r="AC4031" s="619"/>
      <c r="AD4031" s="620"/>
      <c r="AJ4031" s="668"/>
      <c r="AO4031" s="612"/>
      <c r="AP4031" s="612"/>
      <c r="AY4031" s="623"/>
      <c r="BD4031" s="611"/>
      <c r="BG4031" s="624"/>
      <c r="BH4031" s="625"/>
      <c r="BI4031" s="672"/>
      <c r="BO4031" s="612"/>
      <c r="BY4031" s="669"/>
      <c r="CA4031" s="669"/>
    </row>
    <row r="4032" spans="3:79" s="610" customFormat="1">
      <c r="C4032" s="611"/>
      <c r="D4032" s="612"/>
      <c r="E4032" s="613"/>
      <c r="F4032" s="614"/>
      <c r="J4032" s="612"/>
      <c r="N4032" s="668"/>
      <c r="P4032" s="618"/>
      <c r="Q4032" s="618"/>
      <c r="R4032" s="618"/>
      <c r="S4032" s="618"/>
      <c r="T4032" s="618"/>
      <c r="U4032" s="618"/>
      <c r="V4032" s="618"/>
      <c r="W4032" s="618"/>
      <c r="X4032" s="618"/>
      <c r="Y4032" s="618"/>
      <c r="Z4032" s="618"/>
      <c r="AC4032" s="619"/>
      <c r="AD4032" s="620"/>
      <c r="AJ4032" s="668"/>
      <c r="AO4032" s="612"/>
      <c r="AP4032" s="612"/>
      <c r="AY4032" s="623"/>
      <c r="BD4032" s="611"/>
      <c r="BG4032" s="624"/>
      <c r="BH4032" s="625"/>
      <c r="BI4032" s="672"/>
      <c r="BO4032" s="612"/>
      <c r="BY4032" s="669"/>
      <c r="CA4032" s="669"/>
    </row>
    <row r="4033" spans="3:79" s="610" customFormat="1">
      <c r="C4033" s="611"/>
      <c r="D4033" s="612"/>
      <c r="E4033" s="613"/>
      <c r="F4033" s="614"/>
      <c r="J4033" s="612"/>
      <c r="N4033" s="668"/>
      <c r="P4033" s="618"/>
      <c r="Q4033" s="618"/>
      <c r="R4033" s="618"/>
      <c r="S4033" s="618"/>
      <c r="T4033" s="618"/>
      <c r="U4033" s="618"/>
      <c r="V4033" s="618"/>
      <c r="W4033" s="618"/>
      <c r="X4033" s="618"/>
      <c r="Y4033" s="618"/>
      <c r="Z4033" s="618"/>
      <c r="AC4033" s="619"/>
      <c r="AD4033" s="620"/>
      <c r="AJ4033" s="668"/>
      <c r="AO4033" s="612"/>
      <c r="AP4033" s="612"/>
      <c r="AY4033" s="623"/>
      <c r="BD4033" s="611"/>
      <c r="BG4033" s="624"/>
      <c r="BH4033" s="625"/>
      <c r="BI4033" s="672"/>
      <c r="BO4033" s="612"/>
      <c r="BY4033" s="669"/>
      <c r="CA4033" s="669"/>
    </row>
    <row r="4034" spans="3:79" s="610" customFormat="1">
      <c r="C4034" s="611"/>
      <c r="D4034" s="612"/>
      <c r="E4034" s="613"/>
      <c r="F4034" s="614"/>
      <c r="J4034" s="612"/>
      <c r="N4034" s="668"/>
      <c r="P4034" s="618"/>
      <c r="Q4034" s="618"/>
      <c r="R4034" s="618"/>
      <c r="S4034" s="618"/>
      <c r="T4034" s="618"/>
      <c r="U4034" s="618"/>
      <c r="V4034" s="618"/>
      <c r="W4034" s="618"/>
      <c r="X4034" s="618"/>
      <c r="Y4034" s="618"/>
      <c r="Z4034" s="618"/>
      <c r="AC4034" s="619"/>
      <c r="AD4034" s="620"/>
      <c r="AJ4034" s="668"/>
      <c r="AO4034" s="612"/>
      <c r="AP4034" s="612"/>
      <c r="AY4034" s="623"/>
      <c r="BD4034" s="611"/>
      <c r="BG4034" s="624"/>
      <c r="BH4034" s="625"/>
      <c r="BI4034" s="672"/>
      <c r="BO4034" s="612"/>
      <c r="BY4034" s="669"/>
      <c r="CA4034" s="669"/>
    </row>
    <row r="4035" spans="3:79" s="610" customFormat="1">
      <c r="C4035" s="611"/>
      <c r="D4035" s="612"/>
      <c r="E4035" s="613"/>
      <c r="F4035" s="614"/>
      <c r="J4035" s="612"/>
      <c r="N4035" s="668"/>
      <c r="P4035" s="618"/>
      <c r="Q4035" s="618"/>
      <c r="R4035" s="618"/>
      <c r="S4035" s="618"/>
      <c r="T4035" s="618"/>
      <c r="U4035" s="618"/>
      <c r="V4035" s="618"/>
      <c r="W4035" s="618"/>
      <c r="X4035" s="618"/>
      <c r="Y4035" s="618"/>
      <c r="Z4035" s="618"/>
      <c r="AC4035" s="619"/>
      <c r="AD4035" s="620"/>
      <c r="AJ4035" s="668"/>
      <c r="AO4035" s="612"/>
      <c r="AP4035" s="612"/>
      <c r="AY4035" s="623"/>
      <c r="BD4035" s="611"/>
      <c r="BG4035" s="624"/>
      <c r="BH4035" s="625"/>
      <c r="BI4035" s="672"/>
      <c r="BO4035" s="612"/>
      <c r="BY4035" s="669"/>
      <c r="CA4035" s="669"/>
    </row>
    <row r="4036" spans="3:79" s="610" customFormat="1">
      <c r="C4036" s="611"/>
      <c r="D4036" s="612"/>
      <c r="E4036" s="613"/>
      <c r="F4036" s="614"/>
      <c r="J4036" s="612"/>
      <c r="N4036" s="668"/>
      <c r="P4036" s="618"/>
      <c r="Q4036" s="618"/>
      <c r="R4036" s="618"/>
      <c r="S4036" s="618"/>
      <c r="T4036" s="618"/>
      <c r="U4036" s="618"/>
      <c r="V4036" s="618"/>
      <c r="W4036" s="618"/>
      <c r="X4036" s="618"/>
      <c r="Y4036" s="618"/>
      <c r="Z4036" s="618"/>
      <c r="AC4036" s="619"/>
      <c r="AD4036" s="620"/>
      <c r="AJ4036" s="668"/>
      <c r="AO4036" s="612"/>
      <c r="AP4036" s="612"/>
      <c r="AY4036" s="623"/>
      <c r="BD4036" s="611"/>
      <c r="BG4036" s="624"/>
      <c r="BH4036" s="625"/>
      <c r="BI4036" s="672"/>
      <c r="BO4036" s="612"/>
      <c r="BY4036" s="669"/>
      <c r="CA4036" s="669"/>
    </row>
    <row r="4037" spans="3:79" s="610" customFormat="1">
      <c r="C4037" s="611"/>
      <c r="D4037" s="612"/>
      <c r="E4037" s="613"/>
      <c r="F4037" s="614"/>
      <c r="J4037" s="612"/>
      <c r="N4037" s="668"/>
      <c r="P4037" s="618"/>
      <c r="Q4037" s="618"/>
      <c r="R4037" s="618"/>
      <c r="S4037" s="618"/>
      <c r="T4037" s="618"/>
      <c r="U4037" s="618"/>
      <c r="V4037" s="618"/>
      <c r="W4037" s="618"/>
      <c r="X4037" s="618"/>
      <c r="Y4037" s="618"/>
      <c r="Z4037" s="618"/>
      <c r="AC4037" s="619"/>
      <c r="AD4037" s="620"/>
      <c r="AJ4037" s="668"/>
      <c r="AO4037" s="612"/>
      <c r="AP4037" s="612"/>
      <c r="AY4037" s="623"/>
      <c r="BD4037" s="611"/>
      <c r="BG4037" s="624"/>
      <c r="BH4037" s="625"/>
      <c r="BI4037" s="672"/>
      <c r="BO4037" s="612"/>
      <c r="BY4037" s="669"/>
      <c r="CA4037" s="669"/>
    </row>
    <row r="4038" spans="3:79" s="610" customFormat="1">
      <c r="C4038" s="611"/>
      <c r="D4038" s="612"/>
      <c r="E4038" s="613"/>
      <c r="F4038" s="614"/>
      <c r="J4038" s="612"/>
      <c r="N4038" s="668"/>
      <c r="P4038" s="618"/>
      <c r="Q4038" s="618"/>
      <c r="R4038" s="618"/>
      <c r="S4038" s="618"/>
      <c r="T4038" s="618"/>
      <c r="U4038" s="618"/>
      <c r="V4038" s="618"/>
      <c r="W4038" s="618"/>
      <c r="X4038" s="618"/>
      <c r="Y4038" s="618"/>
      <c r="Z4038" s="618"/>
      <c r="AC4038" s="619"/>
      <c r="AD4038" s="620"/>
      <c r="AJ4038" s="668"/>
      <c r="AO4038" s="612"/>
      <c r="AP4038" s="612"/>
      <c r="AY4038" s="623"/>
      <c r="BD4038" s="611"/>
      <c r="BG4038" s="624"/>
      <c r="BH4038" s="625"/>
      <c r="BI4038" s="672"/>
      <c r="BO4038" s="612"/>
      <c r="BY4038" s="669"/>
      <c r="CA4038" s="669"/>
    </row>
    <row r="4039" spans="3:79" s="610" customFormat="1">
      <c r="C4039" s="611"/>
      <c r="D4039" s="612"/>
      <c r="E4039" s="613"/>
      <c r="F4039" s="614"/>
      <c r="J4039" s="612"/>
      <c r="N4039" s="668"/>
      <c r="P4039" s="618"/>
      <c r="Q4039" s="618"/>
      <c r="R4039" s="618"/>
      <c r="S4039" s="618"/>
      <c r="T4039" s="618"/>
      <c r="U4039" s="618"/>
      <c r="V4039" s="618"/>
      <c r="W4039" s="618"/>
      <c r="X4039" s="618"/>
      <c r="Y4039" s="618"/>
      <c r="Z4039" s="618"/>
      <c r="AC4039" s="619"/>
      <c r="AD4039" s="620"/>
      <c r="AJ4039" s="668"/>
      <c r="AO4039" s="612"/>
      <c r="AP4039" s="612"/>
      <c r="AY4039" s="623"/>
      <c r="BD4039" s="611"/>
      <c r="BG4039" s="624"/>
      <c r="BH4039" s="625"/>
      <c r="BI4039" s="672"/>
      <c r="BO4039" s="612"/>
      <c r="BY4039" s="669"/>
      <c r="CA4039" s="669"/>
    </row>
    <row r="4040" spans="3:79" s="610" customFormat="1">
      <c r="C4040" s="611"/>
      <c r="D4040" s="612"/>
      <c r="E4040" s="613"/>
      <c r="F4040" s="614"/>
      <c r="J4040" s="612"/>
      <c r="N4040" s="668"/>
      <c r="P4040" s="618"/>
      <c r="Q4040" s="618"/>
      <c r="R4040" s="618"/>
      <c r="S4040" s="618"/>
      <c r="T4040" s="618"/>
      <c r="U4040" s="618"/>
      <c r="V4040" s="618"/>
      <c r="W4040" s="618"/>
      <c r="X4040" s="618"/>
      <c r="Y4040" s="618"/>
      <c r="Z4040" s="618"/>
      <c r="AC4040" s="619"/>
      <c r="AD4040" s="620"/>
      <c r="AJ4040" s="668"/>
      <c r="AO4040" s="612"/>
      <c r="AP4040" s="612"/>
      <c r="AY4040" s="623"/>
      <c r="BD4040" s="611"/>
      <c r="BG4040" s="624"/>
      <c r="BH4040" s="625"/>
      <c r="BI4040" s="672"/>
      <c r="BO4040" s="612"/>
      <c r="BY4040" s="669"/>
      <c r="CA4040" s="669"/>
    </row>
    <row r="4041" spans="3:79" s="610" customFormat="1">
      <c r="C4041" s="611"/>
      <c r="D4041" s="612"/>
      <c r="E4041" s="613"/>
      <c r="F4041" s="614"/>
      <c r="J4041" s="612"/>
      <c r="N4041" s="668"/>
      <c r="P4041" s="618"/>
      <c r="Q4041" s="618"/>
      <c r="R4041" s="618"/>
      <c r="S4041" s="618"/>
      <c r="T4041" s="618"/>
      <c r="U4041" s="618"/>
      <c r="V4041" s="618"/>
      <c r="W4041" s="618"/>
      <c r="X4041" s="618"/>
      <c r="Y4041" s="618"/>
      <c r="Z4041" s="618"/>
      <c r="AC4041" s="619"/>
      <c r="AD4041" s="620"/>
      <c r="AJ4041" s="668"/>
      <c r="AO4041" s="612"/>
      <c r="AP4041" s="612"/>
      <c r="AY4041" s="623"/>
      <c r="BD4041" s="611"/>
      <c r="BG4041" s="624"/>
      <c r="BH4041" s="625"/>
      <c r="BI4041" s="672"/>
      <c r="BO4041" s="612"/>
      <c r="BY4041" s="669"/>
      <c r="CA4041" s="669"/>
    </row>
    <row r="4042" spans="3:79" s="610" customFormat="1">
      <c r="C4042" s="611"/>
      <c r="D4042" s="612"/>
      <c r="E4042" s="613"/>
      <c r="F4042" s="614"/>
      <c r="J4042" s="612"/>
      <c r="N4042" s="668"/>
      <c r="P4042" s="618"/>
      <c r="Q4042" s="618"/>
      <c r="R4042" s="618"/>
      <c r="S4042" s="618"/>
      <c r="T4042" s="618"/>
      <c r="U4042" s="618"/>
      <c r="V4042" s="618"/>
      <c r="W4042" s="618"/>
      <c r="X4042" s="618"/>
      <c r="Y4042" s="618"/>
      <c r="Z4042" s="618"/>
      <c r="AC4042" s="619"/>
      <c r="AD4042" s="620"/>
      <c r="AJ4042" s="668"/>
      <c r="AO4042" s="612"/>
      <c r="AP4042" s="612"/>
      <c r="AY4042" s="623"/>
      <c r="BD4042" s="611"/>
      <c r="BG4042" s="624"/>
      <c r="BH4042" s="625"/>
      <c r="BI4042" s="672"/>
      <c r="BO4042" s="612"/>
      <c r="BY4042" s="669"/>
      <c r="CA4042" s="669"/>
    </row>
    <row r="4043" spans="3:79" s="610" customFormat="1">
      <c r="C4043" s="611"/>
      <c r="D4043" s="612"/>
      <c r="E4043" s="613"/>
      <c r="F4043" s="614"/>
      <c r="J4043" s="612"/>
      <c r="N4043" s="668"/>
      <c r="P4043" s="618"/>
      <c r="Q4043" s="618"/>
      <c r="R4043" s="618"/>
      <c r="S4043" s="618"/>
      <c r="T4043" s="618"/>
      <c r="U4043" s="618"/>
      <c r="V4043" s="618"/>
      <c r="W4043" s="618"/>
      <c r="X4043" s="618"/>
      <c r="Y4043" s="618"/>
      <c r="Z4043" s="618"/>
      <c r="AC4043" s="619"/>
      <c r="AD4043" s="620"/>
      <c r="AJ4043" s="668"/>
      <c r="AO4043" s="612"/>
      <c r="AP4043" s="612"/>
      <c r="AY4043" s="623"/>
      <c r="BD4043" s="611"/>
      <c r="BG4043" s="624"/>
      <c r="BH4043" s="625"/>
      <c r="BI4043" s="672"/>
      <c r="BO4043" s="612"/>
      <c r="BY4043" s="669"/>
      <c r="CA4043" s="669"/>
    </row>
    <row r="4044" spans="3:79" s="610" customFormat="1">
      <c r="C4044" s="611"/>
      <c r="D4044" s="612"/>
      <c r="E4044" s="613"/>
      <c r="F4044" s="614"/>
      <c r="J4044" s="612"/>
      <c r="N4044" s="668"/>
      <c r="P4044" s="618"/>
      <c r="Q4044" s="618"/>
      <c r="R4044" s="618"/>
      <c r="S4044" s="618"/>
      <c r="T4044" s="618"/>
      <c r="U4044" s="618"/>
      <c r="V4044" s="618"/>
      <c r="W4044" s="618"/>
      <c r="X4044" s="618"/>
      <c r="Y4044" s="618"/>
      <c r="Z4044" s="618"/>
      <c r="AC4044" s="619"/>
      <c r="AD4044" s="620"/>
      <c r="AJ4044" s="668"/>
      <c r="AO4044" s="612"/>
      <c r="AP4044" s="612"/>
      <c r="AY4044" s="623"/>
      <c r="BD4044" s="611"/>
      <c r="BG4044" s="624"/>
      <c r="BH4044" s="625"/>
      <c r="BI4044" s="672"/>
      <c r="BO4044" s="612"/>
      <c r="BY4044" s="669"/>
      <c r="CA4044" s="669"/>
    </row>
    <row r="4045" spans="3:79" s="610" customFormat="1">
      <c r="C4045" s="611"/>
      <c r="D4045" s="612"/>
      <c r="E4045" s="613"/>
      <c r="F4045" s="614"/>
      <c r="J4045" s="612"/>
      <c r="N4045" s="668"/>
      <c r="P4045" s="618"/>
      <c r="Q4045" s="618"/>
      <c r="R4045" s="618"/>
      <c r="S4045" s="618"/>
      <c r="T4045" s="618"/>
      <c r="U4045" s="618"/>
      <c r="V4045" s="618"/>
      <c r="W4045" s="618"/>
      <c r="X4045" s="618"/>
      <c r="Y4045" s="618"/>
      <c r="Z4045" s="618"/>
      <c r="AC4045" s="619"/>
      <c r="AD4045" s="620"/>
      <c r="AJ4045" s="668"/>
      <c r="AO4045" s="612"/>
      <c r="AP4045" s="612"/>
      <c r="AY4045" s="623"/>
      <c r="BD4045" s="611"/>
      <c r="BG4045" s="624"/>
      <c r="BH4045" s="625"/>
      <c r="BI4045" s="672"/>
      <c r="BO4045" s="612"/>
      <c r="BY4045" s="669"/>
      <c r="CA4045" s="669"/>
    </row>
    <row r="4046" spans="3:79" s="610" customFormat="1">
      <c r="C4046" s="611"/>
      <c r="D4046" s="612"/>
      <c r="E4046" s="613"/>
      <c r="F4046" s="614"/>
      <c r="J4046" s="612"/>
      <c r="N4046" s="668"/>
      <c r="P4046" s="618"/>
      <c r="Q4046" s="618"/>
      <c r="R4046" s="618"/>
      <c r="S4046" s="618"/>
      <c r="T4046" s="618"/>
      <c r="U4046" s="618"/>
      <c r="V4046" s="618"/>
      <c r="W4046" s="618"/>
      <c r="X4046" s="618"/>
      <c r="Y4046" s="618"/>
      <c r="Z4046" s="618"/>
      <c r="AC4046" s="619"/>
      <c r="AD4046" s="620"/>
      <c r="AJ4046" s="668"/>
      <c r="AO4046" s="612"/>
      <c r="AP4046" s="612"/>
      <c r="AY4046" s="623"/>
      <c r="BD4046" s="611"/>
      <c r="BG4046" s="624"/>
      <c r="BH4046" s="625"/>
      <c r="BI4046" s="672"/>
      <c r="BO4046" s="612"/>
      <c r="BY4046" s="669"/>
      <c r="CA4046" s="669"/>
    </row>
    <row r="4047" spans="3:79" s="610" customFormat="1">
      <c r="C4047" s="611"/>
      <c r="D4047" s="612"/>
      <c r="E4047" s="613"/>
      <c r="F4047" s="614"/>
      <c r="J4047" s="612"/>
      <c r="N4047" s="668"/>
      <c r="P4047" s="618"/>
      <c r="Q4047" s="618"/>
      <c r="R4047" s="618"/>
      <c r="S4047" s="618"/>
      <c r="T4047" s="618"/>
      <c r="U4047" s="618"/>
      <c r="V4047" s="618"/>
      <c r="W4047" s="618"/>
      <c r="X4047" s="618"/>
      <c r="Y4047" s="618"/>
      <c r="Z4047" s="618"/>
      <c r="AC4047" s="619"/>
      <c r="AD4047" s="620"/>
      <c r="AJ4047" s="668"/>
      <c r="AO4047" s="612"/>
      <c r="AP4047" s="612"/>
      <c r="AY4047" s="623"/>
      <c r="BD4047" s="611"/>
      <c r="BG4047" s="624"/>
      <c r="BH4047" s="625"/>
      <c r="BI4047" s="672"/>
      <c r="BO4047" s="612"/>
      <c r="BY4047" s="669"/>
      <c r="CA4047" s="669"/>
    </row>
    <row r="4048" spans="3:79" s="610" customFormat="1">
      <c r="C4048" s="611"/>
      <c r="D4048" s="612"/>
      <c r="E4048" s="613"/>
      <c r="F4048" s="614"/>
      <c r="J4048" s="612"/>
      <c r="N4048" s="668"/>
      <c r="P4048" s="618"/>
      <c r="Q4048" s="618"/>
      <c r="R4048" s="618"/>
      <c r="S4048" s="618"/>
      <c r="T4048" s="618"/>
      <c r="U4048" s="618"/>
      <c r="V4048" s="618"/>
      <c r="W4048" s="618"/>
      <c r="X4048" s="618"/>
      <c r="Y4048" s="618"/>
      <c r="Z4048" s="618"/>
      <c r="AC4048" s="619"/>
      <c r="AD4048" s="620"/>
      <c r="AJ4048" s="668"/>
      <c r="AO4048" s="612"/>
      <c r="AP4048" s="612"/>
      <c r="AY4048" s="623"/>
      <c r="BD4048" s="611"/>
      <c r="BG4048" s="624"/>
      <c r="BH4048" s="625"/>
      <c r="BI4048" s="672"/>
      <c r="BO4048" s="612"/>
      <c r="BY4048" s="669"/>
      <c r="CA4048" s="669"/>
    </row>
    <row r="4049" spans="3:79" s="610" customFormat="1">
      <c r="C4049" s="611"/>
      <c r="D4049" s="612"/>
      <c r="E4049" s="613"/>
      <c r="F4049" s="614"/>
      <c r="J4049" s="612"/>
      <c r="N4049" s="668"/>
      <c r="P4049" s="618"/>
      <c r="Q4049" s="618"/>
      <c r="R4049" s="618"/>
      <c r="S4049" s="618"/>
      <c r="T4049" s="618"/>
      <c r="U4049" s="618"/>
      <c r="V4049" s="618"/>
      <c r="W4049" s="618"/>
      <c r="X4049" s="618"/>
      <c r="Y4049" s="618"/>
      <c r="Z4049" s="618"/>
      <c r="AC4049" s="619"/>
      <c r="AD4049" s="620"/>
      <c r="AJ4049" s="668"/>
      <c r="AO4049" s="612"/>
      <c r="AP4049" s="612"/>
      <c r="AY4049" s="623"/>
      <c r="BD4049" s="611"/>
      <c r="BG4049" s="624"/>
      <c r="BH4049" s="625"/>
      <c r="BI4049" s="672"/>
      <c r="BO4049" s="612"/>
      <c r="BY4049" s="669"/>
      <c r="CA4049" s="669"/>
    </row>
    <row r="4050" spans="3:79" s="610" customFormat="1">
      <c r="C4050" s="611"/>
      <c r="D4050" s="612"/>
      <c r="E4050" s="613"/>
      <c r="F4050" s="614"/>
      <c r="J4050" s="612"/>
      <c r="N4050" s="668"/>
      <c r="P4050" s="618"/>
      <c r="Q4050" s="618"/>
      <c r="R4050" s="618"/>
      <c r="S4050" s="618"/>
      <c r="T4050" s="618"/>
      <c r="U4050" s="618"/>
      <c r="V4050" s="618"/>
      <c r="W4050" s="618"/>
      <c r="X4050" s="618"/>
      <c r="Y4050" s="618"/>
      <c r="Z4050" s="618"/>
      <c r="AC4050" s="619"/>
      <c r="AD4050" s="620"/>
      <c r="AJ4050" s="668"/>
      <c r="AO4050" s="612"/>
      <c r="AP4050" s="612"/>
      <c r="AY4050" s="623"/>
      <c r="BD4050" s="611"/>
      <c r="BG4050" s="624"/>
      <c r="BH4050" s="625"/>
      <c r="BI4050" s="672"/>
      <c r="BO4050" s="612"/>
      <c r="BY4050" s="669"/>
      <c r="CA4050" s="669"/>
    </row>
    <row r="4051" spans="3:79" s="610" customFormat="1">
      <c r="C4051" s="611"/>
      <c r="D4051" s="612"/>
      <c r="E4051" s="613"/>
      <c r="F4051" s="614"/>
      <c r="J4051" s="612"/>
      <c r="N4051" s="668"/>
      <c r="P4051" s="618"/>
      <c r="Q4051" s="618"/>
      <c r="R4051" s="618"/>
      <c r="S4051" s="618"/>
      <c r="T4051" s="618"/>
      <c r="U4051" s="618"/>
      <c r="V4051" s="618"/>
      <c r="W4051" s="618"/>
      <c r="X4051" s="618"/>
      <c r="Y4051" s="618"/>
      <c r="Z4051" s="618"/>
      <c r="AC4051" s="619"/>
      <c r="AD4051" s="620"/>
      <c r="AJ4051" s="668"/>
      <c r="AO4051" s="612"/>
      <c r="AP4051" s="612"/>
      <c r="AY4051" s="623"/>
      <c r="BD4051" s="611"/>
      <c r="BG4051" s="624"/>
      <c r="BH4051" s="625"/>
      <c r="BI4051" s="672"/>
      <c r="BO4051" s="612"/>
      <c r="BY4051" s="669"/>
      <c r="CA4051" s="669"/>
    </row>
    <row r="4052" spans="3:79" s="610" customFormat="1">
      <c r="C4052" s="611"/>
      <c r="D4052" s="612"/>
      <c r="E4052" s="613"/>
      <c r="F4052" s="614"/>
      <c r="J4052" s="612"/>
      <c r="N4052" s="668"/>
      <c r="P4052" s="618"/>
      <c r="Q4052" s="618"/>
      <c r="R4052" s="618"/>
      <c r="S4052" s="618"/>
      <c r="T4052" s="618"/>
      <c r="U4052" s="618"/>
      <c r="V4052" s="618"/>
      <c r="W4052" s="618"/>
      <c r="X4052" s="618"/>
      <c r="Y4052" s="618"/>
      <c r="Z4052" s="618"/>
      <c r="AC4052" s="619"/>
      <c r="AD4052" s="620"/>
      <c r="AJ4052" s="668"/>
      <c r="AO4052" s="612"/>
      <c r="AP4052" s="612"/>
      <c r="AY4052" s="623"/>
      <c r="BD4052" s="611"/>
      <c r="BG4052" s="624"/>
      <c r="BH4052" s="625"/>
      <c r="BI4052" s="672"/>
      <c r="BO4052" s="612"/>
      <c r="BY4052" s="669"/>
      <c r="CA4052" s="669"/>
    </row>
    <row r="4053" spans="3:79" s="610" customFormat="1">
      <c r="C4053" s="611"/>
      <c r="D4053" s="612"/>
      <c r="E4053" s="613"/>
      <c r="F4053" s="614"/>
      <c r="J4053" s="612"/>
      <c r="N4053" s="668"/>
      <c r="P4053" s="618"/>
      <c r="Q4053" s="618"/>
      <c r="R4053" s="618"/>
      <c r="S4053" s="618"/>
      <c r="T4053" s="618"/>
      <c r="U4053" s="618"/>
      <c r="V4053" s="618"/>
      <c r="W4053" s="618"/>
      <c r="X4053" s="618"/>
      <c r="Y4053" s="618"/>
      <c r="Z4053" s="618"/>
      <c r="AC4053" s="619"/>
      <c r="AD4053" s="620"/>
      <c r="AJ4053" s="668"/>
      <c r="AO4053" s="612"/>
      <c r="AP4053" s="612"/>
      <c r="AY4053" s="623"/>
      <c r="BD4053" s="611"/>
      <c r="BG4053" s="624"/>
      <c r="BH4053" s="625"/>
      <c r="BI4053" s="672"/>
      <c r="BO4053" s="612"/>
      <c r="BY4053" s="669"/>
      <c r="CA4053" s="669"/>
    </row>
    <row r="4054" spans="3:79" s="610" customFormat="1">
      <c r="C4054" s="611"/>
      <c r="D4054" s="612"/>
      <c r="E4054" s="613"/>
      <c r="F4054" s="614"/>
      <c r="J4054" s="612"/>
      <c r="N4054" s="668"/>
      <c r="P4054" s="618"/>
      <c r="Q4054" s="618"/>
      <c r="R4054" s="618"/>
      <c r="S4054" s="618"/>
      <c r="T4054" s="618"/>
      <c r="U4054" s="618"/>
      <c r="V4054" s="618"/>
      <c r="W4054" s="618"/>
      <c r="X4054" s="618"/>
      <c r="Y4054" s="618"/>
      <c r="Z4054" s="618"/>
      <c r="AC4054" s="619"/>
      <c r="AD4054" s="620"/>
      <c r="AJ4054" s="668"/>
      <c r="AO4054" s="612"/>
      <c r="AP4054" s="612"/>
      <c r="AY4054" s="623"/>
      <c r="BD4054" s="611"/>
      <c r="BG4054" s="624"/>
      <c r="BH4054" s="625"/>
      <c r="BI4054" s="672"/>
      <c r="BO4054" s="612"/>
      <c r="BY4054" s="669"/>
      <c r="CA4054" s="669"/>
    </row>
    <row r="4055" spans="3:79" s="610" customFormat="1">
      <c r="C4055" s="611"/>
      <c r="D4055" s="612"/>
      <c r="E4055" s="613"/>
      <c r="F4055" s="614"/>
      <c r="J4055" s="612"/>
      <c r="N4055" s="668"/>
      <c r="P4055" s="618"/>
      <c r="Q4055" s="618"/>
      <c r="R4055" s="618"/>
      <c r="S4055" s="618"/>
      <c r="T4055" s="618"/>
      <c r="U4055" s="618"/>
      <c r="V4055" s="618"/>
      <c r="W4055" s="618"/>
      <c r="X4055" s="618"/>
      <c r="Y4055" s="618"/>
      <c r="Z4055" s="618"/>
      <c r="AC4055" s="619"/>
      <c r="AD4055" s="620"/>
      <c r="AJ4055" s="668"/>
      <c r="AO4055" s="612"/>
      <c r="AP4055" s="612"/>
      <c r="AY4055" s="623"/>
      <c r="BD4055" s="611"/>
      <c r="BG4055" s="624"/>
      <c r="BH4055" s="625"/>
      <c r="BI4055" s="672"/>
      <c r="BO4055" s="612"/>
      <c r="BY4055" s="669"/>
      <c r="CA4055" s="669"/>
    </row>
    <row r="4056" spans="3:79" s="610" customFormat="1">
      <c r="C4056" s="611"/>
      <c r="D4056" s="612"/>
      <c r="E4056" s="613"/>
      <c r="F4056" s="614"/>
      <c r="J4056" s="612"/>
      <c r="N4056" s="668"/>
      <c r="P4056" s="618"/>
      <c r="Q4056" s="618"/>
      <c r="R4056" s="618"/>
      <c r="S4056" s="618"/>
      <c r="T4056" s="618"/>
      <c r="U4056" s="618"/>
      <c r="V4056" s="618"/>
      <c r="W4056" s="618"/>
      <c r="X4056" s="618"/>
      <c r="Y4056" s="618"/>
      <c r="Z4056" s="618"/>
      <c r="AC4056" s="619"/>
      <c r="AD4056" s="620"/>
      <c r="AJ4056" s="668"/>
      <c r="AO4056" s="612"/>
      <c r="AP4056" s="612"/>
      <c r="AY4056" s="623"/>
      <c r="BD4056" s="611"/>
      <c r="BG4056" s="624"/>
      <c r="BH4056" s="625"/>
      <c r="BI4056" s="672"/>
      <c r="BO4056" s="612"/>
      <c r="BY4056" s="669"/>
      <c r="CA4056" s="669"/>
    </row>
    <row r="4057" spans="3:79" s="610" customFormat="1">
      <c r="C4057" s="611"/>
      <c r="D4057" s="612"/>
      <c r="E4057" s="613"/>
      <c r="F4057" s="614"/>
      <c r="J4057" s="612"/>
      <c r="N4057" s="668"/>
      <c r="P4057" s="618"/>
      <c r="Q4057" s="618"/>
      <c r="R4057" s="618"/>
      <c r="S4057" s="618"/>
      <c r="T4057" s="618"/>
      <c r="U4057" s="618"/>
      <c r="V4057" s="618"/>
      <c r="W4057" s="618"/>
      <c r="X4057" s="618"/>
      <c r="Y4057" s="618"/>
      <c r="Z4057" s="618"/>
      <c r="AC4057" s="619"/>
      <c r="AD4057" s="620"/>
      <c r="AJ4057" s="668"/>
      <c r="AO4057" s="612"/>
      <c r="AP4057" s="612"/>
      <c r="AY4057" s="623"/>
      <c r="BD4057" s="611"/>
      <c r="BG4057" s="624"/>
      <c r="BH4057" s="625"/>
      <c r="BI4057" s="672"/>
      <c r="BO4057" s="612"/>
      <c r="BY4057" s="669"/>
      <c r="CA4057" s="669"/>
    </row>
    <row r="4058" spans="3:79" s="610" customFormat="1">
      <c r="C4058" s="611"/>
      <c r="D4058" s="612"/>
      <c r="E4058" s="613"/>
      <c r="F4058" s="614"/>
      <c r="J4058" s="612"/>
      <c r="N4058" s="668"/>
      <c r="P4058" s="618"/>
      <c r="Q4058" s="618"/>
      <c r="R4058" s="618"/>
      <c r="S4058" s="618"/>
      <c r="T4058" s="618"/>
      <c r="U4058" s="618"/>
      <c r="V4058" s="618"/>
      <c r="W4058" s="618"/>
      <c r="X4058" s="618"/>
      <c r="Y4058" s="618"/>
      <c r="Z4058" s="618"/>
      <c r="AC4058" s="619"/>
      <c r="AD4058" s="620"/>
      <c r="AJ4058" s="668"/>
      <c r="AO4058" s="612"/>
      <c r="AP4058" s="612"/>
      <c r="AY4058" s="623"/>
      <c r="BD4058" s="611"/>
      <c r="BG4058" s="624"/>
      <c r="BH4058" s="625"/>
      <c r="BI4058" s="672"/>
      <c r="BO4058" s="612"/>
      <c r="BY4058" s="669"/>
      <c r="CA4058" s="669"/>
    </row>
    <row r="4059" spans="3:79" s="610" customFormat="1">
      <c r="C4059" s="611"/>
      <c r="D4059" s="612"/>
      <c r="E4059" s="613"/>
      <c r="F4059" s="614"/>
      <c r="J4059" s="612"/>
      <c r="N4059" s="668"/>
      <c r="P4059" s="618"/>
      <c r="Q4059" s="618"/>
      <c r="R4059" s="618"/>
      <c r="S4059" s="618"/>
      <c r="T4059" s="618"/>
      <c r="U4059" s="618"/>
      <c r="V4059" s="618"/>
      <c r="W4059" s="618"/>
      <c r="X4059" s="618"/>
      <c r="Y4059" s="618"/>
      <c r="Z4059" s="618"/>
      <c r="AC4059" s="619"/>
      <c r="AD4059" s="620"/>
      <c r="AJ4059" s="668"/>
      <c r="AO4059" s="612"/>
      <c r="AP4059" s="612"/>
      <c r="AY4059" s="623"/>
      <c r="BD4059" s="611"/>
      <c r="BG4059" s="624"/>
      <c r="BH4059" s="625"/>
      <c r="BI4059" s="672"/>
      <c r="BO4059" s="612"/>
      <c r="BY4059" s="669"/>
      <c r="CA4059" s="669"/>
    </row>
    <row r="4060" spans="3:79" s="610" customFormat="1">
      <c r="C4060" s="611"/>
      <c r="D4060" s="612"/>
      <c r="E4060" s="613"/>
      <c r="F4060" s="614"/>
      <c r="J4060" s="612"/>
      <c r="N4060" s="668"/>
      <c r="P4060" s="618"/>
      <c r="Q4060" s="618"/>
      <c r="R4060" s="618"/>
      <c r="S4060" s="618"/>
      <c r="T4060" s="618"/>
      <c r="U4060" s="618"/>
      <c r="V4060" s="618"/>
      <c r="W4060" s="618"/>
      <c r="X4060" s="618"/>
      <c r="Y4060" s="618"/>
      <c r="Z4060" s="618"/>
      <c r="AC4060" s="619"/>
      <c r="AD4060" s="620"/>
      <c r="AJ4060" s="668"/>
      <c r="AO4060" s="612"/>
      <c r="AP4060" s="612"/>
      <c r="AY4060" s="623"/>
      <c r="BD4060" s="611"/>
      <c r="BG4060" s="624"/>
      <c r="BH4060" s="625"/>
      <c r="BI4060" s="672"/>
      <c r="BO4060" s="612"/>
      <c r="BY4060" s="669"/>
      <c r="CA4060" s="669"/>
    </row>
    <row r="4061" spans="3:79" s="610" customFormat="1">
      <c r="C4061" s="611"/>
      <c r="D4061" s="612"/>
      <c r="E4061" s="613"/>
      <c r="F4061" s="614"/>
      <c r="J4061" s="612"/>
      <c r="N4061" s="668"/>
      <c r="P4061" s="618"/>
      <c r="Q4061" s="618"/>
      <c r="R4061" s="618"/>
      <c r="S4061" s="618"/>
      <c r="T4061" s="618"/>
      <c r="U4061" s="618"/>
      <c r="V4061" s="618"/>
      <c r="W4061" s="618"/>
      <c r="X4061" s="618"/>
      <c r="Y4061" s="618"/>
      <c r="Z4061" s="618"/>
      <c r="AC4061" s="619"/>
      <c r="AD4061" s="620"/>
      <c r="AJ4061" s="668"/>
      <c r="AO4061" s="612"/>
      <c r="AP4061" s="612"/>
      <c r="AY4061" s="623"/>
      <c r="BD4061" s="611"/>
      <c r="BG4061" s="624"/>
      <c r="BH4061" s="625"/>
      <c r="BI4061" s="672"/>
      <c r="BO4061" s="612"/>
      <c r="BY4061" s="669"/>
      <c r="CA4061" s="669"/>
    </row>
    <row r="4062" spans="3:79" s="610" customFormat="1">
      <c r="C4062" s="611"/>
      <c r="D4062" s="612"/>
      <c r="E4062" s="613"/>
      <c r="F4062" s="614"/>
      <c r="J4062" s="612"/>
      <c r="N4062" s="668"/>
      <c r="P4062" s="618"/>
      <c r="Q4062" s="618"/>
      <c r="R4062" s="618"/>
      <c r="S4062" s="618"/>
      <c r="T4062" s="618"/>
      <c r="U4062" s="618"/>
      <c r="V4062" s="618"/>
      <c r="W4062" s="618"/>
      <c r="X4062" s="618"/>
      <c r="Y4062" s="618"/>
      <c r="Z4062" s="618"/>
      <c r="AC4062" s="619"/>
      <c r="AD4062" s="620"/>
      <c r="AJ4062" s="668"/>
      <c r="AO4062" s="612"/>
      <c r="AP4062" s="612"/>
      <c r="AY4062" s="623"/>
      <c r="BD4062" s="611"/>
      <c r="BG4062" s="624"/>
      <c r="BH4062" s="625"/>
      <c r="BI4062" s="672"/>
      <c r="BO4062" s="612"/>
      <c r="BY4062" s="669"/>
      <c r="CA4062" s="669"/>
    </row>
    <row r="4063" spans="3:79" s="610" customFormat="1">
      <c r="C4063" s="611"/>
      <c r="D4063" s="612"/>
      <c r="E4063" s="613"/>
      <c r="F4063" s="614"/>
      <c r="J4063" s="612"/>
      <c r="N4063" s="668"/>
      <c r="P4063" s="618"/>
      <c r="Q4063" s="618"/>
      <c r="R4063" s="618"/>
      <c r="S4063" s="618"/>
      <c r="T4063" s="618"/>
      <c r="U4063" s="618"/>
      <c r="V4063" s="618"/>
      <c r="W4063" s="618"/>
      <c r="X4063" s="618"/>
      <c r="Y4063" s="618"/>
      <c r="Z4063" s="618"/>
      <c r="AC4063" s="619"/>
      <c r="AD4063" s="620"/>
      <c r="AJ4063" s="668"/>
      <c r="AO4063" s="612"/>
      <c r="AP4063" s="612"/>
      <c r="AY4063" s="623"/>
      <c r="BD4063" s="611"/>
      <c r="BG4063" s="624"/>
      <c r="BH4063" s="625"/>
      <c r="BI4063" s="672"/>
      <c r="BO4063" s="612"/>
      <c r="BY4063" s="669"/>
      <c r="CA4063" s="669"/>
    </row>
    <row r="4064" spans="3:79" s="610" customFormat="1">
      <c r="C4064" s="611"/>
      <c r="D4064" s="612"/>
      <c r="E4064" s="613"/>
      <c r="F4064" s="614"/>
      <c r="J4064" s="612"/>
      <c r="N4064" s="668"/>
      <c r="P4064" s="618"/>
      <c r="Q4064" s="618"/>
      <c r="R4064" s="618"/>
      <c r="S4064" s="618"/>
      <c r="T4064" s="618"/>
      <c r="U4064" s="618"/>
      <c r="V4064" s="618"/>
      <c r="W4064" s="618"/>
      <c r="X4064" s="618"/>
      <c r="Y4064" s="618"/>
      <c r="Z4064" s="618"/>
      <c r="AC4064" s="619"/>
      <c r="AD4064" s="620"/>
      <c r="AJ4064" s="668"/>
      <c r="AO4064" s="612"/>
      <c r="AP4064" s="612"/>
      <c r="AY4064" s="623"/>
      <c r="BD4064" s="611"/>
      <c r="BG4064" s="624"/>
      <c r="BH4064" s="625"/>
      <c r="BI4064" s="672"/>
      <c r="BO4064" s="612"/>
      <c r="BY4064" s="669"/>
      <c r="CA4064" s="669"/>
    </row>
    <row r="4065" spans="3:79" s="610" customFormat="1">
      <c r="C4065" s="611"/>
      <c r="D4065" s="612"/>
      <c r="E4065" s="613"/>
      <c r="F4065" s="614"/>
      <c r="J4065" s="612"/>
      <c r="N4065" s="668"/>
      <c r="P4065" s="618"/>
      <c r="Q4065" s="618"/>
      <c r="R4065" s="618"/>
      <c r="S4065" s="618"/>
      <c r="T4065" s="618"/>
      <c r="U4065" s="618"/>
      <c r="V4065" s="618"/>
      <c r="W4065" s="618"/>
      <c r="X4065" s="618"/>
      <c r="Y4065" s="618"/>
      <c r="Z4065" s="618"/>
      <c r="AC4065" s="619"/>
      <c r="AD4065" s="620"/>
      <c r="AJ4065" s="668"/>
      <c r="AO4065" s="612"/>
      <c r="AP4065" s="612"/>
      <c r="AY4065" s="623"/>
      <c r="BD4065" s="611"/>
      <c r="BG4065" s="624"/>
      <c r="BH4065" s="625"/>
      <c r="BI4065" s="672"/>
      <c r="BO4065" s="612"/>
      <c r="BY4065" s="669"/>
      <c r="CA4065" s="669"/>
    </row>
    <row r="4066" spans="3:79" s="610" customFormat="1">
      <c r="C4066" s="611"/>
      <c r="D4066" s="612"/>
      <c r="E4066" s="613"/>
      <c r="F4066" s="614"/>
      <c r="J4066" s="612"/>
      <c r="N4066" s="668"/>
      <c r="P4066" s="618"/>
      <c r="Q4066" s="618"/>
      <c r="R4066" s="618"/>
      <c r="S4066" s="618"/>
      <c r="T4066" s="618"/>
      <c r="U4066" s="618"/>
      <c r="V4066" s="618"/>
      <c r="W4066" s="618"/>
      <c r="X4066" s="618"/>
      <c r="Y4066" s="618"/>
      <c r="Z4066" s="618"/>
      <c r="AC4066" s="619"/>
      <c r="AD4066" s="620"/>
      <c r="AJ4066" s="668"/>
      <c r="AO4066" s="612"/>
      <c r="AP4066" s="612"/>
      <c r="AY4066" s="623"/>
      <c r="BD4066" s="611"/>
      <c r="BG4066" s="624"/>
      <c r="BH4066" s="625"/>
      <c r="BI4066" s="672"/>
      <c r="BO4066" s="612"/>
      <c r="BY4066" s="669"/>
      <c r="CA4066" s="669"/>
    </row>
    <row r="4067" spans="3:79" s="610" customFormat="1">
      <c r="C4067" s="611"/>
      <c r="D4067" s="612"/>
      <c r="E4067" s="613"/>
      <c r="F4067" s="614"/>
      <c r="J4067" s="612"/>
      <c r="N4067" s="668"/>
      <c r="P4067" s="618"/>
      <c r="Q4067" s="618"/>
      <c r="R4067" s="618"/>
      <c r="S4067" s="618"/>
      <c r="T4067" s="618"/>
      <c r="U4067" s="618"/>
      <c r="V4067" s="618"/>
      <c r="W4067" s="618"/>
      <c r="X4067" s="618"/>
      <c r="Y4067" s="618"/>
      <c r="Z4067" s="618"/>
      <c r="AC4067" s="619"/>
      <c r="AD4067" s="620"/>
      <c r="AJ4067" s="668"/>
      <c r="AO4067" s="612"/>
      <c r="AP4067" s="612"/>
      <c r="AY4067" s="623"/>
      <c r="BD4067" s="611"/>
      <c r="BG4067" s="624"/>
      <c r="BH4067" s="625"/>
      <c r="BI4067" s="672"/>
      <c r="BO4067" s="612"/>
      <c r="BY4067" s="669"/>
      <c r="CA4067" s="669"/>
    </row>
    <row r="4068" spans="3:79" s="610" customFormat="1">
      <c r="C4068" s="611"/>
      <c r="D4068" s="612"/>
      <c r="E4068" s="613"/>
      <c r="F4068" s="614"/>
      <c r="J4068" s="612"/>
      <c r="N4068" s="668"/>
      <c r="P4068" s="618"/>
      <c r="Q4068" s="618"/>
      <c r="R4068" s="618"/>
      <c r="S4068" s="618"/>
      <c r="T4068" s="618"/>
      <c r="U4068" s="618"/>
      <c r="V4068" s="618"/>
      <c r="W4068" s="618"/>
      <c r="X4068" s="618"/>
      <c r="Y4068" s="618"/>
      <c r="Z4068" s="618"/>
      <c r="AC4068" s="619"/>
      <c r="AD4068" s="620"/>
      <c r="AJ4068" s="668"/>
      <c r="AO4068" s="612"/>
      <c r="AP4068" s="612"/>
      <c r="AY4068" s="623"/>
      <c r="BD4068" s="611"/>
      <c r="BG4068" s="624"/>
      <c r="BH4068" s="625"/>
      <c r="BI4068" s="672"/>
      <c r="BO4068" s="612"/>
      <c r="BY4068" s="669"/>
      <c r="CA4068" s="669"/>
    </row>
    <row r="4069" spans="3:79" s="610" customFormat="1">
      <c r="C4069" s="611"/>
      <c r="D4069" s="612"/>
      <c r="E4069" s="613"/>
      <c r="F4069" s="614"/>
      <c r="J4069" s="612"/>
      <c r="N4069" s="668"/>
      <c r="P4069" s="618"/>
      <c r="Q4069" s="618"/>
      <c r="R4069" s="618"/>
      <c r="S4069" s="618"/>
      <c r="T4069" s="618"/>
      <c r="U4069" s="618"/>
      <c r="V4069" s="618"/>
      <c r="W4069" s="618"/>
      <c r="X4069" s="618"/>
      <c r="Y4069" s="618"/>
      <c r="Z4069" s="618"/>
      <c r="AC4069" s="619"/>
      <c r="AD4069" s="620"/>
      <c r="AJ4069" s="668"/>
      <c r="AO4069" s="612"/>
      <c r="AP4069" s="612"/>
      <c r="AY4069" s="623"/>
      <c r="BD4069" s="611"/>
      <c r="BG4069" s="624"/>
      <c r="BH4069" s="625"/>
      <c r="BI4069" s="672"/>
      <c r="BO4069" s="612"/>
      <c r="BY4069" s="669"/>
      <c r="CA4069" s="669"/>
    </row>
    <row r="4070" spans="3:79" s="610" customFormat="1">
      <c r="C4070" s="611"/>
      <c r="D4070" s="612"/>
      <c r="E4070" s="613"/>
      <c r="F4070" s="614"/>
      <c r="J4070" s="612"/>
      <c r="N4070" s="668"/>
      <c r="P4070" s="618"/>
      <c r="Q4070" s="618"/>
      <c r="R4070" s="618"/>
      <c r="S4070" s="618"/>
      <c r="T4070" s="618"/>
      <c r="U4070" s="618"/>
      <c r="V4070" s="618"/>
      <c r="W4070" s="618"/>
      <c r="X4070" s="618"/>
      <c r="Y4070" s="618"/>
      <c r="Z4070" s="618"/>
      <c r="AC4070" s="619"/>
      <c r="AD4070" s="620"/>
      <c r="AJ4070" s="668"/>
      <c r="AO4070" s="612"/>
      <c r="AP4070" s="612"/>
      <c r="AY4070" s="623"/>
      <c r="BD4070" s="611"/>
      <c r="BG4070" s="624"/>
      <c r="BH4070" s="625"/>
      <c r="BI4070" s="672"/>
      <c r="BO4070" s="612"/>
      <c r="BY4070" s="669"/>
      <c r="CA4070" s="669"/>
    </row>
    <row r="4071" spans="3:79" s="610" customFormat="1">
      <c r="C4071" s="611"/>
      <c r="D4071" s="612"/>
      <c r="E4071" s="613"/>
      <c r="F4071" s="614"/>
      <c r="J4071" s="612"/>
      <c r="N4071" s="668"/>
      <c r="P4071" s="618"/>
      <c r="Q4071" s="618"/>
      <c r="R4071" s="618"/>
      <c r="S4071" s="618"/>
      <c r="T4071" s="618"/>
      <c r="U4071" s="618"/>
      <c r="V4071" s="618"/>
      <c r="W4071" s="618"/>
      <c r="X4071" s="618"/>
      <c r="Y4071" s="618"/>
      <c r="Z4071" s="618"/>
      <c r="AC4071" s="619"/>
      <c r="AD4071" s="620"/>
      <c r="AJ4071" s="668"/>
      <c r="AO4071" s="612"/>
      <c r="AP4071" s="612"/>
      <c r="AY4071" s="623"/>
      <c r="BD4071" s="611"/>
      <c r="BG4071" s="624"/>
      <c r="BH4071" s="625"/>
      <c r="BI4071" s="672"/>
      <c r="BO4071" s="612"/>
      <c r="BY4071" s="669"/>
      <c r="CA4071" s="669"/>
    </row>
    <row r="4072" spans="3:79" s="610" customFormat="1">
      <c r="C4072" s="611"/>
      <c r="D4072" s="612"/>
      <c r="E4072" s="613"/>
      <c r="F4072" s="614"/>
      <c r="J4072" s="612"/>
      <c r="N4072" s="668"/>
      <c r="P4072" s="618"/>
      <c r="Q4072" s="618"/>
      <c r="R4072" s="618"/>
      <c r="S4072" s="618"/>
      <c r="T4072" s="618"/>
      <c r="U4072" s="618"/>
      <c r="V4072" s="618"/>
      <c r="W4072" s="618"/>
      <c r="X4072" s="618"/>
      <c r="Y4072" s="618"/>
      <c r="Z4072" s="618"/>
      <c r="AC4072" s="619"/>
      <c r="AD4072" s="620"/>
      <c r="AJ4072" s="668"/>
      <c r="AO4072" s="612"/>
      <c r="AP4072" s="612"/>
      <c r="AY4072" s="623"/>
      <c r="BD4072" s="611"/>
      <c r="BG4072" s="624"/>
      <c r="BH4072" s="625"/>
      <c r="BI4072" s="672"/>
      <c r="BO4072" s="612"/>
      <c r="BY4072" s="669"/>
      <c r="CA4072" s="669"/>
    </row>
    <row r="4073" spans="3:79" s="610" customFormat="1">
      <c r="C4073" s="611"/>
      <c r="D4073" s="612"/>
      <c r="E4073" s="613"/>
      <c r="F4073" s="614"/>
      <c r="J4073" s="612"/>
      <c r="N4073" s="668"/>
      <c r="P4073" s="618"/>
      <c r="Q4073" s="618"/>
      <c r="R4073" s="618"/>
      <c r="S4073" s="618"/>
      <c r="T4073" s="618"/>
      <c r="U4073" s="618"/>
      <c r="V4073" s="618"/>
      <c r="W4073" s="618"/>
      <c r="X4073" s="618"/>
      <c r="Y4073" s="618"/>
      <c r="Z4073" s="618"/>
      <c r="AC4073" s="619"/>
      <c r="AD4073" s="620"/>
      <c r="AJ4073" s="668"/>
      <c r="AO4073" s="612"/>
      <c r="AP4073" s="612"/>
      <c r="AY4073" s="623"/>
      <c r="BD4073" s="611"/>
      <c r="BG4073" s="624"/>
      <c r="BH4073" s="625"/>
      <c r="BI4073" s="672"/>
      <c r="BO4073" s="612"/>
      <c r="BY4073" s="669"/>
      <c r="CA4073" s="669"/>
    </row>
    <row r="4074" spans="3:79" s="610" customFormat="1">
      <c r="C4074" s="611"/>
      <c r="D4074" s="612"/>
      <c r="E4074" s="613"/>
      <c r="F4074" s="614"/>
      <c r="J4074" s="612"/>
      <c r="N4074" s="668"/>
      <c r="P4074" s="618"/>
      <c r="Q4074" s="618"/>
      <c r="R4074" s="618"/>
      <c r="S4074" s="618"/>
      <c r="T4074" s="618"/>
      <c r="U4074" s="618"/>
      <c r="V4074" s="618"/>
      <c r="W4074" s="618"/>
      <c r="X4074" s="618"/>
      <c r="Y4074" s="618"/>
      <c r="Z4074" s="618"/>
      <c r="AC4074" s="619"/>
      <c r="AD4074" s="620"/>
      <c r="AJ4074" s="668"/>
      <c r="AO4074" s="612"/>
      <c r="AP4074" s="612"/>
      <c r="AY4074" s="623"/>
      <c r="BD4074" s="611"/>
      <c r="BG4074" s="624"/>
      <c r="BH4074" s="625"/>
      <c r="BI4074" s="672"/>
      <c r="BO4074" s="612"/>
      <c r="BY4074" s="669"/>
      <c r="CA4074" s="669"/>
    </row>
    <row r="4075" spans="3:79" s="610" customFormat="1">
      <c r="C4075" s="611"/>
      <c r="D4075" s="612"/>
      <c r="E4075" s="613"/>
      <c r="F4075" s="614"/>
      <c r="J4075" s="612"/>
      <c r="N4075" s="668"/>
      <c r="P4075" s="618"/>
      <c r="Q4075" s="618"/>
      <c r="R4075" s="618"/>
      <c r="S4075" s="618"/>
      <c r="T4075" s="618"/>
      <c r="U4075" s="618"/>
      <c r="V4075" s="618"/>
      <c r="W4075" s="618"/>
      <c r="X4075" s="618"/>
      <c r="Y4075" s="618"/>
      <c r="Z4075" s="618"/>
      <c r="AC4075" s="619"/>
      <c r="AD4075" s="620"/>
      <c r="AJ4075" s="668"/>
      <c r="AO4075" s="612"/>
      <c r="AP4075" s="612"/>
      <c r="AY4075" s="623"/>
      <c r="BD4075" s="611"/>
      <c r="BG4075" s="624"/>
      <c r="BH4075" s="625"/>
      <c r="BI4075" s="672"/>
      <c r="BO4075" s="612"/>
      <c r="BY4075" s="669"/>
      <c r="CA4075" s="669"/>
    </row>
    <row r="4076" spans="3:79" s="610" customFormat="1">
      <c r="C4076" s="611"/>
      <c r="D4076" s="612"/>
      <c r="E4076" s="613"/>
      <c r="F4076" s="614"/>
      <c r="J4076" s="612"/>
      <c r="N4076" s="668"/>
      <c r="P4076" s="618"/>
      <c r="Q4076" s="618"/>
      <c r="R4076" s="618"/>
      <c r="S4076" s="618"/>
      <c r="T4076" s="618"/>
      <c r="U4076" s="618"/>
      <c r="V4076" s="618"/>
      <c r="W4076" s="618"/>
      <c r="X4076" s="618"/>
      <c r="Y4076" s="618"/>
      <c r="Z4076" s="618"/>
      <c r="AC4076" s="619"/>
      <c r="AD4076" s="620"/>
      <c r="AJ4076" s="668"/>
      <c r="AO4076" s="612"/>
      <c r="AP4076" s="612"/>
      <c r="AY4076" s="623"/>
      <c r="BD4076" s="611"/>
      <c r="BG4076" s="624"/>
      <c r="BH4076" s="625"/>
      <c r="BI4076" s="672"/>
      <c r="BO4076" s="612"/>
      <c r="BY4076" s="669"/>
      <c r="CA4076" s="669"/>
    </row>
    <row r="4077" spans="3:79" s="610" customFormat="1">
      <c r="C4077" s="611"/>
      <c r="D4077" s="612"/>
      <c r="E4077" s="613"/>
      <c r="F4077" s="614"/>
      <c r="J4077" s="612"/>
      <c r="N4077" s="668"/>
      <c r="P4077" s="618"/>
      <c r="Q4077" s="618"/>
      <c r="R4077" s="618"/>
      <c r="S4077" s="618"/>
      <c r="T4077" s="618"/>
      <c r="U4077" s="618"/>
      <c r="V4077" s="618"/>
      <c r="W4077" s="618"/>
      <c r="X4077" s="618"/>
      <c r="Y4077" s="618"/>
      <c r="Z4077" s="618"/>
      <c r="AC4077" s="619"/>
      <c r="AD4077" s="620"/>
      <c r="AJ4077" s="668"/>
      <c r="AO4077" s="612"/>
      <c r="AP4077" s="612"/>
      <c r="AY4077" s="623"/>
      <c r="BD4077" s="611"/>
      <c r="BG4077" s="624"/>
      <c r="BH4077" s="625"/>
      <c r="BI4077" s="672"/>
      <c r="BO4077" s="612"/>
      <c r="BY4077" s="669"/>
      <c r="CA4077" s="669"/>
    </row>
    <row r="4078" spans="3:79" s="610" customFormat="1">
      <c r="C4078" s="611"/>
      <c r="D4078" s="612"/>
      <c r="E4078" s="613"/>
      <c r="F4078" s="614"/>
      <c r="J4078" s="612"/>
      <c r="N4078" s="668"/>
      <c r="P4078" s="618"/>
      <c r="Q4078" s="618"/>
      <c r="R4078" s="618"/>
      <c r="S4078" s="618"/>
      <c r="T4078" s="618"/>
      <c r="U4078" s="618"/>
      <c r="V4078" s="618"/>
      <c r="W4078" s="618"/>
      <c r="X4078" s="618"/>
      <c r="Y4078" s="618"/>
      <c r="Z4078" s="618"/>
      <c r="AC4078" s="619"/>
      <c r="AD4078" s="620"/>
      <c r="AJ4078" s="668"/>
      <c r="AO4078" s="612"/>
      <c r="AP4078" s="612"/>
      <c r="AY4078" s="623"/>
      <c r="BD4078" s="611"/>
      <c r="BG4078" s="624"/>
      <c r="BH4078" s="625"/>
      <c r="BI4078" s="672"/>
      <c r="BO4078" s="612"/>
      <c r="BY4078" s="669"/>
      <c r="CA4078" s="669"/>
    </row>
    <row r="4079" spans="3:79" s="610" customFormat="1">
      <c r="C4079" s="611"/>
      <c r="D4079" s="612"/>
      <c r="E4079" s="613"/>
      <c r="F4079" s="614"/>
      <c r="J4079" s="612"/>
      <c r="N4079" s="668"/>
      <c r="P4079" s="618"/>
      <c r="Q4079" s="618"/>
      <c r="R4079" s="618"/>
      <c r="S4079" s="618"/>
      <c r="T4079" s="618"/>
      <c r="U4079" s="618"/>
      <c r="V4079" s="618"/>
      <c r="W4079" s="618"/>
      <c r="X4079" s="618"/>
      <c r="Y4079" s="618"/>
      <c r="Z4079" s="618"/>
      <c r="AC4079" s="619"/>
      <c r="AD4079" s="620"/>
      <c r="AJ4079" s="668"/>
      <c r="AO4079" s="612"/>
      <c r="AP4079" s="612"/>
      <c r="AY4079" s="623"/>
      <c r="BD4079" s="611"/>
      <c r="BG4079" s="624"/>
      <c r="BH4079" s="625"/>
      <c r="BI4079" s="672"/>
      <c r="BO4079" s="612"/>
      <c r="BY4079" s="669"/>
      <c r="CA4079" s="669"/>
    </row>
    <row r="4080" spans="3:79" s="610" customFormat="1">
      <c r="C4080" s="611"/>
      <c r="D4080" s="612"/>
      <c r="E4080" s="613"/>
      <c r="F4080" s="614"/>
      <c r="J4080" s="612"/>
      <c r="N4080" s="668"/>
      <c r="P4080" s="618"/>
      <c r="Q4080" s="618"/>
      <c r="R4080" s="618"/>
      <c r="S4080" s="618"/>
      <c r="T4080" s="618"/>
      <c r="U4080" s="618"/>
      <c r="V4080" s="618"/>
      <c r="W4080" s="618"/>
      <c r="X4080" s="618"/>
      <c r="Y4080" s="618"/>
      <c r="Z4080" s="618"/>
      <c r="AC4080" s="619"/>
      <c r="AD4080" s="620"/>
      <c r="AJ4080" s="668"/>
      <c r="AO4080" s="612"/>
      <c r="AP4080" s="612"/>
      <c r="AY4080" s="623"/>
      <c r="BD4080" s="611"/>
      <c r="BG4080" s="624"/>
      <c r="BH4080" s="625"/>
      <c r="BI4080" s="672"/>
      <c r="BO4080" s="612"/>
      <c r="BY4080" s="669"/>
      <c r="CA4080" s="669"/>
    </row>
    <row r="4081" spans="3:79" s="610" customFormat="1">
      <c r="C4081" s="611"/>
      <c r="D4081" s="612"/>
      <c r="E4081" s="613"/>
      <c r="F4081" s="614"/>
      <c r="J4081" s="612"/>
      <c r="N4081" s="668"/>
      <c r="P4081" s="618"/>
      <c r="Q4081" s="618"/>
      <c r="R4081" s="618"/>
      <c r="S4081" s="618"/>
      <c r="T4081" s="618"/>
      <c r="U4081" s="618"/>
      <c r="V4081" s="618"/>
      <c r="W4081" s="618"/>
      <c r="X4081" s="618"/>
      <c r="Y4081" s="618"/>
      <c r="Z4081" s="618"/>
      <c r="AC4081" s="619"/>
      <c r="AD4081" s="620"/>
      <c r="AJ4081" s="668"/>
      <c r="AO4081" s="612"/>
      <c r="AP4081" s="612"/>
      <c r="AY4081" s="623"/>
      <c r="BD4081" s="611"/>
      <c r="BG4081" s="624"/>
      <c r="BH4081" s="625"/>
      <c r="BI4081" s="672"/>
      <c r="BO4081" s="612"/>
      <c r="BY4081" s="669"/>
      <c r="CA4081" s="669"/>
    </row>
    <row r="4082" spans="3:79" s="610" customFormat="1">
      <c r="C4082" s="611"/>
      <c r="D4082" s="612"/>
      <c r="E4082" s="613"/>
      <c r="F4082" s="614"/>
      <c r="J4082" s="612"/>
      <c r="N4082" s="668"/>
      <c r="P4082" s="618"/>
      <c r="Q4082" s="618"/>
      <c r="R4082" s="618"/>
      <c r="S4082" s="618"/>
      <c r="T4082" s="618"/>
      <c r="U4082" s="618"/>
      <c r="V4082" s="618"/>
      <c r="W4082" s="618"/>
      <c r="X4082" s="618"/>
      <c r="Y4082" s="618"/>
      <c r="Z4082" s="618"/>
      <c r="AC4082" s="619"/>
      <c r="AD4082" s="620"/>
      <c r="AJ4082" s="668"/>
      <c r="AO4082" s="612"/>
      <c r="AP4082" s="612"/>
      <c r="AY4082" s="623"/>
      <c r="BD4082" s="611"/>
      <c r="BG4082" s="624"/>
      <c r="BH4082" s="625"/>
      <c r="BI4082" s="672"/>
      <c r="BO4082" s="612"/>
      <c r="BY4082" s="669"/>
      <c r="CA4082" s="669"/>
    </row>
    <row r="4083" spans="3:79" s="610" customFormat="1">
      <c r="C4083" s="611"/>
      <c r="D4083" s="612"/>
      <c r="E4083" s="613"/>
      <c r="F4083" s="614"/>
      <c r="J4083" s="612"/>
      <c r="N4083" s="668"/>
      <c r="P4083" s="618"/>
      <c r="Q4083" s="618"/>
      <c r="R4083" s="618"/>
      <c r="S4083" s="618"/>
      <c r="T4083" s="618"/>
      <c r="U4083" s="618"/>
      <c r="V4083" s="618"/>
      <c r="W4083" s="618"/>
      <c r="X4083" s="618"/>
      <c r="Y4083" s="618"/>
      <c r="Z4083" s="618"/>
      <c r="AC4083" s="619"/>
      <c r="AD4083" s="620"/>
      <c r="AJ4083" s="668"/>
      <c r="AO4083" s="612"/>
      <c r="AP4083" s="612"/>
      <c r="AY4083" s="623"/>
      <c r="BD4083" s="611"/>
      <c r="BG4083" s="624"/>
      <c r="BH4083" s="625"/>
      <c r="BI4083" s="672"/>
      <c r="BO4083" s="612"/>
      <c r="BY4083" s="669"/>
      <c r="CA4083" s="669"/>
    </row>
    <row r="4084" spans="3:79" s="610" customFormat="1">
      <c r="C4084" s="611"/>
      <c r="D4084" s="612"/>
      <c r="E4084" s="613"/>
      <c r="F4084" s="614"/>
      <c r="J4084" s="612"/>
      <c r="N4084" s="668"/>
      <c r="P4084" s="618"/>
      <c r="Q4084" s="618"/>
      <c r="R4084" s="618"/>
      <c r="S4084" s="618"/>
      <c r="T4084" s="618"/>
      <c r="U4084" s="618"/>
      <c r="V4084" s="618"/>
      <c r="W4084" s="618"/>
      <c r="X4084" s="618"/>
      <c r="Y4084" s="618"/>
      <c r="Z4084" s="618"/>
      <c r="AC4084" s="619"/>
      <c r="AD4084" s="620"/>
      <c r="AJ4084" s="668"/>
      <c r="AO4084" s="612"/>
      <c r="AP4084" s="612"/>
      <c r="AY4084" s="623"/>
      <c r="BD4084" s="611"/>
      <c r="BG4084" s="624"/>
      <c r="BH4084" s="625"/>
      <c r="BI4084" s="672"/>
      <c r="BO4084" s="612"/>
      <c r="BY4084" s="669"/>
      <c r="CA4084" s="669"/>
    </row>
    <row r="4085" spans="3:79" s="610" customFormat="1">
      <c r="C4085" s="611"/>
      <c r="D4085" s="612"/>
      <c r="E4085" s="613"/>
      <c r="F4085" s="614"/>
      <c r="J4085" s="612"/>
      <c r="N4085" s="668"/>
      <c r="P4085" s="618"/>
      <c r="Q4085" s="618"/>
      <c r="R4085" s="618"/>
      <c r="S4085" s="618"/>
      <c r="T4085" s="618"/>
      <c r="U4085" s="618"/>
      <c r="V4085" s="618"/>
      <c r="W4085" s="618"/>
      <c r="X4085" s="618"/>
      <c r="Y4085" s="618"/>
      <c r="Z4085" s="618"/>
      <c r="AC4085" s="619"/>
      <c r="AD4085" s="620"/>
      <c r="AJ4085" s="668"/>
      <c r="AO4085" s="612"/>
      <c r="AP4085" s="612"/>
      <c r="AY4085" s="623"/>
      <c r="BD4085" s="611"/>
      <c r="BG4085" s="624"/>
      <c r="BH4085" s="625"/>
      <c r="BI4085" s="672"/>
      <c r="BO4085" s="612"/>
      <c r="BY4085" s="669"/>
      <c r="CA4085" s="669"/>
    </row>
    <row r="4086" spans="3:79" s="610" customFormat="1">
      <c r="C4086" s="611"/>
      <c r="D4086" s="612"/>
      <c r="E4086" s="613"/>
      <c r="F4086" s="614"/>
      <c r="J4086" s="612"/>
      <c r="N4086" s="668"/>
      <c r="P4086" s="618"/>
      <c r="Q4086" s="618"/>
      <c r="R4086" s="618"/>
      <c r="S4086" s="618"/>
      <c r="T4086" s="618"/>
      <c r="U4086" s="618"/>
      <c r="V4086" s="618"/>
      <c r="W4086" s="618"/>
      <c r="X4086" s="618"/>
      <c r="Y4086" s="618"/>
      <c r="Z4086" s="618"/>
      <c r="AC4086" s="619"/>
      <c r="AD4086" s="620"/>
      <c r="AJ4086" s="668"/>
      <c r="AO4086" s="612"/>
      <c r="AP4086" s="612"/>
      <c r="AY4086" s="623"/>
      <c r="BD4086" s="611"/>
      <c r="BG4086" s="624"/>
      <c r="BH4086" s="625"/>
      <c r="BI4086" s="672"/>
      <c r="BO4086" s="612"/>
      <c r="BY4086" s="669"/>
      <c r="CA4086" s="669"/>
    </row>
    <row r="4087" spans="3:79" s="610" customFormat="1">
      <c r="C4087" s="611"/>
      <c r="D4087" s="612"/>
      <c r="E4087" s="613"/>
      <c r="F4087" s="614"/>
      <c r="J4087" s="612"/>
      <c r="N4087" s="668"/>
      <c r="P4087" s="618"/>
      <c r="Q4087" s="618"/>
      <c r="R4087" s="618"/>
      <c r="S4087" s="618"/>
      <c r="T4087" s="618"/>
      <c r="U4087" s="618"/>
      <c r="V4087" s="618"/>
      <c r="W4087" s="618"/>
      <c r="X4087" s="618"/>
      <c r="Y4087" s="618"/>
      <c r="Z4087" s="618"/>
      <c r="AC4087" s="619"/>
      <c r="AD4087" s="620"/>
      <c r="AJ4087" s="668"/>
      <c r="AO4087" s="612"/>
      <c r="AP4087" s="612"/>
      <c r="AY4087" s="623"/>
      <c r="BD4087" s="611"/>
      <c r="BG4087" s="624"/>
      <c r="BH4087" s="625"/>
      <c r="BI4087" s="672"/>
      <c r="BO4087" s="612"/>
      <c r="BY4087" s="669"/>
      <c r="CA4087" s="669"/>
    </row>
    <row r="4088" spans="3:79" s="610" customFormat="1">
      <c r="C4088" s="611"/>
      <c r="D4088" s="612"/>
      <c r="E4088" s="613"/>
      <c r="F4088" s="614"/>
      <c r="J4088" s="612"/>
      <c r="N4088" s="668"/>
      <c r="P4088" s="618"/>
      <c r="Q4088" s="618"/>
      <c r="R4088" s="618"/>
      <c r="S4088" s="618"/>
      <c r="T4088" s="618"/>
      <c r="U4088" s="618"/>
      <c r="V4088" s="618"/>
      <c r="W4088" s="618"/>
      <c r="X4088" s="618"/>
      <c r="Y4088" s="618"/>
      <c r="Z4088" s="618"/>
      <c r="AC4088" s="619"/>
      <c r="AD4088" s="620"/>
      <c r="AJ4088" s="668"/>
      <c r="AO4088" s="612"/>
      <c r="AP4088" s="612"/>
      <c r="AY4088" s="623"/>
      <c r="BD4088" s="611"/>
      <c r="BG4088" s="624"/>
      <c r="BH4088" s="625"/>
      <c r="BI4088" s="672"/>
      <c r="BO4088" s="612"/>
      <c r="BY4088" s="669"/>
      <c r="CA4088" s="669"/>
    </row>
    <row r="4089" spans="3:79" s="610" customFormat="1">
      <c r="C4089" s="611"/>
      <c r="D4089" s="612"/>
      <c r="E4089" s="613"/>
      <c r="F4089" s="614"/>
      <c r="J4089" s="612"/>
      <c r="N4089" s="668"/>
      <c r="P4089" s="618"/>
      <c r="Q4089" s="618"/>
      <c r="R4089" s="618"/>
      <c r="S4089" s="618"/>
      <c r="T4089" s="618"/>
      <c r="U4089" s="618"/>
      <c r="V4089" s="618"/>
      <c r="W4089" s="618"/>
      <c r="X4089" s="618"/>
      <c r="Y4089" s="618"/>
      <c r="Z4089" s="618"/>
      <c r="AC4089" s="619"/>
      <c r="AD4089" s="620"/>
      <c r="AJ4089" s="668"/>
      <c r="AO4089" s="612"/>
      <c r="AP4089" s="612"/>
      <c r="AY4089" s="623"/>
      <c r="BD4089" s="611"/>
      <c r="BG4089" s="624"/>
      <c r="BH4089" s="625"/>
      <c r="BI4089" s="672"/>
      <c r="BO4089" s="612"/>
      <c r="BY4089" s="669"/>
      <c r="CA4089" s="669"/>
    </row>
    <row r="4090" spans="3:79" s="610" customFormat="1">
      <c r="C4090" s="611"/>
      <c r="D4090" s="612"/>
      <c r="E4090" s="613"/>
      <c r="F4090" s="614"/>
      <c r="J4090" s="612"/>
      <c r="N4090" s="668"/>
      <c r="P4090" s="618"/>
      <c r="Q4090" s="618"/>
      <c r="R4090" s="618"/>
      <c r="S4090" s="618"/>
      <c r="T4090" s="618"/>
      <c r="U4090" s="618"/>
      <c r="V4090" s="618"/>
      <c r="W4090" s="618"/>
      <c r="X4090" s="618"/>
      <c r="Y4090" s="618"/>
      <c r="Z4090" s="618"/>
      <c r="AC4090" s="619"/>
      <c r="AD4090" s="620"/>
      <c r="AJ4090" s="668"/>
      <c r="AO4090" s="612"/>
      <c r="AP4090" s="612"/>
      <c r="AY4090" s="623"/>
      <c r="BD4090" s="611"/>
      <c r="BG4090" s="624"/>
      <c r="BH4090" s="625"/>
      <c r="BI4090" s="672"/>
      <c r="BO4090" s="612"/>
      <c r="BY4090" s="669"/>
      <c r="CA4090" s="669"/>
    </row>
    <row r="4091" spans="3:79" s="610" customFormat="1">
      <c r="C4091" s="611"/>
      <c r="D4091" s="612"/>
      <c r="E4091" s="613"/>
      <c r="F4091" s="614"/>
      <c r="J4091" s="612"/>
      <c r="N4091" s="668"/>
      <c r="P4091" s="618"/>
      <c r="Q4091" s="618"/>
      <c r="R4091" s="618"/>
      <c r="S4091" s="618"/>
      <c r="T4091" s="618"/>
      <c r="U4091" s="618"/>
      <c r="V4091" s="618"/>
      <c r="W4091" s="618"/>
      <c r="X4091" s="618"/>
      <c r="Y4091" s="618"/>
      <c r="Z4091" s="618"/>
      <c r="AC4091" s="619"/>
      <c r="AD4091" s="620"/>
      <c r="AJ4091" s="668"/>
      <c r="AO4091" s="612"/>
      <c r="AP4091" s="612"/>
      <c r="AY4091" s="623"/>
      <c r="BD4091" s="611"/>
      <c r="BG4091" s="624"/>
      <c r="BH4091" s="625"/>
      <c r="BI4091" s="672"/>
      <c r="BO4091" s="612"/>
      <c r="BY4091" s="669"/>
      <c r="CA4091" s="669"/>
    </row>
    <row r="4092" spans="3:79" s="610" customFormat="1">
      <c r="C4092" s="611"/>
      <c r="D4092" s="612"/>
      <c r="E4092" s="613"/>
      <c r="F4092" s="614"/>
      <c r="J4092" s="612"/>
      <c r="N4092" s="668"/>
      <c r="P4092" s="618"/>
      <c r="Q4092" s="618"/>
      <c r="R4092" s="618"/>
      <c r="S4092" s="618"/>
      <c r="T4092" s="618"/>
      <c r="U4092" s="618"/>
      <c r="V4092" s="618"/>
      <c r="W4092" s="618"/>
      <c r="X4092" s="618"/>
      <c r="Y4092" s="618"/>
      <c r="Z4092" s="618"/>
      <c r="AC4092" s="619"/>
      <c r="AD4092" s="620"/>
      <c r="AJ4092" s="668"/>
      <c r="AO4092" s="612"/>
      <c r="AP4092" s="612"/>
      <c r="AY4092" s="623"/>
      <c r="BD4092" s="611"/>
      <c r="BG4092" s="624"/>
      <c r="BH4092" s="625"/>
      <c r="BI4092" s="672"/>
      <c r="BO4092" s="612"/>
      <c r="BY4092" s="669"/>
      <c r="CA4092" s="669"/>
    </row>
    <row r="4093" spans="3:79" s="610" customFormat="1">
      <c r="C4093" s="611"/>
      <c r="D4093" s="612"/>
      <c r="E4093" s="613"/>
      <c r="F4093" s="614"/>
      <c r="J4093" s="612"/>
      <c r="N4093" s="668"/>
      <c r="P4093" s="618"/>
      <c r="Q4093" s="618"/>
      <c r="R4093" s="618"/>
      <c r="S4093" s="618"/>
      <c r="T4093" s="618"/>
      <c r="U4093" s="618"/>
      <c r="V4093" s="618"/>
      <c r="W4093" s="618"/>
      <c r="X4093" s="618"/>
      <c r="Y4093" s="618"/>
      <c r="Z4093" s="618"/>
      <c r="AC4093" s="619"/>
      <c r="AD4093" s="620"/>
      <c r="AJ4093" s="668"/>
      <c r="AO4093" s="612"/>
      <c r="AP4093" s="612"/>
      <c r="AY4093" s="623"/>
      <c r="BD4093" s="611"/>
      <c r="BG4093" s="624"/>
      <c r="BH4093" s="625"/>
      <c r="BI4093" s="672"/>
      <c r="BO4093" s="612"/>
      <c r="BY4093" s="669"/>
      <c r="CA4093" s="669"/>
    </row>
    <row r="4094" spans="3:79" s="610" customFormat="1">
      <c r="C4094" s="611"/>
      <c r="D4094" s="612"/>
      <c r="E4094" s="613"/>
      <c r="F4094" s="614"/>
      <c r="J4094" s="612"/>
      <c r="N4094" s="668"/>
      <c r="P4094" s="618"/>
      <c r="Q4094" s="618"/>
      <c r="R4094" s="618"/>
      <c r="S4094" s="618"/>
      <c r="T4094" s="618"/>
      <c r="U4094" s="618"/>
      <c r="V4094" s="618"/>
      <c r="W4094" s="618"/>
      <c r="X4094" s="618"/>
      <c r="Y4094" s="618"/>
      <c r="Z4094" s="618"/>
      <c r="AC4094" s="619"/>
      <c r="AD4094" s="620"/>
      <c r="AJ4094" s="668"/>
      <c r="AO4094" s="612"/>
      <c r="AP4094" s="612"/>
      <c r="AY4094" s="623"/>
      <c r="BD4094" s="611"/>
      <c r="BG4094" s="624"/>
      <c r="BH4094" s="625"/>
      <c r="BI4094" s="672"/>
      <c r="BO4094" s="612"/>
      <c r="BY4094" s="669"/>
      <c r="CA4094" s="669"/>
    </row>
    <row r="4095" spans="3:79" s="610" customFormat="1">
      <c r="C4095" s="611"/>
      <c r="D4095" s="612"/>
      <c r="E4095" s="613"/>
      <c r="F4095" s="614"/>
      <c r="J4095" s="612"/>
      <c r="N4095" s="668"/>
      <c r="P4095" s="618"/>
      <c r="Q4095" s="618"/>
      <c r="R4095" s="618"/>
      <c r="S4095" s="618"/>
      <c r="T4095" s="618"/>
      <c r="U4095" s="618"/>
      <c r="V4095" s="618"/>
      <c r="W4095" s="618"/>
      <c r="X4095" s="618"/>
      <c r="Y4095" s="618"/>
      <c r="Z4095" s="618"/>
      <c r="AC4095" s="619"/>
      <c r="AD4095" s="620"/>
      <c r="AJ4095" s="668"/>
      <c r="AO4095" s="612"/>
      <c r="AP4095" s="612"/>
      <c r="AY4095" s="623"/>
      <c r="BD4095" s="611"/>
      <c r="BG4095" s="624"/>
      <c r="BH4095" s="625"/>
      <c r="BI4095" s="672"/>
      <c r="BO4095" s="612"/>
      <c r="BY4095" s="669"/>
      <c r="CA4095" s="669"/>
    </row>
    <row r="4096" spans="3:79" s="610" customFormat="1">
      <c r="C4096" s="611"/>
      <c r="D4096" s="612"/>
      <c r="E4096" s="613"/>
      <c r="F4096" s="614"/>
      <c r="J4096" s="612"/>
      <c r="N4096" s="668"/>
      <c r="P4096" s="618"/>
      <c r="Q4096" s="618"/>
      <c r="R4096" s="618"/>
      <c r="S4096" s="618"/>
      <c r="T4096" s="618"/>
      <c r="U4096" s="618"/>
      <c r="V4096" s="618"/>
      <c r="W4096" s="618"/>
      <c r="X4096" s="618"/>
      <c r="Y4096" s="618"/>
      <c r="Z4096" s="618"/>
      <c r="AC4096" s="619"/>
      <c r="AD4096" s="620"/>
      <c r="AJ4096" s="668"/>
      <c r="AO4096" s="612"/>
      <c r="AP4096" s="612"/>
      <c r="AY4096" s="623"/>
      <c r="BD4096" s="611"/>
      <c r="BG4096" s="624"/>
      <c r="BH4096" s="625"/>
      <c r="BI4096" s="672"/>
      <c r="BO4096" s="612"/>
      <c r="BY4096" s="669"/>
      <c r="CA4096" s="669"/>
    </row>
    <row r="4097" spans="3:79" s="610" customFormat="1">
      <c r="C4097" s="611"/>
      <c r="D4097" s="612"/>
      <c r="E4097" s="613"/>
      <c r="F4097" s="614"/>
      <c r="J4097" s="612"/>
      <c r="N4097" s="668"/>
      <c r="P4097" s="618"/>
      <c r="Q4097" s="618"/>
      <c r="R4097" s="618"/>
      <c r="S4097" s="618"/>
      <c r="T4097" s="618"/>
      <c r="U4097" s="618"/>
      <c r="V4097" s="618"/>
      <c r="W4097" s="618"/>
      <c r="X4097" s="618"/>
      <c r="Y4097" s="618"/>
      <c r="Z4097" s="618"/>
      <c r="AC4097" s="619"/>
      <c r="AD4097" s="620"/>
      <c r="AJ4097" s="668"/>
      <c r="AO4097" s="612"/>
      <c r="AP4097" s="612"/>
      <c r="AY4097" s="623"/>
      <c r="BD4097" s="611"/>
      <c r="BG4097" s="624"/>
      <c r="BH4097" s="625"/>
      <c r="BI4097" s="672"/>
      <c r="BO4097" s="612"/>
      <c r="BY4097" s="669"/>
      <c r="CA4097" s="669"/>
    </row>
    <row r="4098" spans="3:79" s="610" customFormat="1">
      <c r="C4098" s="611"/>
      <c r="D4098" s="612"/>
      <c r="E4098" s="613"/>
      <c r="F4098" s="614"/>
      <c r="J4098" s="612"/>
      <c r="N4098" s="668"/>
      <c r="P4098" s="618"/>
      <c r="Q4098" s="618"/>
      <c r="R4098" s="618"/>
      <c r="S4098" s="618"/>
      <c r="T4098" s="618"/>
      <c r="U4098" s="618"/>
      <c r="V4098" s="618"/>
      <c r="W4098" s="618"/>
      <c r="X4098" s="618"/>
      <c r="Y4098" s="618"/>
      <c r="Z4098" s="618"/>
      <c r="AC4098" s="619"/>
      <c r="AD4098" s="620"/>
      <c r="AJ4098" s="668"/>
      <c r="AO4098" s="612"/>
      <c r="AP4098" s="612"/>
      <c r="AY4098" s="623"/>
      <c r="BD4098" s="611"/>
      <c r="BG4098" s="624"/>
      <c r="BH4098" s="625"/>
      <c r="BI4098" s="672"/>
      <c r="BO4098" s="612"/>
      <c r="BY4098" s="669"/>
      <c r="CA4098" s="669"/>
    </row>
    <row r="4099" spans="3:79" s="610" customFormat="1">
      <c r="C4099" s="611"/>
      <c r="D4099" s="612"/>
      <c r="E4099" s="613"/>
      <c r="F4099" s="614"/>
      <c r="J4099" s="612"/>
      <c r="N4099" s="668"/>
      <c r="P4099" s="618"/>
      <c r="Q4099" s="618"/>
      <c r="R4099" s="618"/>
      <c r="S4099" s="618"/>
      <c r="T4099" s="618"/>
      <c r="U4099" s="618"/>
      <c r="V4099" s="618"/>
      <c r="W4099" s="618"/>
      <c r="X4099" s="618"/>
      <c r="Y4099" s="618"/>
      <c r="Z4099" s="618"/>
      <c r="AC4099" s="619"/>
      <c r="AD4099" s="620"/>
      <c r="AJ4099" s="668"/>
      <c r="AO4099" s="612"/>
      <c r="AP4099" s="612"/>
      <c r="AY4099" s="623"/>
      <c r="BD4099" s="611"/>
      <c r="BG4099" s="624"/>
      <c r="BH4099" s="625"/>
      <c r="BI4099" s="672"/>
      <c r="BO4099" s="612"/>
      <c r="BY4099" s="669"/>
      <c r="CA4099" s="669"/>
    </row>
    <row r="4100" spans="3:79" s="610" customFormat="1">
      <c r="C4100" s="611"/>
      <c r="D4100" s="612"/>
      <c r="E4100" s="613"/>
      <c r="F4100" s="614"/>
      <c r="J4100" s="612"/>
      <c r="N4100" s="668"/>
      <c r="P4100" s="618"/>
      <c r="Q4100" s="618"/>
      <c r="R4100" s="618"/>
      <c r="S4100" s="618"/>
      <c r="T4100" s="618"/>
      <c r="U4100" s="618"/>
      <c r="V4100" s="618"/>
      <c r="W4100" s="618"/>
      <c r="X4100" s="618"/>
      <c r="Y4100" s="618"/>
      <c r="Z4100" s="618"/>
      <c r="AC4100" s="619"/>
      <c r="AD4100" s="620"/>
      <c r="AJ4100" s="668"/>
      <c r="AO4100" s="612"/>
      <c r="AP4100" s="612"/>
      <c r="AY4100" s="623"/>
      <c r="BD4100" s="611"/>
      <c r="BG4100" s="624"/>
      <c r="BH4100" s="625"/>
      <c r="BI4100" s="672"/>
      <c r="BO4100" s="612"/>
      <c r="BY4100" s="669"/>
      <c r="CA4100" s="669"/>
    </row>
    <row r="4101" spans="3:79" s="610" customFormat="1">
      <c r="C4101" s="611"/>
      <c r="D4101" s="612"/>
      <c r="E4101" s="613"/>
      <c r="F4101" s="614"/>
      <c r="J4101" s="612"/>
      <c r="N4101" s="668"/>
      <c r="P4101" s="618"/>
      <c r="Q4101" s="618"/>
      <c r="R4101" s="618"/>
      <c r="S4101" s="618"/>
      <c r="T4101" s="618"/>
      <c r="U4101" s="618"/>
      <c r="V4101" s="618"/>
      <c r="W4101" s="618"/>
      <c r="X4101" s="618"/>
      <c r="Y4101" s="618"/>
      <c r="Z4101" s="618"/>
      <c r="AC4101" s="619"/>
      <c r="AD4101" s="620"/>
      <c r="AJ4101" s="668"/>
      <c r="AO4101" s="612"/>
      <c r="AP4101" s="612"/>
      <c r="AY4101" s="623"/>
      <c r="BD4101" s="611"/>
      <c r="BG4101" s="624"/>
      <c r="BH4101" s="625"/>
      <c r="BI4101" s="672"/>
      <c r="BO4101" s="612"/>
      <c r="BY4101" s="669"/>
      <c r="CA4101" s="669"/>
    </row>
    <row r="4102" spans="3:79" s="610" customFormat="1">
      <c r="C4102" s="611"/>
      <c r="D4102" s="612"/>
      <c r="E4102" s="613"/>
      <c r="F4102" s="614"/>
      <c r="J4102" s="612"/>
      <c r="N4102" s="668"/>
      <c r="P4102" s="618"/>
      <c r="Q4102" s="618"/>
      <c r="R4102" s="618"/>
      <c r="S4102" s="618"/>
      <c r="T4102" s="618"/>
      <c r="U4102" s="618"/>
      <c r="V4102" s="618"/>
      <c r="W4102" s="618"/>
      <c r="X4102" s="618"/>
      <c r="Y4102" s="618"/>
      <c r="Z4102" s="618"/>
      <c r="AC4102" s="619"/>
      <c r="AD4102" s="620"/>
      <c r="AJ4102" s="668"/>
      <c r="AO4102" s="612"/>
      <c r="AP4102" s="612"/>
      <c r="AY4102" s="623"/>
      <c r="BD4102" s="611"/>
      <c r="BG4102" s="624"/>
      <c r="BH4102" s="625"/>
      <c r="BI4102" s="672"/>
      <c r="BO4102" s="612"/>
      <c r="BY4102" s="669"/>
      <c r="CA4102" s="669"/>
    </row>
    <row r="4103" spans="3:79" s="610" customFormat="1">
      <c r="C4103" s="611"/>
      <c r="D4103" s="612"/>
      <c r="E4103" s="613"/>
      <c r="F4103" s="614"/>
      <c r="J4103" s="612"/>
      <c r="N4103" s="668"/>
      <c r="P4103" s="618"/>
      <c r="Q4103" s="618"/>
      <c r="R4103" s="618"/>
      <c r="S4103" s="618"/>
      <c r="T4103" s="618"/>
      <c r="U4103" s="618"/>
      <c r="V4103" s="618"/>
      <c r="W4103" s="618"/>
      <c r="X4103" s="618"/>
      <c r="Y4103" s="618"/>
      <c r="Z4103" s="618"/>
      <c r="AC4103" s="619"/>
      <c r="AD4103" s="620"/>
      <c r="AJ4103" s="668"/>
      <c r="AO4103" s="612"/>
      <c r="AP4103" s="612"/>
      <c r="AY4103" s="623"/>
      <c r="BD4103" s="611"/>
      <c r="BG4103" s="624"/>
      <c r="BH4103" s="625"/>
      <c r="BI4103" s="672"/>
      <c r="BO4103" s="612"/>
      <c r="BY4103" s="669"/>
      <c r="CA4103" s="669"/>
    </row>
    <row r="4104" spans="3:79" s="610" customFormat="1">
      <c r="C4104" s="611"/>
      <c r="D4104" s="612"/>
      <c r="E4104" s="613"/>
      <c r="F4104" s="614"/>
      <c r="J4104" s="612"/>
      <c r="N4104" s="668"/>
      <c r="P4104" s="618"/>
      <c r="Q4104" s="618"/>
      <c r="R4104" s="618"/>
      <c r="S4104" s="618"/>
      <c r="T4104" s="618"/>
      <c r="U4104" s="618"/>
      <c r="V4104" s="618"/>
      <c r="W4104" s="618"/>
      <c r="X4104" s="618"/>
      <c r="Y4104" s="618"/>
      <c r="Z4104" s="618"/>
      <c r="AC4104" s="619"/>
      <c r="AD4104" s="620"/>
      <c r="AJ4104" s="668"/>
      <c r="AO4104" s="612"/>
      <c r="AP4104" s="612"/>
      <c r="AY4104" s="623"/>
      <c r="BD4104" s="611"/>
      <c r="BG4104" s="624"/>
      <c r="BH4104" s="625"/>
      <c r="BI4104" s="672"/>
      <c r="BO4104" s="612"/>
      <c r="BY4104" s="669"/>
      <c r="CA4104" s="669"/>
    </row>
    <row r="4105" spans="3:79" s="610" customFormat="1">
      <c r="C4105" s="611"/>
      <c r="D4105" s="612"/>
      <c r="E4105" s="613"/>
      <c r="F4105" s="614"/>
      <c r="J4105" s="612"/>
      <c r="N4105" s="668"/>
      <c r="P4105" s="618"/>
      <c r="Q4105" s="618"/>
      <c r="R4105" s="618"/>
      <c r="S4105" s="618"/>
      <c r="T4105" s="618"/>
      <c r="U4105" s="618"/>
      <c r="V4105" s="618"/>
      <c r="W4105" s="618"/>
      <c r="X4105" s="618"/>
      <c r="Y4105" s="618"/>
      <c r="Z4105" s="618"/>
      <c r="AC4105" s="619"/>
      <c r="AD4105" s="620"/>
      <c r="AJ4105" s="668"/>
      <c r="AO4105" s="612"/>
      <c r="AP4105" s="612"/>
      <c r="AY4105" s="623"/>
      <c r="BD4105" s="611"/>
      <c r="BG4105" s="624"/>
      <c r="BH4105" s="625"/>
      <c r="BI4105" s="672"/>
      <c r="BO4105" s="612"/>
      <c r="BY4105" s="669"/>
      <c r="CA4105" s="669"/>
    </row>
    <row r="4106" spans="3:79" s="610" customFormat="1">
      <c r="C4106" s="611"/>
      <c r="D4106" s="612"/>
      <c r="E4106" s="613"/>
      <c r="F4106" s="614"/>
      <c r="J4106" s="612"/>
      <c r="N4106" s="668"/>
      <c r="P4106" s="618"/>
      <c r="Q4106" s="618"/>
      <c r="R4106" s="618"/>
      <c r="S4106" s="618"/>
      <c r="T4106" s="618"/>
      <c r="U4106" s="618"/>
      <c r="V4106" s="618"/>
      <c r="W4106" s="618"/>
      <c r="X4106" s="618"/>
      <c r="Y4106" s="618"/>
      <c r="Z4106" s="618"/>
      <c r="AC4106" s="619"/>
      <c r="AD4106" s="620"/>
      <c r="AJ4106" s="668"/>
      <c r="AO4106" s="612"/>
      <c r="AP4106" s="612"/>
      <c r="AY4106" s="623"/>
      <c r="BD4106" s="611"/>
      <c r="BG4106" s="624"/>
      <c r="BH4106" s="625"/>
      <c r="BI4106" s="672"/>
      <c r="BO4106" s="612"/>
      <c r="BY4106" s="669"/>
      <c r="CA4106" s="669"/>
    </row>
    <row r="4107" spans="3:79" s="610" customFormat="1">
      <c r="C4107" s="611"/>
      <c r="D4107" s="612"/>
      <c r="E4107" s="613"/>
      <c r="F4107" s="614"/>
      <c r="J4107" s="612"/>
      <c r="N4107" s="668"/>
      <c r="P4107" s="618"/>
      <c r="Q4107" s="618"/>
      <c r="R4107" s="618"/>
      <c r="S4107" s="618"/>
      <c r="T4107" s="618"/>
      <c r="U4107" s="618"/>
      <c r="V4107" s="618"/>
      <c r="W4107" s="618"/>
      <c r="X4107" s="618"/>
      <c r="Y4107" s="618"/>
      <c r="Z4107" s="618"/>
      <c r="AC4107" s="619"/>
      <c r="AD4107" s="620"/>
      <c r="AJ4107" s="668"/>
      <c r="AO4107" s="612"/>
      <c r="AP4107" s="612"/>
      <c r="AY4107" s="623"/>
      <c r="BD4107" s="611"/>
      <c r="BG4107" s="624"/>
      <c r="BH4107" s="625"/>
      <c r="BI4107" s="672"/>
      <c r="BO4107" s="612"/>
      <c r="BY4107" s="669"/>
      <c r="CA4107" s="669"/>
    </row>
    <row r="4108" spans="3:79" s="610" customFormat="1">
      <c r="C4108" s="611"/>
      <c r="D4108" s="612"/>
      <c r="E4108" s="613"/>
      <c r="F4108" s="614"/>
      <c r="J4108" s="612"/>
      <c r="N4108" s="668"/>
      <c r="P4108" s="618"/>
      <c r="Q4108" s="618"/>
      <c r="R4108" s="618"/>
      <c r="S4108" s="618"/>
      <c r="T4108" s="618"/>
      <c r="U4108" s="618"/>
      <c r="V4108" s="618"/>
      <c r="W4108" s="618"/>
      <c r="X4108" s="618"/>
      <c r="Y4108" s="618"/>
      <c r="Z4108" s="618"/>
      <c r="AC4108" s="619"/>
      <c r="AD4108" s="620"/>
      <c r="AJ4108" s="668"/>
      <c r="AO4108" s="612"/>
      <c r="AP4108" s="612"/>
      <c r="AY4108" s="623"/>
      <c r="BD4108" s="611"/>
      <c r="BG4108" s="624"/>
      <c r="BH4108" s="625"/>
      <c r="BI4108" s="672"/>
      <c r="BO4108" s="612"/>
      <c r="BY4108" s="669"/>
      <c r="CA4108" s="669"/>
    </row>
    <row r="4109" spans="3:79" s="610" customFormat="1">
      <c r="C4109" s="611"/>
      <c r="D4109" s="612"/>
      <c r="E4109" s="613"/>
      <c r="F4109" s="614"/>
      <c r="J4109" s="612"/>
      <c r="N4109" s="668"/>
      <c r="P4109" s="618"/>
      <c r="Q4109" s="618"/>
      <c r="R4109" s="618"/>
      <c r="S4109" s="618"/>
      <c r="T4109" s="618"/>
      <c r="U4109" s="618"/>
      <c r="V4109" s="618"/>
      <c r="W4109" s="618"/>
      <c r="X4109" s="618"/>
      <c r="Y4109" s="618"/>
      <c r="Z4109" s="618"/>
      <c r="AC4109" s="619"/>
      <c r="AD4109" s="620"/>
      <c r="AJ4109" s="668"/>
      <c r="AO4109" s="612"/>
      <c r="AP4109" s="612"/>
      <c r="AY4109" s="623"/>
      <c r="BD4109" s="611"/>
      <c r="BG4109" s="624"/>
      <c r="BH4109" s="625"/>
      <c r="BI4109" s="672"/>
      <c r="BO4109" s="612"/>
      <c r="BY4109" s="669"/>
      <c r="CA4109" s="669"/>
    </row>
    <row r="4110" spans="3:79" s="610" customFormat="1">
      <c r="C4110" s="611"/>
      <c r="D4110" s="612"/>
      <c r="E4110" s="613"/>
      <c r="F4110" s="614"/>
      <c r="J4110" s="612"/>
      <c r="N4110" s="668"/>
      <c r="P4110" s="618"/>
      <c r="Q4110" s="618"/>
      <c r="R4110" s="618"/>
      <c r="S4110" s="618"/>
      <c r="T4110" s="618"/>
      <c r="U4110" s="618"/>
      <c r="V4110" s="618"/>
      <c r="W4110" s="618"/>
      <c r="X4110" s="618"/>
      <c r="Y4110" s="618"/>
      <c r="Z4110" s="618"/>
      <c r="AC4110" s="619"/>
      <c r="AD4110" s="620"/>
      <c r="AJ4110" s="668"/>
      <c r="AO4110" s="612"/>
      <c r="AP4110" s="612"/>
      <c r="AY4110" s="623"/>
      <c r="BD4110" s="611"/>
      <c r="BG4110" s="624"/>
      <c r="BH4110" s="625"/>
      <c r="BI4110" s="672"/>
      <c r="BO4110" s="612"/>
      <c r="BY4110" s="669"/>
      <c r="CA4110" s="669"/>
    </row>
    <row r="4111" spans="3:79" s="610" customFormat="1">
      <c r="C4111" s="611"/>
      <c r="D4111" s="612"/>
      <c r="E4111" s="613"/>
      <c r="F4111" s="614"/>
      <c r="J4111" s="612"/>
      <c r="N4111" s="668"/>
      <c r="P4111" s="618"/>
      <c r="Q4111" s="618"/>
      <c r="R4111" s="618"/>
      <c r="S4111" s="618"/>
      <c r="T4111" s="618"/>
      <c r="U4111" s="618"/>
      <c r="V4111" s="618"/>
      <c r="W4111" s="618"/>
      <c r="X4111" s="618"/>
      <c r="Y4111" s="618"/>
      <c r="Z4111" s="618"/>
      <c r="AC4111" s="619"/>
      <c r="AD4111" s="620"/>
      <c r="AJ4111" s="668"/>
      <c r="AO4111" s="612"/>
      <c r="AP4111" s="612"/>
      <c r="AY4111" s="623"/>
      <c r="BD4111" s="611"/>
      <c r="BG4111" s="624"/>
      <c r="BH4111" s="625"/>
      <c r="BI4111" s="672"/>
      <c r="BO4111" s="612"/>
      <c r="BY4111" s="669"/>
      <c r="CA4111" s="669"/>
    </row>
    <row r="4112" spans="3:79" s="610" customFormat="1">
      <c r="C4112" s="611"/>
      <c r="D4112" s="612"/>
      <c r="E4112" s="613"/>
      <c r="F4112" s="614"/>
      <c r="J4112" s="612"/>
      <c r="N4112" s="668"/>
      <c r="P4112" s="618"/>
      <c r="Q4112" s="618"/>
      <c r="R4112" s="618"/>
      <c r="S4112" s="618"/>
      <c r="T4112" s="618"/>
      <c r="U4112" s="618"/>
      <c r="V4112" s="618"/>
      <c r="W4112" s="618"/>
      <c r="X4112" s="618"/>
      <c r="Y4112" s="618"/>
      <c r="Z4112" s="618"/>
      <c r="AC4112" s="619"/>
      <c r="AD4112" s="620"/>
      <c r="AJ4112" s="668"/>
      <c r="AO4112" s="612"/>
      <c r="AP4112" s="612"/>
      <c r="AY4112" s="623"/>
      <c r="BD4112" s="611"/>
      <c r="BG4112" s="624"/>
      <c r="BH4112" s="625"/>
      <c r="BI4112" s="672"/>
      <c r="BO4112" s="612"/>
      <c r="BY4112" s="669"/>
      <c r="CA4112" s="669"/>
    </row>
    <row r="4113" spans="3:79" s="610" customFormat="1">
      <c r="C4113" s="611"/>
      <c r="D4113" s="612"/>
      <c r="E4113" s="613"/>
      <c r="F4113" s="614"/>
      <c r="J4113" s="612"/>
      <c r="N4113" s="668"/>
      <c r="P4113" s="618"/>
      <c r="Q4113" s="618"/>
      <c r="R4113" s="618"/>
      <c r="S4113" s="618"/>
      <c r="T4113" s="618"/>
      <c r="U4113" s="618"/>
      <c r="V4113" s="618"/>
      <c r="W4113" s="618"/>
      <c r="X4113" s="618"/>
      <c r="Y4113" s="618"/>
      <c r="Z4113" s="618"/>
      <c r="AC4113" s="619"/>
      <c r="AD4113" s="620"/>
      <c r="AJ4113" s="668"/>
      <c r="AO4113" s="612"/>
      <c r="AP4113" s="612"/>
      <c r="AY4113" s="623"/>
      <c r="BD4113" s="611"/>
      <c r="BG4113" s="624"/>
      <c r="BH4113" s="625"/>
      <c r="BI4113" s="672"/>
      <c r="BO4113" s="612"/>
      <c r="BY4113" s="669"/>
      <c r="CA4113" s="669"/>
    </row>
    <row r="4114" spans="3:79" s="610" customFormat="1">
      <c r="C4114" s="611"/>
      <c r="D4114" s="612"/>
      <c r="E4114" s="613"/>
      <c r="F4114" s="614"/>
      <c r="J4114" s="612"/>
      <c r="N4114" s="668"/>
      <c r="P4114" s="618"/>
      <c r="Q4114" s="618"/>
      <c r="R4114" s="618"/>
      <c r="S4114" s="618"/>
      <c r="T4114" s="618"/>
      <c r="U4114" s="618"/>
      <c r="V4114" s="618"/>
      <c r="W4114" s="618"/>
      <c r="X4114" s="618"/>
      <c r="Y4114" s="618"/>
      <c r="Z4114" s="618"/>
      <c r="AC4114" s="619"/>
      <c r="AD4114" s="620"/>
      <c r="AJ4114" s="668"/>
      <c r="AO4114" s="612"/>
      <c r="AP4114" s="612"/>
      <c r="AY4114" s="623"/>
      <c r="BD4114" s="611"/>
      <c r="BG4114" s="624"/>
      <c r="BH4114" s="625"/>
      <c r="BI4114" s="672"/>
      <c r="BO4114" s="612"/>
      <c r="BY4114" s="669"/>
      <c r="CA4114" s="669"/>
    </row>
    <row r="4115" spans="3:79" s="610" customFormat="1">
      <c r="C4115" s="611"/>
      <c r="D4115" s="612"/>
      <c r="E4115" s="613"/>
      <c r="F4115" s="614"/>
      <c r="J4115" s="612"/>
      <c r="N4115" s="668"/>
      <c r="P4115" s="618"/>
      <c r="Q4115" s="618"/>
      <c r="R4115" s="618"/>
      <c r="S4115" s="618"/>
      <c r="T4115" s="618"/>
      <c r="U4115" s="618"/>
      <c r="V4115" s="618"/>
      <c r="W4115" s="618"/>
      <c r="X4115" s="618"/>
      <c r="Y4115" s="618"/>
      <c r="Z4115" s="618"/>
      <c r="AC4115" s="619"/>
      <c r="AD4115" s="620"/>
      <c r="AJ4115" s="668"/>
      <c r="AO4115" s="612"/>
      <c r="AP4115" s="612"/>
      <c r="AY4115" s="623"/>
      <c r="BD4115" s="611"/>
      <c r="BG4115" s="624"/>
      <c r="BH4115" s="625"/>
      <c r="BI4115" s="672"/>
      <c r="BO4115" s="612"/>
      <c r="BY4115" s="669"/>
      <c r="CA4115" s="669"/>
    </row>
    <row r="4116" spans="3:79" s="610" customFormat="1">
      <c r="C4116" s="611"/>
      <c r="D4116" s="612"/>
      <c r="E4116" s="613"/>
      <c r="F4116" s="614"/>
      <c r="J4116" s="612"/>
      <c r="N4116" s="668"/>
      <c r="P4116" s="618"/>
      <c r="Q4116" s="618"/>
      <c r="R4116" s="618"/>
      <c r="S4116" s="618"/>
      <c r="T4116" s="618"/>
      <c r="U4116" s="618"/>
      <c r="V4116" s="618"/>
      <c r="W4116" s="618"/>
      <c r="X4116" s="618"/>
      <c r="Y4116" s="618"/>
      <c r="Z4116" s="618"/>
      <c r="AC4116" s="619"/>
      <c r="AD4116" s="620"/>
      <c r="AJ4116" s="668"/>
      <c r="AO4116" s="612"/>
      <c r="AP4116" s="612"/>
      <c r="AY4116" s="623"/>
      <c r="BD4116" s="611"/>
      <c r="BG4116" s="624"/>
      <c r="BH4116" s="625"/>
      <c r="BI4116" s="672"/>
      <c r="BO4116" s="612"/>
      <c r="BY4116" s="669"/>
      <c r="CA4116" s="669"/>
    </row>
    <row r="4117" spans="3:79" s="610" customFormat="1">
      <c r="C4117" s="611"/>
      <c r="D4117" s="612"/>
      <c r="E4117" s="613"/>
      <c r="F4117" s="614"/>
      <c r="J4117" s="612"/>
      <c r="N4117" s="668"/>
      <c r="P4117" s="618"/>
      <c r="Q4117" s="618"/>
      <c r="R4117" s="618"/>
      <c r="S4117" s="618"/>
      <c r="T4117" s="618"/>
      <c r="U4117" s="618"/>
      <c r="V4117" s="618"/>
      <c r="W4117" s="618"/>
      <c r="X4117" s="618"/>
      <c r="Y4117" s="618"/>
      <c r="Z4117" s="618"/>
      <c r="AC4117" s="619"/>
      <c r="AD4117" s="620"/>
      <c r="AJ4117" s="668"/>
      <c r="AO4117" s="612"/>
      <c r="AP4117" s="612"/>
      <c r="AY4117" s="623"/>
      <c r="BD4117" s="611"/>
      <c r="BG4117" s="624"/>
      <c r="BH4117" s="625"/>
      <c r="BI4117" s="672"/>
      <c r="BO4117" s="612"/>
      <c r="BY4117" s="669"/>
      <c r="CA4117" s="669"/>
    </row>
    <row r="4118" spans="3:79" s="610" customFormat="1">
      <c r="C4118" s="611"/>
      <c r="D4118" s="612"/>
      <c r="E4118" s="613"/>
      <c r="F4118" s="614"/>
      <c r="J4118" s="612"/>
      <c r="N4118" s="668"/>
      <c r="P4118" s="618"/>
      <c r="Q4118" s="618"/>
      <c r="R4118" s="618"/>
      <c r="S4118" s="618"/>
      <c r="T4118" s="618"/>
      <c r="U4118" s="618"/>
      <c r="V4118" s="618"/>
      <c r="W4118" s="618"/>
      <c r="X4118" s="618"/>
      <c r="Y4118" s="618"/>
      <c r="Z4118" s="618"/>
      <c r="AC4118" s="619"/>
      <c r="AD4118" s="620"/>
      <c r="AJ4118" s="668"/>
      <c r="AO4118" s="612"/>
      <c r="AP4118" s="612"/>
      <c r="AY4118" s="623"/>
      <c r="BD4118" s="611"/>
      <c r="BG4118" s="624"/>
      <c r="BH4118" s="625"/>
      <c r="BI4118" s="672"/>
      <c r="BO4118" s="612"/>
      <c r="BY4118" s="669"/>
      <c r="CA4118" s="669"/>
    </row>
    <row r="4119" spans="3:79" s="610" customFormat="1">
      <c r="C4119" s="611"/>
      <c r="D4119" s="612"/>
      <c r="E4119" s="613"/>
      <c r="F4119" s="614"/>
      <c r="J4119" s="612"/>
      <c r="N4119" s="668"/>
      <c r="P4119" s="618"/>
      <c r="Q4119" s="618"/>
      <c r="R4119" s="618"/>
      <c r="S4119" s="618"/>
      <c r="T4119" s="618"/>
      <c r="U4119" s="618"/>
      <c r="V4119" s="618"/>
      <c r="W4119" s="618"/>
      <c r="X4119" s="618"/>
      <c r="Y4119" s="618"/>
      <c r="Z4119" s="618"/>
      <c r="AC4119" s="619"/>
      <c r="AD4119" s="620"/>
      <c r="AJ4119" s="668"/>
      <c r="AO4119" s="612"/>
      <c r="AP4119" s="612"/>
      <c r="AY4119" s="623"/>
      <c r="BD4119" s="611"/>
      <c r="BG4119" s="624"/>
      <c r="BH4119" s="625"/>
      <c r="BI4119" s="672"/>
      <c r="BO4119" s="612"/>
      <c r="BY4119" s="669"/>
      <c r="CA4119" s="669"/>
    </row>
    <row r="4120" spans="3:79" s="610" customFormat="1">
      <c r="C4120" s="611"/>
      <c r="D4120" s="612"/>
      <c r="E4120" s="613"/>
      <c r="F4120" s="614"/>
      <c r="J4120" s="612"/>
      <c r="N4120" s="668"/>
      <c r="P4120" s="618"/>
      <c r="Q4120" s="618"/>
      <c r="R4120" s="618"/>
      <c r="S4120" s="618"/>
      <c r="T4120" s="618"/>
      <c r="U4120" s="618"/>
      <c r="V4120" s="618"/>
      <c r="W4120" s="618"/>
      <c r="X4120" s="618"/>
      <c r="Y4120" s="618"/>
      <c r="Z4120" s="618"/>
      <c r="AC4120" s="619"/>
      <c r="AD4120" s="620"/>
      <c r="AJ4120" s="668"/>
      <c r="AO4120" s="612"/>
      <c r="AP4120" s="612"/>
      <c r="AY4120" s="623"/>
      <c r="BD4120" s="611"/>
      <c r="BG4120" s="624"/>
      <c r="BH4120" s="625"/>
      <c r="BI4120" s="672"/>
      <c r="BO4120" s="612"/>
      <c r="BY4120" s="669"/>
      <c r="CA4120" s="669"/>
    </row>
    <row r="4121" spans="3:79" s="610" customFormat="1">
      <c r="C4121" s="611"/>
      <c r="D4121" s="612"/>
      <c r="E4121" s="613"/>
      <c r="F4121" s="614"/>
      <c r="J4121" s="612"/>
      <c r="N4121" s="668"/>
      <c r="P4121" s="618"/>
      <c r="Q4121" s="618"/>
      <c r="R4121" s="618"/>
      <c r="S4121" s="618"/>
      <c r="T4121" s="618"/>
      <c r="U4121" s="618"/>
      <c r="V4121" s="618"/>
      <c r="W4121" s="618"/>
      <c r="X4121" s="618"/>
      <c r="Y4121" s="618"/>
      <c r="Z4121" s="618"/>
      <c r="AC4121" s="619"/>
      <c r="AD4121" s="620"/>
      <c r="AJ4121" s="668"/>
      <c r="AO4121" s="612"/>
      <c r="AP4121" s="612"/>
      <c r="AY4121" s="623"/>
      <c r="BD4121" s="611"/>
      <c r="BG4121" s="624"/>
      <c r="BH4121" s="625"/>
      <c r="BI4121" s="672"/>
      <c r="BO4121" s="612"/>
      <c r="BY4121" s="669"/>
      <c r="CA4121" s="669"/>
    </row>
    <row r="4122" spans="3:79" s="610" customFormat="1">
      <c r="C4122" s="611"/>
      <c r="D4122" s="612"/>
      <c r="E4122" s="613"/>
      <c r="F4122" s="614"/>
      <c r="J4122" s="612"/>
      <c r="N4122" s="668"/>
      <c r="P4122" s="618"/>
      <c r="Q4122" s="618"/>
      <c r="R4122" s="618"/>
      <c r="S4122" s="618"/>
      <c r="T4122" s="618"/>
      <c r="U4122" s="618"/>
      <c r="V4122" s="618"/>
      <c r="W4122" s="618"/>
      <c r="X4122" s="618"/>
      <c r="Y4122" s="618"/>
      <c r="Z4122" s="618"/>
      <c r="AC4122" s="619"/>
      <c r="AD4122" s="620"/>
      <c r="AJ4122" s="668"/>
      <c r="AO4122" s="612"/>
      <c r="AP4122" s="612"/>
      <c r="AY4122" s="623"/>
      <c r="BD4122" s="611"/>
      <c r="BG4122" s="624"/>
      <c r="BH4122" s="625"/>
      <c r="BI4122" s="672"/>
      <c r="BO4122" s="612"/>
      <c r="BY4122" s="669"/>
      <c r="CA4122" s="669"/>
    </row>
    <row r="4123" spans="3:79" s="610" customFormat="1">
      <c r="C4123" s="611"/>
      <c r="D4123" s="612"/>
      <c r="E4123" s="613"/>
      <c r="F4123" s="614"/>
      <c r="J4123" s="612"/>
      <c r="N4123" s="668"/>
      <c r="P4123" s="618"/>
      <c r="Q4123" s="618"/>
      <c r="R4123" s="618"/>
      <c r="S4123" s="618"/>
      <c r="T4123" s="618"/>
      <c r="U4123" s="618"/>
      <c r="V4123" s="618"/>
      <c r="W4123" s="618"/>
      <c r="X4123" s="618"/>
      <c r="Y4123" s="618"/>
      <c r="Z4123" s="618"/>
      <c r="AC4123" s="619"/>
      <c r="AD4123" s="620"/>
      <c r="AJ4123" s="668"/>
      <c r="AO4123" s="612"/>
      <c r="AP4123" s="612"/>
      <c r="AY4123" s="623"/>
      <c r="BD4123" s="611"/>
      <c r="BG4123" s="624"/>
      <c r="BH4123" s="625"/>
      <c r="BI4123" s="672"/>
      <c r="BO4123" s="612"/>
      <c r="BY4123" s="669"/>
      <c r="CA4123" s="669"/>
    </row>
    <row r="4124" spans="3:79" s="610" customFormat="1">
      <c r="C4124" s="611"/>
      <c r="D4124" s="612"/>
      <c r="E4124" s="613"/>
      <c r="F4124" s="614"/>
      <c r="J4124" s="612"/>
      <c r="N4124" s="668"/>
      <c r="P4124" s="618"/>
      <c r="Q4124" s="618"/>
      <c r="R4124" s="618"/>
      <c r="S4124" s="618"/>
      <c r="T4124" s="618"/>
      <c r="U4124" s="618"/>
      <c r="V4124" s="618"/>
      <c r="W4124" s="618"/>
      <c r="X4124" s="618"/>
      <c r="Y4124" s="618"/>
      <c r="Z4124" s="618"/>
      <c r="AC4124" s="619"/>
      <c r="AD4124" s="620"/>
      <c r="AJ4124" s="668"/>
      <c r="AO4124" s="612"/>
      <c r="AP4124" s="612"/>
      <c r="AY4124" s="623"/>
      <c r="BD4124" s="611"/>
      <c r="BG4124" s="624"/>
      <c r="BH4124" s="625"/>
      <c r="BI4124" s="672"/>
      <c r="BO4124" s="612"/>
      <c r="BY4124" s="669"/>
      <c r="CA4124" s="669"/>
    </row>
    <row r="4125" spans="3:79" s="610" customFormat="1">
      <c r="C4125" s="611"/>
      <c r="D4125" s="612"/>
      <c r="E4125" s="613"/>
      <c r="F4125" s="614"/>
      <c r="J4125" s="612"/>
      <c r="N4125" s="668"/>
      <c r="P4125" s="618"/>
      <c r="Q4125" s="618"/>
      <c r="R4125" s="618"/>
      <c r="S4125" s="618"/>
      <c r="T4125" s="618"/>
      <c r="U4125" s="618"/>
      <c r="V4125" s="618"/>
      <c r="W4125" s="618"/>
      <c r="X4125" s="618"/>
      <c r="Y4125" s="618"/>
      <c r="Z4125" s="618"/>
      <c r="AC4125" s="619"/>
      <c r="AD4125" s="620"/>
      <c r="AJ4125" s="668"/>
      <c r="AO4125" s="612"/>
      <c r="AP4125" s="612"/>
      <c r="AY4125" s="623"/>
      <c r="BD4125" s="611"/>
      <c r="BG4125" s="624"/>
      <c r="BH4125" s="625"/>
      <c r="BI4125" s="672"/>
      <c r="BO4125" s="612"/>
      <c r="BY4125" s="669"/>
      <c r="CA4125" s="669"/>
    </row>
    <row r="4126" spans="3:79" s="610" customFormat="1">
      <c r="C4126" s="611"/>
      <c r="D4126" s="612"/>
      <c r="E4126" s="613"/>
      <c r="F4126" s="614"/>
      <c r="J4126" s="612"/>
      <c r="N4126" s="668"/>
      <c r="P4126" s="618"/>
      <c r="Q4126" s="618"/>
      <c r="R4126" s="618"/>
      <c r="S4126" s="618"/>
      <c r="T4126" s="618"/>
      <c r="U4126" s="618"/>
      <c r="V4126" s="618"/>
      <c r="W4126" s="618"/>
      <c r="X4126" s="618"/>
      <c r="Y4126" s="618"/>
      <c r="Z4126" s="618"/>
      <c r="AC4126" s="619"/>
      <c r="AD4126" s="620"/>
      <c r="AJ4126" s="668"/>
      <c r="AO4126" s="612"/>
      <c r="AP4126" s="612"/>
      <c r="AY4126" s="623"/>
      <c r="BD4126" s="611"/>
      <c r="BG4126" s="624"/>
      <c r="BH4126" s="625"/>
      <c r="BI4126" s="672"/>
      <c r="BO4126" s="612"/>
      <c r="BY4126" s="669"/>
      <c r="CA4126" s="669"/>
    </row>
    <row r="4127" spans="3:79" s="610" customFormat="1">
      <c r="C4127" s="611"/>
      <c r="D4127" s="612"/>
      <c r="E4127" s="613"/>
      <c r="F4127" s="614"/>
      <c r="J4127" s="612"/>
      <c r="N4127" s="668"/>
      <c r="P4127" s="618"/>
      <c r="Q4127" s="618"/>
      <c r="R4127" s="618"/>
      <c r="S4127" s="618"/>
      <c r="T4127" s="618"/>
      <c r="U4127" s="618"/>
      <c r="V4127" s="618"/>
      <c r="W4127" s="618"/>
      <c r="X4127" s="618"/>
      <c r="Y4127" s="618"/>
      <c r="Z4127" s="618"/>
      <c r="AC4127" s="619"/>
      <c r="AD4127" s="620"/>
      <c r="AJ4127" s="668"/>
      <c r="AO4127" s="612"/>
      <c r="AP4127" s="612"/>
      <c r="AY4127" s="623"/>
      <c r="BD4127" s="611"/>
      <c r="BG4127" s="624"/>
      <c r="BH4127" s="625"/>
      <c r="BI4127" s="672"/>
      <c r="BO4127" s="612"/>
      <c r="BY4127" s="669"/>
      <c r="CA4127" s="669"/>
    </row>
    <row r="4128" spans="3:79" s="610" customFormat="1">
      <c r="C4128" s="611"/>
      <c r="D4128" s="612"/>
      <c r="E4128" s="613"/>
      <c r="F4128" s="614"/>
      <c r="J4128" s="612"/>
      <c r="N4128" s="668"/>
      <c r="P4128" s="618"/>
      <c r="Q4128" s="618"/>
      <c r="R4128" s="618"/>
      <c r="S4128" s="618"/>
      <c r="T4128" s="618"/>
      <c r="U4128" s="618"/>
      <c r="V4128" s="618"/>
      <c r="W4128" s="618"/>
      <c r="X4128" s="618"/>
      <c r="Y4128" s="618"/>
      <c r="Z4128" s="618"/>
      <c r="AC4128" s="619"/>
      <c r="AD4128" s="620"/>
      <c r="AJ4128" s="668"/>
      <c r="AO4128" s="612"/>
      <c r="AP4128" s="612"/>
      <c r="AY4128" s="623"/>
      <c r="BD4128" s="611"/>
      <c r="BG4128" s="624"/>
      <c r="BH4128" s="625"/>
      <c r="BI4128" s="672"/>
      <c r="BO4128" s="612"/>
      <c r="BY4128" s="669"/>
      <c r="CA4128" s="669"/>
    </row>
    <row r="4129" spans="3:79" s="610" customFormat="1">
      <c r="C4129" s="611"/>
      <c r="D4129" s="612"/>
      <c r="E4129" s="613"/>
      <c r="F4129" s="614"/>
      <c r="J4129" s="612"/>
      <c r="N4129" s="668"/>
      <c r="P4129" s="618"/>
      <c r="Q4129" s="618"/>
      <c r="R4129" s="618"/>
      <c r="S4129" s="618"/>
      <c r="T4129" s="618"/>
      <c r="U4129" s="618"/>
      <c r="V4129" s="618"/>
      <c r="W4129" s="618"/>
      <c r="X4129" s="618"/>
      <c r="Y4129" s="618"/>
      <c r="Z4129" s="618"/>
      <c r="AC4129" s="619"/>
      <c r="AD4129" s="620"/>
      <c r="AJ4129" s="668"/>
      <c r="AO4129" s="612"/>
      <c r="AP4129" s="612"/>
      <c r="AY4129" s="623"/>
      <c r="BD4129" s="611"/>
      <c r="BG4129" s="624"/>
      <c r="BH4129" s="625"/>
      <c r="BI4129" s="672"/>
      <c r="BO4129" s="612"/>
      <c r="BY4129" s="669"/>
      <c r="CA4129" s="669"/>
    </row>
    <row r="4130" spans="3:79" s="610" customFormat="1">
      <c r="C4130" s="611"/>
      <c r="D4130" s="612"/>
      <c r="E4130" s="613"/>
      <c r="F4130" s="614"/>
      <c r="J4130" s="612"/>
      <c r="N4130" s="668"/>
      <c r="P4130" s="618"/>
      <c r="Q4130" s="618"/>
      <c r="R4130" s="618"/>
      <c r="S4130" s="618"/>
      <c r="T4130" s="618"/>
      <c r="U4130" s="618"/>
      <c r="V4130" s="618"/>
      <c r="W4130" s="618"/>
      <c r="X4130" s="618"/>
      <c r="Y4130" s="618"/>
      <c r="Z4130" s="618"/>
      <c r="AC4130" s="619"/>
      <c r="AD4130" s="620"/>
      <c r="AJ4130" s="668"/>
      <c r="AO4130" s="612"/>
      <c r="AP4130" s="612"/>
      <c r="AY4130" s="623"/>
      <c r="BD4130" s="611"/>
      <c r="BG4130" s="624"/>
      <c r="BH4130" s="625"/>
      <c r="BI4130" s="672"/>
      <c r="BO4130" s="612"/>
      <c r="BY4130" s="669"/>
      <c r="CA4130" s="669"/>
    </row>
    <row r="4131" spans="3:79" s="610" customFormat="1">
      <c r="C4131" s="611"/>
      <c r="D4131" s="612"/>
      <c r="E4131" s="613"/>
      <c r="F4131" s="614"/>
      <c r="J4131" s="612"/>
      <c r="N4131" s="668"/>
      <c r="P4131" s="618"/>
      <c r="Q4131" s="618"/>
      <c r="R4131" s="618"/>
      <c r="S4131" s="618"/>
      <c r="T4131" s="618"/>
      <c r="U4131" s="618"/>
      <c r="V4131" s="618"/>
      <c r="W4131" s="618"/>
      <c r="X4131" s="618"/>
      <c r="Y4131" s="618"/>
      <c r="Z4131" s="618"/>
      <c r="AC4131" s="619"/>
      <c r="AD4131" s="620"/>
      <c r="AJ4131" s="668"/>
      <c r="AO4131" s="612"/>
      <c r="AP4131" s="612"/>
      <c r="AY4131" s="623"/>
      <c r="BD4131" s="611"/>
      <c r="BG4131" s="624"/>
      <c r="BH4131" s="625"/>
      <c r="BI4131" s="672"/>
      <c r="BO4131" s="612"/>
      <c r="BY4131" s="669"/>
      <c r="CA4131" s="669"/>
    </row>
    <row r="4132" spans="3:79" s="610" customFormat="1">
      <c r="C4132" s="611"/>
      <c r="D4132" s="612"/>
      <c r="E4132" s="613"/>
      <c r="F4132" s="614"/>
      <c r="J4132" s="612"/>
      <c r="N4132" s="668"/>
      <c r="P4132" s="618"/>
      <c r="Q4132" s="618"/>
      <c r="R4132" s="618"/>
      <c r="S4132" s="618"/>
      <c r="T4132" s="618"/>
      <c r="U4132" s="618"/>
      <c r="V4132" s="618"/>
      <c r="W4132" s="618"/>
      <c r="X4132" s="618"/>
      <c r="Y4132" s="618"/>
      <c r="Z4132" s="618"/>
      <c r="AC4132" s="619"/>
      <c r="AD4132" s="620"/>
      <c r="AJ4132" s="668"/>
      <c r="AO4132" s="612"/>
      <c r="AP4132" s="612"/>
      <c r="AY4132" s="623"/>
      <c r="BD4132" s="611"/>
      <c r="BG4132" s="624"/>
      <c r="BH4132" s="625"/>
      <c r="BI4132" s="672"/>
      <c r="BO4132" s="612"/>
      <c r="BY4132" s="669"/>
      <c r="CA4132" s="669"/>
    </row>
    <row r="4133" spans="3:79" s="610" customFormat="1">
      <c r="C4133" s="611"/>
      <c r="D4133" s="612"/>
      <c r="E4133" s="613"/>
      <c r="F4133" s="614"/>
      <c r="J4133" s="612"/>
      <c r="N4133" s="668"/>
      <c r="P4133" s="618"/>
      <c r="Q4133" s="618"/>
      <c r="R4133" s="618"/>
      <c r="S4133" s="618"/>
      <c r="T4133" s="618"/>
      <c r="U4133" s="618"/>
      <c r="V4133" s="618"/>
      <c r="W4133" s="618"/>
      <c r="X4133" s="618"/>
      <c r="Y4133" s="618"/>
      <c r="Z4133" s="618"/>
      <c r="AC4133" s="619"/>
      <c r="AD4133" s="620"/>
      <c r="AJ4133" s="668"/>
      <c r="AO4133" s="612"/>
      <c r="AP4133" s="612"/>
      <c r="AY4133" s="623"/>
      <c r="BD4133" s="611"/>
      <c r="BG4133" s="624"/>
      <c r="BH4133" s="625"/>
      <c r="BI4133" s="672"/>
      <c r="BO4133" s="612"/>
      <c r="BY4133" s="669"/>
      <c r="CA4133" s="669"/>
    </row>
    <row r="4134" spans="3:79" s="610" customFormat="1">
      <c r="C4134" s="611"/>
      <c r="D4134" s="612"/>
      <c r="E4134" s="613"/>
      <c r="F4134" s="614"/>
      <c r="J4134" s="612"/>
      <c r="N4134" s="668"/>
      <c r="P4134" s="618"/>
      <c r="Q4134" s="618"/>
      <c r="R4134" s="618"/>
      <c r="S4134" s="618"/>
      <c r="T4134" s="618"/>
      <c r="U4134" s="618"/>
      <c r="V4134" s="618"/>
      <c r="W4134" s="618"/>
      <c r="X4134" s="618"/>
      <c r="Y4134" s="618"/>
      <c r="Z4134" s="618"/>
      <c r="AC4134" s="619"/>
      <c r="AD4134" s="620"/>
      <c r="AJ4134" s="668"/>
      <c r="AO4134" s="612"/>
      <c r="AP4134" s="612"/>
      <c r="AY4134" s="623"/>
      <c r="BD4134" s="611"/>
      <c r="BG4134" s="624"/>
      <c r="BH4134" s="625"/>
      <c r="BI4134" s="672"/>
      <c r="BO4134" s="612"/>
      <c r="BY4134" s="669"/>
      <c r="CA4134" s="669"/>
    </row>
    <row r="4135" spans="3:79" s="610" customFormat="1">
      <c r="C4135" s="611"/>
      <c r="D4135" s="612"/>
      <c r="E4135" s="613"/>
      <c r="F4135" s="614"/>
      <c r="J4135" s="612"/>
      <c r="N4135" s="668"/>
      <c r="P4135" s="618"/>
      <c r="Q4135" s="618"/>
      <c r="R4135" s="618"/>
      <c r="S4135" s="618"/>
      <c r="T4135" s="618"/>
      <c r="U4135" s="618"/>
      <c r="V4135" s="618"/>
      <c r="W4135" s="618"/>
      <c r="X4135" s="618"/>
      <c r="Y4135" s="618"/>
      <c r="Z4135" s="618"/>
      <c r="AC4135" s="619"/>
      <c r="AD4135" s="620"/>
      <c r="AJ4135" s="668"/>
      <c r="AO4135" s="612"/>
      <c r="AP4135" s="612"/>
      <c r="AY4135" s="623"/>
      <c r="BD4135" s="611"/>
      <c r="BG4135" s="624"/>
      <c r="BH4135" s="625"/>
      <c r="BI4135" s="672"/>
      <c r="BO4135" s="612"/>
      <c r="BY4135" s="669"/>
      <c r="CA4135" s="669"/>
    </row>
    <row r="4136" spans="3:79" s="610" customFormat="1">
      <c r="C4136" s="611"/>
      <c r="D4136" s="612"/>
      <c r="E4136" s="613"/>
      <c r="F4136" s="614"/>
      <c r="J4136" s="612"/>
      <c r="N4136" s="668"/>
      <c r="P4136" s="618"/>
      <c r="Q4136" s="618"/>
      <c r="R4136" s="618"/>
      <c r="S4136" s="618"/>
      <c r="T4136" s="618"/>
      <c r="U4136" s="618"/>
      <c r="V4136" s="618"/>
      <c r="W4136" s="618"/>
      <c r="X4136" s="618"/>
      <c r="Y4136" s="618"/>
      <c r="Z4136" s="618"/>
      <c r="AC4136" s="619"/>
      <c r="AD4136" s="620"/>
      <c r="AJ4136" s="668"/>
      <c r="AO4136" s="612"/>
      <c r="AP4136" s="612"/>
      <c r="AY4136" s="623"/>
      <c r="BD4136" s="611"/>
      <c r="BG4136" s="624"/>
      <c r="BH4136" s="625"/>
      <c r="BI4136" s="672"/>
      <c r="BO4136" s="612"/>
      <c r="BY4136" s="669"/>
      <c r="CA4136" s="669"/>
    </row>
    <row r="4137" spans="3:79" s="610" customFormat="1">
      <c r="C4137" s="611"/>
      <c r="D4137" s="612"/>
      <c r="E4137" s="613"/>
      <c r="F4137" s="614"/>
      <c r="J4137" s="612"/>
      <c r="N4137" s="668"/>
      <c r="P4137" s="618"/>
      <c r="Q4137" s="618"/>
      <c r="R4137" s="618"/>
      <c r="S4137" s="618"/>
      <c r="T4137" s="618"/>
      <c r="U4137" s="618"/>
      <c r="V4137" s="618"/>
      <c r="W4137" s="618"/>
      <c r="X4137" s="618"/>
      <c r="Y4137" s="618"/>
      <c r="Z4137" s="618"/>
      <c r="AC4137" s="619"/>
      <c r="AD4137" s="620"/>
      <c r="AJ4137" s="668"/>
      <c r="AO4137" s="612"/>
      <c r="AP4137" s="612"/>
      <c r="AY4137" s="623"/>
      <c r="BD4137" s="611"/>
      <c r="BG4137" s="624"/>
      <c r="BH4137" s="625"/>
      <c r="BI4137" s="672"/>
      <c r="BO4137" s="612"/>
      <c r="BY4137" s="669"/>
      <c r="CA4137" s="669"/>
    </row>
    <row r="4138" spans="3:79" s="610" customFormat="1">
      <c r="C4138" s="611"/>
      <c r="D4138" s="612"/>
      <c r="E4138" s="613"/>
      <c r="F4138" s="614"/>
      <c r="J4138" s="612"/>
      <c r="N4138" s="668"/>
      <c r="P4138" s="618"/>
      <c r="Q4138" s="618"/>
      <c r="R4138" s="618"/>
      <c r="S4138" s="618"/>
      <c r="T4138" s="618"/>
      <c r="U4138" s="618"/>
      <c r="V4138" s="618"/>
      <c r="W4138" s="618"/>
      <c r="X4138" s="618"/>
      <c r="Y4138" s="618"/>
      <c r="Z4138" s="618"/>
      <c r="AC4138" s="619"/>
      <c r="AD4138" s="620"/>
      <c r="AJ4138" s="668"/>
      <c r="AO4138" s="612"/>
      <c r="AP4138" s="612"/>
      <c r="AY4138" s="623"/>
      <c r="BD4138" s="611"/>
      <c r="BG4138" s="624"/>
      <c r="BH4138" s="625"/>
      <c r="BI4138" s="672"/>
      <c r="BO4138" s="612"/>
      <c r="BY4138" s="669"/>
      <c r="CA4138" s="669"/>
    </row>
    <row r="4139" spans="3:79" s="610" customFormat="1">
      <c r="C4139" s="611"/>
      <c r="D4139" s="612"/>
      <c r="E4139" s="613"/>
      <c r="F4139" s="614"/>
      <c r="J4139" s="612"/>
      <c r="N4139" s="668"/>
      <c r="P4139" s="618"/>
      <c r="Q4139" s="618"/>
      <c r="R4139" s="618"/>
      <c r="S4139" s="618"/>
      <c r="T4139" s="618"/>
      <c r="U4139" s="618"/>
      <c r="V4139" s="618"/>
      <c r="W4139" s="618"/>
      <c r="X4139" s="618"/>
      <c r="Y4139" s="618"/>
      <c r="Z4139" s="618"/>
      <c r="AC4139" s="619"/>
      <c r="AD4139" s="620"/>
      <c r="AJ4139" s="668"/>
      <c r="AO4139" s="612"/>
      <c r="AP4139" s="612"/>
      <c r="AY4139" s="623"/>
      <c r="BD4139" s="611"/>
      <c r="BG4139" s="624"/>
      <c r="BH4139" s="625"/>
      <c r="BI4139" s="672"/>
      <c r="BO4139" s="612"/>
      <c r="BY4139" s="669"/>
      <c r="CA4139" s="669"/>
    </row>
    <row r="4140" spans="3:79" s="610" customFormat="1">
      <c r="C4140" s="611"/>
      <c r="D4140" s="612"/>
      <c r="E4140" s="613"/>
      <c r="F4140" s="614"/>
      <c r="J4140" s="612"/>
      <c r="N4140" s="668"/>
      <c r="P4140" s="618"/>
      <c r="Q4140" s="618"/>
      <c r="R4140" s="618"/>
      <c r="S4140" s="618"/>
      <c r="T4140" s="618"/>
      <c r="U4140" s="618"/>
      <c r="V4140" s="618"/>
      <c r="W4140" s="618"/>
      <c r="X4140" s="618"/>
      <c r="Y4140" s="618"/>
      <c r="Z4140" s="618"/>
      <c r="AC4140" s="619"/>
      <c r="AD4140" s="620"/>
      <c r="AJ4140" s="668"/>
      <c r="AO4140" s="612"/>
      <c r="AP4140" s="612"/>
      <c r="AY4140" s="623"/>
      <c r="BD4140" s="611"/>
      <c r="BG4140" s="624"/>
      <c r="BH4140" s="625"/>
      <c r="BI4140" s="672"/>
      <c r="BO4140" s="612"/>
      <c r="BY4140" s="669"/>
      <c r="CA4140" s="669"/>
    </row>
    <row r="4141" spans="3:79" s="610" customFormat="1">
      <c r="C4141" s="611"/>
      <c r="D4141" s="612"/>
      <c r="E4141" s="613"/>
      <c r="F4141" s="614"/>
      <c r="J4141" s="612"/>
      <c r="N4141" s="668"/>
      <c r="P4141" s="618"/>
      <c r="Q4141" s="618"/>
      <c r="R4141" s="618"/>
      <c r="S4141" s="618"/>
      <c r="T4141" s="618"/>
      <c r="U4141" s="618"/>
      <c r="V4141" s="618"/>
      <c r="W4141" s="618"/>
      <c r="X4141" s="618"/>
      <c r="Y4141" s="618"/>
      <c r="Z4141" s="618"/>
      <c r="AC4141" s="619"/>
      <c r="AD4141" s="620"/>
      <c r="AJ4141" s="668"/>
      <c r="AO4141" s="612"/>
      <c r="AP4141" s="612"/>
      <c r="AY4141" s="623"/>
      <c r="BD4141" s="611"/>
      <c r="BG4141" s="624"/>
      <c r="BH4141" s="625"/>
      <c r="BI4141" s="672"/>
      <c r="BO4141" s="612"/>
      <c r="BY4141" s="669"/>
      <c r="CA4141" s="669"/>
    </row>
    <row r="4142" spans="3:79" s="610" customFormat="1">
      <c r="C4142" s="611"/>
      <c r="D4142" s="612"/>
      <c r="E4142" s="613"/>
      <c r="F4142" s="614"/>
      <c r="J4142" s="612"/>
      <c r="N4142" s="668"/>
      <c r="P4142" s="618"/>
      <c r="Q4142" s="618"/>
      <c r="R4142" s="618"/>
      <c r="S4142" s="618"/>
      <c r="T4142" s="618"/>
      <c r="U4142" s="618"/>
      <c r="V4142" s="618"/>
      <c r="W4142" s="618"/>
      <c r="X4142" s="618"/>
      <c r="Y4142" s="618"/>
      <c r="Z4142" s="618"/>
      <c r="AC4142" s="619"/>
      <c r="AD4142" s="620"/>
      <c r="AJ4142" s="668"/>
      <c r="AO4142" s="612"/>
      <c r="AP4142" s="612"/>
      <c r="AY4142" s="623"/>
      <c r="BD4142" s="611"/>
      <c r="BG4142" s="624"/>
      <c r="BH4142" s="625"/>
      <c r="BI4142" s="672"/>
      <c r="BO4142" s="612"/>
      <c r="BY4142" s="669"/>
      <c r="CA4142" s="669"/>
    </row>
    <row r="4143" spans="3:79" s="610" customFormat="1">
      <c r="C4143" s="611"/>
      <c r="D4143" s="612"/>
      <c r="E4143" s="613"/>
      <c r="F4143" s="614"/>
      <c r="J4143" s="612"/>
      <c r="N4143" s="668"/>
      <c r="P4143" s="618"/>
      <c r="Q4143" s="618"/>
      <c r="R4143" s="618"/>
      <c r="S4143" s="618"/>
      <c r="T4143" s="618"/>
      <c r="U4143" s="618"/>
      <c r="V4143" s="618"/>
      <c r="W4143" s="618"/>
      <c r="X4143" s="618"/>
      <c r="Y4143" s="618"/>
      <c r="Z4143" s="618"/>
      <c r="AC4143" s="619"/>
      <c r="AD4143" s="620"/>
      <c r="AJ4143" s="668"/>
      <c r="AO4143" s="612"/>
      <c r="AP4143" s="612"/>
      <c r="AY4143" s="623"/>
      <c r="BD4143" s="611"/>
      <c r="BG4143" s="624"/>
      <c r="BH4143" s="625"/>
      <c r="BI4143" s="672"/>
      <c r="BO4143" s="612"/>
      <c r="BY4143" s="669"/>
      <c r="CA4143" s="669"/>
    </row>
    <row r="4144" spans="3:79" s="610" customFormat="1">
      <c r="C4144" s="611"/>
      <c r="D4144" s="612"/>
      <c r="E4144" s="613"/>
      <c r="F4144" s="614"/>
      <c r="J4144" s="612"/>
      <c r="N4144" s="668"/>
      <c r="P4144" s="618"/>
      <c r="Q4144" s="618"/>
      <c r="R4144" s="618"/>
      <c r="S4144" s="618"/>
      <c r="T4144" s="618"/>
      <c r="U4144" s="618"/>
      <c r="V4144" s="618"/>
      <c r="W4144" s="618"/>
      <c r="X4144" s="618"/>
      <c r="Y4144" s="618"/>
      <c r="Z4144" s="618"/>
      <c r="AC4144" s="619"/>
      <c r="AD4144" s="620"/>
      <c r="AJ4144" s="668"/>
      <c r="AO4144" s="612"/>
      <c r="AP4144" s="612"/>
      <c r="AY4144" s="623"/>
      <c r="BD4144" s="611"/>
      <c r="BG4144" s="624"/>
      <c r="BH4144" s="625"/>
      <c r="BI4144" s="672"/>
      <c r="BO4144" s="612"/>
      <c r="BY4144" s="669"/>
      <c r="CA4144" s="669"/>
    </row>
    <row r="4145" spans="3:79" s="610" customFormat="1">
      <c r="C4145" s="611"/>
      <c r="D4145" s="612"/>
      <c r="E4145" s="613"/>
      <c r="F4145" s="614"/>
      <c r="J4145" s="612"/>
      <c r="N4145" s="668"/>
      <c r="P4145" s="618"/>
      <c r="Q4145" s="618"/>
      <c r="R4145" s="618"/>
      <c r="S4145" s="618"/>
      <c r="T4145" s="618"/>
      <c r="U4145" s="618"/>
      <c r="V4145" s="618"/>
      <c r="W4145" s="618"/>
      <c r="X4145" s="618"/>
      <c r="Y4145" s="618"/>
      <c r="Z4145" s="618"/>
      <c r="AC4145" s="619"/>
      <c r="AD4145" s="620"/>
      <c r="AJ4145" s="668"/>
      <c r="AO4145" s="612"/>
      <c r="AP4145" s="612"/>
      <c r="AY4145" s="623"/>
      <c r="BD4145" s="611"/>
      <c r="BG4145" s="624"/>
      <c r="BH4145" s="625"/>
      <c r="BI4145" s="672"/>
      <c r="BO4145" s="612"/>
      <c r="BY4145" s="669"/>
      <c r="CA4145" s="669"/>
    </row>
    <row r="4146" spans="3:79" s="610" customFormat="1">
      <c r="C4146" s="611"/>
      <c r="D4146" s="612"/>
      <c r="E4146" s="613"/>
      <c r="F4146" s="614"/>
      <c r="J4146" s="612"/>
      <c r="N4146" s="668"/>
      <c r="P4146" s="618"/>
      <c r="Q4146" s="618"/>
      <c r="R4146" s="618"/>
      <c r="S4146" s="618"/>
      <c r="T4146" s="618"/>
      <c r="U4146" s="618"/>
      <c r="V4146" s="618"/>
      <c r="W4146" s="618"/>
      <c r="X4146" s="618"/>
      <c r="Y4146" s="618"/>
      <c r="Z4146" s="618"/>
      <c r="AC4146" s="619"/>
      <c r="AD4146" s="620"/>
      <c r="AJ4146" s="668"/>
      <c r="AO4146" s="612"/>
      <c r="AP4146" s="612"/>
      <c r="AY4146" s="623"/>
      <c r="BD4146" s="611"/>
      <c r="BG4146" s="624"/>
      <c r="BH4146" s="625"/>
      <c r="BI4146" s="672"/>
      <c r="BO4146" s="612"/>
      <c r="BY4146" s="669"/>
      <c r="CA4146" s="669"/>
    </row>
    <row r="4147" spans="3:79" s="610" customFormat="1">
      <c r="C4147" s="611"/>
      <c r="D4147" s="612"/>
      <c r="E4147" s="613"/>
      <c r="F4147" s="614"/>
      <c r="J4147" s="612"/>
      <c r="N4147" s="668"/>
      <c r="P4147" s="618"/>
      <c r="Q4147" s="618"/>
      <c r="R4147" s="618"/>
      <c r="S4147" s="618"/>
      <c r="T4147" s="618"/>
      <c r="U4147" s="618"/>
      <c r="V4147" s="618"/>
      <c r="W4147" s="618"/>
      <c r="X4147" s="618"/>
      <c r="Y4147" s="618"/>
      <c r="Z4147" s="618"/>
      <c r="AC4147" s="619"/>
      <c r="AD4147" s="620"/>
      <c r="AJ4147" s="668"/>
      <c r="AO4147" s="612"/>
      <c r="AP4147" s="612"/>
      <c r="AY4147" s="623"/>
      <c r="BD4147" s="611"/>
      <c r="BG4147" s="624"/>
      <c r="BH4147" s="625"/>
      <c r="BI4147" s="672"/>
      <c r="BO4147" s="612"/>
      <c r="BY4147" s="669"/>
      <c r="CA4147" s="669"/>
    </row>
    <row r="4148" spans="3:79" s="610" customFormat="1">
      <c r="C4148" s="611"/>
      <c r="D4148" s="612"/>
      <c r="E4148" s="613"/>
      <c r="F4148" s="614"/>
      <c r="J4148" s="612"/>
      <c r="N4148" s="668"/>
      <c r="P4148" s="618"/>
      <c r="Q4148" s="618"/>
      <c r="R4148" s="618"/>
      <c r="S4148" s="618"/>
      <c r="T4148" s="618"/>
      <c r="U4148" s="618"/>
      <c r="V4148" s="618"/>
      <c r="W4148" s="618"/>
      <c r="X4148" s="618"/>
      <c r="Y4148" s="618"/>
      <c r="Z4148" s="618"/>
      <c r="AC4148" s="619"/>
      <c r="AD4148" s="620"/>
      <c r="AJ4148" s="668"/>
      <c r="AO4148" s="612"/>
      <c r="AP4148" s="612"/>
      <c r="AY4148" s="623"/>
      <c r="BD4148" s="611"/>
      <c r="BG4148" s="624"/>
      <c r="BH4148" s="625"/>
      <c r="BI4148" s="672"/>
      <c r="BO4148" s="612"/>
      <c r="BY4148" s="669"/>
      <c r="CA4148" s="669"/>
    </row>
    <row r="4149" spans="3:79" s="610" customFormat="1">
      <c r="C4149" s="611"/>
      <c r="D4149" s="612"/>
      <c r="E4149" s="613"/>
      <c r="F4149" s="614"/>
      <c r="J4149" s="612"/>
      <c r="N4149" s="668"/>
      <c r="P4149" s="618"/>
      <c r="Q4149" s="618"/>
      <c r="R4149" s="618"/>
      <c r="S4149" s="618"/>
      <c r="T4149" s="618"/>
      <c r="U4149" s="618"/>
      <c r="V4149" s="618"/>
      <c r="W4149" s="618"/>
      <c r="X4149" s="618"/>
      <c r="Y4149" s="618"/>
      <c r="Z4149" s="618"/>
      <c r="AC4149" s="619"/>
      <c r="AD4149" s="620"/>
      <c r="AJ4149" s="668"/>
      <c r="AO4149" s="612"/>
      <c r="AP4149" s="612"/>
      <c r="AY4149" s="623"/>
      <c r="BD4149" s="611"/>
      <c r="BG4149" s="624"/>
      <c r="BH4149" s="625"/>
      <c r="BI4149" s="672"/>
      <c r="BO4149" s="612"/>
      <c r="BY4149" s="669"/>
      <c r="CA4149" s="669"/>
    </row>
    <row r="4150" spans="3:79" s="610" customFormat="1">
      <c r="C4150" s="611"/>
      <c r="D4150" s="612"/>
      <c r="E4150" s="613"/>
      <c r="F4150" s="614"/>
      <c r="J4150" s="612"/>
      <c r="N4150" s="668"/>
      <c r="P4150" s="618"/>
      <c r="Q4150" s="618"/>
      <c r="R4150" s="618"/>
      <c r="S4150" s="618"/>
      <c r="T4150" s="618"/>
      <c r="U4150" s="618"/>
      <c r="V4150" s="618"/>
      <c r="W4150" s="618"/>
      <c r="X4150" s="618"/>
      <c r="Y4150" s="618"/>
      <c r="Z4150" s="618"/>
      <c r="AC4150" s="619"/>
      <c r="AD4150" s="620"/>
      <c r="AJ4150" s="668"/>
      <c r="AO4150" s="612"/>
      <c r="AP4150" s="612"/>
      <c r="AY4150" s="623"/>
      <c r="BD4150" s="611"/>
      <c r="BG4150" s="624"/>
      <c r="BH4150" s="625"/>
      <c r="BI4150" s="672"/>
      <c r="BO4150" s="612"/>
      <c r="BY4150" s="669"/>
      <c r="CA4150" s="669"/>
    </row>
    <row r="4151" spans="3:79" s="610" customFormat="1">
      <c r="C4151" s="611"/>
      <c r="D4151" s="612"/>
      <c r="E4151" s="613"/>
      <c r="F4151" s="614"/>
      <c r="J4151" s="612"/>
      <c r="N4151" s="668"/>
      <c r="P4151" s="618"/>
      <c r="Q4151" s="618"/>
      <c r="R4151" s="618"/>
      <c r="S4151" s="618"/>
      <c r="T4151" s="618"/>
      <c r="U4151" s="618"/>
      <c r="V4151" s="618"/>
      <c r="W4151" s="618"/>
      <c r="X4151" s="618"/>
      <c r="Y4151" s="618"/>
      <c r="Z4151" s="618"/>
      <c r="AC4151" s="619"/>
      <c r="AD4151" s="620"/>
      <c r="AJ4151" s="668"/>
      <c r="AO4151" s="612"/>
      <c r="AP4151" s="612"/>
      <c r="AY4151" s="623"/>
      <c r="BD4151" s="611"/>
      <c r="BG4151" s="624"/>
      <c r="BH4151" s="625"/>
      <c r="BI4151" s="672"/>
      <c r="BO4151" s="612"/>
      <c r="BY4151" s="669"/>
      <c r="CA4151" s="669"/>
    </row>
    <row r="4152" spans="3:79" s="610" customFormat="1">
      <c r="C4152" s="611"/>
      <c r="D4152" s="612"/>
      <c r="E4152" s="613"/>
      <c r="F4152" s="614"/>
      <c r="J4152" s="612"/>
      <c r="N4152" s="668"/>
      <c r="P4152" s="618"/>
      <c r="Q4152" s="618"/>
      <c r="R4152" s="618"/>
      <c r="S4152" s="618"/>
      <c r="T4152" s="618"/>
      <c r="U4152" s="618"/>
      <c r="V4152" s="618"/>
      <c r="W4152" s="618"/>
      <c r="X4152" s="618"/>
      <c r="Y4152" s="618"/>
      <c r="Z4152" s="618"/>
      <c r="AC4152" s="619"/>
      <c r="AD4152" s="620"/>
      <c r="AJ4152" s="668"/>
      <c r="AO4152" s="612"/>
      <c r="AP4152" s="612"/>
      <c r="AY4152" s="623"/>
      <c r="BD4152" s="611"/>
      <c r="BG4152" s="624"/>
      <c r="BH4152" s="625"/>
      <c r="BI4152" s="672"/>
      <c r="BO4152" s="612"/>
      <c r="BY4152" s="669"/>
      <c r="CA4152" s="669"/>
    </row>
    <row r="4153" spans="3:79" s="610" customFormat="1">
      <c r="C4153" s="611"/>
      <c r="D4153" s="612"/>
      <c r="E4153" s="613"/>
      <c r="F4153" s="614"/>
      <c r="J4153" s="612"/>
      <c r="N4153" s="668"/>
      <c r="P4153" s="618"/>
      <c r="Q4153" s="618"/>
      <c r="R4153" s="618"/>
      <c r="S4153" s="618"/>
      <c r="T4153" s="618"/>
      <c r="U4153" s="618"/>
      <c r="V4153" s="618"/>
      <c r="W4153" s="618"/>
      <c r="X4153" s="618"/>
      <c r="Y4153" s="618"/>
      <c r="Z4153" s="618"/>
      <c r="AC4153" s="619"/>
      <c r="AD4153" s="620"/>
      <c r="AJ4153" s="668"/>
      <c r="AO4153" s="612"/>
      <c r="AP4153" s="612"/>
      <c r="AY4153" s="623"/>
      <c r="BD4153" s="611"/>
      <c r="BG4153" s="624"/>
      <c r="BH4153" s="625"/>
      <c r="BI4153" s="672"/>
      <c r="BO4153" s="612"/>
      <c r="BY4153" s="669"/>
      <c r="CA4153" s="669"/>
    </row>
    <row r="4154" spans="3:79" s="610" customFormat="1">
      <c r="C4154" s="611"/>
      <c r="D4154" s="612"/>
      <c r="E4154" s="613"/>
      <c r="F4154" s="614"/>
      <c r="J4154" s="612"/>
      <c r="N4154" s="668"/>
      <c r="P4154" s="618"/>
      <c r="Q4154" s="618"/>
      <c r="R4154" s="618"/>
      <c r="S4154" s="618"/>
      <c r="T4154" s="618"/>
      <c r="U4154" s="618"/>
      <c r="V4154" s="618"/>
      <c r="W4154" s="618"/>
      <c r="X4154" s="618"/>
      <c r="Y4154" s="618"/>
      <c r="Z4154" s="618"/>
      <c r="AC4154" s="619"/>
      <c r="AD4154" s="620"/>
      <c r="AJ4154" s="668"/>
      <c r="AO4154" s="612"/>
      <c r="AP4154" s="612"/>
      <c r="AY4154" s="623"/>
      <c r="BD4154" s="611"/>
      <c r="BG4154" s="624"/>
      <c r="BH4154" s="625"/>
      <c r="BI4154" s="672"/>
      <c r="BO4154" s="612"/>
      <c r="BY4154" s="669"/>
      <c r="CA4154" s="669"/>
    </row>
    <row r="4155" spans="3:79" s="610" customFormat="1">
      <c r="C4155" s="611"/>
      <c r="D4155" s="612"/>
      <c r="E4155" s="613"/>
      <c r="F4155" s="614"/>
      <c r="J4155" s="612"/>
      <c r="N4155" s="668"/>
      <c r="P4155" s="618"/>
      <c r="Q4155" s="618"/>
      <c r="R4155" s="618"/>
      <c r="S4155" s="618"/>
      <c r="T4155" s="618"/>
      <c r="U4155" s="618"/>
      <c r="V4155" s="618"/>
      <c r="W4155" s="618"/>
      <c r="X4155" s="618"/>
      <c r="Y4155" s="618"/>
      <c r="Z4155" s="618"/>
      <c r="AC4155" s="619"/>
      <c r="AD4155" s="620"/>
      <c r="AJ4155" s="668"/>
      <c r="AO4155" s="612"/>
      <c r="AP4155" s="612"/>
      <c r="AY4155" s="623"/>
      <c r="BD4155" s="611"/>
      <c r="BG4155" s="624"/>
      <c r="BH4155" s="625"/>
      <c r="BI4155" s="672"/>
      <c r="BO4155" s="612"/>
      <c r="BY4155" s="669"/>
      <c r="CA4155" s="669"/>
    </row>
    <row r="4156" spans="3:79" s="610" customFormat="1">
      <c r="C4156" s="611"/>
      <c r="D4156" s="612"/>
      <c r="E4156" s="613"/>
      <c r="F4156" s="614"/>
      <c r="J4156" s="612"/>
      <c r="N4156" s="668"/>
      <c r="P4156" s="618"/>
      <c r="Q4156" s="618"/>
      <c r="R4156" s="618"/>
      <c r="S4156" s="618"/>
      <c r="T4156" s="618"/>
      <c r="U4156" s="618"/>
      <c r="V4156" s="618"/>
      <c r="W4156" s="618"/>
      <c r="X4156" s="618"/>
      <c r="Y4156" s="618"/>
      <c r="Z4156" s="618"/>
      <c r="AC4156" s="619"/>
      <c r="AD4156" s="620"/>
      <c r="AJ4156" s="668"/>
      <c r="AO4156" s="612"/>
      <c r="AP4156" s="612"/>
      <c r="AY4156" s="623"/>
      <c r="BD4156" s="611"/>
      <c r="BG4156" s="624"/>
      <c r="BH4156" s="625"/>
      <c r="BI4156" s="672"/>
      <c r="BO4156" s="612"/>
      <c r="BY4156" s="669"/>
      <c r="CA4156" s="669"/>
    </row>
    <row r="4157" spans="3:79" s="610" customFormat="1">
      <c r="C4157" s="611"/>
      <c r="D4157" s="612"/>
      <c r="E4157" s="613"/>
      <c r="F4157" s="614"/>
      <c r="J4157" s="612"/>
      <c r="N4157" s="668"/>
      <c r="P4157" s="618"/>
      <c r="Q4157" s="618"/>
      <c r="R4157" s="618"/>
      <c r="S4157" s="618"/>
      <c r="T4157" s="618"/>
      <c r="U4157" s="618"/>
      <c r="V4157" s="618"/>
      <c r="W4157" s="618"/>
      <c r="X4157" s="618"/>
      <c r="Y4157" s="618"/>
      <c r="Z4157" s="618"/>
      <c r="AC4157" s="619"/>
      <c r="AD4157" s="620"/>
      <c r="AJ4157" s="668"/>
      <c r="AO4157" s="612"/>
      <c r="AP4157" s="612"/>
      <c r="AY4157" s="623"/>
      <c r="BD4157" s="611"/>
      <c r="BG4157" s="624"/>
      <c r="BH4157" s="625"/>
      <c r="BI4157" s="672"/>
      <c r="BO4157" s="612"/>
      <c r="BY4157" s="669"/>
      <c r="CA4157" s="669"/>
    </row>
    <row r="4158" spans="3:79" s="610" customFormat="1">
      <c r="C4158" s="611"/>
      <c r="D4158" s="612"/>
      <c r="E4158" s="613"/>
      <c r="F4158" s="614"/>
      <c r="J4158" s="612"/>
      <c r="N4158" s="668"/>
      <c r="P4158" s="618"/>
      <c r="Q4158" s="618"/>
      <c r="R4158" s="618"/>
      <c r="S4158" s="618"/>
      <c r="T4158" s="618"/>
      <c r="U4158" s="618"/>
      <c r="V4158" s="618"/>
      <c r="W4158" s="618"/>
      <c r="X4158" s="618"/>
      <c r="Y4158" s="618"/>
      <c r="Z4158" s="618"/>
      <c r="AC4158" s="619"/>
      <c r="AD4158" s="620"/>
      <c r="AJ4158" s="668"/>
      <c r="AO4158" s="612"/>
      <c r="AP4158" s="612"/>
      <c r="AY4158" s="623"/>
      <c r="BD4158" s="611"/>
      <c r="BG4158" s="624"/>
      <c r="BH4158" s="625"/>
      <c r="BI4158" s="672"/>
      <c r="BO4158" s="612"/>
      <c r="BY4158" s="669"/>
      <c r="CA4158" s="669"/>
    </row>
    <row r="4159" spans="3:79" s="610" customFormat="1">
      <c r="C4159" s="611"/>
      <c r="D4159" s="612"/>
      <c r="E4159" s="613"/>
      <c r="F4159" s="614"/>
      <c r="J4159" s="612"/>
      <c r="N4159" s="668"/>
      <c r="P4159" s="618"/>
      <c r="Q4159" s="618"/>
      <c r="R4159" s="618"/>
      <c r="S4159" s="618"/>
      <c r="T4159" s="618"/>
      <c r="U4159" s="618"/>
      <c r="V4159" s="618"/>
      <c r="W4159" s="618"/>
      <c r="X4159" s="618"/>
      <c r="Y4159" s="618"/>
      <c r="Z4159" s="618"/>
      <c r="AC4159" s="619"/>
      <c r="AD4159" s="620"/>
      <c r="AJ4159" s="668"/>
      <c r="AO4159" s="612"/>
      <c r="AP4159" s="612"/>
      <c r="AY4159" s="623"/>
      <c r="BD4159" s="611"/>
      <c r="BG4159" s="624"/>
      <c r="BH4159" s="625"/>
      <c r="BI4159" s="672"/>
      <c r="BO4159" s="612"/>
      <c r="BY4159" s="669"/>
      <c r="CA4159" s="669"/>
    </row>
    <row r="4160" spans="3:79" s="610" customFormat="1">
      <c r="C4160" s="611"/>
      <c r="D4160" s="612"/>
      <c r="E4160" s="613"/>
      <c r="F4160" s="614"/>
      <c r="J4160" s="612"/>
      <c r="N4160" s="668"/>
      <c r="P4160" s="618"/>
      <c r="Q4160" s="618"/>
      <c r="R4160" s="618"/>
      <c r="S4160" s="618"/>
      <c r="T4160" s="618"/>
      <c r="U4160" s="618"/>
      <c r="V4160" s="618"/>
      <c r="W4160" s="618"/>
      <c r="X4160" s="618"/>
      <c r="Y4160" s="618"/>
      <c r="Z4160" s="618"/>
      <c r="AC4160" s="619"/>
      <c r="AD4160" s="620"/>
      <c r="AJ4160" s="668"/>
      <c r="AO4160" s="612"/>
      <c r="AP4160" s="612"/>
      <c r="AY4160" s="623"/>
      <c r="BD4160" s="611"/>
      <c r="BG4160" s="624"/>
      <c r="BH4160" s="625"/>
      <c r="BI4160" s="672"/>
      <c r="BO4160" s="612"/>
      <c r="BY4160" s="669"/>
      <c r="CA4160" s="669"/>
    </row>
    <row r="4161" spans="3:79" s="610" customFormat="1">
      <c r="C4161" s="611"/>
      <c r="D4161" s="612"/>
      <c r="E4161" s="613"/>
      <c r="F4161" s="614"/>
      <c r="J4161" s="612"/>
      <c r="N4161" s="668"/>
      <c r="P4161" s="618"/>
      <c r="Q4161" s="618"/>
      <c r="R4161" s="618"/>
      <c r="S4161" s="618"/>
      <c r="T4161" s="618"/>
      <c r="U4161" s="618"/>
      <c r="V4161" s="618"/>
      <c r="W4161" s="618"/>
      <c r="X4161" s="618"/>
      <c r="Y4161" s="618"/>
      <c r="Z4161" s="618"/>
      <c r="AC4161" s="619"/>
      <c r="AD4161" s="620"/>
      <c r="AJ4161" s="668"/>
      <c r="AO4161" s="612"/>
      <c r="AP4161" s="612"/>
      <c r="AY4161" s="623"/>
      <c r="BD4161" s="611"/>
      <c r="BG4161" s="624"/>
      <c r="BH4161" s="625"/>
      <c r="BI4161" s="672"/>
      <c r="BO4161" s="612"/>
      <c r="BY4161" s="669"/>
      <c r="CA4161" s="669"/>
    </row>
    <row r="4162" spans="3:79" s="610" customFormat="1">
      <c r="C4162" s="611"/>
      <c r="D4162" s="612"/>
      <c r="E4162" s="613"/>
      <c r="F4162" s="614"/>
      <c r="J4162" s="612"/>
      <c r="N4162" s="668"/>
      <c r="P4162" s="618"/>
      <c r="Q4162" s="618"/>
      <c r="R4162" s="618"/>
      <c r="S4162" s="618"/>
      <c r="T4162" s="618"/>
      <c r="U4162" s="618"/>
      <c r="V4162" s="618"/>
      <c r="W4162" s="618"/>
      <c r="X4162" s="618"/>
      <c r="Y4162" s="618"/>
      <c r="Z4162" s="618"/>
      <c r="AC4162" s="619"/>
      <c r="AD4162" s="620"/>
      <c r="AJ4162" s="668"/>
      <c r="AO4162" s="612"/>
      <c r="AP4162" s="612"/>
      <c r="AY4162" s="623"/>
      <c r="BD4162" s="611"/>
      <c r="BG4162" s="624"/>
      <c r="BH4162" s="625"/>
      <c r="BI4162" s="672"/>
      <c r="BO4162" s="612"/>
      <c r="BY4162" s="669"/>
      <c r="CA4162" s="669"/>
    </row>
    <row r="4163" spans="3:79" s="610" customFormat="1">
      <c r="C4163" s="611"/>
      <c r="D4163" s="612"/>
      <c r="E4163" s="613"/>
      <c r="F4163" s="614"/>
      <c r="J4163" s="612"/>
      <c r="N4163" s="668"/>
      <c r="P4163" s="618"/>
      <c r="Q4163" s="618"/>
      <c r="R4163" s="618"/>
      <c r="S4163" s="618"/>
      <c r="T4163" s="618"/>
      <c r="U4163" s="618"/>
      <c r="V4163" s="618"/>
      <c r="W4163" s="618"/>
      <c r="X4163" s="618"/>
      <c r="Y4163" s="618"/>
      <c r="Z4163" s="618"/>
      <c r="AC4163" s="619"/>
      <c r="AD4163" s="620"/>
      <c r="AJ4163" s="668"/>
      <c r="AO4163" s="612"/>
      <c r="AP4163" s="612"/>
      <c r="AY4163" s="623"/>
      <c r="BD4163" s="611"/>
      <c r="BG4163" s="624"/>
      <c r="BH4163" s="625"/>
      <c r="BI4163" s="672"/>
      <c r="BO4163" s="612"/>
      <c r="BY4163" s="669"/>
      <c r="CA4163" s="669"/>
    </row>
    <row r="4164" spans="3:79" s="610" customFormat="1">
      <c r="C4164" s="611"/>
      <c r="D4164" s="612"/>
      <c r="E4164" s="613"/>
      <c r="F4164" s="614"/>
      <c r="J4164" s="612"/>
      <c r="N4164" s="668"/>
      <c r="P4164" s="618"/>
      <c r="Q4164" s="618"/>
      <c r="R4164" s="618"/>
      <c r="S4164" s="618"/>
      <c r="T4164" s="618"/>
      <c r="U4164" s="618"/>
      <c r="V4164" s="618"/>
      <c r="W4164" s="618"/>
      <c r="X4164" s="618"/>
      <c r="Y4164" s="618"/>
      <c r="Z4164" s="618"/>
      <c r="AC4164" s="619"/>
      <c r="AD4164" s="620"/>
      <c r="AJ4164" s="668"/>
      <c r="AO4164" s="612"/>
      <c r="AP4164" s="612"/>
      <c r="AY4164" s="623"/>
      <c r="BD4164" s="611"/>
      <c r="BG4164" s="624"/>
      <c r="BH4164" s="625"/>
      <c r="BI4164" s="672"/>
      <c r="BO4164" s="612"/>
      <c r="BY4164" s="669"/>
      <c r="CA4164" s="669"/>
    </row>
    <row r="4165" spans="3:79" s="610" customFormat="1">
      <c r="C4165" s="611"/>
      <c r="D4165" s="612"/>
      <c r="E4165" s="613"/>
      <c r="F4165" s="614"/>
      <c r="J4165" s="612"/>
      <c r="N4165" s="668"/>
      <c r="P4165" s="618"/>
      <c r="Q4165" s="618"/>
      <c r="R4165" s="618"/>
      <c r="S4165" s="618"/>
      <c r="T4165" s="618"/>
      <c r="U4165" s="618"/>
      <c r="V4165" s="618"/>
      <c r="W4165" s="618"/>
      <c r="X4165" s="618"/>
      <c r="Y4165" s="618"/>
      <c r="Z4165" s="618"/>
      <c r="AC4165" s="619"/>
      <c r="AD4165" s="620"/>
      <c r="AJ4165" s="668"/>
      <c r="AO4165" s="612"/>
      <c r="AP4165" s="612"/>
      <c r="AY4165" s="623"/>
      <c r="BD4165" s="611"/>
      <c r="BG4165" s="624"/>
      <c r="BH4165" s="625"/>
      <c r="BI4165" s="672"/>
      <c r="BO4165" s="612"/>
      <c r="BY4165" s="669"/>
      <c r="CA4165" s="669"/>
    </row>
    <row r="4166" spans="3:79" s="610" customFormat="1">
      <c r="C4166" s="611"/>
      <c r="D4166" s="612"/>
      <c r="E4166" s="613"/>
      <c r="F4166" s="614"/>
      <c r="J4166" s="612"/>
      <c r="N4166" s="668"/>
      <c r="P4166" s="618"/>
      <c r="Q4166" s="618"/>
      <c r="R4166" s="618"/>
      <c r="S4166" s="618"/>
      <c r="T4166" s="618"/>
      <c r="U4166" s="618"/>
      <c r="V4166" s="618"/>
      <c r="W4166" s="618"/>
      <c r="X4166" s="618"/>
      <c r="Y4166" s="618"/>
      <c r="Z4166" s="618"/>
      <c r="AC4166" s="619"/>
      <c r="AD4166" s="620"/>
      <c r="AJ4166" s="668"/>
      <c r="AO4166" s="612"/>
      <c r="AP4166" s="612"/>
      <c r="AY4166" s="623"/>
      <c r="BD4166" s="611"/>
      <c r="BG4166" s="624"/>
      <c r="BH4166" s="625"/>
      <c r="BI4166" s="672"/>
      <c r="BO4166" s="612"/>
      <c r="BY4166" s="669"/>
      <c r="CA4166" s="669"/>
    </row>
    <row r="4167" spans="3:79" s="610" customFormat="1">
      <c r="C4167" s="611"/>
      <c r="D4167" s="612"/>
      <c r="E4167" s="613"/>
      <c r="F4167" s="614"/>
      <c r="J4167" s="612"/>
      <c r="N4167" s="668"/>
      <c r="P4167" s="618"/>
      <c r="Q4167" s="618"/>
      <c r="R4167" s="618"/>
      <c r="S4167" s="618"/>
      <c r="T4167" s="618"/>
      <c r="U4167" s="618"/>
      <c r="V4167" s="618"/>
      <c r="W4167" s="618"/>
      <c r="X4167" s="618"/>
      <c r="Y4167" s="618"/>
      <c r="Z4167" s="618"/>
      <c r="AC4167" s="619"/>
      <c r="AD4167" s="620"/>
      <c r="AJ4167" s="668"/>
      <c r="AO4167" s="612"/>
      <c r="AP4167" s="612"/>
      <c r="AY4167" s="623"/>
      <c r="BD4167" s="611"/>
      <c r="BG4167" s="624"/>
      <c r="BH4167" s="625"/>
      <c r="BI4167" s="672"/>
      <c r="BO4167" s="612"/>
      <c r="BY4167" s="669"/>
      <c r="CA4167" s="669"/>
    </row>
    <row r="4168" spans="3:79" s="610" customFormat="1">
      <c r="C4168" s="611"/>
      <c r="D4168" s="612"/>
      <c r="E4168" s="613"/>
      <c r="F4168" s="614"/>
      <c r="J4168" s="612"/>
      <c r="N4168" s="668"/>
      <c r="P4168" s="618"/>
      <c r="Q4168" s="618"/>
      <c r="R4168" s="618"/>
      <c r="S4168" s="618"/>
      <c r="T4168" s="618"/>
      <c r="U4168" s="618"/>
      <c r="V4168" s="618"/>
      <c r="W4168" s="618"/>
      <c r="X4168" s="618"/>
      <c r="Y4168" s="618"/>
      <c r="Z4168" s="618"/>
      <c r="AC4168" s="619"/>
      <c r="AD4168" s="620"/>
      <c r="AJ4168" s="668"/>
      <c r="AO4168" s="612"/>
      <c r="AP4168" s="612"/>
      <c r="AY4168" s="623"/>
      <c r="BD4168" s="611"/>
      <c r="BG4168" s="624"/>
      <c r="BH4168" s="625"/>
      <c r="BI4168" s="672"/>
      <c r="BO4168" s="612"/>
      <c r="BY4168" s="669"/>
      <c r="CA4168" s="669"/>
    </row>
    <row r="4169" spans="3:79" s="610" customFormat="1">
      <c r="C4169" s="611"/>
      <c r="D4169" s="612"/>
      <c r="E4169" s="613"/>
      <c r="F4169" s="614"/>
      <c r="J4169" s="612"/>
      <c r="N4169" s="668"/>
      <c r="P4169" s="618"/>
      <c r="Q4169" s="618"/>
      <c r="R4169" s="618"/>
      <c r="S4169" s="618"/>
      <c r="T4169" s="618"/>
      <c r="U4169" s="618"/>
      <c r="V4169" s="618"/>
      <c r="W4169" s="618"/>
      <c r="X4169" s="618"/>
      <c r="Y4169" s="618"/>
      <c r="Z4169" s="618"/>
      <c r="AC4169" s="619"/>
      <c r="AD4169" s="620"/>
      <c r="AJ4169" s="668"/>
      <c r="AO4169" s="612"/>
      <c r="AP4169" s="612"/>
      <c r="AY4169" s="623"/>
      <c r="BD4169" s="611"/>
      <c r="BG4169" s="624"/>
      <c r="BH4169" s="625"/>
      <c r="BI4169" s="672"/>
      <c r="BO4169" s="612"/>
      <c r="BY4169" s="669"/>
      <c r="CA4169" s="669"/>
    </row>
    <row r="4170" spans="3:79" s="610" customFormat="1">
      <c r="C4170" s="611"/>
      <c r="D4170" s="612"/>
      <c r="E4170" s="613"/>
      <c r="F4170" s="614"/>
      <c r="J4170" s="612"/>
      <c r="N4170" s="668"/>
      <c r="P4170" s="618"/>
      <c r="Q4170" s="618"/>
      <c r="R4170" s="618"/>
      <c r="S4170" s="618"/>
      <c r="T4170" s="618"/>
      <c r="U4170" s="618"/>
      <c r="V4170" s="618"/>
      <c r="W4170" s="618"/>
      <c r="X4170" s="618"/>
      <c r="Y4170" s="618"/>
      <c r="Z4170" s="618"/>
      <c r="AC4170" s="619"/>
      <c r="AD4170" s="620"/>
      <c r="AJ4170" s="668"/>
      <c r="AO4170" s="612"/>
      <c r="AP4170" s="612"/>
      <c r="AY4170" s="623"/>
      <c r="BD4170" s="611"/>
      <c r="BG4170" s="624"/>
      <c r="BH4170" s="625"/>
      <c r="BI4170" s="672"/>
      <c r="BO4170" s="612"/>
      <c r="BY4170" s="669"/>
      <c r="CA4170" s="669"/>
    </row>
    <row r="4171" spans="3:79" s="610" customFormat="1">
      <c r="C4171" s="611"/>
      <c r="D4171" s="612"/>
      <c r="E4171" s="613"/>
      <c r="F4171" s="614"/>
      <c r="J4171" s="612"/>
      <c r="N4171" s="668"/>
      <c r="P4171" s="618"/>
      <c r="Q4171" s="618"/>
      <c r="R4171" s="618"/>
      <c r="S4171" s="618"/>
      <c r="T4171" s="618"/>
      <c r="U4171" s="618"/>
      <c r="V4171" s="618"/>
      <c r="W4171" s="618"/>
      <c r="X4171" s="618"/>
      <c r="Y4171" s="618"/>
      <c r="Z4171" s="618"/>
      <c r="AC4171" s="619"/>
      <c r="AD4171" s="620"/>
      <c r="AJ4171" s="668"/>
      <c r="AO4171" s="612"/>
      <c r="AP4171" s="612"/>
      <c r="AY4171" s="623"/>
      <c r="BD4171" s="611"/>
      <c r="BG4171" s="624"/>
      <c r="BH4171" s="625"/>
      <c r="BI4171" s="672"/>
      <c r="BO4171" s="612"/>
      <c r="BY4171" s="669"/>
      <c r="CA4171" s="669"/>
    </row>
    <row r="4172" spans="3:79" s="610" customFormat="1">
      <c r="C4172" s="611"/>
      <c r="D4172" s="612"/>
      <c r="E4172" s="613"/>
      <c r="F4172" s="614"/>
      <c r="J4172" s="612"/>
      <c r="N4172" s="668"/>
      <c r="P4172" s="618"/>
      <c r="Q4172" s="618"/>
      <c r="R4172" s="618"/>
      <c r="S4172" s="618"/>
      <c r="T4172" s="618"/>
      <c r="U4172" s="618"/>
      <c r="V4172" s="618"/>
      <c r="W4172" s="618"/>
      <c r="X4172" s="618"/>
      <c r="Y4172" s="618"/>
      <c r="Z4172" s="618"/>
      <c r="AC4172" s="619"/>
      <c r="AD4172" s="620"/>
      <c r="AJ4172" s="668"/>
      <c r="AO4172" s="612"/>
      <c r="AP4172" s="612"/>
      <c r="AY4172" s="623"/>
      <c r="BD4172" s="611"/>
      <c r="BG4172" s="624"/>
      <c r="BH4172" s="625"/>
      <c r="BI4172" s="672"/>
      <c r="BO4172" s="612"/>
      <c r="BY4172" s="669"/>
      <c r="CA4172" s="669"/>
    </row>
    <row r="4173" spans="3:79" s="610" customFormat="1">
      <c r="C4173" s="611"/>
      <c r="D4173" s="612"/>
      <c r="E4173" s="613"/>
      <c r="F4173" s="614"/>
      <c r="J4173" s="612"/>
      <c r="N4173" s="668"/>
      <c r="P4173" s="618"/>
      <c r="Q4173" s="618"/>
      <c r="R4173" s="618"/>
      <c r="S4173" s="618"/>
      <c r="T4173" s="618"/>
      <c r="U4173" s="618"/>
      <c r="V4173" s="618"/>
      <c r="W4173" s="618"/>
      <c r="X4173" s="618"/>
      <c r="Y4173" s="618"/>
      <c r="Z4173" s="618"/>
      <c r="AC4173" s="619"/>
      <c r="AD4173" s="620"/>
      <c r="AJ4173" s="668"/>
      <c r="AO4173" s="612"/>
      <c r="AP4173" s="612"/>
      <c r="AY4173" s="623"/>
      <c r="BD4173" s="611"/>
      <c r="BG4173" s="624"/>
      <c r="BH4173" s="625"/>
      <c r="BI4173" s="672"/>
      <c r="BO4173" s="612"/>
      <c r="BY4173" s="669"/>
      <c r="CA4173" s="669"/>
    </row>
    <row r="4174" spans="3:79" s="610" customFormat="1">
      <c r="C4174" s="611"/>
      <c r="D4174" s="612"/>
      <c r="E4174" s="613"/>
      <c r="F4174" s="614"/>
      <c r="J4174" s="612"/>
      <c r="N4174" s="668"/>
      <c r="P4174" s="618"/>
      <c r="Q4174" s="618"/>
      <c r="R4174" s="618"/>
      <c r="S4174" s="618"/>
      <c r="T4174" s="618"/>
      <c r="U4174" s="618"/>
      <c r="V4174" s="618"/>
      <c r="W4174" s="618"/>
      <c r="X4174" s="618"/>
      <c r="Y4174" s="618"/>
      <c r="Z4174" s="618"/>
      <c r="AC4174" s="619"/>
      <c r="AD4174" s="620"/>
      <c r="AJ4174" s="668"/>
      <c r="AO4174" s="612"/>
      <c r="AP4174" s="612"/>
      <c r="AY4174" s="623"/>
      <c r="BD4174" s="611"/>
      <c r="BG4174" s="624"/>
      <c r="BH4174" s="625"/>
      <c r="BI4174" s="672"/>
      <c r="BO4174" s="612"/>
      <c r="BY4174" s="669"/>
      <c r="CA4174" s="669"/>
    </row>
    <row r="4175" spans="3:79" s="610" customFormat="1">
      <c r="C4175" s="611"/>
      <c r="D4175" s="612"/>
      <c r="E4175" s="613"/>
      <c r="F4175" s="614"/>
      <c r="J4175" s="612"/>
      <c r="N4175" s="668"/>
      <c r="P4175" s="618"/>
      <c r="Q4175" s="618"/>
      <c r="R4175" s="618"/>
      <c r="S4175" s="618"/>
      <c r="T4175" s="618"/>
      <c r="U4175" s="618"/>
      <c r="V4175" s="618"/>
      <c r="W4175" s="618"/>
      <c r="X4175" s="618"/>
      <c r="Y4175" s="618"/>
      <c r="Z4175" s="618"/>
      <c r="AC4175" s="619"/>
      <c r="AD4175" s="620"/>
      <c r="AJ4175" s="668"/>
      <c r="AO4175" s="612"/>
      <c r="AP4175" s="612"/>
      <c r="AY4175" s="623"/>
      <c r="BD4175" s="611"/>
      <c r="BG4175" s="624"/>
      <c r="BH4175" s="625"/>
      <c r="BI4175" s="672"/>
      <c r="BO4175" s="612"/>
      <c r="BY4175" s="669"/>
      <c r="CA4175" s="669"/>
    </row>
    <row r="4176" spans="3:79" s="610" customFormat="1">
      <c r="C4176" s="611"/>
      <c r="D4176" s="612"/>
      <c r="E4176" s="613"/>
      <c r="F4176" s="614"/>
      <c r="J4176" s="612"/>
      <c r="N4176" s="668"/>
      <c r="P4176" s="618"/>
      <c r="Q4176" s="618"/>
      <c r="R4176" s="618"/>
      <c r="S4176" s="618"/>
      <c r="T4176" s="618"/>
      <c r="U4176" s="618"/>
      <c r="V4176" s="618"/>
      <c r="W4176" s="618"/>
      <c r="X4176" s="618"/>
      <c r="Y4176" s="618"/>
      <c r="Z4176" s="618"/>
      <c r="AC4176" s="619"/>
      <c r="AD4176" s="620"/>
      <c r="AJ4176" s="668"/>
      <c r="AO4176" s="612"/>
      <c r="AP4176" s="612"/>
      <c r="AY4176" s="623"/>
      <c r="BD4176" s="611"/>
      <c r="BG4176" s="624"/>
      <c r="BH4176" s="625"/>
      <c r="BI4176" s="672"/>
      <c r="BO4176" s="612"/>
      <c r="BY4176" s="669"/>
      <c r="CA4176" s="669"/>
    </row>
    <row r="4177" spans="3:79" s="610" customFormat="1">
      <c r="C4177" s="611"/>
      <c r="D4177" s="612"/>
      <c r="E4177" s="613"/>
      <c r="F4177" s="614"/>
      <c r="J4177" s="612"/>
      <c r="N4177" s="668"/>
      <c r="P4177" s="618"/>
      <c r="Q4177" s="618"/>
      <c r="R4177" s="618"/>
      <c r="S4177" s="618"/>
      <c r="T4177" s="618"/>
      <c r="U4177" s="618"/>
      <c r="V4177" s="618"/>
      <c r="W4177" s="618"/>
      <c r="X4177" s="618"/>
      <c r="Y4177" s="618"/>
      <c r="Z4177" s="618"/>
      <c r="AC4177" s="619"/>
      <c r="AD4177" s="620"/>
      <c r="AJ4177" s="668"/>
      <c r="AO4177" s="612"/>
      <c r="AP4177" s="612"/>
      <c r="AY4177" s="623"/>
      <c r="BD4177" s="611"/>
      <c r="BG4177" s="624"/>
      <c r="BH4177" s="625"/>
      <c r="BI4177" s="672"/>
      <c r="BO4177" s="612"/>
      <c r="BY4177" s="669"/>
      <c r="CA4177" s="669"/>
    </row>
    <row r="4178" spans="3:79" s="610" customFormat="1">
      <c r="C4178" s="611"/>
      <c r="D4178" s="612"/>
      <c r="E4178" s="613"/>
      <c r="F4178" s="614"/>
      <c r="J4178" s="612"/>
      <c r="N4178" s="668"/>
      <c r="P4178" s="618"/>
      <c r="Q4178" s="618"/>
      <c r="R4178" s="618"/>
      <c r="S4178" s="618"/>
      <c r="T4178" s="618"/>
      <c r="U4178" s="618"/>
      <c r="V4178" s="618"/>
      <c r="W4178" s="618"/>
      <c r="X4178" s="618"/>
      <c r="Y4178" s="618"/>
      <c r="Z4178" s="618"/>
      <c r="AC4178" s="619"/>
      <c r="AD4178" s="620"/>
      <c r="AJ4178" s="668"/>
      <c r="AO4178" s="612"/>
      <c r="AP4178" s="612"/>
      <c r="AY4178" s="623"/>
      <c r="BD4178" s="611"/>
      <c r="BG4178" s="624"/>
      <c r="BH4178" s="625"/>
      <c r="BI4178" s="672"/>
      <c r="BO4178" s="612"/>
      <c r="BY4178" s="669"/>
      <c r="CA4178" s="669"/>
    </row>
    <row r="4179" spans="3:79" s="610" customFormat="1">
      <c r="C4179" s="611"/>
      <c r="D4179" s="612"/>
      <c r="E4179" s="613"/>
      <c r="F4179" s="614"/>
      <c r="J4179" s="612"/>
      <c r="N4179" s="668"/>
      <c r="P4179" s="618"/>
      <c r="Q4179" s="618"/>
      <c r="R4179" s="618"/>
      <c r="S4179" s="618"/>
      <c r="T4179" s="618"/>
      <c r="U4179" s="618"/>
      <c r="V4179" s="618"/>
      <c r="W4179" s="618"/>
      <c r="X4179" s="618"/>
      <c r="Y4179" s="618"/>
      <c r="Z4179" s="618"/>
      <c r="AC4179" s="619"/>
      <c r="AD4179" s="620"/>
      <c r="AJ4179" s="668"/>
      <c r="AO4179" s="612"/>
      <c r="AP4179" s="612"/>
      <c r="AY4179" s="623"/>
      <c r="BD4179" s="611"/>
      <c r="BG4179" s="624"/>
      <c r="BH4179" s="625"/>
      <c r="BI4179" s="672"/>
      <c r="BO4179" s="612"/>
      <c r="BY4179" s="669"/>
      <c r="CA4179" s="669"/>
    </row>
    <row r="4180" spans="3:79" s="610" customFormat="1">
      <c r="C4180" s="611"/>
      <c r="D4180" s="612"/>
      <c r="E4180" s="613"/>
      <c r="F4180" s="614"/>
      <c r="J4180" s="612"/>
      <c r="N4180" s="668"/>
      <c r="P4180" s="618"/>
      <c r="Q4180" s="618"/>
      <c r="R4180" s="618"/>
      <c r="S4180" s="618"/>
      <c r="T4180" s="618"/>
      <c r="U4180" s="618"/>
      <c r="V4180" s="618"/>
      <c r="W4180" s="618"/>
      <c r="X4180" s="618"/>
      <c r="Y4180" s="618"/>
      <c r="Z4180" s="618"/>
      <c r="AC4180" s="619"/>
      <c r="AD4180" s="620"/>
      <c r="AJ4180" s="668"/>
      <c r="AO4180" s="612"/>
      <c r="AP4180" s="612"/>
      <c r="AY4180" s="623"/>
      <c r="BD4180" s="611"/>
      <c r="BG4180" s="624"/>
      <c r="BH4180" s="625"/>
      <c r="BI4180" s="672"/>
      <c r="BO4180" s="612"/>
      <c r="BY4180" s="669"/>
      <c r="CA4180" s="669"/>
    </row>
    <row r="4181" spans="3:79" s="610" customFormat="1">
      <c r="C4181" s="611"/>
      <c r="D4181" s="612"/>
      <c r="E4181" s="613"/>
      <c r="F4181" s="614"/>
      <c r="J4181" s="612"/>
      <c r="N4181" s="668"/>
      <c r="P4181" s="618"/>
      <c r="Q4181" s="618"/>
      <c r="R4181" s="618"/>
      <c r="S4181" s="618"/>
      <c r="T4181" s="618"/>
      <c r="U4181" s="618"/>
      <c r="V4181" s="618"/>
      <c r="W4181" s="618"/>
      <c r="X4181" s="618"/>
      <c r="Y4181" s="618"/>
      <c r="Z4181" s="618"/>
      <c r="AC4181" s="619"/>
      <c r="AD4181" s="620"/>
      <c r="AJ4181" s="668"/>
      <c r="AO4181" s="612"/>
      <c r="AP4181" s="612"/>
      <c r="AY4181" s="623"/>
      <c r="BD4181" s="611"/>
      <c r="BG4181" s="624"/>
      <c r="BH4181" s="625"/>
      <c r="BI4181" s="672"/>
      <c r="BO4181" s="612"/>
      <c r="BY4181" s="669"/>
      <c r="CA4181" s="669"/>
    </row>
    <row r="4182" spans="3:79" s="610" customFormat="1">
      <c r="C4182" s="611"/>
      <c r="D4182" s="612"/>
      <c r="E4182" s="613"/>
      <c r="F4182" s="614"/>
      <c r="J4182" s="612"/>
      <c r="N4182" s="668"/>
      <c r="P4182" s="618"/>
      <c r="Q4182" s="618"/>
      <c r="R4182" s="618"/>
      <c r="S4182" s="618"/>
      <c r="T4182" s="618"/>
      <c r="U4182" s="618"/>
      <c r="V4182" s="618"/>
      <c r="W4182" s="618"/>
      <c r="X4182" s="618"/>
      <c r="Y4182" s="618"/>
      <c r="Z4182" s="618"/>
      <c r="AC4182" s="619"/>
      <c r="AD4182" s="620"/>
      <c r="AJ4182" s="668"/>
      <c r="AO4182" s="612"/>
      <c r="AP4182" s="612"/>
      <c r="AY4182" s="623"/>
      <c r="BD4182" s="611"/>
      <c r="BG4182" s="624"/>
      <c r="BH4182" s="625"/>
      <c r="BI4182" s="672"/>
      <c r="BO4182" s="612"/>
      <c r="BY4182" s="669"/>
      <c r="CA4182" s="669"/>
    </row>
    <row r="4183" spans="3:79" s="610" customFormat="1">
      <c r="C4183" s="611"/>
      <c r="D4183" s="612"/>
      <c r="E4183" s="613"/>
      <c r="F4183" s="614"/>
      <c r="J4183" s="612"/>
      <c r="N4183" s="668"/>
      <c r="P4183" s="618"/>
      <c r="Q4183" s="618"/>
      <c r="R4183" s="618"/>
      <c r="S4183" s="618"/>
      <c r="T4183" s="618"/>
      <c r="U4183" s="618"/>
      <c r="V4183" s="618"/>
      <c r="W4183" s="618"/>
      <c r="X4183" s="618"/>
      <c r="Y4183" s="618"/>
      <c r="Z4183" s="618"/>
      <c r="AC4183" s="619"/>
      <c r="AD4183" s="620"/>
      <c r="AJ4183" s="668"/>
      <c r="AO4183" s="612"/>
      <c r="AP4183" s="612"/>
      <c r="AY4183" s="623"/>
      <c r="BD4183" s="611"/>
      <c r="BG4183" s="624"/>
      <c r="BH4183" s="625"/>
      <c r="BI4183" s="672"/>
      <c r="BO4183" s="612"/>
      <c r="BY4183" s="669"/>
      <c r="CA4183" s="669"/>
    </row>
    <row r="4184" spans="3:79" s="610" customFormat="1">
      <c r="C4184" s="611"/>
      <c r="D4184" s="612"/>
      <c r="E4184" s="613"/>
      <c r="F4184" s="614"/>
      <c r="J4184" s="612"/>
      <c r="N4184" s="668"/>
      <c r="P4184" s="618"/>
      <c r="Q4184" s="618"/>
      <c r="R4184" s="618"/>
      <c r="S4184" s="618"/>
      <c r="T4184" s="618"/>
      <c r="U4184" s="618"/>
      <c r="V4184" s="618"/>
      <c r="W4184" s="618"/>
      <c r="X4184" s="618"/>
      <c r="Y4184" s="618"/>
      <c r="Z4184" s="618"/>
      <c r="AC4184" s="619"/>
      <c r="AD4184" s="620"/>
      <c r="AJ4184" s="668"/>
      <c r="AO4184" s="612"/>
      <c r="AP4184" s="612"/>
      <c r="AY4184" s="623"/>
      <c r="BD4184" s="611"/>
      <c r="BG4184" s="624"/>
      <c r="BH4184" s="625"/>
      <c r="BI4184" s="672"/>
      <c r="BO4184" s="612"/>
      <c r="BY4184" s="669"/>
      <c r="CA4184" s="669"/>
    </row>
    <row r="4185" spans="3:79" s="610" customFormat="1">
      <c r="C4185" s="611"/>
      <c r="D4185" s="612"/>
      <c r="E4185" s="613"/>
      <c r="F4185" s="614"/>
      <c r="J4185" s="612"/>
      <c r="N4185" s="668"/>
      <c r="P4185" s="618"/>
      <c r="Q4185" s="618"/>
      <c r="R4185" s="618"/>
      <c r="S4185" s="618"/>
      <c r="T4185" s="618"/>
      <c r="U4185" s="618"/>
      <c r="V4185" s="618"/>
      <c r="W4185" s="618"/>
      <c r="X4185" s="618"/>
      <c r="Y4185" s="618"/>
      <c r="Z4185" s="618"/>
      <c r="AC4185" s="619"/>
      <c r="AD4185" s="620"/>
      <c r="AJ4185" s="668"/>
      <c r="AO4185" s="612"/>
      <c r="AP4185" s="612"/>
      <c r="AY4185" s="623"/>
      <c r="BD4185" s="611"/>
      <c r="BG4185" s="624"/>
      <c r="BH4185" s="625"/>
      <c r="BI4185" s="672"/>
      <c r="BO4185" s="612"/>
      <c r="BY4185" s="669"/>
      <c r="CA4185" s="669"/>
    </row>
    <row r="4186" spans="3:79" s="610" customFormat="1">
      <c r="C4186" s="611"/>
      <c r="D4186" s="612"/>
      <c r="E4186" s="613"/>
      <c r="F4186" s="614"/>
      <c r="J4186" s="612"/>
      <c r="N4186" s="668"/>
      <c r="P4186" s="618"/>
      <c r="Q4186" s="618"/>
      <c r="R4186" s="618"/>
      <c r="S4186" s="618"/>
      <c r="T4186" s="618"/>
      <c r="U4186" s="618"/>
      <c r="V4186" s="618"/>
      <c r="W4186" s="618"/>
      <c r="X4186" s="618"/>
      <c r="Y4186" s="618"/>
      <c r="Z4186" s="618"/>
      <c r="AC4186" s="619"/>
      <c r="AD4186" s="620"/>
      <c r="AJ4186" s="668"/>
      <c r="AO4186" s="612"/>
      <c r="AP4186" s="612"/>
      <c r="AY4186" s="623"/>
      <c r="BD4186" s="611"/>
      <c r="BG4186" s="624"/>
      <c r="BH4186" s="625"/>
      <c r="BI4186" s="672"/>
      <c r="BO4186" s="612"/>
      <c r="BY4186" s="669"/>
      <c r="CA4186" s="669"/>
    </row>
    <row r="4187" spans="3:79" s="610" customFormat="1">
      <c r="C4187" s="611"/>
      <c r="D4187" s="612"/>
      <c r="E4187" s="613"/>
      <c r="F4187" s="614"/>
      <c r="J4187" s="612"/>
      <c r="N4187" s="668"/>
      <c r="P4187" s="618"/>
      <c r="Q4187" s="618"/>
      <c r="R4187" s="618"/>
      <c r="S4187" s="618"/>
      <c r="T4187" s="618"/>
      <c r="U4187" s="618"/>
      <c r="V4187" s="618"/>
      <c r="W4187" s="618"/>
      <c r="X4187" s="618"/>
      <c r="Y4187" s="618"/>
      <c r="Z4187" s="618"/>
      <c r="AC4187" s="619"/>
      <c r="AD4187" s="620"/>
      <c r="AJ4187" s="668"/>
      <c r="AO4187" s="612"/>
      <c r="AP4187" s="612"/>
      <c r="AY4187" s="623"/>
      <c r="BD4187" s="611"/>
      <c r="BG4187" s="624"/>
      <c r="BH4187" s="625"/>
      <c r="BI4187" s="672"/>
      <c r="BO4187" s="612"/>
      <c r="BY4187" s="669"/>
      <c r="CA4187" s="669"/>
    </row>
    <row r="4188" spans="3:79" s="610" customFormat="1">
      <c r="C4188" s="611"/>
      <c r="D4188" s="612"/>
      <c r="E4188" s="613"/>
      <c r="F4188" s="614"/>
      <c r="J4188" s="612"/>
      <c r="N4188" s="668"/>
      <c r="P4188" s="618"/>
      <c r="Q4188" s="618"/>
      <c r="R4188" s="618"/>
      <c r="S4188" s="618"/>
      <c r="T4188" s="618"/>
      <c r="U4188" s="618"/>
      <c r="V4188" s="618"/>
      <c r="W4188" s="618"/>
      <c r="X4188" s="618"/>
      <c r="Y4188" s="618"/>
      <c r="Z4188" s="618"/>
      <c r="AC4188" s="619"/>
      <c r="AD4188" s="620"/>
      <c r="AJ4188" s="668"/>
      <c r="AO4188" s="612"/>
      <c r="AP4188" s="612"/>
      <c r="AY4188" s="623"/>
      <c r="BD4188" s="611"/>
      <c r="BG4188" s="624"/>
      <c r="BH4188" s="625"/>
      <c r="BI4188" s="672"/>
      <c r="BO4188" s="612"/>
      <c r="BY4188" s="669"/>
      <c r="CA4188" s="669"/>
    </row>
    <row r="4189" spans="3:79" s="610" customFormat="1">
      <c r="C4189" s="611"/>
      <c r="D4189" s="612"/>
      <c r="E4189" s="613"/>
      <c r="F4189" s="614"/>
      <c r="J4189" s="612"/>
      <c r="N4189" s="668"/>
      <c r="P4189" s="618"/>
      <c r="Q4189" s="618"/>
      <c r="R4189" s="618"/>
      <c r="S4189" s="618"/>
      <c r="T4189" s="618"/>
      <c r="U4189" s="618"/>
      <c r="V4189" s="618"/>
      <c r="W4189" s="618"/>
      <c r="X4189" s="618"/>
      <c r="Y4189" s="618"/>
      <c r="Z4189" s="618"/>
      <c r="AC4189" s="619"/>
      <c r="AD4189" s="620"/>
      <c r="AJ4189" s="668"/>
      <c r="AO4189" s="612"/>
      <c r="AP4189" s="612"/>
      <c r="AY4189" s="623"/>
      <c r="BD4189" s="611"/>
      <c r="BG4189" s="624"/>
      <c r="BH4189" s="625"/>
      <c r="BI4189" s="672"/>
      <c r="BO4189" s="612"/>
      <c r="BY4189" s="669"/>
      <c r="CA4189" s="669"/>
    </row>
    <row r="4190" spans="3:79" s="610" customFormat="1">
      <c r="C4190" s="611"/>
      <c r="D4190" s="612"/>
      <c r="E4190" s="613"/>
      <c r="F4190" s="614"/>
      <c r="J4190" s="612"/>
      <c r="N4190" s="668"/>
      <c r="P4190" s="618"/>
      <c r="Q4190" s="618"/>
      <c r="R4190" s="618"/>
      <c r="S4190" s="618"/>
      <c r="T4190" s="618"/>
      <c r="U4190" s="618"/>
      <c r="V4190" s="618"/>
      <c r="W4190" s="618"/>
      <c r="X4190" s="618"/>
      <c r="Y4190" s="618"/>
      <c r="Z4190" s="618"/>
      <c r="AC4190" s="619"/>
      <c r="AD4190" s="620"/>
      <c r="AJ4190" s="668"/>
      <c r="AO4190" s="612"/>
      <c r="AP4190" s="612"/>
      <c r="AY4190" s="623"/>
      <c r="BD4190" s="611"/>
      <c r="BG4190" s="624"/>
      <c r="BH4190" s="625"/>
      <c r="BI4190" s="672"/>
      <c r="BO4190" s="612"/>
      <c r="BY4190" s="669"/>
      <c r="CA4190" s="669"/>
    </row>
    <row r="4191" spans="3:79" s="610" customFormat="1">
      <c r="C4191" s="611"/>
      <c r="D4191" s="612"/>
      <c r="E4191" s="613"/>
      <c r="F4191" s="614"/>
      <c r="J4191" s="612"/>
      <c r="N4191" s="668"/>
      <c r="P4191" s="618"/>
      <c r="Q4191" s="618"/>
      <c r="R4191" s="618"/>
      <c r="S4191" s="618"/>
      <c r="T4191" s="618"/>
      <c r="U4191" s="618"/>
      <c r="V4191" s="618"/>
      <c r="W4191" s="618"/>
      <c r="X4191" s="618"/>
      <c r="Y4191" s="618"/>
      <c r="Z4191" s="618"/>
      <c r="AC4191" s="619"/>
      <c r="AD4191" s="620"/>
      <c r="AJ4191" s="668"/>
      <c r="AO4191" s="612"/>
      <c r="AP4191" s="612"/>
      <c r="AY4191" s="623"/>
      <c r="BD4191" s="611"/>
      <c r="BG4191" s="624"/>
      <c r="BH4191" s="625"/>
      <c r="BI4191" s="672"/>
      <c r="BO4191" s="612"/>
      <c r="BY4191" s="669"/>
      <c r="CA4191" s="669"/>
    </row>
    <row r="4192" spans="3:79" s="610" customFormat="1">
      <c r="C4192" s="611"/>
      <c r="D4192" s="612"/>
      <c r="E4192" s="613"/>
      <c r="F4192" s="614"/>
      <c r="J4192" s="612"/>
      <c r="N4192" s="668"/>
      <c r="P4192" s="618"/>
      <c r="Q4192" s="618"/>
      <c r="R4192" s="618"/>
      <c r="S4192" s="618"/>
      <c r="T4192" s="618"/>
      <c r="U4192" s="618"/>
      <c r="V4192" s="618"/>
      <c r="W4192" s="618"/>
      <c r="X4192" s="618"/>
      <c r="Y4192" s="618"/>
      <c r="Z4192" s="618"/>
      <c r="AC4192" s="619"/>
      <c r="AD4192" s="620"/>
      <c r="AJ4192" s="668"/>
      <c r="AO4192" s="612"/>
      <c r="AP4192" s="612"/>
      <c r="AY4192" s="623"/>
      <c r="BD4192" s="611"/>
      <c r="BG4192" s="624"/>
      <c r="BH4192" s="625"/>
      <c r="BI4192" s="672"/>
      <c r="BO4192" s="612"/>
      <c r="BY4192" s="669"/>
      <c r="CA4192" s="669"/>
    </row>
    <row r="4193" spans="3:79" s="610" customFormat="1">
      <c r="C4193" s="611"/>
      <c r="D4193" s="612"/>
      <c r="E4193" s="613"/>
      <c r="F4193" s="614"/>
      <c r="J4193" s="612"/>
      <c r="N4193" s="668"/>
      <c r="P4193" s="618"/>
      <c r="Q4193" s="618"/>
      <c r="R4193" s="618"/>
      <c r="S4193" s="618"/>
      <c r="T4193" s="618"/>
      <c r="U4193" s="618"/>
      <c r="V4193" s="618"/>
      <c r="W4193" s="618"/>
      <c r="X4193" s="618"/>
      <c r="Y4193" s="618"/>
      <c r="Z4193" s="618"/>
      <c r="AC4193" s="619"/>
      <c r="AD4193" s="620"/>
      <c r="AJ4193" s="668"/>
      <c r="AO4193" s="612"/>
      <c r="AP4193" s="612"/>
      <c r="AY4193" s="623"/>
      <c r="BD4193" s="611"/>
      <c r="BG4193" s="624"/>
      <c r="BH4193" s="625"/>
      <c r="BI4193" s="672"/>
      <c r="BO4193" s="612"/>
      <c r="BY4193" s="669"/>
      <c r="CA4193" s="669"/>
    </row>
    <row r="4194" spans="3:79" s="610" customFormat="1">
      <c r="C4194" s="611"/>
      <c r="D4194" s="612"/>
      <c r="E4194" s="613"/>
      <c r="F4194" s="614"/>
      <c r="J4194" s="612"/>
      <c r="N4194" s="668"/>
      <c r="P4194" s="618"/>
      <c r="Q4194" s="618"/>
      <c r="R4194" s="618"/>
      <c r="S4194" s="618"/>
      <c r="T4194" s="618"/>
      <c r="U4194" s="618"/>
      <c r="V4194" s="618"/>
      <c r="W4194" s="618"/>
      <c r="X4194" s="618"/>
      <c r="Y4194" s="618"/>
      <c r="Z4194" s="618"/>
      <c r="AC4194" s="619"/>
      <c r="AD4194" s="620"/>
      <c r="AJ4194" s="668"/>
      <c r="AO4194" s="612"/>
      <c r="AP4194" s="612"/>
      <c r="AY4194" s="623"/>
      <c r="BD4194" s="611"/>
      <c r="BG4194" s="624"/>
      <c r="BH4194" s="625"/>
      <c r="BI4194" s="672"/>
      <c r="BO4194" s="612"/>
      <c r="BY4194" s="669"/>
      <c r="CA4194" s="669"/>
    </row>
    <row r="4195" spans="3:79" s="610" customFormat="1">
      <c r="C4195" s="611"/>
      <c r="D4195" s="612"/>
      <c r="E4195" s="613"/>
      <c r="F4195" s="614"/>
      <c r="J4195" s="612"/>
      <c r="N4195" s="668"/>
      <c r="P4195" s="618"/>
      <c r="Q4195" s="618"/>
      <c r="R4195" s="618"/>
      <c r="S4195" s="618"/>
      <c r="T4195" s="618"/>
      <c r="U4195" s="618"/>
      <c r="V4195" s="618"/>
      <c r="W4195" s="618"/>
      <c r="X4195" s="618"/>
      <c r="Y4195" s="618"/>
      <c r="Z4195" s="618"/>
      <c r="AC4195" s="619"/>
      <c r="AD4195" s="620"/>
      <c r="AJ4195" s="668"/>
      <c r="AO4195" s="612"/>
      <c r="AP4195" s="612"/>
      <c r="AY4195" s="623"/>
      <c r="BD4195" s="611"/>
      <c r="BG4195" s="624"/>
      <c r="BH4195" s="625"/>
      <c r="BI4195" s="672"/>
      <c r="BO4195" s="612"/>
      <c r="BY4195" s="669"/>
      <c r="CA4195" s="669"/>
    </row>
    <row r="4196" spans="3:79" s="610" customFormat="1">
      <c r="C4196" s="611"/>
      <c r="D4196" s="612"/>
      <c r="E4196" s="613"/>
      <c r="F4196" s="614"/>
      <c r="J4196" s="612"/>
      <c r="N4196" s="668"/>
      <c r="P4196" s="618"/>
      <c r="Q4196" s="618"/>
      <c r="R4196" s="618"/>
      <c r="S4196" s="618"/>
      <c r="T4196" s="618"/>
      <c r="U4196" s="618"/>
      <c r="V4196" s="618"/>
      <c r="W4196" s="618"/>
      <c r="X4196" s="618"/>
      <c r="Y4196" s="618"/>
      <c r="Z4196" s="618"/>
      <c r="AC4196" s="619"/>
      <c r="AD4196" s="620"/>
      <c r="AJ4196" s="668"/>
      <c r="AO4196" s="612"/>
      <c r="AP4196" s="612"/>
      <c r="AY4196" s="623"/>
      <c r="BD4196" s="611"/>
      <c r="BG4196" s="624"/>
      <c r="BH4196" s="625"/>
      <c r="BI4196" s="672"/>
      <c r="BO4196" s="612"/>
      <c r="BY4196" s="669"/>
      <c r="CA4196" s="669"/>
    </row>
    <row r="4197" spans="3:79" s="610" customFormat="1">
      <c r="C4197" s="611"/>
      <c r="D4197" s="612"/>
      <c r="E4197" s="613"/>
      <c r="F4197" s="614"/>
      <c r="J4197" s="612"/>
      <c r="N4197" s="668"/>
      <c r="P4197" s="618"/>
      <c r="Q4197" s="618"/>
      <c r="R4197" s="618"/>
      <c r="S4197" s="618"/>
      <c r="T4197" s="618"/>
      <c r="U4197" s="618"/>
      <c r="V4197" s="618"/>
      <c r="W4197" s="618"/>
      <c r="X4197" s="618"/>
      <c r="Y4197" s="618"/>
      <c r="Z4197" s="618"/>
      <c r="AC4197" s="619"/>
      <c r="AD4197" s="620"/>
      <c r="AJ4197" s="668"/>
      <c r="AO4197" s="612"/>
      <c r="AP4197" s="612"/>
      <c r="AY4197" s="623"/>
      <c r="BD4197" s="611"/>
      <c r="BG4197" s="624"/>
      <c r="BH4197" s="625"/>
      <c r="BI4197" s="672"/>
      <c r="BO4197" s="612"/>
      <c r="BY4197" s="669"/>
      <c r="CA4197" s="669"/>
    </row>
    <row r="4198" spans="3:79" s="610" customFormat="1">
      <c r="C4198" s="611"/>
      <c r="D4198" s="612"/>
      <c r="E4198" s="613"/>
      <c r="F4198" s="614"/>
      <c r="J4198" s="612"/>
      <c r="N4198" s="668"/>
      <c r="P4198" s="618"/>
      <c r="Q4198" s="618"/>
      <c r="R4198" s="618"/>
      <c r="S4198" s="618"/>
      <c r="T4198" s="618"/>
      <c r="U4198" s="618"/>
      <c r="V4198" s="618"/>
      <c r="W4198" s="618"/>
      <c r="X4198" s="618"/>
      <c r="Y4198" s="618"/>
      <c r="Z4198" s="618"/>
      <c r="AC4198" s="619"/>
      <c r="AD4198" s="620"/>
      <c r="AJ4198" s="668"/>
      <c r="AO4198" s="612"/>
      <c r="AP4198" s="612"/>
      <c r="AY4198" s="623"/>
      <c r="BD4198" s="611"/>
      <c r="BG4198" s="624"/>
      <c r="BH4198" s="625"/>
      <c r="BI4198" s="672"/>
      <c r="BO4198" s="612"/>
      <c r="BY4198" s="669"/>
      <c r="CA4198" s="669"/>
    </row>
    <row r="4199" spans="3:79" s="610" customFormat="1">
      <c r="C4199" s="611"/>
      <c r="D4199" s="612"/>
      <c r="E4199" s="613"/>
      <c r="F4199" s="614"/>
      <c r="J4199" s="612"/>
      <c r="N4199" s="668"/>
      <c r="P4199" s="618"/>
      <c r="Q4199" s="618"/>
      <c r="R4199" s="618"/>
      <c r="S4199" s="618"/>
      <c r="T4199" s="618"/>
      <c r="U4199" s="618"/>
      <c r="V4199" s="618"/>
      <c r="W4199" s="618"/>
      <c r="X4199" s="618"/>
      <c r="Y4199" s="618"/>
      <c r="Z4199" s="618"/>
      <c r="AC4199" s="619"/>
      <c r="AD4199" s="620"/>
      <c r="AJ4199" s="668"/>
      <c r="AO4199" s="612"/>
      <c r="AP4199" s="612"/>
      <c r="AY4199" s="623"/>
      <c r="BD4199" s="611"/>
      <c r="BG4199" s="624"/>
      <c r="BH4199" s="625"/>
      <c r="BI4199" s="672"/>
      <c r="BO4199" s="612"/>
      <c r="BY4199" s="669"/>
      <c r="CA4199" s="669"/>
    </row>
    <row r="4200" spans="3:79" s="610" customFormat="1">
      <c r="C4200" s="611"/>
      <c r="D4200" s="612"/>
      <c r="E4200" s="613"/>
      <c r="F4200" s="614"/>
      <c r="J4200" s="612"/>
      <c r="N4200" s="668"/>
      <c r="P4200" s="618"/>
      <c r="Q4200" s="618"/>
      <c r="R4200" s="618"/>
      <c r="S4200" s="618"/>
      <c r="T4200" s="618"/>
      <c r="U4200" s="618"/>
      <c r="V4200" s="618"/>
      <c r="W4200" s="618"/>
      <c r="X4200" s="618"/>
      <c r="Y4200" s="618"/>
      <c r="Z4200" s="618"/>
      <c r="AC4200" s="619"/>
      <c r="AD4200" s="620"/>
      <c r="AJ4200" s="668"/>
      <c r="AO4200" s="612"/>
      <c r="AP4200" s="612"/>
      <c r="AY4200" s="623"/>
      <c r="BD4200" s="611"/>
      <c r="BG4200" s="624"/>
      <c r="BH4200" s="625"/>
      <c r="BI4200" s="672"/>
      <c r="BO4200" s="612"/>
      <c r="BY4200" s="669"/>
      <c r="CA4200" s="669"/>
    </row>
    <row r="4201" spans="3:79" s="610" customFormat="1">
      <c r="C4201" s="611"/>
      <c r="D4201" s="612"/>
      <c r="E4201" s="613"/>
      <c r="F4201" s="614"/>
      <c r="J4201" s="612"/>
      <c r="N4201" s="668"/>
      <c r="P4201" s="618"/>
      <c r="Q4201" s="618"/>
      <c r="R4201" s="618"/>
      <c r="S4201" s="618"/>
      <c r="T4201" s="618"/>
      <c r="U4201" s="618"/>
      <c r="V4201" s="618"/>
      <c r="W4201" s="618"/>
      <c r="X4201" s="618"/>
      <c r="Y4201" s="618"/>
      <c r="Z4201" s="618"/>
      <c r="AC4201" s="619"/>
      <c r="AD4201" s="620"/>
      <c r="AJ4201" s="668"/>
      <c r="AO4201" s="612"/>
      <c r="AP4201" s="612"/>
      <c r="AY4201" s="623"/>
      <c r="BD4201" s="611"/>
      <c r="BG4201" s="624"/>
      <c r="BH4201" s="625"/>
      <c r="BI4201" s="672"/>
      <c r="BO4201" s="612"/>
      <c r="BY4201" s="669"/>
      <c r="CA4201" s="669"/>
    </row>
    <row r="4202" spans="3:79" s="610" customFormat="1">
      <c r="C4202" s="611"/>
      <c r="D4202" s="612"/>
      <c r="E4202" s="613"/>
      <c r="F4202" s="614"/>
      <c r="J4202" s="612"/>
      <c r="N4202" s="668"/>
      <c r="P4202" s="618"/>
      <c r="Q4202" s="618"/>
      <c r="R4202" s="618"/>
      <c r="S4202" s="618"/>
      <c r="T4202" s="618"/>
      <c r="U4202" s="618"/>
      <c r="V4202" s="618"/>
      <c r="W4202" s="618"/>
      <c r="X4202" s="618"/>
      <c r="Y4202" s="618"/>
      <c r="Z4202" s="618"/>
      <c r="AC4202" s="619"/>
      <c r="AD4202" s="620"/>
      <c r="AJ4202" s="668"/>
      <c r="AO4202" s="612"/>
      <c r="AP4202" s="612"/>
      <c r="AY4202" s="623"/>
      <c r="BD4202" s="611"/>
      <c r="BG4202" s="624"/>
      <c r="BH4202" s="625"/>
      <c r="BI4202" s="672"/>
      <c r="BO4202" s="612"/>
      <c r="BY4202" s="669"/>
      <c r="CA4202" s="669"/>
    </row>
    <row r="4203" spans="3:79" s="610" customFormat="1">
      <c r="C4203" s="611"/>
      <c r="D4203" s="612"/>
      <c r="E4203" s="613"/>
      <c r="F4203" s="614"/>
      <c r="J4203" s="612"/>
      <c r="N4203" s="668"/>
      <c r="P4203" s="618"/>
      <c r="Q4203" s="618"/>
      <c r="R4203" s="618"/>
      <c r="S4203" s="618"/>
      <c r="T4203" s="618"/>
      <c r="U4203" s="618"/>
      <c r="V4203" s="618"/>
      <c r="W4203" s="618"/>
      <c r="X4203" s="618"/>
      <c r="Y4203" s="618"/>
      <c r="Z4203" s="618"/>
      <c r="AC4203" s="619"/>
      <c r="AD4203" s="620"/>
      <c r="AJ4203" s="668"/>
      <c r="AO4203" s="612"/>
      <c r="AP4203" s="612"/>
      <c r="AY4203" s="623"/>
      <c r="BD4203" s="611"/>
      <c r="BG4203" s="624"/>
      <c r="BH4203" s="625"/>
      <c r="BI4203" s="672"/>
      <c r="BO4203" s="612"/>
      <c r="BY4203" s="669"/>
      <c r="CA4203" s="669"/>
    </row>
    <row r="4204" spans="3:79" s="610" customFormat="1">
      <c r="C4204" s="611"/>
      <c r="D4204" s="612"/>
      <c r="E4204" s="613"/>
      <c r="F4204" s="614"/>
      <c r="J4204" s="612"/>
      <c r="N4204" s="668"/>
      <c r="P4204" s="618"/>
      <c r="Q4204" s="618"/>
      <c r="R4204" s="618"/>
      <c r="S4204" s="618"/>
      <c r="T4204" s="618"/>
      <c r="U4204" s="618"/>
      <c r="V4204" s="618"/>
      <c r="W4204" s="618"/>
      <c r="X4204" s="618"/>
      <c r="Y4204" s="618"/>
      <c r="Z4204" s="618"/>
      <c r="AC4204" s="619"/>
      <c r="AD4204" s="620"/>
      <c r="AJ4204" s="668"/>
      <c r="AO4204" s="612"/>
      <c r="AP4204" s="612"/>
      <c r="AY4204" s="623"/>
      <c r="BD4204" s="611"/>
      <c r="BG4204" s="624"/>
      <c r="BH4204" s="625"/>
      <c r="BI4204" s="672"/>
      <c r="BO4204" s="612"/>
      <c r="BY4204" s="669"/>
      <c r="CA4204" s="669"/>
    </row>
    <row r="4205" spans="3:79" s="610" customFormat="1">
      <c r="C4205" s="611"/>
      <c r="D4205" s="612"/>
      <c r="E4205" s="613"/>
      <c r="F4205" s="614"/>
      <c r="J4205" s="612"/>
      <c r="N4205" s="668"/>
      <c r="P4205" s="618"/>
      <c r="Q4205" s="618"/>
      <c r="R4205" s="618"/>
      <c r="S4205" s="618"/>
      <c r="T4205" s="618"/>
      <c r="U4205" s="618"/>
      <c r="V4205" s="618"/>
      <c r="W4205" s="618"/>
      <c r="X4205" s="618"/>
      <c r="Y4205" s="618"/>
      <c r="Z4205" s="618"/>
      <c r="AC4205" s="619"/>
      <c r="AD4205" s="620"/>
      <c r="AJ4205" s="668"/>
      <c r="AO4205" s="612"/>
      <c r="AP4205" s="612"/>
      <c r="AY4205" s="623"/>
      <c r="BD4205" s="611"/>
      <c r="BG4205" s="624"/>
      <c r="BH4205" s="625"/>
      <c r="BI4205" s="672"/>
      <c r="BO4205" s="612"/>
      <c r="BY4205" s="669"/>
      <c r="CA4205" s="669"/>
    </row>
    <row r="4206" spans="3:79" s="610" customFormat="1">
      <c r="C4206" s="611"/>
      <c r="D4206" s="612"/>
      <c r="E4206" s="613"/>
      <c r="F4206" s="614"/>
      <c r="J4206" s="612"/>
      <c r="N4206" s="668"/>
      <c r="P4206" s="618"/>
      <c r="Q4206" s="618"/>
      <c r="R4206" s="618"/>
      <c r="S4206" s="618"/>
      <c r="T4206" s="618"/>
      <c r="U4206" s="618"/>
      <c r="V4206" s="618"/>
      <c r="W4206" s="618"/>
      <c r="X4206" s="618"/>
      <c r="Y4206" s="618"/>
      <c r="Z4206" s="618"/>
      <c r="AC4206" s="619"/>
      <c r="AD4206" s="620"/>
      <c r="AJ4206" s="668"/>
      <c r="AO4206" s="612"/>
      <c r="AP4206" s="612"/>
      <c r="AY4206" s="623"/>
      <c r="BD4206" s="611"/>
      <c r="BG4206" s="624"/>
      <c r="BH4206" s="625"/>
      <c r="BI4206" s="672"/>
      <c r="BO4206" s="612"/>
      <c r="BY4206" s="669"/>
      <c r="CA4206" s="669"/>
    </row>
    <row r="4207" spans="3:79" s="610" customFormat="1">
      <c r="C4207" s="611"/>
      <c r="D4207" s="612"/>
      <c r="E4207" s="613"/>
      <c r="F4207" s="614"/>
      <c r="J4207" s="612"/>
      <c r="N4207" s="668"/>
      <c r="P4207" s="618"/>
      <c r="Q4207" s="618"/>
      <c r="R4207" s="618"/>
      <c r="S4207" s="618"/>
      <c r="T4207" s="618"/>
      <c r="U4207" s="618"/>
      <c r="V4207" s="618"/>
      <c r="W4207" s="618"/>
      <c r="X4207" s="618"/>
      <c r="Y4207" s="618"/>
      <c r="Z4207" s="618"/>
      <c r="AC4207" s="619"/>
      <c r="AD4207" s="620"/>
      <c r="AJ4207" s="668"/>
      <c r="AO4207" s="612"/>
      <c r="AP4207" s="612"/>
      <c r="AY4207" s="623"/>
      <c r="BD4207" s="611"/>
      <c r="BG4207" s="624"/>
      <c r="BH4207" s="625"/>
      <c r="BI4207" s="672"/>
      <c r="BO4207" s="612"/>
      <c r="BY4207" s="669"/>
      <c r="CA4207" s="669"/>
    </row>
    <row r="4208" spans="3:79" s="610" customFormat="1">
      <c r="C4208" s="611"/>
      <c r="D4208" s="612"/>
      <c r="E4208" s="613"/>
      <c r="F4208" s="614"/>
      <c r="J4208" s="612"/>
      <c r="N4208" s="668"/>
      <c r="P4208" s="618"/>
      <c r="Q4208" s="618"/>
      <c r="R4208" s="618"/>
      <c r="S4208" s="618"/>
      <c r="T4208" s="618"/>
      <c r="U4208" s="618"/>
      <c r="V4208" s="618"/>
      <c r="W4208" s="618"/>
      <c r="X4208" s="618"/>
      <c r="Y4208" s="618"/>
      <c r="Z4208" s="618"/>
      <c r="AC4208" s="619"/>
      <c r="AD4208" s="620"/>
      <c r="AJ4208" s="668"/>
      <c r="AO4208" s="612"/>
      <c r="AP4208" s="612"/>
      <c r="AY4208" s="623"/>
      <c r="BD4208" s="611"/>
      <c r="BG4208" s="624"/>
      <c r="BH4208" s="625"/>
      <c r="BI4208" s="672"/>
      <c r="BO4208" s="612"/>
      <c r="BY4208" s="669"/>
      <c r="CA4208" s="669"/>
    </row>
    <row r="4209" spans="3:79" s="610" customFormat="1">
      <c r="C4209" s="611"/>
      <c r="D4209" s="612"/>
      <c r="E4209" s="613"/>
      <c r="F4209" s="614"/>
      <c r="J4209" s="612"/>
      <c r="N4209" s="668"/>
      <c r="P4209" s="618"/>
      <c r="Q4209" s="618"/>
      <c r="R4209" s="618"/>
      <c r="S4209" s="618"/>
      <c r="T4209" s="618"/>
      <c r="U4209" s="618"/>
      <c r="V4209" s="618"/>
      <c r="W4209" s="618"/>
      <c r="X4209" s="618"/>
      <c r="Y4209" s="618"/>
      <c r="Z4209" s="618"/>
      <c r="AC4209" s="619"/>
      <c r="AD4209" s="620"/>
      <c r="AJ4209" s="668"/>
      <c r="AO4209" s="612"/>
      <c r="AP4209" s="612"/>
      <c r="AY4209" s="623"/>
      <c r="BD4209" s="611"/>
      <c r="BG4209" s="624"/>
      <c r="BH4209" s="625"/>
      <c r="BI4209" s="672"/>
      <c r="BO4209" s="612"/>
      <c r="BY4209" s="669"/>
      <c r="CA4209" s="669"/>
    </row>
    <row r="4210" spans="3:79" s="610" customFormat="1">
      <c r="C4210" s="611"/>
      <c r="D4210" s="612"/>
      <c r="E4210" s="613"/>
      <c r="F4210" s="614"/>
      <c r="J4210" s="612"/>
      <c r="N4210" s="668"/>
      <c r="P4210" s="618"/>
      <c r="Q4210" s="618"/>
      <c r="R4210" s="618"/>
      <c r="S4210" s="618"/>
      <c r="T4210" s="618"/>
      <c r="U4210" s="618"/>
      <c r="V4210" s="618"/>
      <c r="W4210" s="618"/>
      <c r="X4210" s="618"/>
      <c r="Y4210" s="618"/>
      <c r="Z4210" s="618"/>
      <c r="AC4210" s="619"/>
      <c r="AD4210" s="620"/>
      <c r="AJ4210" s="668"/>
      <c r="AO4210" s="612"/>
      <c r="AP4210" s="612"/>
      <c r="AY4210" s="623"/>
      <c r="BD4210" s="611"/>
      <c r="BG4210" s="624"/>
      <c r="BH4210" s="625"/>
      <c r="BI4210" s="672"/>
      <c r="BO4210" s="612"/>
      <c r="BY4210" s="669"/>
      <c r="CA4210" s="669"/>
    </row>
    <row r="4211" spans="3:79" s="610" customFormat="1">
      <c r="C4211" s="611"/>
      <c r="D4211" s="612"/>
      <c r="E4211" s="613"/>
      <c r="F4211" s="614"/>
      <c r="J4211" s="612"/>
      <c r="N4211" s="668"/>
      <c r="P4211" s="618"/>
      <c r="Q4211" s="618"/>
      <c r="R4211" s="618"/>
      <c r="S4211" s="618"/>
      <c r="T4211" s="618"/>
      <c r="U4211" s="618"/>
      <c r="V4211" s="618"/>
      <c r="W4211" s="618"/>
      <c r="X4211" s="618"/>
      <c r="Y4211" s="618"/>
      <c r="Z4211" s="618"/>
      <c r="AC4211" s="619"/>
      <c r="AD4211" s="620"/>
      <c r="AJ4211" s="668"/>
      <c r="AO4211" s="612"/>
      <c r="AP4211" s="612"/>
      <c r="AY4211" s="623"/>
      <c r="BD4211" s="611"/>
      <c r="BG4211" s="624"/>
      <c r="BH4211" s="625"/>
      <c r="BI4211" s="672"/>
      <c r="BO4211" s="612"/>
      <c r="BY4211" s="669"/>
      <c r="CA4211" s="669"/>
    </row>
    <row r="4212" spans="3:79" s="610" customFormat="1">
      <c r="C4212" s="611"/>
      <c r="D4212" s="612"/>
      <c r="E4212" s="613"/>
      <c r="F4212" s="614"/>
      <c r="J4212" s="612"/>
      <c r="N4212" s="668"/>
      <c r="P4212" s="618"/>
      <c r="Q4212" s="618"/>
      <c r="R4212" s="618"/>
      <c r="S4212" s="618"/>
      <c r="T4212" s="618"/>
      <c r="U4212" s="618"/>
      <c r="V4212" s="618"/>
      <c r="W4212" s="618"/>
      <c r="X4212" s="618"/>
      <c r="Y4212" s="618"/>
      <c r="Z4212" s="618"/>
      <c r="AC4212" s="619"/>
      <c r="AD4212" s="620"/>
      <c r="AJ4212" s="668"/>
      <c r="AO4212" s="612"/>
      <c r="AP4212" s="612"/>
      <c r="AY4212" s="623"/>
      <c r="BD4212" s="611"/>
      <c r="BG4212" s="624"/>
      <c r="BH4212" s="625"/>
      <c r="BI4212" s="672"/>
      <c r="BO4212" s="612"/>
      <c r="BY4212" s="669"/>
      <c r="CA4212" s="669"/>
    </row>
    <row r="4213" spans="3:79" s="610" customFormat="1">
      <c r="C4213" s="611"/>
      <c r="D4213" s="612"/>
      <c r="E4213" s="613"/>
      <c r="F4213" s="614"/>
      <c r="J4213" s="612"/>
      <c r="N4213" s="668"/>
      <c r="P4213" s="618"/>
      <c r="Q4213" s="618"/>
      <c r="R4213" s="618"/>
      <c r="S4213" s="618"/>
      <c r="T4213" s="618"/>
      <c r="U4213" s="618"/>
      <c r="V4213" s="618"/>
      <c r="W4213" s="618"/>
      <c r="X4213" s="618"/>
      <c r="Y4213" s="618"/>
      <c r="Z4213" s="618"/>
      <c r="AC4213" s="619"/>
      <c r="AD4213" s="620"/>
      <c r="AJ4213" s="668"/>
      <c r="AO4213" s="612"/>
      <c r="AP4213" s="612"/>
      <c r="AY4213" s="623"/>
      <c r="BD4213" s="611"/>
      <c r="BG4213" s="624"/>
      <c r="BH4213" s="625"/>
      <c r="BI4213" s="672"/>
      <c r="BO4213" s="612"/>
      <c r="BY4213" s="669"/>
      <c r="CA4213" s="669"/>
    </row>
    <row r="4214" spans="3:79" s="610" customFormat="1">
      <c r="C4214" s="611"/>
      <c r="D4214" s="612"/>
      <c r="E4214" s="613"/>
      <c r="F4214" s="614"/>
      <c r="J4214" s="612"/>
      <c r="N4214" s="668"/>
      <c r="P4214" s="618"/>
      <c r="Q4214" s="618"/>
      <c r="R4214" s="618"/>
      <c r="S4214" s="618"/>
      <c r="T4214" s="618"/>
      <c r="U4214" s="618"/>
      <c r="V4214" s="618"/>
      <c r="W4214" s="618"/>
      <c r="X4214" s="618"/>
      <c r="Y4214" s="618"/>
      <c r="Z4214" s="618"/>
      <c r="AC4214" s="619"/>
      <c r="AD4214" s="620"/>
      <c r="AJ4214" s="668"/>
      <c r="AO4214" s="612"/>
      <c r="AP4214" s="612"/>
      <c r="AY4214" s="623"/>
      <c r="BD4214" s="611"/>
      <c r="BG4214" s="624"/>
      <c r="BH4214" s="625"/>
      <c r="BI4214" s="672"/>
      <c r="BO4214" s="612"/>
      <c r="BY4214" s="669"/>
      <c r="CA4214" s="669"/>
    </row>
    <row r="4215" spans="3:79" s="610" customFormat="1">
      <c r="C4215" s="611"/>
      <c r="D4215" s="612"/>
      <c r="E4215" s="613"/>
      <c r="F4215" s="614"/>
      <c r="J4215" s="612"/>
      <c r="N4215" s="668"/>
      <c r="P4215" s="618"/>
      <c r="Q4215" s="618"/>
      <c r="R4215" s="618"/>
      <c r="S4215" s="618"/>
      <c r="T4215" s="618"/>
      <c r="U4215" s="618"/>
      <c r="V4215" s="618"/>
      <c r="W4215" s="618"/>
      <c r="X4215" s="618"/>
      <c r="Y4215" s="618"/>
      <c r="Z4215" s="618"/>
      <c r="AC4215" s="619"/>
      <c r="AD4215" s="620"/>
      <c r="AJ4215" s="668"/>
      <c r="AO4215" s="612"/>
      <c r="AP4215" s="612"/>
      <c r="AY4215" s="623"/>
      <c r="BD4215" s="611"/>
      <c r="BG4215" s="624"/>
      <c r="BH4215" s="625"/>
      <c r="BI4215" s="672"/>
      <c r="BO4215" s="612"/>
      <c r="BY4215" s="669"/>
      <c r="CA4215" s="669"/>
    </row>
    <row r="4216" spans="3:79" s="610" customFormat="1">
      <c r="C4216" s="611"/>
      <c r="D4216" s="612"/>
      <c r="E4216" s="613"/>
      <c r="F4216" s="614"/>
      <c r="J4216" s="612"/>
      <c r="N4216" s="668"/>
      <c r="P4216" s="618"/>
      <c r="Q4216" s="618"/>
      <c r="R4216" s="618"/>
      <c r="S4216" s="618"/>
      <c r="T4216" s="618"/>
      <c r="U4216" s="618"/>
      <c r="V4216" s="618"/>
      <c r="W4216" s="618"/>
      <c r="X4216" s="618"/>
      <c r="Y4216" s="618"/>
      <c r="Z4216" s="618"/>
      <c r="AC4216" s="619"/>
      <c r="AD4216" s="620"/>
      <c r="AJ4216" s="668"/>
      <c r="AO4216" s="612"/>
      <c r="AP4216" s="612"/>
      <c r="AY4216" s="623"/>
      <c r="BD4216" s="611"/>
      <c r="BG4216" s="624"/>
      <c r="BH4216" s="625"/>
      <c r="BI4216" s="672"/>
      <c r="BO4216" s="612"/>
      <c r="BY4216" s="669"/>
      <c r="CA4216" s="669"/>
    </row>
    <row r="4217" spans="3:79" s="610" customFormat="1">
      <c r="C4217" s="611"/>
      <c r="D4217" s="612"/>
      <c r="E4217" s="613"/>
      <c r="F4217" s="614"/>
      <c r="J4217" s="612"/>
      <c r="N4217" s="668"/>
      <c r="P4217" s="618"/>
      <c r="Q4217" s="618"/>
      <c r="R4217" s="618"/>
      <c r="S4217" s="618"/>
      <c r="T4217" s="618"/>
      <c r="U4217" s="618"/>
      <c r="V4217" s="618"/>
      <c r="W4217" s="618"/>
      <c r="X4217" s="618"/>
      <c r="Y4217" s="618"/>
      <c r="Z4217" s="618"/>
      <c r="AC4217" s="619"/>
      <c r="AD4217" s="620"/>
      <c r="AJ4217" s="668"/>
      <c r="AO4217" s="612"/>
      <c r="AP4217" s="612"/>
      <c r="AY4217" s="623"/>
      <c r="BD4217" s="611"/>
      <c r="BG4217" s="624"/>
      <c r="BH4217" s="625"/>
      <c r="BI4217" s="672"/>
      <c r="BO4217" s="612"/>
      <c r="BY4217" s="669"/>
      <c r="CA4217" s="669"/>
    </row>
    <row r="4218" spans="3:79" s="610" customFormat="1">
      <c r="C4218" s="611"/>
      <c r="D4218" s="612"/>
      <c r="E4218" s="613"/>
      <c r="F4218" s="614"/>
      <c r="J4218" s="612"/>
      <c r="N4218" s="668"/>
      <c r="P4218" s="618"/>
      <c r="Q4218" s="618"/>
      <c r="R4218" s="618"/>
      <c r="S4218" s="618"/>
      <c r="T4218" s="618"/>
      <c r="U4218" s="618"/>
      <c r="V4218" s="618"/>
      <c r="W4218" s="618"/>
      <c r="X4218" s="618"/>
      <c r="Y4218" s="618"/>
      <c r="Z4218" s="618"/>
      <c r="AC4218" s="619"/>
      <c r="AD4218" s="620"/>
      <c r="AJ4218" s="668"/>
      <c r="AO4218" s="612"/>
      <c r="AP4218" s="612"/>
      <c r="AY4218" s="623"/>
      <c r="BD4218" s="611"/>
      <c r="BG4218" s="624"/>
      <c r="BH4218" s="625"/>
      <c r="BI4218" s="672"/>
      <c r="BO4218" s="612"/>
      <c r="BY4218" s="669"/>
      <c r="CA4218" s="669"/>
    </row>
    <row r="4219" spans="3:79" s="610" customFormat="1">
      <c r="C4219" s="611"/>
      <c r="D4219" s="612"/>
      <c r="E4219" s="613"/>
      <c r="F4219" s="614"/>
      <c r="J4219" s="612"/>
      <c r="N4219" s="668"/>
      <c r="P4219" s="618"/>
      <c r="Q4219" s="618"/>
      <c r="R4219" s="618"/>
      <c r="S4219" s="618"/>
      <c r="T4219" s="618"/>
      <c r="U4219" s="618"/>
      <c r="V4219" s="618"/>
      <c r="W4219" s="618"/>
      <c r="X4219" s="618"/>
      <c r="Y4219" s="618"/>
      <c r="Z4219" s="618"/>
      <c r="AC4219" s="619"/>
      <c r="AD4219" s="620"/>
      <c r="AJ4219" s="668"/>
      <c r="AO4219" s="612"/>
      <c r="AP4219" s="612"/>
      <c r="AY4219" s="623"/>
      <c r="BD4219" s="611"/>
      <c r="BG4219" s="624"/>
      <c r="BH4219" s="625"/>
      <c r="BI4219" s="672"/>
      <c r="BO4219" s="612"/>
      <c r="BY4219" s="669"/>
      <c r="CA4219" s="669"/>
    </row>
    <row r="4220" spans="3:79" s="610" customFormat="1">
      <c r="C4220" s="611"/>
      <c r="D4220" s="612"/>
      <c r="E4220" s="613"/>
      <c r="F4220" s="614"/>
      <c r="J4220" s="612"/>
      <c r="N4220" s="668"/>
      <c r="P4220" s="618"/>
      <c r="Q4220" s="618"/>
      <c r="R4220" s="618"/>
      <c r="S4220" s="618"/>
      <c r="T4220" s="618"/>
      <c r="U4220" s="618"/>
      <c r="V4220" s="618"/>
      <c r="W4220" s="618"/>
      <c r="X4220" s="618"/>
      <c r="Y4220" s="618"/>
      <c r="Z4220" s="618"/>
      <c r="AC4220" s="619"/>
      <c r="AD4220" s="620"/>
      <c r="AJ4220" s="668"/>
      <c r="AO4220" s="612"/>
      <c r="AP4220" s="612"/>
      <c r="AY4220" s="623"/>
      <c r="BD4220" s="611"/>
      <c r="BG4220" s="624"/>
      <c r="BH4220" s="625"/>
      <c r="BI4220" s="672"/>
      <c r="BO4220" s="612"/>
      <c r="BY4220" s="669"/>
      <c r="CA4220" s="669"/>
    </row>
    <row r="4221" spans="3:79" s="610" customFormat="1">
      <c r="C4221" s="611"/>
      <c r="D4221" s="612"/>
      <c r="E4221" s="613"/>
      <c r="F4221" s="614"/>
      <c r="J4221" s="612"/>
      <c r="N4221" s="668"/>
      <c r="P4221" s="618"/>
      <c r="Q4221" s="618"/>
      <c r="R4221" s="618"/>
      <c r="S4221" s="618"/>
      <c r="T4221" s="618"/>
      <c r="U4221" s="618"/>
      <c r="V4221" s="618"/>
      <c r="W4221" s="618"/>
      <c r="X4221" s="618"/>
      <c r="Y4221" s="618"/>
      <c r="Z4221" s="618"/>
      <c r="AC4221" s="619"/>
      <c r="AD4221" s="620"/>
      <c r="AJ4221" s="668"/>
      <c r="AO4221" s="612"/>
      <c r="AP4221" s="612"/>
      <c r="AY4221" s="623"/>
      <c r="BD4221" s="611"/>
      <c r="BG4221" s="624"/>
      <c r="BH4221" s="625"/>
      <c r="BI4221" s="672"/>
      <c r="BO4221" s="612"/>
      <c r="BY4221" s="669"/>
      <c r="CA4221" s="669"/>
    </row>
    <row r="4222" spans="3:79" s="610" customFormat="1">
      <c r="C4222" s="611"/>
      <c r="D4222" s="612"/>
      <c r="E4222" s="613"/>
      <c r="F4222" s="614"/>
      <c r="J4222" s="612"/>
      <c r="N4222" s="668"/>
      <c r="P4222" s="618"/>
      <c r="Q4222" s="618"/>
      <c r="R4222" s="618"/>
      <c r="S4222" s="618"/>
      <c r="T4222" s="618"/>
      <c r="U4222" s="618"/>
      <c r="V4222" s="618"/>
      <c r="W4222" s="618"/>
      <c r="X4222" s="618"/>
      <c r="Y4222" s="618"/>
      <c r="Z4222" s="618"/>
      <c r="AC4222" s="619"/>
      <c r="AD4222" s="620"/>
      <c r="AJ4222" s="668"/>
      <c r="AO4222" s="612"/>
      <c r="AP4222" s="612"/>
      <c r="AY4222" s="623"/>
      <c r="BD4222" s="611"/>
      <c r="BG4222" s="624"/>
      <c r="BH4222" s="625"/>
      <c r="BI4222" s="672"/>
      <c r="BO4222" s="612"/>
      <c r="BY4222" s="669"/>
      <c r="CA4222" s="669"/>
    </row>
    <row r="4223" spans="3:79" s="610" customFormat="1">
      <c r="C4223" s="611"/>
      <c r="D4223" s="612"/>
      <c r="E4223" s="613"/>
      <c r="F4223" s="614"/>
      <c r="J4223" s="612"/>
      <c r="N4223" s="668"/>
      <c r="P4223" s="618"/>
      <c r="Q4223" s="618"/>
      <c r="R4223" s="618"/>
      <c r="S4223" s="618"/>
      <c r="T4223" s="618"/>
      <c r="U4223" s="618"/>
      <c r="V4223" s="618"/>
      <c r="W4223" s="618"/>
      <c r="X4223" s="618"/>
      <c r="Y4223" s="618"/>
      <c r="Z4223" s="618"/>
      <c r="AC4223" s="619"/>
      <c r="AD4223" s="620"/>
      <c r="AJ4223" s="668"/>
      <c r="AO4223" s="612"/>
      <c r="AP4223" s="612"/>
      <c r="AY4223" s="623"/>
      <c r="BD4223" s="611"/>
      <c r="BG4223" s="624"/>
      <c r="BH4223" s="625"/>
      <c r="BI4223" s="672"/>
      <c r="BO4223" s="612"/>
      <c r="BY4223" s="669"/>
      <c r="CA4223" s="669"/>
    </row>
    <row r="4224" spans="3:79" s="610" customFormat="1">
      <c r="C4224" s="611"/>
      <c r="D4224" s="612"/>
      <c r="E4224" s="613"/>
      <c r="F4224" s="614"/>
      <c r="J4224" s="612"/>
      <c r="N4224" s="668"/>
      <c r="P4224" s="618"/>
      <c r="Q4224" s="618"/>
      <c r="R4224" s="618"/>
      <c r="S4224" s="618"/>
      <c r="T4224" s="618"/>
      <c r="U4224" s="618"/>
      <c r="V4224" s="618"/>
      <c r="W4224" s="618"/>
      <c r="X4224" s="618"/>
      <c r="Y4224" s="618"/>
      <c r="Z4224" s="618"/>
      <c r="AC4224" s="619"/>
      <c r="AD4224" s="620"/>
      <c r="AJ4224" s="668"/>
      <c r="AO4224" s="612"/>
      <c r="AP4224" s="612"/>
      <c r="AY4224" s="623"/>
      <c r="BD4224" s="611"/>
      <c r="BG4224" s="624"/>
      <c r="BH4224" s="625"/>
      <c r="BI4224" s="672"/>
      <c r="BO4224" s="612"/>
      <c r="BY4224" s="669"/>
      <c r="CA4224" s="669"/>
    </row>
    <row r="4225" spans="3:79" s="610" customFormat="1">
      <c r="C4225" s="611"/>
      <c r="D4225" s="612"/>
      <c r="E4225" s="613"/>
      <c r="F4225" s="614"/>
      <c r="J4225" s="612"/>
      <c r="N4225" s="668"/>
      <c r="P4225" s="618"/>
      <c r="Q4225" s="618"/>
      <c r="R4225" s="618"/>
      <c r="S4225" s="618"/>
      <c r="T4225" s="618"/>
      <c r="U4225" s="618"/>
      <c r="V4225" s="618"/>
      <c r="W4225" s="618"/>
      <c r="X4225" s="618"/>
      <c r="Y4225" s="618"/>
      <c r="Z4225" s="618"/>
      <c r="AC4225" s="619"/>
      <c r="AD4225" s="620"/>
      <c r="AJ4225" s="668"/>
      <c r="AO4225" s="612"/>
      <c r="AP4225" s="612"/>
      <c r="AY4225" s="623"/>
      <c r="BD4225" s="611"/>
      <c r="BG4225" s="624"/>
      <c r="BH4225" s="625"/>
      <c r="BI4225" s="672"/>
      <c r="BO4225" s="612"/>
      <c r="BY4225" s="669"/>
      <c r="CA4225" s="669"/>
    </row>
    <row r="4226" spans="3:79" s="610" customFormat="1">
      <c r="C4226" s="611"/>
      <c r="D4226" s="612"/>
      <c r="E4226" s="613"/>
      <c r="F4226" s="614"/>
      <c r="J4226" s="612"/>
      <c r="N4226" s="668"/>
      <c r="P4226" s="618"/>
      <c r="Q4226" s="618"/>
      <c r="R4226" s="618"/>
      <c r="S4226" s="618"/>
      <c r="T4226" s="618"/>
      <c r="U4226" s="618"/>
      <c r="V4226" s="618"/>
      <c r="W4226" s="618"/>
      <c r="X4226" s="618"/>
      <c r="Y4226" s="618"/>
      <c r="Z4226" s="618"/>
      <c r="AC4226" s="619"/>
      <c r="AD4226" s="620"/>
      <c r="AJ4226" s="668"/>
      <c r="AO4226" s="612"/>
      <c r="AP4226" s="612"/>
      <c r="AY4226" s="623"/>
      <c r="BD4226" s="611"/>
      <c r="BG4226" s="624"/>
      <c r="BH4226" s="625"/>
      <c r="BI4226" s="672"/>
      <c r="BO4226" s="612"/>
      <c r="BY4226" s="669"/>
      <c r="CA4226" s="669"/>
    </row>
    <row r="4227" spans="3:79" s="610" customFormat="1">
      <c r="C4227" s="611"/>
      <c r="D4227" s="612"/>
      <c r="E4227" s="613"/>
      <c r="F4227" s="614"/>
      <c r="J4227" s="612"/>
      <c r="N4227" s="668"/>
      <c r="P4227" s="618"/>
      <c r="Q4227" s="618"/>
      <c r="R4227" s="618"/>
      <c r="S4227" s="618"/>
      <c r="T4227" s="618"/>
      <c r="U4227" s="618"/>
      <c r="V4227" s="618"/>
      <c r="W4227" s="618"/>
      <c r="X4227" s="618"/>
      <c r="Y4227" s="618"/>
      <c r="Z4227" s="618"/>
      <c r="AC4227" s="619"/>
      <c r="AD4227" s="620"/>
      <c r="AJ4227" s="668"/>
      <c r="AO4227" s="612"/>
      <c r="AP4227" s="612"/>
      <c r="AY4227" s="623"/>
      <c r="BD4227" s="611"/>
      <c r="BG4227" s="624"/>
      <c r="BH4227" s="625"/>
      <c r="BI4227" s="672"/>
      <c r="BO4227" s="612"/>
      <c r="BY4227" s="669"/>
      <c r="CA4227" s="669"/>
    </row>
    <row r="4228" spans="3:79" s="610" customFormat="1">
      <c r="C4228" s="611"/>
      <c r="D4228" s="612"/>
      <c r="E4228" s="613"/>
      <c r="F4228" s="614"/>
      <c r="J4228" s="612"/>
      <c r="N4228" s="668"/>
      <c r="P4228" s="618"/>
      <c r="Q4228" s="618"/>
      <c r="R4228" s="618"/>
      <c r="S4228" s="618"/>
      <c r="T4228" s="618"/>
      <c r="U4228" s="618"/>
      <c r="V4228" s="618"/>
      <c r="W4228" s="618"/>
      <c r="X4228" s="618"/>
      <c r="Y4228" s="618"/>
      <c r="Z4228" s="618"/>
      <c r="AC4228" s="619"/>
      <c r="AD4228" s="620"/>
      <c r="AJ4228" s="668"/>
      <c r="AO4228" s="612"/>
      <c r="AP4228" s="612"/>
      <c r="AY4228" s="623"/>
      <c r="BD4228" s="611"/>
      <c r="BG4228" s="624"/>
      <c r="BH4228" s="625"/>
      <c r="BI4228" s="672"/>
      <c r="BO4228" s="612"/>
      <c r="BY4228" s="669"/>
      <c r="CA4228" s="669"/>
    </row>
    <row r="4229" spans="3:79" s="610" customFormat="1">
      <c r="C4229" s="611"/>
      <c r="D4229" s="612"/>
      <c r="E4229" s="613"/>
      <c r="F4229" s="614"/>
      <c r="J4229" s="612"/>
      <c r="N4229" s="668"/>
      <c r="P4229" s="618"/>
      <c r="Q4229" s="618"/>
      <c r="R4229" s="618"/>
      <c r="S4229" s="618"/>
      <c r="T4229" s="618"/>
      <c r="U4229" s="618"/>
      <c r="V4229" s="618"/>
      <c r="W4229" s="618"/>
      <c r="X4229" s="618"/>
      <c r="Y4229" s="618"/>
      <c r="Z4229" s="618"/>
      <c r="AC4229" s="619"/>
      <c r="AD4229" s="620"/>
      <c r="AJ4229" s="668"/>
      <c r="AO4229" s="612"/>
      <c r="AP4229" s="612"/>
      <c r="AY4229" s="623"/>
      <c r="BD4229" s="611"/>
      <c r="BG4229" s="624"/>
      <c r="BH4229" s="625"/>
      <c r="BI4229" s="672"/>
      <c r="BO4229" s="612"/>
      <c r="BY4229" s="669"/>
      <c r="CA4229" s="669"/>
    </row>
    <row r="4230" spans="3:79" s="610" customFormat="1">
      <c r="C4230" s="611"/>
      <c r="D4230" s="612"/>
      <c r="E4230" s="613"/>
      <c r="F4230" s="614"/>
      <c r="J4230" s="612"/>
      <c r="N4230" s="668"/>
      <c r="P4230" s="618"/>
      <c r="Q4230" s="618"/>
      <c r="R4230" s="618"/>
      <c r="S4230" s="618"/>
      <c r="T4230" s="618"/>
      <c r="U4230" s="618"/>
      <c r="V4230" s="618"/>
      <c r="W4230" s="618"/>
      <c r="X4230" s="618"/>
      <c r="Y4230" s="618"/>
      <c r="Z4230" s="618"/>
      <c r="AC4230" s="619"/>
      <c r="AD4230" s="620"/>
      <c r="AJ4230" s="668"/>
      <c r="AO4230" s="612"/>
      <c r="AP4230" s="612"/>
      <c r="AY4230" s="623"/>
      <c r="BD4230" s="611"/>
      <c r="BG4230" s="624"/>
      <c r="BH4230" s="625"/>
      <c r="BI4230" s="672"/>
      <c r="BO4230" s="612"/>
      <c r="BY4230" s="669"/>
      <c r="CA4230" s="669"/>
    </row>
    <row r="4231" spans="3:79" s="610" customFormat="1">
      <c r="C4231" s="611"/>
      <c r="D4231" s="612"/>
      <c r="E4231" s="613"/>
      <c r="F4231" s="614"/>
      <c r="J4231" s="612"/>
      <c r="N4231" s="668"/>
      <c r="P4231" s="618"/>
      <c r="Q4231" s="618"/>
      <c r="R4231" s="618"/>
      <c r="S4231" s="618"/>
      <c r="T4231" s="618"/>
      <c r="U4231" s="618"/>
      <c r="V4231" s="618"/>
      <c r="W4231" s="618"/>
      <c r="X4231" s="618"/>
      <c r="Y4231" s="618"/>
      <c r="Z4231" s="618"/>
      <c r="AC4231" s="619"/>
      <c r="AD4231" s="620"/>
      <c r="AJ4231" s="668"/>
      <c r="AO4231" s="612"/>
      <c r="AP4231" s="612"/>
      <c r="AY4231" s="623"/>
      <c r="BD4231" s="611"/>
      <c r="BG4231" s="624"/>
      <c r="BH4231" s="625"/>
      <c r="BI4231" s="672"/>
      <c r="BO4231" s="612"/>
      <c r="BY4231" s="669"/>
      <c r="CA4231" s="669"/>
    </row>
    <row r="4232" spans="3:79" s="610" customFormat="1">
      <c r="C4232" s="611"/>
      <c r="D4232" s="612"/>
      <c r="E4232" s="613"/>
      <c r="F4232" s="614"/>
      <c r="J4232" s="612"/>
      <c r="N4232" s="668"/>
      <c r="P4232" s="618"/>
      <c r="Q4232" s="618"/>
      <c r="R4232" s="618"/>
      <c r="S4232" s="618"/>
      <c r="T4232" s="618"/>
      <c r="U4232" s="618"/>
      <c r="V4232" s="618"/>
      <c r="W4232" s="618"/>
      <c r="X4232" s="618"/>
      <c r="Y4232" s="618"/>
      <c r="Z4232" s="618"/>
      <c r="AC4232" s="619"/>
      <c r="AD4232" s="620"/>
      <c r="AJ4232" s="668"/>
      <c r="AO4232" s="612"/>
      <c r="AP4232" s="612"/>
      <c r="AY4232" s="623"/>
      <c r="BD4232" s="611"/>
      <c r="BG4232" s="624"/>
      <c r="BH4232" s="625"/>
      <c r="BI4232" s="672"/>
      <c r="BO4232" s="612"/>
      <c r="BY4232" s="669"/>
      <c r="CA4232" s="669"/>
    </row>
    <row r="4233" spans="3:79" s="610" customFormat="1">
      <c r="C4233" s="611"/>
      <c r="D4233" s="612"/>
      <c r="E4233" s="613"/>
      <c r="F4233" s="614"/>
      <c r="J4233" s="612"/>
      <c r="N4233" s="668"/>
      <c r="P4233" s="618"/>
      <c r="Q4233" s="618"/>
      <c r="R4233" s="618"/>
      <c r="S4233" s="618"/>
      <c r="T4233" s="618"/>
      <c r="U4233" s="618"/>
      <c r="V4233" s="618"/>
      <c r="W4233" s="618"/>
      <c r="X4233" s="618"/>
      <c r="Y4233" s="618"/>
      <c r="Z4233" s="618"/>
      <c r="AC4233" s="619"/>
      <c r="AD4233" s="620"/>
      <c r="AJ4233" s="668"/>
      <c r="AO4233" s="612"/>
      <c r="AP4233" s="612"/>
      <c r="AY4233" s="623"/>
      <c r="BD4233" s="611"/>
      <c r="BG4233" s="624"/>
      <c r="BH4233" s="625"/>
      <c r="BI4233" s="672"/>
      <c r="BO4233" s="612"/>
      <c r="BY4233" s="669"/>
      <c r="CA4233" s="669"/>
    </row>
    <row r="4234" spans="3:79" s="610" customFormat="1">
      <c r="C4234" s="611"/>
      <c r="D4234" s="612"/>
      <c r="E4234" s="613"/>
      <c r="F4234" s="614"/>
      <c r="J4234" s="612"/>
      <c r="N4234" s="668"/>
      <c r="P4234" s="618"/>
      <c r="Q4234" s="618"/>
      <c r="R4234" s="618"/>
      <c r="S4234" s="618"/>
      <c r="T4234" s="618"/>
      <c r="U4234" s="618"/>
      <c r="V4234" s="618"/>
      <c r="W4234" s="618"/>
      <c r="X4234" s="618"/>
      <c r="Y4234" s="618"/>
      <c r="Z4234" s="618"/>
      <c r="AC4234" s="619"/>
      <c r="AD4234" s="620"/>
      <c r="AJ4234" s="668"/>
      <c r="AO4234" s="612"/>
      <c r="AP4234" s="612"/>
      <c r="AY4234" s="623"/>
      <c r="BD4234" s="611"/>
      <c r="BG4234" s="624"/>
      <c r="BH4234" s="625"/>
      <c r="BI4234" s="672"/>
      <c r="BO4234" s="612"/>
      <c r="BY4234" s="669"/>
      <c r="CA4234" s="669"/>
    </row>
    <row r="4235" spans="3:79" s="610" customFormat="1">
      <c r="C4235" s="611"/>
      <c r="D4235" s="612"/>
      <c r="E4235" s="613"/>
      <c r="F4235" s="614"/>
      <c r="J4235" s="612"/>
      <c r="N4235" s="668"/>
      <c r="P4235" s="618"/>
      <c r="Q4235" s="618"/>
      <c r="R4235" s="618"/>
      <c r="S4235" s="618"/>
      <c r="T4235" s="618"/>
      <c r="U4235" s="618"/>
      <c r="V4235" s="618"/>
      <c r="W4235" s="618"/>
      <c r="X4235" s="618"/>
      <c r="Y4235" s="618"/>
      <c r="Z4235" s="618"/>
      <c r="AC4235" s="619"/>
      <c r="AD4235" s="620"/>
      <c r="AJ4235" s="668"/>
      <c r="AO4235" s="612"/>
      <c r="AP4235" s="612"/>
      <c r="AY4235" s="623"/>
      <c r="BD4235" s="611"/>
      <c r="BG4235" s="624"/>
      <c r="BH4235" s="625"/>
      <c r="BI4235" s="672"/>
      <c r="BO4235" s="612"/>
      <c r="BY4235" s="669"/>
      <c r="CA4235" s="669"/>
    </row>
    <row r="4236" spans="3:79" s="610" customFormat="1">
      <c r="C4236" s="611"/>
      <c r="D4236" s="612"/>
      <c r="E4236" s="613"/>
      <c r="F4236" s="614"/>
      <c r="J4236" s="612"/>
      <c r="N4236" s="668"/>
      <c r="P4236" s="618"/>
      <c r="Q4236" s="618"/>
      <c r="R4236" s="618"/>
      <c r="S4236" s="618"/>
      <c r="T4236" s="618"/>
      <c r="U4236" s="618"/>
      <c r="V4236" s="618"/>
      <c r="W4236" s="618"/>
      <c r="X4236" s="618"/>
      <c r="Y4236" s="618"/>
      <c r="Z4236" s="618"/>
      <c r="AC4236" s="619"/>
      <c r="AD4236" s="620"/>
      <c r="AJ4236" s="668"/>
      <c r="AO4236" s="612"/>
      <c r="AP4236" s="612"/>
      <c r="AY4236" s="623"/>
      <c r="BD4236" s="611"/>
      <c r="BG4236" s="624"/>
      <c r="BH4236" s="625"/>
      <c r="BI4236" s="672"/>
      <c r="BO4236" s="612"/>
      <c r="BY4236" s="669"/>
      <c r="CA4236" s="669"/>
    </row>
    <row r="4237" spans="3:79" s="610" customFormat="1">
      <c r="C4237" s="611"/>
      <c r="D4237" s="612"/>
      <c r="E4237" s="613"/>
      <c r="F4237" s="614"/>
      <c r="J4237" s="612"/>
      <c r="N4237" s="668"/>
      <c r="P4237" s="618"/>
      <c r="Q4237" s="618"/>
      <c r="R4237" s="618"/>
      <c r="S4237" s="618"/>
      <c r="T4237" s="618"/>
      <c r="U4237" s="618"/>
      <c r="V4237" s="618"/>
      <c r="W4237" s="618"/>
      <c r="X4237" s="618"/>
      <c r="Y4237" s="618"/>
      <c r="Z4237" s="618"/>
      <c r="AC4237" s="619"/>
      <c r="AD4237" s="620"/>
      <c r="AJ4237" s="668"/>
      <c r="AO4237" s="612"/>
      <c r="AP4237" s="612"/>
      <c r="AY4237" s="623"/>
      <c r="BD4237" s="611"/>
      <c r="BG4237" s="624"/>
      <c r="BH4237" s="625"/>
      <c r="BI4237" s="672"/>
      <c r="BO4237" s="612"/>
      <c r="BY4237" s="669"/>
      <c r="CA4237" s="669"/>
    </row>
    <row r="4238" spans="3:79" s="610" customFormat="1">
      <c r="C4238" s="611"/>
      <c r="D4238" s="612"/>
      <c r="E4238" s="613"/>
      <c r="F4238" s="614"/>
      <c r="J4238" s="612"/>
      <c r="N4238" s="668"/>
      <c r="P4238" s="618"/>
      <c r="Q4238" s="618"/>
      <c r="R4238" s="618"/>
      <c r="S4238" s="618"/>
      <c r="T4238" s="618"/>
      <c r="U4238" s="618"/>
      <c r="V4238" s="618"/>
      <c r="W4238" s="618"/>
      <c r="X4238" s="618"/>
      <c r="Y4238" s="618"/>
      <c r="Z4238" s="618"/>
      <c r="AC4238" s="619"/>
      <c r="AD4238" s="620"/>
      <c r="AJ4238" s="668"/>
      <c r="AO4238" s="612"/>
      <c r="AP4238" s="612"/>
      <c r="AY4238" s="623"/>
      <c r="BD4238" s="611"/>
      <c r="BG4238" s="624"/>
      <c r="BH4238" s="625"/>
      <c r="BI4238" s="672"/>
      <c r="BO4238" s="612"/>
      <c r="BY4238" s="669"/>
      <c r="CA4238" s="669"/>
    </row>
    <row r="4239" spans="3:79" s="610" customFormat="1">
      <c r="C4239" s="611"/>
      <c r="D4239" s="612"/>
      <c r="E4239" s="613"/>
      <c r="F4239" s="614"/>
      <c r="J4239" s="612"/>
      <c r="N4239" s="668"/>
      <c r="P4239" s="618"/>
      <c r="Q4239" s="618"/>
      <c r="R4239" s="618"/>
      <c r="S4239" s="618"/>
      <c r="T4239" s="618"/>
      <c r="U4239" s="618"/>
      <c r="V4239" s="618"/>
      <c r="W4239" s="618"/>
      <c r="X4239" s="618"/>
      <c r="Y4239" s="618"/>
      <c r="Z4239" s="618"/>
      <c r="AC4239" s="619"/>
      <c r="AD4239" s="620"/>
      <c r="AJ4239" s="668"/>
      <c r="AO4239" s="612"/>
      <c r="AP4239" s="612"/>
      <c r="AY4239" s="623"/>
      <c r="BD4239" s="611"/>
      <c r="BG4239" s="624"/>
      <c r="BH4239" s="625"/>
      <c r="BI4239" s="672"/>
      <c r="BO4239" s="612"/>
      <c r="BY4239" s="669"/>
      <c r="CA4239" s="669"/>
    </row>
    <row r="4240" spans="3:79" s="610" customFormat="1">
      <c r="C4240" s="611"/>
      <c r="D4240" s="612"/>
      <c r="E4240" s="613"/>
      <c r="F4240" s="614"/>
      <c r="J4240" s="612"/>
      <c r="N4240" s="668"/>
      <c r="P4240" s="618"/>
      <c r="Q4240" s="618"/>
      <c r="R4240" s="618"/>
      <c r="S4240" s="618"/>
      <c r="T4240" s="618"/>
      <c r="U4240" s="618"/>
      <c r="V4240" s="618"/>
      <c r="W4240" s="618"/>
      <c r="X4240" s="618"/>
      <c r="Y4240" s="618"/>
      <c r="Z4240" s="618"/>
      <c r="AC4240" s="619"/>
      <c r="AD4240" s="620"/>
      <c r="AJ4240" s="668"/>
      <c r="AO4240" s="612"/>
      <c r="AP4240" s="612"/>
      <c r="AY4240" s="623"/>
      <c r="BD4240" s="611"/>
      <c r="BG4240" s="624"/>
      <c r="BH4240" s="625"/>
      <c r="BI4240" s="672"/>
      <c r="BO4240" s="612"/>
      <c r="BY4240" s="669"/>
      <c r="CA4240" s="669"/>
    </row>
    <row r="4241" spans="3:79" s="610" customFormat="1">
      <c r="C4241" s="611"/>
      <c r="D4241" s="612"/>
      <c r="E4241" s="613"/>
      <c r="F4241" s="614"/>
      <c r="J4241" s="612"/>
      <c r="N4241" s="668"/>
      <c r="P4241" s="618"/>
      <c r="Q4241" s="618"/>
      <c r="R4241" s="618"/>
      <c r="S4241" s="618"/>
      <c r="T4241" s="618"/>
      <c r="U4241" s="618"/>
      <c r="V4241" s="618"/>
      <c r="W4241" s="618"/>
      <c r="X4241" s="618"/>
      <c r="Y4241" s="618"/>
      <c r="Z4241" s="618"/>
      <c r="AC4241" s="619"/>
      <c r="AD4241" s="620"/>
      <c r="AJ4241" s="668"/>
      <c r="AO4241" s="612"/>
      <c r="AP4241" s="612"/>
      <c r="AY4241" s="623"/>
      <c r="BD4241" s="611"/>
      <c r="BG4241" s="624"/>
      <c r="BH4241" s="625"/>
      <c r="BI4241" s="672"/>
      <c r="BO4241" s="612"/>
      <c r="BY4241" s="669"/>
      <c r="CA4241" s="669"/>
    </row>
    <row r="4242" spans="3:79" s="610" customFormat="1">
      <c r="C4242" s="611"/>
      <c r="D4242" s="612"/>
      <c r="E4242" s="613"/>
      <c r="F4242" s="614"/>
      <c r="J4242" s="612"/>
      <c r="N4242" s="668"/>
      <c r="P4242" s="618"/>
      <c r="Q4242" s="618"/>
      <c r="R4242" s="618"/>
      <c r="S4242" s="618"/>
      <c r="T4242" s="618"/>
      <c r="U4242" s="618"/>
      <c r="V4242" s="618"/>
      <c r="W4242" s="618"/>
      <c r="X4242" s="618"/>
      <c r="Y4242" s="618"/>
      <c r="Z4242" s="618"/>
      <c r="AC4242" s="619"/>
      <c r="AD4242" s="620"/>
      <c r="AJ4242" s="668"/>
      <c r="AO4242" s="612"/>
      <c r="AP4242" s="612"/>
      <c r="AY4242" s="623"/>
      <c r="BD4242" s="611"/>
      <c r="BG4242" s="624"/>
      <c r="BH4242" s="625"/>
      <c r="BI4242" s="672"/>
      <c r="BO4242" s="612"/>
      <c r="BY4242" s="669"/>
      <c r="CA4242" s="669"/>
    </row>
    <row r="4243" spans="3:79" s="610" customFormat="1">
      <c r="C4243" s="611"/>
      <c r="D4243" s="612"/>
      <c r="E4243" s="613"/>
      <c r="F4243" s="614"/>
      <c r="J4243" s="612"/>
      <c r="N4243" s="668"/>
      <c r="P4243" s="618"/>
      <c r="Q4243" s="618"/>
      <c r="R4243" s="618"/>
      <c r="S4243" s="618"/>
      <c r="T4243" s="618"/>
      <c r="U4243" s="618"/>
      <c r="V4243" s="618"/>
      <c r="W4243" s="618"/>
      <c r="X4243" s="618"/>
      <c r="Y4243" s="618"/>
      <c r="Z4243" s="618"/>
      <c r="AC4243" s="619"/>
      <c r="AD4243" s="620"/>
      <c r="AJ4243" s="668"/>
      <c r="AO4243" s="612"/>
      <c r="AP4243" s="612"/>
      <c r="AY4243" s="623"/>
      <c r="BD4243" s="611"/>
      <c r="BG4243" s="624"/>
      <c r="BH4243" s="625"/>
      <c r="BI4243" s="672"/>
      <c r="BO4243" s="612"/>
      <c r="BY4243" s="669"/>
      <c r="CA4243" s="669"/>
    </row>
    <row r="4244" spans="3:79" s="610" customFormat="1">
      <c r="C4244" s="611"/>
      <c r="D4244" s="612"/>
      <c r="E4244" s="613"/>
      <c r="F4244" s="614"/>
      <c r="J4244" s="612"/>
      <c r="N4244" s="668"/>
      <c r="P4244" s="618"/>
      <c r="Q4244" s="618"/>
      <c r="R4244" s="618"/>
      <c r="S4244" s="618"/>
      <c r="T4244" s="618"/>
      <c r="U4244" s="618"/>
      <c r="V4244" s="618"/>
      <c r="W4244" s="618"/>
      <c r="X4244" s="618"/>
      <c r="Y4244" s="618"/>
      <c r="Z4244" s="618"/>
      <c r="AC4244" s="619"/>
      <c r="AD4244" s="620"/>
      <c r="AJ4244" s="668"/>
      <c r="AO4244" s="612"/>
      <c r="AP4244" s="612"/>
      <c r="AY4244" s="623"/>
      <c r="BD4244" s="611"/>
      <c r="BG4244" s="624"/>
      <c r="BH4244" s="625"/>
      <c r="BI4244" s="672"/>
      <c r="BO4244" s="612"/>
      <c r="BY4244" s="669"/>
      <c r="CA4244" s="669"/>
    </row>
    <row r="4245" spans="3:79" s="610" customFormat="1">
      <c r="C4245" s="611"/>
      <c r="D4245" s="612"/>
      <c r="E4245" s="613"/>
      <c r="F4245" s="614"/>
      <c r="J4245" s="612"/>
      <c r="N4245" s="668"/>
      <c r="P4245" s="618"/>
      <c r="Q4245" s="618"/>
      <c r="R4245" s="618"/>
      <c r="S4245" s="618"/>
      <c r="T4245" s="618"/>
      <c r="U4245" s="618"/>
      <c r="V4245" s="618"/>
      <c r="W4245" s="618"/>
      <c r="X4245" s="618"/>
      <c r="Y4245" s="618"/>
      <c r="Z4245" s="618"/>
      <c r="AC4245" s="619"/>
      <c r="AD4245" s="620"/>
      <c r="AJ4245" s="668"/>
      <c r="AO4245" s="612"/>
      <c r="AP4245" s="612"/>
      <c r="AY4245" s="623"/>
      <c r="BD4245" s="611"/>
      <c r="BG4245" s="624"/>
      <c r="BH4245" s="625"/>
      <c r="BI4245" s="672"/>
      <c r="BO4245" s="612"/>
      <c r="BY4245" s="669"/>
      <c r="CA4245" s="669"/>
    </row>
    <row r="4246" spans="3:79" s="610" customFormat="1">
      <c r="C4246" s="611"/>
      <c r="D4246" s="612"/>
      <c r="E4246" s="613"/>
      <c r="F4246" s="614"/>
      <c r="J4246" s="612"/>
      <c r="N4246" s="668"/>
      <c r="P4246" s="618"/>
      <c r="Q4246" s="618"/>
      <c r="R4246" s="618"/>
      <c r="S4246" s="618"/>
      <c r="T4246" s="618"/>
      <c r="U4246" s="618"/>
      <c r="V4246" s="618"/>
      <c r="W4246" s="618"/>
      <c r="X4246" s="618"/>
      <c r="Y4246" s="618"/>
      <c r="Z4246" s="618"/>
      <c r="AC4246" s="619"/>
      <c r="AD4246" s="620"/>
      <c r="AJ4246" s="668"/>
      <c r="AO4246" s="612"/>
      <c r="AP4246" s="612"/>
      <c r="AY4246" s="623"/>
      <c r="BD4246" s="611"/>
      <c r="BG4246" s="624"/>
      <c r="BH4246" s="625"/>
      <c r="BI4246" s="672"/>
      <c r="BO4246" s="612"/>
      <c r="BY4246" s="669"/>
      <c r="CA4246" s="669"/>
    </row>
    <row r="4247" spans="3:79" s="610" customFormat="1">
      <c r="C4247" s="611"/>
      <c r="D4247" s="612"/>
      <c r="E4247" s="613"/>
      <c r="F4247" s="614"/>
      <c r="J4247" s="612"/>
      <c r="N4247" s="668"/>
      <c r="P4247" s="618"/>
      <c r="Q4247" s="618"/>
      <c r="R4247" s="618"/>
      <c r="S4247" s="618"/>
      <c r="T4247" s="618"/>
      <c r="U4247" s="618"/>
      <c r="V4247" s="618"/>
      <c r="W4247" s="618"/>
      <c r="X4247" s="618"/>
      <c r="Y4247" s="618"/>
      <c r="Z4247" s="618"/>
      <c r="AC4247" s="619"/>
      <c r="AD4247" s="620"/>
      <c r="AJ4247" s="668"/>
      <c r="AO4247" s="612"/>
      <c r="AP4247" s="612"/>
      <c r="AY4247" s="623"/>
      <c r="BD4247" s="611"/>
      <c r="BG4247" s="624"/>
      <c r="BH4247" s="625"/>
      <c r="BI4247" s="672"/>
      <c r="BO4247" s="612"/>
      <c r="BY4247" s="669"/>
      <c r="CA4247" s="669"/>
    </row>
    <row r="4248" spans="3:79" s="610" customFormat="1">
      <c r="C4248" s="611"/>
      <c r="D4248" s="612"/>
      <c r="E4248" s="613"/>
      <c r="F4248" s="614"/>
      <c r="J4248" s="612"/>
      <c r="N4248" s="668"/>
      <c r="P4248" s="618"/>
      <c r="Q4248" s="618"/>
      <c r="R4248" s="618"/>
      <c r="S4248" s="618"/>
      <c r="T4248" s="618"/>
      <c r="U4248" s="618"/>
      <c r="V4248" s="618"/>
      <c r="W4248" s="618"/>
      <c r="X4248" s="618"/>
      <c r="Y4248" s="618"/>
      <c r="Z4248" s="618"/>
      <c r="AC4248" s="619"/>
      <c r="AD4248" s="620"/>
      <c r="AJ4248" s="668"/>
      <c r="AO4248" s="612"/>
      <c r="AP4248" s="612"/>
      <c r="AY4248" s="623"/>
      <c r="BD4248" s="611"/>
      <c r="BG4248" s="624"/>
      <c r="BH4248" s="625"/>
      <c r="BI4248" s="672"/>
      <c r="BO4248" s="612"/>
      <c r="BY4248" s="669"/>
      <c r="CA4248" s="669"/>
    </row>
    <row r="4249" spans="3:79" s="610" customFormat="1">
      <c r="C4249" s="611"/>
      <c r="D4249" s="612"/>
      <c r="E4249" s="613"/>
      <c r="F4249" s="614"/>
      <c r="J4249" s="612"/>
      <c r="N4249" s="668"/>
      <c r="P4249" s="618"/>
      <c r="Q4249" s="618"/>
      <c r="R4249" s="618"/>
      <c r="S4249" s="618"/>
      <c r="T4249" s="618"/>
      <c r="U4249" s="618"/>
      <c r="V4249" s="618"/>
      <c r="W4249" s="618"/>
      <c r="X4249" s="618"/>
      <c r="Y4249" s="618"/>
      <c r="Z4249" s="618"/>
      <c r="AC4249" s="619"/>
      <c r="AD4249" s="620"/>
      <c r="AJ4249" s="668"/>
      <c r="AO4249" s="612"/>
      <c r="AP4249" s="612"/>
      <c r="AY4249" s="623"/>
      <c r="BD4249" s="611"/>
      <c r="BG4249" s="624"/>
      <c r="BH4249" s="625"/>
      <c r="BI4249" s="672"/>
      <c r="BO4249" s="612"/>
      <c r="BY4249" s="669"/>
      <c r="CA4249" s="669"/>
    </row>
    <row r="4250" spans="3:79" s="610" customFormat="1">
      <c r="C4250" s="611"/>
      <c r="D4250" s="612"/>
      <c r="E4250" s="613"/>
      <c r="F4250" s="614"/>
      <c r="J4250" s="612"/>
      <c r="N4250" s="668"/>
      <c r="P4250" s="618"/>
      <c r="Q4250" s="618"/>
      <c r="R4250" s="618"/>
      <c r="S4250" s="618"/>
      <c r="T4250" s="618"/>
      <c r="U4250" s="618"/>
      <c r="V4250" s="618"/>
      <c r="W4250" s="618"/>
      <c r="X4250" s="618"/>
      <c r="Y4250" s="618"/>
      <c r="Z4250" s="618"/>
      <c r="AC4250" s="619"/>
      <c r="AD4250" s="620"/>
      <c r="AJ4250" s="668"/>
      <c r="AO4250" s="612"/>
      <c r="AP4250" s="612"/>
      <c r="AY4250" s="623"/>
      <c r="BD4250" s="611"/>
      <c r="BG4250" s="624"/>
      <c r="BH4250" s="625"/>
      <c r="BI4250" s="672"/>
      <c r="BO4250" s="612"/>
      <c r="BY4250" s="669"/>
      <c r="CA4250" s="669"/>
    </row>
    <row r="4251" spans="3:79" s="610" customFormat="1">
      <c r="C4251" s="611"/>
      <c r="D4251" s="612"/>
      <c r="E4251" s="613"/>
      <c r="F4251" s="614"/>
      <c r="J4251" s="612"/>
      <c r="N4251" s="668"/>
      <c r="P4251" s="618"/>
      <c r="Q4251" s="618"/>
      <c r="R4251" s="618"/>
      <c r="S4251" s="618"/>
      <c r="T4251" s="618"/>
      <c r="U4251" s="618"/>
      <c r="V4251" s="618"/>
      <c r="W4251" s="618"/>
      <c r="X4251" s="618"/>
      <c r="Y4251" s="618"/>
      <c r="Z4251" s="618"/>
      <c r="AC4251" s="619"/>
      <c r="AD4251" s="620"/>
      <c r="AJ4251" s="668"/>
      <c r="AO4251" s="612"/>
      <c r="AP4251" s="612"/>
      <c r="AY4251" s="623"/>
      <c r="BD4251" s="611"/>
      <c r="BG4251" s="624"/>
      <c r="BH4251" s="625"/>
      <c r="BI4251" s="672"/>
      <c r="BO4251" s="612"/>
      <c r="BY4251" s="669"/>
      <c r="CA4251" s="669"/>
    </row>
    <row r="4252" spans="3:79" s="610" customFormat="1">
      <c r="C4252" s="611"/>
      <c r="D4252" s="612"/>
      <c r="E4252" s="613"/>
      <c r="F4252" s="614"/>
      <c r="J4252" s="612"/>
      <c r="N4252" s="668"/>
      <c r="P4252" s="618"/>
      <c r="Q4252" s="618"/>
      <c r="R4252" s="618"/>
      <c r="S4252" s="618"/>
      <c r="T4252" s="618"/>
      <c r="U4252" s="618"/>
      <c r="V4252" s="618"/>
      <c r="W4252" s="618"/>
      <c r="X4252" s="618"/>
      <c r="Y4252" s="618"/>
      <c r="Z4252" s="618"/>
      <c r="AC4252" s="619"/>
      <c r="AD4252" s="620"/>
      <c r="AJ4252" s="668"/>
      <c r="AO4252" s="612"/>
      <c r="AP4252" s="612"/>
      <c r="AY4252" s="623"/>
      <c r="BD4252" s="611"/>
      <c r="BG4252" s="624"/>
      <c r="BH4252" s="625"/>
      <c r="BI4252" s="672"/>
      <c r="BO4252" s="612"/>
      <c r="BY4252" s="669"/>
      <c r="CA4252" s="669"/>
    </row>
    <row r="4253" spans="3:79" s="610" customFormat="1">
      <c r="C4253" s="611"/>
      <c r="D4253" s="612"/>
      <c r="E4253" s="613"/>
      <c r="F4253" s="614"/>
      <c r="J4253" s="612"/>
      <c r="N4253" s="668"/>
      <c r="P4253" s="618"/>
      <c r="Q4253" s="618"/>
      <c r="R4253" s="618"/>
      <c r="S4253" s="618"/>
      <c r="T4253" s="618"/>
      <c r="U4253" s="618"/>
      <c r="V4253" s="618"/>
      <c r="W4253" s="618"/>
      <c r="X4253" s="618"/>
      <c r="Y4253" s="618"/>
      <c r="Z4253" s="618"/>
      <c r="AC4253" s="619"/>
      <c r="AD4253" s="620"/>
      <c r="AJ4253" s="668"/>
      <c r="AO4253" s="612"/>
      <c r="AP4253" s="612"/>
      <c r="AY4253" s="623"/>
      <c r="BD4253" s="611"/>
      <c r="BG4253" s="624"/>
      <c r="BH4253" s="625"/>
      <c r="BI4253" s="672"/>
      <c r="BO4253" s="612"/>
      <c r="BY4253" s="669"/>
      <c r="CA4253" s="669"/>
    </row>
    <row r="4254" spans="3:79" s="610" customFormat="1">
      <c r="C4254" s="611"/>
      <c r="D4254" s="612"/>
      <c r="E4254" s="613"/>
      <c r="F4254" s="614"/>
      <c r="J4254" s="612"/>
      <c r="N4254" s="668"/>
      <c r="P4254" s="618"/>
      <c r="Q4254" s="618"/>
      <c r="R4254" s="618"/>
      <c r="S4254" s="618"/>
      <c r="T4254" s="618"/>
      <c r="U4254" s="618"/>
      <c r="V4254" s="618"/>
      <c r="W4254" s="618"/>
      <c r="X4254" s="618"/>
      <c r="Y4254" s="618"/>
      <c r="Z4254" s="618"/>
      <c r="AC4254" s="619"/>
      <c r="AD4254" s="620"/>
      <c r="AJ4254" s="668"/>
      <c r="AO4254" s="612"/>
      <c r="AP4254" s="612"/>
      <c r="AY4254" s="623"/>
      <c r="BD4254" s="611"/>
      <c r="BG4254" s="624"/>
      <c r="BH4254" s="625"/>
      <c r="BI4254" s="672"/>
      <c r="BO4254" s="612"/>
      <c r="BY4254" s="669"/>
      <c r="CA4254" s="669"/>
    </row>
    <row r="4255" spans="3:79" s="610" customFormat="1">
      <c r="C4255" s="611"/>
      <c r="D4255" s="612"/>
      <c r="E4255" s="613"/>
      <c r="F4255" s="614"/>
      <c r="J4255" s="612"/>
      <c r="N4255" s="668"/>
      <c r="P4255" s="618"/>
      <c r="Q4255" s="618"/>
      <c r="R4255" s="618"/>
      <c r="S4255" s="618"/>
      <c r="T4255" s="618"/>
      <c r="U4255" s="618"/>
      <c r="V4255" s="618"/>
      <c r="W4255" s="618"/>
      <c r="X4255" s="618"/>
      <c r="Y4255" s="618"/>
      <c r="Z4255" s="618"/>
      <c r="AC4255" s="619"/>
      <c r="AD4255" s="620"/>
      <c r="AJ4255" s="668"/>
      <c r="AO4255" s="612"/>
      <c r="AP4255" s="612"/>
      <c r="AY4255" s="623"/>
      <c r="BD4255" s="611"/>
      <c r="BG4255" s="624"/>
      <c r="BH4255" s="625"/>
      <c r="BI4255" s="672"/>
      <c r="BO4255" s="612"/>
      <c r="BY4255" s="669"/>
      <c r="CA4255" s="669"/>
    </row>
    <row r="4256" spans="3:79" s="610" customFormat="1">
      <c r="C4256" s="611"/>
      <c r="D4256" s="612"/>
      <c r="E4256" s="613"/>
      <c r="F4256" s="614"/>
      <c r="J4256" s="612"/>
      <c r="N4256" s="668"/>
      <c r="P4256" s="618"/>
      <c r="Q4256" s="618"/>
      <c r="R4256" s="618"/>
      <c r="S4256" s="618"/>
      <c r="T4256" s="618"/>
      <c r="U4256" s="618"/>
      <c r="V4256" s="618"/>
      <c r="W4256" s="618"/>
      <c r="X4256" s="618"/>
      <c r="Y4256" s="618"/>
      <c r="Z4256" s="618"/>
      <c r="AC4256" s="619"/>
      <c r="AD4256" s="620"/>
      <c r="AJ4256" s="668"/>
      <c r="AO4256" s="612"/>
      <c r="AP4256" s="612"/>
      <c r="AY4256" s="623"/>
      <c r="BD4256" s="611"/>
      <c r="BG4256" s="624"/>
      <c r="BH4256" s="625"/>
      <c r="BI4256" s="672"/>
      <c r="BO4256" s="612"/>
      <c r="BY4256" s="669"/>
      <c r="CA4256" s="669"/>
    </row>
    <row r="4257" spans="3:79" s="610" customFormat="1">
      <c r="C4257" s="611"/>
      <c r="D4257" s="612"/>
      <c r="E4257" s="613"/>
      <c r="F4257" s="614"/>
      <c r="J4257" s="612"/>
      <c r="N4257" s="668"/>
      <c r="P4257" s="618"/>
      <c r="Q4257" s="618"/>
      <c r="R4257" s="618"/>
      <c r="S4257" s="618"/>
      <c r="T4257" s="618"/>
      <c r="U4257" s="618"/>
      <c r="V4257" s="618"/>
      <c r="W4257" s="618"/>
      <c r="X4257" s="618"/>
      <c r="Y4257" s="618"/>
      <c r="Z4257" s="618"/>
      <c r="AC4257" s="619"/>
      <c r="AD4257" s="620"/>
      <c r="AJ4257" s="668"/>
      <c r="AO4257" s="612"/>
      <c r="AP4257" s="612"/>
      <c r="AY4257" s="623"/>
      <c r="BD4257" s="611"/>
      <c r="BG4257" s="624"/>
      <c r="BH4257" s="625"/>
      <c r="BI4257" s="672"/>
      <c r="BO4257" s="612"/>
      <c r="BY4257" s="669"/>
      <c r="CA4257" s="669"/>
    </row>
    <row r="4258" spans="3:79" s="610" customFormat="1">
      <c r="C4258" s="611"/>
      <c r="D4258" s="612"/>
      <c r="E4258" s="613"/>
      <c r="F4258" s="614"/>
      <c r="J4258" s="612"/>
      <c r="N4258" s="668"/>
      <c r="P4258" s="618"/>
      <c r="Q4258" s="618"/>
      <c r="R4258" s="618"/>
      <c r="S4258" s="618"/>
      <c r="T4258" s="618"/>
      <c r="U4258" s="618"/>
      <c r="V4258" s="618"/>
      <c r="W4258" s="618"/>
      <c r="X4258" s="618"/>
      <c r="Y4258" s="618"/>
      <c r="Z4258" s="618"/>
      <c r="AC4258" s="619"/>
      <c r="AD4258" s="620"/>
      <c r="AJ4258" s="668"/>
      <c r="AO4258" s="612"/>
      <c r="AP4258" s="612"/>
      <c r="AY4258" s="623"/>
      <c r="BD4258" s="611"/>
      <c r="BG4258" s="624"/>
      <c r="BH4258" s="625"/>
      <c r="BI4258" s="672"/>
      <c r="BO4258" s="612"/>
      <c r="BY4258" s="669"/>
      <c r="CA4258" s="669"/>
    </row>
    <row r="4259" spans="3:79" s="610" customFormat="1">
      <c r="C4259" s="611"/>
      <c r="D4259" s="612"/>
      <c r="E4259" s="613"/>
      <c r="F4259" s="614"/>
      <c r="J4259" s="612"/>
      <c r="N4259" s="668"/>
      <c r="P4259" s="618"/>
      <c r="Q4259" s="618"/>
      <c r="R4259" s="618"/>
      <c r="S4259" s="618"/>
      <c r="T4259" s="618"/>
      <c r="U4259" s="618"/>
      <c r="V4259" s="618"/>
      <c r="W4259" s="618"/>
      <c r="X4259" s="618"/>
      <c r="Y4259" s="618"/>
      <c r="Z4259" s="618"/>
      <c r="AC4259" s="619"/>
      <c r="AD4259" s="620"/>
      <c r="AJ4259" s="668"/>
      <c r="AO4259" s="612"/>
      <c r="AP4259" s="612"/>
      <c r="AY4259" s="623"/>
      <c r="BD4259" s="611"/>
      <c r="BG4259" s="624"/>
      <c r="BH4259" s="625"/>
      <c r="BI4259" s="672"/>
      <c r="BO4259" s="612"/>
      <c r="BY4259" s="669"/>
      <c r="CA4259" s="669"/>
    </row>
    <row r="4260" spans="3:79" s="610" customFormat="1">
      <c r="C4260" s="611"/>
      <c r="D4260" s="612"/>
      <c r="E4260" s="613"/>
      <c r="F4260" s="614"/>
      <c r="J4260" s="612"/>
      <c r="N4260" s="668"/>
      <c r="P4260" s="618"/>
      <c r="Q4260" s="618"/>
      <c r="R4260" s="618"/>
      <c r="S4260" s="618"/>
      <c r="T4260" s="618"/>
      <c r="U4260" s="618"/>
      <c r="V4260" s="618"/>
      <c r="W4260" s="618"/>
      <c r="X4260" s="618"/>
      <c r="Y4260" s="618"/>
      <c r="Z4260" s="618"/>
      <c r="AC4260" s="619"/>
      <c r="AD4260" s="620"/>
      <c r="AJ4260" s="668"/>
      <c r="AO4260" s="612"/>
      <c r="AP4260" s="612"/>
      <c r="AY4260" s="623"/>
      <c r="BD4260" s="611"/>
      <c r="BG4260" s="624"/>
      <c r="BH4260" s="625"/>
      <c r="BI4260" s="672"/>
      <c r="BO4260" s="612"/>
      <c r="BY4260" s="669"/>
      <c r="CA4260" s="669"/>
    </row>
    <row r="4261" spans="3:79" s="610" customFormat="1">
      <c r="C4261" s="611"/>
      <c r="D4261" s="612"/>
      <c r="E4261" s="613"/>
      <c r="F4261" s="614"/>
      <c r="J4261" s="612"/>
      <c r="N4261" s="668"/>
      <c r="P4261" s="618"/>
      <c r="Q4261" s="618"/>
      <c r="R4261" s="618"/>
      <c r="S4261" s="618"/>
      <c r="T4261" s="618"/>
      <c r="U4261" s="618"/>
      <c r="V4261" s="618"/>
      <c r="W4261" s="618"/>
      <c r="X4261" s="618"/>
      <c r="Y4261" s="618"/>
      <c r="Z4261" s="618"/>
      <c r="AC4261" s="619"/>
      <c r="AD4261" s="620"/>
      <c r="AJ4261" s="668"/>
      <c r="AO4261" s="612"/>
      <c r="AP4261" s="612"/>
      <c r="AY4261" s="623"/>
      <c r="BD4261" s="611"/>
      <c r="BG4261" s="624"/>
      <c r="BH4261" s="625"/>
      <c r="BI4261" s="672"/>
      <c r="BO4261" s="612"/>
      <c r="BY4261" s="669"/>
      <c r="CA4261" s="669"/>
    </row>
    <row r="4262" spans="3:79" s="610" customFormat="1">
      <c r="C4262" s="611"/>
      <c r="D4262" s="612"/>
      <c r="E4262" s="613"/>
      <c r="F4262" s="614"/>
      <c r="J4262" s="612"/>
      <c r="N4262" s="668"/>
      <c r="P4262" s="618"/>
      <c r="Q4262" s="618"/>
      <c r="R4262" s="618"/>
      <c r="S4262" s="618"/>
      <c r="T4262" s="618"/>
      <c r="U4262" s="618"/>
      <c r="V4262" s="618"/>
      <c r="W4262" s="618"/>
      <c r="X4262" s="618"/>
      <c r="Y4262" s="618"/>
      <c r="Z4262" s="618"/>
      <c r="AC4262" s="619"/>
      <c r="AD4262" s="620"/>
      <c r="AJ4262" s="668"/>
      <c r="AO4262" s="612"/>
      <c r="AP4262" s="612"/>
      <c r="AY4262" s="623"/>
      <c r="BD4262" s="611"/>
      <c r="BG4262" s="624"/>
      <c r="BH4262" s="625"/>
      <c r="BI4262" s="672"/>
      <c r="BO4262" s="612"/>
      <c r="BY4262" s="669"/>
      <c r="CA4262" s="669"/>
    </row>
    <row r="4263" spans="3:79" s="610" customFormat="1">
      <c r="C4263" s="611"/>
      <c r="D4263" s="612"/>
      <c r="E4263" s="613"/>
      <c r="F4263" s="614"/>
      <c r="J4263" s="612"/>
      <c r="N4263" s="668"/>
      <c r="P4263" s="618"/>
      <c r="Q4263" s="618"/>
      <c r="R4263" s="618"/>
      <c r="S4263" s="618"/>
      <c r="T4263" s="618"/>
      <c r="U4263" s="618"/>
      <c r="V4263" s="618"/>
      <c r="W4263" s="618"/>
      <c r="X4263" s="618"/>
      <c r="Y4263" s="618"/>
      <c r="Z4263" s="618"/>
      <c r="AC4263" s="619"/>
      <c r="AD4263" s="620"/>
      <c r="AJ4263" s="668"/>
      <c r="AO4263" s="612"/>
      <c r="AP4263" s="612"/>
      <c r="AY4263" s="623"/>
      <c r="BD4263" s="611"/>
      <c r="BG4263" s="624"/>
      <c r="BH4263" s="625"/>
      <c r="BI4263" s="672"/>
      <c r="BO4263" s="612"/>
      <c r="BY4263" s="669"/>
      <c r="CA4263" s="669"/>
    </row>
    <row r="4264" spans="3:79" s="610" customFormat="1">
      <c r="C4264" s="611"/>
      <c r="D4264" s="612"/>
      <c r="E4264" s="613"/>
      <c r="F4264" s="614"/>
      <c r="J4264" s="612"/>
      <c r="N4264" s="668"/>
      <c r="P4264" s="618"/>
      <c r="Q4264" s="618"/>
      <c r="R4264" s="618"/>
      <c r="S4264" s="618"/>
      <c r="T4264" s="618"/>
      <c r="U4264" s="618"/>
      <c r="V4264" s="618"/>
      <c r="W4264" s="618"/>
      <c r="X4264" s="618"/>
      <c r="Y4264" s="618"/>
      <c r="Z4264" s="618"/>
      <c r="AC4264" s="619"/>
      <c r="AD4264" s="620"/>
      <c r="AJ4264" s="668"/>
      <c r="AO4264" s="612"/>
      <c r="AP4264" s="612"/>
      <c r="AY4264" s="623"/>
      <c r="BD4264" s="611"/>
      <c r="BG4264" s="624"/>
      <c r="BH4264" s="625"/>
      <c r="BI4264" s="672"/>
      <c r="BO4264" s="612"/>
      <c r="BY4264" s="669"/>
      <c r="CA4264" s="669"/>
    </row>
    <row r="4265" spans="3:79" s="610" customFormat="1">
      <c r="C4265" s="611"/>
      <c r="D4265" s="612"/>
      <c r="E4265" s="613"/>
      <c r="F4265" s="614"/>
      <c r="J4265" s="612"/>
      <c r="N4265" s="668"/>
      <c r="P4265" s="618"/>
      <c r="Q4265" s="618"/>
      <c r="R4265" s="618"/>
      <c r="S4265" s="618"/>
      <c r="T4265" s="618"/>
      <c r="U4265" s="618"/>
      <c r="V4265" s="618"/>
      <c r="W4265" s="618"/>
      <c r="X4265" s="618"/>
      <c r="Y4265" s="618"/>
      <c r="Z4265" s="618"/>
      <c r="AC4265" s="619"/>
      <c r="AD4265" s="620"/>
      <c r="AJ4265" s="668"/>
      <c r="AO4265" s="612"/>
      <c r="AP4265" s="612"/>
      <c r="AY4265" s="623"/>
      <c r="BD4265" s="611"/>
      <c r="BG4265" s="624"/>
      <c r="BH4265" s="625"/>
      <c r="BI4265" s="672"/>
      <c r="BO4265" s="612"/>
      <c r="BY4265" s="669"/>
      <c r="CA4265" s="669"/>
    </row>
    <row r="4266" spans="3:79" s="610" customFormat="1">
      <c r="C4266" s="611"/>
      <c r="D4266" s="612"/>
      <c r="E4266" s="613"/>
      <c r="F4266" s="614"/>
      <c r="J4266" s="612"/>
      <c r="N4266" s="668"/>
      <c r="P4266" s="618"/>
      <c r="Q4266" s="618"/>
      <c r="R4266" s="618"/>
      <c r="S4266" s="618"/>
      <c r="T4266" s="618"/>
      <c r="U4266" s="618"/>
      <c r="V4266" s="618"/>
      <c r="W4266" s="618"/>
      <c r="X4266" s="618"/>
      <c r="Y4266" s="618"/>
      <c r="Z4266" s="618"/>
      <c r="AC4266" s="619"/>
      <c r="AD4266" s="620"/>
      <c r="AJ4266" s="668"/>
      <c r="AO4266" s="612"/>
      <c r="AP4266" s="612"/>
      <c r="AY4266" s="623"/>
      <c r="BD4266" s="611"/>
      <c r="BG4266" s="624"/>
      <c r="BH4266" s="625"/>
      <c r="BI4266" s="672"/>
      <c r="BO4266" s="612"/>
      <c r="BY4266" s="669"/>
      <c r="CA4266" s="669"/>
    </row>
    <row r="4267" spans="3:79" s="610" customFormat="1">
      <c r="C4267" s="611"/>
      <c r="D4267" s="612"/>
      <c r="E4267" s="613"/>
      <c r="F4267" s="614"/>
      <c r="J4267" s="612"/>
      <c r="N4267" s="668"/>
      <c r="P4267" s="618"/>
      <c r="Q4267" s="618"/>
      <c r="R4267" s="618"/>
      <c r="S4267" s="618"/>
      <c r="T4267" s="618"/>
      <c r="U4267" s="618"/>
      <c r="V4267" s="618"/>
      <c r="W4267" s="618"/>
      <c r="X4267" s="618"/>
      <c r="Y4267" s="618"/>
      <c r="Z4267" s="618"/>
      <c r="AC4267" s="619"/>
      <c r="AD4267" s="620"/>
      <c r="AJ4267" s="668"/>
      <c r="AO4267" s="612"/>
      <c r="AP4267" s="612"/>
      <c r="AY4267" s="623"/>
      <c r="BD4267" s="611"/>
      <c r="BG4267" s="624"/>
      <c r="BH4267" s="625"/>
      <c r="BI4267" s="672"/>
      <c r="BO4267" s="612"/>
      <c r="BY4267" s="669"/>
      <c r="CA4267" s="669"/>
    </row>
    <row r="4268" spans="3:79" s="610" customFormat="1">
      <c r="C4268" s="611"/>
      <c r="D4268" s="612"/>
      <c r="E4268" s="613"/>
      <c r="F4268" s="614"/>
      <c r="J4268" s="612"/>
      <c r="N4268" s="668"/>
      <c r="P4268" s="618"/>
      <c r="Q4268" s="618"/>
      <c r="R4268" s="618"/>
      <c r="S4268" s="618"/>
      <c r="T4268" s="618"/>
      <c r="U4268" s="618"/>
      <c r="V4268" s="618"/>
      <c r="W4268" s="618"/>
      <c r="X4268" s="618"/>
      <c r="Y4268" s="618"/>
      <c r="Z4268" s="618"/>
      <c r="AC4268" s="619"/>
      <c r="AD4268" s="620"/>
      <c r="AJ4268" s="668"/>
      <c r="AO4268" s="612"/>
      <c r="AP4268" s="612"/>
      <c r="AY4268" s="623"/>
      <c r="BD4268" s="611"/>
      <c r="BG4268" s="624"/>
      <c r="BH4268" s="625"/>
      <c r="BI4268" s="672"/>
      <c r="BO4268" s="612"/>
      <c r="BY4268" s="669"/>
      <c r="CA4268" s="669"/>
    </row>
    <row r="4269" spans="3:79" s="610" customFormat="1">
      <c r="C4269" s="611"/>
      <c r="D4269" s="612"/>
      <c r="E4269" s="613"/>
      <c r="F4269" s="614"/>
      <c r="J4269" s="612"/>
      <c r="N4269" s="668"/>
      <c r="P4269" s="618"/>
      <c r="Q4269" s="618"/>
      <c r="R4269" s="618"/>
      <c r="S4269" s="618"/>
      <c r="T4269" s="618"/>
      <c r="U4269" s="618"/>
      <c r="V4269" s="618"/>
      <c r="W4269" s="618"/>
      <c r="X4269" s="618"/>
      <c r="Y4269" s="618"/>
      <c r="Z4269" s="618"/>
      <c r="AC4269" s="619"/>
      <c r="AD4269" s="620"/>
      <c r="AJ4269" s="668"/>
      <c r="AO4269" s="612"/>
      <c r="AP4269" s="612"/>
      <c r="AY4269" s="623"/>
      <c r="BD4269" s="611"/>
      <c r="BG4269" s="624"/>
      <c r="BH4269" s="625"/>
      <c r="BI4269" s="672"/>
      <c r="BO4269" s="612"/>
      <c r="BY4269" s="669"/>
      <c r="CA4269" s="669"/>
    </row>
    <row r="4270" spans="3:79" s="610" customFormat="1">
      <c r="C4270" s="611"/>
      <c r="D4270" s="612"/>
      <c r="E4270" s="613"/>
      <c r="F4270" s="614"/>
      <c r="J4270" s="612"/>
      <c r="N4270" s="668"/>
      <c r="P4270" s="618"/>
      <c r="Q4270" s="618"/>
      <c r="R4270" s="618"/>
      <c r="S4270" s="618"/>
      <c r="T4270" s="618"/>
      <c r="U4270" s="618"/>
      <c r="V4270" s="618"/>
      <c r="W4270" s="618"/>
      <c r="X4270" s="618"/>
      <c r="Y4270" s="618"/>
      <c r="Z4270" s="618"/>
      <c r="AC4270" s="619"/>
      <c r="AD4270" s="620"/>
      <c r="AJ4270" s="668"/>
      <c r="AO4270" s="612"/>
      <c r="AP4270" s="612"/>
      <c r="AY4270" s="623"/>
      <c r="BD4270" s="611"/>
      <c r="BG4270" s="624"/>
      <c r="BH4270" s="625"/>
      <c r="BI4270" s="672"/>
      <c r="BO4270" s="612"/>
      <c r="BY4270" s="669"/>
      <c r="CA4270" s="669"/>
    </row>
    <row r="4271" spans="3:79" s="610" customFormat="1">
      <c r="C4271" s="611"/>
      <c r="D4271" s="612"/>
      <c r="E4271" s="613"/>
      <c r="F4271" s="614"/>
      <c r="J4271" s="612"/>
      <c r="N4271" s="668"/>
      <c r="P4271" s="618"/>
      <c r="Q4271" s="618"/>
      <c r="R4271" s="618"/>
      <c r="S4271" s="618"/>
      <c r="T4271" s="618"/>
      <c r="U4271" s="618"/>
      <c r="V4271" s="618"/>
      <c r="W4271" s="618"/>
      <c r="X4271" s="618"/>
      <c r="Y4271" s="618"/>
      <c r="Z4271" s="618"/>
      <c r="AC4271" s="619"/>
      <c r="AD4271" s="620"/>
      <c r="AJ4271" s="668"/>
      <c r="AO4271" s="612"/>
      <c r="AP4271" s="612"/>
      <c r="AY4271" s="623"/>
      <c r="BD4271" s="611"/>
      <c r="BG4271" s="624"/>
      <c r="BH4271" s="625"/>
      <c r="BI4271" s="672"/>
      <c r="BO4271" s="612"/>
      <c r="BY4271" s="669"/>
      <c r="CA4271" s="669"/>
    </row>
    <row r="4272" spans="3:79" s="610" customFormat="1">
      <c r="C4272" s="611"/>
      <c r="D4272" s="612"/>
      <c r="E4272" s="613"/>
      <c r="F4272" s="614"/>
      <c r="J4272" s="612"/>
      <c r="N4272" s="668"/>
      <c r="P4272" s="618"/>
      <c r="Q4272" s="618"/>
      <c r="R4272" s="618"/>
      <c r="S4272" s="618"/>
      <c r="T4272" s="618"/>
      <c r="U4272" s="618"/>
      <c r="V4272" s="618"/>
      <c r="W4272" s="618"/>
      <c r="X4272" s="618"/>
      <c r="Y4272" s="618"/>
      <c r="Z4272" s="618"/>
      <c r="AC4272" s="619"/>
      <c r="AD4272" s="620"/>
      <c r="AJ4272" s="668"/>
      <c r="AO4272" s="612"/>
      <c r="AP4272" s="612"/>
      <c r="AY4272" s="623"/>
      <c r="BD4272" s="611"/>
      <c r="BG4272" s="624"/>
      <c r="BH4272" s="625"/>
      <c r="BI4272" s="672"/>
      <c r="BO4272" s="612"/>
      <c r="BY4272" s="669"/>
      <c r="CA4272" s="669"/>
    </row>
    <row r="4273" spans="3:79" s="610" customFormat="1">
      <c r="C4273" s="611"/>
      <c r="D4273" s="612"/>
      <c r="E4273" s="613"/>
      <c r="F4273" s="614"/>
      <c r="J4273" s="612"/>
      <c r="N4273" s="668"/>
      <c r="P4273" s="618"/>
      <c r="Q4273" s="618"/>
      <c r="R4273" s="618"/>
      <c r="S4273" s="618"/>
      <c r="T4273" s="618"/>
      <c r="U4273" s="618"/>
      <c r="V4273" s="618"/>
      <c r="W4273" s="618"/>
      <c r="X4273" s="618"/>
      <c r="Y4273" s="618"/>
      <c r="Z4273" s="618"/>
      <c r="AC4273" s="619"/>
      <c r="AD4273" s="620"/>
      <c r="AJ4273" s="668"/>
      <c r="AO4273" s="612"/>
      <c r="AP4273" s="612"/>
      <c r="AY4273" s="623"/>
      <c r="BD4273" s="611"/>
      <c r="BG4273" s="624"/>
      <c r="BH4273" s="625"/>
      <c r="BI4273" s="672"/>
      <c r="BO4273" s="612"/>
      <c r="BY4273" s="669"/>
      <c r="CA4273" s="669"/>
    </row>
    <row r="4274" spans="3:79" s="610" customFormat="1">
      <c r="C4274" s="611"/>
      <c r="D4274" s="612"/>
      <c r="E4274" s="613"/>
      <c r="F4274" s="614"/>
      <c r="J4274" s="612"/>
      <c r="N4274" s="668"/>
      <c r="P4274" s="618"/>
      <c r="Q4274" s="618"/>
      <c r="R4274" s="618"/>
      <c r="S4274" s="618"/>
      <c r="T4274" s="618"/>
      <c r="U4274" s="618"/>
      <c r="V4274" s="618"/>
      <c r="W4274" s="618"/>
      <c r="X4274" s="618"/>
      <c r="Y4274" s="618"/>
      <c r="Z4274" s="618"/>
      <c r="AC4274" s="619"/>
      <c r="AD4274" s="620"/>
      <c r="AJ4274" s="668"/>
      <c r="AO4274" s="612"/>
      <c r="AP4274" s="612"/>
      <c r="AY4274" s="623"/>
      <c r="BD4274" s="611"/>
      <c r="BG4274" s="624"/>
      <c r="BH4274" s="625"/>
      <c r="BI4274" s="672"/>
      <c r="BO4274" s="612"/>
      <c r="BY4274" s="669"/>
      <c r="CA4274" s="669"/>
    </row>
    <row r="4275" spans="3:79" s="610" customFormat="1">
      <c r="C4275" s="611"/>
      <c r="D4275" s="612"/>
      <c r="E4275" s="613"/>
      <c r="F4275" s="614"/>
      <c r="J4275" s="612"/>
      <c r="N4275" s="668"/>
      <c r="P4275" s="618"/>
      <c r="Q4275" s="618"/>
      <c r="R4275" s="618"/>
      <c r="S4275" s="618"/>
      <c r="T4275" s="618"/>
      <c r="U4275" s="618"/>
      <c r="V4275" s="618"/>
      <c r="W4275" s="618"/>
      <c r="X4275" s="618"/>
      <c r="Y4275" s="618"/>
      <c r="Z4275" s="618"/>
      <c r="AC4275" s="619"/>
      <c r="AD4275" s="620"/>
      <c r="AJ4275" s="668"/>
      <c r="AO4275" s="612"/>
      <c r="AP4275" s="612"/>
      <c r="AY4275" s="623"/>
      <c r="BD4275" s="611"/>
      <c r="BG4275" s="624"/>
      <c r="BH4275" s="625"/>
      <c r="BI4275" s="672"/>
      <c r="BO4275" s="612"/>
      <c r="BY4275" s="669"/>
      <c r="CA4275" s="669"/>
    </row>
    <row r="4276" spans="3:79" s="610" customFormat="1">
      <c r="C4276" s="611"/>
      <c r="D4276" s="612"/>
      <c r="E4276" s="613"/>
      <c r="F4276" s="614"/>
      <c r="J4276" s="612"/>
      <c r="N4276" s="668"/>
      <c r="P4276" s="618"/>
      <c r="Q4276" s="618"/>
      <c r="R4276" s="618"/>
      <c r="S4276" s="618"/>
      <c r="T4276" s="618"/>
      <c r="U4276" s="618"/>
      <c r="V4276" s="618"/>
      <c r="W4276" s="618"/>
      <c r="X4276" s="618"/>
      <c r="Y4276" s="618"/>
      <c r="Z4276" s="618"/>
      <c r="AC4276" s="619"/>
      <c r="AD4276" s="620"/>
      <c r="AJ4276" s="668"/>
      <c r="AO4276" s="612"/>
      <c r="AP4276" s="612"/>
      <c r="AY4276" s="623"/>
      <c r="BD4276" s="611"/>
      <c r="BG4276" s="624"/>
      <c r="BH4276" s="625"/>
      <c r="BI4276" s="672"/>
      <c r="BO4276" s="612"/>
      <c r="BY4276" s="669"/>
      <c r="CA4276" s="669"/>
    </row>
    <row r="4277" spans="3:79" s="610" customFormat="1">
      <c r="C4277" s="611"/>
      <c r="D4277" s="612"/>
      <c r="E4277" s="613"/>
      <c r="F4277" s="614"/>
      <c r="J4277" s="612"/>
      <c r="N4277" s="668"/>
      <c r="P4277" s="618"/>
      <c r="Q4277" s="618"/>
      <c r="R4277" s="618"/>
      <c r="S4277" s="618"/>
      <c r="T4277" s="618"/>
      <c r="U4277" s="618"/>
      <c r="V4277" s="618"/>
      <c r="W4277" s="618"/>
      <c r="X4277" s="618"/>
      <c r="Y4277" s="618"/>
      <c r="Z4277" s="618"/>
      <c r="AC4277" s="619"/>
      <c r="AD4277" s="620"/>
      <c r="AJ4277" s="668"/>
      <c r="AO4277" s="612"/>
      <c r="AP4277" s="612"/>
      <c r="AY4277" s="623"/>
      <c r="BD4277" s="611"/>
      <c r="BG4277" s="624"/>
      <c r="BH4277" s="625"/>
      <c r="BI4277" s="672"/>
      <c r="BO4277" s="612"/>
      <c r="BY4277" s="669"/>
      <c r="CA4277" s="669"/>
    </row>
    <row r="4278" spans="3:79" s="610" customFormat="1">
      <c r="C4278" s="611"/>
      <c r="D4278" s="612"/>
      <c r="E4278" s="613"/>
      <c r="F4278" s="614"/>
      <c r="J4278" s="612"/>
      <c r="N4278" s="668"/>
      <c r="P4278" s="618"/>
      <c r="Q4278" s="618"/>
      <c r="R4278" s="618"/>
      <c r="S4278" s="618"/>
      <c r="T4278" s="618"/>
      <c r="U4278" s="618"/>
      <c r="V4278" s="618"/>
      <c r="W4278" s="618"/>
      <c r="X4278" s="618"/>
      <c r="Y4278" s="618"/>
      <c r="Z4278" s="618"/>
      <c r="AC4278" s="619"/>
      <c r="AD4278" s="620"/>
      <c r="AJ4278" s="668"/>
      <c r="AO4278" s="612"/>
      <c r="AP4278" s="612"/>
      <c r="AY4278" s="623"/>
      <c r="BD4278" s="611"/>
      <c r="BG4278" s="624"/>
      <c r="BH4278" s="625"/>
      <c r="BI4278" s="672"/>
      <c r="BO4278" s="612"/>
      <c r="BY4278" s="669"/>
      <c r="CA4278" s="669"/>
    </row>
    <row r="4279" spans="3:79" s="610" customFormat="1">
      <c r="C4279" s="611"/>
      <c r="D4279" s="612"/>
      <c r="E4279" s="613"/>
      <c r="F4279" s="614"/>
      <c r="J4279" s="612"/>
      <c r="N4279" s="668"/>
      <c r="P4279" s="618"/>
      <c r="Q4279" s="618"/>
      <c r="R4279" s="618"/>
      <c r="S4279" s="618"/>
      <c r="T4279" s="618"/>
      <c r="U4279" s="618"/>
      <c r="V4279" s="618"/>
      <c r="W4279" s="618"/>
      <c r="X4279" s="618"/>
      <c r="Y4279" s="618"/>
      <c r="Z4279" s="618"/>
      <c r="AC4279" s="619"/>
      <c r="AD4279" s="620"/>
      <c r="AJ4279" s="668"/>
      <c r="AO4279" s="612"/>
      <c r="AP4279" s="612"/>
      <c r="AY4279" s="623"/>
      <c r="BD4279" s="611"/>
      <c r="BG4279" s="624"/>
      <c r="BH4279" s="625"/>
      <c r="BI4279" s="672"/>
      <c r="BO4279" s="612"/>
      <c r="BY4279" s="669"/>
      <c r="CA4279" s="669"/>
    </row>
    <row r="4280" spans="3:79" s="610" customFormat="1">
      <c r="C4280" s="611"/>
      <c r="D4280" s="612"/>
      <c r="E4280" s="613"/>
      <c r="F4280" s="614"/>
      <c r="J4280" s="612"/>
      <c r="N4280" s="668"/>
      <c r="P4280" s="618"/>
      <c r="Q4280" s="618"/>
      <c r="R4280" s="618"/>
      <c r="S4280" s="618"/>
      <c r="T4280" s="618"/>
      <c r="U4280" s="618"/>
      <c r="V4280" s="618"/>
      <c r="W4280" s="618"/>
      <c r="X4280" s="618"/>
      <c r="Y4280" s="618"/>
      <c r="Z4280" s="618"/>
      <c r="AC4280" s="619"/>
      <c r="AD4280" s="620"/>
      <c r="AJ4280" s="668"/>
      <c r="AO4280" s="612"/>
      <c r="AP4280" s="612"/>
      <c r="AY4280" s="623"/>
      <c r="BD4280" s="611"/>
      <c r="BG4280" s="624"/>
      <c r="BH4280" s="625"/>
      <c r="BI4280" s="672"/>
      <c r="BO4280" s="612"/>
      <c r="BY4280" s="669"/>
      <c r="CA4280" s="669"/>
    </row>
    <row r="4281" spans="3:79" s="610" customFormat="1">
      <c r="C4281" s="611"/>
      <c r="D4281" s="612"/>
      <c r="E4281" s="613"/>
      <c r="F4281" s="614"/>
      <c r="J4281" s="612"/>
      <c r="N4281" s="668"/>
      <c r="P4281" s="618"/>
      <c r="Q4281" s="618"/>
      <c r="R4281" s="618"/>
      <c r="S4281" s="618"/>
      <c r="T4281" s="618"/>
      <c r="U4281" s="618"/>
      <c r="V4281" s="618"/>
      <c r="W4281" s="618"/>
      <c r="X4281" s="618"/>
      <c r="Y4281" s="618"/>
      <c r="Z4281" s="618"/>
      <c r="AC4281" s="619"/>
      <c r="AD4281" s="620"/>
      <c r="AJ4281" s="668"/>
      <c r="AO4281" s="612"/>
      <c r="AP4281" s="612"/>
      <c r="AY4281" s="623"/>
      <c r="BD4281" s="611"/>
      <c r="BG4281" s="624"/>
      <c r="BH4281" s="625"/>
      <c r="BI4281" s="672"/>
      <c r="BO4281" s="612"/>
      <c r="BY4281" s="669"/>
      <c r="CA4281" s="669"/>
    </row>
    <row r="4282" spans="3:79" s="610" customFormat="1">
      <c r="C4282" s="611"/>
      <c r="D4282" s="612"/>
      <c r="E4282" s="613"/>
      <c r="F4282" s="614"/>
      <c r="J4282" s="612"/>
      <c r="N4282" s="668"/>
      <c r="P4282" s="618"/>
      <c r="Q4282" s="618"/>
      <c r="R4282" s="618"/>
      <c r="S4282" s="618"/>
      <c r="T4282" s="618"/>
      <c r="U4282" s="618"/>
      <c r="V4282" s="618"/>
      <c r="W4282" s="618"/>
      <c r="X4282" s="618"/>
      <c r="Y4282" s="618"/>
      <c r="Z4282" s="618"/>
      <c r="AC4282" s="619"/>
      <c r="AD4282" s="620"/>
      <c r="AJ4282" s="668"/>
      <c r="AO4282" s="612"/>
      <c r="AP4282" s="612"/>
      <c r="AY4282" s="623"/>
      <c r="BD4282" s="611"/>
      <c r="BG4282" s="624"/>
      <c r="BH4282" s="625"/>
      <c r="BI4282" s="672"/>
      <c r="BO4282" s="612"/>
      <c r="BY4282" s="669"/>
      <c r="CA4282" s="669"/>
    </row>
    <row r="4283" spans="3:79" s="610" customFormat="1">
      <c r="C4283" s="611"/>
      <c r="D4283" s="612"/>
      <c r="E4283" s="613"/>
      <c r="F4283" s="614"/>
      <c r="J4283" s="612"/>
      <c r="N4283" s="668"/>
      <c r="P4283" s="618"/>
      <c r="Q4283" s="618"/>
      <c r="R4283" s="618"/>
      <c r="S4283" s="618"/>
      <c r="T4283" s="618"/>
      <c r="U4283" s="618"/>
      <c r="V4283" s="618"/>
      <c r="W4283" s="618"/>
      <c r="X4283" s="618"/>
      <c r="Y4283" s="618"/>
      <c r="Z4283" s="618"/>
      <c r="AC4283" s="619"/>
      <c r="AD4283" s="620"/>
      <c r="AJ4283" s="668"/>
      <c r="AO4283" s="612"/>
      <c r="AP4283" s="612"/>
      <c r="AY4283" s="623"/>
      <c r="BD4283" s="611"/>
      <c r="BG4283" s="624"/>
      <c r="BH4283" s="625"/>
      <c r="BI4283" s="672"/>
      <c r="BO4283" s="612"/>
      <c r="BY4283" s="669"/>
      <c r="CA4283" s="669"/>
    </row>
    <row r="4284" spans="3:79" s="610" customFormat="1">
      <c r="C4284" s="611"/>
      <c r="D4284" s="612"/>
      <c r="E4284" s="613"/>
      <c r="F4284" s="614"/>
      <c r="J4284" s="612"/>
      <c r="N4284" s="668"/>
      <c r="P4284" s="618"/>
      <c r="Q4284" s="618"/>
      <c r="R4284" s="618"/>
      <c r="S4284" s="618"/>
      <c r="T4284" s="618"/>
      <c r="U4284" s="618"/>
      <c r="V4284" s="618"/>
      <c r="W4284" s="618"/>
      <c r="X4284" s="618"/>
      <c r="Y4284" s="618"/>
      <c r="Z4284" s="618"/>
      <c r="AC4284" s="619"/>
      <c r="AD4284" s="620"/>
      <c r="AJ4284" s="668"/>
      <c r="AO4284" s="612"/>
      <c r="AP4284" s="612"/>
      <c r="AY4284" s="623"/>
      <c r="BD4284" s="611"/>
      <c r="BG4284" s="624"/>
      <c r="BH4284" s="625"/>
      <c r="BI4284" s="672"/>
      <c r="BO4284" s="612"/>
      <c r="BY4284" s="669"/>
      <c r="CA4284" s="669"/>
    </row>
    <row r="4285" spans="3:79" s="610" customFormat="1">
      <c r="C4285" s="611"/>
      <c r="D4285" s="612"/>
      <c r="E4285" s="613"/>
      <c r="F4285" s="614"/>
      <c r="J4285" s="612"/>
      <c r="N4285" s="668"/>
      <c r="P4285" s="618"/>
      <c r="Q4285" s="618"/>
      <c r="R4285" s="618"/>
      <c r="S4285" s="618"/>
      <c r="T4285" s="618"/>
      <c r="U4285" s="618"/>
      <c r="V4285" s="618"/>
      <c r="W4285" s="618"/>
      <c r="X4285" s="618"/>
      <c r="Y4285" s="618"/>
      <c r="Z4285" s="618"/>
      <c r="AC4285" s="619"/>
      <c r="AD4285" s="620"/>
      <c r="AJ4285" s="668"/>
      <c r="AO4285" s="612"/>
      <c r="AP4285" s="612"/>
      <c r="AY4285" s="623"/>
      <c r="BD4285" s="611"/>
      <c r="BG4285" s="624"/>
      <c r="BH4285" s="625"/>
      <c r="BI4285" s="672"/>
      <c r="BO4285" s="612"/>
      <c r="BY4285" s="669"/>
      <c r="CA4285" s="669"/>
    </row>
    <row r="4286" spans="3:79" s="610" customFormat="1">
      <c r="C4286" s="611"/>
      <c r="D4286" s="612"/>
      <c r="E4286" s="613"/>
      <c r="F4286" s="614"/>
      <c r="J4286" s="612"/>
      <c r="N4286" s="668"/>
      <c r="P4286" s="618"/>
      <c r="Q4286" s="618"/>
      <c r="R4286" s="618"/>
      <c r="S4286" s="618"/>
      <c r="T4286" s="618"/>
      <c r="U4286" s="618"/>
      <c r="V4286" s="618"/>
      <c r="W4286" s="618"/>
      <c r="X4286" s="618"/>
      <c r="Y4286" s="618"/>
      <c r="Z4286" s="618"/>
      <c r="AC4286" s="619"/>
      <c r="AD4286" s="620"/>
      <c r="AJ4286" s="668"/>
      <c r="AO4286" s="612"/>
      <c r="AP4286" s="612"/>
      <c r="AY4286" s="623"/>
      <c r="BD4286" s="611"/>
      <c r="BG4286" s="624"/>
      <c r="BH4286" s="625"/>
      <c r="BI4286" s="672"/>
      <c r="BO4286" s="612"/>
      <c r="BY4286" s="669"/>
      <c r="CA4286" s="669"/>
    </row>
    <row r="4287" spans="3:79" s="610" customFormat="1">
      <c r="C4287" s="611"/>
      <c r="D4287" s="612"/>
      <c r="E4287" s="613"/>
      <c r="F4287" s="614"/>
      <c r="J4287" s="612"/>
      <c r="N4287" s="668"/>
      <c r="P4287" s="618"/>
      <c r="Q4287" s="618"/>
      <c r="R4287" s="618"/>
      <c r="S4287" s="618"/>
      <c r="T4287" s="618"/>
      <c r="U4287" s="618"/>
      <c r="V4287" s="618"/>
      <c r="W4287" s="618"/>
      <c r="X4287" s="618"/>
      <c r="Y4287" s="618"/>
      <c r="Z4287" s="618"/>
      <c r="AC4287" s="619"/>
      <c r="AD4287" s="620"/>
      <c r="AJ4287" s="668"/>
      <c r="AO4287" s="612"/>
      <c r="AP4287" s="612"/>
      <c r="AY4287" s="623"/>
      <c r="BD4287" s="611"/>
      <c r="BG4287" s="624"/>
      <c r="BH4287" s="625"/>
      <c r="BI4287" s="672"/>
      <c r="BO4287" s="612"/>
      <c r="BY4287" s="669"/>
      <c r="CA4287" s="669"/>
    </row>
    <row r="4288" spans="3:79" s="610" customFormat="1">
      <c r="C4288" s="611"/>
      <c r="D4288" s="612"/>
      <c r="E4288" s="613"/>
      <c r="F4288" s="614"/>
      <c r="J4288" s="612"/>
      <c r="N4288" s="668"/>
      <c r="P4288" s="618"/>
      <c r="Q4288" s="618"/>
      <c r="R4288" s="618"/>
      <c r="S4288" s="618"/>
      <c r="T4288" s="618"/>
      <c r="U4288" s="618"/>
      <c r="V4288" s="618"/>
      <c r="W4288" s="618"/>
      <c r="X4288" s="618"/>
      <c r="Y4288" s="618"/>
      <c r="Z4288" s="618"/>
      <c r="AC4288" s="619"/>
      <c r="AD4288" s="620"/>
      <c r="AJ4288" s="668"/>
      <c r="AO4288" s="612"/>
      <c r="AP4288" s="612"/>
      <c r="AY4288" s="623"/>
      <c r="BD4288" s="611"/>
      <c r="BG4288" s="624"/>
      <c r="BH4288" s="625"/>
      <c r="BI4288" s="672"/>
      <c r="BO4288" s="612"/>
      <c r="BY4288" s="669"/>
      <c r="CA4288" s="669"/>
    </row>
    <row r="4289" spans="3:79" s="610" customFormat="1">
      <c r="C4289" s="611"/>
      <c r="D4289" s="612"/>
      <c r="E4289" s="613"/>
      <c r="F4289" s="614"/>
      <c r="J4289" s="612"/>
      <c r="N4289" s="668"/>
      <c r="P4289" s="618"/>
      <c r="Q4289" s="618"/>
      <c r="R4289" s="618"/>
      <c r="S4289" s="618"/>
      <c r="T4289" s="618"/>
      <c r="U4289" s="618"/>
      <c r="V4289" s="618"/>
      <c r="W4289" s="618"/>
      <c r="X4289" s="618"/>
      <c r="Y4289" s="618"/>
      <c r="Z4289" s="618"/>
      <c r="AC4289" s="619"/>
      <c r="AD4289" s="620"/>
      <c r="AJ4289" s="668"/>
      <c r="AO4289" s="612"/>
      <c r="AP4289" s="612"/>
      <c r="AY4289" s="623"/>
      <c r="BD4289" s="611"/>
      <c r="BG4289" s="624"/>
      <c r="BH4289" s="625"/>
      <c r="BI4289" s="672"/>
      <c r="BO4289" s="612"/>
      <c r="BY4289" s="669"/>
      <c r="CA4289" s="669"/>
    </row>
    <row r="4290" spans="3:79" s="610" customFormat="1">
      <c r="C4290" s="611"/>
      <c r="D4290" s="612"/>
      <c r="E4290" s="613"/>
      <c r="F4290" s="614"/>
      <c r="J4290" s="612"/>
      <c r="N4290" s="668"/>
      <c r="P4290" s="618"/>
      <c r="Q4290" s="618"/>
      <c r="R4290" s="618"/>
      <c r="S4290" s="618"/>
      <c r="T4290" s="618"/>
      <c r="U4290" s="618"/>
      <c r="V4290" s="618"/>
      <c r="W4290" s="618"/>
      <c r="X4290" s="618"/>
      <c r="Y4290" s="618"/>
      <c r="Z4290" s="618"/>
      <c r="AC4290" s="619"/>
      <c r="AD4290" s="620"/>
      <c r="AJ4290" s="668"/>
      <c r="AO4290" s="612"/>
      <c r="AP4290" s="612"/>
      <c r="AY4290" s="623"/>
      <c r="BD4290" s="611"/>
      <c r="BG4290" s="624"/>
      <c r="BH4290" s="625"/>
      <c r="BI4290" s="672"/>
      <c r="BO4290" s="612"/>
      <c r="BY4290" s="669"/>
      <c r="CA4290" s="669"/>
    </row>
    <row r="4291" spans="3:79" s="610" customFormat="1">
      <c r="C4291" s="611"/>
      <c r="D4291" s="612"/>
      <c r="E4291" s="613"/>
      <c r="F4291" s="614"/>
      <c r="J4291" s="612"/>
      <c r="N4291" s="668"/>
      <c r="P4291" s="618"/>
      <c r="Q4291" s="618"/>
      <c r="R4291" s="618"/>
      <c r="S4291" s="618"/>
      <c r="T4291" s="618"/>
      <c r="U4291" s="618"/>
      <c r="V4291" s="618"/>
      <c r="W4291" s="618"/>
      <c r="X4291" s="618"/>
      <c r="Y4291" s="618"/>
      <c r="Z4291" s="618"/>
      <c r="AC4291" s="619"/>
      <c r="AD4291" s="620"/>
      <c r="AJ4291" s="668"/>
      <c r="AO4291" s="612"/>
      <c r="AP4291" s="612"/>
      <c r="AY4291" s="623"/>
      <c r="BD4291" s="611"/>
      <c r="BG4291" s="624"/>
      <c r="BH4291" s="625"/>
      <c r="BI4291" s="672"/>
      <c r="BO4291" s="612"/>
      <c r="BY4291" s="669"/>
      <c r="CA4291" s="669"/>
    </row>
    <row r="4292" spans="3:79" s="610" customFormat="1">
      <c r="C4292" s="611"/>
      <c r="D4292" s="612"/>
      <c r="E4292" s="613"/>
      <c r="F4292" s="614"/>
      <c r="J4292" s="612"/>
      <c r="N4292" s="668"/>
      <c r="P4292" s="618"/>
      <c r="Q4292" s="618"/>
      <c r="R4292" s="618"/>
      <c r="S4292" s="618"/>
      <c r="T4292" s="618"/>
      <c r="U4292" s="618"/>
      <c r="V4292" s="618"/>
      <c r="W4292" s="618"/>
      <c r="X4292" s="618"/>
      <c r="Y4292" s="618"/>
      <c r="Z4292" s="618"/>
      <c r="AC4292" s="619"/>
      <c r="AD4292" s="620"/>
      <c r="AJ4292" s="668"/>
      <c r="AO4292" s="612"/>
      <c r="AP4292" s="612"/>
      <c r="AY4292" s="623"/>
      <c r="BD4292" s="611"/>
      <c r="BG4292" s="624"/>
      <c r="BH4292" s="625"/>
      <c r="BI4292" s="672"/>
      <c r="BO4292" s="612"/>
      <c r="BY4292" s="669"/>
      <c r="CA4292" s="669"/>
    </row>
    <row r="4293" spans="3:79" s="610" customFormat="1">
      <c r="C4293" s="611"/>
      <c r="D4293" s="612"/>
      <c r="E4293" s="613"/>
      <c r="F4293" s="614"/>
      <c r="J4293" s="612"/>
      <c r="N4293" s="668"/>
      <c r="P4293" s="618"/>
      <c r="Q4293" s="618"/>
      <c r="R4293" s="618"/>
      <c r="S4293" s="618"/>
      <c r="T4293" s="618"/>
      <c r="U4293" s="618"/>
      <c r="V4293" s="618"/>
      <c r="W4293" s="618"/>
      <c r="X4293" s="618"/>
      <c r="Y4293" s="618"/>
      <c r="Z4293" s="618"/>
      <c r="AC4293" s="619"/>
      <c r="AD4293" s="620"/>
      <c r="AJ4293" s="668"/>
      <c r="AO4293" s="612"/>
      <c r="AP4293" s="612"/>
      <c r="AY4293" s="623"/>
      <c r="BD4293" s="611"/>
      <c r="BG4293" s="624"/>
      <c r="BH4293" s="625"/>
      <c r="BI4293" s="672"/>
      <c r="BO4293" s="612"/>
      <c r="BY4293" s="669"/>
      <c r="CA4293" s="669"/>
    </row>
    <row r="4294" spans="3:79" s="610" customFormat="1">
      <c r="C4294" s="611"/>
      <c r="D4294" s="612"/>
      <c r="E4294" s="613"/>
      <c r="F4294" s="614"/>
      <c r="J4294" s="612"/>
      <c r="N4294" s="668"/>
      <c r="P4294" s="618"/>
      <c r="Q4294" s="618"/>
      <c r="R4294" s="618"/>
      <c r="S4294" s="618"/>
      <c r="T4294" s="618"/>
      <c r="U4294" s="618"/>
      <c r="V4294" s="618"/>
      <c r="W4294" s="618"/>
      <c r="X4294" s="618"/>
      <c r="Y4294" s="618"/>
      <c r="Z4294" s="618"/>
      <c r="AC4294" s="619"/>
      <c r="AD4294" s="620"/>
      <c r="AJ4294" s="668"/>
      <c r="AO4294" s="612"/>
      <c r="AP4294" s="612"/>
      <c r="AY4294" s="623"/>
      <c r="BD4294" s="611"/>
      <c r="BG4294" s="624"/>
      <c r="BH4294" s="625"/>
      <c r="BI4294" s="672"/>
      <c r="BO4294" s="612"/>
      <c r="BY4294" s="669"/>
      <c r="CA4294" s="669"/>
    </row>
    <row r="4295" spans="3:79" s="610" customFormat="1">
      <c r="C4295" s="611"/>
      <c r="D4295" s="612"/>
      <c r="E4295" s="613"/>
      <c r="F4295" s="614"/>
      <c r="J4295" s="612"/>
      <c r="N4295" s="668"/>
      <c r="P4295" s="618"/>
      <c r="Q4295" s="618"/>
      <c r="R4295" s="618"/>
      <c r="S4295" s="618"/>
      <c r="T4295" s="618"/>
      <c r="U4295" s="618"/>
      <c r="V4295" s="618"/>
      <c r="W4295" s="618"/>
      <c r="X4295" s="618"/>
      <c r="Y4295" s="618"/>
      <c r="Z4295" s="618"/>
      <c r="AC4295" s="619"/>
      <c r="AD4295" s="620"/>
      <c r="AJ4295" s="668"/>
      <c r="AO4295" s="612"/>
      <c r="AP4295" s="612"/>
      <c r="AY4295" s="623"/>
      <c r="BD4295" s="611"/>
      <c r="BG4295" s="624"/>
      <c r="BH4295" s="625"/>
      <c r="BI4295" s="672"/>
      <c r="BO4295" s="612"/>
      <c r="BY4295" s="669"/>
      <c r="CA4295" s="669"/>
    </row>
    <row r="4296" spans="3:79" s="610" customFormat="1">
      <c r="C4296" s="611"/>
      <c r="D4296" s="612"/>
      <c r="E4296" s="613"/>
      <c r="F4296" s="614"/>
      <c r="J4296" s="612"/>
      <c r="N4296" s="668"/>
      <c r="P4296" s="618"/>
      <c r="Q4296" s="618"/>
      <c r="R4296" s="618"/>
      <c r="S4296" s="618"/>
      <c r="T4296" s="618"/>
      <c r="U4296" s="618"/>
      <c r="V4296" s="618"/>
      <c r="W4296" s="618"/>
      <c r="X4296" s="618"/>
      <c r="Y4296" s="618"/>
      <c r="Z4296" s="618"/>
      <c r="AC4296" s="619"/>
      <c r="AD4296" s="620"/>
      <c r="AJ4296" s="668"/>
      <c r="AO4296" s="612"/>
      <c r="AP4296" s="612"/>
      <c r="AY4296" s="623"/>
      <c r="BD4296" s="611"/>
      <c r="BG4296" s="624"/>
      <c r="BH4296" s="625"/>
      <c r="BI4296" s="672"/>
      <c r="BO4296" s="612"/>
      <c r="BY4296" s="669"/>
      <c r="CA4296" s="669"/>
    </row>
    <row r="4297" spans="3:79" s="610" customFormat="1">
      <c r="C4297" s="611"/>
      <c r="D4297" s="612"/>
      <c r="E4297" s="613"/>
      <c r="F4297" s="614"/>
      <c r="J4297" s="612"/>
      <c r="N4297" s="668"/>
      <c r="P4297" s="618"/>
      <c r="Q4297" s="618"/>
      <c r="R4297" s="618"/>
      <c r="S4297" s="618"/>
      <c r="T4297" s="618"/>
      <c r="U4297" s="618"/>
      <c r="V4297" s="618"/>
      <c r="W4297" s="618"/>
      <c r="X4297" s="618"/>
      <c r="Y4297" s="618"/>
      <c r="Z4297" s="618"/>
      <c r="AC4297" s="619"/>
      <c r="AD4297" s="620"/>
      <c r="AJ4297" s="668"/>
      <c r="AO4297" s="612"/>
      <c r="AP4297" s="612"/>
      <c r="AY4297" s="623"/>
      <c r="BD4297" s="611"/>
      <c r="BG4297" s="624"/>
      <c r="BH4297" s="625"/>
      <c r="BI4297" s="672"/>
      <c r="BO4297" s="612"/>
      <c r="BY4297" s="669"/>
      <c r="CA4297" s="669"/>
    </row>
    <row r="4298" spans="3:79" s="610" customFormat="1">
      <c r="C4298" s="611"/>
      <c r="D4298" s="612"/>
      <c r="E4298" s="613"/>
      <c r="F4298" s="614"/>
      <c r="J4298" s="612"/>
      <c r="N4298" s="668"/>
      <c r="P4298" s="618"/>
      <c r="Q4298" s="618"/>
      <c r="R4298" s="618"/>
      <c r="S4298" s="618"/>
      <c r="T4298" s="618"/>
      <c r="U4298" s="618"/>
      <c r="V4298" s="618"/>
      <c r="W4298" s="618"/>
      <c r="X4298" s="618"/>
      <c r="Y4298" s="618"/>
      <c r="Z4298" s="618"/>
      <c r="AC4298" s="619"/>
      <c r="AD4298" s="620"/>
      <c r="AJ4298" s="668"/>
      <c r="AO4298" s="612"/>
      <c r="AP4298" s="612"/>
      <c r="AY4298" s="623"/>
      <c r="BD4298" s="611"/>
      <c r="BG4298" s="624"/>
      <c r="BH4298" s="625"/>
      <c r="BI4298" s="672"/>
      <c r="BO4298" s="612"/>
      <c r="BY4298" s="669"/>
      <c r="CA4298" s="669"/>
    </row>
    <row r="4299" spans="3:79" s="610" customFormat="1">
      <c r="C4299" s="611"/>
      <c r="D4299" s="612"/>
      <c r="E4299" s="613"/>
      <c r="F4299" s="614"/>
      <c r="J4299" s="612"/>
      <c r="N4299" s="668"/>
      <c r="P4299" s="618"/>
      <c r="Q4299" s="618"/>
      <c r="R4299" s="618"/>
      <c r="S4299" s="618"/>
      <c r="T4299" s="618"/>
      <c r="U4299" s="618"/>
      <c r="V4299" s="618"/>
      <c r="W4299" s="618"/>
      <c r="X4299" s="618"/>
      <c r="Y4299" s="618"/>
      <c r="Z4299" s="618"/>
      <c r="AC4299" s="619"/>
      <c r="AD4299" s="620"/>
      <c r="AJ4299" s="668"/>
      <c r="AO4299" s="612"/>
      <c r="AP4299" s="612"/>
      <c r="AY4299" s="623"/>
      <c r="BD4299" s="611"/>
      <c r="BG4299" s="624"/>
      <c r="BH4299" s="625"/>
      <c r="BI4299" s="672"/>
      <c r="BO4299" s="612"/>
      <c r="BY4299" s="669"/>
      <c r="CA4299" s="669"/>
    </row>
    <row r="4300" spans="3:79" s="610" customFormat="1">
      <c r="C4300" s="611"/>
      <c r="D4300" s="612"/>
      <c r="E4300" s="613"/>
      <c r="F4300" s="614"/>
      <c r="J4300" s="612"/>
      <c r="N4300" s="668"/>
      <c r="P4300" s="618"/>
      <c r="Q4300" s="618"/>
      <c r="R4300" s="618"/>
      <c r="S4300" s="618"/>
      <c r="T4300" s="618"/>
      <c r="U4300" s="618"/>
      <c r="V4300" s="618"/>
      <c r="W4300" s="618"/>
      <c r="X4300" s="618"/>
      <c r="Y4300" s="618"/>
      <c r="Z4300" s="618"/>
      <c r="AC4300" s="619"/>
      <c r="AD4300" s="620"/>
      <c r="AJ4300" s="668"/>
      <c r="AO4300" s="612"/>
      <c r="AP4300" s="612"/>
      <c r="AY4300" s="623"/>
      <c r="BD4300" s="611"/>
      <c r="BG4300" s="624"/>
      <c r="BH4300" s="625"/>
      <c r="BI4300" s="672"/>
      <c r="BO4300" s="612"/>
      <c r="BY4300" s="669"/>
      <c r="CA4300" s="669"/>
    </row>
    <row r="4301" spans="3:79" s="610" customFormat="1">
      <c r="C4301" s="611"/>
      <c r="D4301" s="612"/>
      <c r="E4301" s="613"/>
      <c r="F4301" s="614"/>
      <c r="J4301" s="612"/>
      <c r="N4301" s="668"/>
      <c r="P4301" s="618"/>
      <c r="Q4301" s="618"/>
      <c r="R4301" s="618"/>
      <c r="S4301" s="618"/>
      <c r="T4301" s="618"/>
      <c r="U4301" s="618"/>
      <c r="V4301" s="618"/>
      <c r="W4301" s="618"/>
      <c r="X4301" s="618"/>
      <c r="Y4301" s="618"/>
      <c r="Z4301" s="618"/>
      <c r="AC4301" s="619"/>
      <c r="AD4301" s="620"/>
      <c r="AJ4301" s="668"/>
      <c r="AO4301" s="612"/>
      <c r="AP4301" s="612"/>
      <c r="AY4301" s="623"/>
      <c r="BD4301" s="611"/>
      <c r="BG4301" s="624"/>
      <c r="BH4301" s="625"/>
      <c r="BI4301" s="672"/>
      <c r="BO4301" s="612"/>
      <c r="BY4301" s="669"/>
      <c r="CA4301" s="669"/>
    </row>
    <row r="4302" spans="3:79" s="610" customFormat="1">
      <c r="C4302" s="611"/>
      <c r="D4302" s="612"/>
      <c r="E4302" s="613"/>
      <c r="F4302" s="614"/>
      <c r="J4302" s="612"/>
      <c r="N4302" s="668"/>
      <c r="P4302" s="618"/>
      <c r="Q4302" s="618"/>
      <c r="R4302" s="618"/>
      <c r="S4302" s="618"/>
      <c r="T4302" s="618"/>
      <c r="U4302" s="618"/>
      <c r="V4302" s="618"/>
      <c r="W4302" s="618"/>
      <c r="X4302" s="618"/>
      <c r="Y4302" s="618"/>
      <c r="Z4302" s="618"/>
      <c r="AC4302" s="619"/>
      <c r="AD4302" s="620"/>
      <c r="AJ4302" s="668"/>
      <c r="AO4302" s="612"/>
      <c r="AP4302" s="612"/>
      <c r="AY4302" s="623"/>
      <c r="BD4302" s="611"/>
      <c r="BG4302" s="624"/>
      <c r="BH4302" s="625"/>
      <c r="BI4302" s="672"/>
      <c r="BO4302" s="612"/>
      <c r="BY4302" s="669"/>
      <c r="CA4302" s="669"/>
    </row>
    <row r="4303" spans="3:79" s="610" customFormat="1">
      <c r="C4303" s="611"/>
      <c r="D4303" s="612"/>
      <c r="E4303" s="613"/>
      <c r="F4303" s="614"/>
      <c r="J4303" s="612"/>
      <c r="N4303" s="668"/>
      <c r="P4303" s="618"/>
      <c r="Q4303" s="618"/>
      <c r="R4303" s="618"/>
      <c r="S4303" s="618"/>
      <c r="T4303" s="618"/>
      <c r="U4303" s="618"/>
      <c r="V4303" s="618"/>
      <c r="W4303" s="618"/>
      <c r="X4303" s="618"/>
      <c r="Y4303" s="618"/>
      <c r="Z4303" s="618"/>
      <c r="AC4303" s="619"/>
      <c r="AD4303" s="620"/>
      <c r="AJ4303" s="668"/>
      <c r="AO4303" s="612"/>
      <c r="AP4303" s="612"/>
      <c r="AY4303" s="623"/>
      <c r="BD4303" s="611"/>
      <c r="BG4303" s="624"/>
      <c r="BH4303" s="625"/>
      <c r="BI4303" s="672"/>
      <c r="BO4303" s="612"/>
      <c r="BY4303" s="669"/>
      <c r="CA4303" s="669"/>
    </row>
    <row r="4304" spans="3:79" s="610" customFormat="1">
      <c r="C4304" s="611"/>
      <c r="D4304" s="612"/>
      <c r="E4304" s="613"/>
      <c r="F4304" s="614"/>
      <c r="J4304" s="612"/>
      <c r="N4304" s="668"/>
      <c r="P4304" s="618"/>
      <c r="Q4304" s="618"/>
      <c r="R4304" s="618"/>
      <c r="S4304" s="618"/>
      <c r="T4304" s="618"/>
      <c r="U4304" s="618"/>
      <c r="V4304" s="618"/>
      <c r="W4304" s="618"/>
      <c r="X4304" s="618"/>
      <c r="Y4304" s="618"/>
      <c r="Z4304" s="618"/>
      <c r="AC4304" s="619"/>
      <c r="AD4304" s="620"/>
      <c r="AJ4304" s="668"/>
      <c r="AO4304" s="612"/>
      <c r="AP4304" s="612"/>
      <c r="AY4304" s="623"/>
      <c r="BD4304" s="611"/>
      <c r="BG4304" s="624"/>
      <c r="BH4304" s="625"/>
      <c r="BI4304" s="672"/>
      <c r="BO4304" s="612"/>
      <c r="BY4304" s="669"/>
      <c r="CA4304" s="669"/>
    </row>
    <row r="4305" spans="3:79" s="610" customFormat="1">
      <c r="C4305" s="611"/>
      <c r="D4305" s="612"/>
      <c r="E4305" s="613"/>
      <c r="F4305" s="614"/>
      <c r="J4305" s="612"/>
      <c r="N4305" s="668"/>
      <c r="P4305" s="618"/>
      <c r="Q4305" s="618"/>
      <c r="R4305" s="618"/>
      <c r="S4305" s="618"/>
      <c r="T4305" s="618"/>
      <c r="U4305" s="618"/>
      <c r="V4305" s="618"/>
      <c r="W4305" s="618"/>
      <c r="X4305" s="618"/>
      <c r="Y4305" s="618"/>
      <c r="Z4305" s="618"/>
      <c r="AC4305" s="619"/>
      <c r="AD4305" s="620"/>
      <c r="AJ4305" s="668"/>
      <c r="AO4305" s="612"/>
      <c r="AP4305" s="612"/>
      <c r="AY4305" s="623"/>
      <c r="BD4305" s="611"/>
      <c r="BG4305" s="624"/>
      <c r="BH4305" s="625"/>
      <c r="BI4305" s="672"/>
      <c r="BO4305" s="612"/>
      <c r="BY4305" s="669"/>
      <c r="CA4305" s="669"/>
    </row>
    <row r="4306" spans="3:79" s="610" customFormat="1">
      <c r="C4306" s="611"/>
      <c r="D4306" s="612"/>
      <c r="E4306" s="613"/>
      <c r="F4306" s="614"/>
      <c r="J4306" s="612"/>
      <c r="N4306" s="668"/>
      <c r="P4306" s="618"/>
      <c r="Q4306" s="618"/>
      <c r="R4306" s="618"/>
      <c r="S4306" s="618"/>
      <c r="T4306" s="618"/>
      <c r="U4306" s="618"/>
      <c r="V4306" s="618"/>
      <c r="W4306" s="618"/>
      <c r="X4306" s="618"/>
      <c r="Y4306" s="618"/>
      <c r="Z4306" s="618"/>
      <c r="AC4306" s="619"/>
      <c r="AD4306" s="620"/>
      <c r="AJ4306" s="668"/>
      <c r="AO4306" s="612"/>
      <c r="AP4306" s="612"/>
      <c r="AY4306" s="623"/>
      <c r="BD4306" s="611"/>
      <c r="BG4306" s="624"/>
      <c r="BH4306" s="625"/>
      <c r="BI4306" s="672"/>
      <c r="BO4306" s="612"/>
      <c r="BY4306" s="669"/>
      <c r="CA4306" s="669"/>
    </row>
    <row r="4307" spans="3:79" s="610" customFormat="1">
      <c r="C4307" s="611"/>
      <c r="D4307" s="612"/>
      <c r="E4307" s="613"/>
      <c r="F4307" s="614"/>
      <c r="J4307" s="612"/>
      <c r="N4307" s="668"/>
      <c r="P4307" s="618"/>
      <c r="Q4307" s="618"/>
      <c r="R4307" s="618"/>
      <c r="S4307" s="618"/>
      <c r="T4307" s="618"/>
      <c r="U4307" s="618"/>
      <c r="V4307" s="618"/>
      <c r="W4307" s="618"/>
      <c r="X4307" s="618"/>
      <c r="Y4307" s="618"/>
      <c r="Z4307" s="618"/>
      <c r="AC4307" s="619"/>
      <c r="AD4307" s="620"/>
      <c r="AJ4307" s="668"/>
      <c r="AO4307" s="612"/>
      <c r="AP4307" s="612"/>
      <c r="AY4307" s="623"/>
      <c r="BD4307" s="611"/>
      <c r="BG4307" s="624"/>
      <c r="BH4307" s="625"/>
      <c r="BI4307" s="672"/>
      <c r="BO4307" s="612"/>
      <c r="BY4307" s="669"/>
      <c r="CA4307" s="669"/>
    </row>
    <row r="4308" spans="3:79" s="610" customFormat="1">
      <c r="C4308" s="611"/>
      <c r="D4308" s="612"/>
      <c r="E4308" s="613"/>
      <c r="F4308" s="614"/>
      <c r="J4308" s="612"/>
      <c r="N4308" s="668"/>
      <c r="P4308" s="618"/>
      <c r="Q4308" s="618"/>
      <c r="R4308" s="618"/>
      <c r="S4308" s="618"/>
      <c r="T4308" s="618"/>
      <c r="U4308" s="618"/>
      <c r="V4308" s="618"/>
      <c r="W4308" s="618"/>
      <c r="X4308" s="618"/>
      <c r="Y4308" s="618"/>
      <c r="Z4308" s="618"/>
      <c r="AC4308" s="619"/>
      <c r="AD4308" s="620"/>
      <c r="AJ4308" s="668"/>
      <c r="AO4308" s="612"/>
      <c r="AP4308" s="612"/>
      <c r="AY4308" s="623"/>
      <c r="BD4308" s="611"/>
      <c r="BG4308" s="624"/>
      <c r="BH4308" s="625"/>
      <c r="BI4308" s="672"/>
      <c r="BO4308" s="612"/>
      <c r="BY4308" s="669"/>
      <c r="CA4308" s="669"/>
    </row>
    <row r="4309" spans="3:79" s="610" customFormat="1">
      <c r="C4309" s="611"/>
      <c r="D4309" s="612"/>
      <c r="E4309" s="613"/>
      <c r="F4309" s="614"/>
      <c r="J4309" s="612"/>
      <c r="N4309" s="668"/>
      <c r="P4309" s="618"/>
      <c r="Q4309" s="618"/>
      <c r="R4309" s="618"/>
      <c r="S4309" s="618"/>
      <c r="T4309" s="618"/>
      <c r="U4309" s="618"/>
      <c r="V4309" s="618"/>
      <c r="W4309" s="618"/>
      <c r="X4309" s="618"/>
      <c r="Y4309" s="618"/>
      <c r="Z4309" s="618"/>
      <c r="AC4309" s="619"/>
      <c r="AD4309" s="620"/>
      <c r="AJ4309" s="668"/>
      <c r="AO4309" s="612"/>
      <c r="AP4309" s="612"/>
      <c r="AY4309" s="623"/>
      <c r="BD4309" s="611"/>
      <c r="BG4309" s="624"/>
      <c r="BH4309" s="625"/>
      <c r="BI4309" s="672"/>
      <c r="BO4309" s="612"/>
      <c r="BY4309" s="669"/>
      <c r="CA4309" s="669"/>
    </row>
    <row r="4310" spans="3:79" s="610" customFormat="1">
      <c r="C4310" s="611"/>
      <c r="D4310" s="612"/>
      <c r="E4310" s="613"/>
      <c r="F4310" s="614"/>
      <c r="J4310" s="612"/>
      <c r="N4310" s="668"/>
      <c r="P4310" s="618"/>
      <c r="Q4310" s="618"/>
      <c r="R4310" s="618"/>
      <c r="S4310" s="618"/>
      <c r="T4310" s="618"/>
      <c r="U4310" s="618"/>
      <c r="V4310" s="618"/>
      <c r="W4310" s="618"/>
      <c r="X4310" s="618"/>
      <c r="Y4310" s="618"/>
      <c r="Z4310" s="618"/>
      <c r="AC4310" s="619"/>
      <c r="AD4310" s="620"/>
      <c r="AJ4310" s="668"/>
      <c r="AO4310" s="612"/>
      <c r="AP4310" s="612"/>
      <c r="AY4310" s="623"/>
      <c r="BD4310" s="611"/>
      <c r="BG4310" s="624"/>
      <c r="BH4310" s="625"/>
      <c r="BI4310" s="672"/>
      <c r="BO4310" s="612"/>
      <c r="BY4310" s="669"/>
      <c r="CA4310" s="669"/>
    </row>
    <row r="4311" spans="3:79" s="610" customFormat="1">
      <c r="C4311" s="611"/>
      <c r="D4311" s="612"/>
      <c r="E4311" s="613"/>
      <c r="F4311" s="614"/>
      <c r="J4311" s="612"/>
      <c r="N4311" s="668"/>
      <c r="P4311" s="618"/>
      <c r="Q4311" s="618"/>
      <c r="R4311" s="618"/>
      <c r="S4311" s="618"/>
      <c r="T4311" s="618"/>
      <c r="U4311" s="618"/>
      <c r="V4311" s="618"/>
      <c r="W4311" s="618"/>
      <c r="X4311" s="618"/>
      <c r="Y4311" s="618"/>
      <c r="Z4311" s="618"/>
      <c r="AC4311" s="619"/>
      <c r="AD4311" s="620"/>
      <c r="AJ4311" s="668"/>
      <c r="AO4311" s="612"/>
      <c r="AP4311" s="612"/>
      <c r="AY4311" s="623"/>
      <c r="BD4311" s="611"/>
      <c r="BG4311" s="624"/>
      <c r="BH4311" s="625"/>
      <c r="BI4311" s="672"/>
      <c r="BO4311" s="612"/>
      <c r="BY4311" s="669"/>
      <c r="CA4311" s="669"/>
    </row>
    <row r="4312" spans="3:79" s="610" customFormat="1">
      <c r="C4312" s="611"/>
      <c r="D4312" s="612"/>
      <c r="E4312" s="613"/>
      <c r="F4312" s="614"/>
      <c r="J4312" s="612"/>
      <c r="N4312" s="668"/>
      <c r="P4312" s="618"/>
      <c r="Q4312" s="618"/>
      <c r="R4312" s="618"/>
      <c r="S4312" s="618"/>
      <c r="T4312" s="618"/>
      <c r="U4312" s="618"/>
      <c r="V4312" s="618"/>
      <c r="W4312" s="618"/>
      <c r="X4312" s="618"/>
      <c r="Y4312" s="618"/>
      <c r="Z4312" s="618"/>
      <c r="AC4312" s="619"/>
      <c r="AD4312" s="620"/>
      <c r="AJ4312" s="668"/>
      <c r="AO4312" s="612"/>
      <c r="AP4312" s="612"/>
      <c r="AY4312" s="623"/>
      <c r="BD4312" s="611"/>
      <c r="BG4312" s="624"/>
      <c r="BH4312" s="625"/>
      <c r="BI4312" s="672"/>
      <c r="BO4312" s="612"/>
      <c r="BY4312" s="669"/>
      <c r="CA4312" s="669"/>
    </row>
    <row r="4313" spans="3:79" s="610" customFormat="1">
      <c r="C4313" s="611"/>
      <c r="D4313" s="612"/>
      <c r="E4313" s="613"/>
      <c r="F4313" s="614"/>
      <c r="J4313" s="612"/>
      <c r="N4313" s="668"/>
      <c r="P4313" s="618"/>
      <c r="Q4313" s="618"/>
      <c r="R4313" s="618"/>
      <c r="S4313" s="618"/>
      <c r="T4313" s="618"/>
      <c r="U4313" s="618"/>
      <c r="V4313" s="618"/>
      <c r="W4313" s="618"/>
      <c r="X4313" s="618"/>
      <c r="Y4313" s="618"/>
      <c r="Z4313" s="618"/>
      <c r="AC4313" s="619"/>
      <c r="AD4313" s="620"/>
      <c r="AJ4313" s="668"/>
      <c r="AO4313" s="612"/>
      <c r="AP4313" s="612"/>
      <c r="AY4313" s="623"/>
      <c r="BD4313" s="611"/>
      <c r="BG4313" s="624"/>
      <c r="BH4313" s="625"/>
      <c r="BI4313" s="672"/>
      <c r="BO4313" s="612"/>
      <c r="BY4313" s="669"/>
      <c r="CA4313" s="669"/>
    </row>
    <row r="4314" spans="3:79" s="610" customFormat="1">
      <c r="C4314" s="611"/>
      <c r="D4314" s="612"/>
      <c r="E4314" s="613"/>
      <c r="F4314" s="614"/>
      <c r="J4314" s="612"/>
      <c r="N4314" s="668"/>
      <c r="P4314" s="618"/>
      <c r="Q4314" s="618"/>
      <c r="R4314" s="618"/>
      <c r="S4314" s="618"/>
      <c r="T4314" s="618"/>
      <c r="U4314" s="618"/>
      <c r="V4314" s="618"/>
      <c r="W4314" s="618"/>
      <c r="X4314" s="618"/>
      <c r="Y4314" s="618"/>
      <c r="Z4314" s="618"/>
      <c r="AC4314" s="619"/>
      <c r="AD4314" s="620"/>
      <c r="AJ4314" s="668"/>
      <c r="AO4314" s="612"/>
      <c r="AP4314" s="612"/>
      <c r="AY4314" s="623"/>
      <c r="BD4314" s="611"/>
      <c r="BG4314" s="624"/>
      <c r="BH4314" s="625"/>
      <c r="BI4314" s="672"/>
      <c r="BO4314" s="612"/>
      <c r="BY4314" s="669"/>
      <c r="CA4314" s="669"/>
    </row>
    <row r="4315" spans="3:79" s="610" customFormat="1">
      <c r="C4315" s="611"/>
      <c r="D4315" s="612"/>
      <c r="E4315" s="613"/>
      <c r="F4315" s="614"/>
      <c r="J4315" s="612"/>
      <c r="N4315" s="668"/>
      <c r="P4315" s="618"/>
      <c r="Q4315" s="618"/>
      <c r="R4315" s="618"/>
      <c r="S4315" s="618"/>
      <c r="T4315" s="618"/>
      <c r="U4315" s="618"/>
      <c r="V4315" s="618"/>
      <c r="W4315" s="618"/>
      <c r="X4315" s="618"/>
      <c r="Y4315" s="618"/>
      <c r="Z4315" s="618"/>
      <c r="AC4315" s="619"/>
      <c r="AD4315" s="620"/>
      <c r="AJ4315" s="668"/>
      <c r="AO4315" s="612"/>
      <c r="AP4315" s="612"/>
      <c r="AY4315" s="623"/>
      <c r="BD4315" s="611"/>
      <c r="BG4315" s="624"/>
      <c r="BH4315" s="625"/>
      <c r="BI4315" s="672"/>
      <c r="BO4315" s="612"/>
      <c r="BY4315" s="669"/>
      <c r="CA4315" s="669"/>
    </row>
    <row r="4316" spans="3:79" s="610" customFormat="1">
      <c r="C4316" s="611"/>
      <c r="D4316" s="612"/>
      <c r="E4316" s="613"/>
      <c r="F4316" s="614"/>
      <c r="J4316" s="612"/>
      <c r="N4316" s="668"/>
      <c r="P4316" s="618"/>
      <c r="Q4316" s="618"/>
      <c r="R4316" s="618"/>
      <c r="S4316" s="618"/>
      <c r="T4316" s="618"/>
      <c r="U4316" s="618"/>
      <c r="V4316" s="618"/>
      <c r="W4316" s="618"/>
      <c r="X4316" s="618"/>
      <c r="Y4316" s="618"/>
      <c r="Z4316" s="618"/>
      <c r="AC4316" s="619"/>
      <c r="AD4316" s="620"/>
      <c r="AJ4316" s="668"/>
      <c r="AO4316" s="612"/>
      <c r="AP4316" s="612"/>
      <c r="AY4316" s="623"/>
      <c r="BD4316" s="611"/>
      <c r="BG4316" s="624"/>
      <c r="BH4316" s="625"/>
      <c r="BI4316" s="672"/>
      <c r="BO4316" s="612"/>
      <c r="BY4316" s="669"/>
      <c r="CA4316" s="669"/>
    </row>
    <row r="4317" spans="3:79" s="610" customFormat="1">
      <c r="C4317" s="611"/>
      <c r="D4317" s="612"/>
      <c r="E4317" s="613"/>
      <c r="F4317" s="614"/>
      <c r="J4317" s="612"/>
      <c r="N4317" s="668"/>
      <c r="P4317" s="618"/>
      <c r="Q4317" s="618"/>
      <c r="R4317" s="618"/>
      <c r="S4317" s="618"/>
      <c r="T4317" s="618"/>
      <c r="U4317" s="618"/>
      <c r="V4317" s="618"/>
      <c r="W4317" s="618"/>
      <c r="X4317" s="618"/>
      <c r="Y4317" s="618"/>
      <c r="Z4317" s="618"/>
      <c r="AC4317" s="619"/>
      <c r="AD4317" s="620"/>
      <c r="AJ4317" s="668"/>
      <c r="AO4317" s="612"/>
      <c r="AP4317" s="612"/>
      <c r="AY4317" s="623"/>
      <c r="BD4317" s="611"/>
      <c r="BG4317" s="624"/>
      <c r="BH4317" s="625"/>
      <c r="BI4317" s="672"/>
      <c r="BO4317" s="612"/>
      <c r="BY4317" s="669"/>
      <c r="CA4317" s="669"/>
    </row>
    <row r="4318" spans="3:79" s="610" customFormat="1">
      <c r="C4318" s="611"/>
      <c r="D4318" s="612"/>
      <c r="E4318" s="613"/>
      <c r="F4318" s="614"/>
      <c r="J4318" s="612"/>
      <c r="N4318" s="668"/>
      <c r="P4318" s="618"/>
      <c r="Q4318" s="618"/>
      <c r="R4318" s="618"/>
      <c r="S4318" s="618"/>
      <c r="T4318" s="618"/>
      <c r="U4318" s="618"/>
      <c r="V4318" s="618"/>
      <c r="W4318" s="618"/>
      <c r="X4318" s="618"/>
      <c r="Y4318" s="618"/>
      <c r="Z4318" s="618"/>
      <c r="AC4318" s="619"/>
      <c r="AD4318" s="620"/>
      <c r="AJ4318" s="668"/>
      <c r="AO4318" s="612"/>
      <c r="AP4318" s="612"/>
      <c r="AY4318" s="623"/>
      <c r="BD4318" s="611"/>
      <c r="BG4318" s="624"/>
      <c r="BH4318" s="625"/>
      <c r="BI4318" s="672"/>
      <c r="BO4318" s="612"/>
      <c r="BY4318" s="669"/>
      <c r="CA4318" s="669"/>
    </row>
    <row r="4319" spans="3:79" s="610" customFormat="1">
      <c r="C4319" s="611"/>
      <c r="D4319" s="612"/>
      <c r="E4319" s="613"/>
      <c r="F4319" s="614"/>
      <c r="J4319" s="612"/>
      <c r="N4319" s="668"/>
      <c r="P4319" s="618"/>
      <c r="Q4319" s="618"/>
      <c r="R4319" s="618"/>
      <c r="S4319" s="618"/>
      <c r="T4319" s="618"/>
      <c r="U4319" s="618"/>
      <c r="V4319" s="618"/>
      <c r="W4319" s="618"/>
      <c r="X4319" s="618"/>
      <c r="Y4319" s="618"/>
      <c r="Z4319" s="618"/>
      <c r="AC4319" s="619"/>
      <c r="AD4319" s="620"/>
      <c r="AJ4319" s="668"/>
      <c r="AO4319" s="612"/>
      <c r="AP4319" s="612"/>
      <c r="AY4319" s="623"/>
      <c r="BD4319" s="611"/>
      <c r="BG4319" s="624"/>
      <c r="BH4319" s="625"/>
      <c r="BI4319" s="672"/>
      <c r="BO4319" s="612"/>
      <c r="BY4319" s="669"/>
      <c r="CA4319" s="669"/>
    </row>
    <row r="4320" spans="3:79" s="610" customFormat="1">
      <c r="C4320" s="611"/>
      <c r="D4320" s="612"/>
      <c r="E4320" s="613"/>
      <c r="F4320" s="614"/>
      <c r="J4320" s="612"/>
      <c r="N4320" s="668"/>
      <c r="P4320" s="618"/>
      <c r="Q4320" s="618"/>
      <c r="R4320" s="618"/>
      <c r="S4320" s="618"/>
      <c r="T4320" s="618"/>
      <c r="U4320" s="618"/>
      <c r="V4320" s="618"/>
      <c r="W4320" s="618"/>
      <c r="X4320" s="618"/>
      <c r="Y4320" s="618"/>
      <c r="Z4320" s="618"/>
      <c r="AC4320" s="619"/>
      <c r="AD4320" s="620"/>
      <c r="AJ4320" s="668"/>
      <c r="AO4320" s="612"/>
      <c r="AP4320" s="612"/>
      <c r="AY4320" s="623"/>
      <c r="BD4320" s="611"/>
      <c r="BG4320" s="624"/>
      <c r="BH4320" s="625"/>
      <c r="BI4320" s="672"/>
      <c r="BO4320" s="612"/>
      <c r="BY4320" s="669"/>
      <c r="CA4320" s="669"/>
    </row>
    <row r="4321" spans="3:79" s="610" customFormat="1">
      <c r="C4321" s="611"/>
      <c r="D4321" s="612"/>
      <c r="E4321" s="613"/>
      <c r="F4321" s="614"/>
      <c r="J4321" s="612"/>
      <c r="N4321" s="668"/>
      <c r="P4321" s="618"/>
      <c r="Q4321" s="618"/>
      <c r="R4321" s="618"/>
      <c r="S4321" s="618"/>
      <c r="T4321" s="618"/>
      <c r="U4321" s="618"/>
      <c r="V4321" s="618"/>
      <c r="W4321" s="618"/>
      <c r="X4321" s="618"/>
      <c r="Y4321" s="618"/>
      <c r="Z4321" s="618"/>
      <c r="AC4321" s="619"/>
      <c r="AD4321" s="620"/>
      <c r="AJ4321" s="668"/>
      <c r="AO4321" s="612"/>
      <c r="AP4321" s="612"/>
      <c r="AY4321" s="623"/>
      <c r="BD4321" s="611"/>
      <c r="BG4321" s="624"/>
      <c r="BH4321" s="625"/>
      <c r="BI4321" s="672"/>
      <c r="BO4321" s="612"/>
      <c r="BY4321" s="669"/>
      <c r="CA4321" s="669"/>
    </row>
    <row r="4322" spans="3:79" s="610" customFormat="1">
      <c r="C4322" s="611"/>
      <c r="D4322" s="612"/>
      <c r="E4322" s="613"/>
      <c r="F4322" s="614"/>
      <c r="J4322" s="612"/>
      <c r="N4322" s="668"/>
      <c r="P4322" s="618"/>
      <c r="Q4322" s="618"/>
      <c r="R4322" s="618"/>
      <c r="S4322" s="618"/>
      <c r="T4322" s="618"/>
      <c r="U4322" s="618"/>
      <c r="V4322" s="618"/>
      <c r="W4322" s="618"/>
      <c r="X4322" s="618"/>
      <c r="Y4322" s="618"/>
      <c r="Z4322" s="618"/>
      <c r="AC4322" s="619"/>
      <c r="AD4322" s="620"/>
      <c r="AJ4322" s="668"/>
      <c r="AO4322" s="612"/>
      <c r="AP4322" s="612"/>
      <c r="AY4322" s="623"/>
      <c r="BD4322" s="611"/>
      <c r="BG4322" s="624"/>
      <c r="BH4322" s="625"/>
      <c r="BI4322" s="672"/>
      <c r="BO4322" s="612"/>
      <c r="BY4322" s="669"/>
      <c r="CA4322" s="669"/>
    </row>
    <row r="4323" spans="3:79" s="610" customFormat="1">
      <c r="C4323" s="611"/>
      <c r="D4323" s="612"/>
      <c r="E4323" s="613"/>
      <c r="F4323" s="614"/>
      <c r="J4323" s="612"/>
      <c r="N4323" s="668"/>
      <c r="P4323" s="618"/>
      <c r="Q4323" s="618"/>
      <c r="R4323" s="618"/>
      <c r="S4323" s="618"/>
      <c r="T4323" s="618"/>
      <c r="U4323" s="618"/>
      <c r="V4323" s="618"/>
      <c r="W4323" s="618"/>
      <c r="X4323" s="618"/>
      <c r="Y4323" s="618"/>
      <c r="Z4323" s="618"/>
      <c r="AC4323" s="619"/>
      <c r="AD4323" s="620"/>
      <c r="AJ4323" s="668"/>
      <c r="AO4323" s="612"/>
      <c r="AP4323" s="612"/>
      <c r="AY4323" s="623"/>
      <c r="BD4323" s="611"/>
      <c r="BG4323" s="624"/>
      <c r="BH4323" s="625"/>
      <c r="BI4323" s="672"/>
      <c r="BO4323" s="612"/>
      <c r="BY4323" s="669"/>
      <c r="CA4323" s="669"/>
    </row>
    <row r="4324" spans="3:79" s="610" customFormat="1">
      <c r="C4324" s="611"/>
      <c r="D4324" s="612"/>
      <c r="E4324" s="613"/>
      <c r="F4324" s="614"/>
      <c r="J4324" s="612"/>
      <c r="N4324" s="668"/>
      <c r="P4324" s="618"/>
      <c r="Q4324" s="618"/>
      <c r="R4324" s="618"/>
      <c r="S4324" s="618"/>
      <c r="T4324" s="618"/>
      <c r="U4324" s="618"/>
      <c r="V4324" s="618"/>
      <c r="W4324" s="618"/>
      <c r="X4324" s="618"/>
      <c r="Y4324" s="618"/>
      <c r="Z4324" s="618"/>
      <c r="AC4324" s="619"/>
      <c r="AD4324" s="620"/>
      <c r="AJ4324" s="668"/>
      <c r="AO4324" s="612"/>
      <c r="AP4324" s="612"/>
      <c r="AY4324" s="623"/>
      <c r="BD4324" s="611"/>
      <c r="BG4324" s="624"/>
      <c r="BH4324" s="625"/>
      <c r="BI4324" s="672"/>
      <c r="BO4324" s="612"/>
      <c r="BY4324" s="669"/>
      <c r="CA4324" s="669"/>
    </row>
    <row r="4325" spans="3:79" s="610" customFormat="1">
      <c r="C4325" s="611"/>
      <c r="D4325" s="612"/>
      <c r="E4325" s="613"/>
      <c r="F4325" s="614"/>
      <c r="J4325" s="612"/>
      <c r="N4325" s="668"/>
      <c r="P4325" s="618"/>
      <c r="Q4325" s="618"/>
      <c r="R4325" s="618"/>
      <c r="S4325" s="618"/>
      <c r="T4325" s="618"/>
      <c r="U4325" s="618"/>
      <c r="V4325" s="618"/>
      <c r="W4325" s="618"/>
      <c r="X4325" s="618"/>
      <c r="Y4325" s="618"/>
      <c r="Z4325" s="618"/>
      <c r="AC4325" s="619"/>
      <c r="AD4325" s="620"/>
      <c r="AJ4325" s="668"/>
      <c r="AO4325" s="612"/>
      <c r="AP4325" s="612"/>
      <c r="AY4325" s="623"/>
      <c r="BD4325" s="611"/>
      <c r="BG4325" s="624"/>
      <c r="BH4325" s="625"/>
      <c r="BI4325" s="672"/>
      <c r="BO4325" s="612"/>
      <c r="BY4325" s="669"/>
      <c r="CA4325" s="669"/>
    </row>
    <row r="4326" spans="3:79" s="610" customFormat="1">
      <c r="C4326" s="611"/>
      <c r="D4326" s="612"/>
      <c r="E4326" s="613"/>
      <c r="F4326" s="614"/>
      <c r="J4326" s="612"/>
      <c r="N4326" s="668"/>
      <c r="P4326" s="618"/>
      <c r="Q4326" s="618"/>
      <c r="R4326" s="618"/>
      <c r="S4326" s="618"/>
      <c r="T4326" s="618"/>
      <c r="U4326" s="618"/>
      <c r="V4326" s="618"/>
      <c r="W4326" s="618"/>
      <c r="X4326" s="618"/>
      <c r="Y4326" s="618"/>
      <c r="Z4326" s="618"/>
      <c r="AC4326" s="619"/>
      <c r="AD4326" s="620"/>
      <c r="AJ4326" s="668"/>
      <c r="AO4326" s="612"/>
      <c r="AP4326" s="612"/>
      <c r="AY4326" s="623"/>
      <c r="BD4326" s="611"/>
      <c r="BG4326" s="624"/>
      <c r="BH4326" s="625"/>
      <c r="BI4326" s="672"/>
      <c r="BO4326" s="612"/>
      <c r="BY4326" s="669"/>
      <c r="CA4326" s="669"/>
    </row>
    <row r="4327" spans="3:79" s="610" customFormat="1">
      <c r="C4327" s="611"/>
      <c r="D4327" s="612"/>
      <c r="E4327" s="613"/>
      <c r="F4327" s="614"/>
      <c r="J4327" s="612"/>
      <c r="N4327" s="668"/>
      <c r="P4327" s="618"/>
      <c r="Q4327" s="618"/>
      <c r="R4327" s="618"/>
      <c r="S4327" s="618"/>
      <c r="T4327" s="618"/>
      <c r="U4327" s="618"/>
      <c r="V4327" s="618"/>
      <c r="W4327" s="618"/>
      <c r="X4327" s="618"/>
      <c r="Y4327" s="618"/>
      <c r="Z4327" s="618"/>
      <c r="AC4327" s="619"/>
      <c r="AD4327" s="620"/>
      <c r="AJ4327" s="668"/>
      <c r="AO4327" s="612"/>
      <c r="AP4327" s="612"/>
      <c r="AY4327" s="623"/>
      <c r="BD4327" s="611"/>
      <c r="BG4327" s="624"/>
      <c r="BH4327" s="625"/>
      <c r="BI4327" s="672"/>
      <c r="BO4327" s="612"/>
      <c r="BY4327" s="669"/>
      <c r="CA4327" s="669"/>
    </row>
    <row r="4328" spans="3:79" s="610" customFormat="1">
      <c r="C4328" s="611"/>
      <c r="D4328" s="612"/>
      <c r="E4328" s="613"/>
      <c r="F4328" s="614"/>
      <c r="J4328" s="612"/>
      <c r="N4328" s="668"/>
      <c r="P4328" s="618"/>
      <c r="Q4328" s="618"/>
      <c r="R4328" s="618"/>
      <c r="S4328" s="618"/>
      <c r="T4328" s="618"/>
      <c r="U4328" s="618"/>
      <c r="V4328" s="618"/>
      <c r="W4328" s="618"/>
      <c r="X4328" s="618"/>
      <c r="Y4328" s="618"/>
      <c r="Z4328" s="618"/>
      <c r="AC4328" s="619"/>
      <c r="AD4328" s="620"/>
      <c r="AJ4328" s="668"/>
      <c r="AO4328" s="612"/>
      <c r="AP4328" s="612"/>
      <c r="AY4328" s="623"/>
      <c r="BD4328" s="611"/>
      <c r="BG4328" s="624"/>
      <c r="BH4328" s="625"/>
      <c r="BI4328" s="672"/>
      <c r="BO4328" s="612"/>
      <c r="BY4328" s="669"/>
      <c r="CA4328" s="669"/>
    </row>
    <row r="4329" spans="3:79" s="610" customFormat="1">
      <c r="C4329" s="611"/>
      <c r="D4329" s="612"/>
      <c r="E4329" s="613"/>
      <c r="F4329" s="614"/>
      <c r="J4329" s="612"/>
      <c r="N4329" s="668"/>
      <c r="P4329" s="618"/>
      <c r="Q4329" s="618"/>
      <c r="R4329" s="618"/>
      <c r="S4329" s="618"/>
      <c r="T4329" s="618"/>
      <c r="U4329" s="618"/>
      <c r="V4329" s="618"/>
      <c r="W4329" s="618"/>
      <c r="X4329" s="618"/>
      <c r="Y4329" s="618"/>
      <c r="Z4329" s="618"/>
      <c r="AC4329" s="619"/>
      <c r="AD4329" s="620"/>
      <c r="AJ4329" s="668"/>
      <c r="AO4329" s="612"/>
      <c r="AP4329" s="612"/>
      <c r="AY4329" s="623"/>
      <c r="BD4329" s="611"/>
      <c r="BG4329" s="624"/>
      <c r="BH4329" s="625"/>
      <c r="BI4329" s="672"/>
      <c r="BO4329" s="612"/>
      <c r="BY4329" s="669"/>
      <c r="CA4329" s="669"/>
    </row>
    <row r="4330" spans="3:79" s="610" customFormat="1">
      <c r="C4330" s="611"/>
      <c r="D4330" s="612"/>
      <c r="E4330" s="613"/>
      <c r="F4330" s="614"/>
      <c r="J4330" s="612"/>
      <c r="N4330" s="668"/>
      <c r="P4330" s="618"/>
      <c r="Q4330" s="618"/>
      <c r="R4330" s="618"/>
      <c r="S4330" s="618"/>
      <c r="T4330" s="618"/>
      <c r="U4330" s="618"/>
      <c r="V4330" s="618"/>
      <c r="W4330" s="618"/>
      <c r="X4330" s="618"/>
      <c r="Y4330" s="618"/>
      <c r="Z4330" s="618"/>
      <c r="AC4330" s="619"/>
      <c r="AD4330" s="620"/>
      <c r="AJ4330" s="668"/>
      <c r="AO4330" s="612"/>
      <c r="AP4330" s="612"/>
      <c r="AY4330" s="623"/>
      <c r="BD4330" s="611"/>
      <c r="BG4330" s="624"/>
      <c r="BH4330" s="625"/>
      <c r="BI4330" s="672"/>
      <c r="BO4330" s="612"/>
      <c r="BY4330" s="669"/>
      <c r="CA4330" s="669"/>
    </row>
    <row r="4331" spans="3:79" s="610" customFormat="1">
      <c r="C4331" s="611"/>
      <c r="D4331" s="612"/>
      <c r="E4331" s="613"/>
      <c r="F4331" s="614"/>
      <c r="J4331" s="612"/>
      <c r="N4331" s="668"/>
      <c r="P4331" s="618"/>
      <c r="Q4331" s="618"/>
      <c r="R4331" s="618"/>
      <c r="S4331" s="618"/>
      <c r="T4331" s="618"/>
      <c r="U4331" s="618"/>
      <c r="V4331" s="618"/>
      <c r="W4331" s="618"/>
      <c r="X4331" s="618"/>
      <c r="Y4331" s="618"/>
      <c r="Z4331" s="618"/>
      <c r="AC4331" s="619"/>
      <c r="AD4331" s="620"/>
      <c r="AJ4331" s="668"/>
      <c r="AO4331" s="612"/>
      <c r="AP4331" s="612"/>
      <c r="AY4331" s="623"/>
      <c r="BD4331" s="611"/>
      <c r="BG4331" s="624"/>
      <c r="BH4331" s="625"/>
      <c r="BI4331" s="672"/>
      <c r="BO4331" s="612"/>
      <c r="BY4331" s="669"/>
      <c r="CA4331" s="669"/>
    </row>
    <row r="4332" spans="3:79" s="610" customFormat="1">
      <c r="C4332" s="611"/>
      <c r="D4332" s="612"/>
      <c r="E4332" s="613"/>
      <c r="F4332" s="614"/>
      <c r="J4332" s="612"/>
      <c r="N4332" s="668"/>
      <c r="P4332" s="618"/>
      <c r="Q4332" s="618"/>
      <c r="R4332" s="618"/>
      <c r="S4332" s="618"/>
      <c r="T4332" s="618"/>
      <c r="U4332" s="618"/>
      <c r="V4332" s="618"/>
      <c r="W4332" s="618"/>
      <c r="X4332" s="618"/>
      <c r="Y4332" s="618"/>
      <c r="Z4332" s="618"/>
      <c r="AC4332" s="619"/>
      <c r="AD4332" s="620"/>
      <c r="AJ4332" s="668"/>
      <c r="AO4332" s="612"/>
      <c r="AP4332" s="612"/>
      <c r="AY4332" s="623"/>
      <c r="BD4332" s="611"/>
      <c r="BG4332" s="624"/>
      <c r="BH4332" s="625"/>
      <c r="BI4332" s="672"/>
      <c r="BO4332" s="612"/>
      <c r="BY4332" s="669"/>
      <c r="CA4332" s="669"/>
    </row>
    <row r="4333" spans="3:79" s="610" customFormat="1">
      <c r="C4333" s="611"/>
      <c r="D4333" s="612"/>
      <c r="E4333" s="613"/>
      <c r="F4333" s="614"/>
      <c r="J4333" s="612"/>
      <c r="N4333" s="668"/>
      <c r="P4333" s="618"/>
      <c r="Q4333" s="618"/>
      <c r="R4333" s="618"/>
      <c r="S4333" s="618"/>
      <c r="T4333" s="618"/>
      <c r="U4333" s="618"/>
      <c r="V4333" s="618"/>
      <c r="W4333" s="618"/>
      <c r="X4333" s="618"/>
      <c r="Y4333" s="618"/>
      <c r="Z4333" s="618"/>
      <c r="AC4333" s="619"/>
      <c r="AD4333" s="620"/>
      <c r="AJ4333" s="668"/>
      <c r="AO4333" s="612"/>
      <c r="AP4333" s="612"/>
      <c r="AY4333" s="623"/>
      <c r="BD4333" s="611"/>
      <c r="BG4333" s="624"/>
      <c r="BH4333" s="625"/>
      <c r="BI4333" s="672"/>
      <c r="BO4333" s="612"/>
      <c r="BY4333" s="669"/>
      <c r="CA4333" s="669"/>
    </row>
    <row r="4334" spans="3:79" s="610" customFormat="1">
      <c r="C4334" s="611"/>
      <c r="D4334" s="612"/>
      <c r="E4334" s="613"/>
      <c r="F4334" s="614"/>
      <c r="J4334" s="612"/>
      <c r="N4334" s="668"/>
      <c r="P4334" s="618"/>
      <c r="Q4334" s="618"/>
      <c r="R4334" s="618"/>
      <c r="S4334" s="618"/>
      <c r="T4334" s="618"/>
      <c r="U4334" s="618"/>
      <c r="V4334" s="618"/>
      <c r="W4334" s="618"/>
      <c r="X4334" s="618"/>
      <c r="Y4334" s="618"/>
      <c r="Z4334" s="618"/>
      <c r="AC4334" s="619"/>
      <c r="AD4334" s="620"/>
      <c r="AJ4334" s="668"/>
      <c r="AO4334" s="612"/>
      <c r="AP4334" s="612"/>
      <c r="AY4334" s="623"/>
      <c r="BD4334" s="611"/>
      <c r="BG4334" s="624"/>
      <c r="BH4334" s="625"/>
      <c r="BI4334" s="672"/>
      <c r="BO4334" s="612"/>
      <c r="BY4334" s="669"/>
      <c r="CA4334" s="669"/>
    </row>
    <row r="4335" spans="3:79" s="610" customFormat="1">
      <c r="C4335" s="611"/>
      <c r="D4335" s="612"/>
      <c r="E4335" s="613"/>
      <c r="F4335" s="614"/>
      <c r="J4335" s="612"/>
      <c r="N4335" s="668"/>
      <c r="P4335" s="618"/>
      <c r="Q4335" s="618"/>
      <c r="R4335" s="618"/>
      <c r="S4335" s="618"/>
      <c r="T4335" s="618"/>
      <c r="U4335" s="618"/>
      <c r="V4335" s="618"/>
      <c r="W4335" s="618"/>
      <c r="X4335" s="618"/>
      <c r="Y4335" s="618"/>
      <c r="Z4335" s="618"/>
      <c r="AC4335" s="619"/>
      <c r="AD4335" s="620"/>
      <c r="AJ4335" s="668"/>
      <c r="AO4335" s="612"/>
      <c r="AP4335" s="612"/>
      <c r="AY4335" s="623"/>
      <c r="BD4335" s="611"/>
      <c r="BG4335" s="624"/>
      <c r="BH4335" s="625"/>
      <c r="BI4335" s="672"/>
      <c r="BO4335" s="612"/>
      <c r="BY4335" s="669"/>
      <c r="CA4335" s="669"/>
    </row>
    <row r="4336" spans="3:79" s="610" customFormat="1">
      <c r="C4336" s="611"/>
      <c r="D4336" s="612"/>
      <c r="E4336" s="613"/>
      <c r="F4336" s="614"/>
      <c r="J4336" s="612"/>
      <c r="N4336" s="668"/>
      <c r="P4336" s="618"/>
      <c r="Q4336" s="618"/>
      <c r="R4336" s="618"/>
      <c r="S4336" s="618"/>
      <c r="T4336" s="618"/>
      <c r="U4336" s="618"/>
      <c r="V4336" s="618"/>
      <c r="W4336" s="618"/>
      <c r="X4336" s="618"/>
      <c r="Y4336" s="618"/>
      <c r="Z4336" s="618"/>
      <c r="AC4336" s="619"/>
      <c r="AD4336" s="620"/>
      <c r="AJ4336" s="668"/>
      <c r="AO4336" s="612"/>
      <c r="AP4336" s="612"/>
      <c r="AY4336" s="623"/>
      <c r="BD4336" s="611"/>
      <c r="BG4336" s="624"/>
      <c r="BH4336" s="625"/>
      <c r="BI4336" s="672"/>
      <c r="BO4336" s="612"/>
      <c r="BY4336" s="669"/>
      <c r="CA4336" s="669"/>
    </row>
    <row r="4337" spans="3:79" s="610" customFormat="1">
      <c r="C4337" s="611"/>
      <c r="D4337" s="612"/>
      <c r="E4337" s="613"/>
      <c r="F4337" s="614"/>
      <c r="J4337" s="612"/>
      <c r="N4337" s="668"/>
      <c r="P4337" s="618"/>
      <c r="Q4337" s="618"/>
      <c r="R4337" s="618"/>
      <c r="S4337" s="618"/>
      <c r="T4337" s="618"/>
      <c r="U4337" s="618"/>
      <c r="V4337" s="618"/>
      <c r="W4337" s="618"/>
      <c r="X4337" s="618"/>
      <c r="Y4337" s="618"/>
      <c r="Z4337" s="618"/>
      <c r="AC4337" s="619"/>
      <c r="AD4337" s="620"/>
      <c r="AJ4337" s="668"/>
      <c r="AO4337" s="612"/>
      <c r="AP4337" s="612"/>
      <c r="AY4337" s="623"/>
      <c r="BD4337" s="611"/>
      <c r="BG4337" s="624"/>
      <c r="BH4337" s="625"/>
      <c r="BI4337" s="672"/>
      <c r="BO4337" s="612"/>
      <c r="BY4337" s="669"/>
      <c r="CA4337" s="669"/>
    </row>
    <row r="4338" spans="3:79" s="610" customFormat="1">
      <c r="C4338" s="611"/>
      <c r="D4338" s="612"/>
      <c r="E4338" s="613"/>
      <c r="F4338" s="614"/>
      <c r="J4338" s="612"/>
      <c r="N4338" s="668"/>
      <c r="P4338" s="618"/>
      <c r="Q4338" s="618"/>
      <c r="R4338" s="618"/>
      <c r="S4338" s="618"/>
      <c r="T4338" s="618"/>
      <c r="U4338" s="618"/>
      <c r="V4338" s="618"/>
      <c r="W4338" s="618"/>
      <c r="X4338" s="618"/>
      <c r="Y4338" s="618"/>
      <c r="Z4338" s="618"/>
      <c r="AC4338" s="619"/>
      <c r="AD4338" s="620"/>
      <c r="AJ4338" s="668"/>
      <c r="AO4338" s="612"/>
      <c r="AP4338" s="612"/>
      <c r="AY4338" s="623"/>
      <c r="BD4338" s="611"/>
      <c r="BG4338" s="624"/>
      <c r="BH4338" s="625"/>
      <c r="BI4338" s="672"/>
      <c r="BO4338" s="612"/>
      <c r="BY4338" s="669"/>
      <c r="CA4338" s="669"/>
    </row>
    <row r="4339" spans="3:79" s="610" customFormat="1">
      <c r="C4339" s="611"/>
      <c r="D4339" s="612"/>
      <c r="E4339" s="613"/>
      <c r="F4339" s="614"/>
      <c r="J4339" s="612"/>
      <c r="N4339" s="668"/>
      <c r="P4339" s="618"/>
      <c r="Q4339" s="618"/>
      <c r="R4339" s="618"/>
      <c r="S4339" s="618"/>
      <c r="T4339" s="618"/>
      <c r="U4339" s="618"/>
      <c r="V4339" s="618"/>
      <c r="W4339" s="618"/>
      <c r="X4339" s="618"/>
      <c r="Y4339" s="618"/>
      <c r="Z4339" s="618"/>
      <c r="AC4339" s="619"/>
      <c r="AD4339" s="620"/>
      <c r="AJ4339" s="668"/>
      <c r="AO4339" s="612"/>
      <c r="AP4339" s="612"/>
      <c r="AY4339" s="623"/>
      <c r="BD4339" s="611"/>
      <c r="BG4339" s="624"/>
      <c r="BH4339" s="625"/>
      <c r="BI4339" s="672"/>
      <c r="BO4339" s="612"/>
      <c r="BY4339" s="669"/>
      <c r="CA4339" s="669"/>
    </row>
    <row r="4340" spans="3:79" s="610" customFormat="1">
      <c r="C4340" s="611"/>
      <c r="D4340" s="612"/>
      <c r="E4340" s="613"/>
      <c r="F4340" s="614"/>
      <c r="J4340" s="612"/>
      <c r="N4340" s="668"/>
      <c r="P4340" s="618"/>
      <c r="Q4340" s="618"/>
      <c r="R4340" s="618"/>
      <c r="S4340" s="618"/>
      <c r="T4340" s="618"/>
      <c r="U4340" s="618"/>
      <c r="V4340" s="618"/>
      <c r="W4340" s="618"/>
      <c r="X4340" s="618"/>
      <c r="Y4340" s="618"/>
      <c r="Z4340" s="618"/>
      <c r="AC4340" s="619"/>
      <c r="AD4340" s="620"/>
      <c r="AJ4340" s="668"/>
      <c r="AO4340" s="612"/>
      <c r="AP4340" s="612"/>
      <c r="AY4340" s="623"/>
      <c r="BD4340" s="611"/>
      <c r="BG4340" s="624"/>
      <c r="BH4340" s="625"/>
      <c r="BI4340" s="672"/>
      <c r="BO4340" s="612"/>
      <c r="BY4340" s="669"/>
      <c r="CA4340" s="669"/>
    </row>
    <row r="4341" spans="3:79" s="610" customFormat="1">
      <c r="C4341" s="611"/>
      <c r="D4341" s="612"/>
      <c r="E4341" s="613"/>
      <c r="F4341" s="614"/>
      <c r="J4341" s="612"/>
      <c r="N4341" s="668"/>
      <c r="P4341" s="618"/>
      <c r="Q4341" s="618"/>
      <c r="R4341" s="618"/>
      <c r="S4341" s="618"/>
      <c r="T4341" s="618"/>
      <c r="U4341" s="618"/>
      <c r="V4341" s="618"/>
      <c r="W4341" s="618"/>
      <c r="X4341" s="618"/>
      <c r="Y4341" s="618"/>
      <c r="Z4341" s="618"/>
      <c r="AC4341" s="619"/>
      <c r="AD4341" s="620"/>
      <c r="AJ4341" s="668"/>
      <c r="AO4341" s="612"/>
      <c r="AP4341" s="612"/>
      <c r="AY4341" s="623"/>
      <c r="BD4341" s="611"/>
      <c r="BG4341" s="624"/>
      <c r="BH4341" s="625"/>
      <c r="BI4341" s="672"/>
      <c r="BO4341" s="612"/>
      <c r="BY4341" s="669"/>
      <c r="CA4341" s="669"/>
    </row>
    <row r="4342" spans="3:79" s="610" customFormat="1">
      <c r="C4342" s="611"/>
      <c r="D4342" s="612"/>
      <c r="E4342" s="613"/>
      <c r="F4342" s="614"/>
      <c r="J4342" s="612"/>
      <c r="N4342" s="668"/>
      <c r="P4342" s="618"/>
      <c r="Q4342" s="618"/>
      <c r="R4342" s="618"/>
      <c r="S4342" s="618"/>
      <c r="T4342" s="618"/>
      <c r="U4342" s="618"/>
      <c r="V4342" s="618"/>
      <c r="W4342" s="618"/>
      <c r="X4342" s="618"/>
      <c r="Y4342" s="618"/>
      <c r="Z4342" s="618"/>
      <c r="AC4342" s="619"/>
      <c r="AD4342" s="620"/>
      <c r="AJ4342" s="668"/>
      <c r="AO4342" s="612"/>
      <c r="AP4342" s="612"/>
      <c r="AY4342" s="623"/>
      <c r="BD4342" s="611"/>
      <c r="BG4342" s="624"/>
      <c r="BH4342" s="625"/>
      <c r="BI4342" s="672"/>
      <c r="BO4342" s="612"/>
      <c r="BY4342" s="669"/>
      <c r="CA4342" s="669"/>
    </row>
    <row r="4343" spans="3:79" s="610" customFormat="1">
      <c r="C4343" s="611"/>
      <c r="D4343" s="612"/>
      <c r="E4343" s="613"/>
      <c r="F4343" s="614"/>
      <c r="J4343" s="612"/>
      <c r="N4343" s="668"/>
      <c r="P4343" s="618"/>
      <c r="Q4343" s="618"/>
      <c r="R4343" s="618"/>
      <c r="S4343" s="618"/>
      <c r="T4343" s="618"/>
      <c r="U4343" s="618"/>
      <c r="V4343" s="618"/>
      <c r="W4343" s="618"/>
      <c r="X4343" s="618"/>
      <c r="Y4343" s="618"/>
      <c r="Z4343" s="618"/>
      <c r="AC4343" s="619"/>
      <c r="AD4343" s="620"/>
      <c r="AJ4343" s="668"/>
      <c r="AO4343" s="612"/>
      <c r="AP4343" s="612"/>
      <c r="AY4343" s="623"/>
      <c r="BD4343" s="611"/>
      <c r="BG4343" s="624"/>
      <c r="BH4343" s="625"/>
      <c r="BI4343" s="672"/>
      <c r="BO4343" s="612"/>
      <c r="BY4343" s="669"/>
      <c r="CA4343" s="669"/>
    </row>
    <row r="4344" spans="3:79" s="610" customFormat="1">
      <c r="C4344" s="611"/>
      <c r="D4344" s="612"/>
      <c r="E4344" s="613"/>
      <c r="F4344" s="614"/>
      <c r="J4344" s="612"/>
      <c r="N4344" s="668"/>
      <c r="P4344" s="618"/>
      <c r="Q4344" s="618"/>
      <c r="R4344" s="618"/>
      <c r="S4344" s="618"/>
      <c r="T4344" s="618"/>
      <c r="U4344" s="618"/>
      <c r="V4344" s="618"/>
      <c r="W4344" s="618"/>
      <c r="X4344" s="618"/>
      <c r="Y4344" s="618"/>
      <c r="Z4344" s="618"/>
      <c r="AC4344" s="619"/>
      <c r="AD4344" s="620"/>
      <c r="AJ4344" s="668"/>
      <c r="AO4344" s="612"/>
      <c r="AP4344" s="612"/>
      <c r="AY4344" s="623"/>
      <c r="BD4344" s="611"/>
      <c r="BG4344" s="624"/>
      <c r="BH4344" s="625"/>
      <c r="BI4344" s="672"/>
      <c r="BO4344" s="612"/>
      <c r="BY4344" s="669"/>
      <c r="CA4344" s="669"/>
    </row>
    <row r="4345" spans="3:79" s="610" customFormat="1">
      <c r="C4345" s="611"/>
      <c r="D4345" s="612"/>
      <c r="E4345" s="613"/>
      <c r="F4345" s="614"/>
      <c r="J4345" s="612"/>
      <c r="N4345" s="668"/>
      <c r="P4345" s="618"/>
      <c r="Q4345" s="618"/>
      <c r="R4345" s="618"/>
      <c r="S4345" s="618"/>
      <c r="T4345" s="618"/>
      <c r="U4345" s="618"/>
      <c r="V4345" s="618"/>
      <c r="W4345" s="618"/>
      <c r="X4345" s="618"/>
      <c r="Y4345" s="618"/>
      <c r="Z4345" s="618"/>
      <c r="AC4345" s="619"/>
      <c r="AD4345" s="620"/>
      <c r="AJ4345" s="668"/>
      <c r="AO4345" s="612"/>
      <c r="AP4345" s="612"/>
      <c r="AY4345" s="623"/>
      <c r="BD4345" s="611"/>
      <c r="BG4345" s="624"/>
      <c r="BH4345" s="625"/>
      <c r="BI4345" s="672"/>
      <c r="BO4345" s="612"/>
      <c r="BY4345" s="669"/>
      <c r="CA4345" s="669"/>
    </row>
    <row r="4346" spans="3:79" s="610" customFormat="1">
      <c r="C4346" s="611"/>
      <c r="D4346" s="612"/>
      <c r="E4346" s="613"/>
      <c r="F4346" s="614"/>
      <c r="J4346" s="612"/>
      <c r="N4346" s="668"/>
      <c r="P4346" s="618"/>
      <c r="Q4346" s="618"/>
      <c r="R4346" s="618"/>
      <c r="S4346" s="618"/>
      <c r="T4346" s="618"/>
      <c r="U4346" s="618"/>
      <c r="V4346" s="618"/>
      <c r="W4346" s="618"/>
      <c r="X4346" s="618"/>
      <c r="Y4346" s="618"/>
      <c r="Z4346" s="618"/>
      <c r="AC4346" s="619"/>
      <c r="AD4346" s="620"/>
      <c r="AJ4346" s="668"/>
      <c r="AO4346" s="612"/>
      <c r="AP4346" s="612"/>
      <c r="AY4346" s="623"/>
      <c r="BD4346" s="611"/>
      <c r="BG4346" s="624"/>
      <c r="BH4346" s="625"/>
      <c r="BI4346" s="672"/>
      <c r="BO4346" s="612"/>
      <c r="BY4346" s="669"/>
      <c r="CA4346" s="669"/>
    </row>
    <row r="4347" spans="3:79" s="610" customFormat="1">
      <c r="C4347" s="611"/>
      <c r="D4347" s="612"/>
      <c r="E4347" s="613"/>
      <c r="F4347" s="614"/>
      <c r="J4347" s="612"/>
      <c r="N4347" s="668"/>
      <c r="P4347" s="618"/>
      <c r="Q4347" s="618"/>
      <c r="R4347" s="618"/>
      <c r="S4347" s="618"/>
      <c r="T4347" s="618"/>
      <c r="U4347" s="618"/>
      <c r="V4347" s="618"/>
      <c r="W4347" s="618"/>
      <c r="X4347" s="618"/>
      <c r="Y4347" s="618"/>
      <c r="Z4347" s="618"/>
      <c r="AC4347" s="619"/>
      <c r="AD4347" s="620"/>
      <c r="AJ4347" s="668"/>
      <c r="AO4347" s="612"/>
      <c r="AP4347" s="612"/>
      <c r="AY4347" s="623"/>
      <c r="BD4347" s="611"/>
      <c r="BG4347" s="624"/>
      <c r="BH4347" s="625"/>
      <c r="BI4347" s="672"/>
      <c r="BO4347" s="612"/>
      <c r="BY4347" s="669"/>
      <c r="CA4347" s="669"/>
    </row>
    <row r="4348" spans="3:79" s="610" customFormat="1">
      <c r="C4348" s="611"/>
      <c r="D4348" s="612"/>
      <c r="E4348" s="613"/>
      <c r="F4348" s="614"/>
      <c r="J4348" s="612"/>
      <c r="N4348" s="668"/>
      <c r="P4348" s="618"/>
      <c r="Q4348" s="618"/>
      <c r="R4348" s="618"/>
      <c r="S4348" s="618"/>
      <c r="T4348" s="618"/>
      <c r="U4348" s="618"/>
      <c r="V4348" s="618"/>
      <c r="W4348" s="618"/>
      <c r="X4348" s="618"/>
      <c r="Y4348" s="618"/>
      <c r="Z4348" s="618"/>
      <c r="AC4348" s="619"/>
      <c r="AD4348" s="620"/>
      <c r="AJ4348" s="668"/>
      <c r="AO4348" s="612"/>
      <c r="AP4348" s="612"/>
      <c r="AY4348" s="623"/>
      <c r="BD4348" s="611"/>
      <c r="BG4348" s="624"/>
      <c r="BH4348" s="625"/>
      <c r="BI4348" s="672"/>
      <c r="BO4348" s="612"/>
      <c r="BY4348" s="669"/>
      <c r="CA4348" s="669"/>
    </row>
    <row r="4349" spans="3:79" s="610" customFormat="1">
      <c r="C4349" s="611"/>
      <c r="D4349" s="612"/>
      <c r="E4349" s="613"/>
      <c r="F4349" s="614"/>
      <c r="J4349" s="612"/>
      <c r="N4349" s="668"/>
      <c r="P4349" s="618"/>
      <c r="Q4349" s="618"/>
      <c r="R4349" s="618"/>
      <c r="S4349" s="618"/>
      <c r="T4349" s="618"/>
      <c r="U4349" s="618"/>
      <c r="V4349" s="618"/>
      <c r="W4349" s="618"/>
      <c r="X4349" s="618"/>
      <c r="Y4349" s="618"/>
      <c r="Z4349" s="618"/>
      <c r="AC4349" s="619"/>
      <c r="AD4349" s="620"/>
      <c r="AJ4349" s="668"/>
      <c r="AO4349" s="612"/>
      <c r="AP4349" s="612"/>
      <c r="AY4349" s="623"/>
      <c r="BD4349" s="611"/>
      <c r="BG4349" s="624"/>
      <c r="BH4349" s="625"/>
      <c r="BI4349" s="672"/>
      <c r="BO4349" s="612"/>
      <c r="BY4349" s="669"/>
      <c r="CA4349" s="669"/>
    </row>
    <row r="4350" spans="3:79" s="610" customFormat="1">
      <c r="C4350" s="611"/>
      <c r="D4350" s="612"/>
      <c r="E4350" s="613"/>
      <c r="F4350" s="614"/>
      <c r="J4350" s="612"/>
      <c r="N4350" s="668"/>
      <c r="P4350" s="618"/>
      <c r="Q4350" s="618"/>
      <c r="R4350" s="618"/>
      <c r="S4350" s="618"/>
      <c r="T4350" s="618"/>
      <c r="U4350" s="618"/>
      <c r="V4350" s="618"/>
      <c r="W4350" s="618"/>
      <c r="X4350" s="618"/>
      <c r="Y4350" s="618"/>
      <c r="Z4350" s="618"/>
      <c r="AC4350" s="619"/>
      <c r="AD4350" s="620"/>
      <c r="AJ4350" s="668"/>
      <c r="AO4350" s="612"/>
      <c r="AP4350" s="612"/>
      <c r="AY4350" s="623"/>
      <c r="BD4350" s="611"/>
      <c r="BG4350" s="624"/>
      <c r="BH4350" s="625"/>
      <c r="BI4350" s="672"/>
      <c r="BO4350" s="612"/>
      <c r="BY4350" s="669"/>
      <c r="CA4350" s="669"/>
    </row>
    <row r="4351" spans="3:79" s="610" customFormat="1">
      <c r="C4351" s="611"/>
      <c r="D4351" s="612"/>
      <c r="E4351" s="613"/>
      <c r="F4351" s="614"/>
      <c r="J4351" s="612"/>
      <c r="N4351" s="668"/>
      <c r="P4351" s="618"/>
      <c r="Q4351" s="618"/>
      <c r="R4351" s="618"/>
      <c r="S4351" s="618"/>
      <c r="T4351" s="618"/>
      <c r="U4351" s="618"/>
      <c r="V4351" s="618"/>
      <c r="W4351" s="618"/>
      <c r="X4351" s="618"/>
      <c r="Y4351" s="618"/>
      <c r="Z4351" s="618"/>
      <c r="AC4351" s="619"/>
      <c r="AD4351" s="620"/>
      <c r="AJ4351" s="668"/>
      <c r="AO4351" s="612"/>
      <c r="AP4351" s="612"/>
      <c r="AY4351" s="623"/>
      <c r="BD4351" s="611"/>
      <c r="BG4351" s="624"/>
      <c r="BH4351" s="625"/>
      <c r="BI4351" s="672"/>
      <c r="BO4351" s="612"/>
      <c r="BY4351" s="669"/>
      <c r="CA4351" s="669"/>
    </row>
    <row r="4352" spans="3:79" s="610" customFormat="1">
      <c r="C4352" s="611"/>
      <c r="D4352" s="612"/>
      <c r="E4352" s="613"/>
      <c r="F4352" s="614"/>
      <c r="J4352" s="612"/>
      <c r="N4352" s="668"/>
      <c r="P4352" s="618"/>
      <c r="Q4352" s="618"/>
      <c r="R4352" s="618"/>
      <c r="S4352" s="618"/>
      <c r="T4352" s="618"/>
      <c r="U4352" s="618"/>
      <c r="V4352" s="618"/>
      <c r="W4352" s="618"/>
      <c r="X4352" s="618"/>
      <c r="Y4352" s="618"/>
      <c r="Z4352" s="618"/>
      <c r="AC4352" s="619"/>
      <c r="AD4352" s="620"/>
      <c r="AJ4352" s="668"/>
      <c r="AO4352" s="612"/>
      <c r="AP4352" s="612"/>
      <c r="AY4352" s="623"/>
      <c r="BD4352" s="611"/>
      <c r="BG4352" s="624"/>
      <c r="BH4352" s="625"/>
      <c r="BI4352" s="672"/>
      <c r="BO4352" s="612"/>
      <c r="BY4352" s="669"/>
      <c r="CA4352" s="669"/>
    </row>
    <row r="4353" spans="3:79" s="610" customFormat="1">
      <c r="C4353" s="611"/>
      <c r="D4353" s="612"/>
      <c r="E4353" s="613"/>
      <c r="F4353" s="614"/>
      <c r="J4353" s="612"/>
      <c r="N4353" s="668"/>
      <c r="P4353" s="618"/>
      <c r="Q4353" s="618"/>
      <c r="R4353" s="618"/>
      <c r="S4353" s="618"/>
      <c r="T4353" s="618"/>
      <c r="U4353" s="618"/>
      <c r="V4353" s="618"/>
      <c r="W4353" s="618"/>
      <c r="X4353" s="618"/>
      <c r="Y4353" s="618"/>
      <c r="Z4353" s="618"/>
      <c r="AC4353" s="619"/>
      <c r="AD4353" s="620"/>
      <c r="AJ4353" s="668"/>
      <c r="AO4353" s="612"/>
      <c r="AP4353" s="612"/>
      <c r="AY4353" s="623"/>
      <c r="BD4353" s="611"/>
      <c r="BG4353" s="624"/>
      <c r="BH4353" s="625"/>
      <c r="BI4353" s="672"/>
      <c r="BO4353" s="612"/>
      <c r="BY4353" s="669"/>
      <c r="CA4353" s="669"/>
    </row>
    <row r="4354" spans="3:79" s="610" customFormat="1">
      <c r="C4354" s="611"/>
      <c r="D4354" s="612"/>
      <c r="E4354" s="613"/>
      <c r="F4354" s="614"/>
      <c r="J4354" s="612"/>
      <c r="N4354" s="668"/>
      <c r="P4354" s="618"/>
      <c r="Q4354" s="618"/>
      <c r="R4354" s="618"/>
      <c r="S4354" s="618"/>
      <c r="T4354" s="618"/>
      <c r="U4354" s="618"/>
      <c r="V4354" s="618"/>
      <c r="W4354" s="618"/>
      <c r="X4354" s="618"/>
      <c r="Y4354" s="618"/>
      <c r="Z4354" s="618"/>
      <c r="AC4354" s="619"/>
      <c r="AD4354" s="620"/>
      <c r="AJ4354" s="668"/>
      <c r="AO4354" s="612"/>
      <c r="AP4354" s="612"/>
      <c r="AY4354" s="623"/>
      <c r="BD4354" s="611"/>
      <c r="BG4354" s="624"/>
      <c r="BH4354" s="625"/>
      <c r="BI4354" s="672"/>
      <c r="BO4354" s="612"/>
      <c r="BY4354" s="669"/>
      <c r="CA4354" s="669"/>
    </row>
    <row r="4355" spans="3:79" s="610" customFormat="1">
      <c r="C4355" s="611"/>
      <c r="D4355" s="612"/>
      <c r="E4355" s="613"/>
      <c r="F4355" s="614"/>
      <c r="J4355" s="612"/>
      <c r="N4355" s="668"/>
      <c r="P4355" s="618"/>
      <c r="Q4355" s="618"/>
      <c r="R4355" s="618"/>
      <c r="S4355" s="618"/>
      <c r="T4355" s="618"/>
      <c r="U4355" s="618"/>
      <c r="V4355" s="618"/>
      <c r="W4355" s="618"/>
      <c r="X4355" s="618"/>
      <c r="Y4355" s="618"/>
      <c r="Z4355" s="618"/>
      <c r="AC4355" s="619"/>
      <c r="AD4355" s="620"/>
      <c r="AJ4355" s="668"/>
      <c r="AO4355" s="612"/>
      <c r="AP4355" s="612"/>
      <c r="AY4355" s="623"/>
      <c r="BD4355" s="611"/>
      <c r="BG4355" s="624"/>
      <c r="BH4355" s="625"/>
      <c r="BI4355" s="672"/>
      <c r="BO4355" s="612"/>
      <c r="BY4355" s="669"/>
      <c r="CA4355" s="669"/>
    </row>
    <row r="4356" spans="3:79" s="610" customFormat="1">
      <c r="C4356" s="611"/>
      <c r="D4356" s="612"/>
      <c r="E4356" s="613"/>
      <c r="F4356" s="614"/>
      <c r="J4356" s="612"/>
      <c r="N4356" s="668"/>
      <c r="P4356" s="618"/>
      <c r="Q4356" s="618"/>
      <c r="R4356" s="618"/>
      <c r="S4356" s="618"/>
      <c r="T4356" s="618"/>
      <c r="U4356" s="618"/>
      <c r="V4356" s="618"/>
      <c r="W4356" s="618"/>
      <c r="X4356" s="618"/>
      <c r="Y4356" s="618"/>
      <c r="Z4356" s="618"/>
      <c r="AC4356" s="619"/>
      <c r="AD4356" s="620"/>
      <c r="AJ4356" s="668"/>
      <c r="AO4356" s="612"/>
      <c r="AP4356" s="612"/>
      <c r="AY4356" s="623"/>
      <c r="BD4356" s="611"/>
      <c r="BG4356" s="624"/>
      <c r="BH4356" s="625"/>
      <c r="BI4356" s="672"/>
      <c r="BO4356" s="612"/>
      <c r="BY4356" s="669"/>
      <c r="CA4356" s="669"/>
    </row>
    <row r="4357" spans="3:79" s="610" customFormat="1">
      <c r="C4357" s="611"/>
      <c r="D4357" s="612"/>
      <c r="E4357" s="613"/>
      <c r="F4357" s="614"/>
      <c r="J4357" s="612"/>
      <c r="N4357" s="668"/>
      <c r="P4357" s="618"/>
      <c r="Q4357" s="618"/>
      <c r="R4357" s="618"/>
      <c r="S4357" s="618"/>
      <c r="T4357" s="618"/>
      <c r="U4357" s="618"/>
      <c r="V4357" s="618"/>
      <c r="W4357" s="618"/>
      <c r="X4357" s="618"/>
      <c r="Y4357" s="618"/>
      <c r="Z4357" s="618"/>
      <c r="AC4357" s="619"/>
      <c r="AD4357" s="620"/>
      <c r="AJ4357" s="668"/>
      <c r="AO4357" s="612"/>
      <c r="AP4357" s="612"/>
      <c r="AY4357" s="623"/>
      <c r="BD4357" s="611"/>
      <c r="BG4357" s="624"/>
      <c r="BH4357" s="625"/>
      <c r="BI4357" s="672"/>
      <c r="BO4357" s="612"/>
      <c r="BY4357" s="669"/>
      <c r="CA4357" s="669"/>
    </row>
    <row r="4358" spans="3:79" s="610" customFormat="1">
      <c r="C4358" s="611"/>
      <c r="D4358" s="612"/>
      <c r="E4358" s="613"/>
      <c r="F4358" s="614"/>
      <c r="J4358" s="612"/>
      <c r="N4358" s="668"/>
      <c r="P4358" s="618"/>
      <c r="Q4358" s="618"/>
      <c r="R4358" s="618"/>
      <c r="S4358" s="618"/>
      <c r="T4358" s="618"/>
      <c r="U4358" s="618"/>
      <c r="V4358" s="618"/>
      <c r="W4358" s="618"/>
      <c r="X4358" s="618"/>
      <c r="Y4358" s="618"/>
      <c r="Z4358" s="618"/>
      <c r="AC4358" s="619"/>
      <c r="AD4358" s="620"/>
      <c r="AJ4358" s="668"/>
      <c r="AO4358" s="612"/>
      <c r="AP4358" s="612"/>
      <c r="AY4358" s="623"/>
      <c r="BD4358" s="611"/>
      <c r="BG4358" s="624"/>
      <c r="BH4358" s="625"/>
      <c r="BI4358" s="672"/>
      <c r="BO4358" s="612"/>
      <c r="BY4358" s="669"/>
      <c r="CA4358" s="669"/>
    </row>
    <row r="4359" spans="3:79" s="610" customFormat="1">
      <c r="C4359" s="611"/>
      <c r="D4359" s="612"/>
      <c r="E4359" s="613"/>
      <c r="F4359" s="614"/>
      <c r="J4359" s="612"/>
      <c r="N4359" s="668"/>
      <c r="P4359" s="618"/>
      <c r="Q4359" s="618"/>
      <c r="R4359" s="618"/>
      <c r="S4359" s="618"/>
      <c r="T4359" s="618"/>
      <c r="U4359" s="618"/>
      <c r="V4359" s="618"/>
      <c r="W4359" s="618"/>
      <c r="X4359" s="618"/>
      <c r="Y4359" s="618"/>
      <c r="Z4359" s="618"/>
      <c r="AC4359" s="619"/>
      <c r="AD4359" s="620"/>
      <c r="AJ4359" s="668"/>
      <c r="AO4359" s="612"/>
      <c r="AP4359" s="612"/>
      <c r="AY4359" s="623"/>
      <c r="BD4359" s="611"/>
      <c r="BG4359" s="624"/>
      <c r="BH4359" s="625"/>
      <c r="BI4359" s="672"/>
      <c r="BO4359" s="612"/>
      <c r="BY4359" s="669"/>
      <c r="CA4359" s="669"/>
    </row>
    <row r="4360" spans="3:79" s="610" customFormat="1">
      <c r="C4360" s="611"/>
      <c r="D4360" s="612"/>
      <c r="E4360" s="613"/>
      <c r="F4360" s="614"/>
      <c r="J4360" s="612"/>
      <c r="N4360" s="668"/>
      <c r="P4360" s="618"/>
      <c r="Q4360" s="618"/>
      <c r="R4360" s="618"/>
      <c r="S4360" s="618"/>
      <c r="T4360" s="618"/>
      <c r="U4360" s="618"/>
      <c r="V4360" s="618"/>
      <c r="W4360" s="618"/>
      <c r="X4360" s="618"/>
      <c r="Y4360" s="618"/>
      <c r="Z4360" s="618"/>
      <c r="AC4360" s="619"/>
      <c r="AD4360" s="620"/>
      <c r="AJ4360" s="668"/>
      <c r="AO4360" s="612"/>
      <c r="AP4360" s="612"/>
      <c r="AY4360" s="623"/>
      <c r="BD4360" s="611"/>
      <c r="BG4360" s="624"/>
      <c r="BH4360" s="625"/>
      <c r="BI4360" s="672"/>
      <c r="BO4360" s="612"/>
      <c r="BY4360" s="669"/>
      <c r="CA4360" s="669"/>
    </row>
    <row r="4361" spans="3:79" s="610" customFormat="1">
      <c r="C4361" s="611"/>
      <c r="D4361" s="612"/>
      <c r="E4361" s="613"/>
      <c r="F4361" s="614"/>
      <c r="J4361" s="612"/>
      <c r="N4361" s="668"/>
      <c r="P4361" s="618"/>
      <c r="Q4361" s="618"/>
      <c r="R4361" s="618"/>
      <c r="S4361" s="618"/>
      <c r="T4361" s="618"/>
      <c r="U4361" s="618"/>
      <c r="V4361" s="618"/>
      <c r="W4361" s="618"/>
      <c r="X4361" s="618"/>
      <c r="Y4361" s="618"/>
      <c r="Z4361" s="618"/>
      <c r="AC4361" s="619"/>
      <c r="AD4361" s="620"/>
      <c r="AJ4361" s="668"/>
      <c r="AO4361" s="612"/>
      <c r="AP4361" s="612"/>
      <c r="AY4361" s="623"/>
      <c r="BD4361" s="611"/>
      <c r="BG4361" s="624"/>
      <c r="BH4361" s="625"/>
      <c r="BI4361" s="672"/>
      <c r="BO4361" s="612"/>
      <c r="BY4361" s="669"/>
      <c r="CA4361" s="669"/>
    </row>
    <row r="4362" spans="3:79" s="610" customFormat="1">
      <c r="C4362" s="611"/>
      <c r="D4362" s="612"/>
      <c r="E4362" s="613"/>
      <c r="F4362" s="614"/>
      <c r="J4362" s="612"/>
      <c r="N4362" s="668"/>
      <c r="P4362" s="618"/>
      <c r="Q4362" s="618"/>
      <c r="R4362" s="618"/>
      <c r="S4362" s="618"/>
      <c r="T4362" s="618"/>
      <c r="U4362" s="618"/>
      <c r="V4362" s="618"/>
      <c r="W4362" s="618"/>
      <c r="X4362" s="618"/>
      <c r="Y4362" s="618"/>
      <c r="Z4362" s="618"/>
      <c r="AC4362" s="619"/>
      <c r="AD4362" s="620"/>
      <c r="AJ4362" s="668"/>
      <c r="AO4362" s="612"/>
      <c r="AP4362" s="612"/>
      <c r="AY4362" s="623"/>
      <c r="BD4362" s="611"/>
      <c r="BG4362" s="624"/>
      <c r="BH4362" s="625"/>
      <c r="BI4362" s="672"/>
      <c r="BO4362" s="612"/>
      <c r="BY4362" s="669"/>
      <c r="CA4362" s="669"/>
    </row>
    <row r="4363" spans="3:79" s="610" customFormat="1">
      <c r="C4363" s="611"/>
      <c r="D4363" s="612"/>
      <c r="E4363" s="613"/>
      <c r="F4363" s="614"/>
      <c r="J4363" s="612"/>
      <c r="N4363" s="668"/>
      <c r="P4363" s="618"/>
      <c r="Q4363" s="618"/>
      <c r="R4363" s="618"/>
      <c r="S4363" s="618"/>
      <c r="T4363" s="618"/>
      <c r="U4363" s="618"/>
      <c r="V4363" s="618"/>
      <c r="W4363" s="618"/>
      <c r="X4363" s="618"/>
      <c r="Y4363" s="618"/>
      <c r="Z4363" s="618"/>
      <c r="AC4363" s="619"/>
      <c r="AD4363" s="620"/>
      <c r="AJ4363" s="668"/>
      <c r="AO4363" s="612"/>
      <c r="AP4363" s="612"/>
      <c r="AY4363" s="623"/>
      <c r="BD4363" s="611"/>
      <c r="BG4363" s="624"/>
      <c r="BH4363" s="625"/>
      <c r="BI4363" s="672"/>
      <c r="BO4363" s="612"/>
      <c r="BY4363" s="669"/>
      <c r="CA4363" s="669"/>
    </row>
    <row r="4364" spans="3:79" s="610" customFormat="1">
      <c r="C4364" s="611"/>
      <c r="D4364" s="612"/>
      <c r="E4364" s="613"/>
      <c r="F4364" s="614"/>
      <c r="J4364" s="612"/>
      <c r="N4364" s="668"/>
      <c r="P4364" s="618"/>
      <c r="Q4364" s="618"/>
      <c r="R4364" s="618"/>
      <c r="S4364" s="618"/>
      <c r="T4364" s="618"/>
      <c r="U4364" s="618"/>
      <c r="V4364" s="618"/>
      <c r="W4364" s="618"/>
      <c r="X4364" s="618"/>
      <c r="Y4364" s="618"/>
      <c r="Z4364" s="618"/>
      <c r="AC4364" s="619"/>
      <c r="AD4364" s="620"/>
      <c r="AJ4364" s="668"/>
      <c r="AO4364" s="612"/>
      <c r="AP4364" s="612"/>
      <c r="AY4364" s="623"/>
      <c r="BD4364" s="611"/>
      <c r="BG4364" s="624"/>
      <c r="BH4364" s="625"/>
      <c r="BI4364" s="672"/>
      <c r="BO4364" s="612"/>
      <c r="BY4364" s="669"/>
      <c r="CA4364" s="669"/>
    </row>
    <row r="4365" spans="3:79" s="610" customFormat="1">
      <c r="C4365" s="611"/>
      <c r="D4365" s="612"/>
      <c r="E4365" s="613"/>
      <c r="F4365" s="614"/>
      <c r="J4365" s="612"/>
      <c r="N4365" s="668"/>
      <c r="P4365" s="618"/>
      <c r="Q4365" s="618"/>
      <c r="R4365" s="618"/>
      <c r="S4365" s="618"/>
      <c r="T4365" s="618"/>
      <c r="U4365" s="618"/>
      <c r="V4365" s="618"/>
      <c r="W4365" s="618"/>
      <c r="X4365" s="618"/>
      <c r="Y4365" s="618"/>
      <c r="Z4365" s="618"/>
      <c r="AC4365" s="619"/>
      <c r="AD4365" s="620"/>
      <c r="AJ4365" s="668"/>
      <c r="AO4365" s="612"/>
      <c r="AP4365" s="612"/>
      <c r="AY4365" s="623"/>
      <c r="BD4365" s="611"/>
      <c r="BG4365" s="624"/>
      <c r="BH4365" s="625"/>
      <c r="BI4365" s="672"/>
      <c r="BO4365" s="612"/>
      <c r="BY4365" s="669"/>
      <c r="CA4365" s="669"/>
    </row>
    <row r="4366" spans="3:79" s="610" customFormat="1">
      <c r="C4366" s="611"/>
      <c r="D4366" s="612"/>
      <c r="E4366" s="613"/>
      <c r="F4366" s="614"/>
      <c r="J4366" s="612"/>
      <c r="N4366" s="668"/>
      <c r="P4366" s="618"/>
      <c r="Q4366" s="618"/>
      <c r="R4366" s="618"/>
      <c r="S4366" s="618"/>
      <c r="T4366" s="618"/>
      <c r="U4366" s="618"/>
      <c r="V4366" s="618"/>
      <c r="W4366" s="618"/>
      <c r="X4366" s="618"/>
      <c r="Y4366" s="618"/>
      <c r="Z4366" s="618"/>
      <c r="AC4366" s="619"/>
      <c r="AD4366" s="620"/>
      <c r="AJ4366" s="668"/>
      <c r="AO4366" s="612"/>
      <c r="AP4366" s="612"/>
      <c r="AY4366" s="623"/>
      <c r="BD4366" s="611"/>
      <c r="BG4366" s="624"/>
      <c r="BH4366" s="625"/>
      <c r="BI4366" s="672"/>
      <c r="BO4366" s="612"/>
      <c r="BY4366" s="669"/>
      <c r="CA4366" s="669"/>
    </row>
    <row r="4367" spans="3:79" s="610" customFormat="1">
      <c r="C4367" s="611"/>
      <c r="D4367" s="612"/>
      <c r="E4367" s="613"/>
      <c r="F4367" s="614"/>
      <c r="J4367" s="612"/>
      <c r="N4367" s="668"/>
      <c r="P4367" s="618"/>
      <c r="Q4367" s="618"/>
      <c r="R4367" s="618"/>
      <c r="S4367" s="618"/>
      <c r="T4367" s="618"/>
      <c r="U4367" s="618"/>
      <c r="V4367" s="618"/>
      <c r="W4367" s="618"/>
      <c r="X4367" s="618"/>
      <c r="Y4367" s="618"/>
      <c r="Z4367" s="618"/>
      <c r="AC4367" s="619"/>
      <c r="AD4367" s="620"/>
      <c r="AJ4367" s="668"/>
      <c r="AO4367" s="612"/>
      <c r="AP4367" s="612"/>
      <c r="AY4367" s="623"/>
      <c r="BD4367" s="611"/>
      <c r="BG4367" s="624"/>
      <c r="BH4367" s="625"/>
      <c r="BI4367" s="672"/>
      <c r="BO4367" s="612"/>
      <c r="BY4367" s="669"/>
      <c r="CA4367" s="669"/>
    </row>
    <row r="4368" spans="3:79" s="610" customFormat="1">
      <c r="C4368" s="611"/>
      <c r="D4368" s="612"/>
      <c r="E4368" s="613"/>
      <c r="F4368" s="614"/>
      <c r="J4368" s="612"/>
      <c r="N4368" s="668"/>
      <c r="P4368" s="618"/>
      <c r="Q4368" s="618"/>
      <c r="R4368" s="618"/>
      <c r="S4368" s="618"/>
      <c r="T4368" s="618"/>
      <c r="U4368" s="618"/>
      <c r="V4368" s="618"/>
      <c r="W4368" s="618"/>
      <c r="X4368" s="618"/>
      <c r="Y4368" s="618"/>
      <c r="Z4368" s="618"/>
      <c r="AC4368" s="619"/>
      <c r="AD4368" s="620"/>
      <c r="AJ4368" s="668"/>
      <c r="AO4368" s="612"/>
      <c r="AP4368" s="612"/>
      <c r="AY4368" s="623"/>
      <c r="BD4368" s="611"/>
      <c r="BG4368" s="624"/>
      <c r="BH4368" s="625"/>
      <c r="BI4368" s="672"/>
      <c r="BO4368" s="612"/>
      <c r="BY4368" s="669"/>
      <c r="CA4368" s="669"/>
    </row>
    <row r="4369" spans="3:79" s="610" customFormat="1">
      <c r="C4369" s="611"/>
      <c r="D4369" s="612"/>
      <c r="E4369" s="613"/>
      <c r="F4369" s="614"/>
      <c r="J4369" s="612"/>
      <c r="N4369" s="668"/>
      <c r="P4369" s="618"/>
      <c r="Q4369" s="618"/>
      <c r="R4369" s="618"/>
      <c r="S4369" s="618"/>
      <c r="T4369" s="618"/>
      <c r="U4369" s="618"/>
      <c r="V4369" s="618"/>
      <c r="W4369" s="618"/>
      <c r="X4369" s="618"/>
      <c r="Y4369" s="618"/>
      <c r="Z4369" s="618"/>
      <c r="AC4369" s="619"/>
      <c r="AD4369" s="620"/>
      <c r="AJ4369" s="668"/>
      <c r="AO4369" s="612"/>
      <c r="AP4369" s="612"/>
      <c r="AY4369" s="623"/>
      <c r="BD4369" s="611"/>
      <c r="BG4369" s="624"/>
      <c r="BH4369" s="625"/>
      <c r="BI4369" s="672"/>
      <c r="BO4369" s="612"/>
      <c r="BY4369" s="669"/>
      <c r="CA4369" s="669"/>
    </row>
    <row r="4370" spans="3:79" s="610" customFormat="1">
      <c r="C4370" s="611"/>
      <c r="D4370" s="612"/>
      <c r="E4370" s="613"/>
      <c r="F4370" s="614"/>
      <c r="J4370" s="612"/>
      <c r="N4370" s="668"/>
      <c r="P4370" s="618"/>
      <c r="Q4370" s="618"/>
      <c r="R4370" s="618"/>
      <c r="S4370" s="618"/>
      <c r="T4370" s="618"/>
      <c r="U4370" s="618"/>
      <c r="V4370" s="618"/>
      <c r="W4370" s="618"/>
      <c r="X4370" s="618"/>
      <c r="Y4370" s="618"/>
      <c r="Z4370" s="618"/>
      <c r="AC4370" s="619"/>
      <c r="AD4370" s="620"/>
      <c r="AJ4370" s="668"/>
      <c r="AO4370" s="612"/>
      <c r="AP4370" s="612"/>
      <c r="AY4370" s="623"/>
      <c r="BD4370" s="611"/>
      <c r="BG4370" s="624"/>
      <c r="BH4370" s="625"/>
      <c r="BI4370" s="672"/>
      <c r="BO4370" s="612"/>
      <c r="BY4370" s="669"/>
      <c r="CA4370" s="669"/>
    </row>
    <row r="4371" spans="3:79" s="610" customFormat="1">
      <c r="C4371" s="611"/>
      <c r="D4371" s="612"/>
      <c r="E4371" s="613"/>
      <c r="F4371" s="614"/>
      <c r="J4371" s="612"/>
      <c r="N4371" s="668"/>
      <c r="P4371" s="618"/>
      <c r="Q4371" s="618"/>
      <c r="R4371" s="618"/>
      <c r="S4371" s="618"/>
      <c r="T4371" s="618"/>
      <c r="U4371" s="618"/>
      <c r="V4371" s="618"/>
      <c r="W4371" s="618"/>
      <c r="X4371" s="618"/>
      <c r="Y4371" s="618"/>
      <c r="Z4371" s="618"/>
      <c r="AC4371" s="619"/>
      <c r="AD4371" s="620"/>
      <c r="AJ4371" s="668"/>
      <c r="AO4371" s="612"/>
      <c r="AP4371" s="612"/>
      <c r="AY4371" s="623"/>
      <c r="BD4371" s="611"/>
      <c r="BG4371" s="624"/>
      <c r="BH4371" s="625"/>
      <c r="BI4371" s="672"/>
      <c r="BO4371" s="612"/>
      <c r="BY4371" s="669"/>
      <c r="CA4371" s="669"/>
    </row>
    <row r="4372" spans="3:79" s="610" customFormat="1">
      <c r="C4372" s="611"/>
      <c r="D4372" s="612"/>
      <c r="E4372" s="613"/>
      <c r="F4372" s="614"/>
      <c r="J4372" s="612"/>
      <c r="N4372" s="668"/>
      <c r="P4372" s="618"/>
      <c r="Q4372" s="618"/>
      <c r="R4372" s="618"/>
      <c r="S4372" s="618"/>
      <c r="T4372" s="618"/>
      <c r="U4372" s="618"/>
      <c r="V4372" s="618"/>
      <c r="W4372" s="618"/>
      <c r="X4372" s="618"/>
      <c r="Y4372" s="618"/>
      <c r="Z4372" s="618"/>
      <c r="AC4372" s="619"/>
      <c r="AD4372" s="620"/>
      <c r="AJ4372" s="668"/>
      <c r="AO4372" s="612"/>
      <c r="AP4372" s="612"/>
      <c r="AY4372" s="623"/>
      <c r="BD4372" s="611"/>
      <c r="BG4372" s="624"/>
      <c r="BH4372" s="625"/>
      <c r="BI4372" s="672"/>
      <c r="BO4372" s="612"/>
      <c r="BY4372" s="669"/>
      <c r="CA4372" s="669"/>
    </row>
    <row r="4373" spans="3:79" s="610" customFormat="1">
      <c r="C4373" s="611"/>
      <c r="D4373" s="612"/>
      <c r="E4373" s="613"/>
      <c r="F4373" s="614"/>
      <c r="J4373" s="612"/>
      <c r="N4373" s="668"/>
      <c r="P4373" s="618"/>
      <c r="Q4373" s="618"/>
      <c r="R4373" s="618"/>
      <c r="S4373" s="618"/>
      <c r="T4373" s="618"/>
      <c r="U4373" s="618"/>
      <c r="V4373" s="618"/>
      <c r="W4373" s="618"/>
      <c r="X4373" s="618"/>
      <c r="Y4373" s="618"/>
      <c r="Z4373" s="618"/>
      <c r="AC4373" s="619"/>
      <c r="AD4373" s="620"/>
      <c r="AJ4373" s="668"/>
      <c r="AO4373" s="612"/>
      <c r="AP4373" s="612"/>
      <c r="AY4373" s="623"/>
      <c r="BD4373" s="611"/>
      <c r="BG4373" s="624"/>
      <c r="BH4373" s="625"/>
      <c r="BI4373" s="672"/>
      <c r="BO4373" s="612"/>
      <c r="BY4373" s="669"/>
      <c r="CA4373" s="669"/>
    </row>
    <row r="4374" spans="3:79" s="610" customFormat="1">
      <c r="C4374" s="611"/>
      <c r="D4374" s="612"/>
      <c r="E4374" s="613"/>
      <c r="F4374" s="614"/>
      <c r="J4374" s="612"/>
      <c r="N4374" s="668"/>
      <c r="P4374" s="618"/>
      <c r="Q4374" s="618"/>
      <c r="R4374" s="618"/>
      <c r="S4374" s="618"/>
      <c r="T4374" s="618"/>
      <c r="U4374" s="618"/>
      <c r="V4374" s="618"/>
      <c r="W4374" s="618"/>
      <c r="X4374" s="618"/>
      <c r="Y4374" s="618"/>
      <c r="Z4374" s="618"/>
      <c r="AC4374" s="619"/>
      <c r="AD4374" s="620"/>
      <c r="AJ4374" s="668"/>
      <c r="AO4374" s="612"/>
      <c r="AP4374" s="612"/>
      <c r="AY4374" s="623"/>
      <c r="BD4374" s="611"/>
      <c r="BG4374" s="624"/>
      <c r="BH4374" s="625"/>
      <c r="BI4374" s="672"/>
      <c r="BO4374" s="612"/>
      <c r="BY4374" s="669"/>
      <c r="CA4374" s="669"/>
    </row>
    <row r="4375" spans="3:79" s="610" customFormat="1">
      <c r="C4375" s="611"/>
      <c r="D4375" s="612"/>
      <c r="E4375" s="613"/>
      <c r="F4375" s="614"/>
      <c r="J4375" s="612"/>
      <c r="N4375" s="668"/>
      <c r="P4375" s="618"/>
      <c r="Q4375" s="618"/>
      <c r="R4375" s="618"/>
      <c r="S4375" s="618"/>
      <c r="T4375" s="618"/>
      <c r="U4375" s="618"/>
      <c r="V4375" s="618"/>
      <c r="W4375" s="618"/>
      <c r="X4375" s="618"/>
      <c r="Y4375" s="618"/>
      <c r="Z4375" s="618"/>
      <c r="AC4375" s="619"/>
      <c r="AD4375" s="620"/>
      <c r="AJ4375" s="668"/>
      <c r="AO4375" s="612"/>
      <c r="AP4375" s="612"/>
      <c r="AY4375" s="623"/>
      <c r="BD4375" s="611"/>
      <c r="BG4375" s="624"/>
      <c r="BH4375" s="625"/>
      <c r="BI4375" s="672"/>
      <c r="BO4375" s="612"/>
      <c r="BY4375" s="669"/>
      <c r="CA4375" s="669"/>
    </row>
    <row r="4376" spans="3:79" s="610" customFormat="1">
      <c r="C4376" s="611"/>
      <c r="D4376" s="612"/>
      <c r="E4376" s="613"/>
      <c r="F4376" s="614"/>
      <c r="J4376" s="612"/>
      <c r="N4376" s="668"/>
      <c r="P4376" s="618"/>
      <c r="Q4376" s="618"/>
      <c r="R4376" s="618"/>
      <c r="S4376" s="618"/>
      <c r="T4376" s="618"/>
      <c r="U4376" s="618"/>
      <c r="V4376" s="618"/>
      <c r="W4376" s="618"/>
      <c r="X4376" s="618"/>
      <c r="Y4376" s="618"/>
      <c r="Z4376" s="618"/>
      <c r="AC4376" s="619"/>
      <c r="AD4376" s="620"/>
      <c r="AJ4376" s="668"/>
      <c r="AO4376" s="612"/>
      <c r="AP4376" s="612"/>
      <c r="AY4376" s="623"/>
      <c r="BD4376" s="611"/>
      <c r="BG4376" s="624"/>
      <c r="BH4376" s="625"/>
      <c r="BI4376" s="672"/>
      <c r="BO4376" s="612"/>
      <c r="BY4376" s="669"/>
      <c r="CA4376" s="669"/>
    </row>
    <row r="4377" spans="3:79" s="610" customFormat="1">
      <c r="C4377" s="611"/>
      <c r="D4377" s="612"/>
      <c r="E4377" s="613"/>
      <c r="F4377" s="614"/>
      <c r="J4377" s="612"/>
      <c r="N4377" s="668"/>
      <c r="P4377" s="618"/>
      <c r="Q4377" s="618"/>
      <c r="R4377" s="618"/>
      <c r="S4377" s="618"/>
      <c r="T4377" s="618"/>
      <c r="U4377" s="618"/>
      <c r="V4377" s="618"/>
      <c r="W4377" s="618"/>
      <c r="X4377" s="618"/>
      <c r="Y4377" s="618"/>
      <c r="Z4377" s="618"/>
      <c r="AC4377" s="619"/>
      <c r="AD4377" s="620"/>
      <c r="AJ4377" s="668"/>
      <c r="AO4377" s="612"/>
      <c r="AP4377" s="612"/>
      <c r="AY4377" s="623"/>
      <c r="BD4377" s="611"/>
      <c r="BG4377" s="624"/>
      <c r="BH4377" s="625"/>
      <c r="BI4377" s="672"/>
      <c r="BO4377" s="612"/>
      <c r="BY4377" s="669"/>
      <c r="CA4377" s="669"/>
    </row>
    <row r="4378" spans="3:79" s="610" customFormat="1">
      <c r="C4378" s="611"/>
      <c r="D4378" s="612"/>
      <c r="E4378" s="613"/>
      <c r="F4378" s="614"/>
      <c r="J4378" s="612"/>
      <c r="N4378" s="668"/>
      <c r="P4378" s="618"/>
      <c r="Q4378" s="618"/>
      <c r="R4378" s="618"/>
      <c r="S4378" s="618"/>
      <c r="T4378" s="618"/>
      <c r="U4378" s="618"/>
      <c r="V4378" s="618"/>
      <c r="W4378" s="618"/>
      <c r="X4378" s="618"/>
      <c r="Y4378" s="618"/>
      <c r="Z4378" s="618"/>
      <c r="AC4378" s="619"/>
      <c r="AD4378" s="620"/>
      <c r="AJ4378" s="668"/>
      <c r="AO4378" s="612"/>
      <c r="AP4378" s="612"/>
      <c r="AY4378" s="623"/>
      <c r="BD4378" s="611"/>
      <c r="BG4378" s="624"/>
      <c r="BH4378" s="625"/>
      <c r="BI4378" s="672"/>
      <c r="BO4378" s="612"/>
      <c r="BY4378" s="669"/>
      <c r="CA4378" s="669"/>
    </row>
    <row r="4379" spans="3:79" s="610" customFormat="1">
      <c r="C4379" s="611"/>
      <c r="D4379" s="612"/>
      <c r="E4379" s="613"/>
      <c r="F4379" s="614"/>
      <c r="J4379" s="612"/>
      <c r="N4379" s="668"/>
      <c r="P4379" s="618"/>
      <c r="Q4379" s="618"/>
      <c r="R4379" s="618"/>
      <c r="S4379" s="618"/>
      <c r="T4379" s="618"/>
      <c r="U4379" s="618"/>
      <c r="V4379" s="618"/>
      <c r="W4379" s="618"/>
      <c r="X4379" s="618"/>
      <c r="Y4379" s="618"/>
      <c r="Z4379" s="618"/>
      <c r="AC4379" s="619"/>
      <c r="AD4379" s="620"/>
      <c r="AJ4379" s="668"/>
      <c r="AO4379" s="612"/>
      <c r="AP4379" s="612"/>
      <c r="AY4379" s="623"/>
      <c r="BD4379" s="611"/>
      <c r="BG4379" s="624"/>
      <c r="BH4379" s="625"/>
      <c r="BI4379" s="672"/>
      <c r="BO4379" s="612"/>
      <c r="BY4379" s="669"/>
      <c r="CA4379" s="669"/>
    </row>
    <row r="4380" spans="3:79" s="610" customFormat="1">
      <c r="C4380" s="611"/>
      <c r="D4380" s="612"/>
      <c r="E4380" s="613"/>
      <c r="F4380" s="614"/>
      <c r="J4380" s="612"/>
      <c r="N4380" s="668"/>
      <c r="P4380" s="618"/>
      <c r="Q4380" s="618"/>
      <c r="R4380" s="618"/>
      <c r="S4380" s="618"/>
      <c r="T4380" s="618"/>
      <c r="U4380" s="618"/>
      <c r="V4380" s="618"/>
      <c r="W4380" s="618"/>
      <c r="X4380" s="618"/>
      <c r="Y4380" s="618"/>
      <c r="Z4380" s="618"/>
      <c r="AC4380" s="619"/>
      <c r="AD4380" s="620"/>
      <c r="AJ4380" s="668"/>
      <c r="AO4380" s="612"/>
      <c r="AP4380" s="612"/>
      <c r="AY4380" s="623"/>
      <c r="BD4380" s="611"/>
      <c r="BG4380" s="624"/>
      <c r="BH4380" s="625"/>
      <c r="BI4380" s="672"/>
      <c r="BO4380" s="612"/>
      <c r="BY4380" s="669"/>
      <c r="CA4380" s="669"/>
    </row>
    <row r="4381" spans="3:79" s="610" customFormat="1">
      <c r="C4381" s="611"/>
      <c r="D4381" s="612"/>
      <c r="E4381" s="613"/>
      <c r="F4381" s="614"/>
      <c r="J4381" s="612"/>
      <c r="N4381" s="668"/>
      <c r="P4381" s="618"/>
      <c r="Q4381" s="618"/>
      <c r="R4381" s="618"/>
      <c r="S4381" s="618"/>
      <c r="T4381" s="618"/>
      <c r="U4381" s="618"/>
      <c r="V4381" s="618"/>
      <c r="W4381" s="618"/>
      <c r="X4381" s="618"/>
      <c r="Y4381" s="618"/>
      <c r="Z4381" s="618"/>
      <c r="AC4381" s="619"/>
      <c r="AD4381" s="620"/>
      <c r="AJ4381" s="668"/>
      <c r="AO4381" s="612"/>
      <c r="AP4381" s="612"/>
      <c r="AY4381" s="623"/>
      <c r="BD4381" s="611"/>
      <c r="BG4381" s="624"/>
      <c r="BH4381" s="625"/>
      <c r="BI4381" s="672"/>
      <c r="BO4381" s="612"/>
      <c r="BY4381" s="669"/>
      <c r="CA4381" s="669"/>
    </row>
    <row r="4382" spans="3:79" s="610" customFormat="1">
      <c r="C4382" s="611"/>
      <c r="D4382" s="612"/>
      <c r="E4382" s="613"/>
      <c r="F4382" s="614"/>
      <c r="J4382" s="612"/>
      <c r="N4382" s="668"/>
      <c r="P4382" s="618"/>
      <c r="Q4382" s="618"/>
      <c r="R4382" s="618"/>
      <c r="S4382" s="618"/>
      <c r="T4382" s="618"/>
      <c r="U4382" s="618"/>
      <c r="V4382" s="618"/>
      <c r="W4382" s="618"/>
      <c r="X4382" s="618"/>
      <c r="Y4382" s="618"/>
      <c r="Z4382" s="618"/>
      <c r="AC4382" s="619"/>
      <c r="AD4382" s="620"/>
      <c r="AJ4382" s="668"/>
      <c r="AO4382" s="612"/>
      <c r="AP4382" s="612"/>
      <c r="AY4382" s="623"/>
      <c r="BD4382" s="611"/>
      <c r="BG4382" s="624"/>
      <c r="BH4382" s="625"/>
      <c r="BI4382" s="672"/>
      <c r="BO4382" s="612"/>
      <c r="BY4382" s="669"/>
      <c r="CA4382" s="669"/>
    </row>
    <row r="4383" spans="3:79" s="610" customFormat="1">
      <c r="C4383" s="611"/>
      <c r="D4383" s="612"/>
      <c r="E4383" s="613"/>
      <c r="F4383" s="614"/>
      <c r="J4383" s="612"/>
      <c r="N4383" s="668"/>
      <c r="P4383" s="618"/>
      <c r="Q4383" s="618"/>
      <c r="R4383" s="618"/>
      <c r="S4383" s="618"/>
      <c r="T4383" s="618"/>
      <c r="U4383" s="618"/>
      <c r="V4383" s="618"/>
      <c r="W4383" s="618"/>
      <c r="X4383" s="618"/>
      <c r="Y4383" s="618"/>
      <c r="Z4383" s="618"/>
      <c r="AC4383" s="619"/>
      <c r="AD4383" s="620"/>
      <c r="AJ4383" s="668"/>
      <c r="AO4383" s="612"/>
      <c r="AP4383" s="612"/>
      <c r="AY4383" s="623"/>
      <c r="BD4383" s="611"/>
      <c r="BG4383" s="624"/>
      <c r="BH4383" s="625"/>
      <c r="BI4383" s="672"/>
      <c r="BO4383" s="612"/>
      <c r="BY4383" s="669"/>
      <c r="CA4383" s="669"/>
    </row>
    <row r="4384" spans="3:79" s="610" customFormat="1">
      <c r="C4384" s="611"/>
      <c r="D4384" s="612"/>
      <c r="E4384" s="613"/>
      <c r="F4384" s="614"/>
      <c r="J4384" s="612"/>
      <c r="N4384" s="668"/>
      <c r="P4384" s="618"/>
      <c r="Q4384" s="618"/>
      <c r="R4384" s="618"/>
      <c r="S4384" s="618"/>
      <c r="T4384" s="618"/>
      <c r="U4384" s="618"/>
      <c r="V4384" s="618"/>
      <c r="W4384" s="618"/>
      <c r="X4384" s="618"/>
      <c r="Y4384" s="618"/>
      <c r="Z4384" s="618"/>
      <c r="AC4384" s="619"/>
      <c r="AD4384" s="620"/>
      <c r="AJ4384" s="668"/>
      <c r="AO4384" s="612"/>
      <c r="AP4384" s="612"/>
      <c r="AY4384" s="623"/>
      <c r="BD4384" s="611"/>
      <c r="BG4384" s="624"/>
      <c r="BH4384" s="625"/>
      <c r="BI4384" s="672"/>
      <c r="BO4384" s="612"/>
      <c r="BY4384" s="669"/>
      <c r="CA4384" s="669"/>
    </row>
    <row r="4385" spans="3:79" s="610" customFormat="1">
      <c r="C4385" s="611"/>
      <c r="D4385" s="612"/>
      <c r="E4385" s="613"/>
      <c r="F4385" s="614"/>
      <c r="J4385" s="612"/>
      <c r="N4385" s="668"/>
      <c r="P4385" s="618"/>
      <c r="Q4385" s="618"/>
      <c r="R4385" s="618"/>
      <c r="S4385" s="618"/>
      <c r="T4385" s="618"/>
      <c r="U4385" s="618"/>
      <c r="V4385" s="618"/>
      <c r="W4385" s="618"/>
      <c r="X4385" s="618"/>
      <c r="Y4385" s="618"/>
      <c r="Z4385" s="618"/>
      <c r="AC4385" s="619"/>
      <c r="AD4385" s="620"/>
      <c r="AJ4385" s="668"/>
      <c r="AO4385" s="612"/>
      <c r="AP4385" s="612"/>
      <c r="AY4385" s="623"/>
      <c r="BD4385" s="611"/>
      <c r="BG4385" s="624"/>
      <c r="BH4385" s="625"/>
      <c r="BI4385" s="672"/>
      <c r="BO4385" s="612"/>
      <c r="BY4385" s="669"/>
      <c r="CA4385" s="669"/>
    </row>
    <row r="4386" spans="3:79" s="610" customFormat="1">
      <c r="C4386" s="611"/>
      <c r="D4386" s="612"/>
      <c r="E4386" s="613"/>
      <c r="F4386" s="614"/>
      <c r="J4386" s="612"/>
      <c r="N4386" s="668"/>
      <c r="P4386" s="618"/>
      <c r="Q4386" s="618"/>
      <c r="R4386" s="618"/>
      <c r="S4386" s="618"/>
      <c r="T4386" s="618"/>
      <c r="U4386" s="618"/>
      <c r="V4386" s="618"/>
      <c r="W4386" s="618"/>
      <c r="X4386" s="618"/>
      <c r="Y4386" s="618"/>
      <c r="Z4386" s="618"/>
      <c r="AC4386" s="619"/>
      <c r="AD4386" s="620"/>
      <c r="AJ4386" s="668"/>
      <c r="AO4386" s="612"/>
      <c r="AP4386" s="612"/>
      <c r="AY4386" s="623"/>
      <c r="BD4386" s="611"/>
      <c r="BG4386" s="624"/>
      <c r="BH4386" s="625"/>
      <c r="BI4386" s="672"/>
      <c r="BO4386" s="612"/>
      <c r="BY4386" s="669"/>
      <c r="CA4386" s="669"/>
    </row>
    <row r="4387" spans="3:79" s="610" customFormat="1">
      <c r="C4387" s="611"/>
      <c r="D4387" s="612"/>
      <c r="E4387" s="613"/>
      <c r="F4387" s="614"/>
      <c r="J4387" s="612"/>
      <c r="N4387" s="668"/>
      <c r="P4387" s="618"/>
      <c r="Q4387" s="618"/>
      <c r="R4387" s="618"/>
      <c r="S4387" s="618"/>
      <c r="T4387" s="618"/>
      <c r="U4387" s="618"/>
      <c r="V4387" s="618"/>
      <c r="W4387" s="618"/>
      <c r="X4387" s="618"/>
      <c r="Y4387" s="618"/>
      <c r="Z4387" s="618"/>
      <c r="AC4387" s="619"/>
      <c r="AD4387" s="620"/>
      <c r="AJ4387" s="668"/>
      <c r="AO4387" s="612"/>
      <c r="AP4387" s="612"/>
      <c r="AY4387" s="623"/>
      <c r="BD4387" s="611"/>
      <c r="BG4387" s="624"/>
      <c r="BH4387" s="625"/>
      <c r="BI4387" s="672"/>
      <c r="BO4387" s="612"/>
      <c r="BY4387" s="669"/>
      <c r="CA4387" s="669"/>
    </row>
    <row r="4388" spans="3:79" s="610" customFormat="1">
      <c r="C4388" s="611"/>
      <c r="D4388" s="612"/>
      <c r="E4388" s="613"/>
      <c r="F4388" s="614"/>
      <c r="J4388" s="612"/>
      <c r="N4388" s="668"/>
      <c r="P4388" s="618"/>
      <c r="Q4388" s="618"/>
      <c r="R4388" s="618"/>
      <c r="S4388" s="618"/>
      <c r="T4388" s="618"/>
      <c r="U4388" s="618"/>
      <c r="V4388" s="618"/>
      <c r="W4388" s="618"/>
      <c r="X4388" s="618"/>
      <c r="Y4388" s="618"/>
      <c r="Z4388" s="618"/>
      <c r="AC4388" s="619"/>
      <c r="AD4388" s="620"/>
      <c r="AJ4388" s="668"/>
      <c r="AO4388" s="612"/>
      <c r="AP4388" s="612"/>
      <c r="AY4388" s="623"/>
      <c r="BD4388" s="611"/>
      <c r="BG4388" s="624"/>
      <c r="BH4388" s="625"/>
      <c r="BI4388" s="672"/>
      <c r="BO4388" s="612"/>
      <c r="BY4388" s="669"/>
      <c r="CA4388" s="669"/>
    </row>
    <row r="4389" spans="3:79" s="610" customFormat="1">
      <c r="C4389" s="611"/>
      <c r="D4389" s="612"/>
      <c r="E4389" s="613"/>
      <c r="F4389" s="614"/>
      <c r="J4389" s="612"/>
      <c r="N4389" s="668"/>
      <c r="P4389" s="618"/>
      <c r="Q4389" s="618"/>
      <c r="R4389" s="618"/>
      <c r="S4389" s="618"/>
      <c r="T4389" s="618"/>
      <c r="U4389" s="618"/>
      <c r="V4389" s="618"/>
      <c r="W4389" s="618"/>
      <c r="X4389" s="618"/>
      <c r="Y4389" s="618"/>
      <c r="Z4389" s="618"/>
      <c r="AC4389" s="619"/>
      <c r="AD4389" s="620"/>
      <c r="AJ4389" s="668"/>
      <c r="AO4389" s="612"/>
      <c r="AP4389" s="612"/>
      <c r="AY4389" s="623"/>
      <c r="BD4389" s="611"/>
      <c r="BG4389" s="624"/>
      <c r="BH4389" s="625"/>
      <c r="BI4389" s="672"/>
      <c r="BO4389" s="612"/>
      <c r="BY4389" s="669"/>
      <c r="CA4389" s="669"/>
    </row>
    <row r="4390" spans="3:79" s="610" customFormat="1">
      <c r="C4390" s="611"/>
      <c r="D4390" s="612"/>
      <c r="E4390" s="613"/>
      <c r="F4390" s="614"/>
      <c r="J4390" s="612"/>
      <c r="N4390" s="668"/>
      <c r="P4390" s="618"/>
      <c r="Q4390" s="618"/>
      <c r="R4390" s="618"/>
      <c r="S4390" s="618"/>
      <c r="T4390" s="618"/>
      <c r="U4390" s="618"/>
      <c r="V4390" s="618"/>
      <c r="W4390" s="618"/>
      <c r="X4390" s="618"/>
      <c r="Y4390" s="618"/>
      <c r="Z4390" s="618"/>
      <c r="AC4390" s="619"/>
      <c r="AD4390" s="620"/>
      <c r="AJ4390" s="668"/>
      <c r="AO4390" s="612"/>
      <c r="AP4390" s="612"/>
      <c r="AY4390" s="623"/>
      <c r="BD4390" s="611"/>
      <c r="BG4390" s="624"/>
      <c r="BH4390" s="625"/>
      <c r="BI4390" s="672"/>
      <c r="BO4390" s="612"/>
      <c r="BY4390" s="669"/>
      <c r="CA4390" s="669"/>
    </row>
    <row r="4391" spans="3:79" s="610" customFormat="1">
      <c r="C4391" s="611"/>
      <c r="D4391" s="612"/>
      <c r="E4391" s="613"/>
      <c r="F4391" s="614"/>
      <c r="J4391" s="612"/>
      <c r="N4391" s="668"/>
      <c r="P4391" s="618"/>
      <c r="Q4391" s="618"/>
      <c r="R4391" s="618"/>
      <c r="S4391" s="618"/>
      <c r="T4391" s="618"/>
      <c r="U4391" s="618"/>
      <c r="V4391" s="618"/>
      <c r="W4391" s="618"/>
      <c r="X4391" s="618"/>
      <c r="Y4391" s="618"/>
      <c r="Z4391" s="618"/>
      <c r="AC4391" s="619"/>
      <c r="AD4391" s="620"/>
      <c r="AJ4391" s="668"/>
      <c r="AO4391" s="612"/>
      <c r="AP4391" s="612"/>
      <c r="AY4391" s="623"/>
      <c r="BD4391" s="611"/>
      <c r="BG4391" s="624"/>
      <c r="BH4391" s="625"/>
      <c r="BI4391" s="672"/>
      <c r="BO4391" s="612"/>
      <c r="BY4391" s="669"/>
      <c r="CA4391" s="669"/>
    </row>
    <row r="4392" spans="3:79" s="610" customFormat="1">
      <c r="C4392" s="611"/>
      <c r="D4392" s="612"/>
      <c r="E4392" s="613"/>
      <c r="F4392" s="614"/>
      <c r="J4392" s="612"/>
      <c r="N4392" s="668"/>
      <c r="P4392" s="618"/>
      <c r="Q4392" s="618"/>
      <c r="R4392" s="618"/>
      <c r="S4392" s="618"/>
      <c r="T4392" s="618"/>
      <c r="U4392" s="618"/>
      <c r="V4392" s="618"/>
      <c r="W4392" s="618"/>
      <c r="X4392" s="618"/>
      <c r="Y4392" s="618"/>
      <c r="Z4392" s="618"/>
      <c r="AC4392" s="619"/>
      <c r="AD4392" s="620"/>
      <c r="AJ4392" s="668"/>
      <c r="AO4392" s="612"/>
      <c r="AP4392" s="612"/>
      <c r="AY4392" s="623"/>
      <c r="BD4392" s="611"/>
      <c r="BG4392" s="624"/>
      <c r="BH4392" s="625"/>
      <c r="BI4392" s="672"/>
      <c r="BO4392" s="612"/>
      <c r="BY4392" s="669"/>
      <c r="CA4392" s="669"/>
    </row>
    <row r="4393" spans="3:79" s="610" customFormat="1">
      <c r="C4393" s="611"/>
      <c r="D4393" s="612"/>
      <c r="E4393" s="613"/>
      <c r="F4393" s="614"/>
      <c r="J4393" s="612"/>
      <c r="N4393" s="668"/>
      <c r="P4393" s="618"/>
      <c r="Q4393" s="618"/>
      <c r="R4393" s="618"/>
      <c r="S4393" s="618"/>
      <c r="T4393" s="618"/>
      <c r="U4393" s="618"/>
      <c r="V4393" s="618"/>
      <c r="W4393" s="618"/>
      <c r="X4393" s="618"/>
      <c r="Y4393" s="618"/>
      <c r="Z4393" s="618"/>
      <c r="AC4393" s="619"/>
      <c r="AD4393" s="620"/>
      <c r="AJ4393" s="668"/>
      <c r="AO4393" s="612"/>
      <c r="AP4393" s="612"/>
      <c r="AY4393" s="623"/>
      <c r="BD4393" s="611"/>
      <c r="BG4393" s="624"/>
      <c r="BH4393" s="625"/>
      <c r="BI4393" s="672"/>
      <c r="BO4393" s="612"/>
      <c r="BY4393" s="669"/>
      <c r="CA4393" s="669"/>
    </row>
    <row r="4394" spans="3:79" s="610" customFormat="1">
      <c r="C4394" s="611"/>
      <c r="D4394" s="612"/>
      <c r="E4394" s="613"/>
      <c r="F4394" s="614"/>
      <c r="J4394" s="612"/>
      <c r="N4394" s="668"/>
      <c r="P4394" s="618"/>
      <c r="Q4394" s="618"/>
      <c r="R4394" s="618"/>
      <c r="S4394" s="618"/>
      <c r="T4394" s="618"/>
      <c r="U4394" s="618"/>
      <c r="V4394" s="618"/>
      <c r="W4394" s="618"/>
      <c r="X4394" s="618"/>
      <c r="Y4394" s="618"/>
      <c r="Z4394" s="618"/>
      <c r="AC4394" s="619"/>
      <c r="AD4394" s="620"/>
      <c r="AJ4394" s="668"/>
      <c r="AO4394" s="612"/>
      <c r="AP4394" s="612"/>
      <c r="AY4394" s="623"/>
      <c r="BD4394" s="611"/>
      <c r="BG4394" s="624"/>
      <c r="BH4394" s="625"/>
      <c r="BI4394" s="672"/>
      <c r="BO4394" s="612"/>
      <c r="BY4394" s="669"/>
      <c r="CA4394" s="669"/>
    </row>
    <row r="4395" spans="3:79" s="610" customFormat="1">
      <c r="C4395" s="611"/>
      <c r="D4395" s="612"/>
      <c r="E4395" s="613"/>
      <c r="F4395" s="614"/>
      <c r="J4395" s="612"/>
      <c r="N4395" s="668"/>
      <c r="P4395" s="618"/>
      <c r="Q4395" s="618"/>
      <c r="R4395" s="618"/>
      <c r="S4395" s="618"/>
      <c r="T4395" s="618"/>
      <c r="U4395" s="618"/>
      <c r="V4395" s="618"/>
      <c r="W4395" s="618"/>
      <c r="X4395" s="618"/>
      <c r="Y4395" s="618"/>
      <c r="Z4395" s="618"/>
      <c r="AC4395" s="619"/>
      <c r="AD4395" s="620"/>
      <c r="AJ4395" s="668"/>
      <c r="AO4395" s="612"/>
      <c r="AP4395" s="612"/>
      <c r="AY4395" s="623"/>
      <c r="BD4395" s="611"/>
      <c r="BG4395" s="624"/>
      <c r="BH4395" s="625"/>
      <c r="BI4395" s="672"/>
      <c r="BO4395" s="612"/>
      <c r="BY4395" s="669"/>
      <c r="CA4395" s="669"/>
    </row>
    <row r="4396" spans="3:79" s="610" customFormat="1">
      <c r="C4396" s="611"/>
      <c r="D4396" s="612"/>
      <c r="E4396" s="613"/>
      <c r="F4396" s="614"/>
      <c r="J4396" s="612"/>
      <c r="N4396" s="668"/>
      <c r="P4396" s="618"/>
      <c r="Q4396" s="618"/>
      <c r="R4396" s="618"/>
      <c r="S4396" s="618"/>
      <c r="T4396" s="618"/>
      <c r="U4396" s="618"/>
      <c r="V4396" s="618"/>
      <c r="W4396" s="618"/>
      <c r="X4396" s="618"/>
      <c r="Y4396" s="618"/>
      <c r="Z4396" s="618"/>
      <c r="AC4396" s="619"/>
      <c r="AD4396" s="620"/>
      <c r="AJ4396" s="668"/>
      <c r="AO4396" s="612"/>
      <c r="AP4396" s="612"/>
      <c r="AY4396" s="623"/>
      <c r="BD4396" s="611"/>
      <c r="BG4396" s="624"/>
      <c r="BH4396" s="625"/>
      <c r="BI4396" s="672"/>
      <c r="BO4396" s="612"/>
      <c r="BY4396" s="669"/>
      <c r="CA4396" s="669"/>
    </row>
    <row r="4397" spans="3:79" s="610" customFormat="1">
      <c r="C4397" s="611"/>
      <c r="D4397" s="612"/>
      <c r="E4397" s="613"/>
      <c r="F4397" s="614"/>
      <c r="J4397" s="612"/>
      <c r="N4397" s="668"/>
      <c r="P4397" s="618"/>
      <c r="Q4397" s="618"/>
      <c r="R4397" s="618"/>
      <c r="S4397" s="618"/>
      <c r="T4397" s="618"/>
      <c r="U4397" s="618"/>
      <c r="V4397" s="618"/>
      <c r="W4397" s="618"/>
      <c r="X4397" s="618"/>
      <c r="Y4397" s="618"/>
      <c r="Z4397" s="618"/>
      <c r="AC4397" s="619"/>
      <c r="AD4397" s="620"/>
      <c r="AJ4397" s="668"/>
      <c r="AO4397" s="612"/>
      <c r="AP4397" s="612"/>
      <c r="AY4397" s="623"/>
      <c r="BD4397" s="611"/>
      <c r="BG4397" s="624"/>
      <c r="BH4397" s="625"/>
      <c r="BI4397" s="672"/>
      <c r="BO4397" s="612"/>
      <c r="BY4397" s="669"/>
      <c r="CA4397" s="669"/>
    </row>
    <row r="4398" spans="3:79" s="610" customFormat="1">
      <c r="C4398" s="611"/>
      <c r="D4398" s="612"/>
      <c r="E4398" s="613"/>
      <c r="F4398" s="614"/>
      <c r="J4398" s="612"/>
      <c r="N4398" s="668"/>
      <c r="P4398" s="618"/>
      <c r="Q4398" s="618"/>
      <c r="R4398" s="618"/>
      <c r="S4398" s="618"/>
      <c r="T4398" s="618"/>
      <c r="U4398" s="618"/>
      <c r="V4398" s="618"/>
      <c r="W4398" s="618"/>
      <c r="X4398" s="618"/>
      <c r="Y4398" s="618"/>
      <c r="Z4398" s="618"/>
      <c r="AC4398" s="619"/>
      <c r="AD4398" s="620"/>
      <c r="AJ4398" s="668"/>
      <c r="AO4398" s="612"/>
      <c r="AP4398" s="612"/>
      <c r="AY4398" s="623"/>
      <c r="BD4398" s="611"/>
      <c r="BG4398" s="624"/>
      <c r="BH4398" s="625"/>
      <c r="BI4398" s="672"/>
      <c r="BO4398" s="612"/>
      <c r="BY4398" s="669"/>
      <c r="CA4398" s="669"/>
    </row>
    <row r="4399" spans="3:79" s="610" customFormat="1">
      <c r="C4399" s="611"/>
      <c r="D4399" s="612"/>
      <c r="E4399" s="613"/>
      <c r="F4399" s="614"/>
      <c r="J4399" s="612"/>
      <c r="N4399" s="668"/>
      <c r="P4399" s="618"/>
      <c r="Q4399" s="618"/>
      <c r="R4399" s="618"/>
      <c r="S4399" s="618"/>
      <c r="T4399" s="618"/>
      <c r="U4399" s="618"/>
      <c r="V4399" s="618"/>
      <c r="W4399" s="618"/>
      <c r="X4399" s="618"/>
      <c r="Y4399" s="618"/>
      <c r="Z4399" s="618"/>
      <c r="AC4399" s="619"/>
      <c r="AD4399" s="620"/>
      <c r="AJ4399" s="668"/>
      <c r="AO4399" s="612"/>
      <c r="AP4399" s="612"/>
      <c r="AY4399" s="623"/>
      <c r="BD4399" s="611"/>
      <c r="BG4399" s="624"/>
      <c r="BH4399" s="625"/>
      <c r="BI4399" s="672"/>
      <c r="BO4399" s="612"/>
      <c r="BY4399" s="669"/>
      <c r="CA4399" s="669"/>
    </row>
    <row r="4400" spans="3:79" s="610" customFormat="1">
      <c r="C4400" s="611"/>
      <c r="D4400" s="612"/>
      <c r="E4400" s="613"/>
      <c r="F4400" s="614"/>
      <c r="J4400" s="612"/>
      <c r="N4400" s="668"/>
      <c r="P4400" s="618"/>
      <c r="Q4400" s="618"/>
      <c r="R4400" s="618"/>
      <c r="S4400" s="618"/>
      <c r="T4400" s="618"/>
      <c r="U4400" s="618"/>
      <c r="V4400" s="618"/>
      <c r="W4400" s="618"/>
      <c r="X4400" s="618"/>
      <c r="Y4400" s="618"/>
      <c r="Z4400" s="618"/>
      <c r="AC4400" s="619"/>
      <c r="AD4400" s="620"/>
      <c r="AJ4400" s="668"/>
      <c r="AO4400" s="612"/>
      <c r="AP4400" s="612"/>
      <c r="AY4400" s="623"/>
      <c r="BD4400" s="611"/>
      <c r="BG4400" s="624"/>
      <c r="BH4400" s="625"/>
      <c r="BI4400" s="672"/>
      <c r="BO4400" s="612"/>
      <c r="BY4400" s="669"/>
      <c r="CA4400" s="669"/>
    </row>
    <row r="4401" spans="3:79" s="610" customFormat="1">
      <c r="C4401" s="611"/>
      <c r="D4401" s="612"/>
      <c r="E4401" s="613"/>
      <c r="F4401" s="614"/>
      <c r="J4401" s="612"/>
      <c r="N4401" s="668"/>
      <c r="P4401" s="618"/>
      <c r="Q4401" s="618"/>
      <c r="R4401" s="618"/>
      <c r="S4401" s="618"/>
      <c r="T4401" s="618"/>
      <c r="U4401" s="618"/>
      <c r="V4401" s="618"/>
      <c r="W4401" s="618"/>
      <c r="X4401" s="618"/>
      <c r="Y4401" s="618"/>
      <c r="Z4401" s="618"/>
      <c r="AC4401" s="619"/>
      <c r="AD4401" s="620"/>
      <c r="AJ4401" s="668"/>
      <c r="AO4401" s="612"/>
      <c r="AP4401" s="612"/>
      <c r="AY4401" s="623"/>
      <c r="BD4401" s="611"/>
      <c r="BG4401" s="624"/>
      <c r="BH4401" s="625"/>
      <c r="BI4401" s="672"/>
      <c r="BO4401" s="612"/>
      <c r="BY4401" s="669"/>
      <c r="CA4401" s="669"/>
    </row>
    <row r="4402" spans="3:79" s="610" customFormat="1">
      <c r="C4402" s="611"/>
      <c r="D4402" s="612"/>
      <c r="E4402" s="613"/>
      <c r="F4402" s="614"/>
      <c r="J4402" s="612"/>
      <c r="N4402" s="668"/>
      <c r="P4402" s="618"/>
      <c r="Q4402" s="618"/>
      <c r="R4402" s="618"/>
      <c r="S4402" s="618"/>
      <c r="T4402" s="618"/>
      <c r="U4402" s="618"/>
      <c r="V4402" s="618"/>
      <c r="W4402" s="618"/>
      <c r="X4402" s="618"/>
      <c r="Y4402" s="618"/>
      <c r="Z4402" s="618"/>
      <c r="AC4402" s="619"/>
      <c r="AD4402" s="620"/>
      <c r="AJ4402" s="668"/>
      <c r="AO4402" s="612"/>
      <c r="AP4402" s="612"/>
      <c r="AY4402" s="623"/>
      <c r="BD4402" s="611"/>
      <c r="BG4402" s="624"/>
      <c r="BH4402" s="625"/>
      <c r="BI4402" s="672"/>
      <c r="BO4402" s="612"/>
      <c r="BY4402" s="669"/>
      <c r="CA4402" s="669"/>
    </row>
    <row r="4403" spans="3:79" s="610" customFormat="1">
      <c r="C4403" s="611"/>
      <c r="D4403" s="612"/>
      <c r="E4403" s="613"/>
      <c r="F4403" s="614"/>
      <c r="J4403" s="612"/>
      <c r="N4403" s="668"/>
      <c r="P4403" s="618"/>
      <c r="Q4403" s="618"/>
      <c r="R4403" s="618"/>
      <c r="S4403" s="618"/>
      <c r="T4403" s="618"/>
      <c r="U4403" s="618"/>
      <c r="V4403" s="618"/>
      <c r="W4403" s="618"/>
      <c r="X4403" s="618"/>
      <c r="Y4403" s="618"/>
      <c r="Z4403" s="618"/>
      <c r="AC4403" s="619"/>
      <c r="AD4403" s="620"/>
      <c r="AJ4403" s="668"/>
      <c r="AO4403" s="612"/>
      <c r="AP4403" s="612"/>
      <c r="AY4403" s="623"/>
      <c r="BD4403" s="611"/>
      <c r="BG4403" s="624"/>
      <c r="BH4403" s="625"/>
      <c r="BI4403" s="672"/>
      <c r="BO4403" s="612"/>
      <c r="BY4403" s="669"/>
      <c r="CA4403" s="669"/>
    </row>
    <row r="4404" spans="3:79" s="610" customFormat="1">
      <c r="C4404" s="611"/>
      <c r="D4404" s="612"/>
      <c r="E4404" s="613"/>
      <c r="F4404" s="614"/>
      <c r="J4404" s="612"/>
      <c r="N4404" s="668"/>
      <c r="P4404" s="618"/>
      <c r="Q4404" s="618"/>
      <c r="R4404" s="618"/>
      <c r="S4404" s="618"/>
      <c r="T4404" s="618"/>
      <c r="U4404" s="618"/>
      <c r="V4404" s="618"/>
      <c r="W4404" s="618"/>
      <c r="X4404" s="618"/>
      <c r="Y4404" s="618"/>
      <c r="Z4404" s="618"/>
      <c r="AC4404" s="619"/>
      <c r="AD4404" s="620"/>
      <c r="AJ4404" s="668"/>
      <c r="AO4404" s="612"/>
      <c r="AP4404" s="612"/>
      <c r="AY4404" s="623"/>
      <c r="BD4404" s="611"/>
      <c r="BG4404" s="624"/>
      <c r="BH4404" s="625"/>
      <c r="BI4404" s="672"/>
      <c r="BO4404" s="612"/>
      <c r="BY4404" s="669"/>
      <c r="CA4404" s="669"/>
    </row>
    <row r="4405" spans="3:79" s="610" customFormat="1">
      <c r="C4405" s="611"/>
      <c r="D4405" s="612"/>
      <c r="E4405" s="613"/>
      <c r="F4405" s="614"/>
      <c r="J4405" s="612"/>
      <c r="N4405" s="668"/>
      <c r="P4405" s="618"/>
      <c r="Q4405" s="618"/>
      <c r="R4405" s="618"/>
      <c r="S4405" s="618"/>
      <c r="T4405" s="618"/>
      <c r="U4405" s="618"/>
      <c r="V4405" s="618"/>
      <c r="W4405" s="618"/>
      <c r="X4405" s="618"/>
      <c r="Y4405" s="618"/>
      <c r="Z4405" s="618"/>
      <c r="AC4405" s="619"/>
      <c r="AD4405" s="620"/>
      <c r="AJ4405" s="668"/>
      <c r="AO4405" s="612"/>
      <c r="AP4405" s="612"/>
      <c r="AY4405" s="623"/>
      <c r="BD4405" s="611"/>
      <c r="BG4405" s="624"/>
      <c r="BH4405" s="625"/>
      <c r="BI4405" s="672"/>
      <c r="BO4405" s="612"/>
      <c r="BY4405" s="669"/>
      <c r="CA4405" s="669"/>
    </row>
    <row r="4406" spans="3:79" s="610" customFormat="1">
      <c r="C4406" s="611"/>
      <c r="D4406" s="612"/>
      <c r="E4406" s="613"/>
      <c r="F4406" s="614"/>
      <c r="J4406" s="612"/>
      <c r="N4406" s="668"/>
      <c r="P4406" s="618"/>
      <c r="Q4406" s="618"/>
      <c r="R4406" s="618"/>
      <c r="S4406" s="618"/>
      <c r="T4406" s="618"/>
      <c r="U4406" s="618"/>
      <c r="V4406" s="618"/>
      <c r="W4406" s="618"/>
      <c r="X4406" s="618"/>
      <c r="Y4406" s="618"/>
      <c r="Z4406" s="618"/>
      <c r="AC4406" s="619"/>
      <c r="AD4406" s="620"/>
      <c r="AJ4406" s="668"/>
      <c r="AO4406" s="612"/>
      <c r="AP4406" s="612"/>
      <c r="AY4406" s="623"/>
      <c r="BD4406" s="611"/>
      <c r="BG4406" s="624"/>
      <c r="BH4406" s="625"/>
      <c r="BI4406" s="672"/>
      <c r="BO4406" s="612"/>
      <c r="BY4406" s="669"/>
      <c r="CA4406" s="669"/>
    </row>
    <row r="4407" spans="3:79" s="610" customFormat="1">
      <c r="C4407" s="611"/>
      <c r="D4407" s="612"/>
      <c r="E4407" s="613"/>
      <c r="F4407" s="614"/>
      <c r="J4407" s="612"/>
      <c r="N4407" s="668"/>
      <c r="P4407" s="618"/>
      <c r="Q4407" s="618"/>
      <c r="R4407" s="618"/>
      <c r="S4407" s="618"/>
      <c r="T4407" s="618"/>
      <c r="U4407" s="618"/>
      <c r="V4407" s="618"/>
      <c r="W4407" s="618"/>
      <c r="X4407" s="618"/>
      <c r="Y4407" s="618"/>
      <c r="Z4407" s="618"/>
      <c r="AC4407" s="619"/>
      <c r="AD4407" s="620"/>
      <c r="AJ4407" s="668"/>
      <c r="AO4407" s="612"/>
      <c r="AP4407" s="612"/>
      <c r="AY4407" s="623"/>
      <c r="BD4407" s="611"/>
      <c r="BG4407" s="624"/>
      <c r="BH4407" s="625"/>
      <c r="BI4407" s="672"/>
      <c r="BO4407" s="612"/>
      <c r="BY4407" s="669"/>
      <c r="CA4407" s="669"/>
    </row>
    <row r="4408" spans="3:79" s="610" customFormat="1">
      <c r="C4408" s="611"/>
      <c r="D4408" s="612"/>
      <c r="E4408" s="613"/>
      <c r="F4408" s="614"/>
      <c r="J4408" s="612"/>
      <c r="N4408" s="668"/>
      <c r="P4408" s="618"/>
      <c r="Q4408" s="618"/>
      <c r="R4408" s="618"/>
      <c r="S4408" s="618"/>
      <c r="T4408" s="618"/>
      <c r="U4408" s="618"/>
      <c r="V4408" s="618"/>
      <c r="W4408" s="618"/>
      <c r="X4408" s="618"/>
      <c r="Y4408" s="618"/>
      <c r="Z4408" s="618"/>
      <c r="AC4408" s="619"/>
      <c r="AD4408" s="620"/>
      <c r="AJ4408" s="668"/>
      <c r="AO4408" s="612"/>
      <c r="AP4408" s="612"/>
      <c r="AY4408" s="623"/>
      <c r="BD4408" s="611"/>
      <c r="BG4408" s="624"/>
      <c r="BH4408" s="625"/>
      <c r="BI4408" s="672"/>
      <c r="BO4408" s="612"/>
      <c r="BY4408" s="669"/>
      <c r="CA4408" s="669"/>
    </row>
    <row r="4409" spans="3:79" s="610" customFormat="1">
      <c r="C4409" s="611"/>
      <c r="D4409" s="612"/>
      <c r="E4409" s="613"/>
      <c r="F4409" s="614"/>
      <c r="J4409" s="612"/>
      <c r="N4409" s="668"/>
      <c r="P4409" s="618"/>
      <c r="Q4409" s="618"/>
      <c r="R4409" s="618"/>
      <c r="S4409" s="618"/>
      <c r="T4409" s="618"/>
      <c r="U4409" s="618"/>
      <c r="V4409" s="618"/>
      <c r="W4409" s="618"/>
      <c r="X4409" s="618"/>
      <c r="Y4409" s="618"/>
      <c r="Z4409" s="618"/>
      <c r="AC4409" s="619"/>
      <c r="AD4409" s="620"/>
      <c r="AJ4409" s="668"/>
      <c r="AO4409" s="612"/>
      <c r="AP4409" s="612"/>
      <c r="AY4409" s="623"/>
      <c r="BD4409" s="611"/>
      <c r="BG4409" s="624"/>
      <c r="BH4409" s="625"/>
      <c r="BI4409" s="672"/>
      <c r="BO4409" s="612"/>
      <c r="BY4409" s="669"/>
      <c r="CA4409" s="669"/>
    </row>
    <row r="4410" spans="3:79" s="610" customFormat="1">
      <c r="C4410" s="611"/>
      <c r="D4410" s="612"/>
      <c r="E4410" s="613"/>
      <c r="F4410" s="614"/>
      <c r="J4410" s="612"/>
      <c r="N4410" s="668"/>
      <c r="P4410" s="618"/>
      <c r="Q4410" s="618"/>
      <c r="R4410" s="618"/>
      <c r="S4410" s="618"/>
      <c r="T4410" s="618"/>
      <c r="U4410" s="618"/>
      <c r="V4410" s="618"/>
      <c r="W4410" s="618"/>
      <c r="X4410" s="618"/>
      <c r="Y4410" s="618"/>
      <c r="Z4410" s="618"/>
      <c r="AC4410" s="619"/>
      <c r="AD4410" s="620"/>
      <c r="AJ4410" s="668"/>
      <c r="AO4410" s="612"/>
      <c r="AP4410" s="612"/>
      <c r="AY4410" s="623"/>
      <c r="BD4410" s="611"/>
      <c r="BG4410" s="624"/>
      <c r="BH4410" s="625"/>
      <c r="BI4410" s="672"/>
      <c r="BO4410" s="612"/>
      <c r="BY4410" s="669"/>
      <c r="CA4410" s="669"/>
    </row>
    <row r="4411" spans="3:79" s="610" customFormat="1">
      <c r="C4411" s="611"/>
      <c r="D4411" s="612"/>
      <c r="E4411" s="613"/>
      <c r="F4411" s="614"/>
      <c r="J4411" s="612"/>
      <c r="N4411" s="668"/>
      <c r="P4411" s="618"/>
      <c r="Q4411" s="618"/>
      <c r="R4411" s="618"/>
      <c r="S4411" s="618"/>
      <c r="T4411" s="618"/>
      <c r="U4411" s="618"/>
      <c r="V4411" s="618"/>
      <c r="W4411" s="618"/>
      <c r="X4411" s="618"/>
      <c r="Y4411" s="618"/>
      <c r="Z4411" s="618"/>
      <c r="AC4411" s="619"/>
      <c r="AD4411" s="620"/>
      <c r="AJ4411" s="668"/>
      <c r="AO4411" s="612"/>
      <c r="AP4411" s="612"/>
      <c r="AY4411" s="623"/>
      <c r="BD4411" s="611"/>
      <c r="BG4411" s="624"/>
      <c r="BH4411" s="625"/>
      <c r="BI4411" s="672"/>
      <c r="BO4411" s="612"/>
      <c r="BY4411" s="669"/>
      <c r="CA4411" s="669"/>
    </row>
    <row r="4412" spans="3:79" s="610" customFormat="1">
      <c r="C4412" s="611"/>
      <c r="D4412" s="612"/>
      <c r="E4412" s="613"/>
      <c r="F4412" s="614"/>
      <c r="J4412" s="612"/>
      <c r="N4412" s="668"/>
      <c r="P4412" s="618"/>
      <c r="Q4412" s="618"/>
      <c r="R4412" s="618"/>
      <c r="S4412" s="618"/>
      <c r="T4412" s="618"/>
      <c r="U4412" s="618"/>
      <c r="V4412" s="618"/>
      <c r="W4412" s="618"/>
      <c r="X4412" s="618"/>
      <c r="Y4412" s="618"/>
      <c r="Z4412" s="618"/>
      <c r="AC4412" s="619"/>
      <c r="AD4412" s="620"/>
      <c r="AJ4412" s="668"/>
      <c r="AO4412" s="612"/>
      <c r="AP4412" s="612"/>
      <c r="AY4412" s="623"/>
      <c r="BD4412" s="611"/>
      <c r="BG4412" s="624"/>
      <c r="BH4412" s="625"/>
      <c r="BI4412" s="672"/>
      <c r="BO4412" s="612"/>
      <c r="BY4412" s="669"/>
      <c r="CA4412" s="669"/>
    </row>
    <row r="4413" spans="3:79" s="610" customFormat="1">
      <c r="C4413" s="611"/>
      <c r="D4413" s="612"/>
      <c r="E4413" s="613"/>
      <c r="F4413" s="614"/>
      <c r="J4413" s="612"/>
      <c r="N4413" s="668"/>
      <c r="P4413" s="618"/>
      <c r="Q4413" s="618"/>
      <c r="R4413" s="618"/>
      <c r="S4413" s="618"/>
      <c r="T4413" s="618"/>
      <c r="U4413" s="618"/>
      <c r="V4413" s="618"/>
      <c r="W4413" s="618"/>
      <c r="X4413" s="618"/>
      <c r="Y4413" s="618"/>
      <c r="Z4413" s="618"/>
      <c r="AC4413" s="619"/>
      <c r="AD4413" s="620"/>
      <c r="AJ4413" s="668"/>
      <c r="AO4413" s="612"/>
      <c r="AP4413" s="612"/>
      <c r="AY4413" s="623"/>
      <c r="BD4413" s="611"/>
      <c r="BG4413" s="624"/>
      <c r="BH4413" s="625"/>
      <c r="BI4413" s="672"/>
      <c r="BO4413" s="612"/>
      <c r="BY4413" s="669"/>
      <c r="CA4413" s="669"/>
    </row>
    <row r="4414" spans="3:79" s="610" customFormat="1">
      <c r="C4414" s="611"/>
      <c r="D4414" s="612"/>
      <c r="E4414" s="613"/>
      <c r="F4414" s="614"/>
      <c r="J4414" s="612"/>
      <c r="N4414" s="668"/>
      <c r="P4414" s="618"/>
      <c r="Q4414" s="618"/>
      <c r="R4414" s="618"/>
      <c r="S4414" s="618"/>
      <c r="T4414" s="618"/>
      <c r="U4414" s="618"/>
      <c r="V4414" s="618"/>
      <c r="W4414" s="618"/>
      <c r="X4414" s="618"/>
      <c r="Y4414" s="618"/>
      <c r="Z4414" s="618"/>
      <c r="AC4414" s="619"/>
      <c r="AD4414" s="620"/>
      <c r="AJ4414" s="668"/>
      <c r="AO4414" s="612"/>
      <c r="AP4414" s="612"/>
      <c r="AY4414" s="623"/>
      <c r="BD4414" s="611"/>
      <c r="BG4414" s="624"/>
      <c r="BH4414" s="625"/>
      <c r="BI4414" s="672"/>
      <c r="BO4414" s="612"/>
      <c r="BY4414" s="669"/>
      <c r="CA4414" s="669"/>
    </row>
    <row r="4415" spans="3:79" s="610" customFormat="1">
      <c r="C4415" s="611"/>
      <c r="D4415" s="612"/>
      <c r="E4415" s="613"/>
      <c r="F4415" s="614"/>
      <c r="J4415" s="612"/>
      <c r="N4415" s="668"/>
      <c r="P4415" s="618"/>
      <c r="Q4415" s="618"/>
      <c r="R4415" s="618"/>
      <c r="S4415" s="618"/>
      <c r="T4415" s="618"/>
      <c r="U4415" s="618"/>
      <c r="V4415" s="618"/>
      <c r="W4415" s="618"/>
      <c r="X4415" s="618"/>
      <c r="Y4415" s="618"/>
      <c r="Z4415" s="618"/>
      <c r="AC4415" s="619"/>
      <c r="AD4415" s="620"/>
      <c r="AJ4415" s="668"/>
      <c r="AO4415" s="612"/>
      <c r="AP4415" s="612"/>
      <c r="AY4415" s="623"/>
      <c r="BD4415" s="611"/>
      <c r="BG4415" s="624"/>
      <c r="BH4415" s="625"/>
      <c r="BI4415" s="672"/>
      <c r="BO4415" s="612"/>
      <c r="BY4415" s="669"/>
      <c r="CA4415" s="669"/>
    </row>
    <row r="4416" spans="3:79" s="610" customFormat="1">
      <c r="C4416" s="611"/>
      <c r="D4416" s="612"/>
      <c r="E4416" s="613"/>
      <c r="F4416" s="614"/>
      <c r="J4416" s="612"/>
      <c r="N4416" s="668"/>
      <c r="P4416" s="618"/>
      <c r="Q4416" s="618"/>
      <c r="R4416" s="618"/>
      <c r="S4416" s="618"/>
      <c r="T4416" s="618"/>
      <c r="U4416" s="618"/>
      <c r="V4416" s="618"/>
      <c r="W4416" s="618"/>
      <c r="X4416" s="618"/>
      <c r="Y4416" s="618"/>
      <c r="Z4416" s="618"/>
      <c r="AC4416" s="619"/>
      <c r="AD4416" s="620"/>
      <c r="AJ4416" s="668"/>
      <c r="AO4416" s="612"/>
      <c r="AP4416" s="612"/>
      <c r="AY4416" s="623"/>
      <c r="BD4416" s="611"/>
      <c r="BG4416" s="624"/>
      <c r="BH4416" s="625"/>
      <c r="BI4416" s="672"/>
      <c r="BO4416" s="612"/>
      <c r="BY4416" s="669"/>
      <c r="CA4416" s="669"/>
    </row>
    <row r="4417" spans="3:79" s="610" customFormat="1">
      <c r="C4417" s="611"/>
      <c r="D4417" s="612"/>
      <c r="E4417" s="613"/>
      <c r="F4417" s="614"/>
      <c r="J4417" s="612"/>
      <c r="N4417" s="668"/>
      <c r="P4417" s="618"/>
      <c r="Q4417" s="618"/>
      <c r="R4417" s="618"/>
      <c r="S4417" s="618"/>
      <c r="T4417" s="618"/>
      <c r="U4417" s="618"/>
      <c r="V4417" s="618"/>
      <c r="W4417" s="618"/>
      <c r="X4417" s="618"/>
      <c r="Y4417" s="618"/>
      <c r="Z4417" s="618"/>
      <c r="AC4417" s="619"/>
      <c r="AD4417" s="620"/>
      <c r="AJ4417" s="668"/>
      <c r="AO4417" s="612"/>
      <c r="AP4417" s="612"/>
      <c r="AY4417" s="623"/>
      <c r="BD4417" s="611"/>
      <c r="BG4417" s="624"/>
      <c r="BH4417" s="625"/>
      <c r="BI4417" s="672"/>
      <c r="BO4417" s="612"/>
      <c r="BY4417" s="669"/>
      <c r="CA4417" s="669"/>
    </row>
    <row r="4418" spans="3:79" s="610" customFormat="1">
      <c r="C4418" s="611"/>
      <c r="D4418" s="612"/>
      <c r="E4418" s="613"/>
      <c r="F4418" s="614"/>
      <c r="J4418" s="612"/>
      <c r="N4418" s="668"/>
      <c r="P4418" s="618"/>
      <c r="Q4418" s="618"/>
      <c r="R4418" s="618"/>
      <c r="S4418" s="618"/>
      <c r="T4418" s="618"/>
      <c r="U4418" s="618"/>
      <c r="V4418" s="618"/>
      <c r="W4418" s="618"/>
      <c r="X4418" s="618"/>
      <c r="Y4418" s="618"/>
      <c r="Z4418" s="618"/>
      <c r="AC4418" s="619"/>
      <c r="AD4418" s="620"/>
      <c r="AJ4418" s="668"/>
      <c r="AO4418" s="612"/>
      <c r="AP4418" s="612"/>
      <c r="AY4418" s="623"/>
      <c r="BD4418" s="611"/>
      <c r="BG4418" s="624"/>
      <c r="BH4418" s="625"/>
      <c r="BI4418" s="672"/>
      <c r="BO4418" s="612"/>
      <c r="BY4418" s="669"/>
      <c r="CA4418" s="669"/>
    </row>
    <row r="4419" spans="3:79" s="610" customFormat="1">
      <c r="C4419" s="611"/>
      <c r="D4419" s="612"/>
      <c r="E4419" s="613"/>
      <c r="F4419" s="614"/>
      <c r="J4419" s="612"/>
      <c r="N4419" s="668"/>
      <c r="P4419" s="618"/>
      <c r="Q4419" s="618"/>
      <c r="R4419" s="618"/>
      <c r="S4419" s="618"/>
      <c r="T4419" s="618"/>
      <c r="U4419" s="618"/>
      <c r="V4419" s="618"/>
      <c r="W4419" s="618"/>
      <c r="X4419" s="618"/>
      <c r="Y4419" s="618"/>
      <c r="Z4419" s="618"/>
      <c r="AC4419" s="619"/>
      <c r="AD4419" s="620"/>
      <c r="AJ4419" s="668"/>
      <c r="AO4419" s="612"/>
      <c r="AP4419" s="612"/>
      <c r="AY4419" s="623"/>
      <c r="BD4419" s="611"/>
      <c r="BG4419" s="624"/>
      <c r="BH4419" s="625"/>
      <c r="BI4419" s="672"/>
      <c r="BO4419" s="612"/>
      <c r="BY4419" s="669"/>
      <c r="CA4419" s="669"/>
    </row>
    <row r="4420" spans="3:79" s="610" customFormat="1">
      <c r="C4420" s="611"/>
      <c r="D4420" s="612"/>
      <c r="E4420" s="613"/>
      <c r="F4420" s="614"/>
      <c r="J4420" s="612"/>
      <c r="N4420" s="668"/>
      <c r="P4420" s="618"/>
      <c r="Q4420" s="618"/>
      <c r="R4420" s="618"/>
      <c r="S4420" s="618"/>
      <c r="T4420" s="618"/>
      <c r="U4420" s="618"/>
      <c r="V4420" s="618"/>
      <c r="W4420" s="618"/>
      <c r="X4420" s="618"/>
      <c r="Y4420" s="618"/>
      <c r="Z4420" s="618"/>
      <c r="AC4420" s="619"/>
      <c r="AD4420" s="620"/>
      <c r="AJ4420" s="668"/>
      <c r="AO4420" s="612"/>
      <c r="AP4420" s="612"/>
      <c r="AY4420" s="623"/>
      <c r="BD4420" s="611"/>
      <c r="BG4420" s="624"/>
      <c r="BH4420" s="625"/>
      <c r="BI4420" s="672"/>
      <c r="BO4420" s="612"/>
      <c r="BY4420" s="669"/>
      <c r="CA4420" s="669"/>
    </row>
    <row r="4421" spans="3:79" s="610" customFormat="1">
      <c r="C4421" s="611"/>
      <c r="D4421" s="612"/>
      <c r="E4421" s="613"/>
      <c r="F4421" s="614"/>
      <c r="J4421" s="612"/>
      <c r="N4421" s="668"/>
      <c r="P4421" s="618"/>
      <c r="Q4421" s="618"/>
      <c r="R4421" s="618"/>
      <c r="S4421" s="618"/>
      <c r="T4421" s="618"/>
      <c r="U4421" s="618"/>
      <c r="V4421" s="618"/>
      <c r="W4421" s="618"/>
      <c r="X4421" s="618"/>
      <c r="Y4421" s="618"/>
      <c r="Z4421" s="618"/>
      <c r="AC4421" s="619"/>
      <c r="AD4421" s="620"/>
      <c r="AJ4421" s="668"/>
      <c r="AO4421" s="612"/>
      <c r="AP4421" s="612"/>
      <c r="AY4421" s="623"/>
      <c r="BD4421" s="611"/>
      <c r="BG4421" s="624"/>
      <c r="BH4421" s="625"/>
      <c r="BI4421" s="672"/>
      <c r="BO4421" s="612"/>
      <c r="BY4421" s="669"/>
      <c r="CA4421" s="669"/>
    </row>
    <row r="4422" spans="3:79" s="610" customFormat="1">
      <c r="C4422" s="611"/>
      <c r="D4422" s="612"/>
      <c r="E4422" s="613"/>
      <c r="F4422" s="614"/>
      <c r="J4422" s="612"/>
      <c r="N4422" s="668"/>
      <c r="P4422" s="618"/>
      <c r="Q4422" s="618"/>
      <c r="R4422" s="618"/>
      <c r="S4422" s="618"/>
      <c r="T4422" s="618"/>
      <c r="U4422" s="618"/>
      <c r="V4422" s="618"/>
      <c r="W4422" s="618"/>
      <c r="X4422" s="618"/>
      <c r="Y4422" s="618"/>
      <c r="Z4422" s="618"/>
      <c r="AC4422" s="619"/>
      <c r="AD4422" s="620"/>
      <c r="AJ4422" s="668"/>
      <c r="AO4422" s="612"/>
      <c r="AP4422" s="612"/>
      <c r="AY4422" s="623"/>
      <c r="BD4422" s="611"/>
      <c r="BG4422" s="624"/>
      <c r="BH4422" s="625"/>
      <c r="BI4422" s="672"/>
      <c r="BO4422" s="612"/>
      <c r="BY4422" s="669"/>
      <c r="CA4422" s="669"/>
    </row>
    <row r="4423" spans="3:79" s="610" customFormat="1">
      <c r="C4423" s="611"/>
      <c r="D4423" s="612"/>
      <c r="E4423" s="613"/>
      <c r="F4423" s="614"/>
      <c r="J4423" s="612"/>
      <c r="N4423" s="668"/>
      <c r="P4423" s="618"/>
      <c r="Q4423" s="618"/>
      <c r="R4423" s="618"/>
      <c r="S4423" s="618"/>
      <c r="T4423" s="618"/>
      <c r="U4423" s="618"/>
      <c r="V4423" s="618"/>
      <c r="W4423" s="618"/>
      <c r="X4423" s="618"/>
      <c r="Y4423" s="618"/>
      <c r="Z4423" s="618"/>
      <c r="AC4423" s="619"/>
      <c r="AD4423" s="620"/>
      <c r="AJ4423" s="668"/>
      <c r="AO4423" s="612"/>
      <c r="AP4423" s="612"/>
      <c r="AY4423" s="623"/>
      <c r="BD4423" s="611"/>
      <c r="BG4423" s="624"/>
      <c r="BH4423" s="625"/>
      <c r="BI4423" s="672"/>
      <c r="BO4423" s="612"/>
      <c r="BY4423" s="669"/>
      <c r="CA4423" s="669"/>
    </row>
    <row r="4424" spans="3:79" s="610" customFormat="1">
      <c r="C4424" s="611"/>
      <c r="D4424" s="612"/>
      <c r="E4424" s="613"/>
      <c r="F4424" s="614"/>
      <c r="J4424" s="612"/>
      <c r="N4424" s="668"/>
      <c r="P4424" s="618"/>
      <c r="Q4424" s="618"/>
      <c r="R4424" s="618"/>
      <c r="S4424" s="618"/>
      <c r="T4424" s="618"/>
      <c r="U4424" s="618"/>
      <c r="V4424" s="618"/>
      <c r="W4424" s="618"/>
      <c r="X4424" s="618"/>
      <c r="Y4424" s="618"/>
      <c r="Z4424" s="618"/>
      <c r="AC4424" s="619"/>
      <c r="AD4424" s="620"/>
      <c r="AJ4424" s="668"/>
      <c r="AO4424" s="612"/>
      <c r="AP4424" s="612"/>
      <c r="AY4424" s="623"/>
      <c r="BD4424" s="611"/>
      <c r="BG4424" s="624"/>
      <c r="BH4424" s="625"/>
      <c r="BI4424" s="672"/>
      <c r="BO4424" s="612"/>
      <c r="BY4424" s="669"/>
      <c r="CA4424" s="669"/>
    </row>
    <row r="4425" spans="3:79" s="610" customFormat="1">
      <c r="C4425" s="611"/>
      <c r="D4425" s="612"/>
      <c r="E4425" s="613"/>
      <c r="F4425" s="614"/>
      <c r="J4425" s="612"/>
      <c r="N4425" s="668"/>
      <c r="P4425" s="618"/>
      <c r="Q4425" s="618"/>
      <c r="R4425" s="618"/>
      <c r="S4425" s="618"/>
      <c r="T4425" s="618"/>
      <c r="U4425" s="618"/>
      <c r="V4425" s="618"/>
      <c r="W4425" s="618"/>
      <c r="X4425" s="618"/>
      <c r="Y4425" s="618"/>
      <c r="Z4425" s="618"/>
      <c r="AC4425" s="619"/>
      <c r="AD4425" s="620"/>
      <c r="AJ4425" s="668"/>
      <c r="AO4425" s="612"/>
      <c r="AP4425" s="612"/>
      <c r="AY4425" s="623"/>
      <c r="BD4425" s="611"/>
      <c r="BG4425" s="624"/>
      <c r="BH4425" s="625"/>
      <c r="BI4425" s="672"/>
      <c r="BO4425" s="612"/>
      <c r="BY4425" s="669"/>
      <c r="CA4425" s="669"/>
    </row>
    <row r="4426" spans="3:79" s="610" customFormat="1">
      <c r="C4426" s="611"/>
      <c r="D4426" s="612"/>
      <c r="E4426" s="613"/>
      <c r="F4426" s="614"/>
      <c r="J4426" s="612"/>
      <c r="N4426" s="668"/>
      <c r="P4426" s="618"/>
      <c r="Q4426" s="618"/>
      <c r="R4426" s="618"/>
      <c r="S4426" s="618"/>
      <c r="T4426" s="618"/>
      <c r="U4426" s="618"/>
      <c r="V4426" s="618"/>
      <c r="W4426" s="618"/>
      <c r="X4426" s="618"/>
      <c r="Y4426" s="618"/>
      <c r="Z4426" s="618"/>
      <c r="AC4426" s="619"/>
      <c r="AD4426" s="620"/>
      <c r="AJ4426" s="668"/>
      <c r="AO4426" s="612"/>
      <c r="AP4426" s="612"/>
      <c r="AY4426" s="623"/>
      <c r="BD4426" s="611"/>
      <c r="BG4426" s="624"/>
      <c r="BH4426" s="625"/>
      <c r="BI4426" s="672"/>
      <c r="BO4426" s="612"/>
      <c r="BY4426" s="669"/>
      <c r="CA4426" s="669"/>
    </row>
    <row r="4427" spans="3:79" s="610" customFormat="1">
      <c r="C4427" s="611"/>
      <c r="D4427" s="612"/>
      <c r="E4427" s="613"/>
      <c r="F4427" s="614"/>
      <c r="J4427" s="612"/>
      <c r="N4427" s="668"/>
      <c r="P4427" s="618"/>
      <c r="Q4427" s="618"/>
      <c r="R4427" s="618"/>
      <c r="S4427" s="618"/>
      <c r="T4427" s="618"/>
      <c r="U4427" s="618"/>
      <c r="V4427" s="618"/>
      <c r="W4427" s="618"/>
      <c r="X4427" s="618"/>
      <c r="Y4427" s="618"/>
      <c r="Z4427" s="618"/>
      <c r="AC4427" s="619"/>
      <c r="AD4427" s="620"/>
      <c r="AJ4427" s="668"/>
      <c r="AO4427" s="612"/>
      <c r="AP4427" s="612"/>
      <c r="AY4427" s="623"/>
      <c r="BD4427" s="611"/>
      <c r="BG4427" s="624"/>
      <c r="BH4427" s="625"/>
      <c r="BI4427" s="672"/>
      <c r="BO4427" s="612"/>
      <c r="BY4427" s="669"/>
      <c r="CA4427" s="669"/>
    </row>
    <row r="4428" spans="3:79" s="610" customFormat="1">
      <c r="C4428" s="611"/>
      <c r="D4428" s="612"/>
      <c r="E4428" s="613"/>
      <c r="F4428" s="614"/>
      <c r="J4428" s="612"/>
      <c r="N4428" s="668"/>
      <c r="P4428" s="618"/>
      <c r="Q4428" s="618"/>
      <c r="R4428" s="618"/>
      <c r="S4428" s="618"/>
      <c r="T4428" s="618"/>
      <c r="U4428" s="618"/>
      <c r="V4428" s="618"/>
      <c r="W4428" s="618"/>
      <c r="X4428" s="618"/>
      <c r="Y4428" s="618"/>
      <c r="Z4428" s="618"/>
      <c r="AC4428" s="619"/>
      <c r="AD4428" s="620"/>
      <c r="AJ4428" s="668"/>
      <c r="AO4428" s="612"/>
      <c r="AP4428" s="612"/>
      <c r="AY4428" s="623"/>
      <c r="BD4428" s="611"/>
      <c r="BG4428" s="624"/>
      <c r="BH4428" s="625"/>
      <c r="BI4428" s="672"/>
      <c r="BO4428" s="612"/>
      <c r="BY4428" s="669"/>
      <c r="CA4428" s="669"/>
    </row>
    <row r="4429" spans="3:79" s="610" customFormat="1">
      <c r="C4429" s="611"/>
      <c r="D4429" s="612"/>
      <c r="E4429" s="613"/>
      <c r="F4429" s="614"/>
      <c r="J4429" s="612"/>
      <c r="N4429" s="668"/>
      <c r="P4429" s="618"/>
      <c r="Q4429" s="618"/>
      <c r="R4429" s="618"/>
      <c r="S4429" s="618"/>
      <c r="T4429" s="618"/>
      <c r="U4429" s="618"/>
      <c r="V4429" s="618"/>
      <c r="W4429" s="618"/>
      <c r="X4429" s="618"/>
      <c r="Y4429" s="618"/>
      <c r="Z4429" s="618"/>
      <c r="AC4429" s="619"/>
      <c r="AD4429" s="620"/>
      <c r="AJ4429" s="668"/>
      <c r="AO4429" s="612"/>
      <c r="AP4429" s="612"/>
      <c r="AY4429" s="623"/>
      <c r="BD4429" s="611"/>
      <c r="BG4429" s="624"/>
      <c r="BH4429" s="625"/>
      <c r="BI4429" s="672"/>
      <c r="BO4429" s="612"/>
      <c r="BY4429" s="669"/>
      <c r="CA4429" s="669"/>
    </row>
    <row r="4430" spans="3:79" s="610" customFormat="1">
      <c r="C4430" s="611"/>
      <c r="D4430" s="612"/>
      <c r="E4430" s="613"/>
      <c r="F4430" s="614"/>
      <c r="J4430" s="612"/>
      <c r="N4430" s="668"/>
      <c r="P4430" s="618"/>
      <c r="Q4430" s="618"/>
      <c r="R4430" s="618"/>
      <c r="S4430" s="618"/>
      <c r="T4430" s="618"/>
      <c r="U4430" s="618"/>
      <c r="V4430" s="618"/>
      <c r="W4430" s="618"/>
      <c r="X4430" s="618"/>
      <c r="Y4430" s="618"/>
      <c r="Z4430" s="618"/>
      <c r="AC4430" s="619"/>
      <c r="AD4430" s="620"/>
      <c r="AJ4430" s="668"/>
      <c r="AO4430" s="612"/>
      <c r="AP4430" s="612"/>
      <c r="AY4430" s="623"/>
      <c r="BD4430" s="611"/>
      <c r="BG4430" s="624"/>
      <c r="BH4430" s="625"/>
      <c r="BI4430" s="672"/>
      <c r="BO4430" s="612"/>
      <c r="BY4430" s="669"/>
      <c r="CA4430" s="669"/>
    </row>
    <row r="4431" spans="3:79" s="610" customFormat="1">
      <c r="C4431" s="611"/>
      <c r="D4431" s="612"/>
      <c r="E4431" s="613"/>
      <c r="F4431" s="614"/>
      <c r="J4431" s="612"/>
      <c r="N4431" s="668"/>
      <c r="P4431" s="618"/>
      <c r="Q4431" s="618"/>
      <c r="R4431" s="618"/>
      <c r="S4431" s="618"/>
      <c r="T4431" s="618"/>
      <c r="U4431" s="618"/>
      <c r="V4431" s="618"/>
      <c r="W4431" s="618"/>
      <c r="X4431" s="618"/>
      <c r="Y4431" s="618"/>
      <c r="Z4431" s="618"/>
      <c r="AC4431" s="619"/>
      <c r="AD4431" s="620"/>
      <c r="AJ4431" s="668"/>
      <c r="AO4431" s="612"/>
      <c r="AP4431" s="612"/>
      <c r="AY4431" s="623"/>
      <c r="BD4431" s="611"/>
      <c r="BG4431" s="624"/>
      <c r="BH4431" s="625"/>
      <c r="BI4431" s="672"/>
      <c r="BO4431" s="612"/>
      <c r="BY4431" s="669"/>
      <c r="CA4431" s="669"/>
    </row>
    <row r="4432" spans="3:79" s="610" customFormat="1">
      <c r="C4432" s="611"/>
      <c r="D4432" s="612"/>
      <c r="E4432" s="613"/>
      <c r="F4432" s="614"/>
      <c r="J4432" s="612"/>
      <c r="N4432" s="668"/>
      <c r="P4432" s="618"/>
      <c r="Q4432" s="618"/>
      <c r="R4432" s="618"/>
      <c r="S4432" s="618"/>
      <c r="T4432" s="618"/>
      <c r="U4432" s="618"/>
      <c r="V4432" s="618"/>
      <c r="W4432" s="618"/>
      <c r="X4432" s="618"/>
      <c r="Y4432" s="618"/>
      <c r="Z4432" s="618"/>
      <c r="AC4432" s="619"/>
      <c r="AD4432" s="620"/>
      <c r="AJ4432" s="668"/>
      <c r="AO4432" s="612"/>
      <c r="AP4432" s="612"/>
      <c r="AY4432" s="623"/>
      <c r="BD4432" s="611"/>
      <c r="BG4432" s="624"/>
      <c r="BH4432" s="625"/>
      <c r="BI4432" s="672"/>
      <c r="BO4432" s="612"/>
      <c r="BY4432" s="669"/>
      <c r="CA4432" s="669"/>
    </row>
    <row r="4433" spans="3:79" s="610" customFormat="1">
      <c r="C4433" s="611"/>
      <c r="D4433" s="612"/>
      <c r="E4433" s="613"/>
      <c r="F4433" s="614"/>
      <c r="J4433" s="612"/>
      <c r="N4433" s="668"/>
      <c r="P4433" s="618"/>
      <c r="Q4433" s="618"/>
      <c r="R4433" s="618"/>
      <c r="S4433" s="618"/>
      <c r="T4433" s="618"/>
      <c r="U4433" s="618"/>
      <c r="V4433" s="618"/>
      <c r="W4433" s="618"/>
      <c r="X4433" s="618"/>
      <c r="Y4433" s="618"/>
      <c r="Z4433" s="618"/>
      <c r="AC4433" s="619"/>
      <c r="AD4433" s="620"/>
      <c r="AJ4433" s="668"/>
      <c r="AO4433" s="612"/>
      <c r="AP4433" s="612"/>
      <c r="AY4433" s="623"/>
      <c r="BD4433" s="611"/>
      <c r="BG4433" s="624"/>
      <c r="BH4433" s="625"/>
      <c r="BI4433" s="672"/>
      <c r="BO4433" s="612"/>
      <c r="BY4433" s="669"/>
      <c r="CA4433" s="669"/>
    </row>
    <row r="4434" spans="3:79" s="610" customFormat="1">
      <c r="C4434" s="611"/>
      <c r="D4434" s="612"/>
      <c r="E4434" s="613"/>
      <c r="F4434" s="614"/>
      <c r="J4434" s="612"/>
      <c r="N4434" s="668"/>
      <c r="P4434" s="618"/>
      <c r="Q4434" s="618"/>
      <c r="R4434" s="618"/>
      <c r="S4434" s="618"/>
      <c r="T4434" s="618"/>
      <c r="U4434" s="618"/>
      <c r="V4434" s="618"/>
      <c r="W4434" s="618"/>
      <c r="X4434" s="618"/>
      <c r="Y4434" s="618"/>
      <c r="Z4434" s="618"/>
      <c r="AC4434" s="619"/>
      <c r="AD4434" s="620"/>
      <c r="AJ4434" s="668"/>
      <c r="AO4434" s="612"/>
      <c r="AP4434" s="612"/>
      <c r="AY4434" s="623"/>
      <c r="BD4434" s="611"/>
      <c r="BG4434" s="624"/>
      <c r="BH4434" s="625"/>
      <c r="BI4434" s="672"/>
      <c r="BO4434" s="612"/>
      <c r="BY4434" s="669"/>
      <c r="CA4434" s="669"/>
    </row>
    <row r="4435" spans="3:79" s="610" customFormat="1">
      <c r="C4435" s="611"/>
      <c r="D4435" s="612"/>
      <c r="E4435" s="613"/>
      <c r="F4435" s="614"/>
      <c r="J4435" s="612"/>
      <c r="N4435" s="668"/>
      <c r="P4435" s="618"/>
      <c r="Q4435" s="618"/>
      <c r="R4435" s="618"/>
      <c r="S4435" s="618"/>
      <c r="T4435" s="618"/>
      <c r="U4435" s="618"/>
      <c r="V4435" s="618"/>
      <c r="W4435" s="618"/>
      <c r="X4435" s="618"/>
      <c r="Y4435" s="618"/>
      <c r="Z4435" s="618"/>
      <c r="AC4435" s="619"/>
      <c r="AD4435" s="620"/>
      <c r="AJ4435" s="668"/>
      <c r="AO4435" s="612"/>
      <c r="AP4435" s="612"/>
      <c r="AY4435" s="623"/>
      <c r="BD4435" s="611"/>
      <c r="BG4435" s="624"/>
      <c r="BH4435" s="625"/>
      <c r="BI4435" s="672"/>
      <c r="BO4435" s="612"/>
      <c r="BY4435" s="669"/>
      <c r="CA4435" s="669"/>
    </row>
    <row r="4436" spans="3:79" s="610" customFormat="1">
      <c r="C4436" s="611"/>
      <c r="D4436" s="612"/>
      <c r="E4436" s="613"/>
      <c r="F4436" s="614"/>
      <c r="J4436" s="612"/>
      <c r="N4436" s="668"/>
      <c r="P4436" s="618"/>
      <c r="Q4436" s="618"/>
      <c r="R4436" s="618"/>
      <c r="S4436" s="618"/>
      <c r="T4436" s="618"/>
      <c r="U4436" s="618"/>
      <c r="V4436" s="618"/>
      <c r="W4436" s="618"/>
      <c r="X4436" s="618"/>
      <c r="Y4436" s="618"/>
      <c r="Z4436" s="618"/>
      <c r="AC4436" s="619"/>
      <c r="AD4436" s="620"/>
      <c r="AJ4436" s="668"/>
      <c r="AO4436" s="612"/>
      <c r="AP4436" s="612"/>
      <c r="AY4436" s="623"/>
      <c r="BD4436" s="611"/>
      <c r="BG4436" s="624"/>
      <c r="BH4436" s="625"/>
      <c r="BI4436" s="672"/>
      <c r="BO4436" s="612"/>
      <c r="BY4436" s="669"/>
      <c r="CA4436" s="669"/>
    </row>
    <row r="4437" spans="3:79" s="610" customFormat="1">
      <c r="C4437" s="611"/>
      <c r="D4437" s="612"/>
      <c r="E4437" s="613"/>
      <c r="F4437" s="614"/>
      <c r="J4437" s="612"/>
      <c r="N4437" s="668"/>
      <c r="P4437" s="618"/>
      <c r="Q4437" s="618"/>
      <c r="R4437" s="618"/>
      <c r="S4437" s="618"/>
      <c r="T4437" s="618"/>
      <c r="U4437" s="618"/>
      <c r="V4437" s="618"/>
      <c r="W4437" s="618"/>
      <c r="X4437" s="618"/>
      <c r="Y4437" s="618"/>
      <c r="Z4437" s="618"/>
      <c r="AC4437" s="619"/>
      <c r="AD4437" s="620"/>
      <c r="AJ4437" s="668"/>
      <c r="AO4437" s="612"/>
      <c r="AP4437" s="612"/>
      <c r="AY4437" s="623"/>
      <c r="BD4437" s="611"/>
      <c r="BG4437" s="624"/>
      <c r="BH4437" s="625"/>
      <c r="BI4437" s="672"/>
      <c r="BO4437" s="612"/>
      <c r="BY4437" s="669"/>
      <c r="CA4437" s="669"/>
    </row>
    <row r="4438" spans="3:79" s="610" customFormat="1">
      <c r="C4438" s="611"/>
      <c r="D4438" s="612"/>
      <c r="E4438" s="613"/>
      <c r="F4438" s="614"/>
      <c r="J4438" s="612"/>
      <c r="N4438" s="668"/>
      <c r="P4438" s="618"/>
      <c r="Q4438" s="618"/>
      <c r="R4438" s="618"/>
      <c r="S4438" s="618"/>
      <c r="T4438" s="618"/>
      <c r="U4438" s="618"/>
      <c r="V4438" s="618"/>
      <c r="W4438" s="618"/>
      <c r="X4438" s="618"/>
      <c r="Y4438" s="618"/>
      <c r="Z4438" s="618"/>
      <c r="AC4438" s="619"/>
      <c r="AD4438" s="620"/>
      <c r="AJ4438" s="668"/>
      <c r="AO4438" s="612"/>
      <c r="AP4438" s="612"/>
      <c r="AY4438" s="623"/>
      <c r="BD4438" s="611"/>
      <c r="BG4438" s="624"/>
      <c r="BH4438" s="625"/>
      <c r="BI4438" s="672"/>
      <c r="BO4438" s="612"/>
      <c r="BY4438" s="669"/>
      <c r="CA4438" s="669"/>
    </row>
    <row r="4439" spans="3:79" s="610" customFormat="1">
      <c r="C4439" s="611"/>
      <c r="D4439" s="612"/>
      <c r="E4439" s="613"/>
      <c r="F4439" s="614"/>
      <c r="J4439" s="612"/>
      <c r="N4439" s="668"/>
      <c r="P4439" s="618"/>
      <c r="Q4439" s="618"/>
      <c r="R4439" s="618"/>
      <c r="S4439" s="618"/>
      <c r="T4439" s="618"/>
      <c r="U4439" s="618"/>
      <c r="V4439" s="618"/>
      <c r="W4439" s="618"/>
      <c r="X4439" s="618"/>
      <c r="Y4439" s="618"/>
      <c r="Z4439" s="618"/>
      <c r="AC4439" s="619"/>
      <c r="AD4439" s="620"/>
      <c r="AJ4439" s="668"/>
      <c r="AO4439" s="612"/>
      <c r="AP4439" s="612"/>
      <c r="AY4439" s="623"/>
      <c r="BD4439" s="611"/>
      <c r="BG4439" s="624"/>
      <c r="BH4439" s="625"/>
      <c r="BI4439" s="672"/>
      <c r="BO4439" s="612"/>
      <c r="BY4439" s="669"/>
      <c r="CA4439" s="669"/>
    </row>
    <row r="4440" spans="3:79" s="610" customFormat="1">
      <c r="C4440" s="611"/>
      <c r="D4440" s="612"/>
      <c r="E4440" s="613"/>
      <c r="F4440" s="614"/>
      <c r="J4440" s="612"/>
      <c r="N4440" s="668"/>
      <c r="P4440" s="618"/>
      <c r="Q4440" s="618"/>
      <c r="R4440" s="618"/>
      <c r="S4440" s="618"/>
      <c r="T4440" s="618"/>
      <c r="U4440" s="618"/>
      <c r="V4440" s="618"/>
      <c r="W4440" s="618"/>
      <c r="X4440" s="618"/>
      <c r="Y4440" s="618"/>
      <c r="Z4440" s="618"/>
      <c r="AC4440" s="619"/>
      <c r="AD4440" s="620"/>
      <c r="AJ4440" s="668"/>
      <c r="AO4440" s="612"/>
      <c r="AP4440" s="612"/>
      <c r="AY4440" s="623"/>
      <c r="BD4440" s="611"/>
      <c r="BG4440" s="624"/>
      <c r="BH4440" s="625"/>
      <c r="BI4440" s="672"/>
      <c r="BO4440" s="612"/>
      <c r="BY4440" s="669"/>
      <c r="CA4440" s="669"/>
    </row>
    <row r="4441" spans="3:79" s="610" customFormat="1">
      <c r="C4441" s="611"/>
      <c r="D4441" s="612"/>
      <c r="E4441" s="613"/>
      <c r="F4441" s="614"/>
      <c r="J4441" s="612"/>
      <c r="N4441" s="668"/>
      <c r="P4441" s="618"/>
      <c r="Q4441" s="618"/>
      <c r="R4441" s="618"/>
      <c r="S4441" s="618"/>
      <c r="T4441" s="618"/>
      <c r="U4441" s="618"/>
      <c r="V4441" s="618"/>
      <c r="W4441" s="618"/>
      <c r="X4441" s="618"/>
      <c r="Y4441" s="618"/>
      <c r="Z4441" s="618"/>
      <c r="AC4441" s="619"/>
      <c r="AD4441" s="620"/>
      <c r="AJ4441" s="668"/>
      <c r="AO4441" s="612"/>
      <c r="AP4441" s="612"/>
      <c r="AY4441" s="623"/>
      <c r="BD4441" s="611"/>
      <c r="BG4441" s="624"/>
      <c r="BH4441" s="625"/>
      <c r="BI4441" s="672"/>
      <c r="BO4441" s="612"/>
      <c r="BY4441" s="669"/>
      <c r="CA4441" s="669"/>
    </row>
    <row r="4442" spans="3:79" s="610" customFormat="1">
      <c r="C4442" s="611"/>
      <c r="D4442" s="612"/>
      <c r="E4442" s="613"/>
      <c r="F4442" s="614"/>
      <c r="J4442" s="612"/>
      <c r="N4442" s="668"/>
      <c r="P4442" s="618"/>
      <c r="Q4442" s="618"/>
      <c r="R4442" s="618"/>
      <c r="S4442" s="618"/>
      <c r="T4442" s="618"/>
      <c r="U4442" s="618"/>
      <c r="V4442" s="618"/>
      <c r="W4442" s="618"/>
      <c r="X4442" s="618"/>
      <c r="Y4442" s="618"/>
      <c r="Z4442" s="618"/>
      <c r="AC4442" s="619"/>
      <c r="AD4442" s="620"/>
      <c r="AJ4442" s="668"/>
      <c r="AO4442" s="612"/>
      <c r="AP4442" s="612"/>
      <c r="AY4442" s="623"/>
      <c r="BD4442" s="611"/>
      <c r="BG4442" s="624"/>
      <c r="BH4442" s="625"/>
      <c r="BI4442" s="672"/>
      <c r="BO4442" s="612"/>
      <c r="BY4442" s="669"/>
      <c r="CA4442" s="669"/>
    </row>
    <row r="4443" spans="3:79" s="610" customFormat="1">
      <c r="C4443" s="611"/>
      <c r="D4443" s="612"/>
      <c r="E4443" s="613"/>
      <c r="F4443" s="614"/>
      <c r="J4443" s="612"/>
      <c r="N4443" s="668"/>
      <c r="P4443" s="618"/>
      <c r="Q4443" s="618"/>
      <c r="R4443" s="618"/>
      <c r="S4443" s="618"/>
      <c r="T4443" s="618"/>
      <c r="U4443" s="618"/>
      <c r="V4443" s="618"/>
      <c r="W4443" s="618"/>
      <c r="X4443" s="618"/>
      <c r="Y4443" s="618"/>
      <c r="Z4443" s="618"/>
      <c r="AC4443" s="619"/>
      <c r="AD4443" s="620"/>
      <c r="AJ4443" s="668"/>
      <c r="AO4443" s="612"/>
      <c r="AP4443" s="612"/>
      <c r="AY4443" s="623"/>
      <c r="BD4443" s="611"/>
      <c r="BG4443" s="624"/>
      <c r="BH4443" s="625"/>
      <c r="BI4443" s="672"/>
      <c r="BO4443" s="612"/>
      <c r="BY4443" s="669"/>
      <c r="CA4443" s="669"/>
    </row>
    <row r="4444" spans="3:79" s="610" customFormat="1">
      <c r="C4444" s="611"/>
      <c r="D4444" s="612"/>
      <c r="E4444" s="613"/>
      <c r="F4444" s="614"/>
      <c r="J4444" s="612"/>
      <c r="N4444" s="668"/>
      <c r="P4444" s="618"/>
      <c r="Q4444" s="618"/>
      <c r="R4444" s="618"/>
      <c r="S4444" s="618"/>
      <c r="T4444" s="618"/>
      <c r="U4444" s="618"/>
      <c r="V4444" s="618"/>
      <c r="W4444" s="618"/>
      <c r="X4444" s="618"/>
      <c r="Y4444" s="618"/>
      <c r="Z4444" s="618"/>
      <c r="AC4444" s="619"/>
      <c r="AD4444" s="620"/>
      <c r="AJ4444" s="668"/>
      <c r="AO4444" s="612"/>
      <c r="AP4444" s="612"/>
      <c r="AY4444" s="623"/>
      <c r="BD4444" s="611"/>
      <c r="BG4444" s="624"/>
      <c r="BH4444" s="625"/>
      <c r="BI4444" s="672"/>
      <c r="BO4444" s="612"/>
      <c r="BY4444" s="669"/>
      <c r="CA4444" s="669"/>
    </row>
    <row r="4445" spans="3:79" s="610" customFormat="1">
      <c r="C4445" s="611"/>
      <c r="D4445" s="612"/>
      <c r="E4445" s="613"/>
      <c r="F4445" s="614"/>
      <c r="J4445" s="612"/>
      <c r="N4445" s="668"/>
      <c r="P4445" s="618"/>
      <c r="Q4445" s="618"/>
      <c r="R4445" s="618"/>
      <c r="S4445" s="618"/>
      <c r="T4445" s="618"/>
      <c r="U4445" s="618"/>
      <c r="V4445" s="618"/>
      <c r="W4445" s="618"/>
      <c r="X4445" s="618"/>
      <c r="Y4445" s="618"/>
      <c r="Z4445" s="618"/>
      <c r="AC4445" s="619"/>
      <c r="AD4445" s="620"/>
      <c r="AJ4445" s="668"/>
      <c r="AO4445" s="612"/>
      <c r="AP4445" s="612"/>
      <c r="AY4445" s="623"/>
      <c r="BD4445" s="611"/>
      <c r="BG4445" s="624"/>
      <c r="BH4445" s="625"/>
      <c r="BI4445" s="672"/>
      <c r="BO4445" s="612"/>
      <c r="BY4445" s="669"/>
      <c r="CA4445" s="669"/>
    </row>
    <row r="4446" spans="3:79" s="610" customFormat="1">
      <c r="C4446" s="611"/>
      <c r="D4446" s="612"/>
      <c r="E4446" s="613"/>
      <c r="F4446" s="614"/>
      <c r="J4446" s="612"/>
      <c r="N4446" s="668"/>
      <c r="P4446" s="618"/>
      <c r="Q4446" s="618"/>
      <c r="R4446" s="618"/>
      <c r="S4446" s="618"/>
      <c r="T4446" s="618"/>
      <c r="U4446" s="618"/>
      <c r="V4446" s="618"/>
      <c r="W4446" s="618"/>
      <c r="X4446" s="618"/>
      <c r="Y4446" s="618"/>
      <c r="Z4446" s="618"/>
      <c r="AC4446" s="619"/>
      <c r="AD4446" s="620"/>
      <c r="AJ4446" s="668"/>
      <c r="AO4446" s="612"/>
      <c r="AP4446" s="612"/>
      <c r="AY4446" s="623"/>
      <c r="BD4446" s="611"/>
      <c r="BG4446" s="624"/>
      <c r="BH4446" s="625"/>
      <c r="BI4446" s="672"/>
      <c r="BO4446" s="612"/>
      <c r="BY4446" s="669"/>
      <c r="CA4446" s="669"/>
    </row>
    <row r="4447" spans="3:79" s="610" customFormat="1">
      <c r="C4447" s="611"/>
      <c r="D4447" s="612"/>
      <c r="E4447" s="613"/>
      <c r="F4447" s="614"/>
      <c r="J4447" s="612"/>
      <c r="N4447" s="668"/>
      <c r="P4447" s="618"/>
      <c r="Q4447" s="618"/>
      <c r="R4447" s="618"/>
      <c r="S4447" s="618"/>
      <c r="T4447" s="618"/>
      <c r="U4447" s="618"/>
      <c r="V4447" s="618"/>
      <c r="W4447" s="618"/>
      <c r="X4447" s="618"/>
      <c r="Y4447" s="618"/>
      <c r="Z4447" s="618"/>
      <c r="AC4447" s="619"/>
      <c r="AD4447" s="620"/>
      <c r="AJ4447" s="668"/>
      <c r="AO4447" s="612"/>
      <c r="AP4447" s="612"/>
      <c r="AY4447" s="623"/>
      <c r="BD4447" s="611"/>
      <c r="BG4447" s="624"/>
      <c r="BH4447" s="625"/>
      <c r="BI4447" s="672"/>
      <c r="BO4447" s="612"/>
      <c r="BY4447" s="669"/>
      <c r="CA4447" s="669"/>
    </row>
    <row r="4448" spans="3:79" s="610" customFormat="1">
      <c r="C4448" s="611"/>
      <c r="D4448" s="612"/>
      <c r="E4448" s="613"/>
      <c r="F4448" s="614"/>
      <c r="J4448" s="612"/>
      <c r="N4448" s="668"/>
      <c r="P4448" s="618"/>
      <c r="Q4448" s="618"/>
      <c r="R4448" s="618"/>
      <c r="S4448" s="618"/>
      <c r="T4448" s="618"/>
      <c r="U4448" s="618"/>
      <c r="V4448" s="618"/>
      <c r="W4448" s="618"/>
      <c r="X4448" s="618"/>
      <c r="Y4448" s="618"/>
      <c r="Z4448" s="618"/>
      <c r="AC4448" s="619"/>
      <c r="AD4448" s="620"/>
      <c r="AJ4448" s="668"/>
      <c r="AO4448" s="612"/>
      <c r="AP4448" s="612"/>
      <c r="AY4448" s="623"/>
      <c r="BD4448" s="611"/>
      <c r="BG4448" s="624"/>
      <c r="BH4448" s="625"/>
      <c r="BI4448" s="672"/>
      <c r="BO4448" s="612"/>
      <c r="BY4448" s="669"/>
      <c r="CA4448" s="669"/>
    </row>
    <row r="4449" spans="3:79" s="610" customFormat="1">
      <c r="C4449" s="611"/>
      <c r="D4449" s="612"/>
      <c r="E4449" s="613"/>
      <c r="F4449" s="614"/>
      <c r="J4449" s="612"/>
      <c r="N4449" s="668"/>
      <c r="P4449" s="618"/>
      <c r="Q4449" s="618"/>
      <c r="R4449" s="618"/>
      <c r="S4449" s="618"/>
      <c r="T4449" s="618"/>
      <c r="U4449" s="618"/>
      <c r="V4449" s="618"/>
      <c r="W4449" s="618"/>
      <c r="X4449" s="618"/>
      <c r="Y4449" s="618"/>
      <c r="Z4449" s="618"/>
      <c r="AC4449" s="619"/>
      <c r="AD4449" s="620"/>
      <c r="AJ4449" s="668"/>
      <c r="AO4449" s="612"/>
      <c r="AP4449" s="612"/>
      <c r="AY4449" s="623"/>
      <c r="BD4449" s="611"/>
      <c r="BG4449" s="624"/>
      <c r="BH4449" s="625"/>
      <c r="BI4449" s="672"/>
      <c r="BO4449" s="612"/>
      <c r="BY4449" s="669"/>
      <c r="CA4449" s="669"/>
    </row>
    <row r="4450" spans="3:79" s="610" customFormat="1">
      <c r="C4450" s="611"/>
      <c r="D4450" s="612"/>
      <c r="E4450" s="613"/>
      <c r="F4450" s="614"/>
      <c r="J4450" s="612"/>
      <c r="N4450" s="668"/>
      <c r="P4450" s="618"/>
      <c r="Q4450" s="618"/>
      <c r="R4450" s="618"/>
      <c r="S4450" s="618"/>
      <c r="T4450" s="618"/>
      <c r="U4450" s="618"/>
      <c r="V4450" s="618"/>
      <c r="W4450" s="618"/>
      <c r="X4450" s="618"/>
      <c r="Y4450" s="618"/>
      <c r="Z4450" s="618"/>
      <c r="AC4450" s="619"/>
      <c r="AD4450" s="620"/>
      <c r="AJ4450" s="668"/>
      <c r="AO4450" s="612"/>
      <c r="AP4450" s="612"/>
      <c r="AY4450" s="623"/>
      <c r="BD4450" s="611"/>
      <c r="BG4450" s="624"/>
      <c r="BH4450" s="625"/>
      <c r="BI4450" s="672"/>
      <c r="BO4450" s="612"/>
      <c r="BY4450" s="669"/>
      <c r="CA4450" s="669"/>
    </row>
    <row r="4451" spans="3:79" s="610" customFormat="1">
      <c r="C4451" s="611"/>
      <c r="D4451" s="612"/>
      <c r="E4451" s="613"/>
      <c r="F4451" s="614"/>
      <c r="J4451" s="612"/>
      <c r="N4451" s="668"/>
      <c r="P4451" s="618"/>
      <c r="Q4451" s="618"/>
      <c r="R4451" s="618"/>
      <c r="S4451" s="618"/>
      <c r="T4451" s="618"/>
      <c r="U4451" s="618"/>
      <c r="V4451" s="618"/>
      <c r="W4451" s="618"/>
      <c r="X4451" s="618"/>
      <c r="Y4451" s="618"/>
      <c r="Z4451" s="618"/>
      <c r="AC4451" s="619"/>
      <c r="AD4451" s="620"/>
      <c r="AJ4451" s="668"/>
      <c r="AO4451" s="612"/>
      <c r="AP4451" s="612"/>
      <c r="AY4451" s="623"/>
      <c r="BD4451" s="611"/>
      <c r="BG4451" s="624"/>
      <c r="BH4451" s="625"/>
      <c r="BI4451" s="672"/>
      <c r="BO4451" s="612"/>
      <c r="BY4451" s="669"/>
      <c r="CA4451" s="669"/>
    </row>
    <row r="4452" spans="3:79" s="610" customFormat="1">
      <c r="C4452" s="611"/>
      <c r="D4452" s="612"/>
      <c r="E4452" s="613"/>
      <c r="F4452" s="614"/>
      <c r="J4452" s="612"/>
      <c r="N4452" s="668"/>
      <c r="P4452" s="618"/>
      <c r="Q4452" s="618"/>
      <c r="R4452" s="618"/>
      <c r="S4452" s="618"/>
      <c r="T4452" s="618"/>
      <c r="U4452" s="618"/>
      <c r="V4452" s="618"/>
      <c r="W4452" s="618"/>
      <c r="X4452" s="618"/>
      <c r="Y4452" s="618"/>
      <c r="Z4452" s="618"/>
      <c r="AC4452" s="619"/>
      <c r="AD4452" s="620"/>
      <c r="AJ4452" s="668"/>
      <c r="AO4452" s="612"/>
      <c r="AP4452" s="612"/>
      <c r="AY4452" s="623"/>
      <c r="BD4452" s="611"/>
      <c r="BG4452" s="624"/>
      <c r="BH4452" s="625"/>
      <c r="BI4452" s="672"/>
      <c r="BO4452" s="612"/>
      <c r="BY4452" s="669"/>
      <c r="CA4452" s="669"/>
    </row>
    <row r="4453" spans="3:79" s="610" customFormat="1">
      <c r="C4453" s="611"/>
      <c r="D4453" s="612"/>
      <c r="E4453" s="613"/>
      <c r="F4453" s="614"/>
      <c r="J4453" s="612"/>
      <c r="N4453" s="668"/>
      <c r="P4453" s="618"/>
      <c r="Q4453" s="618"/>
      <c r="R4453" s="618"/>
      <c r="S4453" s="618"/>
      <c r="T4453" s="618"/>
      <c r="U4453" s="618"/>
      <c r="V4453" s="618"/>
      <c r="W4453" s="618"/>
      <c r="X4453" s="618"/>
      <c r="Y4453" s="618"/>
      <c r="Z4453" s="618"/>
      <c r="AC4453" s="619"/>
      <c r="AD4453" s="620"/>
      <c r="AJ4453" s="668"/>
      <c r="AO4453" s="612"/>
      <c r="AP4453" s="612"/>
      <c r="AY4453" s="623"/>
      <c r="BD4453" s="611"/>
      <c r="BG4453" s="624"/>
      <c r="BH4453" s="625"/>
      <c r="BI4453" s="672"/>
      <c r="BO4453" s="612"/>
      <c r="BY4453" s="669"/>
      <c r="CA4453" s="669"/>
    </row>
    <row r="4454" spans="3:79" s="610" customFormat="1">
      <c r="C4454" s="611"/>
      <c r="D4454" s="612"/>
      <c r="E4454" s="613"/>
      <c r="F4454" s="614"/>
      <c r="J4454" s="612"/>
      <c r="N4454" s="668"/>
      <c r="P4454" s="618"/>
      <c r="Q4454" s="618"/>
      <c r="R4454" s="618"/>
      <c r="S4454" s="618"/>
      <c r="T4454" s="618"/>
      <c r="U4454" s="618"/>
      <c r="V4454" s="618"/>
      <c r="W4454" s="618"/>
      <c r="X4454" s="618"/>
      <c r="Y4454" s="618"/>
      <c r="Z4454" s="618"/>
      <c r="AC4454" s="619"/>
      <c r="AD4454" s="620"/>
      <c r="AJ4454" s="668"/>
      <c r="AO4454" s="612"/>
      <c r="AP4454" s="612"/>
      <c r="AY4454" s="623"/>
      <c r="BD4454" s="611"/>
      <c r="BG4454" s="624"/>
      <c r="BH4454" s="625"/>
      <c r="BI4454" s="672"/>
      <c r="BO4454" s="612"/>
      <c r="BY4454" s="669"/>
      <c r="CA4454" s="669"/>
    </row>
    <row r="4455" spans="3:79" s="610" customFormat="1">
      <c r="C4455" s="611"/>
      <c r="D4455" s="612"/>
      <c r="E4455" s="613"/>
      <c r="F4455" s="614"/>
      <c r="J4455" s="612"/>
      <c r="N4455" s="668"/>
      <c r="P4455" s="618"/>
      <c r="Q4455" s="618"/>
      <c r="R4455" s="618"/>
      <c r="S4455" s="618"/>
      <c r="T4455" s="618"/>
      <c r="U4455" s="618"/>
      <c r="V4455" s="618"/>
      <c r="W4455" s="618"/>
      <c r="X4455" s="618"/>
      <c r="Y4455" s="618"/>
      <c r="Z4455" s="618"/>
      <c r="AC4455" s="619"/>
      <c r="AD4455" s="620"/>
      <c r="AJ4455" s="668"/>
      <c r="AO4455" s="612"/>
      <c r="AP4455" s="612"/>
      <c r="AY4455" s="623"/>
      <c r="BD4455" s="611"/>
      <c r="BG4455" s="624"/>
      <c r="BH4455" s="625"/>
      <c r="BI4455" s="672"/>
      <c r="BO4455" s="612"/>
      <c r="BY4455" s="669"/>
      <c r="CA4455" s="669"/>
    </row>
    <row r="4456" spans="3:79" s="610" customFormat="1">
      <c r="C4456" s="611"/>
      <c r="D4456" s="612"/>
      <c r="E4456" s="613"/>
      <c r="F4456" s="614"/>
      <c r="J4456" s="612"/>
      <c r="N4456" s="668"/>
      <c r="P4456" s="618"/>
      <c r="Q4456" s="618"/>
      <c r="R4456" s="618"/>
      <c r="S4456" s="618"/>
      <c r="T4456" s="618"/>
      <c r="U4456" s="618"/>
      <c r="V4456" s="618"/>
      <c r="W4456" s="618"/>
      <c r="X4456" s="618"/>
      <c r="Y4456" s="618"/>
      <c r="Z4456" s="618"/>
      <c r="AC4456" s="619"/>
      <c r="AD4456" s="620"/>
      <c r="AJ4456" s="668"/>
      <c r="AO4456" s="612"/>
      <c r="AP4456" s="612"/>
      <c r="AY4456" s="623"/>
      <c r="BD4456" s="611"/>
      <c r="BG4456" s="624"/>
      <c r="BH4456" s="625"/>
      <c r="BI4456" s="672"/>
      <c r="BO4456" s="612"/>
      <c r="BY4456" s="669"/>
      <c r="CA4456" s="669"/>
    </row>
    <row r="4457" spans="3:79" s="610" customFormat="1">
      <c r="C4457" s="611"/>
      <c r="D4457" s="612"/>
      <c r="E4457" s="613"/>
      <c r="F4457" s="614"/>
      <c r="J4457" s="612"/>
      <c r="N4457" s="668"/>
      <c r="P4457" s="618"/>
      <c r="Q4457" s="618"/>
      <c r="R4457" s="618"/>
      <c r="S4457" s="618"/>
      <c r="T4457" s="618"/>
      <c r="U4457" s="618"/>
      <c r="V4457" s="618"/>
      <c r="W4457" s="618"/>
      <c r="X4457" s="618"/>
      <c r="Y4457" s="618"/>
      <c r="Z4457" s="618"/>
      <c r="AC4457" s="619"/>
      <c r="AD4457" s="620"/>
      <c r="AJ4457" s="668"/>
      <c r="AO4457" s="612"/>
      <c r="AP4457" s="612"/>
      <c r="AY4457" s="623"/>
      <c r="BD4457" s="611"/>
      <c r="BG4457" s="624"/>
      <c r="BH4457" s="625"/>
      <c r="BI4457" s="672"/>
      <c r="BO4457" s="612"/>
      <c r="BY4457" s="669"/>
      <c r="CA4457" s="669"/>
    </row>
    <row r="4458" spans="3:79" s="610" customFormat="1">
      <c r="C4458" s="611"/>
      <c r="D4458" s="612"/>
      <c r="E4458" s="613"/>
      <c r="F4458" s="614"/>
      <c r="J4458" s="612"/>
      <c r="N4458" s="668"/>
      <c r="P4458" s="618"/>
      <c r="Q4458" s="618"/>
      <c r="R4458" s="618"/>
      <c r="S4458" s="618"/>
      <c r="T4458" s="618"/>
      <c r="U4458" s="618"/>
      <c r="V4458" s="618"/>
      <c r="W4458" s="618"/>
      <c r="X4458" s="618"/>
      <c r="Y4458" s="618"/>
      <c r="Z4458" s="618"/>
      <c r="AC4458" s="619"/>
      <c r="AD4458" s="620"/>
      <c r="AJ4458" s="668"/>
      <c r="AO4458" s="612"/>
      <c r="AP4458" s="612"/>
      <c r="AY4458" s="623"/>
      <c r="BD4458" s="611"/>
      <c r="BG4458" s="624"/>
      <c r="BH4458" s="625"/>
      <c r="BI4458" s="672"/>
      <c r="BO4458" s="612"/>
      <c r="BY4458" s="669"/>
      <c r="CA4458" s="669"/>
    </row>
    <row r="4459" spans="3:79" s="610" customFormat="1">
      <c r="C4459" s="611"/>
      <c r="D4459" s="612"/>
      <c r="E4459" s="613"/>
      <c r="F4459" s="614"/>
      <c r="J4459" s="612"/>
      <c r="N4459" s="668"/>
      <c r="P4459" s="618"/>
      <c r="Q4459" s="618"/>
      <c r="R4459" s="618"/>
      <c r="S4459" s="618"/>
      <c r="T4459" s="618"/>
      <c r="U4459" s="618"/>
      <c r="V4459" s="618"/>
      <c r="W4459" s="618"/>
      <c r="X4459" s="618"/>
      <c r="Y4459" s="618"/>
      <c r="Z4459" s="618"/>
      <c r="AC4459" s="619"/>
      <c r="AD4459" s="620"/>
      <c r="AJ4459" s="668"/>
      <c r="AO4459" s="612"/>
      <c r="AP4459" s="612"/>
      <c r="AY4459" s="623"/>
      <c r="BD4459" s="611"/>
      <c r="BG4459" s="624"/>
      <c r="BH4459" s="625"/>
      <c r="BI4459" s="672"/>
      <c r="BO4459" s="612"/>
      <c r="BY4459" s="669"/>
      <c r="CA4459" s="669"/>
    </row>
    <row r="4460" spans="3:79" s="610" customFormat="1">
      <c r="C4460" s="611"/>
      <c r="D4460" s="612"/>
      <c r="E4460" s="613"/>
      <c r="F4460" s="614"/>
      <c r="J4460" s="612"/>
      <c r="N4460" s="668"/>
      <c r="P4460" s="618"/>
      <c r="Q4460" s="618"/>
      <c r="R4460" s="618"/>
      <c r="S4460" s="618"/>
      <c r="T4460" s="618"/>
      <c r="U4460" s="618"/>
      <c r="V4460" s="618"/>
      <c r="W4460" s="618"/>
      <c r="X4460" s="618"/>
      <c r="Y4460" s="618"/>
      <c r="Z4460" s="618"/>
      <c r="AC4460" s="619"/>
      <c r="AD4460" s="620"/>
      <c r="AJ4460" s="668"/>
      <c r="AO4460" s="612"/>
      <c r="AP4460" s="612"/>
      <c r="AY4460" s="623"/>
      <c r="BD4460" s="611"/>
      <c r="BG4460" s="624"/>
      <c r="BH4460" s="625"/>
      <c r="BI4460" s="672"/>
      <c r="BO4460" s="612"/>
      <c r="BY4460" s="669"/>
      <c r="CA4460" s="669"/>
    </row>
    <row r="4461" spans="3:79" s="610" customFormat="1">
      <c r="C4461" s="611"/>
      <c r="D4461" s="612"/>
      <c r="E4461" s="613"/>
      <c r="F4461" s="614"/>
      <c r="J4461" s="612"/>
      <c r="N4461" s="668"/>
      <c r="P4461" s="618"/>
      <c r="Q4461" s="618"/>
      <c r="R4461" s="618"/>
      <c r="S4461" s="618"/>
      <c r="T4461" s="618"/>
      <c r="U4461" s="618"/>
      <c r="V4461" s="618"/>
      <c r="W4461" s="618"/>
      <c r="X4461" s="618"/>
      <c r="Y4461" s="618"/>
      <c r="Z4461" s="618"/>
      <c r="AC4461" s="619"/>
      <c r="AD4461" s="620"/>
      <c r="AJ4461" s="668"/>
      <c r="AO4461" s="612"/>
      <c r="AP4461" s="612"/>
      <c r="AY4461" s="623"/>
      <c r="BD4461" s="611"/>
      <c r="BG4461" s="624"/>
      <c r="BH4461" s="625"/>
      <c r="BI4461" s="672"/>
      <c r="BO4461" s="612"/>
      <c r="BY4461" s="669"/>
      <c r="CA4461" s="669"/>
    </row>
    <row r="4462" spans="3:79" s="610" customFormat="1">
      <c r="C4462" s="611"/>
      <c r="D4462" s="612"/>
      <c r="E4462" s="613"/>
      <c r="F4462" s="614"/>
      <c r="J4462" s="612"/>
      <c r="N4462" s="668"/>
      <c r="P4462" s="618"/>
      <c r="Q4462" s="618"/>
      <c r="R4462" s="618"/>
      <c r="S4462" s="618"/>
      <c r="T4462" s="618"/>
      <c r="U4462" s="618"/>
      <c r="V4462" s="618"/>
      <c r="W4462" s="618"/>
      <c r="X4462" s="618"/>
      <c r="Y4462" s="618"/>
      <c r="Z4462" s="618"/>
      <c r="AC4462" s="619"/>
      <c r="AD4462" s="620"/>
      <c r="AJ4462" s="668"/>
      <c r="AO4462" s="612"/>
      <c r="AP4462" s="612"/>
      <c r="AY4462" s="623"/>
      <c r="BD4462" s="611"/>
      <c r="BG4462" s="624"/>
      <c r="BH4462" s="625"/>
      <c r="BI4462" s="672"/>
      <c r="BO4462" s="612"/>
      <c r="BY4462" s="669"/>
      <c r="CA4462" s="669"/>
    </row>
    <row r="4463" spans="3:79" s="610" customFormat="1">
      <c r="C4463" s="611"/>
      <c r="D4463" s="612"/>
      <c r="E4463" s="613"/>
      <c r="F4463" s="614"/>
      <c r="J4463" s="612"/>
      <c r="N4463" s="668"/>
      <c r="P4463" s="618"/>
      <c r="Q4463" s="618"/>
      <c r="R4463" s="618"/>
      <c r="S4463" s="618"/>
      <c r="T4463" s="618"/>
      <c r="U4463" s="618"/>
      <c r="V4463" s="618"/>
      <c r="W4463" s="618"/>
      <c r="X4463" s="618"/>
      <c r="Y4463" s="618"/>
      <c r="Z4463" s="618"/>
      <c r="AC4463" s="619"/>
      <c r="AD4463" s="620"/>
      <c r="AJ4463" s="668"/>
      <c r="AO4463" s="612"/>
      <c r="AP4463" s="612"/>
      <c r="AY4463" s="623"/>
      <c r="BD4463" s="611"/>
      <c r="BG4463" s="624"/>
      <c r="BH4463" s="625"/>
      <c r="BI4463" s="672"/>
      <c r="BO4463" s="612"/>
      <c r="BY4463" s="669"/>
      <c r="CA4463" s="669"/>
    </row>
    <row r="4464" spans="3:79" s="610" customFormat="1">
      <c r="C4464" s="611"/>
      <c r="D4464" s="612"/>
      <c r="E4464" s="613"/>
      <c r="F4464" s="614"/>
      <c r="J4464" s="612"/>
      <c r="N4464" s="668"/>
      <c r="P4464" s="618"/>
      <c r="Q4464" s="618"/>
      <c r="R4464" s="618"/>
      <c r="S4464" s="618"/>
      <c r="T4464" s="618"/>
      <c r="U4464" s="618"/>
      <c r="V4464" s="618"/>
      <c r="W4464" s="618"/>
      <c r="X4464" s="618"/>
      <c r="Y4464" s="618"/>
      <c r="Z4464" s="618"/>
      <c r="AC4464" s="619"/>
      <c r="AD4464" s="620"/>
      <c r="AJ4464" s="668"/>
      <c r="AO4464" s="612"/>
      <c r="AP4464" s="612"/>
      <c r="AY4464" s="623"/>
      <c r="BD4464" s="611"/>
      <c r="BG4464" s="624"/>
      <c r="BH4464" s="625"/>
      <c r="BI4464" s="672"/>
      <c r="BO4464" s="612"/>
      <c r="BY4464" s="669"/>
      <c r="CA4464" s="669"/>
    </row>
    <row r="4465" spans="3:79" s="610" customFormat="1">
      <c r="C4465" s="611"/>
      <c r="D4465" s="612"/>
      <c r="E4465" s="613"/>
      <c r="F4465" s="614"/>
      <c r="J4465" s="612"/>
      <c r="N4465" s="668"/>
      <c r="P4465" s="618"/>
      <c r="Q4465" s="618"/>
      <c r="R4465" s="618"/>
      <c r="S4465" s="618"/>
      <c r="T4465" s="618"/>
      <c r="U4465" s="618"/>
      <c r="V4465" s="618"/>
      <c r="W4465" s="618"/>
      <c r="X4465" s="618"/>
      <c r="Y4465" s="618"/>
      <c r="Z4465" s="618"/>
      <c r="AC4465" s="619"/>
      <c r="AD4465" s="620"/>
      <c r="AJ4465" s="668"/>
      <c r="AO4465" s="612"/>
      <c r="AP4465" s="612"/>
      <c r="AY4465" s="623"/>
      <c r="BD4465" s="611"/>
      <c r="BG4465" s="624"/>
      <c r="BH4465" s="625"/>
      <c r="BI4465" s="672"/>
      <c r="BO4465" s="612"/>
      <c r="BY4465" s="669"/>
      <c r="CA4465" s="669"/>
    </row>
    <row r="4466" spans="3:79" s="610" customFormat="1">
      <c r="C4466" s="611"/>
      <c r="D4466" s="612"/>
      <c r="E4466" s="613"/>
      <c r="F4466" s="614"/>
      <c r="J4466" s="612"/>
      <c r="N4466" s="668"/>
      <c r="P4466" s="618"/>
      <c r="Q4466" s="618"/>
      <c r="R4466" s="618"/>
      <c r="S4466" s="618"/>
      <c r="T4466" s="618"/>
      <c r="U4466" s="618"/>
      <c r="V4466" s="618"/>
      <c r="W4466" s="618"/>
      <c r="X4466" s="618"/>
      <c r="Y4466" s="618"/>
      <c r="Z4466" s="618"/>
      <c r="AC4466" s="619"/>
      <c r="AD4466" s="620"/>
      <c r="AJ4466" s="668"/>
      <c r="AO4466" s="612"/>
      <c r="AP4466" s="612"/>
      <c r="AY4466" s="623"/>
      <c r="BD4466" s="611"/>
      <c r="BG4466" s="624"/>
      <c r="BH4466" s="625"/>
      <c r="BI4466" s="672"/>
      <c r="BO4466" s="612"/>
      <c r="BY4466" s="669"/>
      <c r="CA4466" s="669"/>
    </row>
    <row r="4467" spans="3:79" s="610" customFormat="1">
      <c r="C4467" s="611"/>
      <c r="D4467" s="612"/>
      <c r="E4467" s="613"/>
      <c r="F4467" s="614"/>
      <c r="J4467" s="612"/>
      <c r="N4467" s="668"/>
      <c r="P4467" s="618"/>
      <c r="Q4467" s="618"/>
      <c r="R4467" s="618"/>
      <c r="S4467" s="618"/>
      <c r="T4467" s="618"/>
      <c r="U4467" s="618"/>
      <c r="V4467" s="618"/>
      <c r="W4467" s="618"/>
      <c r="X4467" s="618"/>
      <c r="Y4467" s="618"/>
      <c r="Z4467" s="618"/>
      <c r="AC4467" s="619"/>
      <c r="AD4467" s="620"/>
      <c r="AJ4467" s="668"/>
      <c r="AO4467" s="612"/>
      <c r="AP4467" s="612"/>
      <c r="AY4467" s="623"/>
      <c r="BD4467" s="611"/>
      <c r="BG4467" s="624"/>
      <c r="BH4467" s="625"/>
      <c r="BI4467" s="672"/>
      <c r="BO4467" s="612"/>
      <c r="BY4467" s="669"/>
      <c r="CA4467" s="669"/>
    </row>
    <row r="4468" spans="3:79" s="610" customFormat="1">
      <c r="C4468" s="611"/>
      <c r="D4468" s="612"/>
      <c r="E4468" s="613"/>
      <c r="F4468" s="614"/>
      <c r="J4468" s="612"/>
      <c r="N4468" s="668"/>
      <c r="P4468" s="618"/>
      <c r="Q4468" s="618"/>
      <c r="R4468" s="618"/>
      <c r="S4468" s="618"/>
      <c r="T4468" s="618"/>
      <c r="U4468" s="618"/>
      <c r="V4468" s="618"/>
      <c r="W4468" s="618"/>
      <c r="X4468" s="618"/>
      <c r="Y4468" s="618"/>
      <c r="Z4468" s="618"/>
      <c r="AC4468" s="619"/>
      <c r="AD4468" s="620"/>
      <c r="AJ4468" s="668"/>
      <c r="AO4468" s="612"/>
      <c r="AP4468" s="612"/>
      <c r="AY4468" s="623"/>
      <c r="BD4468" s="611"/>
      <c r="BG4468" s="624"/>
      <c r="BH4468" s="625"/>
      <c r="BI4468" s="672"/>
      <c r="BO4468" s="612"/>
      <c r="BY4468" s="669"/>
      <c r="CA4468" s="669"/>
    </row>
    <row r="4469" spans="3:79" s="610" customFormat="1">
      <c r="C4469" s="611"/>
      <c r="D4469" s="612"/>
      <c r="E4469" s="613"/>
      <c r="F4469" s="614"/>
      <c r="J4469" s="612"/>
      <c r="N4469" s="668"/>
      <c r="P4469" s="618"/>
      <c r="Q4469" s="618"/>
      <c r="R4469" s="618"/>
      <c r="S4469" s="618"/>
      <c r="T4469" s="618"/>
      <c r="U4469" s="618"/>
      <c r="V4469" s="618"/>
      <c r="W4469" s="618"/>
      <c r="X4469" s="618"/>
      <c r="Y4469" s="618"/>
      <c r="Z4469" s="618"/>
      <c r="AC4469" s="619"/>
      <c r="AD4469" s="620"/>
      <c r="AJ4469" s="668"/>
      <c r="AO4469" s="612"/>
      <c r="AP4469" s="612"/>
      <c r="AY4469" s="623"/>
      <c r="BD4469" s="611"/>
      <c r="BG4469" s="624"/>
      <c r="BH4469" s="625"/>
      <c r="BI4469" s="672"/>
      <c r="BO4469" s="612"/>
      <c r="BY4469" s="669"/>
      <c r="CA4469" s="669"/>
    </row>
    <row r="4470" spans="3:79" s="610" customFormat="1">
      <c r="C4470" s="611"/>
      <c r="D4470" s="612"/>
      <c r="E4470" s="613"/>
      <c r="F4470" s="614"/>
      <c r="J4470" s="612"/>
      <c r="N4470" s="668"/>
      <c r="P4470" s="618"/>
      <c r="Q4470" s="618"/>
      <c r="R4470" s="618"/>
      <c r="S4470" s="618"/>
      <c r="T4470" s="618"/>
      <c r="U4470" s="618"/>
      <c r="V4470" s="618"/>
      <c r="W4470" s="618"/>
      <c r="X4470" s="618"/>
      <c r="Y4470" s="618"/>
      <c r="Z4470" s="618"/>
      <c r="AC4470" s="619"/>
      <c r="AD4470" s="620"/>
      <c r="AJ4470" s="668"/>
      <c r="AO4470" s="612"/>
      <c r="AP4470" s="612"/>
      <c r="AY4470" s="623"/>
      <c r="BD4470" s="611"/>
      <c r="BG4470" s="624"/>
      <c r="BH4470" s="625"/>
      <c r="BI4470" s="672"/>
      <c r="BO4470" s="612"/>
      <c r="BY4470" s="669"/>
      <c r="CA4470" s="669"/>
    </row>
    <row r="4471" spans="3:79" s="610" customFormat="1">
      <c r="C4471" s="611"/>
      <c r="D4471" s="612"/>
      <c r="E4471" s="613"/>
      <c r="F4471" s="614"/>
      <c r="J4471" s="612"/>
      <c r="N4471" s="668"/>
      <c r="P4471" s="618"/>
      <c r="Q4471" s="618"/>
      <c r="R4471" s="618"/>
      <c r="S4471" s="618"/>
      <c r="T4471" s="618"/>
      <c r="U4471" s="618"/>
      <c r="V4471" s="618"/>
      <c r="W4471" s="618"/>
      <c r="X4471" s="618"/>
      <c r="Y4471" s="618"/>
      <c r="Z4471" s="618"/>
      <c r="AC4471" s="619"/>
      <c r="AD4471" s="620"/>
      <c r="AJ4471" s="668"/>
      <c r="AO4471" s="612"/>
      <c r="AP4471" s="612"/>
      <c r="AY4471" s="623"/>
      <c r="BD4471" s="611"/>
      <c r="BG4471" s="624"/>
      <c r="BH4471" s="625"/>
      <c r="BI4471" s="672"/>
      <c r="BO4471" s="612"/>
      <c r="BY4471" s="669"/>
      <c r="CA4471" s="669"/>
    </row>
    <row r="4472" spans="3:79" s="610" customFormat="1">
      <c r="C4472" s="611"/>
      <c r="D4472" s="612"/>
      <c r="E4472" s="613"/>
      <c r="F4472" s="614"/>
      <c r="J4472" s="612"/>
      <c r="N4472" s="668"/>
      <c r="P4472" s="618"/>
      <c r="Q4472" s="618"/>
      <c r="R4472" s="618"/>
      <c r="S4472" s="618"/>
      <c r="T4472" s="618"/>
      <c r="U4472" s="618"/>
      <c r="V4472" s="618"/>
      <c r="W4472" s="618"/>
      <c r="X4472" s="618"/>
      <c r="Y4472" s="618"/>
      <c r="Z4472" s="618"/>
      <c r="AC4472" s="619"/>
      <c r="AD4472" s="620"/>
      <c r="AJ4472" s="668"/>
      <c r="AO4472" s="612"/>
      <c r="AP4472" s="612"/>
      <c r="AY4472" s="623"/>
      <c r="BD4472" s="611"/>
      <c r="BG4472" s="624"/>
      <c r="BH4472" s="625"/>
      <c r="BI4472" s="672"/>
      <c r="BO4472" s="612"/>
      <c r="BY4472" s="669"/>
      <c r="CA4472" s="669"/>
    </row>
    <row r="4473" spans="3:79" s="610" customFormat="1">
      <c r="C4473" s="611"/>
      <c r="D4473" s="612"/>
      <c r="E4473" s="613"/>
      <c r="F4473" s="614"/>
      <c r="J4473" s="612"/>
      <c r="N4473" s="668"/>
      <c r="P4473" s="618"/>
      <c r="Q4473" s="618"/>
      <c r="R4473" s="618"/>
      <c r="S4473" s="618"/>
      <c r="T4473" s="618"/>
      <c r="U4473" s="618"/>
      <c r="V4473" s="618"/>
      <c r="W4473" s="618"/>
      <c r="X4473" s="618"/>
      <c r="Y4473" s="618"/>
      <c r="Z4473" s="618"/>
      <c r="AC4473" s="619"/>
      <c r="AD4473" s="620"/>
      <c r="AJ4473" s="668"/>
      <c r="AO4473" s="612"/>
      <c r="AP4473" s="612"/>
      <c r="AY4473" s="623"/>
      <c r="BD4473" s="611"/>
      <c r="BG4473" s="624"/>
      <c r="BH4473" s="625"/>
      <c r="BI4473" s="672"/>
      <c r="BO4473" s="612"/>
      <c r="BY4473" s="669"/>
      <c r="CA4473" s="669"/>
    </row>
    <row r="4474" spans="3:79" s="610" customFormat="1">
      <c r="C4474" s="611"/>
      <c r="D4474" s="612"/>
      <c r="E4474" s="613"/>
      <c r="F4474" s="614"/>
      <c r="J4474" s="612"/>
      <c r="N4474" s="668"/>
      <c r="P4474" s="618"/>
      <c r="Q4474" s="618"/>
      <c r="R4474" s="618"/>
      <c r="S4474" s="618"/>
      <c r="T4474" s="618"/>
      <c r="U4474" s="618"/>
      <c r="V4474" s="618"/>
      <c r="W4474" s="618"/>
      <c r="X4474" s="618"/>
      <c r="Y4474" s="618"/>
      <c r="Z4474" s="618"/>
      <c r="AC4474" s="619"/>
      <c r="AD4474" s="620"/>
      <c r="AJ4474" s="668"/>
      <c r="AO4474" s="612"/>
      <c r="AP4474" s="612"/>
      <c r="AY4474" s="623"/>
      <c r="BD4474" s="611"/>
      <c r="BG4474" s="624"/>
      <c r="BH4474" s="625"/>
      <c r="BI4474" s="672"/>
      <c r="BO4474" s="612"/>
      <c r="BY4474" s="669"/>
      <c r="CA4474" s="669"/>
    </row>
    <row r="4475" spans="3:79" s="610" customFormat="1">
      <c r="C4475" s="611"/>
      <c r="D4475" s="612"/>
      <c r="E4475" s="613"/>
      <c r="F4475" s="614"/>
      <c r="J4475" s="612"/>
      <c r="N4475" s="668"/>
      <c r="P4475" s="618"/>
      <c r="Q4475" s="618"/>
      <c r="R4475" s="618"/>
      <c r="S4475" s="618"/>
      <c r="T4475" s="618"/>
      <c r="U4475" s="618"/>
      <c r="V4475" s="618"/>
      <c r="W4475" s="618"/>
      <c r="X4475" s="618"/>
      <c r="Y4475" s="618"/>
      <c r="Z4475" s="618"/>
      <c r="AC4475" s="619"/>
      <c r="AD4475" s="620"/>
      <c r="AJ4475" s="668"/>
      <c r="AO4475" s="612"/>
      <c r="AP4475" s="612"/>
      <c r="AY4475" s="623"/>
      <c r="BD4475" s="611"/>
      <c r="BG4475" s="624"/>
      <c r="BH4475" s="625"/>
      <c r="BI4475" s="672"/>
      <c r="BO4475" s="612"/>
      <c r="BY4475" s="669"/>
      <c r="CA4475" s="669"/>
    </row>
    <row r="4476" spans="3:79" s="610" customFormat="1">
      <c r="C4476" s="611"/>
      <c r="D4476" s="612"/>
      <c r="E4476" s="613"/>
      <c r="F4476" s="614"/>
      <c r="J4476" s="612"/>
      <c r="N4476" s="668"/>
      <c r="P4476" s="618"/>
      <c r="Q4476" s="618"/>
      <c r="R4476" s="618"/>
      <c r="S4476" s="618"/>
      <c r="T4476" s="618"/>
      <c r="U4476" s="618"/>
      <c r="V4476" s="618"/>
      <c r="W4476" s="618"/>
      <c r="X4476" s="618"/>
      <c r="Y4476" s="618"/>
      <c r="Z4476" s="618"/>
      <c r="AC4476" s="619"/>
      <c r="AD4476" s="620"/>
      <c r="AJ4476" s="668"/>
      <c r="AO4476" s="612"/>
      <c r="AP4476" s="612"/>
      <c r="AY4476" s="623"/>
      <c r="BD4476" s="611"/>
      <c r="BG4476" s="624"/>
      <c r="BH4476" s="625"/>
      <c r="BI4476" s="672"/>
      <c r="BO4476" s="612"/>
      <c r="BY4476" s="669"/>
      <c r="CA4476" s="669"/>
    </row>
    <row r="4477" spans="3:79" s="610" customFormat="1">
      <c r="C4477" s="611"/>
      <c r="D4477" s="612"/>
      <c r="E4477" s="613"/>
      <c r="F4477" s="614"/>
      <c r="J4477" s="612"/>
      <c r="N4477" s="668"/>
      <c r="P4477" s="618"/>
      <c r="Q4477" s="618"/>
      <c r="R4477" s="618"/>
      <c r="S4477" s="618"/>
      <c r="T4477" s="618"/>
      <c r="U4477" s="618"/>
      <c r="V4477" s="618"/>
      <c r="W4477" s="618"/>
      <c r="X4477" s="618"/>
      <c r="Y4477" s="618"/>
      <c r="Z4477" s="618"/>
      <c r="AC4477" s="619"/>
      <c r="AD4477" s="620"/>
      <c r="AJ4477" s="668"/>
      <c r="AO4477" s="612"/>
      <c r="AP4477" s="612"/>
      <c r="AY4477" s="623"/>
      <c r="BD4477" s="611"/>
      <c r="BG4477" s="624"/>
      <c r="BH4477" s="625"/>
      <c r="BI4477" s="672"/>
      <c r="BO4477" s="612"/>
      <c r="BY4477" s="669"/>
      <c r="CA4477" s="669"/>
    </row>
    <row r="4478" spans="3:79" s="610" customFormat="1">
      <c r="C4478" s="611"/>
      <c r="D4478" s="612"/>
      <c r="E4478" s="613"/>
      <c r="F4478" s="614"/>
      <c r="J4478" s="612"/>
      <c r="N4478" s="668"/>
      <c r="P4478" s="618"/>
      <c r="Q4478" s="618"/>
      <c r="R4478" s="618"/>
      <c r="S4478" s="618"/>
      <c r="T4478" s="618"/>
      <c r="U4478" s="618"/>
      <c r="V4478" s="618"/>
      <c r="W4478" s="618"/>
      <c r="X4478" s="618"/>
      <c r="Y4478" s="618"/>
      <c r="Z4478" s="618"/>
      <c r="AC4478" s="619"/>
      <c r="AD4478" s="620"/>
      <c r="AJ4478" s="668"/>
      <c r="AO4478" s="612"/>
      <c r="AP4478" s="612"/>
      <c r="AY4478" s="623"/>
      <c r="BD4478" s="611"/>
      <c r="BG4478" s="624"/>
      <c r="BH4478" s="625"/>
      <c r="BI4478" s="672"/>
      <c r="BO4478" s="612"/>
      <c r="BY4478" s="669"/>
      <c r="CA4478" s="669"/>
    </row>
    <row r="4479" spans="3:79" s="610" customFormat="1">
      <c r="C4479" s="611"/>
      <c r="D4479" s="612"/>
      <c r="E4479" s="613"/>
      <c r="F4479" s="614"/>
      <c r="J4479" s="612"/>
      <c r="N4479" s="668"/>
      <c r="P4479" s="618"/>
      <c r="Q4479" s="618"/>
      <c r="R4479" s="618"/>
      <c r="S4479" s="618"/>
      <c r="T4479" s="618"/>
      <c r="U4479" s="618"/>
      <c r="V4479" s="618"/>
      <c r="W4479" s="618"/>
      <c r="X4479" s="618"/>
      <c r="Y4479" s="618"/>
      <c r="Z4479" s="618"/>
      <c r="AC4479" s="619"/>
      <c r="AD4479" s="620"/>
      <c r="AJ4479" s="668"/>
      <c r="AO4479" s="612"/>
      <c r="AP4479" s="612"/>
      <c r="AY4479" s="623"/>
      <c r="BD4479" s="611"/>
      <c r="BG4479" s="624"/>
      <c r="BH4479" s="625"/>
      <c r="BI4479" s="672"/>
      <c r="BO4479" s="612"/>
      <c r="BY4479" s="669"/>
      <c r="CA4479" s="669"/>
    </row>
    <row r="4480" spans="3:79" s="610" customFormat="1">
      <c r="C4480" s="611"/>
      <c r="D4480" s="612"/>
      <c r="E4480" s="613"/>
      <c r="F4480" s="614"/>
      <c r="J4480" s="612"/>
      <c r="N4480" s="668"/>
      <c r="P4480" s="618"/>
      <c r="Q4480" s="618"/>
      <c r="R4480" s="618"/>
      <c r="S4480" s="618"/>
      <c r="T4480" s="618"/>
      <c r="U4480" s="618"/>
      <c r="V4480" s="618"/>
      <c r="W4480" s="618"/>
      <c r="X4480" s="618"/>
      <c r="Y4480" s="618"/>
      <c r="Z4480" s="618"/>
      <c r="AC4480" s="619"/>
      <c r="AD4480" s="620"/>
      <c r="AJ4480" s="668"/>
      <c r="AO4480" s="612"/>
      <c r="AP4480" s="612"/>
      <c r="AY4480" s="623"/>
      <c r="BD4480" s="611"/>
      <c r="BG4480" s="624"/>
      <c r="BH4480" s="625"/>
      <c r="BI4480" s="672"/>
      <c r="BO4480" s="612"/>
      <c r="BY4480" s="669"/>
      <c r="CA4480" s="669"/>
    </row>
    <row r="4481" spans="3:79" s="610" customFormat="1">
      <c r="C4481" s="611"/>
      <c r="D4481" s="612"/>
      <c r="E4481" s="613"/>
      <c r="F4481" s="614"/>
      <c r="J4481" s="612"/>
      <c r="N4481" s="668"/>
      <c r="P4481" s="618"/>
      <c r="Q4481" s="618"/>
      <c r="R4481" s="618"/>
      <c r="S4481" s="618"/>
      <c r="T4481" s="618"/>
      <c r="U4481" s="618"/>
      <c r="V4481" s="618"/>
      <c r="W4481" s="618"/>
      <c r="X4481" s="618"/>
      <c r="Y4481" s="618"/>
      <c r="Z4481" s="618"/>
      <c r="AC4481" s="619"/>
      <c r="AD4481" s="620"/>
      <c r="AJ4481" s="668"/>
      <c r="AO4481" s="612"/>
      <c r="AP4481" s="612"/>
      <c r="AY4481" s="623"/>
      <c r="BD4481" s="611"/>
      <c r="BG4481" s="624"/>
      <c r="BH4481" s="625"/>
      <c r="BI4481" s="672"/>
      <c r="BO4481" s="612"/>
      <c r="BY4481" s="669"/>
      <c r="CA4481" s="669"/>
    </row>
    <row r="4482" spans="3:79" s="610" customFormat="1">
      <c r="C4482" s="611"/>
      <c r="D4482" s="612"/>
      <c r="E4482" s="613"/>
      <c r="F4482" s="614"/>
      <c r="J4482" s="612"/>
      <c r="N4482" s="668"/>
      <c r="P4482" s="618"/>
      <c r="Q4482" s="618"/>
      <c r="R4482" s="618"/>
      <c r="S4482" s="618"/>
      <c r="T4482" s="618"/>
      <c r="U4482" s="618"/>
      <c r="V4482" s="618"/>
      <c r="W4482" s="618"/>
      <c r="X4482" s="618"/>
      <c r="Y4482" s="618"/>
      <c r="Z4482" s="618"/>
      <c r="AC4482" s="619"/>
      <c r="AD4482" s="620"/>
      <c r="AJ4482" s="668"/>
      <c r="AO4482" s="612"/>
      <c r="AP4482" s="612"/>
      <c r="AY4482" s="623"/>
      <c r="BD4482" s="611"/>
      <c r="BG4482" s="624"/>
      <c r="BH4482" s="625"/>
      <c r="BI4482" s="672"/>
      <c r="BO4482" s="612"/>
      <c r="BY4482" s="669"/>
      <c r="CA4482" s="669"/>
    </row>
    <row r="4483" spans="3:79" s="610" customFormat="1">
      <c r="C4483" s="611"/>
      <c r="D4483" s="612"/>
      <c r="E4483" s="613"/>
      <c r="F4483" s="614"/>
      <c r="J4483" s="612"/>
      <c r="N4483" s="668"/>
      <c r="P4483" s="618"/>
      <c r="Q4483" s="618"/>
      <c r="R4483" s="618"/>
      <c r="S4483" s="618"/>
      <c r="T4483" s="618"/>
      <c r="U4483" s="618"/>
      <c r="V4483" s="618"/>
      <c r="W4483" s="618"/>
      <c r="X4483" s="618"/>
      <c r="Y4483" s="618"/>
      <c r="Z4483" s="618"/>
      <c r="AC4483" s="619"/>
      <c r="AD4483" s="620"/>
      <c r="AJ4483" s="668"/>
      <c r="AO4483" s="612"/>
      <c r="AP4483" s="612"/>
      <c r="AY4483" s="623"/>
      <c r="BD4483" s="611"/>
      <c r="BG4483" s="624"/>
      <c r="BH4483" s="625"/>
      <c r="BI4483" s="672"/>
      <c r="BO4483" s="612"/>
      <c r="BY4483" s="669"/>
      <c r="CA4483" s="669"/>
    </row>
    <row r="4484" spans="3:79" s="610" customFormat="1">
      <c r="C4484" s="611"/>
      <c r="D4484" s="612"/>
      <c r="E4484" s="613"/>
      <c r="F4484" s="614"/>
      <c r="J4484" s="612"/>
      <c r="N4484" s="668"/>
      <c r="P4484" s="618"/>
      <c r="Q4484" s="618"/>
      <c r="R4484" s="618"/>
      <c r="S4484" s="618"/>
      <c r="T4484" s="618"/>
      <c r="U4484" s="618"/>
      <c r="V4484" s="618"/>
      <c r="W4484" s="618"/>
      <c r="X4484" s="618"/>
      <c r="Y4484" s="618"/>
      <c r="Z4484" s="618"/>
      <c r="AC4484" s="619"/>
      <c r="AD4484" s="620"/>
      <c r="AJ4484" s="668"/>
      <c r="AO4484" s="612"/>
      <c r="AP4484" s="612"/>
      <c r="AY4484" s="623"/>
      <c r="BD4484" s="611"/>
      <c r="BG4484" s="624"/>
      <c r="BH4484" s="625"/>
      <c r="BI4484" s="672"/>
      <c r="BO4484" s="612"/>
      <c r="BY4484" s="669"/>
      <c r="CA4484" s="669"/>
    </row>
    <row r="4485" spans="3:79" s="610" customFormat="1">
      <c r="C4485" s="611"/>
      <c r="D4485" s="612"/>
      <c r="E4485" s="613"/>
      <c r="F4485" s="614"/>
      <c r="J4485" s="612"/>
      <c r="N4485" s="668"/>
      <c r="P4485" s="618"/>
      <c r="Q4485" s="618"/>
      <c r="R4485" s="618"/>
      <c r="S4485" s="618"/>
      <c r="T4485" s="618"/>
      <c r="U4485" s="618"/>
      <c r="V4485" s="618"/>
      <c r="W4485" s="618"/>
      <c r="X4485" s="618"/>
      <c r="Y4485" s="618"/>
      <c r="Z4485" s="618"/>
      <c r="AC4485" s="619"/>
      <c r="AD4485" s="620"/>
      <c r="AJ4485" s="668"/>
      <c r="AO4485" s="612"/>
      <c r="AP4485" s="612"/>
      <c r="AY4485" s="623"/>
      <c r="BD4485" s="611"/>
      <c r="BG4485" s="624"/>
      <c r="BH4485" s="625"/>
      <c r="BI4485" s="672"/>
      <c r="BO4485" s="612"/>
      <c r="BY4485" s="669"/>
      <c r="CA4485" s="669"/>
    </row>
    <row r="4486" spans="3:79" s="610" customFormat="1">
      <c r="C4486" s="611"/>
      <c r="D4486" s="612"/>
      <c r="E4486" s="613"/>
      <c r="F4486" s="614"/>
      <c r="J4486" s="612"/>
      <c r="N4486" s="668"/>
      <c r="P4486" s="618"/>
      <c r="Q4486" s="618"/>
      <c r="R4486" s="618"/>
      <c r="S4486" s="618"/>
      <c r="T4486" s="618"/>
      <c r="U4486" s="618"/>
      <c r="V4486" s="618"/>
      <c r="W4486" s="618"/>
      <c r="X4486" s="618"/>
      <c r="Y4486" s="618"/>
      <c r="Z4486" s="618"/>
      <c r="AC4486" s="619"/>
      <c r="AD4486" s="620"/>
      <c r="AJ4486" s="668"/>
      <c r="AO4486" s="612"/>
      <c r="AP4486" s="612"/>
      <c r="AY4486" s="623"/>
      <c r="BD4486" s="611"/>
      <c r="BG4486" s="624"/>
      <c r="BH4486" s="625"/>
      <c r="BI4486" s="672"/>
      <c r="BO4486" s="612"/>
      <c r="BY4486" s="669"/>
      <c r="CA4486" s="669"/>
    </row>
    <row r="4487" spans="3:79" s="610" customFormat="1">
      <c r="C4487" s="611"/>
      <c r="D4487" s="612"/>
      <c r="E4487" s="613"/>
      <c r="F4487" s="614"/>
      <c r="J4487" s="612"/>
      <c r="N4487" s="668"/>
      <c r="P4487" s="618"/>
      <c r="Q4487" s="618"/>
      <c r="R4487" s="618"/>
      <c r="S4487" s="618"/>
      <c r="T4487" s="618"/>
      <c r="U4487" s="618"/>
      <c r="V4487" s="618"/>
      <c r="W4487" s="618"/>
      <c r="X4487" s="618"/>
      <c r="Y4487" s="618"/>
      <c r="Z4487" s="618"/>
      <c r="AC4487" s="619"/>
      <c r="AD4487" s="620"/>
      <c r="AJ4487" s="668"/>
      <c r="AO4487" s="612"/>
      <c r="AP4487" s="612"/>
      <c r="AY4487" s="623"/>
      <c r="BD4487" s="611"/>
      <c r="BG4487" s="624"/>
      <c r="BH4487" s="625"/>
      <c r="BI4487" s="672"/>
      <c r="BO4487" s="612"/>
      <c r="BY4487" s="669"/>
      <c r="CA4487" s="669"/>
    </row>
    <row r="4488" spans="3:79" s="610" customFormat="1">
      <c r="C4488" s="611"/>
      <c r="D4488" s="612"/>
      <c r="E4488" s="613"/>
      <c r="F4488" s="614"/>
      <c r="J4488" s="612"/>
      <c r="N4488" s="668"/>
      <c r="P4488" s="618"/>
      <c r="Q4488" s="618"/>
      <c r="R4488" s="618"/>
      <c r="S4488" s="618"/>
      <c r="T4488" s="618"/>
      <c r="U4488" s="618"/>
      <c r="V4488" s="618"/>
      <c r="W4488" s="618"/>
      <c r="X4488" s="618"/>
      <c r="Y4488" s="618"/>
      <c r="Z4488" s="618"/>
      <c r="AC4488" s="619"/>
      <c r="AD4488" s="620"/>
      <c r="AJ4488" s="668"/>
      <c r="AO4488" s="612"/>
      <c r="AP4488" s="612"/>
      <c r="AY4488" s="623"/>
      <c r="BD4488" s="611"/>
      <c r="BG4488" s="624"/>
      <c r="BH4488" s="625"/>
      <c r="BI4488" s="672"/>
      <c r="BO4488" s="612"/>
      <c r="BY4488" s="669"/>
      <c r="CA4488" s="669"/>
    </row>
    <row r="4489" spans="3:79" s="610" customFormat="1">
      <c r="C4489" s="611"/>
      <c r="D4489" s="612"/>
      <c r="E4489" s="613"/>
      <c r="F4489" s="614"/>
      <c r="J4489" s="612"/>
      <c r="N4489" s="668"/>
      <c r="P4489" s="618"/>
      <c r="Q4489" s="618"/>
      <c r="R4489" s="618"/>
      <c r="S4489" s="618"/>
      <c r="T4489" s="618"/>
      <c r="U4489" s="618"/>
      <c r="V4489" s="618"/>
      <c r="W4489" s="618"/>
      <c r="X4489" s="618"/>
      <c r="Y4489" s="618"/>
      <c r="Z4489" s="618"/>
      <c r="AC4489" s="619"/>
      <c r="AD4489" s="620"/>
      <c r="AJ4489" s="668"/>
      <c r="AO4489" s="612"/>
      <c r="AP4489" s="612"/>
      <c r="AY4489" s="623"/>
      <c r="BD4489" s="611"/>
      <c r="BG4489" s="624"/>
      <c r="BH4489" s="625"/>
      <c r="BI4489" s="672"/>
      <c r="BO4489" s="612"/>
      <c r="BY4489" s="669"/>
      <c r="CA4489" s="669"/>
    </row>
    <row r="4490" spans="3:79" s="610" customFormat="1">
      <c r="C4490" s="611"/>
      <c r="D4490" s="612"/>
      <c r="E4490" s="613"/>
      <c r="F4490" s="614"/>
      <c r="J4490" s="612"/>
      <c r="N4490" s="668"/>
      <c r="P4490" s="618"/>
      <c r="Q4490" s="618"/>
      <c r="R4490" s="618"/>
      <c r="S4490" s="618"/>
      <c r="T4490" s="618"/>
      <c r="U4490" s="618"/>
      <c r="V4490" s="618"/>
      <c r="W4490" s="618"/>
      <c r="X4490" s="618"/>
      <c r="Y4490" s="618"/>
      <c r="Z4490" s="618"/>
      <c r="AC4490" s="619"/>
      <c r="AD4490" s="620"/>
      <c r="AJ4490" s="668"/>
      <c r="AO4490" s="612"/>
      <c r="AP4490" s="612"/>
      <c r="AY4490" s="623"/>
      <c r="BD4490" s="611"/>
      <c r="BG4490" s="624"/>
      <c r="BH4490" s="625"/>
      <c r="BI4490" s="672"/>
      <c r="BO4490" s="612"/>
      <c r="BY4490" s="669"/>
      <c r="CA4490" s="669"/>
    </row>
    <row r="4491" spans="3:79" s="610" customFormat="1">
      <c r="C4491" s="611"/>
      <c r="D4491" s="612"/>
      <c r="E4491" s="613"/>
      <c r="F4491" s="614"/>
      <c r="J4491" s="612"/>
      <c r="N4491" s="668"/>
      <c r="P4491" s="618"/>
      <c r="Q4491" s="618"/>
      <c r="R4491" s="618"/>
      <c r="S4491" s="618"/>
      <c r="T4491" s="618"/>
      <c r="U4491" s="618"/>
      <c r="V4491" s="618"/>
      <c r="W4491" s="618"/>
      <c r="X4491" s="618"/>
      <c r="Y4491" s="618"/>
      <c r="Z4491" s="618"/>
      <c r="AC4491" s="619"/>
      <c r="AD4491" s="620"/>
      <c r="AJ4491" s="668"/>
      <c r="AO4491" s="612"/>
      <c r="AP4491" s="612"/>
      <c r="AY4491" s="623"/>
      <c r="BD4491" s="611"/>
      <c r="BG4491" s="624"/>
      <c r="BH4491" s="625"/>
      <c r="BI4491" s="672"/>
      <c r="BO4491" s="612"/>
      <c r="BY4491" s="669"/>
      <c r="CA4491" s="669"/>
    </row>
    <row r="4492" spans="3:79" s="610" customFormat="1">
      <c r="C4492" s="611"/>
      <c r="D4492" s="612"/>
      <c r="E4492" s="613"/>
      <c r="F4492" s="614"/>
      <c r="J4492" s="612"/>
      <c r="N4492" s="668"/>
      <c r="P4492" s="618"/>
      <c r="Q4492" s="618"/>
      <c r="R4492" s="618"/>
      <c r="S4492" s="618"/>
      <c r="T4492" s="618"/>
      <c r="U4492" s="618"/>
      <c r="V4492" s="618"/>
      <c r="W4492" s="618"/>
      <c r="X4492" s="618"/>
      <c r="Y4492" s="618"/>
      <c r="Z4492" s="618"/>
      <c r="AC4492" s="619"/>
      <c r="AD4492" s="620"/>
      <c r="AJ4492" s="668"/>
      <c r="AO4492" s="612"/>
      <c r="AP4492" s="612"/>
      <c r="AY4492" s="623"/>
      <c r="BD4492" s="611"/>
      <c r="BG4492" s="624"/>
      <c r="BH4492" s="625"/>
      <c r="BI4492" s="672"/>
      <c r="BO4492" s="612"/>
      <c r="BY4492" s="669"/>
      <c r="CA4492" s="669"/>
    </row>
    <row r="4493" spans="3:79" s="610" customFormat="1">
      <c r="C4493" s="611"/>
      <c r="D4493" s="612"/>
      <c r="E4493" s="613"/>
      <c r="F4493" s="614"/>
      <c r="J4493" s="612"/>
      <c r="N4493" s="668"/>
      <c r="P4493" s="618"/>
      <c r="Q4493" s="618"/>
      <c r="R4493" s="618"/>
      <c r="S4493" s="618"/>
      <c r="T4493" s="618"/>
      <c r="U4493" s="618"/>
      <c r="V4493" s="618"/>
      <c r="W4493" s="618"/>
      <c r="X4493" s="618"/>
      <c r="Y4493" s="618"/>
      <c r="Z4493" s="618"/>
      <c r="AC4493" s="619"/>
      <c r="AD4493" s="620"/>
      <c r="AJ4493" s="668"/>
      <c r="AO4493" s="612"/>
      <c r="AP4493" s="612"/>
      <c r="AY4493" s="623"/>
      <c r="BD4493" s="611"/>
      <c r="BG4493" s="624"/>
      <c r="BH4493" s="625"/>
      <c r="BI4493" s="672"/>
      <c r="BO4493" s="612"/>
      <c r="BY4493" s="669"/>
      <c r="CA4493" s="669"/>
    </row>
    <row r="4494" spans="3:79" s="610" customFormat="1">
      <c r="C4494" s="611"/>
      <c r="D4494" s="612"/>
      <c r="E4494" s="613"/>
      <c r="F4494" s="614"/>
      <c r="J4494" s="612"/>
      <c r="N4494" s="668"/>
      <c r="P4494" s="618"/>
      <c r="Q4494" s="618"/>
      <c r="R4494" s="618"/>
      <c r="S4494" s="618"/>
      <c r="T4494" s="618"/>
      <c r="U4494" s="618"/>
      <c r="V4494" s="618"/>
      <c r="W4494" s="618"/>
      <c r="X4494" s="618"/>
      <c r="Y4494" s="618"/>
      <c r="Z4494" s="618"/>
      <c r="AC4494" s="619"/>
      <c r="AD4494" s="620"/>
      <c r="AJ4494" s="668"/>
      <c r="AO4494" s="612"/>
      <c r="AP4494" s="612"/>
      <c r="AY4494" s="623"/>
      <c r="BD4494" s="611"/>
      <c r="BG4494" s="624"/>
      <c r="BH4494" s="625"/>
      <c r="BI4494" s="672"/>
      <c r="BO4494" s="612"/>
      <c r="BY4494" s="669"/>
      <c r="CA4494" s="669"/>
    </row>
    <row r="4495" spans="3:79" s="610" customFormat="1">
      <c r="C4495" s="611"/>
      <c r="D4495" s="612"/>
      <c r="E4495" s="613"/>
      <c r="F4495" s="614"/>
      <c r="J4495" s="612"/>
      <c r="N4495" s="668"/>
      <c r="P4495" s="618"/>
      <c r="Q4495" s="618"/>
      <c r="R4495" s="618"/>
      <c r="S4495" s="618"/>
      <c r="T4495" s="618"/>
      <c r="U4495" s="618"/>
      <c r="V4495" s="618"/>
      <c r="W4495" s="618"/>
      <c r="X4495" s="618"/>
      <c r="Y4495" s="618"/>
      <c r="Z4495" s="618"/>
      <c r="AC4495" s="619"/>
      <c r="AD4495" s="620"/>
      <c r="AJ4495" s="668"/>
      <c r="AO4495" s="612"/>
      <c r="AP4495" s="612"/>
      <c r="AY4495" s="623"/>
      <c r="BD4495" s="611"/>
      <c r="BG4495" s="624"/>
      <c r="BH4495" s="625"/>
      <c r="BI4495" s="672"/>
      <c r="BO4495" s="612"/>
      <c r="BY4495" s="669"/>
      <c r="CA4495" s="669"/>
    </row>
    <row r="4496" spans="3:79" s="610" customFormat="1">
      <c r="C4496" s="611"/>
      <c r="D4496" s="612"/>
      <c r="E4496" s="613"/>
      <c r="F4496" s="614"/>
      <c r="J4496" s="612"/>
      <c r="N4496" s="668"/>
      <c r="P4496" s="618"/>
      <c r="Q4496" s="618"/>
      <c r="R4496" s="618"/>
      <c r="S4496" s="618"/>
      <c r="T4496" s="618"/>
      <c r="U4496" s="618"/>
      <c r="V4496" s="618"/>
      <c r="W4496" s="618"/>
      <c r="X4496" s="618"/>
      <c r="Y4496" s="618"/>
      <c r="Z4496" s="618"/>
      <c r="AC4496" s="619"/>
      <c r="AD4496" s="620"/>
      <c r="AJ4496" s="668"/>
      <c r="AO4496" s="612"/>
      <c r="AP4496" s="612"/>
      <c r="AY4496" s="623"/>
      <c r="BD4496" s="611"/>
      <c r="BG4496" s="624"/>
      <c r="BH4496" s="625"/>
      <c r="BI4496" s="672"/>
      <c r="BO4496" s="612"/>
      <c r="BY4496" s="669"/>
      <c r="CA4496" s="669"/>
    </row>
    <row r="4497" spans="3:79" s="610" customFormat="1">
      <c r="C4497" s="611"/>
      <c r="D4497" s="612"/>
      <c r="E4497" s="613"/>
      <c r="F4497" s="614"/>
      <c r="J4497" s="612"/>
      <c r="N4497" s="668"/>
      <c r="P4497" s="618"/>
      <c r="Q4497" s="618"/>
      <c r="R4497" s="618"/>
      <c r="S4497" s="618"/>
      <c r="T4497" s="618"/>
      <c r="U4497" s="618"/>
      <c r="V4497" s="618"/>
      <c r="W4497" s="618"/>
      <c r="X4497" s="618"/>
      <c r="Y4497" s="618"/>
      <c r="Z4497" s="618"/>
      <c r="AC4497" s="619"/>
      <c r="AD4497" s="620"/>
      <c r="AJ4497" s="668"/>
      <c r="AO4497" s="612"/>
      <c r="AP4497" s="612"/>
      <c r="AY4497" s="623"/>
      <c r="BD4497" s="611"/>
      <c r="BG4497" s="624"/>
      <c r="BH4497" s="625"/>
      <c r="BI4497" s="672"/>
      <c r="BO4497" s="612"/>
      <c r="BY4497" s="669"/>
      <c r="CA4497" s="669"/>
    </row>
    <row r="4498" spans="3:79" s="610" customFormat="1">
      <c r="C4498" s="611"/>
      <c r="D4498" s="612"/>
      <c r="E4498" s="613"/>
      <c r="F4498" s="614"/>
      <c r="J4498" s="612"/>
      <c r="N4498" s="668"/>
      <c r="P4498" s="618"/>
      <c r="Q4498" s="618"/>
      <c r="R4498" s="618"/>
      <c r="S4498" s="618"/>
      <c r="T4498" s="618"/>
      <c r="U4498" s="618"/>
      <c r="V4498" s="618"/>
      <c r="W4498" s="618"/>
      <c r="X4498" s="618"/>
      <c r="Y4498" s="618"/>
      <c r="Z4498" s="618"/>
      <c r="AC4498" s="619"/>
      <c r="AD4498" s="620"/>
      <c r="AJ4498" s="668"/>
      <c r="AO4498" s="612"/>
      <c r="AP4498" s="612"/>
      <c r="AY4498" s="623"/>
      <c r="BD4498" s="611"/>
      <c r="BG4498" s="624"/>
      <c r="BH4498" s="625"/>
      <c r="BI4498" s="672"/>
      <c r="BO4498" s="612"/>
      <c r="BY4498" s="669"/>
      <c r="CA4498" s="669"/>
    </row>
    <row r="4499" spans="3:79" s="610" customFormat="1">
      <c r="C4499" s="611"/>
      <c r="D4499" s="612"/>
      <c r="E4499" s="613"/>
      <c r="F4499" s="614"/>
      <c r="J4499" s="612"/>
      <c r="N4499" s="668"/>
      <c r="P4499" s="618"/>
      <c r="Q4499" s="618"/>
      <c r="R4499" s="618"/>
      <c r="S4499" s="618"/>
      <c r="T4499" s="618"/>
      <c r="U4499" s="618"/>
      <c r="V4499" s="618"/>
      <c r="W4499" s="618"/>
      <c r="X4499" s="618"/>
      <c r="Y4499" s="618"/>
      <c r="Z4499" s="618"/>
      <c r="AC4499" s="619"/>
      <c r="AD4499" s="620"/>
      <c r="AJ4499" s="668"/>
      <c r="AO4499" s="612"/>
      <c r="AP4499" s="612"/>
      <c r="AY4499" s="623"/>
      <c r="BD4499" s="611"/>
      <c r="BG4499" s="624"/>
      <c r="BH4499" s="625"/>
      <c r="BI4499" s="672"/>
      <c r="BO4499" s="612"/>
      <c r="BY4499" s="669"/>
      <c r="CA4499" s="669"/>
    </row>
    <row r="4500" spans="3:79" s="610" customFormat="1">
      <c r="C4500" s="611"/>
      <c r="D4500" s="612"/>
      <c r="E4500" s="613"/>
      <c r="F4500" s="614"/>
      <c r="J4500" s="612"/>
      <c r="N4500" s="668"/>
      <c r="P4500" s="618"/>
      <c r="Q4500" s="618"/>
      <c r="R4500" s="618"/>
      <c r="S4500" s="618"/>
      <c r="T4500" s="618"/>
      <c r="U4500" s="618"/>
      <c r="V4500" s="618"/>
      <c r="W4500" s="618"/>
      <c r="X4500" s="618"/>
      <c r="Y4500" s="618"/>
      <c r="Z4500" s="618"/>
      <c r="AC4500" s="619"/>
      <c r="AD4500" s="620"/>
      <c r="AJ4500" s="668"/>
      <c r="AO4500" s="612"/>
      <c r="AP4500" s="612"/>
      <c r="AY4500" s="623"/>
      <c r="BD4500" s="611"/>
      <c r="BG4500" s="624"/>
      <c r="BH4500" s="625"/>
      <c r="BI4500" s="672"/>
      <c r="BO4500" s="612"/>
      <c r="BY4500" s="669"/>
      <c r="CA4500" s="669"/>
    </row>
    <row r="4501" spans="3:79" s="610" customFormat="1">
      <c r="C4501" s="611"/>
      <c r="D4501" s="612"/>
      <c r="E4501" s="613"/>
      <c r="F4501" s="614"/>
      <c r="J4501" s="612"/>
      <c r="N4501" s="668"/>
      <c r="P4501" s="618"/>
      <c r="Q4501" s="618"/>
      <c r="R4501" s="618"/>
      <c r="S4501" s="618"/>
      <c r="T4501" s="618"/>
      <c r="U4501" s="618"/>
      <c r="V4501" s="618"/>
      <c r="W4501" s="618"/>
      <c r="X4501" s="618"/>
      <c r="Y4501" s="618"/>
      <c r="Z4501" s="618"/>
      <c r="AC4501" s="619"/>
      <c r="AD4501" s="620"/>
      <c r="AJ4501" s="668"/>
      <c r="AO4501" s="612"/>
      <c r="AP4501" s="612"/>
      <c r="AY4501" s="623"/>
      <c r="BD4501" s="611"/>
      <c r="BG4501" s="624"/>
      <c r="BH4501" s="625"/>
      <c r="BI4501" s="672"/>
      <c r="BO4501" s="612"/>
      <c r="BY4501" s="669"/>
      <c r="CA4501" s="669"/>
    </row>
    <row r="4502" spans="3:79" s="610" customFormat="1">
      <c r="C4502" s="611"/>
      <c r="D4502" s="612"/>
      <c r="E4502" s="613"/>
      <c r="F4502" s="614"/>
      <c r="J4502" s="612"/>
      <c r="N4502" s="668"/>
      <c r="P4502" s="618"/>
      <c r="Q4502" s="618"/>
      <c r="R4502" s="618"/>
      <c r="S4502" s="618"/>
      <c r="T4502" s="618"/>
      <c r="U4502" s="618"/>
      <c r="V4502" s="618"/>
      <c r="W4502" s="618"/>
      <c r="X4502" s="618"/>
      <c r="Y4502" s="618"/>
      <c r="Z4502" s="618"/>
      <c r="AC4502" s="619"/>
      <c r="AD4502" s="620"/>
      <c r="AJ4502" s="668"/>
      <c r="AO4502" s="612"/>
      <c r="AP4502" s="612"/>
      <c r="AY4502" s="623"/>
      <c r="BD4502" s="611"/>
      <c r="BG4502" s="624"/>
      <c r="BH4502" s="625"/>
      <c r="BI4502" s="672"/>
      <c r="BO4502" s="612"/>
      <c r="BY4502" s="669"/>
      <c r="CA4502" s="669"/>
    </row>
    <row r="4503" spans="3:79" s="610" customFormat="1">
      <c r="C4503" s="611"/>
      <c r="D4503" s="612"/>
      <c r="E4503" s="613"/>
      <c r="F4503" s="614"/>
      <c r="J4503" s="612"/>
      <c r="N4503" s="668"/>
      <c r="P4503" s="618"/>
      <c r="Q4503" s="618"/>
      <c r="R4503" s="618"/>
      <c r="S4503" s="618"/>
      <c r="T4503" s="618"/>
      <c r="U4503" s="618"/>
      <c r="V4503" s="618"/>
      <c r="W4503" s="618"/>
      <c r="X4503" s="618"/>
      <c r="Y4503" s="618"/>
      <c r="Z4503" s="618"/>
      <c r="AC4503" s="619"/>
      <c r="AD4503" s="620"/>
      <c r="AJ4503" s="668"/>
      <c r="AO4503" s="612"/>
      <c r="AP4503" s="612"/>
      <c r="AY4503" s="623"/>
      <c r="BD4503" s="611"/>
      <c r="BG4503" s="624"/>
      <c r="BH4503" s="625"/>
      <c r="BI4503" s="672"/>
      <c r="BO4503" s="612"/>
      <c r="BY4503" s="669"/>
      <c r="CA4503" s="669"/>
    </row>
    <row r="4504" spans="3:79" s="610" customFormat="1">
      <c r="C4504" s="611"/>
      <c r="D4504" s="612"/>
      <c r="E4504" s="613"/>
      <c r="F4504" s="614"/>
      <c r="J4504" s="612"/>
      <c r="N4504" s="668"/>
      <c r="P4504" s="618"/>
      <c r="Q4504" s="618"/>
      <c r="R4504" s="618"/>
      <c r="S4504" s="618"/>
      <c r="T4504" s="618"/>
      <c r="U4504" s="618"/>
      <c r="V4504" s="618"/>
      <c r="W4504" s="618"/>
      <c r="X4504" s="618"/>
      <c r="Y4504" s="618"/>
      <c r="Z4504" s="618"/>
      <c r="AC4504" s="619"/>
      <c r="AD4504" s="620"/>
      <c r="AJ4504" s="668"/>
      <c r="AO4504" s="612"/>
      <c r="AP4504" s="612"/>
      <c r="AY4504" s="623"/>
      <c r="BD4504" s="611"/>
      <c r="BG4504" s="624"/>
      <c r="BH4504" s="625"/>
      <c r="BI4504" s="672"/>
      <c r="BO4504" s="612"/>
      <c r="BY4504" s="669"/>
      <c r="CA4504" s="669"/>
    </row>
    <row r="4505" spans="3:79" s="610" customFormat="1">
      <c r="C4505" s="611"/>
      <c r="D4505" s="612"/>
      <c r="E4505" s="613"/>
      <c r="F4505" s="614"/>
      <c r="J4505" s="612"/>
      <c r="N4505" s="668"/>
      <c r="P4505" s="618"/>
      <c r="Q4505" s="618"/>
      <c r="R4505" s="618"/>
      <c r="S4505" s="618"/>
      <c r="T4505" s="618"/>
      <c r="U4505" s="618"/>
      <c r="V4505" s="618"/>
      <c r="W4505" s="618"/>
      <c r="X4505" s="618"/>
      <c r="Y4505" s="618"/>
      <c r="Z4505" s="618"/>
      <c r="AC4505" s="619"/>
      <c r="AD4505" s="620"/>
      <c r="AJ4505" s="668"/>
      <c r="AO4505" s="612"/>
      <c r="AP4505" s="612"/>
      <c r="AY4505" s="623"/>
      <c r="BD4505" s="611"/>
      <c r="BG4505" s="624"/>
      <c r="BH4505" s="625"/>
      <c r="BI4505" s="672"/>
      <c r="BO4505" s="612"/>
      <c r="BY4505" s="669"/>
      <c r="CA4505" s="669"/>
    </row>
    <row r="4506" spans="3:79" s="610" customFormat="1">
      <c r="C4506" s="611"/>
      <c r="D4506" s="612"/>
      <c r="E4506" s="613"/>
      <c r="F4506" s="614"/>
      <c r="J4506" s="612"/>
      <c r="N4506" s="668"/>
      <c r="P4506" s="618"/>
      <c r="Q4506" s="618"/>
      <c r="R4506" s="618"/>
      <c r="S4506" s="618"/>
      <c r="T4506" s="618"/>
      <c r="U4506" s="618"/>
      <c r="V4506" s="618"/>
      <c r="W4506" s="618"/>
      <c r="X4506" s="618"/>
      <c r="Y4506" s="618"/>
      <c r="Z4506" s="618"/>
      <c r="AC4506" s="619"/>
      <c r="AD4506" s="620"/>
      <c r="AJ4506" s="668"/>
      <c r="AO4506" s="612"/>
      <c r="AP4506" s="612"/>
      <c r="AY4506" s="623"/>
      <c r="BD4506" s="611"/>
      <c r="BG4506" s="624"/>
      <c r="BH4506" s="625"/>
      <c r="BI4506" s="672"/>
      <c r="BO4506" s="612"/>
      <c r="BY4506" s="669"/>
      <c r="CA4506" s="669"/>
    </row>
    <row r="4507" spans="3:79" s="610" customFormat="1">
      <c r="C4507" s="611"/>
      <c r="D4507" s="612"/>
      <c r="E4507" s="613"/>
      <c r="F4507" s="614"/>
      <c r="J4507" s="612"/>
      <c r="N4507" s="668"/>
      <c r="P4507" s="618"/>
      <c r="Q4507" s="618"/>
      <c r="R4507" s="618"/>
      <c r="S4507" s="618"/>
      <c r="T4507" s="618"/>
      <c r="U4507" s="618"/>
      <c r="V4507" s="618"/>
      <c r="W4507" s="618"/>
      <c r="X4507" s="618"/>
      <c r="Y4507" s="618"/>
      <c r="Z4507" s="618"/>
      <c r="AC4507" s="619"/>
      <c r="AD4507" s="620"/>
      <c r="AJ4507" s="668"/>
      <c r="AO4507" s="612"/>
      <c r="AP4507" s="612"/>
      <c r="AY4507" s="623"/>
      <c r="BD4507" s="611"/>
      <c r="BG4507" s="624"/>
      <c r="BH4507" s="625"/>
      <c r="BI4507" s="672"/>
      <c r="BO4507" s="612"/>
      <c r="BY4507" s="669"/>
      <c r="CA4507" s="669"/>
    </row>
    <row r="4508" spans="3:79" s="610" customFormat="1">
      <c r="C4508" s="611"/>
      <c r="D4508" s="612"/>
      <c r="E4508" s="613"/>
      <c r="F4508" s="614"/>
      <c r="J4508" s="612"/>
      <c r="N4508" s="668"/>
      <c r="P4508" s="618"/>
      <c r="Q4508" s="618"/>
      <c r="R4508" s="618"/>
      <c r="S4508" s="618"/>
      <c r="T4508" s="618"/>
      <c r="U4508" s="618"/>
      <c r="V4508" s="618"/>
      <c r="W4508" s="618"/>
      <c r="X4508" s="618"/>
      <c r="Y4508" s="618"/>
      <c r="Z4508" s="618"/>
      <c r="AC4508" s="619"/>
      <c r="AD4508" s="620"/>
      <c r="AJ4508" s="668"/>
      <c r="AO4508" s="612"/>
      <c r="AP4508" s="612"/>
      <c r="AY4508" s="623"/>
      <c r="BD4508" s="611"/>
      <c r="BG4508" s="624"/>
      <c r="BH4508" s="625"/>
      <c r="BI4508" s="672"/>
      <c r="BO4508" s="612"/>
      <c r="BY4508" s="669"/>
      <c r="CA4508" s="669"/>
    </row>
    <row r="4509" spans="3:79" s="610" customFormat="1">
      <c r="C4509" s="611"/>
      <c r="D4509" s="612"/>
      <c r="E4509" s="613"/>
      <c r="F4509" s="614"/>
      <c r="J4509" s="612"/>
      <c r="N4509" s="668"/>
      <c r="P4509" s="618"/>
      <c r="Q4509" s="618"/>
      <c r="R4509" s="618"/>
      <c r="S4509" s="618"/>
      <c r="T4509" s="618"/>
      <c r="U4509" s="618"/>
      <c r="V4509" s="618"/>
      <c r="W4509" s="618"/>
      <c r="X4509" s="618"/>
      <c r="Y4509" s="618"/>
      <c r="Z4509" s="618"/>
      <c r="AC4509" s="619"/>
      <c r="AD4509" s="620"/>
      <c r="AJ4509" s="668"/>
      <c r="AO4509" s="612"/>
      <c r="AP4509" s="612"/>
      <c r="AY4509" s="623"/>
      <c r="BD4509" s="611"/>
      <c r="BG4509" s="624"/>
      <c r="BH4509" s="625"/>
      <c r="BI4509" s="672"/>
      <c r="BO4509" s="612"/>
      <c r="BY4509" s="669"/>
      <c r="CA4509" s="669"/>
    </row>
    <row r="4510" spans="3:79" s="610" customFormat="1">
      <c r="C4510" s="611"/>
      <c r="D4510" s="612"/>
      <c r="E4510" s="613"/>
      <c r="F4510" s="614"/>
      <c r="J4510" s="612"/>
      <c r="N4510" s="668"/>
      <c r="P4510" s="618"/>
      <c r="Q4510" s="618"/>
      <c r="R4510" s="618"/>
      <c r="S4510" s="618"/>
      <c r="T4510" s="618"/>
      <c r="U4510" s="618"/>
      <c r="V4510" s="618"/>
      <c r="W4510" s="618"/>
      <c r="X4510" s="618"/>
      <c r="Y4510" s="618"/>
      <c r="Z4510" s="618"/>
      <c r="AC4510" s="619"/>
      <c r="AD4510" s="620"/>
      <c r="AJ4510" s="668"/>
      <c r="AO4510" s="612"/>
      <c r="AP4510" s="612"/>
      <c r="AY4510" s="623"/>
      <c r="BD4510" s="611"/>
      <c r="BG4510" s="624"/>
      <c r="BH4510" s="625"/>
      <c r="BI4510" s="672"/>
      <c r="BO4510" s="612"/>
      <c r="BY4510" s="669"/>
      <c r="CA4510" s="669"/>
    </row>
    <row r="4511" spans="3:79" s="610" customFormat="1">
      <c r="C4511" s="611"/>
      <c r="D4511" s="612"/>
      <c r="E4511" s="613"/>
      <c r="F4511" s="614"/>
      <c r="J4511" s="612"/>
      <c r="N4511" s="668"/>
      <c r="P4511" s="618"/>
      <c r="Q4511" s="618"/>
      <c r="R4511" s="618"/>
      <c r="S4511" s="618"/>
      <c r="T4511" s="618"/>
      <c r="U4511" s="618"/>
      <c r="V4511" s="618"/>
      <c r="W4511" s="618"/>
      <c r="X4511" s="618"/>
      <c r="Y4511" s="618"/>
      <c r="Z4511" s="618"/>
      <c r="AC4511" s="619"/>
      <c r="AD4511" s="620"/>
      <c r="AJ4511" s="668"/>
      <c r="AO4511" s="612"/>
      <c r="AP4511" s="612"/>
      <c r="AY4511" s="623"/>
      <c r="BD4511" s="611"/>
      <c r="BG4511" s="624"/>
      <c r="BH4511" s="625"/>
      <c r="BI4511" s="672"/>
      <c r="BO4511" s="612"/>
      <c r="BY4511" s="669"/>
      <c r="CA4511" s="669"/>
    </row>
    <row r="4512" spans="3:79" s="610" customFormat="1">
      <c r="C4512" s="611"/>
      <c r="D4512" s="612"/>
      <c r="E4512" s="613"/>
      <c r="F4512" s="614"/>
      <c r="J4512" s="612"/>
      <c r="N4512" s="668"/>
      <c r="P4512" s="618"/>
      <c r="Q4512" s="618"/>
      <c r="R4512" s="618"/>
      <c r="S4512" s="618"/>
      <c r="T4512" s="618"/>
      <c r="U4512" s="618"/>
      <c r="V4512" s="618"/>
      <c r="W4512" s="618"/>
      <c r="X4512" s="618"/>
      <c r="Y4512" s="618"/>
      <c r="Z4512" s="618"/>
      <c r="AC4512" s="619"/>
      <c r="AD4512" s="620"/>
      <c r="AJ4512" s="668"/>
      <c r="AO4512" s="612"/>
      <c r="AP4512" s="612"/>
      <c r="AY4512" s="623"/>
      <c r="BD4512" s="611"/>
      <c r="BG4512" s="624"/>
      <c r="BH4512" s="625"/>
      <c r="BI4512" s="672"/>
      <c r="BO4512" s="612"/>
      <c r="BY4512" s="669"/>
      <c r="CA4512" s="669"/>
    </row>
    <row r="4513" spans="3:79" s="610" customFormat="1">
      <c r="C4513" s="611"/>
      <c r="D4513" s="612"/>
      <c r="E4513" s="613"/>
      <c r="F4513" s="614"/>
      <c r="J4513" s="612"/>
      <c r="N4513" s="668"/>
      <c r="P4513" s="618"/>
      <c r="Q4513" s="618"/>
      <c r="R4513" s="618"/>
      <c r="S4513" s="618"/>
      <c r="T4513" s="618"/>
      <c r="U4513" s="618"/>
      <c r="V4513" s="618"/>
      <c r="W4513" s="618"/>
      <c r="X4513" s="618"/>
      <c r="Y4513" s="618"/>
      <c r="Z4513" s="618"/>
      <c r="AC4513" s="619"/>
      <c r="AD4513" s="620"/>
      <c r="AJ4513" s="668"/>
      <c r="AO4513" s="612"/>
      <c r="AP4513" s="612"/>
      <c r="AY4513" s="623"/>
      <c r="BD4513" s="611"/>
      <c r="BG4513" s="624"/>
      <c r="BH4513" s="625"/>
      <c r="BI4513" s="672"/>
      <c r="BO4513" s="612"/>
      <c r="BY4513" s="669"/>
      <c r="CA4513" s="669"/>
    </row>
    <row r="4514" spans="3:79" s="610" customFormat="1">
      <c r="C4514" s="611"/>
      <c r="D4514" s="612"/>
      <c r="E4514" s="613"/>
      <c r="F4514" s="614"/>
      <c r="J4514" s="612"/>
      <c r="N4514" s="668"/>
      <c r="P4514" s="618"/>
      <c r="Q4514" s="618"/>
      <c r="R4514" s="618"/>
      <c r="S4514" s="618"/>
      <c r="T4514" s="618"/>
      <c r="U4514" s="618"/>
      <c r="V4514" s="618"/>
      <c r="W4514" s="618"/>
      <c r="X4514" s="618"/>
      <c r="Y4514" s="618"/>
      <c r="Z4514" s="618"/>
      <c r="AC4514" s="619"/>
      <c r="AD4514" s="620"/>
      <c r="AJ4514" s="668"/>
      <c r="AO4514" s="612"/>
      <c r="AP4514" s="612"/>
      <c r="AY4514" s="623"/>
      <c r="BD4514" s="611"/>
      <c r="BG4514" s="624"/>
      <c r="BH4514" s="625"/>
      <c r="BI4514" s="672"/>
      <c r="BO4514" s="612"/>
      <c r="BY4514" s="669"/>
      <c r="CA4514" s="669"/>
    </row>
    <row r="4515" spans="3:79" s="610" customFormat="1">
      <c r="C4515" s="611"/>
      <c r="D4515" s="612"/>
      <c r="E4515" s="613"/>
      <c r="F4515" s="614"/>
      <c r="J4515" s="612"/>
      <c r="N4515" s="668"/>
      <c r="P4515" s="618"/>
      <c r="Q4515" s="618"/>
      <c r="R4515" s="618"/>
      <c r="S4515" s="618"/>
      <c r="T4515" s="618"/>
      <c r="U4515" s="618"/>
      <c r="V4515" s="618"/>
      <c r="W4515" s="618"/>
      <c r="X4515" s="618"/>
      <c r="Y4515" s="618"/>
      <c r="Z4515" s="618"/>
      <c r="AC4515" s="619"/>
      <c r="AD4515" s="620"/>
      <c r="AJ4515" s="668"/>
      <c r="AO4515" s="612"/>
      <c r="AP4515" s="612"/>
      <c r="AY4515" s="623"/>
      <c r="BD4515" s="611"/>
      <c r="BG4515" s="624"/>
      <c r="BH4515" s="625"/>
      <c r="BI4515" s="672"/>
      <c r="BO4515" s="612"/>
      <c r="BY4515" s="669"/>
      <c r="CA4515" s="669"/>
    </row>
    <row r="4516" spans="3:79" s="610" customFormat="1">
      <c r="C4516" s="611"/>
      <c r="D4516" s="612"/>
      <c r="E4516" s="613"/>
      <c r="F4516" s="614"/>
      <c r="J4516" s="612"/>
      <c r="N4516" s="668"/>
      <c r="P4516" s="618"/>
      <c r="Q4516" s="618"/>
      <c r="R4516" s="618"/>
      <c r="S4516" s="618"/>
      <c r="T4516" s="618"/>
      <c r="U4516" s="618"/>
      <c r="V4516" s="618"/>
      <c r="W4516" s="618"/>
      <c r="X4516" s="618"/>
      <c r="Y4516" s="618"/>
      <c r="Z4516" s="618"/>
      <c r="AC4516" s="619"/>
      <c r="AD4516" s="620"/>
      <c r="AJ4516" s="668"/>
      <c r="AO4516" s="612"/>
      <c r="AP4516" s="612"/>
      <c r="AY4516" s="623"/>
      <c r="BD4516" s="611"/>
      <c r="BG4516" s="624"/>
      <c r="BH4516" s="625"/>
      <c r="BI4516" s="672"/>
      <c r="BO4516" s="612"/>
      <c r="BY4516" s="669"/>
      <c r="CA4516" s="669"/>
    </row>
    <row r="4517" spans="3:79" s="610" customFormat="1">
      <c r="C4517" s="611"/>
      <c r="D4517" s="612"/>
      <c r="E4517" s="613"/>
      <c r="F4517" s="614"/>
      <c r="J4517" s="612"/>
      <c r="N4517" s="668"/>
      <c r="P4517" s="618"/>
      <c r="Q4517" s="618"/>
      <c r="R4517" s="618"/>
      <c r="S4517" s="618"/>
      <c r="T4517" s="618"/>
      <c r="U4517" s="618"/>
      <c r="V4517" s="618"/>
      <c r="W4517" s="618"/>
      <c r="X4517" s="618"/>
      <c r="Y4517" s="618"/>
      <c r="Z4517" s="618"/>
      <c r="AC4517" s="619"/>
      <c r="AD4517" s="620"/>
      <c r="AJ4517" s="668"/>
      <c r="AO4517" s="612"/>
      <c r="AP4517" s="612"/>
      <c r="AY4517" s="623"/>
      <c r="BD4517" s="611"/>
      <c r="BG4517" s="624"/>
      <c r="BH4517" s="625"/>
      <c r="BI4517" s="672"/>
      <c r="BO4517" s="612"/>
      <c r="BY4517" s="669"/>
      <c r="CA4517" s="669"/>
    </row>
    <row r="4518" spans="3:79" s="610" customFormat="1">
      <c r="C4518" s="611"/>
      <c r="D4518" s="612"/>
      <c r="E4518" s="613"/>
      <c r="F4518" s="614"/>
      <c r="J4518" s="612"/>
      <c r="N4518" s="668"/>
      <c r="P4518" s="618"/>
      <c r="Q4518" s="618"/>
      <c r="R4518" s="618"/>
      <c r="S4518" s="618"/>
      <c r="T4518" s="618"/>
      <c r="U4518" s="618"/>
      <c r="V4518" s="618"/>
      <c r="W4518" s="618"/>
      <c r="X4518" s="618"/>
      <c r="Y4518" s="618"/>
      <c r="Z4518" s="618"/>
      <c r="AC4518" s="619"/>
      <c r="AD4518" s="620"/>
      <c r="AJ4518" s="668"/>
      <c r="AO4518" s="612"/>
      <c r="AP4518" s="612"/>
      <c r="AY4518" s="623"/>
      <c r="BD4518" s="611"/>
      <c r="BG4518" s="624"/>
      <c r="BH4518" s="625"/>
      <c r="BI4518" s="672"/>
      <c r="BO4518" s="612"/>
      <c r="BY4518" s="669"/>
      <c r="CA4518" s="669"/>
    </row>
    <row r="4519" spans="3:79" s="610" customFormat="1">
      <c r="C4519" s="611"/>
      <c r="D4519" s="612"/>
      <c r="E4519" s="613"/>
      <c r="F4519" s="614"/>
      <c r="J4519" s="612"/>
      <c r="N4519" s="668"/>
      <c r="P4519" s="618"/>
      <c r="Q4519" s="618"/>
      <c r="R4519" s="618"/>
      <c r="S4519" s="618"/>
      <c r="T4519" s="618"/>
      <c r="U4519" s="618"/>
      <c r="V4519" s="618"/>
      <c r="W4519" s="618"/>
      <c r="X4519" s="618"/>
      <c r="Y4519" s="618"/>
      <c r="Z4519" s="618"/>
      <c r="AC4519" s="619"/>
      <c r="AD4519" s="620"/>
      <c r="AJ4519" s="668"/>
      <c r="AO4519" s="612"/>
      <c r="AP4519" s="612"/>
      <c r="AY4519" s="623"/>
      <c r="BD4519" s="611"/>
      <c r="BG4519" s="624"/>
      <c r="BH4519" s="625"/>
      <c r="BI4519" s="672"/>
      <c r="BO4519" s="612"/>
      <c r="BY4519" s="669"/>
      <c r="CA4519" s="669"/>
    </row>
    <row r="4520" spans="3:79" s="610" customFormat="1">
      <c r="C4520" s="611"/>
      <c r="D4520" s="612"/>
      <c r="E4520" s="613"/>
      <c r="F4520" s="614"/>
      <c r="J4520" s="612"/>
      <c r="N4520" s="668"/>
      <c r="P4520" s="618"/>
      <c r="Q4520" s="618"/>
      <c r="R4520" s="618"/>
      <c r="S4520" s="618"/>
      <c r="T4520" s="618"/>
      <c r="U4520" s="618"/>
      <c r="V4520" s="618"/>
      <c r="W4520" s="618"/>
      <c r="X4520" s="618"/>
      <c r="Y4520" s="618"/>
      <c r="Z4520" s="618"/>
      <c r="AC4520" s="619"/>
      <c r="AD4520" s="620"/>
      <c r="AJ4520" s="668"/>
      <c r="AO4520" s="612"/>
      <c r="AP4520" s="612"/>
      <c r="AY4520" s="623"/>
      <c r="BD4520" s="611"/>
      <c r="BG4520" s="624"/>
      <c r="BH4520" s="625"/>
      <c r="BI4520" s="672"/>
      <c r="BO4520" s="612"/>
      <c r="BY4520" s="669"/>
      <c r="CA4520" s="669"/>
    </row>
    <row r="4521" spans="3:79" s="610" customFormat="1">
      <c r="C4521" s="611"/>
      <c r="D4521" s="612"/>
      <c r="E4521" s="613"/>
      <c r="F4521" s="614"/>
      <c r="J4521" s="612"/>
      <c r="N4521" s="668"/>
      <c r="P4521" s="618"/>
      <c r="Q4521" s="618"/>
      <c r="R4521" s="618"/>
      <c r="S4521" s="618"/>
      <c r="T4521" s="618"/>
      <c r="U4521" s="618"/>
      <c r="V4521" s="618"/>
      <c r="W4521" s="618"/>
      <c r="X4521" s="618"/>
      <c r="Y4521" s="618"/>
      <c r="Z4521" s="618"/>
      <c r="AC4521" s="619"/>
      <c r="AD4521" s="620"/>
      <c r="AJ4521" s="668"/>
      <c r="AO4521" s="612"/>
      <c r="AP4521" s="612"/>
      <c r="AY4521" s="623"/>
      <c r="BD4521" s="611"/>
      <c r="BG4521" s="624"/>
      <c r="BH4521" s="625"/>
      <c r="BI4521" s="672"/>
      <c r="BO4521" s="612"/>
      <c r="BY4521" s="669"/>
      <c r="CA4521" s="669"/>
    </row>
    <row r="4522" spans="3:79" s="610" customFormat="1">
      <c r="C4522" s="611"/>
      <c r="D4522" s="612"/>
      <c r="E4522" s="613"/>
      <c r="F4522" s="614"/>
      <c r="J4522" s="612"/>
      <c r="N4522" s="668"/>
      <c r="P4522" s="618"/>
      <c r="Q4522" s="618"/>
      <c r="R4522" s="618"/>
      <c r="S4522" s="618"/>
      <c r="T4522" s="618"/>
      <c r="U4522" s="618"/>
      <c r="V4522" s="618"/>
      <c r="W4522" s="618"/>
      <c r="X4522" s="618"/>
      <c r="Y4522" s="618"/>
      <c r="Z4522" s="618"/>
      <c r="AC4522" s="619"/>
      <c r="AD4522" s="620"/>
      <c r="AJ4522" s="668"/>
      <c r="AO4522" s="612"/>
      <c r="AP4522" s="612"/>
      <c r="AY4522" s="623"/>
      <c r="BD4522" s="611"/>
      <c r="BG4522" s="624"/>
      <c r="BH4522" s="625"/>
      <c r="BI4522" s="672"/>
      <c r="BO4522" s="612"/>
      <c r="BY4522" s="669"/>
      <c r="CA4522" s="669"/>
    </row>
    <row r="4523" spans="3:79" s="610" customFormat="1">
      <c r="C4523" s="611"/>
      <c r="D4523" s="612"/>
      <c r="E4523" s="613"/>
      <c r="F4523" s="614"/>
      <c r="J4523" s="612"/>
      <c r="N4523" s="668"/>
      <c r="P4523" s="618"/>
      <c r="Q4523" s="618"/>
      <c r="R4523" s="618"/>
      <c r="S4523" s="618"/>
      <c r="T4523" s="618"/>
      <c r="U4523" s="618"/>
      <c r="V4523" s="618"/>
      <c r="W4523" s="618"/>
      <c r="X4523" s="618"/>
      <c r="Y4523" s="618"/>
      <c r="Z4523" s="618"/>
      <c r="AC4523" s="619"/>
      <c r="AD4523" s="620"/>
      <c r="AJ4523" s="668"/>
      <c r="AO4523" s="612"/>
      <c r="AP4523" s="612"/>
      <c r="AY4523" s="623"/>
      <c r="BD4523" s="611"/>
      <c r="BG4523" s="624"/>
      <c r="BH4523" s="625"/>
      <c r="BI4523" s="672"/>
      <c r="BO4523" s="612"/>
      <c r="BY4523" s="669"/>
      <c r="CA4523" s="669"/>
    </row>
    <row r="4524" spans="3:79" s="610" customFormat="1">
      <c r="C4524" s="611"/>
      <c r="D4524" s="612"/>
      <c r="E4524" s="613"/>
      <c r="F4524" s="614"/>
      <c r="J4524" s="612"/>
      <c r="N4524" s="668"/>
      <c r="P4524" s="618"/>
      <c r="Q4524" s="618"/>
      <c r="R4524" s="618"/>
      <c r="S4524" s="618"/>
      <c r="T4524" s="618"/>
      <c r="U4524" s="618"/>
      <c r="V4524" s="618"/>
      <c r="W4524" s="618"/>
      <c r="X4524" s="618"/>
      <c r="Y4524" s="618"/>
      <c r="Z4524" s="618"/>
      <c r="AC4524" s="619"/>
      <c r="AD4524" s="620"/>
      <c r="AJ4524" s="668"/>
      <c r="AO4524" s="612"/>
      <c r="AP4524" s="612"/>
      <c r="AY4524" s="623"/>
      <c r="BD4524" s="611"/>
      <c r="BG4524" s="624"/>
      <c r="BH4524" s="625"/>
      <c r="BI4524" s="672"/>
      <c r="BO4524" s="612"/>
      <c r="BY4524" s="669"/>
      <c r="CA4524" s="669"/>
    </row>
    <row r="4525" spans="3:79" s="610" customFormat="1">
      <c r="C4525" s="611"/>
      <c r="D4525" s="612"/>
      <c r="E4525" s="613"/>
      <c r="F4525" s="614"/>
      <c r="J4525" s="612"/>
      <c r="N4525" s="668"/>
      <c r="P4525" s="618"/>
      <c r="Q4525" s="618"/>
      <c r="R4525" s="618"/>
      <c r="S4525" s="618"/>
      <c r="T4525" s="618"/>
      <c r="U4525" s="618"/>
      <c r="V4525" s="618"/>
      <c r="W4525" s="618"/>
      <c r="X4525" s="618"/>
      <c r="Y4525" s="618"/>
      <c r="Z4525" s="618"/>
      <c r="AC4525" s="619"/>
      <c r="AD4525" s="620"/>
      <c r="AJ4525" s="668"/>
      <c r="AO4525" s="612"/>
      <c r="AP4525" s="612"/>
      <c r="AY4525" s="623"/>
      <c r="BD4525" s="611"/>
      <c r="BG4525" s="624"/>
      <c r="BH4525" s="625"/>
      <c r="BI4525" s="672"/>
      <c r="BO4525" s="612"/>
      <c r="BY4525" s="669"/>
      <c r="CA4525" s="669"/>
    </row>
    <row r="4526" spans="3:79" s="610" customFormat="1">
      <c r="C4526" s="611"/>
      <c r="D4526" s="612"/>
      <c r="E4526" s="613"/>
      <c r="F4526" s="614"/>
      <c r="J4526" s="612"/>
      <c r="N4526" s="668"/>
      <c r="P4526" s="618"/>
      <c r="Q4526" s="618"/>
      <c r="R4526" s="618"/>
      <c r="S4526" s="618"/>
      <c r="T4526" s="618"/>
      <c r="U4526" s="618"/>
      <c r="V4526" s="618"/>
      <c r="W4526" s="618"/>
      <c r="X4526" s="618"/>
      <c r="Y4526" s="618"/>
      <c r="Z4526" s="618"/>
      <c r="AC4526" s="619"/>
      <c r="AD4526" s="620"/>
      <c r="AJ4526" s="668"/>
      <c r="AO4526" s="612"/>
      <c r="AP4526" s="612"/>
      <c r="AY4526" s="623"/>
      <c r="BD4526" s="611"/>
      <c r="BG4526" s="624"/>
      <c r="BH4526" s="625"/>
      <c r="BI4526" s="672"/>
      <c r="BO4526" s="612"/>
      <c r="BY4526" s="669"/>
      <c r="CA4526" s="669"/>
    </row>
    <row r="4527" spans="3:79" s="610" customFormat="1">
      <c r="C4527" s="611"/>
      <c r="D4527" s="612"/>
      <c r="E4527" s="613"/>
      <c r="F4527" s="614"/>
      <c r="J4527" s="612"/>
      <c r="N4527" s="668"/>
      <c r="P4527" s="618"/>
      <c r="Q4527" s="618"/>
      <c r="R4527" s="618"/>
      <c r="S4527" s="618"/>
      <c r="T4527" s="618"/>
      <c r="U4527" s="618"/>
      <c r="V4527" s="618"/>
      <c r="W4527" s="618"/>
      <c r="X4527" s="618"/>
      <c r="Y4527" s="618"/>
      <c r="Z4527" s="618"/>
      <c r="AC4527" s="619"/>
      <c r="AD4527" s="620"/>
      <c r="AJ4527" s="668"/>
      <c r="AO4527" s="612"/>
      <c r="AP4527" s="612"/>
      <c r="AY4527" s="623"/>
      <c r="BD4527" s="611"/>
      <c r="BG4527" s="624"/>
      <c r="BH4527" s="625"/>
      <c r="BI4527" s="672"/>
      <c r="BO4527" s="612"/>
      <c r="BY4527" s="669"/>
      <c r="CA4527" s="669"/>
    </row>
    <row r="4528" spans="3:79" s="610" customFormat="1">
      <c r="C4528" s="611"/>
      <c r="D4528" s="612"/>
      <c r="E4528" s="613"/>
      <c r="F4528" s="614"/>
      <c r="J4528" s="612"/>
      <c r="N4528" s="668"/>
      <c r="P4528" s="618"/>
      <c r="Q4528" s="618"/>
      <c r="R4528" s="618"/>
      <c r="S4528" s="618"/>
      <c r="T4528" s="618"/>
      <c r="U4528" s="618"/>
      <c r="V4528" s="618"/>
      <c r="W4528" s="618"/>
      <c r="X4528" s="618"/>
      <c r="Y4528" s="618"/>
      <c r="Z4528" s="618"/>
      <c r="AC4528" s="619"/>
      <c r="AD4528" s="620"/>
      <c r="AJ4528" s="668"/>
      <c r="AO4528" s="612"/>
      <c r="AP4528" s="612"/>
      <c r="AY4528" s="623"/>
      <c r="BD4528" s="611"/>
      <c r="BG4528" s="624"/>
      <c r="BH4528" s="625"/>
      <c r="BI4528" s="672"/>
      <c r="BO4528" s="612"/>
      <c r="BY4528" s="669"/>
      <c r="CA4528" s="669"/>
    </row>
    <row r="4529" spans="3:79" s="610" customFormat="1">
      <c r="C4529" s="611"/>
      <c r="D4529" s="612"/>
      <c r="E4529" s="613"/>
      <c r="F4529" s="614"/>
      <c r="J4529" s="612"/>
      <c r="N4529" s="668"/>
      <c r="P4529" s="618"/>
      <c r="Q4529" s="618"/>
      <c r="R4529" s="618"/>
      <c r="S4529" s="618"/>
      <c r="T4529" s="618"/>
      <c r="U4529" s="618"/>
      <c r="V4529" s="618"/>
      <c r="W4529" s="618"/>
      <c r="X4529" s="618"/>
      <c r="Y4529" s="618"/>
      <c r="Z4529" s="618"/>
      <c r="AC4529" s="619"/>
      <c r="AD4529" s="620"/>
      <c r="AJ4529" s="668"/>
      <c r="AO4529" s="612"/>
      <c r="AP4529" s="612"/>
      <c r="AY4529" s="623"/>
      <c r="BD4529" s="611"/>
      <c r="BG4529" s="624"/>
      <c r="BH4529" s="625"/>
      <c r="BI4529" s="672"/>
      <c r="BO4529" s="612"/>
      <c r="BY4529" s="669"/>
      <c r="CA4529" s="669"/>
    </row>
    <row r="4530" spans="3:79" s="610" customFormat="1">
      <c r="C4530" s="611"/>
      <c r="D4530" s="612"/>
      <c r="E4530" s="613"/>
      <c r="F4530" s="614"/>
      <c r="J4530" s="612"/>
      <c r="N4530" s="668"/>
      <c r="P4530" s="618"/>
      <c r="Q4530" s="618"/>
      <c r="R4530" s="618"/>
      <c r="S4530" s="618"/>
      <c r="T4530" s="618"/>
      <c r="U4530" s="618"/>
      <c r="V4530" s="618"/>
      <c r="W4530" s="618"/>
      <c r="X4530" s="618"/>
      <c r="Y4530" s="618"/>
      <c r="Z4530" s="618"/>
      <c r="AC4530" s="619"/>
      <c r="AD4530" s="620"/>
      <c r="AJ4530" s="668"/>
      <c r="AO4530" s="612"/>
      <c r="AP4530" s="612"/>
      <c r="AY4530" s="623"/>
      <c r="BD4530" s="611"/>
      <c r="BG4530" s="624"/>
      <c r="BH4530" s="625"/>
      <c r="BI4530" s="672"/>
      <c r="BO4530" s="612"/>
      <c r="BY4530" s="669"/>
      <c r="CA4530" s="669"/>
    </row>
    <row r="4531" spans="3:79" s="610" customFormat="1">
      <c r="C4531" s="611"/>
      <c r="D4531" s="612"/>
      <c r="E4531" s="613"/>
      <c r="F4531" s="614"/>
      <c r="J4531" s="612"/>
      <c r="N4531" s="668"/>
      <c r="P4531" s="618"/>
      <c r="Q4531" s="618"/>
      <c r="R4531" s="618"/>
      <c r="S4531" s="618"/>
      <c r="T4531" s="618"/>
      <c r="U4531" s="618"/>
      <c r="V4531" s="618"/>
      <c r="W4531" s="618"/>
      <c r="X4531" s="618"/>
      <c r="Y4531" s="618"/>
      <c r="Z4531" s="618"/>
      <c r="AC4531" s="619"/>
      <c r="AD4531" s="620"/>
      <c r="AJ4531" s="668"/>
      <c r="AO4531" s="612"/>
      <c r="AP4531" s="612"/>
      <c r="AY4531" s="623"/>
      <c r="BD4531" s="611"/>
      <c r="BG4531" s="624"/>
      <c r="BH4531" s="625"/>
      <c r="BI4531" s="672"/>
      <c r="BO4531" s="612"/>
      <c r="BY4531" s="669"/>
      <c r="CA4531" s="669"/>
    </row>
    <row r="4532" spans="3:79" s="610" customFormat="1">
      <c r="C4532" s="611"/>
      <c r="D4532" s="612"/>
      <c r="E4532" s="613"/>
      <c r="F4532" s="614"/>
      <c r="J4532" s="612"/>
      <c r="N4532" s="668"/>
      <c r="P4532" s="618"/>
      <c r="Q4532" s="618"/>
      <c r="R4532" s="618"/>
      <c r="S4532" s="618"/>
      <c r="T4532" s="618"/>
      <c r="U4532" s="618"/>
      <c r="V4532" s="618"/>
      <c r="W4532" s="618"/>
      <c r="X4532" s="618"/>
      <c r="Y4532" s="618"/>
      <c r="Z4532" s="618"/>
      <c r="AC4532" s="619"/>
      <c r="AD4532" s="620"/>
      <c r="AJ4532" s="668"/>
      <c r="AO4532" s="612"/>
      <c r="AP4532" s="612"/>
      <c r="AY4532" s="623"/>
      <c r="BD4532" s="611"/>
      <c r="BG4532" s="624"/>
      <c r="BH4532" s="625"/>
      <c r="BI4532" s="672"/>
      <c r="BO4532" s="612"/>
      <c r="BY4532" s="669"/>
      <c r="CA4532" s="669"/>
    </row>
    <row r="4533" spans="3:79" s="610" customFormat="1">
      <c r="C4533" s="611"/>
      <c r="D4533" s="612"/>
      <c r="E4533" s="613"/>
      <c r="F4533" s="614"/>
      <c r="J4533" s="612"/>
      <c r="N4533" s="668"/>
      <c r="P4533" s="618"/>
      <c r="Q4533" s="618"/>
      <c r="R4533" s="618"/>
      <c r="S4533" s="618"/>
      <c r="T4533" s="618"/>
      <c r="U4533" s="618"/>
      <c r="V4533" s="618"/>
      <c r="W4533" s="618"/>
      <c r="X4533" s="618"/>
      <c r="Y4533" s="618"/>
      <c r="Z4533" s="618"/>
      <c r="AC4533" s="619"/>
      <c r="AD4533" s="620"/>
      <c r="AJ4533" s="668"/>
      <c r="AO4533" s="612"/>
      <c r="AP4533" s="612"/>
      <c r="AY4533" s="623"/>
      <c r="BD4533" s="611"/>
      <c r="BG4533" s="624"/>
      <c r="BH4533" s="625"/>
      <c r="BI4533" s="672"/>
      <c r="BO4533" s="612"/>
      <c r="BY4533" s="669"/>
      <c r="CA4533" s="669"/>
    </row>
    <row r="4534" spans="3:79" s="610" customFormat="1">
      <c r="C4534" s="611"/>
      <c r="D4534" s="612"/>
      <c r="E4534" s="613"/>
      <c r="F4534" s="614"/>
      <c r="J4534" s="612"/>
      <c r="N4534" s="668"/>
      <c r="P4534" s="618"/>
      <c r="Q4534" s="618"/>
      <c r="R4534" s="618"/>
      <c r="S4534" s="618"/>
      <c r="T4534" s="618"/>
      <c r="U4534" s="618"/>
      <c r="V4534" s="618"/>
      <c r="W4534" s="618"/>
      <c r="X4534" s="618"/>
      <c r="Y4534" s="618"/>
      <c r="Z4534" s="618"/>
      <c r="AC4534" s="619"/>
      <c r="AD4534" s="620"/>
      <c r="AJ4534" s="668"/>
      <c r="AO4534" s="612"/>
      <c r="AP4534" s="612"/>
      <c r="AY4534" s="623"/>
      <c r="BD4534" s="611"/>
      <c r="BG4534" s="624"/>
      <c r="BH4534" s="625"/>
      <c r="BI4534" s="672"/>
      <c r="BO4534" s="612"/>
      <c r="BY4534" s="669"/>
      <c r="CA4534" s="669"/>
    </row>
    <row r="4535" spans="3:79" s="610" customFormat="1">
      <c r="C4535" s="611"/>
      <c r="D4535" s="612"/>
      <c r="E4535" s="613"/>
      <c r="F4535" s="614"/>
      <c r="J4535" s="612"/>
      <c r="N4535" s="668"/>
      <c r="P4535" s="618"/>
      <c r="Q4535" s="618"/>
      <c r="R4535" s="618"/>
      <c r="S4535" s="618"/>
      <c r="T4535" s="618"/>
      <c r="U4535" s="618"/>
      <c r="V4535" s="618"/>
      <c r="W4535" s="618"/>
      <c r="X4535" s="618"/>
      <c r="Y4535" s="618"/>
      <c r="Z4535" s="618"/>
      <c r="AC4535" s="619"/>
      <c r="AD4535" s="620"/>
      <c r="AJ4535" s="668"/>
      <c r="AO4535" s="612"/>
      <c r="AP4535" s="612"/>
      <c r="AY4535" s="623"/>
      <c r="BD4535" s="611"/>
      <c r="BG4535" s="624"/>
      <c r="BH4535" s="625"/>
      <c r="BI4535" s="672"/>
      <c r="BO4535" s="612"/>
      <c r="BY4535" s="669"/>
      <c r="CA4535" s="669"/>
    </row>
    <row r="4536" spans="3:79" s="610" customFormat="1">
      <c r="C4536" s="611"/>
      <c r="D4536" s="612"/>
      <c r="E4536" s="613"/>
      <c r="F4536" s="614"/>
      <c r="J4536" s="612"/>
      <c r="N4536" s="668"/>
      <c r="P4536" s="618"/>
      <c r="Q4536" s="618"/>
      <c r="R4536" s="618"/>
      <c r="S4536" s="618"/>
      <c r="T4536" s="618"/>
      <c r="U4536" s="618"/>
      <c r="V4536" s="618"/>
      <c r="W4536" s="618"/>
      <c r="X4536" s="618"/>
      <c r="Y4536" s="618"/>
      <c r="Z4536" s="618"/>
      <c r="AC4536" s="619"/>
      <c r="AD4536" s="620"/>
      <c r="AJ4536" s="668"/>
      <c r="AO4536" s="612"/>
      <c r="AP4536" s="612"/>
      <c r="AY4536" s="623"/>
      <c r="BD4536" s="611"/>
      <c r="BG4536" s="624"/>
      <c r="BH4536" s="625"/>
      <c r="BI4536" s="672"/>
      <c r="BO4536" s="612"/>
      <c r="BY4536" s="669"/>
      <c r="CA4536" s="669"/>
    </row>
    <row r="4537" spans="3:79" s="610" customFormat="1">
      <c r="C4537" s="611"/>
      <c r="D4537" s="612"/>
      <c r="E4537" s="613"/>
      <c r="F4537" s="614"/>
      <c r="J4537" s="612"/>
      <c r="N4537" s="668"/>
      <c r="P4537" s="618"/>
      <c r="Q4537" s="618"/>
      <c r="R4537" s="618"/>
      <c r="S4537" s="618"/>
      <c r="T4537" s="618"/>
      <c r="U4537" s="618"/>
      <c r="V4537" s="618"/>
      <c r="W4537" s="618"/>
      <c r="X4537" s="618"/>
      <c r="Y4537" s="618"/>
      <c r="Z4537" s="618"/>
      <c r="AC4537" s="619"/>
      <c r="AD4537" s="620"/>
      <c r="AJ4537" s="668"/>
      <c r="AO4537" s="612"/>
      <c r="AP4537" s="612"/>
      <c r="AY4537" s="623"/>
      <c r="BD4537" s="611"/>
      <c r="BG4537" s="624"/>
      <c r="BH4537" s="625"/>
      <c r="BI4537" s="672"/>
      <c r="BO4537" s="612"/>
      <c r="BY4537" s="669"/>
      <c r="CA4537" s="669"/>
    </row>
    <row r="4538" spans="3:79" s="610" customFormat="1">
      <c r="C4538" s="611"/>
      <c r="D4538" s="612"/>
      <c r="E4538" s="613"/>
      <c r="F4538" s="614"/>
      <c r="J4538" s="612"/>
      <c r="N4538" s="668"/>
      <c r="P4538" s="618"/>
      <c r="Q4538" s="618"/>
      <c r="R4538" s="618"/>
      <c r="S4538" s="618"/>
      <c r="T4538" s="618"/>
      <c r="U4538" s="618"/>
      <c r="V4538" s="618"/>
      <c r="W4538" s="618"/>
      <c r="X4538" s="618"/>
      <c r="Y4538" s="618"/>
      <c r="Z4538" s="618"/>
      <c r="AC4538" s="619"/>
      <c r="AD4538" s="620"/>
      <c r="AJ4538" s="668"/>
      <c r="AO4538" s="612"/>
      <c r="AP4538" s="612"/>
      <c r="AY4538" s="623"/>
      <c r="BD4538" s="611"/>
      <c r="BG4538" s="624"/>
      <c r="BH4538" s="625"/>
      <c r="BI4538" s="672"/>
      <c r="BO4538" s="612"/>
      <c r="BY4538" s="669"/>
      <c r="CA4538" s="669"/>
    </row>
    <row r="4539" spans="3:79" s="610" customFormat="1">
      <c r="C4539" s="611"/>
      <c r="D4539" s="612"/>
      <c r="E4539" s="613"/>
      <c r="F4539" s="614"/>
      <c r="J4539" s="612"/>
      <c r="N4539" s="668"/>
      <c r="P4539" s="618"/>
      <c r="Q4539" s="618"/>
      <c r="R4539" s="618"/>
      <c r="S4539" s="618"/>
      <c r="T4539" s="618"/>
      <c r="U4539" s="618"/>
      <c r="V4539" s="618"/>
      <c r="W4539" s="618"/>
      <c r="X4539" s="618"/>
      <c r="Y4539" s="618"/>
      <c r="Z4539" s="618"/>
      <c r="AC4539" s="619"/>
      <c r="AD4539" s="620"/>
      <c r="AJ4539" s="668"/>
      <c r="AO4539" s="612"/>
      <c r="AP4539" s="612"/>
      <c r="AY4539" s="623"/>
      <c r="BD4539" s="611"/>
      <c r="BG4539" s="624"/>
      <c r="BH4539" s="625"/>
      <c r="BI4539" s="672"/>
      <c r="BO4539" s="612"/>
      <c r="BY4539" s="669"/>
      <c r="CA4539" s="669"/>
    </row>
    <row r="4540" spans="3:79" s="610" customFormat="1">
      <c r="C4540" s="611"/>
      <c r="D4540" s="612"/>
      <c r="E4540" s="613"/>
      <c r="F4540" s="614"/>
      <c r="J4540" s="612"/>
      <c r="N4540" s="668"/>
      <c r="P4540" s="618"/>
      <c r="Q4540" s="618"/>
      <c r="R4540" s="618"/>
      <c r="S4540" s="618"/>
      <c r="T4540" s="618"/>
      <c r="U4540" s="618"/>
      <c r="V4540" s="618"/>
      <c r="W4540" s="618"/>
      <c r="X4540" s="618"/>
      <c r="Y4540" s="618"/>
      <c r="Z4540" s="618"/>
      <c r="AC4540" s="619"/>
      <c r="AD4540" s="620"/>
      <c r="AJ4540" s="668"/>
      <c r="AO4540" s="612"/>
      <c r="AP4540" s="612"/>
      <c r="AY4540" s="623"/>
      <c r="BD4540" s="611"/>
      <c r="BG4540" s="624"/>
      <c r="BH4540" s="625"/>
      <c r="BI4540" s="672"/>
      <c r="BO4540" s="612"/>
      <c r="BY4540" s="669"/>
      <c r="CA4540" s="669"/>
    </row>
    <row r="4541" spans="3:79" s="610" customFormat="1">
      <c r="C4541" s="611"/>
      <c r="D4541" s="612"/>
      <c r="E4541" s="613"/>
      <c r="F4541" s="614"/>
      <c r="J4541" s="612"/>
      <c r="N4541" s="668"/>
      <c r="P4541" s="618"/>
      <c r="Q4541" s="618"/>
      <c r="R4541" s="618"/>
      <c r="S4541" s="618"/>
      <c r="T4541" s="618"/>
      <c r="U4541" s="618"/>
      <c r="V4541" s="618"/>
      <c r="W4541" s="618"/>
      <c r="X4541" s="618"/>
      <c r="Y4541" s="618"/>
      <c r="Z4541" s="618"/>
      <c r="AC4541" s="619"/>
      <c r="AD4541" s="620"/>
      <c r="AJ4541" s="668"/>
      <c r="AO4541" s="612"/>
      <c r="AP4541" s="612"/>
      <c r="AY4541" s="623"/>
      <c r="BD4541" s="611"/>
      <c r="BG4541" s="624"/>
      <c r="BH4541" s="625"/>
      <c r="BI4541" s="672"/>
      <c r="BO4541" s="612"/>
      <c r="BY4541" s="669"/>
      <c r="CA4541" s="669"/>
    </row>
    <row r="4542" spans="3:79" s="610" customFormat="1">
      <c r="C4542" s="611"/>
      <c r="D4542" s="612"/>
      <c r="E4542" s="613"/>
      <c r="F4542" s="614"/>
      <c r="J4542" s="612"/>
      <c r="N4542" s="668"/>
      <c r="P4542" s="618"/>
      <c r="Q4542" s="618"/>
      <c r="R4542" s="618"/>
      <c r="S4542" s="618"/>
      <c r="T4542" s="618"/>
      <c r="U4542" s="618"/>
      <c r="V4542" s="618"/>
      <c r="W4542" s="618"/>
      <c r="X4542" s="618"/>
      <c r="Y4542" s="618"/>
      <c r="Z4542" s="618"/>
      <c r="AC4542" s="619"/>
      <c r="AD4542" s="620"/>
      <c r="AJ4542" s="668"/>
      <c r="AO4542" s="612"/>
      <c r="AP4542" s="612"/>
      <c r="AY4542" s="623"/>
      <c r="BD4542" s="611"/>
      <c r="BG4542" s="624"/>
      <c r="BH4542" s="625"/>
      <c r="BI4542" s="672"/>
      <c r="BO4542" s="612"/>
      <c r="BY4542" s="669"/>
      <c r="CA4542" s="669"/>
    </row>
    <row r="4543" spans="3:79" s="610" customFormat="1">
      <c r="C4543" s="611"/>
      <c r="D4543" s="612"/>
      <c r="E4543" s="613"/>
      <c r="F4543" s="614"/>
      <c r="J4543" s="612"/>
      <c r="N4543" s="668"/>
      <c r="P4543" s="618"/>
      <c r="Q4543" s="618"/>
      <c r="R4543" s="618"/>
      <c r="S4543" s="618"/>
      <c r="T4543" s="618"/>
      <c r="U4543" s="618"/>
      <c r="V4543" s="618"/>
      <c r="W4543" s="618"/>
      <c r="X4543" s="618"/>
      <c r="Y4543" s="618"/>
      <c r="Z4543" s="618"/>
      <c r="AC4543" s="619"/>
      <c r="AD4543" s="620"/>
      <c r="AJ4543" s="668"/>
      <c r="AO4543" s="612"/>
      <c r="AP4543" s="612"/>
      <c r="AY4543" s="623"/>
      <c r="BD4543" s="611"/>
      <c r="BG4543" s="624"/>
      <c r="BH4543" s="625"/>
      <c r="BI4543" s="672"/>
      <c r="BO4543" s="612"/>
      <c r="BY4543" s="669"/>
      <c r="CA4543" s="669"/>
    </row>
    <row r="4544" spans="3:79" s="610" customFormat="1">
      <c r="C4544" s="611"/>
      <c r="D4544" s="612"/>
      <c r="E4544" s="613"/>
      <c r="F4544" s="614"/>
      <c r="J4544" s="612"/>
      <c r="N4544" s="668"/>
      <c r="P4544" s="618"/>
      <c r="Q4544" s="618"/>
      <c r="R4544" s="618"/>
      <c r="S4544" s="618"/>
      <c r="T4544" s="618"/>
      <c r="U4544" s="618"/>
      <c r="V4544" s="618"/>
      <c r="W4544" s="618"/>
      <c r="X4544" s="618"/>
      <c r="Y4544" s="618"/>
      <c r="Z4544" s="618"/>
      <c r="AC4544" s="619"/>
      <c r="AD4544" s="620"/>
      <c r="AJ4544" s="668"/>
      <c r="AO4544" s="612"/>
      <c r="AP4544" s="612"/>
      <c r="AY4544" s="623"/>
      <c r="BD4544" s="611"/>
      <c r="BG4544" s="624"/>
      <c r="BH4544" s="625"/>
      <c r="BI4544" s="672"/>
      <c r="BO4544" s="612"/>
      <c r="BY4544" s="669"/>
      <c r="CA4544" s="669"/>
    </row>
    <row r="4545" spans="3:79" s="610" customFormat="1">
      <c r="C4545" s="611"/>
      <c r="D4545" s="612"/>
      <c r="E4545" s="613"/>
      <c r="F4545" s="614"/>
      <c r="J4545" s="612"/>
      <c r="N4545" s="668"/>
      <c r="P4545" s="618"/>
      <c r="Q4545" s="618"/>
      <c r="R4545" s="618"/>
      <c r="S4545" s="618"/>
      <c r="T4545" s="618"/>
      <c r="U4545" s="618"/>
      <c r="V4545" s="618"/>
      <c r="W4545" s="618"/>
      <c r="X4545" s="618"/>
      <c r="Y4545" s="618"/>
      <c r="Z4545" s="618"/>
      <c r="AC4545" s="619"/>
      <c r="AD4545" s="620"/>
      <c r="AJ4545" s="668"/>
      <c r="AO4545" s="612"/>
      <c r="AP4545" s="612"/>
      <c r="AY4545" s="623"/>
      <c r="BD4545" s="611"/>
      <c r="BG4545" s="624"/>
      <c r="BH4545" s="625"/>
      <c r="BI4545" s="672"/>
      <c r="BO4545" s="612"/>
      <c r="BY4545" s="669"/>
      <c r="CA4545" s="669"/>
    </row>
    <row r="4546" spans="3:79" s="610" customFormat="1">
      <c r="C4546" s="611"/>
      <c r="D4546" s="612"/>
      <c r="E4546" s="613"/>
      <c r="F4546" s="614"/>
      <c r="J4546" s="612"/>
      <c r="N4546" s="668"/>
      <c r="P4546" s="618"/>
      <c r="Q4546" s="618"/>
      <c r="R4546" s="618"/>
      <c r="S4546" s="618"/>
      <c r="T4546" s="618"/>
      <c r="U4546" s="618"/>
      <c r="V4546" s="618"/>
      <c r="W4546" s="618"/>
      <c r="X4546" s="618"/>
      <c r="Y4546" s="618"/>
      <c r="Z4546" s="618"/>
      <c r="AC4546" s="619"/>
      <c r="AD4546" s="620"/>
      <c r="AJ4546" s="668"/>
      <c r="AO4546" s="612"/>
      <c r="AP4546" s="612"/>
      <c r="AY4546" s="623"/>
      <c r="BD4546" s="611"/>
      <c r="BG4546" s="624"/>
      <c r="BH4546" s="625"/>
      <c r="BI4546" s="672"/>
      <c r="BO4546" s="612"/>
      <c r="BY4546" s="669"/>
      <c r="CA4546" s="669"/>
    </row>
    <row r="4547" spans="3:79" s="610" customFormat="1">
      <c r="C4547" s="611"/>
      <c r="D4547" s="612"/>
      <c r="E4547" s="613"/>
      <c r="F4547" s="614"/>
      <c r="J4547" s="612"/>
      <c r="N4547" s="668"/>
      <c r="P4547" s="618"/>
      <c r="Q4547" s="618"/>
      <c r="R4547" s="618"/>
      <c r="S4547" s="618"/>
      <c r="T4547" s="618"/>
      <c r="U4547" s="618"/>
      <c r="V4547" s="618"/>
      <c r="W4547" s="618"/>
      <c r="X4547" s="618"/>
      <c r="Y4547" s="618"/>
      <c r="Z4547" s="618"/>
      <c r="AC4547" s="619"/>
      <c r="AD4547" s="620"/>
      <c r="AJ4547" s="668"/>
      <c r="AO4547" s="612"/>
      <c r="AP4547" s="612"/>
      <c r="AY4547" s="623"/>
      <c r="BD4547" s="611"/>
      <c r="BG4547" s="624"/>
      <c r="BH4547" s="625"/>
      <c r="BI4547" s="672"/>
      <c r="BO4547" s="612"/>
      <c r="BY4547" s="669"/>
      <c r="CA4547" s="669"/>
    </row>
    <row r="4548" spans="3:79" s="610" customFormat="1">
      <c r="C4548" s="611"/>
      <c r="D4548" s="612"/>
      <c r="E4548" s="613"/>
      <c r="F4548" s="614"/>
      <c r="J4548" s="612"/>
      <c r="N4548" s="668"/>
      <c r="P4548" s="618"/>
      <c r="Q4548" s="618"/>
      <c r="R4548" s="618"/>
      <c r="S4548" s="618"/>
      <c r="T4548" s="618"/>
      <c r="U4548" s="618"/>
      <c r="V4548" s="618"/>
      <c r="W4548" s="618"/>
      <c r="X4548" s="618"/>
      <c r="Y4548" s="618"/>
      <c r="Z4548" s="618"/>
      <c r="AC4548" s="619"/>
      <c r="AD4548" s="620"/>
      <c r="AJ4548" s="668"/>
      <c r="AO4548" s="612"/>
      <c r="AP4548" s="612"/>
      <c r="AY4548" s="623"/>
      <c r="BD4548" s="611"/>
      <c r="BG4548" s="624"/>
      <c r="BH4548" s="625"/>
      <c r="BI4548" s="672"/>
      <c r="BO4548" s="612"/>
      <c r="BY4548" s="669"/>
      <c r="CA4548" s="669"/>
    </row>
    <row r="4549" spans="3:79" s="610" customFormat="1">
      <c r="C4549" s="611"/>
      <c r="D4549" s="612"/>
      <c r="E4549" s="613"/>
      <c r="F4549" s="614"/>
      <c r="J4549" s="612"/>
      <c r="N4549" s="668"/>
      <c r="P4549" s="618"/>
      <c r="Q4549" s="618"/>
      <c r="R4549" s="618"/>
      <c r="S4549" s="618"/>
      <c r="T4549" s="618"/>
      <c r="U4549" s="618"/>
      <c r="V4549" s="618"/>
      <c r="W4549" s="618"/>
      <c r="X4549" s="618"/>
      <c r="Y4549" s="618"/>
      <c r="Z4549" s="618"/>
      <c r="AC4549" s="619"/>
      <c r="AD4549" s="620"/>
      <c r="AJ4549" s="668"/>
      <c r="AO4549" s="612"/>
      <c r="AP4549" s="612"/>
      <c r="AY4549" s="623"/>
      <c r="BD4549" s="611"/>
      <c r="BG4549" s="624"/>
      <c r="BH4549" s="625"/>
      <c r="BI4549" s="672"/>
      <c r="BO4549" s="612"/>
      <c r="BY4549" s="669"/>
      <c r="CA4549" s="669"/>
    </row>
    <row r="4550" spans="3:79" s="610" customFormat="1">
      <c r="C4550" s="611"/>
      <c r="D4550" s="612"/>
      <c r="E4550" s="613"/>
      <c r="F4550" s="614"/>
      <c r="J4550" s="612"/>
      <c r="N4550" s="668"/>
      <c r="P4550" s="618"/>
      <c r="Q4550" s="618"/>
      <c r="R4550" s="618"/>
      <c r="S4550" s="618"/>
      <c r="T4550" s="618"/>
      <c r="U4550" s="618"/>
      <c r="V4550" s="618"/>
      <c r="W4550" s="618"/>
      <c r="X4550" s="618"/>
      <c r="Y4550" s="618"/>
      <c r="Z4550" s="618"/>
      <c r="AC4550" s="619"/>
      <c r="AD4550" s="620"/>
      <c r="AJ4550" s="668"/>
      <c r="AO4550" s="612"/>
      <c r="AP4550" s="612"/>
      <c r="AY4550" s="623"/>
      <c r="BD4550" s="611"/>
      <c r="BG4550" s="624"/>
      <c r="BH4550" s="625"/>
      <c r="BI4550" s="672"/>
      <c r="BO4550" s="612"/>
      <c r="BY4550" s="669"/>
      <c r="CA4550" s="669"/>
    </row>
    <row r="4551" spans="3:79" s="610" customFormat="1">
      <c r="C4551" s="611"/>
      <c r="D4551" s="612"/>
      <c r="E4551" s="613"/>
      <c r="F4551" s="614"/>
      <c r="J4551" s="612"/>
      <c r="N4551" s="668"/>
      <c r="P4551" s="618"/>
      <c r="Q4551" s="618"/>
      <c r="R4551" s="618"/>
      <c r="S4551" s="618"/>
      <c r="T4551" s="618"/>
      <c r="U4551" s="618"/>
      <c r="V4551" s="618"/>
      <c r="W4551" s="618"/>
      <c r="X4551" s="618"/>
      <c r="Y4551" s="618"/>
      <c r="Z4551" s="618"/>
      <c r="AC4551" s="619"/>
      <c r="AD4551" s="620"/>
      <c r="AJ4551" s="668"/>
      <c r="AO4551" s="612"/>
      <c r="AP4551" s="612"/>
      <c r="AY4551" s="623"/>
      <c r="BD4551" s="611"/>
      <c r="BG4551" s="624"/>
      <c r="BH4551" s="625"/>
      <c r="BI4551" s="672"/>
      <c r="BO4551" s="612"/>
      <c r="BY4551" s="669"/>
      <c r="CA4551" s="669"/>
    </row>
    <row r="4552" spans="3:79" s="610" customFormat="1">
      <c r="C4552" s="611"/>
      <c r="D4552" s="612"/>
      <c r="E4552" s="613"/>
      <c r="F4552" s="614"/>
      <c r="J4552" s="612"/>
      <c r="N4552" s="668"/>
      <c r="P4552" s="618"/>
      <c r="Q4552" s="618"/>
      <c r="R4552" s="618"/>
      <c r="S4552" s="618"/>
      <c r="T4552" s="618"/>
      <c r="U4552" s="618"/>
      <c r="V4552" s="618"/>
      <c r="W4552" s="618"/>
      <c r="X4552" s="618"/>
      <c r="Y4552" s="618"/>
      <c r="Z4552" s="618"/>
      <c r="AC4552" s="619"/>
      <c r="AD4552" s="620"/>
      <c r="AJ4552" s="668"/>
      <c r="AO4552" s="612"/>
      <c r="AP4552" s="612"/>
      <c r="AY4552" s="623"/>
      <c r="BD4552" s="611"/>
      <c r="BG4552" s="624"/>
      <c r="BH4552" s="625"/>
      <c r="BI4552" s="672"/>
      <c r="BO4552" s="612"/>
      <c r="BY4552" s="669"/>
      <c r="CA4552" s="669"/>
    </row>
    <row r="4553" spans="3:79" s="610" customFormat="1">
      <c r="C4553" s="611"/>
      <c r="D4553" s="612"/>
      <c r="E4553" s="613"/>
      <c r="F4553" s="614"/>
      <c r="J4553" s="612"/>
      <c r="N4553" s="668"/>
      <c r="P4553" s="618"/>
      <c r="Q4553" s="618"/>
      <c r="R4553" s="618"/>
      <c r="S4553" s="618"/>
      <c r="T4553" s="618"/>
      <c r="U4553" s="618"/>
      <c r="V4553" s="618"/>
      <c r="W4553" s="618"/>
      <c r="X4553" s="618"/>
      <c r="Y4553" s="618"/>
      <c r="Z4553" s="618"/>
      <c r="AC4553" s="619"/>
      <c r="AD4553" s="620"/>
      <c r="AJ4553" s="668"/>
      <c r="AO4553" s="612"/>
      <c r="AP4553" s="612"/>
      <c r="AY4553" s="623"/>
      <c r="BD4553" s="611"/>
      <c r="BG4553" s="624"/>
      <c r="BH4553" s="625"/>
      <c r="BI4553" s="672"/>
      <c r="BO4553" s="612"/>
      <c r="BY4553" s="669"/>
      <c r="CA4553" s="669"/>
    </row>
    <row r="4554" spans="3:79" s="610" customFormat="1">
      <c r="C4554" s="611"/>
      <c r="D4554" s="612"/>
      <c r="E4554" s="613"/>
      <c r="F4554" s="614"/>
      <c r="J4554" s="612"/>
      <c r="N4554" s="668"/>
      <c r="P4554" s="618"/>
      <c r="Q4554" s="618"/>
      <c r="R4554" s="618"/>
      <c r="S4554" s="618"/>
      <c r="T4554" s="618"/>
      <c r="U4554" s="618"/>
      <c r="V4554" s="618"/>
      <c r="W4554" s="618"/>
      <c r="X4554" s="618"/>
      <c r="Y4554" s="618"/>
      <c r="Z4554" s="618"/>
      <c r="AC4554" s="619"/>
      <c r="AD4554" s="620"/>
      <c r="AJ4554" s="668"/>
      <c r="AO4554" s="612"/>
      <c r="AP4554" s="612"/>
      <c r="AY4554" s="623"/>
      <c r="BD4554" s="611"/>
      <c r="BG4554" s="624"/>
      <c r="BH4554" s="625"/>
      <c r="BI4554" s="672"/>
      <c r="BO4554" s="612"/>
      <c r="BY4554" s="669"/>
      <c r="CA4554" s="669"/>
    </row>
    <row r="4555" spans="3:79" s="610" customFormat="1">
      <c r="C4555" s="611"/>
      <c r="D4555" s="612"/>
      <c r="E4555" s="613"/>
      <c r="F4555" s="614"/>
      <c r="J4555" s="612"/>
      <c r="N4555" s="668"/>
      <c r="P4555" s="618"/>
      <c r="Q4555" s="618"/>
      <c r="R4555" s="618"/>
      <c r="S4555" s="618"/>
      <c r="T4555" s="618"/>
      <c r="U4555" s="618"/>
      <c r="V4555" s="618"/>
      <c r="W4555" s="618"/>
      <c r="X4555" s="618"/>
      <c r="Y4555" s="618"/>
      <c r="Z4555" s="618"/>
      <c r="AC4555" s="619"/>
      <c r="AD4555" s="620"/>
      <c r="AJ4555" s="668"/>
      <c r="AO4555" s="612"/>
      <c r="AP4555" s="612"/>
      <c r="AY4555" s="623"/>
      <c r="BD4555" s="611"/>
      <c r="BG4555" s="624"/>
      <c r="BH4555" s="625"/>
      <c r="BI4555" s="672"/>
      <c r="BO4555" s="612"/>
      <c r="BY4555" s="669"/>
      <c r="CA4555" s="669"/>
    </row>
    <row r="4556" spans="3:79" s="610" customFormat="1">
      <c r="C4556" s="611"/>
      <c r="D4556" s="612"/>
      <c r="E4556" s="613"/>
      <c r="F4556" s="614"/>
      <c r="J4556" s="612"/>
      <c r="N4556" s="668"/>
      <c r="P4556" s="618"/>
      <c r="Q4556" s="618"/>
      <c r="R4556" s="618"/>
      <c r="S4556" s="618"/>
      <c r="T4556" s="618"/>
      <c r="U4556" s="618"/>
      <c r="V4556" s="618"/>
      <c r="W4556" s="618"/>
      <c r="X4556" s="618"/>
      <c r="Y4556" s="618"/>
      <c r="Z4556" s="618"/>
      <c r="AC4556" s="619"/>
      <c r="AD4556" s="620"/>
      <c r="AJ4556" s="668"/>
      <c r="AO4556" s="612"/>
      <c r="AP4556" s="612"/>
      <c r="AY4556" s="623"/>
      <c r="BD4556" s="611"/>
      <c r="BG4556" s="624"/>
      <c r="BH4556" s="625"/>
      <c r="BI4556" s="672"/>
      <c r="BO4556" s="612"/>
      <c r="BY4556" s="669"/>
      <c r="CA4556" s="669"/>
    </row>
    <row r="4557" spans="3:79" s="610" customFormat="1">
      <c r="C4557" s="611"/>
      <c r="D4557" s="612"/>
      <c r="E4557" s="613"/>
      <c r="F4557" s="614"/>
      <c r="J4557" s="612"/>
      <c r="N4557" s="668"/>
      <c r="P4557" s="618"/>
      <c r="Q4557" s="618"/>
      <c r="R4557" s="618"/>
      <c r="S4557" s="618"/>
      <c r="T4557" s="618"/>
      <c r="U4557" s="618"/>
      <c r="V4557" s="618"/>
      <c r="W4557" s="618"/>
      <c r="X4557" s="618"/>
      <c r="Y4557" s="618"/>
      <c r="Z4557" s="618"/>
      <c r="AC4557" s="619"/>
      <c r="AD4557" s="620"/>
      <c r="AJ4557" s="668"/>
      <c r="AO4557" s="612"/>
      <c r="AP4557" s="612"/>
      <c r="AY4557" s="623"/>
      <c r="BD4557" s="611"/>
      <c r="BG4557" s="624"/>
      <c r="BH4557" s="625"/>
      <c r="BI4557" s="672"/>
      <c r="BO4557" s="612"/>
      <c r="BY4557" s="669"/>
      <c r="CA4557" s="669"/>
    </row>
    <row r="4558" spans="3:79" s="610" customFormat="1">
      <c r="C4558" s="611"/>
      <c r="D4558" s="612"/>
      <c r="E4558" s="613"/>
      <c r="F4558" s="614"/>
      <c r="J4558" s="612"/>
      <c r="N4558" s="668"/>
      <c r="P4558" s="618"/>
      <c r="Q4558" s="618"/>
      <c r="R4558" s="618"/>
      <c r="S4558" s="618"/>
      <c r="T4558" s="618"/>
      <c r="U4558" s="618"/>
      <c r="V4558" s="618"/>
      <c r="W4558" s="618"/>
      <c r="X4558" s="618"/>
      <c r="Y4558" s="618"/>
      <c r="Z4558" s="618"/>
      <c r="AC4558" s="619"/>
      <c r="AD4558" s="620"/>
      <c r="AJ4558" s="668"/>
      <c r="AO4558" s="612"/>
      <c r="AP4558" s="612"/>
      <c r="AY4558" s="623"/>
      <c r="BD4558" s="611"/>
      <c r="BG4558" s="624"/>
      <c r="BH4558" s="625"/>
      <c r="BI4558" s="672"/>
      <c r="BO4558" s="612"/>
      <c r="BY4558" s="669"/>
      <c r="CA4558" s="669"/>
    </row>
    <row r="4559" spans="3:79" s="610" customFormat="1">
      <c r="C4559" s="611"/>
      <c r="D4559" s="612"/>
      <c r="E4559" s="613"/>
      <c r="F4559" s="614"/>
      <c r="J4559" s="612"/>
      <c r="N4559" s="668"/>
      <c r="P4559" s="618"/>
      <c r="Q4559" s="618"/>
      <c r="R4559" s="618"/>
      <c r="S4559" s="618"/>
      <c r="T4559" s="618"/>
      <c r="U4559" s="618"/>
      <c r="V4559" s="618"/>
      <c r="W4559" s="618"/>
      <c r="X4559" s="618"/>
      <c r="Y4559" s="618"/>
      <c r="Z4559" s="618"/>
      <c r="AC4559" s="619"/>
      <c r="AD4559" s="620"/>
      <c r="AJ4559" s="668"/>
      <c r="AO4559" s="612"/>
      <c r="AP4559" s="612"/>
      <c r="AY4559" s="623"/>
      <c r="BD4559" s="611"/>
      <c r="BG4559" s="624"/>
      <c r="BH4559" s="625"/>
      <c r="BI4559" s="672"/>
      <c r="BO4559" s="612"/>
      <c r="BY4559" s="669"/>
      <c r="CA4559" s="669"/>
    </row>
    <row r="4560" spans="3:79" s="610" customFormat="1">
      <c r="C4560" s="611"/>
      <c r="D4560" s="612"/>
      <c r="E4560" s="613"/>
      <c r="F4560" s="614"/>
      <c r="J4560" s="612"/>
      <c r="N4560" s="668"/>
      <c r="P4560" s="618"/>
      <c r="Q4560" s="618"/>
      <c r="R4560" s="618"/>
      <c r="S4560" s="618"/>
      <c r="T4560" s="618"/>
      <c r="U4560" s="618"/>
      <c r="V4560" s="618"/>
      <c r="W4560" s="618"/>
      <c r="X4560" s="618"/>
      <c r="Y4560" s="618"/>
      <c r="Z4560" s="618"/>
      <c r="AC4560" s="619"/>
      <c r="AD4560" s="620"/>
      <c r="AJ4560" s="668"/>
      <c r="AO4560" s="612"/>
      <c r="AP4560" s="612"/>
      <c r="AY4560" s="623"/>
      <c r="BD4560" s="611"/>
      <c r="BG4560" s="624"/>
      <c r="BH4560" s="625"/>
      <c r="BI4560" s="672"/>
      <c r="BO4560" s="612"/>
      <c r="BY4560" s="669"/>
      <c r="CA4560" s="669"/>
    </row>
    <row r="4561" spans="3:79" s="610" customFormat="1">
      <c r="C4561" s="611"/>
      <c r="D4561" s="612"/>
      <c r="E4561" s="613"/>
      <c r="F4561" s="614"/>
      <c r="J4561" s="612"/>
      <c r="N4561" s="668"/>
      <c r="P4561" s="618"/>
      <c r="Q4561" s="618"/>
      <c r="R4561" s="618"/>
      <c r="S4561" s="618"/>
      <c r="T4561" s="618"/>
      <c r="U4561" s="618"/>
      <c r="V4561" s="618"/>
      <c r="W4561" s="618"/>
      <c r="X4561" s="618"/>
      <c r="Y4561" s="618"/>
      <c r="Z4561" s="618"/>
      <c r="AC4561" s="619"/>
      <c r="AD4561" s="620"/>
      <c r="AJ4561" s="668"/>
      <c r="AO4561" s="612"/>
      <c r="AP4561" s="612"/>
      <c r="AY4561" s="623"/>
      <c r="BD4561" s="611"/>
      <c r="BG4561" s="624"/>
      <c r="BH4561" s="625"/>
      <c r="BI4561" s="672"/>
      <c r="BO4561" s="612"/>
      <c r="BY4561" s="669"/>
      <c r="CA4561" s="669"/>
    </row>
    <row r="4562" spans="3:79" s="610" customFormat="1">
      <c r="C4562" s="611"/>
      <c r="D4562" s="612"/>
      <c r="E4562" s="613"/>
      <c r="F4562" s="614"/>
      <c r="J4562" s="612"/>
      <c r="N4562" s="668"/>
      <c r="P4562" s="618"/>
      <c r="Q4562" s="618"/>
      <c r="R4562" s="618"/>
      <c r="S4562" s="618"/>
      <c r="T4562" s="618"/>
      <c r="U4562" s="618"/>
      <c r="V4562" s="618"/>
      <c r="W4562" s="618"/>
      <c r="X4562" s="618"/>
      <c r="Y4562" s="618"/>
      <c r="Z4562" s="618"/>
      <c r="AC4562" s="619"/>
      <c r="AD4562" s="620"/>
      <c r="AJ4562" s="668"/>
      <c r="AO4562" s="612"/>
      <c r="AP4562" s="612"/>
      <c r="AY4562" s="623"/>
      <c r="BD4562" s="611"/>
      <c r="BG4562" s="624"/>
      <c r="BH4562" s="625"/>
      <c r="BI4562" s="672"/>
      <c r="BO4562" s="612"/>
      <c r="BY4562" s="669"/>
      <c r="CA4562" s="669"/>
    </row>
    <row r="4563" spans="3:79" s="610" customFormat="1">
      <c r="C4563" s="611"/>
      <c r="D4563" s="612"/>
      <c r="E4563" s="613"/>
      <c r="F4563" s="614"/>
      <c r="J4563" s="612"/>
      <c r="N4563" s="668"/>
      <c r="P4563" s="618"/>
      <c r="Q4563" s="618"/>
      <c r="R4563" s="618"/>
      <c r="S4563" s="618"/>
      <c r="T4563" s="618"/>
      <c r="U4563" s="618"/>
      <c r="V4563" s="618"/>
      <c r="W4563" s="618"/>
      <c r="X4563" s="618"/>
      <c r="Y4563" s="618"/>
      <c r="Z4563" s="618"/>
      <c r="AC4563" s="619"/>
      <c r="AD4563" s="620"/>
      <c r="AJ4563" s="668"/>
      <c r="AO4563" s="612"/>
      <c r="AP4563" s="612"/>
      <c r="AY4563" s="623"/>
      <c r="BD4563" s="611"/>
      <c r="BG4563" s="624"/>
      <c r="BH4563" s="625"/>
      <c r="BI4563" s="672"/>
      <c r="BO4563" s="612"/>
      <c r="BY4563" s="669"/>
      <c r="CA4563" s="669"/>
    </row>
    <row r="4564" spans="3:79" s="610" customFormat="1">
      <c r="C4564" s="611"/>
      <c r="D4564" s="612"/>
      <c r="E4564" s="613"/>
      <c r="F4564" s="614"/>
      <c r="J4564" s="612"/>
      <c r="N4564" s="668"/>
      <c r="P4564" s="618"/>
      <c r="Q4564" s="618"/>
      <c r="R4564" s="618"/>
      <c r="S4564" s="618"/>
      <c r="T4564" s="618"/>
      <c r="U4564" s="618"/>
      <c r="V4564" s="618"/>
      <c r="W4564" s="618"/>
      <c r="X4564" s="618"/>
      <c r="Y4564" s="618"/>
      <c r="Z4564" s="618"/>
      <c r="AC4564" s="619"/>
      <c r="AD4564" s="620"/>
      <c r="AJ4564" s="668"/>
      <c r="AO4564" s="612"/>
      <c r="AP4564" s="612"/>
      <c r="AY4564" s="623"/>
      <c r="BD4564" s="611"/>
      <c r="BG4564" s="624"/>
      <c r="BH4564" s="625"/>
      <c r="BI4564" s="672"/>
      <c r="BO4564" s="612"/>
      <c r="BY4564" s="669"/>
      <c r="CA4564" s="669"/>
    </row>
    <row r="4565" spans="3:79" s="610" customFormat="1">
      <c r="C4565" s="611"/>
      <c r="D4565" s="612"/>
      <c r="E4565" s="613"/>
      <c r="F4565" s="614"/>
      <c r="J4565" s="612"/>
      <c r="N4565" s="668"/>
      <c r="P4565" s="618"/>
      <c r="Q4565" s="618"/>
      <c r="R4565" s="618"/>
      <c r="S4565" s="618"/>
      <c r="T4565" s="618"/>
      <c r="U4565" s="618"/>
      <c r="V4565" s="618"/>
      <c r="W4565" s="618"/>
      <c r="X4565" s="618"/>
      <c r="Y4565" s="618"/>
      <c r="Z4565" s="618"/>
      <c r="AC4565" s="619"/>
      <c r="AD4565" s="620"/>
      <c r="AJ4565" s="668"/>
      <c r="AO4565" s="612"/>
      <c r="AP4565" s="612"/>
      <c r="AY4565" s="623"/>
      <c r="BD4565" s="611"/>
      <c r="BG4565" s="624"/>
      <c r="BH4565" s="625"/>
      <c r="BI4565" s="672"/>
      <c r="BO4565" s="612"/>
      <c r="BY4565" s="669"/>
      <c r="CA4565" s="669"/>
    </row>
    <row r="4566" spans="3:79" s="610" customFormat="1">
      <c r="C4566" s="611"/>
      <c r="D4566" s="612"/>
      <c r="E4566" s="613"/>
      <c r="F4566" s="614"/>
      <c r="J4566" s="612"/>
      <c r="N4566" s="668"/>
      <c r="P4566" s="618"/>
      <c r="Q4566" s="618"/>
      <c r="R4566" s="618"/>
      <c r="S4566" s="618"/>
      <c r="T4566" s="618"/>
      <c r="U4566" s="618"/>
      <c r="V4566" s="618"/>
      <c r="W4566" s="618"/>
      <c r="X4566" s="618"/>
      <c r="Y4566" s="618"/>
      <c r="Z4566" s="618"/>
      <c r="AC4566" s="619"/>
      <c r="AD4566" s="620"/>
      <c r="AJ4566" s="668"/>
      <c r="AO4566" s="612"/>
      <c r="AP4566" s="612"/>
      <c r="AY4566" s="623"/>
      <c r="BD4566" s="611"/>
      <c r="BG4566" s="624"/>
      <c r="BH4566" s="625"/>
      <c r="BI4566" s="672"/>
      <c r="BO4566" s="612"/>
      <c r="BY4566" s="669"/>
      <c r="CA4566" s="669"/>
    </row>
    <row r="4567" spans="3:79" s="610" customFormat="1">
      <c r="C4567" s="611"/>
      <c r="D4567" s="612"/>
      <c r="E4567" s="613"/>
      <c r="F4567" s="614"/>
      <c r="J4567" s="612"/>
      <c r="N4567" s="668"/>
      <c r="P4567" s="618"/>
      <c r="Q4567" s="618"/>
      <c r="R4567" s="618"/>
      <c r="S4567" s="618"/>
      <c r="T4567" s="618"/>
      <c r="U4567" s="618"/>
      <c r="V4567" s="618"/>
      <c r="W4567" s="618"/>
      <c r="X4567" s="618"/>
      <c r="Y4567" s="618"/>
      <c r="Z4567" s="618"/>
      <c r="AC4567" s="619"/>
      <c r="AD4567" s="620"/>
      <c r="AJ4567" s="668"/>
      <c r="AO4567" s="612"/>
      <c r="AP4567" s="612"/>
      <c r="AY4567" s="623"/>
      <c r="BD4567" s="611"/>
      <c r="BG4567" s="624"/>
      <c r="BH4567" s="625"/>
      <c r="BI4567" s="672"/>
      <c r="BO4567" s="612"/>
      <c r="BY4567" s="669"/>
      <c r="CA4567" s="669"/>
    </row>
    <row r="4568" spans="3:79" s="610" customFormat="1">
      <c r="C4568" s="611"/>
      <c r="D4568" s="612"/>
      <c r="E4568" s="613"/>
      <c r="F4568" s="614"/>
      <c r="J4568" s="612"/>
      <c r="N4568" s="668"/>
      <c r="P4568" s="618"/>
      <c r="Q4568" s="618"/>
      <c r="R4568" s="618"/>
      <c r="S4568" s="618"/>
      <c r="T4568" s="618"/>
      <c r="U4568" s="618"/>
      <c r="V4568" s="618"/>
      <c r="W4568" s="618"/>
      <c r="X4568" s="618"/>
      <c r="Y4568" s="618"/>
      <c r="Z4568" s="618"/>
      <c r="AC4568" s="619"/>
      <c r="AD4568" s="620"/>
      <c r="AJ4568" s="668"/>
      <c r="AO4568" s="612"/>
      <c r="AP4568" s="612"/>
      <c r="AY4568" s="623"/>
      <c r="BD4568" s="611"/>
      <c r="BG4568" s="624"/>
      <c r="BH4568" s="625"/>
      <c r="BI4568" s="672"/>
      <c r="BO4568" s="612"/>
      <c r="BY4568" s="669"/>
      <c r="CA4568" s="669"/>
    </row>
    <row r="4569" spans="3:79" s="610" customFormat="1">
      <c r="C4569" s="611"/>
      <c r="D4569" s="612"/>
      <c r="E4569" s="613"/>
      <c r="F4569" s="614"/>
      <c r="J4569" s="612"/>
      <c r="N4569" s="668"/>
      <c r="P4569" s="618"/>
      <c r="Q4569" s="618"/>
      <c r="R4569" s="618"/>
      <c r="S4569" s="618"/>
      <c r="T4569" s="618"/>
      <c r="U4569" s="618"/>
      <c r="V4569" s="618"/>
      <c r="W4569" s="618"/>
      <c r="X4569" s="618"/>
      <c r="Y4569" s="618"/>
      <c r="Z4569" s="618"/>
      <c r="AC4569" s="619"/>
      <c r="AD4569" s="620"/>
      <c r="AJ4569" s="668"/>
      <c r="AO4569" s="612"/>
      <c r="AP4569" s="612"/>
      <c r="AY4569" s="623"/>
      <c r="BD4569" s="611"/>
      <c r="BG4569" s="624"/>
      <c r="BH4569" s="625"/>
      <c r="BI4569" s="672"/>
      <c r="BO4569" s="612"/>
      <c r="BY4569" s="669"/>
      <c r="CA4569" s="669"/>
    </row>
    <row r="4570" spans="3:79" s="610" customFormat="1">
      <c r="C4570" s="611"/>
      <c r="D4570" s="612"/>
      <c r="E4570" s="613"/>
      <c r="F4570" s="614"/>
      <c r="J4570" s="612"/>
      <c r="N4570" s="668"/>
      <c r="P4570" s="618"/>
      <c r="Q4570" s="618"/>
      <c r="R4570" s="618"/>
      <c r="S4570" s="618"/>
      <c r="T4570" s="618"/>
      <c r="U4570" s="618"/>
      <c r="V4570" s="618"/>
      <c r="W4570" s="618"/>
      <c r="X4570" s="618"/>
      <c r="Y4570" s="618"/>
      <c r="Z4570" s="618"/>
      <c r="AC4570" s="619"/>
      <c r="AD4570" s="620"/>
      <c r="AJ4570" s="668"/>
      <c r="AO4570" s="612"/>
      <c r="AP4570" s="612"/>
      <c r="AY4570" s="623"/>
      <c r="BD4570" s="611"/>
      <c r="BG4570" s="624"/>
      <c r="BH4570" s="625"/>
      <c r="BI4570" s="672"/>
      <c r="BO4570" s="612"/>
      <c r="BY4570" s="669"/>
      <c r="CA4570" s="669"/>
    </row>
    <row r="4571" spans="3:79" s="610" customFormat="1">
      <c r="C4571" s="611"/>
      <c r="D4571" s="612"/>
      <c r="E4571" s="613"/>
      <c r="F4571" s="614"/>
      <c r="J4571" s="612"/>
      <c r="N4571" s="668"/>
      <c r="P4571" s="618"/>
      <c r="Q4571" s="618"/>
      <c r="R4571" s="618"/>
      <c r="S4571" s="618"/>
      <c r="T4571" s="618"/>
      <c r="U4571" s="618"/>
      <c r="V4571" s="618"/>
      <c r="W4571" s="618"/>
      <c r="X4571" s="618"/>
      <c r="Y4571" s="618"/>
      <c r="Z4571" s="618"/>
      <c r="AC4571" s="619"/>
      <c r="AD4571" s="620"/>
      <c r="AJ4571" s="668"/>
      <c r="AO4571" s="612"/>
      <c r="AP4571" s="612"/>
      <c r="AY4571" s="623"/>
      <c r="BD4571" s="611"/>
      <c r="BG4571" s="624"/>
      <c r="BH4571" s="625"/>
      <c r="BI4571" s="672"/>
      <c r="BO4571" s="612"/>
      <c r="BY4571" s="669"/>
      <c r="CA4571" s="669"/>
    </row>
    <row r="4572" spans="3:79" s="610" customFormat="1">
      <c r="C4572" s="611"/>
      <c r="D4572" s="612"/>
      <c r="E4572" s="613"/>
      <c r="F4572" s="614"/>
      <c r="J4572" s="612"/>
      <c r="N4572" s="668"/>
      <c r="P4572" s="618"/>
      <c r="Q4572" s="618"/>
      <c r="R4572" s="618"/>
      <c r="S4572" s="618"/>
      <c r="T4572" s="618"/>
      <c r="U4572" s="618"/>
      <c r="V4572" s="618"/>
      <c r="W4572" s="618"/>
      <c r="X4572" s="618"/>
      <c r="Y4572" s="618"/>
      <c r="Z4572" s="618"/>
      <c r="AC4572" s="619"/>
      <c r="AD4572" s="620"/>
      <c r="AJ4572" s="668"/>
      <c r="AO4572" s="612"/>
      <c r="AP4572" s="612"/>
      <c r="AY4572" s="623"/>
      <c r="BD4572" s="611"/>
      <c r="BG4572" s="624"/>
      <c r="BH4572" s="625"/>
      <c r="BI4572" s="672"/>
      <c r="BO4572" s="612"/>
      <c r="BY4572" s="669"/>
      <c r="CA4572" s="669"/>
    </row>
    <row r="4573" spans="3:79" s="610" customFormat="1">
      <c r="C4573" s="611"/>
      <c r="D4573" s="612"/>
      <c r="E4573" s="613"/>
      <c r="F4573" s="614"/>
      <c r="J4573" s="612"/>
      <c r="N4573" s="668"/>
      <c r="P4573" s="618"/>
      <c r="Q4573" s="618"/>
      <c r="R4573" s="618"/>
      <c r="S4573" s="618"/>
      <c r="T4573" s="618"/>
      <c r="U4573" s="618"/>
      <c r="V4573" s="618"/>
      <c r="W4573" s="618"/>
      <c r="X4573" s="618"/>
      <c r="Y4573" s="618"/>
      <c r="Z4573" s="618"/>
      <c r="AC4573" s="619"/>
      <c r="AD4573" s="620"/>
      <c r="AJ4573" s="668"/>
      <c r="AO4573" s="612"/>
      <c r="AP4573" s="612"/>
      <c r="AY4573" s="623"/>
      <c r="BD4573" s="611"/>
      <c r="BG4573" s="624"/>
      <c r="BH4573" s="625"/>
      <c r="BI4573" s="672"/>
      <c r="BO4573" s="612"/>
      <c r="BY4573" s="669"/>
      <c r="CA4573" s="669"/>
    </row>
    <row r="4574" spans="3:79" s="610" customFormat="1">
      <c r="C4574" s="611"/>
      <c r="D4574" s="612"/>
      <c r="E4574" s="613"/>
      <c r="F4574" s="614"/>
      <c r="J4574" s="612"/>
      <c r="N4574" s="668"/>
      <c r="P4574" s="618"/>
      <c r="Q4574" s="618"/>
      <c r="R4574" s="618"/>
      <c r="S4574" s="618"/>
      <c r="T4574" s="618"/>
      <c r="U4574" s="618"/>
      <c r="V4574" s="618"/>
      <c r="W4574" s="618"/>
      <c r="X4574" s="618"/>
      <c r="Y4574" s="618"/>
      <c r="Z4574" s="618"/>
      <c r="AC4574" s="619"/>
      <c r="AD4574" s="620"/>
      <c r="AJ4574" s="668"/>
      <c r="AO4574" s="612"/>
      <c r="AP4574" s="612"/>
      <c r="AY4574" s="623"/>
      <c r="BD4574" s="611"/>
      <c r="BG4574" s="624"/>
      <c r="BH4574" s="625"/>
      <c r="BI4574" s="672"/>
      <c r="BO4574" s="612"/>
      <c r="BY4574" s="669"/>
      <c r="CA4574" s="669"/>
    </row>
    <row r="4575" spans="3:79" s="610" customFormat="1">
      <c r="C4575" s="611"/>
      <c r="D4575" s="612"/>
      <c r="E4575" s="613"/>
      <c r="F4575" s="614"/>
      <c r="J4575" s="612"/>
      <c r="N4575" s="668"/>
      <c r="P4575" s="618"/>
      <c r="Q4575" s="618"/>
      <c r="R4575" s="618"/>
      <c r="S4575" s="618"/>
      <c r="T4575" s="618"/>
      <c r="U4575" s="618"/>
      <c r="V4575" s="618"/>
      <c r="W4575" s="618"/>
      <c r="X4575" s="618"/>
      <c r="Y4575" s="618"/>
      <c r="Z4575" s="618"/>
      <c r="AC4575" s="619"/>
      <c r="AD4575" s="620"/>
      <c r="AJ4575" s="668"/>
      <c r="AO4575" s="612"/>
      <c r="AP4575" s="612"/>
      <c r="AY4575" s="623"/>
      <c r="BD4575" s="611"/>
      <c r="BG4575" s="624"/>
      <c r="BH4575" s="625"/>
      <c r="BI4575" s="672"/>
      <c r="BO4575" s="612"/>
      <c r="BY4575" s="669"/>
      <c r="CA4575" s="669"/>
    </row>
    <row r="4576" spans="3:79" s="610" customFormat="1">
      <c r="C4576" s="611"/>
      <c r="D4576" s="612"/>
      <c r="E4576" s="613"/>
      <c r="F4576" s="614"/>
      <c r="J4576" s="612"/>
      <c r="N4576" s="668"/>
      <c r="P4576" s="618"/>
      <c r="Q4576" s="618"/>
      <c r="R4576" s="618"/>
      <c r="S4576" s="618"/>
      <c r="T4576" s="618"/>
      <c r="U4576" s="618"/>
      <c r="V4576" s="618"/>
      <c r="W4576" s="618"/>
      <c r="X4576" s="618"/>
      <c r="Y4576" s="618"/>
      <c r="Z4576" s="618"/>
      <c r="AC4576" s="619"/>
      <c r="AD4576" s="620"/>
      <c r="AJ4576" s="668"/>
      <c r="AO4576" s="612"/>
      <c r="AP4576" s="612"/>
      <c r="AY4576" s="623"/>
      <c r="BD4576" s="611"/>
      <c r="BG4576" s="624"/>
      <c r="BH4576" s="625"/>
      <c r="BI4576" s="672"/>
      <c r="BO4576" s="612"/>
      <c r="BY4576" s="669"/>
      <c r="CA4576" s="669"/>
    </row>
    <row r="4577" spans="3:79" s="610" customFormat="1">
      <c r="C4577" s="611"/>
      <c r="D4577" s="612"/>
      <c r="E4577" s="613"/>
      <c r="F4577" s="614"/>
      <c r="J4577" s="612"/>
      <c r="N4577" s="668"/>
      <c r="P4577" s="618"/>
      <c r="Q4577" s="618"/>
      <c r="R4577" s="618"/>
      <c r="S4577" s="618"/>
      <c r="T4577" s="618"/>
      <c r="U4577" s="618"/>
      <c r="V4577" s="618"/>
      <c r="W4577" s="618"/>
      <c r="X4577" s="618"/>
      <c r="Y4577" s="618"/>
      <c r="Z4577" s="618"/>
      <c r="AC4577" s="619"/>
      <c r="AD4577" s="620"/>
      <c r="AJ4577" s="668"/>
      <c r="AO4577" s="612"/>
      <c r="AP4577" s="612"/>
      <c r="AY4577" s="623"/>
      <c r="BD4577" s="611"/>
      <c r="BG4577" s="624"/>
      <c r="BH4577" s="625"/>
      <c r="BI4577" s="672"/>
      <c r="BO4577" s="612"/>
      <c r="BY4577" s="669"/>
      <c r="CA4577" s="669"/>
    </row>
    <row r="4578" spans="3:79" s="610" customFormat="1">
      <c r="C4578" s="611"/>
      <c r="D4578" s="612"/>
      <c r="E4578" s="613"/>
      <c r="F4578" s="614"/>
      <c r="J4578" s="612"/>
      <c r="N4578" s="668"/>
      <c r="P4578" s="618"/>
      <c r="Q4578" s="618"/>
      <c r="R4578" s="618"/>
      <c r="S4578" s="618"/>
      <c r="T4578" s="618"/>
      <c r="U4578" s="618"/>
      <c r="V4578" s="618"/>
      <c r="W4578" s="618"/>
      <c r="X4578" s="618"/>
      <c r="Y4578" s="618"/>
      <c r="Z4578" s="618"/>
      <c r="AC4578" s="619"/>
      <c r="AD4578" s="620"/>
      <c r="AJ4578" s="668"/>
      <c r="AO4578" s="612"/>
      <c r="AP4578" s="612"/>
      <c r="AY4578" s="623"/>
      <c r="BD4578" s="611"/>
      <c r="BG4578" s="624"/>
      <c r="BH4578" s="625"/>
      <c r="BI4578" s="672"/>
      <c r="BO4578" s="612"/>
      <c r="BY4578" s="669"/>
      <c r="CA4578" s="669"/>
    </row>
    <row r="4579" spans="3:79" s="610" customFormat="1">
      <c r="C4579" s="611"/>
      <c r="D4579" s="612"/>
      <c r="E4579" s="613"/>
      <c r="F4579" s="614"/>
      <c r="J4579" s="612"/>
      <c r="N4579" s="668"/>
      <c r="P4579" s="618"/>
      <c r="Q4579" s="618"/>
      <c r="R4579" s="618"/>
      <c r="S4579" s="618"/>
      <c r="T4579" s="618"/>
      <c r="U4579" s="618"/>
      <c r="V4579" s="618"/>
      <c r="W4579" s="618"/>
      <c r="X4579" s="618"/>
      <c r="Y4579" s="618"/>
      <c r="Z4579" s="618"/>
      <c r="AC4579" s="619"/>
      <c r="AD4579" s="620"/>
      <c r="AJ4579" s="668"/>
      <c r="AO4579" s="612"/>
      <c r="AP4579" s="612"/>
      <c r="AY4579" s="623"/>
      <c r="BD4579" s="611"/>
      <c r="BG4579" s="624"/>
      <c r="BH4579" s="625"/>
      <c r="BI4579" s="672"/>
      <c r="BO4579" s="612"/>
      <c r="BY4579" s="669"/>
      <c r="CA4579" s="669"/>
    </row>
    <row r="4580" spans="3:79" s="610" customFormat="1">
      <c r="C4580" s="611"/>
      <c r="D4580" s="612"/>
      <c r="E4580" s="613"/>
      <c r="F4580" s="614"/>
      <c r="J4580" s="612"/>
      <c r="N4580" s="668"/>
      <c r="P4580" s="618"/>
      <c r="Q4580" s="618"/>
      <c r="R4580" s="618"/>
      <c r="S4580" s="618"/>
      <c r="T4580" s="618"/>
      <c r="U4580" s="618"/>
      <c r="V4580" s="618"/>
      <c r="W4580" s="618"/>
      <c r="X4580" s="618"/>
      <c r="Y4580" s="618"/>
      <c r="Z4580" s="618"/>
      <c r="AC4580" s="619"/>
      <c r="AD4580" s="620"/>
      <c r="AJ4580" s="668"/>
      <c r="AO4580" s="612"/>
      <c r="AP4580" s="612"/>
      <c r="AY4580" s="623"/>
      <c r="BD4580" s="611"/>
      <c r="BG4580" s="624"/>
      <c r="BH4580" s="625"/>
      <c r="BI4580" s="672"/>
      <c r="BO4580" s="612"/>
      <c r="BY4580" s="669"/>
      <c r="CA4580" s="669"/>
    </row>
    <row r="4581" spans="3:79" s="610" customFormat="1">
      <c r="C4581" s="611"/>
      <c r="D4581" s="612"/>
      <c r="E4581" s="613"/>
      <c r="F4581" s="614"/>
      <c r="J4581" s="612"/>
      <c r="N4581" s="668"/>
      <c r="P4581" s="618"/>
      <c r="Q4581" s="618"/>
      <c r="R4581" s="618"/>
      <c r="S4581" s="618"/>
      <c r="T4581" s="618"/>
      <c r="U4581" s="618"/>
      <c r="V4581" s="618"/>
      <c r="W4581" s="618"/>
      <c r="X4581" s="618"/>
      <c r="Y4581" s="618"/>
      <c r="Z4581" s="618"/>
      <c r="AC4581" s="619"/>
      <c r="AD4581" s="620"/>
      <c r="AJ4581" s="668"/>
      <c r="AO4581" s="612"/>
      <c r="AP4581" s="612"/>
      <c r="AY4581" s="623"/>
      <c r="BD4581" s="611"/>
      <c r="BG4581" s="624"/>
      <c r="BH4581" s="625"/>
      <c r="BI4581" s="672"/>
      <c r="BO4581" s="612"/>
      <c r="BY4581" s="669"/>
      <c r="CA4581" s="669"/>
    </row>
    <row r="4582" spans="3:79" s="610" customFormat="1">
      <c r="C4582" s="611"/>
      <c r="D4582" s="612"/>
      <c r="E4582" s="613"/>
      <c r="F4582" s="614"/>
      <c r="J4582" s="612"/>
      <c r="N4582" s="668"/>
      <c r="P4582" s="618"/>
      <c r="Q4582" s="618"/>
      <c r="R4582" s="618"/>
      <c r="S4582" s="618"/>
      <c r="T4582" s="618"/>
      <c r="U4582" s="618"/>
      <c r="V4582" s="618"/>
      <c r="W4582" s="618"/>
      <c r="X4582" s="618"/>
      <c r="Y4582" s="618"/>
      <c r="Z4582" s="618"/>
      <c r="AC4582" s="619"/>
      <c r="AD4582" s="620"/>
      <c r="AJ4582" s="668"/>
      <c r="AO4582" s="612"/>
      <c r="AP4582" s="612"/>
      <c r="AY4582" s="623"/>
      <c r="BD4582" s="611"/>
      <c r="BG4582" s="624"/>
      <c r="BH4582" s="625"/>
      <c r="BI4582" s="672"/>
      <c r="BO4582" s="612"/>
      <c r="BY4582" s="669"/>
      <c r="CA4582" s="669"/>
    </row>
    <row r="4583" spans="3:79" s="610" customFormat="1">
      <c r="C4583" s="611"/>
      <c r="D4583" s="612"/>
      <c r="E4583" s="613"/>
      <c r="F4583" s="614"/>
      <c r="J4583" s="612"/>
      <c r="N4583" s="668"/>
      <c r="P4583" s="618"/>
      <c r="Q4583" s="618"/>
      <c r="R4583" s="618"/>
      <c r="S4583" s="618"/>
      <c r="T4583" s="618"/>
      <c r="U4583" s="618"/>
      <c r="V4583" s="618"/>
      <c r="W4583" s="618"/>
      <c r="X4583" s="618"/>
      <c r="Y4583" s="618"/>
      <c r="Z4583" s="618"/>
      <c r="AC4583" s="619"/>
      <c r="AD4583" s="620"/>
      <c r="AJ4583" s="668"/>
      <c r="AO4583" s="612"/>
      <c r="AP4583" s="612"/>
      <c r="AY4583" s="623"/>
      <c r="BD4583" s="611"/>
      <c r="BG4583" s="624"/>
      <c r="BH4583" s="625"/>
      <c r="BI4583" s="672"/>
      <c r="BO4583" s="612"/>
      <c r="BY4583" s="669"/>
      <c r="CA4583" s="669"/>
    </row>
    <row r="4584" spans="3:79" s="610" customFormat="1">
      <c r="C4584" s="611"/>
      <c r="D4584" s="612"/>
      <c r="E4584" s="613"/>
      <c r="F4584" s="614"/>
      <c r="J4584" s="612"/>
      <c r="N4584" s="668"/>
      <c r="P4584" s="618"/>
      <c r="Q4584" s="618"/>
      <c r="R4584" s="618"/>
      <c r="S4584" s="618"/>
      <c r="T4584" s="618"/>
      <c r="U4584" s="618"/>
      <c r="V4584" s="618"/>
      <c r="W4584" s="618"/>
      <c r="X4584" s="618"/>
      <c r="Y4584" s="618"/>
      <c r="Z4584" s="618"/>
      <c r="AC4584" s="619"/>
      <c r="AD4584" s="620"/>
      <c r="AJ4584" s="668"/>
      <c r="AO4584" s="612"/>
      <c r="AP4584" s="612"/>
      <c r="AY4584" s="623"/>
      <c r="BD4584" s="611"/>
      <c r="BG4584" s="624"/>
      <c r="BH4584" s="625"/>
      <c r="BI4584" s="672"/>
      <c r="BO4584" s="612"/>
      <c r="BY4584" s="669"/>
      <c r="CA4584" s="669"/>
    </row>
    <row r="4585" spans="3:79" s="610" customFormat="1">
      <c r="C4585" s="611"/>
      <c r="D4585" s="612"/>
      <c r="E4585" s="613"/>
      <c r="F4585" s="614"/>
      <c r="J4585" s="612"/>
      <c r="N4585" s="668"/>
      <c r="P4585" s="618"/>
      <c r="Q4585" s="618"/>
      <c r="R4585" s="618"/>
      <c r="S4585" s="618"/>
      <c r="T4585" s="618"/>
      <c r="U4585" s="618"/>
      <c r="V4585" s="618"/>
      <c r="W4585" s="618"/>
      <c r="X4585" s="618"/>
      <c r="Y4585" s="618"/>
      <c r="Z4585" s="618"/>
      <c r="AC4585" s="619"/>
      <c r="AD4585" s="620"/>
      <c r="AJ4585" s="668"/>
      <c r="AO4585" s="612"/>
      <c r="AP4585" s="612"/>
      <c r="AY4585" s="623"/>
      <c r="BD4585" s="611"/>
      <c r="BG4585" s="624"/>
      <c r="BH4585" s="625"/>
      <c r="BI4585" s="672"/>
      <c r="BO4585" s="612"/>
      <c r="BY4585" s="669"/>
      <c r="CA4585" s="669"/>
    </row>
    <row r="4586" spans="3:79" s="610" customFormat="1">
      <c r="C4586" s="611"/>
      <c r="D4586" s="612"/>
      <c r="E4586" s="613"/>
      <c r="F4586" s="614"/>
      <c r="J4586" s="612"/>
      <c r="N4586" s="668"/>
      <c r="P4586" s="618"/>
      <c r="Q4586" s="618"/>
      <c r="R4586" s="618"/>
      <c r="S4586" s="618"/>
      <c r="T4586" s="618"/>
      <c r="U4586" s="618"/>
      <c r="V4586" s="618"/>
      <c r="W4586" s="618"/>
      <c r="X4586" s="618"/>
      <c r="Y4586" s="618"/>
      <c r="Z4586" s="618"/>
      <c r="AC4586" s="619"/>
      <c r="AD4586" s="620"/>
      <c r="AJ4586" s="668"/>
      <c r="AO4586" s="612"/>
      <c r="AP4586" s="612"/>
      <c r="AY4586" s="623"/>
      <c r="BD4586" s="611"/>
      <c r="BG4586" s="624"/>
      <c r="BH4586" s="625"/>
      <c r="BI4586" s="672"/>
      <c r="BO4586" s="612"/>
      <c r="BY4586" s="669"/>
      <c r="CA4586" s="669"/>
    </row>
    <row r="4587" spans="3:79" s="610" customFormat="1">
      <c r="C4587" s="611"/>
      <c r="D4587" s="612"/>
      <c r="E4587" s="613"/>
      <c r="F4587" s="614"/>
      <c r="J4587" s="612"/>
      <c r="N4587" s="668"/>
      <c r="P4587" s="618"/>
      <c r="Q4587" s="618"/>
      <c r="R4587" s="618"/>
      <c r="S4587" s="618"/>
      <c r="T4587" s="618"/>
      <c r="U4587" s="618"/>
      <c r="V4587" s="618"/>
      <c r="W4587" s="618"/>
      <c r="X4587" s="618"/>
      <c r="Y4587" s="618"/>
      <c r="Z4587" s="618"/>
      <c r="AC4587" s="619"/>
      <c r="AD4587" s="620"/>
      <c r="AJ4587" s="668"/>
      <c r="AO4587" s="612"/>
      <c r="AP4587" s="612"/>
      <c r="AY4587" s="623"/>
      <c r="BD4587" s="611"/>
      <c r="BG4587" s="624"/>
      <c r="BH4587" s="625"/>
      <c r="BI4587" s="672"/>
      <c r="BO4587" s="612"/>
      <c r="BY4587" s="669"/>
      <c r="CA4587" s="669"/>
    </row>
    <row r="4588" spans="3:79" s="610" customFormat="1">
      <c r="C4588" s="611"/>
      <c r="D4588" s="612"/>
      <c r="E4588" s="613"/>
      <c r="F4588" s="614"/>
      <c r="J4588" s="612"/>
      <c r="N4588" s="668"/>
      <c r="P4588" s="618"/>
      <c r="Q4588" s="618"/>
      <c r="R4588" s="618"/>
      <c r="S4588" s="618"/>
      <c r="T4588" s="618"/>
      <c r="U4588" s="618"/>
      <c r="V4588" s="618"/>
      <c r="W4588" s="618"/>
      <c r="X4588" s="618"/>
      <c r="Y4588" s="618"/>
      <c r="Z4588" s="618"/>
      <c r="AC4588" s="619"/>
      <c r="AD4588" s="620"/>
      <c r="AJ4588" s="668"/>
      <c r="AO4588" s="612"/>
      <c r="AP4588" s="612"/>
      <c r="AY4588" s="623"/>
      <c r="BD4588" s="611"/>
      <c r="BG4588" s="624"/>
      <c r="BH4588" s="625"/>
      <c r="BI4588" s="672"/>
      <c r="BO4588" s="612"/>
      <c r="BY4588" s="669"/>
      <c r="CA4588" s="669"/>
    </row>
    <row r="4589" spans="3:79" s="610" customFormat="1">
      <c r="C4589" s="611"/>
      <c r="D4589" s="612"/>
      <c r="E4589" s="613"/>
      <c r="F4589" s="614"/>
      <c r="J4589" s="612"/>
      <c r="N4589" s="668"/>
      <c r="P4589" s="618"/>
      <c r="Q4589" s="618"/>
      <c r="R4589" s="618"/>
      <c r="S4589" s="618"/>
      <c r="T4589" s="618"/>
      <c r="U4589" s="618"/>
      <c r="V4589" s="618"/>
      <c r="W4589" s="618"/>
      <c r="X4589" s="618"/>
      <c r="Y4589" s="618"/>
      <c r="Z4589" s="618"/>
      <c r="AC4589" s="619"/>
      <c r="AD4589" s="620"/>
      <c r="AJ4589" s="668"/>
      <c r="AO4589" s="612"/>
      <c r="AP4589" s="612"/>
      <c r="AY4589" s="623"/>
      <c r="BD4589" s="611"/>
      <c r="BG4589" s="624"/>
      <c r="BH4589" s="625"/>
      <c r="BI4589" s="672"/>
      <c r="BO4589" s="612"/>
      <c r="BY4589" s="669"/>
      <c r="CA4589" s="669"/>
    </row>
    <row r="4590" spans="3:79" s="610" customFormat="1">
      <c r="C4590" s="611"/>
      <c r="D4590" s="612"/>
      <c r="E4590" s="613"/>
      <c r="F4590" s="614"/>
      <c r="J4590" s="612"/>
      <c r="N4590" s="668"/>
      <c r="P4590" s="618"/>
      <c r="Q4590" s="618"/>
      <c r="R4590" s="618"/>
      <c r="S4590" s="618"/>
      <c r="T4590" s="618"/>
      <c r="U4590" s="618"/>
      <c r="V4590" s="618"/>
      <c r="W4590" s="618"/>
      <c r="X4590" s="618"/>
      <c r="Y4590" s="618"/>
      <c r="Z4590" s="618"/>
      <c r="AC4590" s="619"/>
      <c r="AD4590" s="620"/>
      <c r="AJ4590" s="668"/>
      <c r="AO4590" s="612"/>
      <c r="AP4590" s="612"/>
      <c r="AY4590" s="623"/>
      <c r="BD4590" s="611"/>
      <c r="BG4590" s="624"/>
      <c r="BH4590" s="625"/>
      <c r="BI4590" s="672"/>
      <c r="BO4590" s="612"/>
      <c r="BY4590" s="669"/>
      <c r="CA4590" s="669"/>
    </row>
    <row r="4591" spans="3:79" s="610" customFormat="1">
      <c r="C4591" s="611"/>
      <c r="D4591" s="612"/>
      <c r="E4591" s="613"/>
      <c r="F4591" s="614"/>
      <c r="J4591" s="612"/>
      <c r="N4591" s="668"/>
      <c r="P4591" s="618"/>
      <c r="Q4591" s="618"/>
      <c r="R4591" s="618"/>
      <c r="S4591" s="618"/>
      <c r="T4591" s="618"/>
      <c r="U4591" s="618"/>
      <c r="V4591" s="618"/>
      <c r="W4591" s="618"/>
      <c r="X4591" s="618"/>
      <c r="Y4591" s="618"/>
      <c r="Z4591" s="618"/>
      <c r="AC4591" s="619"/>
      <c r="AD4591" s="620"/>
      <c r="AJ4591" s="668"/>
      <c r="AO4591" s="612"/>
      <c r="AP4591" s="612"/>
      <c r="AY4591" s="623"/>
      <c r="BD4591" s="611"/>
      <c r="BG4591" s="624"/>
      <c r="BH4591" s="625"/>
      <c r="BI4591" s="672"/>
      <c r="BO4591" s="612"/>
      <c r="BY4591" s="669"/>
      <c r="CA4591" s="669"/>
    </row>
    <row r="4592" spans="3:79" s="610" customFormat="1">
      <c r="C4592" s="611"/>
      <c r="D4592" s="612"/>
      <c r="E4592" s="613"/>
      <c r="F4592" s="614"/>
      <c r="J4592" s="612"/>
      <c r="N4592" s="668"/>
      <c r="P4592" s="618"/>
      <c r="Q4592" s="618"/>
      <c r="R4592" s="618"/>
      <c r="S4592" s="618"/>
      <c r="T4592" s="618"/>
      <c r="U4592" s="618"/>
      <c r="V4592" s="618"/>
      <c r="W4592" s="618"/>
      <c r="X4592" s="618"/>
      <c r="Y4592" s="618"/>
      <c r="Z4592" s="618"/>
      <c r="AC4592" s="619"/>
      <c r="AD4592" s="620"/>
      <c r="AJ4592" s="668"/>
      <c r="AO4592" s="612"/>
      <c r="AP4592" s="612"/>
      <c r="AY4592" s="623"/>
      <c r="BD4592" s="611"/>
      <c r="BG4592" s="624"/>
      <c r="BH4592" s="625"/>
      <c r="BI4592" s="672"/>
      <c r="BO4592" s="612"/>
      <c r="BY4592" s="669"/>
      <c r="CA4592" s="669"/>
    </row>
    <row r="4593" spans="3:79" s="610" customFormat="1">
      <c r="C4593" s="611"/>
      <c r="D4593" s="612"/>
      <c r="E4593" s="613"/>
      <c r="F4593" s="614"/>
      <c r="J4593" s="612"/>
      <c r="N4593" s="668"/>
      <c r="P4593" s="618"/>
      <c r="Q4593" s="618"/>
      <c r="R4593" s="618"/>
      <c r="S4593" s="618"/>
      <c r="T4593" s="618"/>
      <c r="U4593" s="618"/>
      <c r="V4593" s="618"/>
      <c r="W4593" s="618"/>
      <c r="X4593" s="618"/>
      <c r="Y4593" s="618"/>
      <c r="Z4593" s="618"/>
      <c r="AC4593" s="619"/>
      <c r="AD4593" s="620"/>
      <c r="AJ4593" s="668"/>
      <c r="AO4593" s="612"/>
      <c r="AP4593" s="612"/>
      <c r="AY4593" s="623"/>
      <c r="BD4593" s="611"/>
      <c r="BG4593" s="624"/>
      <c r="BH4593" s="625"/>
      <c r="BI4593" s="672"/>
      <c r="BO4593" s="612"/>
      <c r="BY4593" s="669"/>
      <c r="CA4593" s="669"/>
    </row>
    <row r="4594" spans="3:79" s="610" customFormat="1">
      <c r="C4594" s="611"/>
      <c r="D4594" s="612"/>
      <c r="E4594" s="613"/>
      <c r="F4594" s="614"/>
      <c r="J4594" s="612"/>
      <c r="N4594" s="668"/>
      <c r="P4594" s="618"/>
      <c r="Q4594" s="618"/>
      <c r="R4594" s="618"/>
      <c r="S4594" s="618"/>
      <c r="T4594" s="618"/>
      <c r="U4594" s="618"/>
      <c r="V4594" s="618"/>
      <c r="W4594" s="618"/>
      <c r="X4594" s="618"/>
      <c r="Y4594" s="618"/>
      <c r="Z4594" s="618"/>
      <c r="AC4594" s="619"/>
      <c r="AD4594" s="620"/>
      <c r="AJ4594" s="668"/>
      <c r="AO4594" s="612"/>
      <c r="AP4594" s="612"/>
      <c r="AY4594" s="623"/>
      <c r="BD4594" s="611"/>
      <c r="BG4594" s="624"/>
      <c r="BH4594" s="625"/>
      <c r="BI4594" s="672"/>
      <c r="BO4594" s="612"/>
      <c r="BY4594" s="669"/>
      <c r="CA4594" s="669"/>
    </row>
    <row r="4595" spans="3:79" s="610" customFormat="1">
      <c r="C4595" s="611"/>
      <c r="D4595" s="612"/>
      <c r="E4595" s="613"/>
      <c r="F4595" s="614"/>
      <c r="J4595" s="612"/>
      <c r="N4595" s="668"/>
      <c r="P4595" s="618"/>
      <c r="Q4595" s="618"/>
      <c r="R4595" s="618"/>
      <c r="S4595" s="618"/>
      <c r="T4595" s="618"/>
      <c r="U4595" s="618"/>
      <c r="V4595" s="618"/>
      <c r="W4595" s="618"/>
      <c r="X4595" s="618"/>
      <c r="Y4595" s="618"/>
      <c r="Z4595" s="618"/>
      <c r="AC4595" s="619"/>
      <c r="AD4595" s="620"/>
      <c r="AJ4595" s="668"/>
      <c r="AO4595" s="612"/>
      <c r="AP4595" s="612"/>
      <c r="AY4595" s="623"/>
      <c r="BD4595" s="611"/>
      <c r="BG4595" s="624"/>
      <c r="BH4595" s="625"/>
      <c r="BI4595" s="672"/>
      <c r="BO4595" s="612"/>
      <c r="BY4595" s="669"/>
      <c r="CA4595" s="669"/>
    </row>
    <row r="4596" spans="3:79" s="610" customFormat="1">
      <c r="C4596" s="611"/>
      <c r="D4596" s="612"/>
      <c r="E4596" s="613"/>
      <c r="F4596" s="614"/>
      <c r="J4596" s="612"/>
      <c r="N4596" s="668"/>
      <c r="P4596" s="618"/>
      <c r="Q4596" s="618"/>
      <c r="R4596" s="618"/>
      <c r="S4596" s="618"/>
      <c r="T4596" s="618"/>
      <c r="U4596" s="618"/>
      <c r="V4596" s="618"/>
      <c r="W4596" s="618"/>
      <c r="X4596" s="618"/>
      <c r="Y4596" s="618"/>
      <c r="Z4596" s="618"/>
      <c r="AC4596" s="619"/>
      <c r="AD4596" s="620"/>
      <c r="AJ4596" s="668"/>
      <c r="AO4596" s="612"/>
      <c r="AP4596" s="612"/>
      <c r="AY4596" s="623"/>
      <c r="BD4596" s="611"/>
      <c r="BG4596" s="624"/>
      <c r="BH4596" s="625"/>
      <c r="BI4596" s="672"/>
      <c r="BO4596" s="612"/>
      <c r="BY4596" s="669"/>
      <c r="CA4596" s="669"/>
    </row>
    <row r="4597" spans="3:79" s="610" customFormat="1">
      <c r="C4597" s="611"/>
      <c r="D4597" s="612"/>
      <c r="E4597" s="613"/>
      <c r="F4597" s="614"/>
      <c r="J4597" s="612"/>
      <c r="N4597" s="668"/>
      <c r="P4597" s="618"/>
      <c r="Q4597" s="618"/>
      <c r="R4597" s="618"/>
      <c r="S4597" s="618"/>
      <c r="T4597" s="618"/>
      <c r="U4597" s="618"/>
      <c r="V4597" s="618"/>
      <c r="W4597" s="618"/>
      <c r="X4597" s="618"/>
      <c r="Y4597" s="618"/>
      <c r="Z4597" s="618"/>
      <c r="AC4597" s="619"/>
      <c r="AD4597" s="620"/>
      <c r="AJ4597" s="668"/>
      <c r="AO4597" s="612"/>
      <c r="AP4597" s="612"/>
      <c r="AY4597" s="623"/>
      <c r="BD4597" s="611"/>
      <c r="BG4597" s="624"/>
      <c r="BH4597" s="625"/>
      <c r="BI4597" s="672"/>
      <c r="BO4597" s="612"/>
      <c r="BY4597" s="669"/>
      <c r="CA4597" s="669"/>
    </row>
    <row r="4598" spans="3:79" s="610" customFormat="1">
      <c r="C4598" s="611"/>
      <c r="D4598" s="612"/>
      <c r="E4598" s="613"/>
      <c r="F4598" s="614"/>
      <c r="J4598" s="612"/>
      <c r="N4598" s="668"/>
      <c r="P4598" s="618"/>
      <c r="Q4598" s="618"/>
      <c r="R4598" s="618"/>
      <c r="S4598" s="618"/>
      <c r="T4598" s="618"/>
      <c r="U4598" s="618"/>
      <c r="V4598" s="618"/>
      <c r="W4598" s="618"/>
      <c r="X4598" s="618"/>
      <c r="Y4598" s="618"/>
      <c r="Z4598" s="618"/>
      <c r="AC4598" s="619"/>
      <c r="AD4598" s="620"/>
      <c r="AJ4598" s="668"/>
      <c r="AO4598" s="612"/>
      <c r="AP4598" s="612"/>
      <c r="AY4598" s="623"/>
      <c r="BD4598" s="611"/>
      <c r="BG4598" s="624"/>
      <c r="BH4598" s="625"/>
      <c r="BI4598" s="672"/>
      <c r="BO4598" s="612"/>
      <c r="BY4598" s="669"/>
      <c r="CA4598" s="669"/>
    </row>
    <row r="4599" spans="3:79" s="610" customFormat="1">
      <c r="C4599" s="611"/>
      <c r="D4599" s="612"/>
      <c r="E4599" s="613"/>
      <c r="F4599" s="614"/>
      <c r="J4599" s="612"/>
      <c r="N4599" s="668"/>
      <c r="P4599" s="618"/>
      <c r="Q4599" s="618"/>
      <c r="R4599" s="618"/>
      <c r="S4599" s="618"/>
      <c r="T4599" s="618"/>
      <c r="U4599" s="618"/>
      <c r="V4599" s="618"/>
      <c r="W4599" s="618"/>
      <c r="X4599" s="618"/>
      <c r="Y4599" s="618"/>
      <c r="Z4599" s="618"/>
      <c r="AC4599" s="619"/>
      <c r="AD4599" s="620"/>
      <c r="AJ4599" s="668"/>
      <c r="AO4599" s="612"/>
      <c r="AP4599" s="612"/>
      <c r="AY4599" s="623"/>
      <c r="BD4599" s="611"/>
      <c r="BG4599" s="624"/>
      <c r="BH4599" s="625"/>
      <c r="BI4599" s="672"/>
      <c r="BO4599" s="612"/>
      <c r="BY4599" s="669"/>
      <c r="CA4599" s="669"/>
    </row>
    <row r="4600" spans="3:79" s="610" customFormat="1">
      <c r="C4600" s="611"/>
      <c r="D4600" s="612"/>
      <c r="E4600" s="613"/>
      <c r="F4600" s="614"/>
      <c r="J4600" s="612"/>
      <c r="N4600" s="668"/>
      <c r="P4600" s="618"/>
      <c r="Q4600" s="618"/>
      <c r="R4600" s="618"/>
      <c r="S4600" s="618"/>
      <c r="T4600" s="618"/>
      <c r="U4600" s="618"/>
      <c r="V4600" s="618"/>
      <c r="W4600" s="618"/>
      <c r="X4600" s="618"/>
      <c r="Y4600" s="618"/>
      <c r="Z4600" s="618"/>
      <c r="AC4600" s="619"/>
      <c r="AD4600" s="620"/>
      <c r="AJ4600" s="668"/>
      <c r="AO4600" s="612"/>
      <c r="AP4600" s="612"/>
      <c r="AY4600" s="623"/>
      <c r="BD4600" s="611"/>
      <c r="BG4600" s="624"/>
      <c r="BH4600" s="625"/>
      <c r="BI4600" s="672"/>
      <c r="BO4600" s="612"/>
      <c r="BY4600" s="669"/>
      <c r="CA4600" s="669"/>
    </row>
    <row r="4601" spans="3:79" s="610" customFormat="1">
      <c r="C4601" s="611"/>
      <c r="D4601" s="612"/>
      <c r="E4601" s="613"/>
      <c r="F4601" s="614"/>
      <c r="J4601" s="612"/>
      <c r="N4601" s="668"/>
      <c r="P4601" s="618"/>
      <c r="Q4601" s="618"/>
      <c r="R4601" s="618"/>
      <c r="S4601" s="618"/>
      <c r="T4601" s="618"/>
      <c r="U4601" s="618"/>
      <c r="V4601" s="618"/>
      <c r="W4601" s="618"/>
      <c r="X4601" s="618"/>
      <c r="Y4601" s="618"/>
      <c r="Z4601" s="618"/>
      <c r="AC4601" s="619"/>
      <c r="AD4601" s="620"/>
      <c r="AJ4601" s="668"/>
      <c r="AO4601" s="612"/>
      <c r="AP4601" s="612"/>
      <c r="AY4601" s="623"/>
      <c r="BD4601" s="611"/>
      <c r="BG4601" s="624"/>
      <c r="BH4601" s="625"/>
      <c r="BI4601" s="672"/>
      <c r="BO4601" s="612"/>
      <c r="BY4601" s="669"/>
      <c r="CA4601" s="669"/>
    </row>
    <row r="4602" spans="3:79" s="610" customFormat="1">
      <c r="C4602" s="611"/>
      <c r="D4602" s="612"/>
      <c r="E4602" s="613"/>
      <c r="F4602" s="614"/>
      <c r="J4602" s="612"/>
      <c r="N4602" s="668"/>
      <c r="P4602" s="618"/>
      <c r="Q4602" s="618"/>
      <c r="R4602" s="618"/>
      <c r="S4602" s="618"/>
      <c r="T4602" s="618"/>
      <c r="U4602" s="618"/>
      <c r="V4602" s="618"/>
      <c r="W4602" s="618"/>
      <c r="X4602" s="618"/>
      <c r="Y4602" s="618"/>
      <c r="Z4602" s="618"/>
      <c r="AC4602" s="619"/>
      <c r="AD4602" s="620"/>
      <c r="AJ4602" s="668"/>
      <c r="AO4602" s="612"/>
      <c r="AP4602" s="612"/>
      <c r="AY4602" s="623"/>
      <c r="BD4602" s="611"/>
      <c r="BG4602" s="624"/>
      <c r="BH4602" s="625"/>
      <c r="BI4602" s="672"/>
      <c r="BO4602" s="612"/>
      <c r="BY4602" s="669"/>
      <c r="CA4602" s="669"/>
    </row>
    <row r="4603" spans="3:79" s="610" customFormat="1">
      <c r="C4603" s="611"/>
      <c r="D4603" s="612"/>
      <c r="E4603" s="613"/>
      <c r="F4603" s="614"/>
      <c r="J4603" s="612"/>
      <c r="N4603" s="668"/>
      <c r="P4603" s="618"/>
      <c r="Q4603" s="618"/>
      <c r="R4603" s="618"/>
      <c r="S4603" s="618"/>
      <c r="T4603" s="618"/>
      <c r="U4603" s="618"/>
      <c r="V4603" s="618"/>
      <c r="W4603" s="618"/>
      <c r="X4603" s="618"/>
      <c r="Y4603" s="618"/>
      <c r="Z4603" s="618"/>
      <c r="AC4603" s="619"/>
      <c r="AD4603" s="620"/>
      <c r="AJ4603" s="668"/>
      <c r="AO4603" s="612"/>
      <c r="AP4603" s="612"/>
      <c r="AY4603" s="623"/>
      <c r="BD4603" s="611"/>
      <c r="BG4603" s="624"/>
      <c r="BH4603" s="625"/>
      <c r="BI4603" s="672"/>
      <c r="BO4603" s="612"/>
      <c r="BY4603" s="669"/>
      <c r="CA4603" s="669"/>
    </row>
    <row r="4604" spans="3:79" s="610" customFormat="1">
      <c r="C4604" s="611"/>
      <c r="D4604" s="612"/>
      <c r="E4604" s="613"/>
      <c r="F4604" s="614"/>
      <c r="J4604" s="612"/>
      <c r="N4604" s="668"/>
      <c r="P4604" s="618"/>
      <c r="Q4604" s="618"/>
      <c r="R4604" s="618"/>
      <c r="S4604" s="618"/>
      <c r="T4604" s="618"/>
      <c r="U4604" s="618"/>
      <c r="V4604" s="618"/>
      <c r="W4604" s="618"/>
      <c r="X4604" s="618"/>
      <c r="Y4604" s="618"/>
      <c r="Z4604" s="618"/>
      <c r="AC4604" s="619"/>
      <c r="AD4604" s="620"/>
      <c r="AJ4604" s="668"/>
      <c r="AO4604" s="612"/>
      <c r="AP4604" s="612"/>
      <c r="AY4604" s="623"/>
      <c r="BD4604" s="611"/>
      <c r="BG4604" s="624"/>
      <c r="BH4604" s="625"/>
      <c r="BI4604" s="672"/>
      <c r="BO4604" s="612"/>
      <c r="BY4604" s="669"/>
      <c r="CA4604" s="669"/>
    </row>
    <row r="4605" spans="3:79" s="610" customFormat="1">
      <c r="C4605" s="611"/>
      <c r="D4605" s="612"/>
      <c r="E4605" s="613"/>
      <c r="F4605" s="614"/>
      <c r="J4605" s="612"/>
      <c r="N4605" s="668"/>
      <c r="P4605" s="618"/>
      <c r="Q4605" s="618"/>
      <c r="R4605" s="618"/>
      <c r="S4605" s="618"/>
      <c r="T4605" s="618"/>
      <c r="U4605" s="618"/>
      <c r="V4605" s="618"/>
      <c r="W4605" s="618"/>
      <c r="X4605" s="618"/>
      <c r="Y4605" s="618"/>
      <c r="Z4605" s="618"/>
      <c r="AC4605" s="619"/>
      <c r="AD4605" s="620"/>
      <c r="AJ4605" s="668"/>
      <c r="AO4605" s="612"/>
      <c r="AP4605" s="612"/>
      <c r="AY4605" s="623"/>
      <c r="BD4605" s="611"/>
      <c r="BG4605" s="624"/>
      <c r="BH4605" s="625"/>
      <c r="BI4605" s="672"/>
      <c r="BO4605" s="612"/>
      <c r="BY4605" s="669"/>
      <c r="CA4605" s="669"/>
    </row>
    <row r="4606" spans="3:79" s="610" customFormat="1">
      <c r="C4606" s="611"/>
      <c r="D4606" s="612"/>
      <c r="E4606" s="613"/>
      <c r="F4606" s="614"/>
      <c r="J4606" s="612"/>
      <c r="N4606" s="668"/>
      <c r="P4606" s="618"/>
      <c r="Q4606" s="618"/>
      <c r="R4606" s="618"/>
      <c r="S4606" s="618"/>
      <c r="T4606" s="618"/>
      <c r="U4606" s="618"/>
      <c r="V4606" s="618"/>
      <c r="W4606" s="618"/>
      <c r="X4606" s="618"/>
      <c r="Y4606" s="618"/>
      <c r="Z4606" s="618"/>
      <c r="AC4606" s="619"/>
      <c r="AD4606" s="620"/>
      <c r="AJ4606" s="668"/>
      <c r="AO4606" s="612"/>
      <c r="AP4606" s="612"/>
      <c r="AY4606" s="623"/>
      <c r="BD4606" s="611"/>
      <c r="BG4606" s="624"/>
      <c r="BH4606" s="625"/>
      <c r="BI4606" s="672"/>
      <c r="BO4606" s="612"/>
      <c r="BY4606" s="669"/>
      <c r="CA4606" s="669"/>
    </row>
    <row r="4607" spans="3:79" s="610" customFormat="1">
      <c r="C4607" s="611"/>
      <c r="D4607" s="612"/>
      <c r="E4607" s="613"/>
      <c r="F4607" s="614"/>
      <c r="J4607" s="612"/>
      <c r="N4607" s="668"/>
      <c r="P4607" s="618"/>
      <c r="Q4607" s="618"/>
      <c r="R4607" s="618"/>
      <c r="S4607" s="618"/>
      <c r="T4607" s="618"/>
      <c r="U4607" s="618"/>
      <c r="V4607" s="618"/>
      <c r="W4607" s="618"/>
      <c r="X4607" s="618"/>
      <c r="Y4607" s="618"/>
      <c r="Z4607" s="618"/>
      <c r="AC4607" s="619"/>
      <c r="AD4607" s="620"/>
      <c r="AJ4607" s="668"/>
      <c r="AO4607" s="612"/>
      <c r="AP4607" s="612"/>
      <c r="AY4607" s="623"/>
      <c r="BD4607" s="611"/>
      <c r="BG4607" s="624"/>
      <c r="BH4607" s="625"/>
      <c r="BI4607" s="672"/>
      <c r="BO4607" s="612"/>
      <c r="BY4607" s="669"/>
      <c r="CA4607" s="669"/>
    </row>
    <row r="4608" spans="3:79" s="610" customFormat="1">
      <c r="C4608" s="611"/>
      <c r="D4608" s="612"/>
      <c r="E4608" s="613"/>
      <c r="F4608" s="614"/>
      <c r="J4608" s="612"/>
      <c r="N4608" s="668"/>
      <c r="P4608" s="618"/>
      <c r="Q4608" s="618"/>
      <c r="R4608" s="618"/>
      <c r="S4608" s="618"/>
      <c r="T4608" s="618"/>
      <c r="U4608" s="618"/>
      <c r="V4608" s="618"/>
      <c r="W4608" s="618"/>
      <c r="X4608" s="618"/>
      <c r="Y4608" s="618"/>
      <c r="Z4608" s="618"/>
      <c r="AC4608" s="619"/>
      <c r="AD4608" s="620"/>
      <c r="AJ4608" s="668"/>
      <c r="AO4608" s="612"/>
      <c r="AP4608" s="612"/>
      <c r="AY4608" s="623"/>
      <c r="BD4608" s="611"/>
      <c r="BG4608" s="624"/>
      <c r="BH4608" s="625"/>
      <c r="BI4608" s="672"/>
      <c r="BO4608" s="612"/>
      <c r="BY4608" s="669"/>
      <c r="CA4608" s="669"/>
    </row>
    <row r="4609" spans="3:79" s="610" customFormat="1">
      <c r="C4609" s="611"/>
      <c r="D4609" s="612"/>
      <c r="E4609" s="613"/>
      <c r="F4609" s="614"/>
      <c r="J4609" s="612"/>
      <c r="N4609" s="668"/>
      <c r="P4609" s="618"/>
      <c r="Q4609" s="618"/>
      <c r="R4609" s="618"/>
      <c r="S4609" s="618"/>
      <c r="T4609" s="618"/>
      <c r="U4609" s="618"/>
      <c r="V4609" s="618"/>
      <c r="W4609" s="618"/>
      <c r="X4609" s="618"/>
      <c r="Y4609" s="618"/>
      <c r="Z4609" s="618"/>
      <c r="AC4609" s="619"/>
      <c r="AD4609" s="620"/>
      <c r="AJ4609" s="668"/>
      <c r="AO4609" s="612"/>
      <c r="AP4609" s="612"/>
      <c r="AY4609" s="623"/>
      <c r="BD4609" s="611"/>
      <c r="BG4609" s="624"/>
      <c r="BH4609" s="625"/>
      <c r="BI4609" s="672"/>
      <c r="BO4609" s="612"/>
      <c r="BY4609" s="669"/>
      <c r="CA4609" s="669"/>
    </row>
    <row r="4610" spans="3:79" s="610" customFormat="1">
      <c r="C4610" s="611"/>
      <c r="D4610" s="612"/>
      <c r="E4610" s="613"/>
      <c r="F4610" s="614"/>
      <c r="J4610" s="612"/>
      <c r="N4610" s="668"/>
      <c r="P4610" s="618"/>
      <c r="Q4610" s="618"/>
      <c r="R4610" s="618"/>
      <c r="S4610" s="618"/>
      <c r="T4610" s="618"/>
      <c r="U4610" s="618"/>
      <c r="V4610" s="618"/>
      <c r="W4610" s="618"/>
      <c r="X4610" s="618"/>
      <c r="Y4610" s="618"/>
      <c r="Z4610" s="618"/>
      <c r="AC4610" s="619"/>
      <c r="AD4610" s="620"/>
      <c r="AJ4610" s="668"/>
      <c r="AO4610" s="612"/>
      <c r="AP4610" s="612"/>
      <c r="AY4610" s="623"/>
      <c r="BD4610" s="611"/>
      <c r="BG4610" s="624"/>
      <c r="BH4610" s="625"/>
      <c r="BI4610" s="672"/>
      <c r="BO4610" s="612"/>
      <c r="BY4610" s="669"/>
      <c r="CA4610" s="669"/>
    </row>
    <row r="4611" spans="3:79" s="610" customFormat="1">
      <c r="C4611" s="611"/>
      <c r="D4611" s="612"/>
      <c r="E4611" s="613"/>
      <c r="F4611" s="614"/>
      <c r="J4611" s="612"/>
      <c r="N4611" s="668"/>
      <c r="P4611" s="618"/>
      <c r="Q4611" s="618"/>
      <c r="R4611" s="618"/>
      <c r="S4611" s="618"/>
      <c r="T4611" s="618"/>
      <c r="U4611" s="618"/>
      <c r="V4611" s="618"/>
      <c r="W4611" s="618"/>
      <c r="X4611" s="618"/>
      <c r="Y4611" s="618"/>
      <c r="Z4611" s="618"/>
      <c r="AC4611" s="619"/>
      <c r="AD4611" s="620"/>
      <c r="AJ4611" s="668"/>
      <c r="AO4611" s="612"/>
      <c r="AP4611" s="612"/>
      <c r="AY4611" s="623"/>
      <c r="BD4611" s="611"/>
      <c r="BG4611" s="624"/>
      <c r="BH4611" s="625"/>
      <c r="BI4611" s="672"/>
      <c r="BO4611" s="612"/>
      <c r="BY4611" s="669"/>
      <c r="CA4611" s="669"/>
    </row>
    <row r="4612" spans="3:79" s="610" customFormat="1">
      <c r="C4612" s="611"/>
      <c r="D4612" s="612"/>
      <c r="E4612" s="613"/>
      <c r="F4612" s="614"/>
      <c r="J4612" s="612"/>
      <c r="N4612" s="668"/>
      <c r="P4612" s="618"/>
      <c r="Q4612" s="618"/>
      <c r="R4612" s="618"/>
      <c r="S4612" s="618"/>
      <c r="T4612" s="618"/>
      <c r="U4612" s="618"/>
      <c r="V4612" s="618"/>
      <c r="W4612" s="618"/>
      <c r="X4612" s="618"/>
      <c r="Y4612" s="618"/>
      <c r="Z4612" s="618"/>
      <c r="AC4612" s="619"/>
      <c r="AD4612" s="620"/>
      <c r="AJ4612" s="668"/>
      <c r="AO4612" s="612"/>
      <c r="AP4612" s="612"/>
      <c r="AY4612" s="623"/>
      <c r="BD4612" s="611"/>
      <c r="BG4612" s="624"/>
      <c r="BH4612" s="625"/>
      <c r="BI4612" s="672"/>
      <c r="BO4612" s="612"/>
      <c r="BY4612" s="669"/>
      <c r="CA4612" s="669"/>
    </row>
    <row r="4613" spans="3:79" s="610" customFormat="1">
      <c r="C4613" s="611"/>
      <c r="D4613" s="612"/>
      <c r="E4613" s="613"/>
      <c r="F4613" s="614"/>
      <c r="J4613" s="612"/>
      <c r="N4613" s="668"/>
      <c r="P4613" s="618"/>
      <c r="Q4613" s="618"/>
      <c r="R4613" s="618"/>
      <c r="S4613" s="618"/>
      <c r="T4613" s="618"/>
      <c r="U4613" s="618"/>
      <c r="V4613" s="618"/>
      <c r="W4613" s="618"/>
      <c r="X4613" s="618"/>
      <c r="Y4613" s="618"/>
      <c r="Z4613" s="618"/>
      <c r="AC4613" s="619"/>
      <c r="AD4613" s="620"/>
      <c r="AJ4613" s="668"/>
      <c r="AO4613" s="612"/>
      <c r="AP4613" s="612"/>
      <c r="AY4613" s="623"/>
      <c r="BD4613" s="611"/>
      <c r="BG4613" s="624"/>
      <c r="BH4613" s="625"/>
      <c r="BI4613" s="672"/>
      <c r="BO4613" s="612"/>
      <c r="BY4613" s="669"/>
      <c r="CA4613" s="669"/>
    </row>
    <row r="4614" spans="3:79" s="610" customFormat="1">
      <c r="C4614" s="611"/>
      <c r="D4614" s="612"/>
      <c r="E4614" s="613"/>
      <c r="F4614" s="614"/>
      <c r="J4614" s="612"/>
      <c r="N4614" s="668"/>
      <c r="P4614" s="618"/>
      <c r="Q4614" s="618"/>
      <c r="R4614" s="618"/>
      <c r="S4614" s="618"/>
      <c r="T4614" s="618"/>
      <c r="U4614" s="618"/>
      <c r="V4614" s="618"/>
      <c r="W4614" s="618"/>
      <c r="X4614" s="618"/>
      <c r="Y4614" s="618"/>
      <c r="Z4614" s="618"/>
      <c r="AC4614" s="619"/>
      <c r="AD4614" s="620"/>
      <c r="AJ4614" s="668"/>
      <c r="AO4614" s="612"/>
      <c r="AP4614" s="612"/>
      <c r="AY4614" s="623"/>
      <c r="BD4614" s="611"/>
      <c r="BG4614" s="624"/>
      <c r="BH4614" s="625"/>
      <c r="BI4614" s="672"/>
      <c r="BO4614" s="612"/>
      <c r="BY4614" s="669"/>
      <c r="CA4614" s="669"/>
    </row>
    <row r="4615" spans="3:79" s="610" customFormat="1">
      <c r="C4615" s="611"/>
      <c r="D4615" s="612"/>
      <c r="E4615" s="613"/>
      <c r="F4615" s="614"/>
      <c r="J4615" s="612"/>
      <c r="N4615" s="668"/>
      <c r="P4615" s="618"/>
      <c r="Q4615" s="618"/>
      <c r="R4615" s="618"/>
      <c r="S4615" s="618"/>
      <c r="T4615" s="618"/>
      <c r="U4615" s="618"/>
      <c r="V4615" s="618"/>
      <c r="W4615" s="618"/>
      <c r="X4615" s="618"/>
      <c r="Y4615" s="618"/>
      <c r="Z4615" s="618"/>
      <c r="AC4615" s="619"/>
      <c r="AD4615" s="620"/>
      <c r="AJ4615" s="668"/>
      <c r="AO4615" s="612"/>
      <c r="AP4615" s="612"/>
      <c r="AY4615" s="623"/>
      <c r="BD4615" s="611"/>
      <c r="BG4615" s="624"/>
      <c r="BH4615" s="625"/>
      <c r="BI4615" s="672"/>
      <c r="BO4615" s="612"/>
      <c r="BY4615" s="669"/>
      <c r="CA4615" s="669"/>
    </row>
    <row r="4616" spans="3:79" s="610" customFormat="1">
      <c r="C4616" s="611"/>
      <c r="D4616" s="612"/>
      <c r="E4616" s="613"/>
      <c r="F4616" s="614"/>
      <c r="J4616" s="612"/>
      <c r="N4616" s="668"/>
      <c r="P4616" s="618"/>
      <c r="Q4616" s="618"/>
      <c r="R4616" s="618"/>
      <c r="S4616" s="618"/>
      <c r="T4616" s="618"/>
      <c r="U4616" s="618"/>
      <c r="V4616" s="618"/>
      <c r="W4616" s="618"/>
      <c r="X4616" s="618"/>
      <c r="Y4616" s="618"/>
      <c r="Z4616" s="618"/>
      <c r="AC4616" s="619"/>
      <c r="AD4616" s="620"/>
      <c r="AJ4616" s="668"/>
      <c r="AO4616" s="612"/>
      <c r="AP4616" s="612"/>
      <c r="AY4616" s="623"/>
      <c r="BD4616" s="611"/>
      <c r="BG4616" s="624"/>
      <c r="BH4616" s="625"/>
      <c r="BI4616" s="672"/>
      <c r="BO4616" s="612"/>
      <c r="BY4616" s="669"/>
      <c r="CA4616" s="669"/>
    </row>
    <row r="4617" spans="3:79" s="610" customFormat="1">
      <c r="C4617" s="611"/>
      <c r="D4617" s="612"/>
      <c r="E4617" s="613"/>
      <c r="F4617" s="614"/>
      <c r="J4617" s="612"/>
      <c r="N4617" s="668"/>
      <c r="P4617" s="618"/>
      <c r="Q4617" s="618"/>
      <c r="R4617" s="618"/>
      <c r="S4617" s="618"/>
      <c r="T4617" s="618"/>
      <c r="U4617" s="618"/>
      <c r="V4617" s="618"/>
      <c r="W4617" s="618"/>
      <c r="X4617" s="618"/>
      <c r="Y4617" s="618"/>
      <c r="Z4617" s="618"/>
      <c r="AC4617" s="619"/>
      <c r="AD4617" s="620"/>
      <c r="AJ4617" s="668"/>
      <c r="AO4617" s="612"/>
      <c r="AP4617" s="612"/>
      <c r="AY4617" s="623"/>
      <c r="BD4617" s="611"/>
      <c r="BG4617" s="624"/>
      <c r="BH4617" s="625"/>
      <c r="BI4617" s="672"/>
      <c r="BO4617" s="612"/>
      <c r="BY4617" s="669"/>
      <c r="CA4617" s="669"/>
    </row>
    <row r="4618" spans="3:79" s="610" customFormat="1">
      <c r="C4618" s="611"/>
      <c r="D4618" s="612"/>
      <c r="E4618" s="613"/>
      <c r="F4618" s="614"/>
      <c r="J4618" s="612"/>
      <c r="N4618" s="668"/>
      <c r="P4618" s="618"/>
      <c r="Q4618" s="618"/>
      <c r="R4618" s="618"/>
      <c r="S4618" s="618"/>
      <c r="T4618" s="618"/>
      <c r="U4618" s="618"/>
      <c r="V4618" s="618"/>
      <c r="W4618" s="618"/>
      <c r="X4618" s="618"/>
      <c r="Y4618" s="618"/>
      <c r="Z4618" s="618"/>
      <c r="AC4618" s="619"/>
      <c r="AD4618" s="620"/>
      <c r="AJ4618" s="668"/>
      <c r="AO4618" s="612"/>
      <c r="AP4618" s="612"/>
      <c r="AY4618" s="623"/>
      <c r="BD4618" s="611"/>
      <c r="BG4618" s="624"/>
      <c r="BH4618" s="625"/>
      <c r="BI4618" s="672"/>
      <c r="BO4618" s="612"/>
      <c r="BY4618" s="669"/>
      <c r="CA4618" s="669"/>
    </row>
    <row r="4619" spans="3:79" s="610" customFormat="1">
      <c r="C4619" s="611"/>
      <c r="D4619" s="612"/>
      <c r="E4619" s="613"/>
      <c r="F4619" s="614"/>
      <c r="J4619" s="612"/>
      <c r="N4619" s="668"/>
      <c r="P4619" s="618"/>
      <c r="Q4619" s="618"/>
      <c r="R4619" s="618"/>
      <c r="S4619" s="618"/>
      <c r="T4619" s="618"/>
      <c r="U4619" s="618"/>
      <c r="V4619" s="618"/>
      <c r="W4619" s="618"/>
      <c r="X4619" s="618"/>
      <c r="Y4619" s="618"/>
      <c r="Z4619" s="618"/>
      <c r="AC4619" s="619"/>
      <c r="AD4619" s="620"/>
      <c r="AJ4619" s="668"/>
      <c r="AO4619" s="612"/>
      <c r="AP4619" s="612"/>
      <c r="AY4619" s="623"/>
      <c r="BD4619" s="611"/>
      <c r="BG4619" s="624"/>
      <c r="BH4619" s="625"/>
      <c r="BI4619" s="672"/>
      <c r="BO4619" s="612"/>
      <c r="BY4619" s="669"/>
      <c r="CA4619" s="669"/>
    </row>
    <row r="4620" spans="3:79" s="610" customFormat="1">
      <c r="C4620" s="611"/>
      <c r="D4620" s="612"/>
      <c r="E4620" s="613"/>
      <c r="F4620" s="614"/>
      <c r="J4620" s="612"/>
      <c r="N4620" s="668"/>
      <c r="P4620" s="618"/>
      <c r="Q4620" s="618"/>
      <c r="R4620" s="618"/>
      <c r="S4620" s="618"/>
      <c r="T4620" s="618"/>
      <c r="U4620" s="618"/>
      <c r="V4620" s="618"/>
      <c r="W4620" s="618"/>
      <c r="X4620" s="618"/>
      <c r="Y4620" s="618"/>
      <c r="Z4620" s="618"/>
      <c r="AC4620" s="619"/>
      <c r="AD4620" s="620"/>
      <c r="AJ4620" s="668"/>
      <c r="AO4620" s="612"/>
      <c r="AP4620" s="612"/>
      <c r="AY4620" s="623"/>
      <c r="BD4620" s="611"/>
      <c r="BG4620" s="624"/>
      <c r="BH4620" s="625"/>
      <c r="BI4620" s="672"/>
      <c r="BO4620" s="612"/>
      <c r="BY4620" s="669"/>
      <c r="CA4620" s="669"/>
    </row>
    <row r="4621" spans="3:79" s="610" customFormat="1">
      <c r="C4621" s="611"/>
      <c r="D4621" s="612"/>
      <c r="E4621" s="613"/>
      <c r="F4621" s="614"/>
      <c r="J4621" s="612"/>
      <c r="N4621" s="668"/>
      <c r="P4621" s="618"/>
      <c r="Q4621" s="618"/>
      <c r="R4621" s="618"/>
      <c r="S4621" s="618"/>
      <c r="T4621" s="618"/>
      <c r="U4621" s="618"/>
      <c r="V4621" s="618"/>
      <c r="W4621" s="618"/>
      <c r="X4621" s="618"/>
      <c r="Y4621" s="618"/>
      <c r="Z4621" s="618"/>
      <c r="AC4621" s="619"/>
      <c r="AD4621" s="620"/>
      <c r="AJ4621" s="668"/>
      <c r="AO4621" s="612"/>
      <c r="AP4621" s="612"/>
      <c r="AY4621" s="623"/>
      <c r="BD4621" s="611"/>
      <c r="BG4621" s="624"/>
      <c r="BH4621" s="625"/>
      <c r="BI4621" s="672"/>
      <c r="BO4621" s="612"/>
      <c r="BY4621" s="669"/>
      <c r="CA4621" s="669"/>
    </row>
    <row r="4622" spans="3:79" s="610" customFormat="1">
      <c r="C4622" s="611"/>
      <c r="D4622" s="612"/>
      <c r="E4622" s="613"/>
      <c r="F4622" s="614"/>
      <c r="J4622" s="612"/>
      <c r="N4622" s="668"/>
      <c r="P4622" s="618"/>
      <c r="Q4622" s="618"/>
      <c r="R4622" s="618"/>
      <c r="S4622" s="618"/>
      <c r="T4622" s="618"/>
      <c r="U4622" s="618"/>
      <c r="V4622" s="618"/>
      <c r="W4622" s="618"/>
      <c r="X4622" s="618"/>
      <c r="Y4622" s="618"/>
      <c r="Z4622" s="618"/>
      <c r="AC4622" s="619"/>
      <c r="AD4622" s="620"/>
      <c r="AJ4622" s="668"/>
      <c r="AO4622" s="612"/>
      <c r="AP4622" s="612"/>
      <c r="AY4622" s="623"/>
      <c r="BD4622" s="611"/>
      <c r="BG4622" s="624"/>
      <c r="BH4622" s="625"/>
      <c r="BI4622" s="672"/>
      <c r="BO4622" s="612"/>
      <c r="BY4622" s="669"/>
      <c r="CA4622" s="669"/>
    </row>
    <row r="4623" spans="3:79" s="610" customFormat="1">
      <c r="C4623" s="611"/>
      <c r="D4623" s="612"/>
      <c r="E4623" s="613"/>
      <c r="F4623" s="614"/>
      <c r="J4623" s="612"/>
      <c r="N4623" s="668"/>
      <c r="P4623" s="618"/>
      <c r="Q4623" s="618"/>
      <c r="R4623" s="618"/>
      <c r="S4623" s="618"/>
      <c r="T4623" s="618"/>
      <c r="U4623" s="618"/>
      <c r="V4623" s="618"/>
      <c r="W4623" s="618"/>
      <c r="X4623" s="618"/>
      <c r="Y4623" s="618"/>
      <c r="Z4623" s="618"/>
      <c r="AC4623" s="619"/>
      <c r="AD4623" s="620"/>
      <c r="AJ4623" s="668"/>
      <c r="AO4623" s="612"/>
      <c r="AP4623" s="612"/>
      <c r="AY4623" s="623"/>
      <c r="BD4623" s="611"/>
      <c r="BG4623" s="624"/>
      <c r="BH4623" s="625"/>
      <c r="BI4623" s="672"/>
      <c r="BO4623" s="612"/>
      <c r="BY4623" s="669"/>
      <c r="CA4623" s="669"/>
    </row>
    <row r="4624" spans="3:79" s="610" customFormat="1">
      <c r="C4624" s="611"/>
      <c r="D4624" s="612"/>
      <c r="E4624" s="613"/>
      <c r="F4624" s="614"/>
      <c r="J4624" s="612"/>
      <c r="N4624" s="668"/>
      <c r="P4624" s="618"/>
      <c r="Q4624" s="618"/>
      <c r="R4624" s="618"/>
      <c r="S4624" s="618"/>
      <c r="T4624" s="618"/>
      <c r="U4624" s="618"/>
      <c r="V4624" s="618"/>
      <c r="W4624" s="618"/>
      <c r="X4624" s="618"/>
      <c r="Y4624" s="618"/>
      <c r="Z4624" s="618"/>
      <c r="AC4624" s="619"/>
      <c r="AD4624" s="620"/>
      <c r="AJ4624" s="668"/>
      <c r="AO4624" s="612"/>
      <c r="AP4624" s="612"/>
      <c r="AY4624" s="623"/>
      <c r="BD4624" s="611"/>
      <c r="BG4624" s="624"/>
      <c r="BH4624" s="625"/>
      <c r="BI4624" s="672"/>
      <c r="BO4624" s="612"/>
      <c r="BY4624" s="669"/>
      <c r="CA4624" s="669"/>
    </row>
    <row r="4625" spans="3:79" s="610" customFormat="1">
      <c r="C4625" s="611"/>
      <c r="D4625" s="612"/>
      <c r="E4625" s="613"/>
      <c r="F4625" s="614"/>
      <c r="J4625" s="612"/>
      <c r="N4625" s="668"/>
      <c r="P4625" s="618"/>
      <c r="Q4625" s="618"/>
      <c r="R4625" s="618"/>
      <c r="S4625" s="618"/>
      <c r="T4625" s="618"/>
      <c r="U4625" s="618"/>
      <c r="V4625" s="618"/>
      <c r="W4625" s="618"/>
      <c r="X4625" s="618"/>
      <c r="Y4625" s="618"/>
      <c r="Z4625" s="618"/>
      <c r="AC4625" s="619"/>
      <c r="AD4625" s="620"/>
      <c r="AJ4625" s="668"/>
      <c r="AO4625" s="612"/>
      <c r="AP4625" s="612"/>
      <c r="AY4625" s="623"/>
      <c r="BD4625" s="611"/>
      <c r="BG4625" s="624"/>
      <c r="BH4625" s="625"/>
      <c r="BI4625" s="672"/>
      <c r="BO4625" s="612"/>
      <c r="BY4625" s="669"/>
      <c r="CA4625" s="669"/>
    </row>
    <row r="4626" spans="3:79" s="610" customFormat="1">
      <c r="C4626" s="611"/>
      <c r="D4626" s="612"/>
      <c r="E4626" s="613"/>
      <c r="F4626" s="614"/>
      <c r="J4626" s="612"/>
      <c r="N4626" s="668"/>
      <c r="P4626" s="618"/>
      <c r="Q4626" s="618"/>
      <c r="R4626" s="618"/>
      <c r="S4626" s="618"/>
      <c r="T4626" s="618"/>
      <c r="U4626" s="618"/>
      <c r="V4626" s="618"/>
      <c r="W4626" s="618"/>
      <c r="X4626" s="618"/>
      <c r="Y4626" s="618"/>
      <c r="Z4626" s="618"/>
      <c r="AC4626" s="619"/>
      <c r="AD4626" s="620"/>
      <c r="AJ4626" s="668"/>
      <c r="AO4626" s="612"/>
      <c r="AP4626" s="612"/>
      <c r="AY4626" s="623"/>
      <c r="BD4626" s="611"/>
      <c r="BG4626" s="624"/>
      <c r="BH4626" s="625"/>
      <c r="BI4626" s="672"/>
      <c r="BO4626" s="612"/>
      <c r="BY4626" s="669"/>
      <c r="CA4626" s="669"/>
    </row>
    <row r="4627" spans="3:79" s="610" customFormat="1">
      <c r="C4627" s="611"/>
      <c r="D4627" s="612"/>
      <c r="E4627" s="613"/>
      <c r="F4627" s="614"/>
      <c r="J4627" s="612"/>
      <c r="N4627" s="668"/>
      <c r="P4627" s="618"/>
      <c r="Q4627" s="618"/>
      <c r="R4627" s="618"/>
      <c r="S4627" s="618"/>
      <c r="T4627" s="618"/>
      <c r="U4627" s="618"/>
      <c r="V4627" s="618"/>
      <c r="W4627" s="618"/>
      <c r="X4627" s="618"/>
      <c r="Y4627" s="618"/>
      <c r="Z4627" s="618"/>
      <c r="AC4627" s="619"/>
      <c r="AD4627" s="620"/>
      <c r="AJ4627" s="668"/>
      <c r="AO4627" s="612"/>
      <c r="AP4627" s="612"/>
      <c r="AY4627" s="623"/>
      <c r="BD4627" s="611"/>
      <c r="BG4627" s="624"/>
      <c r="BH4627" s="625"/>
      <c r="BI4627" s="672"/>
      <c r="BO4627" s="612"/>
      <c r="BY4627" s="669"/>
      <c r="CA4627" s="669"/>
    </row>
    <row r="4628" spans="3:79" s="610" customFormat="1">
      <c r="C4628" s="611"/>
      <c r="D4628" s="612"/>
      <c r="E4628" s="613"/>
      <c r="F4628" s="614"/>
      <c r="J4628" s="612"/>
      <c r="N4628" s="668"/>
      <c r="P4628" s="618"/>
      <c r="Q4628" s="618"/>
      <c r="R4628" s="618"/>
      <c r="S4628" s="618"/>
      <c r="T4628" s="618"/>
      <c r="U4628" s="618"/>
      <c r="V4628" s="618"/>
      <c r="W4628" s="618"/>
      <c r="X4628" s="618"/>
      <c r="Y4628" s="618"/>
      <c r="Z4628" s="618"/>
      <c r="AC4628" s="619"/>
      <c r="AD4628" s="620"/>
      <c r="AJ4628" s="668"/>
      <c r="AO4628" s="612"/>
      <c r="AP4628" s="612"/>
      <c r="AY4628" s="623"/>
      <c r="BD4628" s="611"/>
      <c r="BG4628" s="624"/>
      <c r="BH4628" s="625"/>
      <c r="BI4628" s="672"/>
      <c r="BO4628" s="612"/>
      <c r="BY4628" s="669"/>
      <c r="CA4628" s="669"/>
    </row>
    <row r="4629" spans="3:79" s="610" customFormat="1">
      <c r="C4629" s="611"/>
      <c r="D4629" s="612"/>
      <c r="E4629" s="613"/>
      <c r="F4629" s="614"/>
      <c r="J4629" s="612"/>
      <c r="N4629" s="668"/>
      <c r="P4629" s="618"/>
      <c r="Q4629" s="618"/>
      <c r="R4629" s="618"/>
      <c r="S4629" s="618"/>
      <c r="T4629" s="618"/>
      <c r="U4629" s="618"/>
      <c r="V4629" s="618"/>
      <c r="W4629" s="618"/>
      <c r="X4629" s="618"/>
      <c r="Y4629" s="618"/>
      <c r="Z4629" s="618"/>
      <c r="AC4629" s="619"/>
      <c r="AD4629" s="620"/>
      <c r="AJ4629" s="668"/>
      <c r="AO4629" s="612"/>
      <c r="AP4629" s="612"/>
      <c r="AY4629" s="623"/>
      <c r="BD4629" s="611"/>
      <c r="BG4629" s="624"/>
      <c r="BH4629" s="625"/>
      <c r="BI4629" s="672"/>
      <c r="BO4629" s="612"/>
      <c r="BY4629" s="669"/>
      <c r="CA4629" s="669"/>
    </row>
    <row r="4630" spans="3:79" s="610" customFormat="1">
      <c r="C4630" s="611"/>
      <c r="D4630" s="612"/>
      <c r="E4630" s="613"/>
      <c r="F4630" s="614"/>
      <c r="J4630" s="612"/>
      <c r="N4630" s="668"/>
      <c r="P4630" s="618"/>
      <c r="Q4630" s="618"/>
      <c r="R4630" s="618"/>
      <c r="S4630" s="618"/>
      <c r="T4630" s="618"/>
      <c r="U4630" s="618"/>
      <c r="V4630" s="618"/>
      <c r="W4630" s="618"/>
      <c r="X4630" s="618"/>
      <c r="Y4630" s="618"/>
      <c r="Z4630" s="618"/>
      <c r="AC4630" s="619"/>
      <c r="AD4630" s="620"/>
      <c r="AJ4630" s="668"/>
      <c r="AO4630" s="612"/>
      <c r="AP4630" s="612"/>
      <c r="AY4630" s="623"/>
      <c r="BD4630" s="611"/>
      <c r="BG4630" s="624"/>
      <c r="BH4630" s="625"/>
      <c r="BI4630" s="672"/>
      <c r="BO4630" s="612"/>
      <c r="BY4630" s="669"/>
      <c r="CA4630" s="669"/>
    </row>
    <row r="4631" spans="3:79" s="610" customFormat="1">
      <c r="C4631" s="611"/>
      <c r="D4631" s="612"/>
      <c r="E4631" s="613"/>
      <c r="F4631" s="614"/>
      <c r="J4631" s="612"/>
      <c r="N4631" s="668"/>
      <c r="P4631" s="618"/>
      <c r="Q4631" s="618"/>
      <c r="R4631" s="618"/>
      <c r="S4631" s="618"/>
      <c r="T4631" s="618"/>
      <c r="U4631" s="618"/>
      <c r="V4631" s="618"/>
      <c r="W4631" s="618"/>
      <c r="X4631" s="618"/>
      <c r="Y4631" s="618"/>
      <c r="Z4631" s="618"/>
      <c r="AC4631" s="619"/>
      <c r="AD4631" s="620"/>
      <c r="AJ4631" s="668"/>
      <c r="AO4631" s="612"/>
      <c r="AP4631" s="612"/>
      <c r="AY4631" s="623"/>
      <c r="BD4631" s="611"/>
      <c r="BG4631" s="624"/>
      <c r="BH4631" s="625"/>
      <c r="BI4631" s="672"/>
      <c r="BO4631" s="612"/>
      <c r="BY4631" s="669"/>
      <c r="CA4631" s="669"/>
    </row>
    <row r="4632" spans="3:79" s="610" customFormat="1">
      <c r="C4632" s="611"/>
      <c r="D4632" s="612"/>
      <c r="E4632" s="613"/>
      <c r="F4632" s="614"/>
      <c r="J4632" s="612"/>
      <c r="N4632" s="668"/>
      <c r="P4632" s="618"/>
      <c r="Q4632" s="618"/>
      <c r="R4632" s="618"/>
      <c r="S4632" s="618"/>
      <c r="T4632" s="618"/>
      <c r="U4632" s="618"/>
      <c r="V4632" s="618"/>
      <c r="W4632" s="618"/>
      <c r="X4632" s="618"/>
      <c r="Y4632" s="618"/>
      <c r="Z4632" s="618"/>
      <c r="AC4632" s="619"/>
      <c r="AD4632" s="620"/>
      <c r="AJ4632" s="668"/>
      <c r="AO4632" s="612"/>
      <c r="AP4632" s="612"/>
      <c r="AY4632" s="623"/>
      <c r="BD4632" s="611"/>
      <c r="BG4632" s="624"/>
      <c r="BH4632" s="625"/>
      <c r="BI4632" s="672"/>
      <c r="BO4632" s="612"/>
      <c r="BY4632" s="669"/>
      <c r="CA4632" s="669"/>
    </row>
    <row r="4633" spans="3:79" s="610" customFormat="1">
      <c r="C4633" s="611"/>
      <c r="D4633" s="612"/>
      <c r="E4633" s="613"/>
      <c r="F4633" s="614"/>
      <c r="J4633" s="612"/>
      <c r="N4633" s="668"/>
      <c r="P4633" s="618"/>
      <c r="Q4633" s="618"/>
      <c r="R4633" s="618"/>
      <c r="S4633" s="618"/>
      <c r="T4633" s="618"/>
      <c r="U4633" s="618"/>
      <c r="V4633" s="618"/>
      <c r="W4633" s="618"/>
      <c r="X4633" s="618"/>
      <c r="Y4633" s="618"/>
      <c r="Z4633" s="618"/>
      <c r="AC4633" s="619"/>
      <c r="AD4633" s="620"/>
      <c r="AJ4633" s="668"/>
      <c r="AO4633" s="612"/>
      <c r="AP4633" s="612"/>
      <c r="AY4633" s="623"/>
      <c r="BD4633" s="611"/>
      <c r="BG4633" s="624"/>
      <c r="BH4633" s="625"/>
      <c r="BI4633" s="672"/>
      <c r="BO4633" s="612"/>
      <c r="BY4633" s="669"/>
      <c r="CA4633" s="669"/>
    </row>
    <row r="4634" spans="3:79" s="610" customFormat="1">
      <c r="C4634" s="611"/>
      <c r="D4634" s="612"/>
      <c r="E4634" s="613"/>
      <c r="F4634" s="614"/>
      <c r="J4634" s="612"/>
      <c r="N4634" s="668"/>
      <c r="P4634" s="618"/>
      <c r="Q4634" s="618"/>
      <c r="R4634" s="618"/>
      <c r="S4634" s="618"/>
      <c r="T4634" s="618"/>
      <c r="U4634" s="618"/>
      <c r="V4634" s="618"/>
      <c r="W4634" s="618"/>
      <c r="X4634" s="618"/>
      <c r="Y4634" s="618"/>
      <c r="Z4634" s="618"/>
      <c r="AC4634" s="619"/>
      <c r="AD4634" s="620"/>
      <c r="AJ4634" s="668"/>
      <c r="AO4634" s="612"/>
      <c r="AP4634" s="612"/>
      <c r="AY4634" s="623"/>
      <c r="BD4634" s="611"/>
      <c r="BG4634" s="624"/>
      <c r="BH4634" s="625"/>
      <c r="BI4634" s="672"/>
      <c r="BO4634" s="612"/>
      <c r="BY4634" s="669"/>
      <c r="CA4634" s="669"/>
    </row>
    <row r="4635" spans="3:79" s="610" customFormat="1">
      <c r="C4635" s="611"/>
      <c r="D4635" s="612"/>
      <c r="E4635" s="613"/>
      <c r="F4635" s="614"/>
      <c r="J4635" s="612"/>
      <c r="N4635" s="668"/>
      <c r="P4635" s="618"/>
      <c r="Q4635" s="618"/>
      <c r="R4635" s="618"/>
      <c r="S4635" s="618"/>
      <c r="T4635" s="618"/>
      <c r="U4635" s="618"/>
      <c r="V4635" s="618"/>
      <c r="W4635" s="618"/>
      <c r="X4635" s="618"/>
      <c r="Y4635" s="618"/>
      <c r="Z4635" s="618"/>
      <c r="AC4635" s="619"/>
      <c r="AD4635" s="620"/>
      <c r="AJ4635" s="668"/>
      <c r="AO4635" s="612"/>
      <c r="AP4635" s="612"/>
      <c r="AY4635" s="623"/>
      <c r="BD4635" s="611"/>
      <c r="BG4635" s="624"/>
      <c r="BH4635" s="625"/>
      <c r="BI4635" s="672"/>
      <c r="BO4635" s="612"/>
      <c r="BY4635" s="669"/>
      <c r="CA4635" s="669"/>
    </row>
    <row r="4636" spans="3:79" s="610" customFormat="1">
      <c r="C4636" s="611"/>
      <c r="D4636" s="612"/>
      <c r="E4636" s="613"/>
      <c r="F4636" s="614"/>
      <c r="J4636" s="612"/>
      <c r="N4636" s="668"/>
      <c r="P4636" s="618"/>
      <c r="Q4636" s="618"/>
      <c r="R4636" s="618"/>
      <c r="S4636" s="618"/>
      <c r="T4636" s="618"/>
      <c r="U4636" s="618"/>
      <c r="V4636" s="618"/>
      <c r="W4636" s="618"/>
      <c r="X4636" s="618"/>
      <c r="Y4636" s="618"/>
      <c r="Z4636" s="618"/>
      <c r="AC4636" s="619"/>
      <c r="AD4636" s="620"/>
      <c r="AJ4636" s="668"/>
      <c r="AO4636" s="612"/>
      <c r="AP4636" s="612"/>
      <c r="AY4636" s="623"/>
      <c r="BD4636" s="611"/>
      <c r="BG4636" s="624"/>
      <c r="BH4636" s="625"/>
      <c r="BI4636" s="672"/>
      <c r="BO4636" s="612"/>
      <c r="BY4636" s="669"/>
      <c r="CA4636" s="669"/>
    </row>
    <row r="4637" spans="3:79" s="610" customFormat="1">
      <c r="C4637" s="611"/>
      <c r="D4637" s="612"/>
      <c r="E4637" s="613"/>
      <c r="F4637" s="614"/>
      <c r="J4637" s="612"/>
      <c r="N4637" s="668"/>
      <c r="P4637" s="618"/>
      <c r="Q4637" s="618"/>
      <c r="R4637" s="618"/>
      <c r="S4637" s="618"/>
      <c r="T4637" s="618"/>
      <c r="U4637" s="618"/>
      <c r="V4637" s="618"/>
      <c r="W4637" s="618"/>
      <c r="X4637" s="618"/>
      <c r="Y4637" s="618"/>
      <c r="Z4637" s="618"/>
      <c r="AC4637" s="619"/>
      <c r="AD4637" s="620"/>
      <c r="AJ4637" s="668"/>
      <c r="AO4637" s="612"/>
      <c r="AP4637" s="612"/>
      <c r="AY4637" s="623"/>
      <c r="BD4637" s="611"/>
      <c r="BG4637" s="624"/>
      <c r="BH4637" s="625"/>
      <c r="BI4637" s="672"/>
      <c r="BO4637" s="612"/>
      <c r="BY4637" s="669"/>
      <c r="CA4637" s="669"/>
    </row>
    <row r="4638" spans="3:79" s="610" customFormat="1">
      <c r="C4638" s="611"/>
      <c r="D4638" s="612"/>
      <c r="E4638" s="613"/>
      <c r="F4638" s="614"/>
      <c r="J4638" s="612"/>
      <c r="N4638" s="668"/>
      <c r="P4638" s="618"/>
      <c r="Q4638" s="618"/>
      <c r="R4638" s="618"/>
      <c r="S4638" s="618"/>
      <c r="T4638" s="618"/>
      <c r="U4638" s="618"/>
      <c r="V4638" s="618"/>
      <c r="W4638" s="618"/>
      <c r="X4638" s="618"/>
      <c r="Y4638" s="618"/>
      <c r="Z4638" s="618"/>
      <c r="AC4638" s="619"/>
      <c r="AD4638" s="620"/>
      <c r="AJ4638" s="668"/>
      <c r="AO4638" s="612"/>
      <c r="AP4638" s="612"/>
      <c r="AY4638" s="623"/>
      <c r="BD4638" s="611"/>
      <c r="BG4638" s="624"/>
      <c r="BH4638" s="625"/>
      <c r="BI4638" s="672"/>
      <c r="BO4638" s="612"/>
      <c r="BY4638" s="669"/>
      <c r="CA4638" s="669"/>
    </row>
    <row r="4639" spans="3:79" s="610" customFormat="1">
      <c r="C4639" s="611"/>
      <c r="D4639" s="612"/>
      <c r="E4639" s="613"/>
      <c r="F4639" s="614"/>
      <c r="J4639" s="612"/>
      <c r="N4639" s="668"/>
      <c r="P4639" s="618"/>
      <c r="Q4639" s="618"/>
      <c r="R4639" s="618"/>
      <c r="S4639" s="618"/>
      <c r="T4639" s="618"/>
      <c r="U4639" s="618"/>
      <c r="V4639" s="618"/>
      <c r="W4639" s="618"/>
      <c r="X4639" s="618"/>
      <c r="Y4639" s="618"/>
      <c r="Z4639" s="618"/>
      <c r="AC4639" s="619"/>
      <c r="AD4639" s="620"/>
      <c r="AJ4639" s="668"/>
      <c r="AO4639" s="612"/>
      <c r="AP4639" s="612"/>
      <c r="AY4639" s="623"/>
      <c r="BD4639" s="611"/>
      <c r="BG4639" s="624"/>
      <c r="BH4639" s="625"/>
      <c r="BI4639" s="672"/>
      <c r="BO4639" s="612"/>
      <c r="BY4639" s="669"/>
      <c r="CA4639" s="669"/>
    </row>
    <row r="4640" spans="3:79" s="610" customFormat="1">
      <c r="C4640" s="611"/>
      <c r="D4640" s="612"/>
      <c r="E4640" s="613"/>
      <c r="F4640" s="614"/>
      <c r="J4640" s="612"/>
      <c r="N4640" s="668"/>
      <c r="P4640" s="618"/>
      <c r="Q4640" s="618"/>
      <c r="R4640" s="618"/>
      <c r="S4640" s="618"/>
      <c r="T4640" s="618"/>
      <c r="U4640" s="618"/>
      <c r="V4640" s="618"/>
      <c r="W4640" s="618"/>
      <c r="X4640" s="618"/>
      <c r="Y4640" s="618"/>
      <c r="Z4640" s="618"/>
      <c r="AC4640" s="619"/>
      <c r="AD4640" s="620"/>
      <c r="AJ4640" s="668"/>
      <c r="AO4640" s="612"/>
      <c r="AP4640" s="612"/>
      <c r="AY4640" s="623"/>
      <c r="BD4640" s="611"/>
      <c r="BG4640" s="624"/>
      <c r="BH4640" s="625"/>
      <c r="BI4640" s="672"/>
      <c r="BO4640" s="612"/>
      <c r="BY4640" s="669"/>
      <c r="CA4640" s="669"/>
    </row>
    <row r="4641" spans="3:79" s="610" customFormat="1">
      <c r="C4641" s="611"/>
      <c r="D4641" s="612"/>
      <c r="E4641" s="613"/>
      <c r="F4641" s="614"/>
      <c r="J4641" s="612"/>
      <c r="N4641" s="668"/>
      <c r="P4641" s="618"/>
      <c r="Q4641" s="618"/>
      <c r="R4641" s="618"/>
      <c r="S4641" s="618"/>
      <c r="T4641" s="618"/>
      <c r="U4641" s="618"/>
      <c r="V4641" s="618"/>
      <c r="W4641" s="618"/>
      <c r="X4641" s="618"/>
      <c r="Y4641" s="618"/>
      <c r="Z4641" s="618"/>
      <c r="AC4641" s="619"/>
      <c r="AD4641" s="620"/>
      <c r="AJ4641" s="668"/>
      <c r="AO4641" s="612"/>
      <c r="AP4641" s="612"/>
      <c r="AY4641" s="623"/>
      <c r="BD4641" s="611"/>
      <c r="BG4641" s="624"/>
      <c r="BH4641" s="625"/>
      <c r="BI4641" s="672"/>
      <c r="BO4641" s="612"/>
      <c r="BY4641" s="669"/>
      <c r="CA4641" s="669"/>
    </row>
    <row r="4642" spans="3:79" s="610" customFormat="1">
      <c r="C4642" s="611"/>
      <c r="D4642" s="612"/>
      <c r="E4642" s="613"/>
      <c r="F4642" s="614"/>
      <c r="J4642" s="612"/>
      <c r="N4642" s="668"/>
      <c r="P4642" s="618"/>
      <c r="Q4642" s="618"/>
      <c r="R4642" s="618"/>
      <c r="S4642" s="618"/>
      <c r="T4642" s="618"/>
      <c r="U4642" s="618"/>
      <c r="V4642" s="618"/>
      <c r="W4642" s="618"/>
      <c r="X4642" s="618"/>
      <c r="Y4642" s="618"/>
      <c r="Z4642" s="618"/>
      <c r="AC4642" s="619"/>
      <c r="AD4642" s="620"/>
      <c r="AJ4642" s="668"/>
      <c r="AO4642" s="612"/>
      <c r="AP4642" s="612"/>
      <c r="AY4642" s="623"/>
      <c r="BD4642" s="611"/>
      <c r="BG4642" s="624"/>
      <c r="BH4642" s="625"/>
      <c r="BI4642" s="672"/>
      <c r="BO4642" s="612"/>
      <c r="BY4642" s="669"/>
      <c r="CA4642" s="669"/>
    </row>
    <row r="4643" spans="3:79" s="610" customFormat="1">
      <c r="C4643" s="611"/>
      <c r="D4643" s="612"/>
      <c r="E4643" s="613"/>
      <c r="F4643" s="614"/>
      <c r="J4643" s="612"/>
      <c r="N4643" s="668"/>
      <c r="P4643" s="618"/>
      <c r="Q4643" s="618"/>
      <c r="R4643" s="618"/>
      <c r="S4643" s="618"/>
      <c r="T4643" s="618"/>
      <c r="U4643" s="618"/>
      <c r="V4643" s="618"/>
      <c r="W4643" s="618"/>
      <c r="X4643" s="618"/>
      <c r="Y4643" s="618"/>
      <c r="Z4643" s="618"/>
      <c r="AC4643" s="619"/>
      <c r="AD4643" s="620"/>
      <c r="AJ4643" s="668"/>
      <c r="AO4643" s="612"/>
      <c r="AP4643" s="612"/>
      <c r="AY4643" s="623"/>
      <c r="BD4643" s="611"/>
      <c r="BG4643" s="624"/>
      <c r="BH4643" s="625"/>
      <c r="BI4643" s="672"/>
      <c r="BO4643" s="612"/>
      <c r="BY4643" s="669"/>
      <c r="CA4643" s="669"/>
    </row>
    <row r="4644" spans="3:79" s="610" customFormat="1">
      <c r="C4644" s="611"/>
      <c r="D4644" s="612"/>
      <c r="E4644" s="613"/>
      <c r="F4644" s="614"/>
      <c r="J4644" s="612"/>
      <c r="N4644" s="668"/>
      <c r="P4644" s="618"/>
      <c r="Q4644" s="618"/>
      <c r="R4644" s="618"/>
      <c r="S4644" s="618"/>
      <c r="T4644" s="618"/>
      <c r="U4644" s="618"/>
      <c r="V4644" s="618"/>
      <c r="W4644" s="618"/>
      <c r="X4644" s="618"/>
      <c r="Y4644" s="618"/>
      <c r="Z4644" s="618"/>
      <c r="AC4644" s="619"/>
      <c r="AD4644" s="620"/>
      <c r="AJ4644" s="668"/>
      <c r="AO4644" s="612"/>
      <c r="AP4644" s="612"/>
      <c r="AY4644" s="623"/>
      <c r="BD4644" s="611"/>
      <c r="BG4644" s="624"/>
      <c r="BH4644" s="625"/>
      <c r="BI4644" s="672"/>
      <c r="BO4644" s="612"/>
      <c r="BY4644" s="669"/>
      <c r="CA4644" s="669"/>
    </row>
    <row r="4645" spans="3:79" s="610" customFormat="1">
      <c r="C4645" s="611"/>
      <c r="D4645" s="612"/>
      <c r="E4645" s="613"/>
      <c r="F4645" s="614"/>
      <c r="J4645" s="612"/>
      <c r="N4645" s="668"/>
      <c r="P4645" s="618"/>
      <c r="Q4645" s="618"/>
      <c r="R4645" s="618"/>
      <c r="S4645" s="618"/>
      <c r="T4645" s="618"/>
      <c r="U4645" s="618"/>
      <c r="V4645" s="618"/>
      <c r="W4645" s="618"/>
      <c r="X4645" s="618"/>
      <c r="Y4645" s="618"/>
      <c r="Z4645" s="618"/>
      <c r="AC4645" s="619"/>
      <c r="AD4645" s="620"/>
      <c r="AJ4645" s="668"/>
      <c r="AO4645" s="612"/>
      <c r="AP4645" s="612"/>
      <c r="AY4645" s="623"/>
      <c r="BD4645" s="611"/>
      <c r="BG4645" s="624"/>
      <c r="BH4645" s="625"/>
      <c r="BI4645" s="672"/>
      <c r="BO4645" s="612"/>
      <c r="BY4645" s="669"/>
      <c r="CA4645" s="669"/>
    </row>
    <row r="4646" spans="3:79" s="610" customFormat="1">
      <c r="C4646" s="611"/>
      <c r="D4646" s="612"/>
      <c r="E4646" s="613"/>
      <c r="F4646" s="614"/>
      <c r="J4646" s="612"/>
      <c r="N4646" s="668"/>
      <c r="P4646" s="618"/>
      <c r="Q4646" s="618"/>
      <c r="R4646" s="618"/>
      <c r="S4646" s="618"/>
      <c r="T4646" s="618"/>
      <c r="U4646" s="618"/>
      <c r="V4646" s="618"/>
      <c r="W4646" s="618"/>
      <c r="X4646" s="618"/>
      <c r="Y4646" s="618"/>
      <c r="Z4646" s="618"/>
      <c r="AC4646" s="619"/>
      <c r="AD4646" s="620"/>
      <c r="AJ4646" s="668"/>
      <c r="AO4646" s="612"/>
      <c r="AP4646" s="612"/>
      <c r="AY4646" s="623"/>
      <c r="BD4646" s="611"/>
      <c r="BG4646" s="624"/>
      <c r="BH4646" s="625"/>
      <c r="BI4646" s="672"/>
      <c r="BO4646" s="612"/>
      <c r="BY4646" s="669"/>
      <c r="CA4646" s="669"/>
    </row>
    <row r="4647" spans="3:79" s="610" customFormat="1">
      <c r="C4647" s="611"/>
      <c r="D4647" s="612"/>
      <c r="E4647" s="613"/>
      <c r="F4647" s="614"/>
      <c r="J4647" s="612"/>
      <c r="N4647" s="668"/>
      <c r="P4647" s="618"/>
      <c r="Q4647" s="618"/>
      <c r="R4647" s="618"/>
      <c r="S4647" s="618"/>
      <c r="T4647" s="618"/>
      <c r="U4647" s="618"/>
      <c r="V4647" s="618"/>
      <c r="W4647" s="618"/>
      <c r="X4647" s="618"/>
      <c r="Y4647" s="618"/>
      <c r="Z4647" s="618"/>
      <c r="AC4647" s="619"/>
      <c r="AD4647" s="620"/>
      <c r="AJ4647" s="668"/>
      <c r="AO4647" s="612"/>
      <c r="AP4647" s="612"/>
      <c r="AY4647" s="623"/>
      <c r="BD4647" s="611"/>
      <c r="BG4647" s="624"/>
      <c r="BH4647" s="625"/>
      <c r="BI4647" s="672"/>
      <c r="BO4647" s="612"/>
      <c r="BY4647" s="669"/>
      <c r="CA4647" s="669"/>
    </row>
    <row r="4648" spans="3:79" s="610" customFormat="1">
      <c r="C4648" s="611"/>
      <c r="D4648" s="612"/>
      <c r="E4648" s="613"/>
      <c r="F4648" s="614"/>
      <c r="J4648" s="612"/>
      <c r="N4648" s="668"/>
      <c r="P4648" s="618"/>
      <c r="Q4648" s="618"/>
      <c r="R4648" s="618"/>
      <c r="S4648" s="618"/>
      <c r="T4648" s="618"/>
      <c r="U4648" s="618"/>
      <c r="V4648" s="618"/>
      <c r="W4648" s="618"/>
      <c r="X4648" s="618"/>
      <c r="Y4648" s="618"/>
      <c r="Z4648" s="618"/>
      <c r="AC4648" s="619"/>
      <c r="AD4648" s="620"/>
      <c r="AJ4648" s="668"/>
      <c r="AO4648" s="612"/>
      <c r="AP4648" s="612"/>
      <c r="AY4648" s="623"/>
      <c r="BD4648" s="611"/>
      <c r="BG4648" s="624"/>
      <c r="BH4648" s="625"/>
      <c r="BI4648" s="672"/>
      <c r="BO4648" s="612"/>
      <c r="BY4648" s="669"/>
      <c r="CA4648" s="669"/>
    </row>
    <row r="4649" spans="3:79" s="610" customFormat="1">
      <c r="C4649" s="611"/>
      <c r="D4649" s="612"/>
      <c r="E4649" s="613"/>
      <c r="F4649" s="614"/>
      <c r="J4649" s="612"/>
      <c r="N4649" s="668"/>
      <c r="P4649" s="618"/>
      <c r="Q4649" s="618"/>
      <c r="R4649" s="618"/>
      <c r="S4649" s="618"/>
      <c r="T4649" s="618"/>
      <c r="U4649" s="618"/>
      <c r="V4649" s="618"/>
      <c r="W4649" s="618"/>
      <c r="X4649" s="618"/>
      <c r="Y4649" s="618"/>
      <c r="Z4649" s="618"/>
      <c r="AC4649" s="619"/>
      <c r="AD4649" s="620"/>
      <c r="AJ4649" s="668"/>
      <c r="AO4649" s="612"/>
      <c r="AP4649" s="612"/>
      <c r="AY4649" s="623"/>
      <c r="BD4649" s="611"/>
      <c r="BG4649" s="624"/>
      <c r="BH4649" s="625"/>
      <c r="BI4649" s="672"/>
      <c r="BO4649" s="612"/>
      <c r="BY4649" s="669"/>
      <c r="CA4649" s="669"/>
    </row>
    <row r="4650" spans="3:79" s="610" customFormat="1">
      <c r="C4650" s="611"/>
      <c r="D4650" s="612"/>
      <c r="E4650" s="613"/>
      <c r="F4650" s="614"/>
      <c r="J4650" s="612"/>
      <c r="N4650" s="668"/>
      <c r="P4650" s="618"/>
      <c r="Q4650" s="618"/>
      <c r="R4650" s="618"/>
      <c r="S4650" s="618"/>
      <c r="T4650" s="618"/>
      <c r="U4650" s="618"/>
      <c r="V4650" s="618"/>
      <c r="W4650" s="618"/>
      <c r="X4650" s="618"/>
      <c r="Y4650" s="618"/>
      <c r="Z4650" s="618"/>
      <c r="AC4650" s="619"/>
      <c r="AD4650" s="620"/>
      <c r="AJ4650" s="668"/>
      <c r="AO4650" s="612"/>
      <c r="AP4650" s="612"/>
      <c r="AY4650" s="623"/>
      <c r="BD4650" s="611"/>
      <c r="BG4650" s="624"/>
      <c r="BH4650" s="625"/>
      <c r="BI4650" s="672"/>
      <c r="BO4650" s="612"/>
      <c r="BY4650" s="669"/>
      <c r="CA4650" s="669"/>
    </row>
    <row r="4651" spans="3:79" s="610" customFormat="1">
      <c r="C4651" s="611"/>
      <c r="D4651" s="612"/>
      <c r="E4651" s="613"/>
      <c r="F4651" s="614"/>
      <c r="J4651" s="612"/>
      <c r="N4651" s="668"/>
      <c r="P4651" s="618"/>
      <c r="Q4651" s="618"/>
      <c r="R4651" s="618"/>
      <c r="S4651" s="618"/>
      <c r="T4651" s="618"/>
      <c r="U4651" s="618"/>
      <c r="V4651" s="618"/>
      <c r="W4651" s="618"/>
      <c r="X4651" s="618"/>
      <c r="Y4651" s="618"/>
      <c r="Z4651" s="618"/>
      <c r="AC4651" s="619"/>
      <c r="AD4651" s="620"/>
      <c r="AJ4651" s="668"/>
      <c r="AO4651" s="612"/>
      <c r="AP4651" s="612"/>
      <c r="AY4651" s="623"/>
      <c r="BD4651" s="611"/>
      <c r="BG4651" s="624"/>
      <c r="BH4651" s="625"/>
      <c r="BI4651" s="672"/>
      <c r="BO4651" s="612"/>
      <c r="BY4651" s="669"/>
      <c r="CA4651" s="669"/>
    </row>
    <row r="4652" spans="3:79" s="610" customFormat="1">
      <c r="C4652" s="611"/>
      <c r="D4652" s="612"/>
      <c r="E4652" s="613"/>
      <c r="F4652" s="614"/>
      <c r="J4652" s="612"/>
      <c r="N4652" s="668"/>
      <c r="P4652" s="618"/>
      <c r="Q4652" s="618"/>
      <c r="R4652" s="618"/>
      <c r="S4652" s="618"/>
      <c r="T4652" s="618"/>
      <c r="U4652" s="618"/>
      <c r="V4652" s="618"/>
      <c r="W4652" s="618"/>
      <c r="X4652" s="618"/>
      <c r="Y4652" s="618"/>
      <c r="Z4652" s="618"/>
      <c r="AC4652" s="619"/>
      <c r="AD4652" s="620"/>
      <c r="AJ4652" s="668"/>
      <c r="AO4652" s="612"/>
      <c r="AP4652" s="612"/>
      <c r="AY4652" s="623"/>
      <c r="BD4652" s="611"/>
      <c r="BG4652" s="624"/>
      <c r="BH4652" s="625"/>
      <c r="BI4652" s="672"/>
      <c r="BO4652" s="612"/>
      <c r="BY4652" s="669"/>
      <c r="CA4652" s="669"/>
    </row>
    <row r="4653" spans="3:79" s="610" customFormat="1">
      <c r="C4653" s="611"/>
      <c r="D4653" s="612"/>
      <c r="E4653" s="613"/>
      <c r="F4653" s="614"/>
      <c r="J4653" s="612"/>
      <c r="N4653" s="668"/>
      <c r="P4653" s="618"/>
      <c r="Q4653" s="618"/>
      <c r="R4653" s="618"/>
      <c r="S4653" s="618"/>
      <c r="T4653" s="618"/>
      <c r="U4653" s="618"/>
      <c r="V4653" s="618"/>
      <c r="W4653" s="618"/>
      <c r="X4653" s="618"/>
      <c r="Y4653" s="618"/>
      <c r="Z4653" s="618"/>
      <c r="AC4653" s="619"/>
      <c r="AD4653" s="620"/>
      <c r="AJ4653" s="668"/>
      <c r="AO4653" s="612"/>
      <c r="AP4653" s="612"/>
      <c r="AY4653" s="623"/>
      <c r="BD4653" s="611"/>
      <c r="BG4653" s="624"/>
      <c r="BH4653" s="625"/>
      <c r="BI4653" s="672"/>
      <c r="BO4653" s="612"/>
      <c r="BY4653" s="669"/>
      <c r="CA4653" s="669"/>
    </row>
    <row r="4654" spans="3:79" s="610" customFormat="1">
      <c r="C4654" s="611"/>
      <c r="D4654" s="612"/>
      <c r="E4654" s="613"/>
      <c r="F4654" s="614"/>
      <c r="J4654" s="612"/>
      <c r="N4654" s="668"/>
      <c r="P4654" s="618"/>
      <c r="Q4654" s="618"/>
      <c r="R4654" s="618"/>
      <c r="S4654" s="618"/>
      <c r="T4654" s="618"/>
      <c r="U4654" s="618"/>
      <c r="V4654" s="618"/>
      <c r="W4654" s="618"/>
      <c r="X4654" s="618"/>
      <c r="Y4654" s="618"/>
      <c r="Z4654" s="618"/>
      <c r="AC4654" s="619"/>
      <c r="AD4654" s="620"/>
      <c r="AJ4654" s="668"/>
      <c r="AO4654" s="612"/>
      <c r="AP4654" s="612"/>
      <c r="AY4654" s="623"/>
      <c r="BD4654" s="611"/>
      <c r="BG4654" s="624"/>
      <c r="BH4654" s="625"/>
      <c r="BI4654" s="672"/>
      <c r="BO4654" s="612"/>
      <c r="BY4654" s="669"/>
      <c r="CA4654" s="669"/>
    </row>
    <row r="4655" spans="3:79" s="610" customFormat="1">
      <c r="C4655" s="611"/>
      <c r="D4655" s="612"/>
      <c r="E4655" s="613"/>
      <c r="F4655" s="614"/>
      <c r="J4655" s="612"/>
      <c r="N4655" s="668"/>
      <c r="P4655" s="618"/>
      <c r="Q4655" s="618"/>
      <c r="R4655" s="618"/>
      <c r="S4655" s="618"/>
      <c r="T4655" s="618"/>
      <c r="U4655" s="618"/>
      <c r="V4655" s="618"/>
      <c r="W4655" s="618"/>
      <c r="X4655" s="618"/>
      <c r="Y4655" s="618"/>
      <c r="Z4655" s="618"/>
      <c r="AC4655" s="619"/>
      <c r="AD4655" s="620"/>
      <c r="AJ4655" s="668"/>
      <c r="AO4655" s="612"/>
      <c r="AP4655" s="612"/>
      <c r="AY4655" s="623"/>
      <c r="BD4655" s="611"/>
      <c r="BG4655" s="624"/>
      <c r="BH4655" s="625"/>
      <c r="BI4655" s="672"/>
      <c r="BO4655" s="612"/>
      <c r="BY4655" s="669"/>
      <c r="CA4655" s="669"/>
    </row>
    <row r="4656" spans="3:79" s="610" customFormat="1">
      <c r="C4656" s="611"/>
      <c r="D4656" s="612"/>
      <c r="E4656" s="613"/>
      <c r="F4656" s="614"/>
      <c r="J4656" s="612"/>
      <c r="N4656" s="668"/>
      <c r="P4656" s="618"/>
      <c r="Q4656" s="618"/>
      <c r="R4656" s="618"/>
      <c r="S4656" s="618"/>
      <c r="T4656" s="618"/>
      <c r="U4656" s="618"/>
      <c r="V4656" s="618"/>
      <c r="W4656" s="618"/>
      <c r="X4656" s="618"/>
      <c r="Y4656" s="618"/>
      <c r="Z4656" s="618"/>
      <c r="AC4656" s="619"/>
      <c r="AD4656" s="620"/>
      <c r="AJ4656" s="668"/>
      <c r="AO4656" s="612"/>
      <c r="AP4656" s="612"/>
      <c r="AY4656" s="623"/>
      <c r="BD4656" s="611"/>
      <c r="BG4656" s="624"/>
      <c r="BH4656" s="625"/>
      <c r="BI4656" s="672"/>
      <c r="BO4656" s="612"/>
      <c r="BY4656" s="669"/>
      <c r="CA4656" s="669"/>
    </row>
    <row r="4657" spans="3:79" s="610" customFormat="1">
      <c r="C4657" s="611"/>
      <c r="D4657" s="612"/>
      <c r="E4657" s="613"/>
      <c r="F4657" s="614"/>
      <c r="J4657" s="612"/>
      <c r="N4657" s="668"/>
      <c r="P4657" s="618"/>
      <c r="Q4657" s="618"/>
      <c r="R4657" s="618"/>
      <c r="S4657" s="618"/>
      <c r="T4657" s="618"/>
      <c r="U4657" s="618"/>
      <c r="V4657" s="618"/>
      <c r="W4657" s="618"/>
      <c r="X4657" s="618"/>
      <c r="Y4657" s="618"/>
      <c r="Z4657" s="618"/>
      <c r="AC4657" s="619"/>
      <c r="AD4657" s="620"/>
      <c r="AJ4657" s="668"/>
      <c r="AO4657" s="612"/>
      <c r="AP4657" s="612"/>
      <c r="AY4657" s="623"/>
      <c r="BD4657" s="611"/>
      <c r="BG4657" s="624"/>
      <c r="BH4657" s="625"/>
      <c r="BI4657" s="672"/>
      <c r="BO4657" s="612"/>
      <c r="BY4657" s="669"/>
      <c r="CA4657" s="669"/>
    </row>
    <row r="4658" spans="3:79" s="610" customFormat="1">
      <c r="C4658" s="611"/>
      <c r="D4658" s="612"/>
      <c r="E4658" s="613"/>
      <c r="F4658" s="614"/>
      <c r="J4658" s="612"/>
      <c r="N4658" s="668"/>
      <c r="P4658" s="618"/>
      <c r="Q4658" s="618"/>
      <c r="R4658" s="618"/>
      <c r="S4658" s="618"/>
      <c r="T4658" s="618"/>
      <c r="U4658" s="618"/>
      <c r="V4658" s="618"/>
      <c r="W4658" s="618"/>
      <c r="X4658" s="618"/>
      <c r="Y4658" s="618"/>
      <c r="Z4658" s="618"/>
      <c r="AC4658" s="619"/>
      <c r="AD4658" s="620"/>
      <c r="AJ4658" s="668"/>
      <c r="AO4658" s="612"/>
      <c r="AP4658" s="612"/>
      <c r="AY4658" s="623"/>
      <c r="BD4658" s="611"/>
      <c r="BG4658" s="624"/>
      <c r="BH4658" s="625"/>
      <c r="BI4658" s="672"/>
      <c r="BO4658" s="612"/>
      <c r="BY4658" s="669"/>
      <c r="CA4658" s="669"/>
    </row>
    <row r="4659" spans="3:79" s="610" customFormat="1">
      <c r="C4659" s="611"/>
      <c r="D4659" s="612"/>
      <c r="E4659" s="613"/>
      <c r="F4659" s="614"/>
      <c r="J4659" s="612"/>
      <c r="N4659" s="668"/>
      <c r="P4659" s="618"/>
      <c r="Q4659" s="618"/>
      <c r="R4659" s="618"/>
      <c r="S4659" s="618"/>
      <c r="T4659" s="618"/>
      <c r="U4659" s="618"/>
      <c r="V4659" s="618"/>
      <c r="W4659" s="618"/>
      <c r="X4659" s="618"/>
      <c r="Y4659" s="618"/>
      <c r="Z4659" s="618"/>
      <c r="AC4659" s="619"/>
      <c r="AD4659" s="620"/>
      <c r="AJ4659" s="668"/>
      <c r="AO4659" s="612"/>
      <c r="AP4659" s="612"/>
      <c r="AY4659" s="623"/>
      <c r="BD4659" s="611"/>
      <c r="BG4659" s="624"/>
      <c r="BH4659" s="625"/>
      <c r="BI4659" s="672"/>
      <c r="BO4659" s="612"/>
      <c r="BY4659" s="669"/>
      <c r="CA4659" s="669"/>
    </row>
    <row r="4660" spans="3:79" s="610" customFormat="1">
      <c r="C4660" s="611"/>
      <c r="D4660" s="612"/>
      <c r="E4660" s="613"/>
      <c r="F4660" s="614"/>
      <c r="J4660" s="612"/>
      <c r="N4660" s="668"/>
      <c r="P4660" s="618"/>
      <c r="Q4660" s="618"/>
      <c r="R4660" s="618"/>
      <c r="S4660" s="618"/>
      <c r="T4660" s="618"/>
      <c r="U4660" s="618"/>
      <c r="V4660" s="618"/>
      <c r="W4660" s="618"/>
      <c r="X4660" s="618"/>
      <c r="Y4660" s="618"/>
      <c r="Z4660" s="618"/>
      <c r="AC4660" s="619"/>
      <c r="AD4660" s="620"/>
      <c r="AJ4660" s="668"/>
      <c r="AO4660" s="612"/>
      <c r="AP4660" s="612"/>
      <c r="AY4660" s="623"/>
      <c r="BD4660" s="611"/>
      <c r="BG4660" s="624"/>
      <c r="BH4660" s="625"/>
      <c r="BI4660" s="672"/>
      <c r="BO4660" s="612"/>
      <c r="BY4660" s="669"/>
      <c r="CA4660" s="669"/>
    </row>
    <row r="4661" spans="3:79" s="610" customFormat="1">
      <c r="C4661" s="611"/>
      <c r="D4661" s="612"/>
      <c r="E4661" s="613"/>
      <c r="F4661" s="614"/>
      <c r="J4661" s="612"/>
      <c r="N4661" s="668"/>
      <c r="P4661" s="618"/>
      <c r="Q4661" s="618"/>
      <c r="R4661" s="618"/>
      <c r="S4661" s="618"/>
      <c r="T4661" s="618"/>
      <c r="U4661" s="618"/>
      <c r="V4661" s="618"/>
      <c r="W4661" s="618"/>
      <c r="X4661" s="618"/>
      <c r="Y4661" s="618"/>
      <c r="Z4661" s="618"/>
      <c r="AC4661" s="619"/>
      <c r="AD4661" s="620"/>
      <c r="AJ4661" s="668"/>
      <c r="AO4661" s="612"/>
      <c r="AP4661" s="612"/>
      <c r="AY4661" s="623"/>
      <c r="BD4661" s="611"/>
      <c r="BG4661" s="624"/>
      <c r="BH4661" s="625"/>
      <c r="BI4661" s="672"/>
      <c r="BO4661" s="612"/>
      <c r="BY4661" s="669"/>
      <c r="CA4661" s="669"/>
    </row>
    <row r="4662" spans="3:79" s="610" customFormat="1">
      <c r="C4662" s="611"/>
      <c r="D4662" s="612"/>
      <c r="E4662" s="613"/>
      <c r="F4662" s="614"/>
      <c r="J4662" s="612"/>
      <c r="N4662" s="668"/>
      <c r="P4662" s="618"/>
      <c r="Q4662" s="618"/>
      <c r="R4662" s="618"/>
      <c r="S4662" s="618"/>
      <c r="T4662" s="618"/>
      <c r="U4662" s="618"/>
      <c r="V4662" s="618"/>
      <c r="W4662" s="618"/>
      <c r="X4662" s="618"/>
      <c r="Y4662" s="618"/>
      <c r="Z4662" s="618"/>
      <c r="AC4662" s="619"/>
      <c r="AD4662" s="620"/>
      <c r="AJ4662" s="668"/>
      <c r="AO4662" s="612"/>
      <c r="AP4662" s="612"/>
      <c r="AY4662" s="623"/>
      <c r="BD4662" s="611"/>
      <c r="BG4662" s="624"/>
      <c r="BH4662" s="625"/>
      <c r="BI4662" s="672"/>
      <c r="BO4662" s="612"/>
      <c r="BY4662" s="669"/>
      <c r="CA4662" s="669"/>
    </row>
    <row r="4663" spans="3:79" s="610" customFormat="1">
      <c r="C4663" s="611"/>
      <c r="D4663" s="612"/>
      <c r="E4663" s="613"/>
      <c r="F4663" s="614"/>
      <c r="J4663" s="612"/>
      <c r="N4663" s="668"/>
      <c r="P4663" s="618"/>
      <c r="Q4663" s="618"/>
      <c r="R4663" s="618"/>
      <c r="S4663" s="618"/>
      <c r="T4663" s="618"/>
      <c r="U4663" s="618"/>
      <c r="V4663" s="618"/>
      <c r="W4663" s="618"/>
      <c r="X4663" s="618"/>
      <c r="Y4663" s="618"/>
      <c r="Z4663" s="618"/>
      <c r="AC4663" s="619"/>
      <c r="AD4663" s="620"/>
      <c r="AJ4663" s="668"/>
      <c r="AO4663" s="612"/>
      <c r="AP4663" s="612"/>
      <c r="AY4663" s="623"/>
      <c r="BD4663" s="611"/>
      <c r="BG4663" s="624"/>
      <c r="BH4663" s="625"/>
      <c r="BI4663" s="672"/>
      <c r="BO4663" s="612"/>
      <c r="BY4663" s="669"/>
      <c r="CA4663" s="669"/>
    </row>
    <row r="4664" spans="3:79" s="610" customFormat="1">
      <c r="C4664" s="611"/>
      <c r="D4664" s="612"/>
      <c r="E4664" s="613"/>
      <c r="F4664" s="614"/>
      <c r="J4664" s="612"/>
      <c r="N4664" s="668"/>
      <c r="P4664" s="618"/>
      <c r="Q4664" s="618"/>
      <c r="R4664" s="618"/>
      <c r="S4664" s="618"/>
      <c r="T4664" s="618"/>
      <c r="U4664" s="618"/>
      <c r="V4664" s="618"/>
      <c r="W4664" s="618"/>
      <c r="X4664" s="618"/>
      <c r="Y4664" s="618"/>
      <c r="Z4664" s="618"/>
      <c r="AC4664" s="619"/>
      <c r="AD4664" s="620"/>
      <c r="AJ4664" s="668"/>
      <c r="AO4664" s="612"/>
      <c r="AP4664" s="612"/>
      <c r="AY4664" s="623"/>
      <c r="BD4664" s="611"/>
      <c r="BG4664" s="624"/>
      <c r="BH4664" s="625"/>
      <c r="BI4664" s="672"/>
      <c r="BO4664" s="612"/>
      <c r="BY4664" s="669"/>
      <c r="CA4664" s="669"/>
    </row>
    <row r="4665" spans="3:79" s="610" customFormat="1">
      <c r="C4665" s="611"/>
      <c r="D4665" s="612"/>
      <c r="E4665" s="613"/>
      <c r="F4665" s="614"/>
      <c r="J4665" s="612"/>
      <c r="N4665" s="668"/>
      <c r="P4665" s="618"/>
      <c r="Q4665" s="618"/>
      <c r="R4665" s="618"/>
      <c r="S4665" s="618"/>
      <c r="T4665" s="618"/>
      <c r="U4665" s="618"/>
      <c r="V4665" s="618"/>
      <c r="W4665" s="618"/>
      <c r="X4665" s="618"/>
      <c r="Y4665" s="618"/>
      <c r="Z4665" s="618"/>
      <c r="AC4665" s="619"/>
      <c r="AD4665" s="620"/>
      <c r="AJ4665" s="668"/>
      <c r="AO4665" s="612"/>
      <c r="AP4665" s="612"/>
      <c r="AY4665" s="623"/>
      <c r="BD4665" s="611"/>
      <c r="BG4665" s="624"/>
      <c r="BH4665" s="625"/>
      <c r="BI4665" s="672"/>
      <c r="BO4665" s="612"/>
      <c r="BY4665" s="669"/>
      <c r="CA4665" s="669"/>
    </row>
    <row r="4666" spans="3:79" s="610" customFormat="1">
      <c r="C4666" s="611"/>
      <c r="D4666" s="612"/>
      <c r="E4666" s="613"/>
      <c r="F4666" s="614"/>
      <c r="J4666" s="612"/>
      <c r="N4666" s="668"/>
      <c r="P4666" s="618"/>
      <c r="Q4666" s="618"/>
      <c r="R4666" s="618"/>
      <c r="S4666" s="618"/>
      <c r="T4666" s="618"/>
      <c r="U4666" s="618"/>
      <c r="V4666" s="618"/>
      <c r="W4666" s="618"/>
      <c r="X4666" s="618"/>
      <c r="Y4666" s="618"/>
      <c r="Z4666" s="618"/>
      <c r="AC4666" s="619"/>
      <c r="AD4666" s="620"/>
      <c r="AJ4666" s="668"/>
      <c r="AO4666" s="612"/>
      <c r="AP4666" s="612"/>
      <c r="AY4666" s="623"/>
      <c r="BD4666" s="611"/>
      <c r="BG4666" s="624"/>
      <c r="BH4666" s="625"/>
      <c r="BI4666" s="672"/>
      <c r="BO4666" s="612"/>
      <c r="BY4666" s="669"/>
      <c r="CA4666" s="669"/>
    </row>
    <row r="4667" spans="3:79" s="610" customFormat="1">
      <c r="C4667" s="611"/>
      <c r="D4667" s="612"/>
      <c r="E4667" s="613"/>
      <c r="F4667" s="614"/>
      <c r="J4667" s="612"/>
      <c r="N4667" s="668"/>
      <c r="P4667" s="618"/>
      <c r="Q4667" s="618"/>
      <c r="R4667" s="618"/>
      <c r="S4667" s="618"/>
      <c r="T4667" s="618"/>
      <c r="U4667" s="618"/>
      <c r="V4667" s="618"/>
      <c r="W4667" s="618"/>
      <c r="X4667" s="618"/>
      <c r="Y4667" s="618"/>
      <c r="Z4667" s="618"/>
      <c r="AC4667" s="619"/>
      <c r="AD4667" s="620"/>
      <c r="AJ4667" s="668"/>
      <c r="AO4667" s="612"/>
      <c r="AP4667" s="612"/>
      <c r="AY4667" s="623"/>
      <c r="BD4667" s="611"/>
      <c r="BG4667" s="624"/>
      <c r="BH4667" s="625"/>
      <c r="BI4667" s="672"/>
      <c r="BO4667" s="612"/>
      <c r="BY4667" s="669"/>
      <c r="CA4667" s="669"/>
    </row>
    <row r="4668" spans="3:79" s="610" customFormat="1">
      <c r="C4668" s="611"/>
      <c r="D4668" s="612"/>
      <c r="E4668" s="613"/>
      <c r="F4668" s="614"/>
      <c r="J4668" s="612"/>
      <c r="N4668" s="668"/>
      <c r="P4668" s="618"/>
      <c r="Q4668" s="618"/>
      <c r="R4668" s="618"/>
      <c r="S4668" s="618"/>
      <c r="T4668" s="618"/>
      <c r="U4668" s="618"/>
      <c r="V4668" s="618"/>
      <c r="W4668" s="618"/>
      <c r="X4668" s="618"/>
      <c r="Y4668" s="618"/>
      <c r="Z4668" s="618"/>
      <c r="AC4668" s="619"/>
      <c r="AD4668" s="620"/>
      <c r="AJ4668" s="668"/>
      <c r="AO4668" s="612"/>
      <c r="AP4668" s="612"/>
      <c r="AY4668" s="623"/>
      <c r="BD4668" s="611"/>
      <c r="BG4668" s="624"/>
      <c r="BH4668" s="625"/>
      <c r="BI4668" s="672"/>
      <c r="BO4668" s="612"/>
      <c r="BY4668" s="669"/>
      <c r="CA4668" s="669"/>
    </row>
    <row r="4669" spans="3:79" s="610" customFormat="1">
      <c r="C4669" s="611"/>
      <c r="D4669" s="612"/>
      <c r="E4669" s="613"/>
      <c r="F4669" s="614"/>
      <c r="J4669" s="612"/>
      <c r="N4669" s="668"/>
      <c r="P4669" s="618"/>
      <c r="Q4669" s="618"/>
      <c r="R4669" s="618"/>
      <c r="S4669" s="618"/>
      <c r="T4669" s="618"/>
      <c r="U4669" s="618"/>
      <c r="V4669" s="618"/>
      <c r="W4669" s="618"/>
      <c r="X4669" s="618"/>
      <c r="Y4669" s="618"/>
      <c r="Z4669" s="618"/>
      <c r="AC4669" s="619"/>
      <c r="AD4669" s="620"/>
      <c r="AJ4669" s="668"/>
      <c r="AO4669" s="612"/>
      <c r="AP4669" s="612"/>
      <c r="AY4669" s="623"/>
      <c r="BD4669" s="611"/>
      <c r="BG4669" s="624"/>
      <c r="BH4669" s="625"/>
      <c r="BI4669" s="672"/>
      <c r="BO4669" s="612"/>
      <c r="BY4669" s="669"/>
      <c r="CA4669" s="669"/>
    </row>
    <row r="4670" spans="3:79" s="610" customFormat="1">
      <c r="C4670" s="611"/>
      <c r="D4670" s="612"/>
      <c r="E4670" s="613"/>
      <c r="F4670" s="614"/>
      <c r="J4670" s="612"/>
      <c r="N4670" s="668"/>
      <c r="P4670" s="618"/>
      <c r="Q4670" s="618"/>
      <c r="R4670" s="618"/>
      <c r="S4670" s="618"/>
      <c r="T4670" s="618"/>
      <c r="U4670" s="618"/>
      <c r="V4670" s="618"/>
      <c r="W4670" s="618"/>
      <c r="X4670" s="618"/>
      <c r="Y4670" s="618"/>
      <c r="Z4670" s="618"/>
      <c r="AC4670" s="619"/>
      <c r="AD4670" s="620"/>
      <c r="AJ4670" s="668"/>
      <c r="AO4670" s="612"/>
      <c r="AP4670" s="612"/>
      <c r="AY4670" s="623"/>
      <c r="BD4670" s="611"/>
      <c r="BG4670" s="624"/>
      <c r="BH4670" s="625"/>
      <c r="BI4670" s="672"/>
      <c r="BO4670" s="612"/>
      <c r="BY4670" s="669"/>
      <c r="CA4670" s="669"/>
    </row>
    <row r="4671" spans="3:79" s="610" customFormat="1">
      <c r="C4671" s="611"/>
      <c r="D4671" s="612"/>
      <c r="E4671" s="613"/>
      <c r="F4671" s="614"/>
      <c r="J4671" s="612"/>
      <c r="N4671" s="668"/>
      <c r="P4671" s="618"/>
      <c r="Q4671" s="618"/>
      <c r="R4671" s="618"/>
      <c r="S4671" s="618"/>
      <c r="T4671" s="618"/>
      <c r="U4671" s="618"/>
      <c r="V4671" s="618"/>
      <c r="W4671" s="618"/>
      <c r="X4671" s="618"/>
      <c r="Y4671" s="618"/>
      <c r="Z4671" s="618"/>
      <c r="AC4671" s="619"/>
      <c r="AD4671" s="620"/>
      <c r="AJ4671" s="668"/>
      <c r="AO4671" s="612"/>
      <c r="AP4671" s="612"/>
      <c r="AY4671" s="623"/>
      <c r="BD4671" s="611"/>
      <c r="BG4671" s="624"/>
      <c r="BH4671" s="625"/>
      <c r="BI4671" s="672"/>
      <c r="BO4671" s="612"/>
      <c r="BY4671" s="669"/>
      <c r="CA4671" s="669"/>
    </row>
    <row r="4672" spans="3:79" s="610" customFormat="1">
      <c r="C4672" s="611"/>
      <c r="D4672" s="612"/>
      <c r="E4672" s="613"/>
      <c r="F4672" s="614"/>
      <c r="J4672" s="612"/>
      <c r="N4672" s="668"/>
      <c r="P4672" s="618"/>
      <c r="Q4672" s="618"/>
      <c r="R4672" s="618"/>
      <c r="S4672" s="618"/>
      <c r="T4672" s="618"/>
      <c r="U4672" s="618"/>
      <c r="V4672" s="618"/>
      <c r="W4672" s="618"/>
      <c r="X4672" s="618"/>
      <c r="Y4672" s="618"/>
      <c r="Z4672" s="618"/>
      <c r="AC4672" s="619"/>
      <c r="AD4672" s="620"/>
      <c r="AJ4672" s="668"/>
      <c r="AO4672" s="612"/>
      <c r="AP4672" s="612"/>
      <c r="AY4672" s="623"/>
      <c r="BD4672" s="611"/>
      <c r="BG4672" s="624"/>
      <c r="BH4672" s="625"/>
      <c r="BI4672" s="672"/>
      <c r="BO4672" s="612"/>
      <c r="BY4672" s="669"/>
      <c r="CA4672" s="669"/>
    </row>
    <row r="4673" spans="3:79" s="610" customFormat="1">
      <c r="C4673" s="611"/>
      <c r="D4673" s="612"/>
      <c r="E4673" s="613"/>
      <c r="F4673" s="614"/>
      <c r="J4673" s="612"/>
      <c r="N4673" s="668"/>
      <c r="P4673" s="618"/>
      <c r="Q4673" s="618"/>
      <c r="R4673" s="618"/>
      <c r="S4673" s="618"/>
      <c r="T4673" s="618"/>
      <c r="U4673" s="618"/>
      <c r="V4673" s="618"/>
      <c r="W4673" s="618"/>
      <c r="X4673" s="618"/>
      <c r="Y4673" s="618"/>
      <c r="Z4673" s="618"/>
      <c r="AC4673" s="619"/>
      <c r="AD4673" s="620"/>
      <c r="AJ4673" s="668"/>
      <c r="AO4673" s="612"/>
      <c r="AP4673" s="612"/>
      <c r="AY4673" s="623"/>
      <c r="BD4673" s="611"/>
      <c r="BG4673" s="624"/>
      <c r="BH4673" s="625"/>
      <c r="BI4673" s="672"/>
      <c r="BO4673" s="612"/>
      <c r="BY4673" s="669"/>
      <c r="CA4673" s="669"/>
    </row>
    <row r="4674" spans="3:79" s="610" customFormat="1">
      <c r="C4674" s="611"/>
      <c r="D4674" s="612"/>
      <c r="E4674" s="613"/>
      <c r="F4674" s="614"/>
      <c r="J4674" s="612"/>
      <c r="N4674" s="668"/>
      <c r="P4674" s="618"/>
      <c r="Q4674" s="618"/>
      <c r="R4674" s="618"/>
      <c r="S4674" s="618"/>
      <c r="T4674" s="618"/>
      <c r="U4674" s="618"/>
      <c r="V4674" s="618"/>
      <c r="W4674" s="618"/>
      <c r="X4674" s="618"/>
      <c r="Y4674" s="618"/>
      <c r="Z4674" s="618"/>
      <c r="AC4674" s="619"/>
      <c r="AD4674" s="620"/>
      <c r="AJ4674" s="668"/>
      <c r="AO4674" s="612"/>
      <c r="AP4674" s="612"/>
      <c r="AY4674" s="623"/>
      <c r="BD4674" s="611"/>
      <c r="BG4674" s="624"/>
      <c r="BH4674" s="625"/>
      <c r="BI4674" s="672"/>
      <c r="BO4674" s="612"/>
      <c r="BY4674" s="669"/>
      <c r="CA4674" s="669"/>
    </row>
    <row r="4675" spans="3:79" s="610" customFormat="1">
      <c r="C4675" s="611"/>
      <c r="D4675" s="612"/>
      <c r="E4675" s="613"/>
      <c r="F4675" s="614"/>
      <c r="J4675" s="612"/>
      <c r="N4675" s="668"/>
      <c r="P4675" s="618"/>
      <c r="Q4675" s="618"/>
      <c r="R4675" s="618"/>
      <c r="S4675" s="618"/>
      <c r="T4675" s="618"/>
      <c r="U4675" s="618"/>
      <c r="V4675" s="618"/>
      <c r="W4675" s="618"/>
      <c r="X4675" s="618"/>
      <c r="Y4675" s="618"/>
      <c r="Z4675" s="618"/>
      <c r="AC4675" s="619"/>
      <c r="AD4675" s="620"/>
      <c r="AJ4675" s="668"/>
      <c r="AO4675" s="612"/>
      <c r="AP4675" s="612"/>
      <c r="AY4675" s="623"/>
      <c r="BD4675" s="611"/>
      <c r="BG4675" s="624"/>
      <c r="BH4675" s="625"/>
      <c r="BI4675" s="672"/>
      <c r="BO4675" s="612"/>
      <c r="BY4675" s="669"/>
      <c r="CA4675" s="669"/>
    </row>
    <row r="4676" spans="3:79" s="610" customFormat="1">
      <c r="C4676" s="611"/>
      <c r="D4676" s="612"/>
      <c r="E4676" s="613"/>
      <c r="F4676" s="614"/>
      <c r="J4676" s="612"/>
      <c r="N4676" s="668"/>
      <c r="P4676" s="618"/>
      <c r="Q4676" s="618"/>
      <c r="R4676" s="618"/>
      <c r="S4676" s="618"/>
      <c r="T4676" s="618"/>
      <c r="U4676" s="618"/>
      <c r="V4676" s="618"/>
      <c r="W4676" s="618"/>
      <c r="X4676" s="618"/>
      <c r="Y4676" s="618"/>
      <c r="Z4676" s="618"/>
      <c r="AC4676" s="619"/>
      <c r="AD4676" s="620"/>
      <c r="AJ4676" s="668"/>
      <c r="AO4676" s="612"/>
      <c r="AP4676" s="612"/>
      <c r="AY4676" s="623"/>
      <c r="BD4676" s="611"/>
      <c r="BG4676" s="624"/>
      <c r="BH4676" s="625"/>
      <c r="BI4676" s="672"/>
      <c r="BO4676" s="612"/>
      <c r="BY4676" s="669"/>
      <c r="CA4676" s="669"/>
    </row>
    <row r="4677" spans="3:79" s="610" customFormat="1">
      <c r="C4677" s="611"/>
      <c r="D4677" s="612"/>
      <c r="E4677" s="613"/>
      <c r="F4677" s="614"/>
      <c r="J4677" s="612"/>
      <c r="N4677" s="668"/>
      <c r="P4677" s="618"/>
      <c r="Q4677" s="618"/>
      <c r="R4677" s="618"/>
      <c r="S4677" s="618"/>
      <c r="T4677" s="618"/>
      <c r="U4677" s="618"/>
      <c r="V4677" s="618"/>
      <c r="W4677" s="618"/>
      <c r="X4677" s="618"/>
      <c r="Y4677" s="618"/>
      <c r="Z4677" s="618"/>
      <c r="AC4677" s="619"/>
      <c r="AD4677" s="620"/>
      <c r="AJ4677" s="668"/>
      <c r="AO4677" s="612"/>
      <c r="AP4677" s="612"/>
      <c r="AY4677" s="623"/>
      <c r="BD4677" s="611"/>
      <c r="BG4677" s="624"/>
      <c r="BH4677" s="625"/>
      <c r="BI4677" s="672"/>
      <c r="BO4677" s="612"/>
      <c r="BY4677" s="669"/>
      <c r="CA4677" s="669"/>
    </row>
    <row r="4678" spans="3:79" s="610" customFormat="1">
      <c r="C4678" s="611"/>
      <c r="D4678" s="612"/>
      <c r="E4678" s="613"/>
      <c r="F4678" s="614"/>
      <c r="J4678" s="612"/>
      <c r="N4678" s="668"/>
      <c r="P4678" s="618"/>
      <c r="Q4678" s="618"/>
      <c r="R4678" s="618"/>
      <c r="S4678" s="618"/>
      <c r="T4678" s="618"/>
      <c r="U4678" s="618"/>
      <c r="V4678" s="618"/>
      <c r="W4678" s="618"/>
      <c r="X4678" s="618"/>
      <c r="Y4678" s="618"/>
      <c r="Z4678" s="618"/>
      <c r="AC4678" s="619"/>
      <c r="AD4678" s="620"/>
      <c r="AJ4678" s="668"/>
      <c r="AO4678" s="612"/>
      <c r="AP4678" s="612"/>
      <c r="AY4678" s="623"/>
      <c r="BD4678" s="611"/>
      <c r="BG4678" s="624"/>
      <c r="BH4678" s="625"/>
      <c r="BI4678" s="672"/>
      <c r="BO4678" s="612"/>
      <c r="BY4678" s="669"/>
      <c r="CA4678" s="669"/>
    </row>
    <row r="4679" spans="3:79" s="610" customFormat="1">
      <c r="C4679" s="611"/>
      <c r="D4679" s="612"/>
      <c r="E4679" s="613"/>
      <c r="F4679" s="614"/>
      <c r="J4679" s="612"/>
      <c r="N4679" s="668"/>
      <c r="P4679" s="618"/>
      <c r="Q4679" s="618"/>
      <c r="R4679" s="618"/>
      <c r="S4679" s="618"/>
      <c r="T4679" s="618"/>
      <c r="U4679" s="618"/>
      <c r="V4679" s="618"/>
      <c r="W4679" s="618"/>
      <c r="X4679" s="618"/>
      <c r="Y4679" s="618"/>
      <c r="Z4679" s="618"/>
      <c r="AC4679" s="619"/>
      <c r="AD4679" s="620"/>
      <c r="AJ4679" s="668"/>
      <c r="AO4679" s="612"/>
      <c r="AP4679" s="612"/>
      <c r="AY4679" s="623"/>
      <c r="BD4679" s="611"/>
      <c r="BG4679" s="624"/>
      <c r="BH4679" s="625"/>
      <c r="BI4679" s="672"/>
      <c r="BO4679" s="612"/>
      <c r="BY4679" s="669"/>
      <c r="CA4679" s="669"/>
    </row>
    <row r="4680" spans="3:79" s="610" customFormat="1">
      <c r="C4680" s="611"/>
      <c r="D4680" s="612"/>
      <c r="E4680" s="613"/>
      <c r="F4680" s="614"/>
      <c r="J4680" s="612"/>
      <c r="N4680" s="668"/>
      <c r="P4680" s="618"/>
      <c r="Q4680" s="618"/>
      <c r="R4680" s="618"/>
      <c r="S4680" s="618"/>
      <c r="T4680" s="618"/>
      <c r="U4680" s="618"/>
      <c r="V4680" s="618"/>
      <c r="W4680" s="618"/>
      <c r="X4680" s="618"/>
      <c r="Y4680" s="618"/>
      <c r="Z4680" s="618"/>
      <c r="AC4680" s="619"/>
      <c r="AD4680" s="620"/>
      <c r="AJ4680" s="668"/>
      <c r="AO4680" s="612"/>
      <c r="AP4680" s="612"/>
      <c r="AY4680" s="623"/>
      <c r="BD4680" s="611"/>
      <c r="BG4680" s="624"/>
      <c r="BH4680" s="625"/>
      <c r="BI4680" s="672"/>
      <c r="BO4680" s="612"/>
      <c r="BY4680" s="669"/>
      <c r="CA4680" s="669"/>
    </row>
    <row r="4681" spans="3:79" s="610" customFormat="1">
      <c r="C4681" s="611"/>
      <c r="D4681" s="612"/>
      <c r="E4681" s="613"/>
      <c r="F4681" s="614"/>
      <c r="J4681" s="612"/>
      <c r="N4681" s="668"/>
      <c r="P4681" s="618"/>
      <c r="Q4681" s="618"/>
      <c r="R4681" s="618"/>
      <c r="S4681" s="618"/>
      <c r="T4681" s="618"/>
      <c r="U4681" s="618"/>
      <c r="V4681" s="618"/>
      <c r="W4681" s="618"/>
      <c r="X4681" s="618"/>
      <c r="Y4681" s="618"/>
      <c r="Z4681" s="618"/>
      <c r="AC4681" s="619"/>
      <c r="AD4681" s="620"/>
      <c r="AJ4681" s="668"/>
      <c r="AO4681" s="612"/>
      <c r="AP4681" s="612"/>
      <c r="AY4681" s="623"/>
      <c r="BD4681" s="611"/>
      <c r="BG4681" s="624"/>
      <c r="BH4681" s="625"/>
      <c r="BI4681" s="672"/>
      <c r="BO4681" s="612"/>
      <c r="BY4681" s="669"/>
      <c r="CA4681" s="669"/>
    </row>
    <row r="4682" spans="3:79" s="610" customFormat="1">
      <c r="C4682" s="611"/>
      <c r="D4682" s="612"/>
      <c r="E4682" s="613"/>
      <c r="F4682" s="614"/>
      <c r="J4682" s="612"/>
      <c r="N4682" s="668"/>
      <c r="P4682" s="618"/>
      <c r="Q4682" s="618"/>
      <c r="R4682" s="618"/>
      <c r="S4682" s="618"/>
      <c r="T4682" s="618"/>
      <c r="U4682" s="618"/>
      <c r="V4682" s="618"/>
      <c r="W4682" s="618"/>
      <c r="X4682" s="618"/>
      <c r="Y4682" s="618"/>
      <c r="Z4682" s="618"/>
      <c r="AC4682" s="619"/>
      <c r="AD4682" s="620"/>
      <c r="AJ4682" s="668"/>
      <c r="AO4682" s="612"/>
      <c r="AP4682" s="612"/>
      <c r="AY4682" s="623"/>
      <c r="BD4682" s="611"/>
      <c r="BG4682" s="624"/>
      <c r="BH4682" s="625"/>
      <c r="BI4682" s="672"/>
      <c r="BO4682" s="612"/>
      <c r="BY4682" s="669"/>
      <c r="CA4682" s="669"/>
    </row>
    <row r="4683" spans="3:79" s="610" customFormat="1">
      <c r="C4683" s="611"/>
      <c r="D4683" s="612"/>
      <c r="E4683" s="613"/>
      <c r="F4683" s="614"/>
      <c r="J4683" s="612"/>
      <c r="N4683" s="668"/>
      <c r="P4683" s="618"/>
      <c r="Q4683" s="618"/>
      <c r="R4683" s="618"/>
      <c r="S4683" s="618"/>
      <c r="T4683" s="618"/>
      <c r="U4683" s="618"/>
      <c r="V4683" s="618"/>
      <c r="W4683" s="618"/>
      <c r="X4683" s="618"/>
      <c r="Y4683" s="618"/>
      <c r="Z4683" s="618"/>
      <c r="AC4683" s="619"/>
      <c r="AD4683" s="620"/>
      <c r="AJ4683" s="668"/>
      <c r="AO4683" s="612"/>
      <c r="AP4683" s="612"/>
      <c r="AY4683" s="623"/>
      <c r="BD4683" s="611"/>
      <c r="BG4683" s="624"/>
      <c r="BH4683" s="625"/>
      <c r="BI4683" s="672"/>
      <c r="BO4683" s="612"/>
      <c r="BY4683" s="669"/>
      <c r="CA4683" s="669"/>
    </row>
    <row r="4684" spans="3:79" s="610" customFormat="1">
      <c r="C4684" s="611"/>
      <c r="D4684" s="612"/>
      <c r="E4684" s="613"/>
      <c r="F4684" s="614"/>
      <c r="J4684" s="612"/>
      <c r="N4684" s="668"/>
      <c r="P4684" s="618"/>
      <c r="Q4684" s="618"/>
      <c r="R4684" s="618"/>
      <c r="S4684" s="618"/>
      <c r="T4684" s="618"/>
      <c r="U4684" s="618"/>
      <c r="V4684" s="618"/>
      <c r="W4684" s="618"/>
      <c r="X4684" s="618"/>
      <c r="Y4684" s="618"/>
      <c r="Z4684" s="618"/>
      <c r="AC4684" s="619"/>
      <c r="AD4684" s="620"/>
      <c r="AJ4684" s="668"/>
      <c r="AO4684" s="612"/>
      <c r="AP4684" s="612"/>
      <c r="AY4684" s="623"/>
      <c r="BD4684" s="611"/>
      <c r="BG4684" s="624"/>
      <c r="BH4684" s="625"/>
      <c r="BI4684" s="672"/>
      <c r="BO4684" s="612"/>
      <c r="BY4684" s="669"/>
      <c r="CA4684" s="669"/>
    </row>
    <row r="4685" spans="3:79" s="610" customFormat="1">
      <c r="C4685" s="611"/>
      <c r="D4685" s="612"/>
      <c r="E4685" s="613"/>
      <c r="F4685" s="614"/>
      <c r="J4685" s="612"/>
      <c r="N4685" s="668"/>
      <c r="P4685" s="618"/>
      <c r="Q4685" s="618"/>
      <c r="R4685" s="618"/>
      <c r="S4685" s="618"/>
      <c r="T4685" s="618"/>
      <c r="U4685" s="618"/>
      <c r="V4685" s="618"/>
      <c r="W4685" s="618"/>
      <c r="X4685" s="618"/>
      <c r="Y4685" s="618"/>
      <c r="Z4685" s="618"/>
      <c r="AC4685" s="619"/>
      <c r="AD4685" s="620"/>
      <c r="AJ4685" s="668"/>
      <c r="AO4685" s="612"/>
      <c r="AP4685" s="612"/>
      <c r="AY4685" s="623"/>
      <c r="BD4685" s="611"/>
      <c r="BG4685" s="624"/>
      <c r="BH4685" s="625"/>
      <c r="BI4685" s="672"/>
      <c r="BO4685" s="612"/>
      <c r="BY4685" s="669"/>
      <c r="CA4685" s="669"/>
    </row>
    <row r="4686" spans="3:79" s="610" customFormat="1">
      <c r="C4686" s="611"/>
      <c r="D4686" s="612"/>
      <c r="E4686" s="613"/>
      <c r="F4686" s="614"/>
      <c r="J4686" s="612"/>
      <c r="N4686" s="668"/>
      <c r="P4686" s="618"/>
      <c r="Q4686" s="618"/>
      <c r="R4686" s="618"/>
      <c r="S4686" s="618"/>
      <c r="T4686" s="618"/>
      <c r="U4686" s="618"/>
      <c r="V4686" s="618"/>
      <c r="W4686" s="618"/>
      <c r="X4686" s="618"/>
      <c r="Y4686" s="618"/>
      <c r="Z4686" s="618"/>
      <c r="AC4686" s="619"/>
      <c r="AD4686" s="620"/>
      <c r="AJ4686" s="668"/>
      <c r="AO4686" s="612"/>
      <c r="AP4686" s="612"/>
      <c r="AY4686" s="623"/>
      <c r="BD4686" s="611"/>
      <c r="BG4686" s="624"/>
      <c r="BH4686" s="625"/>
      <c r="BI4686" s="672"/>
      <c r="BO4686" s="612"/>
      <c r="BY4686" s="669"/>
      <c r="CA4686" s="669"/>
    </row>
    <row r="4687" spans="3:79" s="610" customFormat="1">
      <c r="C4687" s="611"/>
      <c r="D4687" s="612"/>
      <c r="E4687" s="613"/>
      <c r="F4687" s="614"/>
      <c r="J4687" s="612"/>
      <c r="N4687" s="668"/>
      <c r="P4687" s="618"/>
      <c r="Q4687" s="618"/>
      <c r="R4687" s="618"/>
      <c r="S4687" s="618"/>
      <c r="T4687" s="618"/>
      <c r="U4687" s="618"/>
      <c r="V4687" s="618"/>
      <c r="W4687" s="618"/>
      <c r="X4687" s="618"/>
      <c r="Y4687" s="618"/>
      <c r="Z4687" s="618"/>
      <c r="AC4687" s="619"/>
      <c r="AD4687" s="620"/>
      <c r="AJ4687" s="668"/>
      <c r="AO4687" s="612"/>
      <c r="AP4687" s="612"/>
      <c r="AY4687" s="623"/>
      <c r="BD4687" s="611"/>
      <c r="BG4687" s="624"/>
      <c r="BH4687" s="625"/>
      <c r="BI4687" s="672"/>
      <c r="BO4687" s="612"/>
      <c r="BY4687" s="669"/>
      <c r="CA4687" s="669"/>
    </row>
    <row r="4688" spans="3:79" s="610" customFormat="1">
      <c r="C4688" s="611"/>
      <c r="D4688" s="612"/>
      <c r="E4688" s="613"/>
      <c r="F4688" s="614"/>
      <c r="J4688" s="612"/>
      <c r="N4688" s="668"/>
      <c r="P4688" s="618"/>
      <c r="Q4688" s="618"/>
      <c r="R4688" s="618"/>
      <c r="S4688" s="618"/>
      <c r="T4688" s="618"/>
      <c r="U4688" s="618"/>
      <c r="V4688" s="618"/>
      <c r="W4688" s="618"/>
      <c r="X4688" s="618"/>
      <c r="Y4688" s="618"/>
      <c r="Z4688" s="618"/>
      <c r="AC4688" s="619"/>
      <c r="AD4688" s="620"/>
      <c r="AJ4688" s="668"/>
      <c r="AO4688" s="612"/>
      <c r="AP4688" s="612"/>
      <c r="AY4688" s="623"/>
      <c r="BD4688" s="611"/>
      <c r="BG4688" s="624"/>
      <c r="BH4688" s="625"/>
      <c r="BI4688" s="672"/>
      <c r="BO4688" s="612"/>
      <c r="BY4688" s="669"/>
      <c r="CA4688" s="669"/>
    </row>
    <row r="4689" spans="3:79" s="610" customFormat="1">
      <c r="C4689" s="611"/>
      <c r="D4689" s="612"/>
      <c r="E4689" s="613"/>
      <c r="F4689" s="614"/>
      <c r="J4689" s="612"/>
      <c r="N4689" s="668"/>
      <c r="P4689" s="618"/>
      <c r="Q4689" s="618"/>
      <c r="R4689" s="618"/>
      <c r="S4689" s="618"/>
      <c r="T4689" s="618"/>
      <c r="U4689" s="618"/>
      <c r="V4689" s="618"/>
      <c r="W4689" s="618"/>
      <c r="X4689" s="618"/>
      <c r="Y4689" s="618"/>
      <c r="Z4689" s="618"/>
      <c r="AC4689" s="619"/>
      <c r="AD4689" s="620"/>
      <c r="AJ4689" s="668"/>
      <c r="AO4689" s="612"/>
      <c r="AP4689" s="612"/>
      <c r="AY4689" s="623"/>
      <c r="BD4689" s="611"/>
      <c r="BG4689" s="624"/>
      <c r="BH4689" s="625"/>
      <c r="BI4689" s="672"/>
      <c r="BO4689" s="612"/>
      <c r="BY4689" s="669"/>
      <c r="CA4689" s="669"/>
    </row>
    <row r="4690" spans="3:79" s="610" customFormat="1">
      <c r="C4690" s="611"/>
      <c r="D4690" s="612"/>
      <c r="E4690" s="613"/>
      <c r="F4690" s="614"/>
      <c r="J4690" s="612"/>
      <c r="N4690" s="668"/>
      <c r="P4690" s="618"/>
      <c r="Q4690" s="618"/>
      <c r="R4690" s="618"/>
      <c r="S4690" s="618"/>
      <c r="T4690" s="618"/>
      <c r="U4690" s="618"/>
      <c r="V4690" s="618"/>
      <c r="W4690" s="618"/>
      <c r="X4690" s="618"/>
      <c r="Y4690" s="618"/>
      <c r="Z4690" s="618"/>
      <c r="AC4690" s="619"/>
      <c r="AD4690" s="620"/>
      <c r="AJ4690" s="668"/>
      <c r="AO4690" s="612"/>
      <c r="AP4690" s="612"/>
      <c r="AY4690" s="623"/>
      <c r="BD4690" s="611"/>
      <c r="BG4690" s="624"/>
      <c r="BH4690" s="625"/>
      <c r="BI4690" s="672"/>
      <c r="BO4690" s="612"/>
      <c r="BY4690" s="669"/>
      <c r="CA4690" s="669"/>
    </row>
    <row r="4691" spans="3:79" s="610" customFormat="1">
      <c r="C4691" s="611"/>
      <c r="D4691" s="612"/>
      <c r="E4691" s="613"/>
      <c r="F4691" s="614"/>
      <c r="J4691" s="612"/>
      <c r="N4691" s="668"/>
      <c r="P4691" s="618"/>
      <c r="Q4691" s="618"/>
      <c r="R4691" s="618"/>
      <c r="S4691" s="618"/>
      <c r="T4691" s="618"/>
      <c r="U4691" s="618"/>
      <c r="V4691" s="618"/>
      <c r="W4691" s="618"/>
      <c r="X4691" s="618"/>
      <c r="Y4691" s="618"/>
      <c r="Z4691" s="618"/>
      <c r="AC4691" s="619"/>
      <c r="AD4691" s="620"/>
      <c r="AJ4691" s="668"/>
      <c r="AO4691" s="612"/>
      <c r="AP4691" s="612"/>
      <c r="AY4691" s="623"/>
      <c r="BD4691" s="611"/>
      <c r="BG4691" s="624"/>
      <c r="BH4691" s="625"/>
      <c r="BI4691" s="672"/>
      <c r="BO4691" s="612"/>
      <c r="BY4691" s="669"/>
      <c r="CA4691" s="669"/>
    </row>
    <row r="4692" spans="3:79" s="610" customFormat="1">
      <c r="C4692" s="611"/>
      <c r="D4692" s="612"/>
      <c r="E4692" s="613"/>
      <c r="F4692" s="614"/>
      <c r="J4692" s="612"/>
      <c r="N4692" s="668"/>
      <c r="P4692" s="618"/>
      <c r="Q4692" s="618"/>
      <c r="R4692" s="618"/>
      <c r="S4692" s="618"/>
      <c r="T4692" s="618"/>
      <c r="U4692" s="618"/>
      <c r="V4692" s="618"/>
      <c r="W4692" s="618"/>
      <c r="X4692" s="618"/>
      <c r="Y4692" s="618"/>
      <c r="Z4692" s="618"/>
      <c r="AC4692" s="619"/>
      <c r="AD4692" s="620"/>
      <c r="AJ4692" s="668"/>
      <c r="AO4692" s="612"/>
      <c r="AP4692" s="612"/>
      <c r="AY4692" s="623"/>
      <c r="BD4692" s="611"/>
      <c r="BG4692" s="624"/>
      <c r="BH4692" s="625"/>
      <c r="BI4692" s="672"/>
      <c r="BO4692" s="612"/>
      <c r="BY4692" s="669"/>
      <c r="CA4692" s="669"/>
    </row>
    <row r="4693" spans="3:79" s="610" customFormat="1">
      <c r="C4693" s="611"/>
      <c r="D4693" s="612"/>
      <c r="E4693" s="613"/>
      <c r="F4693" s="614"/>
      <c r="J4693" s="612"/>
      <c r="N4693" s="668"/>
      <c r="P4693" s="618"/>
      <c r="Q4693" s="618"/>
      <c r="R4693" s="618"/>
      <c r="S4693" s="618"/>
      <c r="T4693" s="618"/>
      <c r="U4693" s="618"/>
      <c r="V4693" s="618"/>
      <c r="W4693" s="618"/>
      <c r="X4693" s="618"/>
      <c r="Y4693" s="618"/>
      <c r="Z4693" s="618"/>
      <c r="AC4693" s="619"/>
      <c r="AD4693" s="620"/>
      <c r="AJ4693" s="668"/>
      <c r="AO4693" s="612"/>
      <c r="AP4693" s="612"/>
      <c r="AY4693" s="623"/>
      <c r="BD4693" s="611"/>
      <c r="BG4693" s="624"/>
      <c r="BH4693" s="625"/>
      <c r="BI4693" s="672"/>
      <c r="BO4693" s="612"/>
      <c r="BY4693" s="669"/>
      <c r="CA4693" s="669"/>
    </row>
    <row r="4694" spans="3:79" s="610" customFormat="1">
      <c r="C4694" s="611"/>
      <c r="D4694" s="612"/>
      <c r="E4694" s="613"/>
      <c r="F4694" s="614"/>
      <c r="J4694" s="612"/>
      <c r="N4694" s="668"/>
      <c r="P4694" s="618"/>
      <c r="Q4694" s="618"/>
      <c r="R4694" s="618"/>
      <c r="S4694" s="618"/>
      <c r="T4694" s="618"/>
      <c r="U4694" s="618"/>
      <c r="V4694" s="618"/>
      <c r="W4694" s="618"/>
      <c r="X4694" s="618"/>
      <c r="Y4694" s="618"/>
      <c r="Z4694" s="618"/>
      <c r="AC4694" s="619"/>
      <c r="AD4694" s="620"/>
      <c r="AJ4694" s="668"/>
      <c r="AO4694" s="612"/>
      <c r="AP4694" s="612"/>
      <c r="AY4694" s="623"/>
      <c r="BD4694" s="611"/>
      <c r="BG4694" s="624"/>
      <c r="BH4694" s="625"/>
      <c r="BI4694" s="672"/>
      <c r="BO4694" s="612"/>
      <c r="BY4694" s="669"/>
      <c r="CA4694" s="669"/>
    </row>
    <row r="4695" spans="3:79" s="610" customFormat="1">
      <c r="C4695" s="611"/>
      <c r="D4695" s="612"/>
      <c r="E4695" s="613"/>
      <c r="F4695" s="614"/>
      <c r="J4695" s="612"/>
      <c r="N4695" s="668"/>
      <c r="P4695" s="618"/>
      <c r="Q4695" s="618"/>
      <c r="R4695" s="618"/>
      <c r="S4695" s="618"/>
      <c r="T4695" s="618"/>
      <c r="U4695" s="618"/>
      <c r="V4695" s="618"/>
      <c r="W4695" s="618"/>
      <c r="X4695" s="618"/>
      <c r="Y4695" s="618"/>
      <c r="Z4695" s="618"/>
      <c r="AC4695" s="619"/>
      <c r="AD4695" s="620"/>
      <c r="AJ4695" s="668"/>
      <c r="AO4695" s="612"/>
      <c r="AP4695" s="612"/>
      <c r="AY4695" s="623"/>
      <c r="BD4695" s="611"/>
      <c r="BG4695" s="624"/>
      <c r="BH4695" s="625"/>
      <c r="BI4695" s="672"/>
      <c r="BO4695" s="612"/>
      <c r="BY4695" s="669"/>
      <c r="CA4695" s="669"/>
    </row>
    <row r="4696" spans="3:79" s="610" customFormat="1">
      <c r="C4696" s="611"/>
      <c r="D4696" s="612"/>
      <c r="E4696" s="613"/>
      <c r="F4696" s="614"/>
      <c r="J4696" s="612"/>
      <c r="N4696" s="668"/>
      <c r="P4696" s="618"/>
      <c r="Q4696" s="618"/>
      <c r="R4696" s="618"/>
      <c r="S4696" s="618"/>
      <c r="T4696" s="618"/>
      <c r="U4696" s="618"/>
      <c r="V4696" s="618"/>
      <c r="W4696" s="618"/>
      <c r="X4696" s="618"/>
      <c r="Y4696" s="618"/>
      <c r="Z4696" s="618"/>
      <c r="AC4696" s="619"/>
      <c r="AD4696" s="620"/>
      <c r="AJ4696" s="668"/>
      <c r="AO4696" s="612"/>
      <c r="AP4696" s="612"/>
      <c r="AY4696" s="623"/>
      <c r="BD4696" s="611"/>
      <c r="BG4696" s="624"/>
      <c r="BH4696" s="625"/>
      <c r="BI4696" s="672"/>
      <c r="BO4696" s="612"/>
      <c r="BY4696" s="669"/>
      <c r="CA4696" s="669"/>
    </row>
    <row r="4697" spans="3:79" s="610" customFormat="1">
      <c r="C4697" s="611"/>
      <c r="D4697" s="612"/>
      <c r="E4697" s="613"/>
      <c r="F4697" s="614"/>
      <c r="J4697" s="612"/>
      <c r="N4697" s="668"/>
      <c r="P4697" s="618"/>
      <c r="Q4697" s="618"/>
      <c r="R4697" s="618"/>
      <c r="S4697" s="618"/>
      <c r="T4697" s="618"/>
      <c r="U4697" s="618"/>
      <c r="V4697" s="618"/>
      <c r="W4697" s="618"/>
      <c r="X4697" s="618"/>
      <c r="Y4697" s="618"/>
      <c r="Z4697" s="618"/>
      <c r="AC4697" s="619"/>
      <c r="AD4697" s="620"/>
      <c r="AJ4697" s="668"/>
      <c r="AO4697" s="612"/>
      <c r="AP4697" s="612"/>
      <c r="AY4697" s="623"/>
      <c r="BD4697" s="611"/>
      <c r="BG4697" s="624"/>
      <c r="BH4697" s="625"/>
      <c r="BI4697" s="672"/>
      <c r="BO4697" s="612"/>
      <c r="BY4697" s="669"/>
      <c r="CA4697" s="669"/>
    </row>
    <row r="4698" spans="3:79" s="610" customFormat="1">
      <c r="C4698" s="611"/>
      <c r="D4698" s="612"/>
      <c r="E4698" s="613"/>
      <c r="F4698" s="614"/>
      <c r="J4698" s="612"/>
      <c r="N4698" s="668"/>
      <c r="P4698" s="618"/>
      <c r="Q4698" s="618"/>
      <c r="R4698" s="618"/>
      <c r="S4698" s="618"/>
      <c r="T4698" s="618"/>
      <c r="U4698" s="618"/>
      <c r="V4698" s="618"/>
      <c r="W4698" s="618"/>
      <c r="X4698" s="618"/>
      <c r="Y4698" s="618"/>
      <c r="Z4698" s="618"/>
      <c r="AC4698" s="619"/>
      <c r="AD4698" s="620"/>
      <c r="AJ4698" s="668"/>
      <c r="AO4698" s="612"/>
      <c r="AP4698" s="612"/>
      <c r="AY4698" s="623"/>
      <c r="BD4698" s="611"/>
      <c r="BG4698" s="624"/>
      <c r="BH4698" s="625"/>
      <c r="BI4698" s="672"/>
      <c r="BO4698" s="612"/>
      <c r="BY4698" s="669"/>
      <c r="CA4698" s="669"/>
    </row>
    <row r="4699" spans="3:79" s="610" customFormat="1">
      <c r="C4699" s="611"/>
      <c r="D4699" s="612"/>
      <c r="E4699" s="613"/>
      <c r="F4699" s="614"/>
      <c r="J4699" s="612"/>
      <c r="N4699" s="668"/>
      <c r="P4699" s="618"/>
      <c r="Q4699" s="618"/>
      <c r="R4699" s="618"/>
      <c r="S4699" s="618"/>
      <c r="T4699" s="618"/>
      <c r="U4699" s="618"/>
      <c r="V4699" s="618"/>
      <c r="W4699" s="618"/>
      <c r="X4699" s="618"/>
      <c r="Y4699" s="618"/>
      <c r="Z4699" s="618"/>
      <c r="AC4699" s="619"/>
      <c r="AD4699" s="620"/>
      <c r="AJ4699" s="668"/>
      <c r="AO4699" s="612"/>
      <c r="AP4699" s="612"/>
      <c r="AY4699" s="623"/>
      <c r="BD4699" s="611"/>
      <c r="BG4699" s="624"/>
      <c r="BH4699" s="625"/>
      <c r="BI4699" s="672"/>
      <c r="BO4699" s="612"/>
      <c r="BY4699" s="669"/>
      <c r="CA4699" s="669"/>
    </row>
    <row r="4700" spans="3:79" s="610" customFormat="1">
      <c r="C4700" s="611"/>
      <c r="D4700" s="612"/>
      <c r="E4700" s="613"/>
      <c r="F4700" s="614"/>
      <c r="J4700" s="612"/>
      <c r="N4700" s="668"/>
      <c r="P4700" s="618"/>
      <c r="Q4700" s="618"/>
      <c r="R4700" s="618"/>
      <c r="S4700" s="618"/>
      <c r="T4700" s="618"/>
      <c r="U4700" s="618"/>
      <c r="V4700" s="618"/>
      <c r="W4700" s="618"/>
      <c r="X4700" s="618"/>
      <c r="Y4700" s="618"/>
      <c r="Z4700" s="618"/>
      <c r="AC4700" s="619"/>
      <c r="AD4700" s="620"/>
      <c r="AJ4700" s="668"/>
      <c r="AO4700" s="612"/>
      <c r="AP4700" s="612"/>
      <c r="AY4700" s="623"/>
      <c r="BD4700" s="611"/>
      <c r="BG4700" s="624"/>
      <c r="BH4700" s="625"/>
      <c r="BI4700" s="672"/>
      <c r="BO4700" s="612"/>
      <c r="BY4700" s="669"/>
      <c r="CA4700" s="669"/>
    </row>
    <row r="4701" spans="3:79" s="610" customFormat="1">
      <c r="C4701" s="611"/>
      <c r="D4701" s="612"/>
      <c r="E4701" s="613"/>
      <c r="F4701" s="614"/>
      <c r="J4701" s="612"/>
      <c r="N4701" s="668"/>
      <c r="P4701" s="618"/>
      <c r="Q4701" s="618"/>
      <c r="R4701" s="618"/>
      <c r="S4701" s="618"/>
      <c r="T4701" s="618"/>
      <c r="U4701" s="618"/>
      <c r="V4701" s="618"/>
      <c r="W4701" s="618"/>
      <c r="X4701" s="618"/>
      <c r="Y4701" s="618"/>
      <c r="Z4701" s="618"/>
      <c r="AC4701" s="619"/>
      <c r="AD4701" s="620"/>
      <c r="AJ4701" s="668"/>
      <c r="AO4701" s="612"/>
      <c r="AP4701" s="612"/>
      <c r="AY4701" s="623"/>
      <c r="BD4701" s="611"/>
      <c r="BG4701" s="624"/>
      <c r="BH4701" s="625"/>
      <c r="BI4701" s="672"/>
      <c r="BO4701" s="612"/>
      <c r="BY4701" s="669"/>
      <c r="CA4701" s="669"/>
    </row>
    <row r="4702" spans="3:79" s="610" customFormat="1">
      <c r="C4702" s="611"/>
      <c r="D4702" s="612"/>
      <c r="E4702" s="613"/>
      <c r="F4702" s="614"/>
      <c r="J4702" s="612"/>
      <c r="N4702" s="668"/>
      <c r="P4702" s="618"/>
      <c r="Q4702" s="618"/>
      <c r="R4702" s="618"/>
      <c r="S4702" s="618"/>
      <c r="T4702" s="618"/>
      <c r="U4702" s="618"/>
      <c r="V4702" s="618"/>
      <c r="W4702" s="618"/>
      <c r="X4702" s="618"/>
      <c r="Y4702" s="618"/>
      <c r="Z4702" s="618"/>
      <c r="AC4702" s="619"/>
      <c r="AD4702" s="620"/>
      <c r="AJ4702" s="668"/>
      <c r="AO4702" s="612"/>
      <c r="AP4702" s="612"/>
      <c r="AY4702" s="623"/>
      <c r="BD4702" s="611"/>
      <c r="BG4702" s="624"/>
      <c r="BH4702" s="625"/>
      <c r="BI4702" s="672"/>
      <c r="BO4702" s="612"/>
      <c r="BY4702" s="669"/>
      <c r="CA4702" s="669"/>
    </row>
    <row r="4703" spans="3:79" s="610" customFormat="1">
      <c r="C4703" s="611"/>
      <c r="D4703" s="612"/>
      <c r="E4703" s="613"/>
      <c r="F4703" s="614"/>
      <c r="J4703" s="612"/>
      <c r="N4703" s="668"/>
      <c r="P4703" s="618"/>
      <c r="Q4703" s="618"/>
      <c r="R4703" s="618"/>
      <c r="S4703" s="618"/>
      <c r="T4703" s="618"/>
      <c r="U4703" s="618"/>
      <c r="V4703" s="618"/>
      <c r="W4703" s="618"/>
      <c r="X4703" s="618"/>
      <c r="Y4703" s="618"/>
      <c r="Z4703" s="618"/>
      <c r="AC4703" s="619"/>
      <c r="AD4703" s="620"/>
      <c r="AJ4703" s="668"/>
      <c r="AO4703" s="612"/>
      <c r="AP4703" s="612"/>
      <c r="AY4703" s="623"/>
      <c r="BD4703" s="611"/>
      <c r="BG4703" s="624"/>
      <c r="BH4703" s="625"/>
      <c r="BI4703" s="672"/>
      <c r="BO4703" s="612"/>
      <c r="BY4703" s="669"/>
      <c r="CA4703" s="669"/>
    </row>
    <row r="4704" spans="3:79" s="610" customFormat="1">
      <c r="C4704" s="611"/>
      <c r="D4704" s="612"/>
      <c r="E4704" s="613"/>
      <c r="F4704" s="614"/>
      <c r="J4704" s="612"/>
      <c r="N4704" s="668"/>
      <c r="P4704" s="618"/>
      <c r="Q4704" s="618"/>
      <c r="R4704" s="618"/>
      <c r="S4704" s="618"/>
      <c r="T4704" s="618"/>
      <c r="U4704" s="618"/>
      <c r="V4704" s="618"/>
      <c r="W4704" s="618"/>
      <c r="X4704" s="618"/>
      <c r="Y4704" s="618"/>
      <c r="Z4704" s="618"/>
      <c r="AC4704" s="619"/>
      <c r="AD4704" s="620"/>
      <c r="AJ4704" s="668"/>
      <c r="AO4704" s="612"/>
      <c r="AP4704" s="612"/>
      <c r="AY4704" s="623"/>
      <c r="BD4704" s="611"/>
      <c r="BG4704" s="624"/>
      <c r="BH4704" s="625"/>
      <c r="BI4704" s="672"/>
      <c r="BO4704" s="612"/>
      <c r="BY4704" s="669"/>
      <c r="CA4704" s="669"/>
    </row>
    <row r="4705" spans="3:79" s="610" customFormat="1">
      <c r="C4705" s="611"/>
      <c r="D4705" s="612"/>
      <c r="E4705" s="613"/>
      <c r="F4705" s="614"/>
      <c r="J4705" s="612"/>
      <c r="N4705" s="668"/>
      <c r="P4705" s="618"/>
      <c r="Q4705" s="618"/>
      <c r="R4705" s="618"/>
      <c r="S4705" s="618"/>
      <c r="T4705" s="618"/>
      <c r="U4705" s="618"/>
      <c r="V4705" s="618"/>
      <c r="W4705" s="618"/>
      <c r="X4705" s="618"/>
      <c r="Y4705" s="618"/>
      <c r="Z4705" s="618"/>
      <c r="AC4705" s="619"/>
      <c r="AD4705" s="620"/>
      <c r="AJ4705" s="668"/>
      <c r="AO4705" s="612"/>
      <c r="AP4705" s="612"/>
      <c r="AY4705" s="623"/>
      <c r="BD4705" s="611"/>
      <c r="BG4705" s="624"/>
      <c r="BH4705" s="625"/>
      <c r="BI4705" s="672"/>
      <c r="BO4705" s="612"/>
      <c r="BY4705" s="669"/>
      <c r="CA4705" s="669"/>
    </row>
    <row r="4706" spans="3:79" s="610" customFormat="1">
      <c r="C4706" s="611"/>
      <c r="D4706" s="612"/>
      <c r="E4706" s="613"/>
      <c r="F4706" s="614"/>
      <c r="J4706" s="612"/>
      <c r="N4706" s="668"/>
      <c r="P4706" s="618"/>
      <c r="Q4706" s="618"/>
      <c r="R4706" s="618"/>
      <c r="S4706" s="618"/>
      <c r="T4706" s="618"/>
      <c r="U4706" s="618"/>
      <c r="V4706" s="618"/>
      <c r="W4706" s="618"/>
      <c r="X4706" s="618"/>
      <c r="Y4706" s="618"/>
      <c r="Z4706" s="618"/>
      <c r="AC4706" s="619"/>
      <c r="AD4706" s="620"/>
      <c r="AJ4706" s="668"/>
      <c r="AO4706" s="612"/>
      <c r="AP4706" s="612"/>
      <c r="AY4706" s="623"/>
      <c r="BD4706" s="611"/>
      <c r="BG4706" s="624"/>
      <c r="BH4706" s="625"/>
      <c r="BI4706" s="672"/>
      <c r="BO4706" s="612"/>
      <c r="BY4706" s="669"/>
      <c r="CA4706" s="669"/>
    </row>
    <row r="4707" spans="3:79" s="610" customFormat="1">
      <c r="C4707" s="611"/>
      <c r="D4707" s="612"/>
      <c r="E4707" s="613"/>
      <c r="F4707" s="614"/>
      <c r="J4707" s="612"/>
      <c r="N4707" s="668"/>
      <c r="P4707" s="618"/>
      <c r="Q4707" s="618"/>
      <c r="R4707" s="618"/>
      <c r="S4707" s="618"/>
      <c r="T4707" s="618"/>
      <c r="U4707" s="618"/>
      <c r="V4707" s="618"/>
      <c r="W4707" s="618"/>
      <c r="X4707" s="618"/>
      <c r="Y4707" s="618"/>
      <c r="Z4707" s="618"/>
      <c r="AC4707" s="619"/>
      <c r="AD4707" s="620"/>
      <c r="AJ4707" s="668"/>
      <c r="AO4707" s="612"/>
      <c r="AP4707" s="612"/>
      <c r="AY4707" s="623"/>
      <c r="BD4707" s="611"/>
      <c r="BG4707" s="624"/>
      <c r="BH4707" s="625"/>
      <c r="BI4707" s="672"/>
      <c r="BO4707" s="612"/>
      <c r="BY4707" s="669"/>
      <c r="CA4707" s="669"/>
    </row>
    <row r="4708" spans="3:79" s="610" customFormat="1">
      <c r="C4708" s="611"/>
      <c r="D4708" s="612"/>
      <c r="E4708" s="613"/>
      <c r="F4708" s="614"/>
      <c r="J4708" s="612"/>
      <c r="N4708" s="668"/>
      <c r="P4708" s="618"/>
      <c r="Q4708" s="618"/>
      <c r="R4708" s="618"/>
      <c r="S4708" s="618"/>
      <c r="T4708" s="618"/>
      <c r="U4708" s="618"/>
      <c r="V4708" s="618"/>
      <c r="W4708" s="618"/>
      <c r="X4708" s="618"/>
      <c r="Y4708" s="618"/>
      <c r="Z4708" s="618"/>
      <c r="AC4708" s="619"/>
      <c r="AD4708" s="620"/>
      <c r="AJ4708" s="668"/>
      <c r="AO4708" s="612"/>
      <c r="AP4708" s="612"/>
      <c r="AY4708" s="623"/>
      <c r="BD4708" s="611"/>
      <c r="BG4708" s="624"/>
      <c r="BH4708" s="625"/>
      <c r="BI4708" s="672"/>
      <c r="BO4708" s="612"/>
      <c r="BY4708" s="669"/>
      <c r="CA4708" s="669"/>
    </row>
    <row r="4709" spans="3:79" s="610" customFormat="1">
      <c r="C4709" s="611"/>
      <c r="D4709" s="612"/>
      <c r="E4709" s="613"/>
      <c r="F4709" s="614"/>
      <c r="J4709" s="612"/>
      <c r="N4709" s="668"/>
      <c r="P4709" s="618"/>
      <c r="Q4709" s="618"/>
      <c r="R4709" s="618"/>
      <c r="S4709" s="618"/>
      <c r="T4709" s="618"/>
      <c r="U4709" s="618"/>
      <c r="V4709" s="618"/>
      <c r="W4709" s="618"/>
      <c r="X4709" s="618"/>
      <c r="Y4709" s="618"/>
      <c r="Z4709" s="618"/>
      <c r="AC4709" s="619"/>
      <c r="AD4709" s="620"/>
      <c r="AJ4709" s="668"/>
      <c r="AO4709" s="612"/>
      <c r="AP4709" s="612"/>
      <c r="AY4709" s="623"/>
      <c r="BD4709" s="611"/>
      <c r="BG4709" s="624"/>
      <c r="BH4709" s="625"/>
      <c r="BI4709" s="672"/>
      <c r="BO4709" s="612"/>
      <c r="BY4709" s="669"/>
      <c r="CA4709" s="669"/>
    </row>
    <row r="4710" spans="3:79" s="610" customFormat="1">
      <c r="C4710" s="611"/>
      <c r="D4710" s="612"/>
      <c r="E4710" s="613"/>
      <c r="F4710" s="614"/>
      <c r="J4710" s="612"/>
      <c r="N4710" s="668"/>
      <c r="P4710" s="618"/>
      <c r="Q4710" s="618"/>
      <c r="R4710" s="618"/>
      <c r="S4710" s="618"/>
      <c r="T4710" s="618"/>
      <c r="U4710" s="618"/>
      <c r="V4710" s="618"/>
      <c r="W4710" s="618"/>
      <c r="X4710" s="618"/>
      <c r="Y4710" s="618"/>
      <c r="Z4710" s="618"/>
      <c r="AC4710" s="619"/>
      <c r="AD4710" s="620"/>
      <c r="AJ4710" s="668"/>
      <c r="AO4710" s="612"/>
      <c r="AP4710" s="612"/>
      <c r="AY4710" s="623"/>
      <c r="BD4710" s="611"/>
      <c r="BG4710" s="624"/>
      <c r="BH4710" s="625"/>
      <c r="BI4710" s="672"/>
      <c r="BO4710" s="612"/>
      <c r="BY4710" s="669"/>
      <c r="CA4710" s="669"/>
    </row>
    <row r="4711" spans="3:79" s="610" customFormat="1">
      <c r="C4711" s="611"/>
      <c r="D4711" s="612"/>
      <c r="E4711" s="613"/>
      <c r="F4711" s="614"/>
      <c r="J4711" s="612"/>
      <c r="N4711" s="668"/>
      <c r="P4711" s="618"/>
      <c r="Q4711" s="618"/>
      <c r="R4711" s="618"/>
      <c r="S4711" s="618"/>
      <c r="T4711" s="618"/>
      <c r="U4711" s="618"/>
      <c r="V4711" s="618"/>
      <c r="W4711" s="618"/>
      <c r="X4711" s="618"/>
      <c r="Y4711" s="618"/>
      <c r="Z4711" s="618"/>
      <c r="AC4711" s="619"/>
      <c r="AD4711" s="620"/>
      <c r="AJ4711" s="668"/>
      <c r="AO4711" s="612"/>
      <c r="AP4711" s="612"/>
      <c r="AY4711" s="623"/>
      <c r="BD4711" s="611"/>
      <c r="BG4711" s="624"/>
      <c r="BH4711" s="625"/>
      <c r="BI4711" s="672"/>
      <c r="BO4711" s="612"/>
      <c r="BY4711" s="669"/>
      <c r="CA4711" s="669"/>
    </row>
    <row r="4712" spans="3:79" s="610" customFormat="1">
      <c r="C4712" s="611"/>
      <c r="D4712" s="612"/>
      <c r="E4712" s="613"/>
      <c r="F4712" s="614"/>
      <c r="J4712" s="612"/>
      <c r="N4712" s="668"/>
      <c r="P4712" s="618"/>
      <c r="Q4712" s="618"/>
      <c r="R4712" s="618"/>
      <c r="S4712" s="618"/>
      <c r="T4712" s="618"/>
      <c r="U4712" s="618"/>
      <c r="V4712" s="618"/>
      <c r="W4712" s="618"/>
      <c r="X4712" s="618"/>
      <c r="Y4712" s="618"/>
      <c r="Z4712" s="618"/>
      <c r="AC4712" s="619"/>
      <c r="AD4712" s="620"/>
      <c r="AJ4712" s="668"/>
      <c r="AO4712" s="612"/>
      <c r="AP4712" s="612"/>
      <c r="AY4712" s="623"/>
      <c r="BD4712" s="611"/>
      <c r="BG4712" s="624"/>
      <c r="BH4712" s="625"/>
      <c r="BI4712" s="672"/>
      <c r="BO4712" s="612"/>
      <c r="BY4712" s="669"/>
      <c r="CA4712" s="669"/>
    </row>
    <row r="4713" spans="3:79" s="610" customFormat="1">
      <c r="C4713" s="611"/>
      <c r="D4713" s="612"/>
      <c r="E4713" s="613"/>
      <c r="F4713" s="614"/>
      <c r="J4713" s="612"/>
      <c r="N4713" s="668"/>
      <c r="P4713" s="618"/>
      <c r="Q4713" s="618"/>
      <c r="R4713" s="618"/>
      <c r="S4713" s="618"/>
      <c r="T4713" s="618"/>
      <c r="U4713" s="618"/>
      <c r="V4713" s="618"/>
      <c r="W4713" s="618"/>
      <c r="X4713" s="618"/>
      <c r="Y4713" s="618"/>
      <c r="Z4713" s="618"/>
      <c r="AC4713" s="619"/>
      <c r="AD4713" s="620"/>
      <c r="AJ4713" s="668"/>
      <c r="AO4713" s="612"/>
      <c r="AP4713" s="612"/>
      <c r="AY4713" s="623"/>
      <c r="BD4713" s="611"/>
      <c r="BG4713" s="624"/>
      <c r="BH4713" s="625"/>
      <c r="BI4713" s="672"/>
      <c r="BO4713" s="612"/>
      <c r="BY4713" s="669"/>
      <c r="CA4713" s="669"/>
    </row>
    <row r="4714" spans="3:79" s="610" customFormat="1">
      <c r="C4714" s="611"/>
      <c r="D4714" s="612"/>
      <c r="E4714" s="613"/>
      <c r="F4714" s="614"/>
      <c r="J4714" s="612"/>
      <c r="N4714" s="668"/>
      <c r="P4714" s="618"/>
      <c r="Q4714" s="618"/>
      <c r="R4714" s="618"/>
      <c r="S4714" s="618"/>
      <c r="T4714" s="618"/>
      <c r="U4714" s="618"/>
      <c r="V4714" s="618"/>
      <c r="W4714" s="618"/>
      <c r="X4714" s="618"/>
      <c r="Y4714" s="618"/>
      <c r="Z4714" s="618"/>
      <c r="AC4714" s="619"/>
      <c r="AD4714" s="620"/>
      <c r="AJ4714" s="668"/>
      <c r="AO4714" s="612"/>
      <c r="AP4714" s="612"/>
      <c r="AY4714" s="623"/>
      <c r="BD4714" s="611"/>
      <c r="BG4714" s="624"/>
      <c r="BH4714" s="625"/>
      <c r="BI4714" s="672"/>
      <c r="BO4714" s="612"/>
      <c r="BY4714" s="669"/>
      <c r="CA4714" s="669"/>
    </row>
    <row r="4715" spans="3:79" s="610" customFormat="1">
      <c r="C4715" s="611"/>
      <c r="D4715" s="612"/>
      <c r="E4715" s="613"/>
      <c r="F4715" s="614"/>
      <c r="J4715" s="612"/>
      <c r="N4715" s="668"/>
      <c r="P4715" s="618"/>
      <c r="Q4715" s="618"/>
      <c r="R4715" s="618"/>
      <c r="S4715" s="618"/>
      <c r="T4715" s="618"/>
      <c r="U4715" s="618"/>
      <c r="V4715" s="618"/>
      <c r="W4715" s="618"/>
      <c r="X4715" s="618"/>
      <c r="Y4715" s="618"/>
      <c r="Z4715" s="618"/>
      <c r="AC4715" s="619"/>
      <c r="AD4715" s="620"/>
      <c r="AJ4715" s="668"/>
      <c r="AO4715" s="612"/>
      <c r="AP4715" s="612"/>
      <c r="AY4715" s="623"/>
      <c r="BD4715" s="611"/>
      <c r="BG4715" s="624"/>
      <c r="BH4715" s="625"/>
      <c r="BI4715" s="672"/>
      <c r="BO4715" s="612"/>
      <c r="BY4715" s="669"/>
      <c r="CA4715" s="669"/>
    </row>
    <row r="4716" spans="3:79" s="610" customFormat="1">
      <c r="C4716" s="611"/>
      <c r="D4716" s="612"/>
      <c r="E4716" s="613"/>
      <c r="F4716" s="614"/>
      <c r="J4716" s="612"/>
      <c r="N4716" s="668"/>
      <c r="P4716" s="618"/>
      <c r="Q4716" s="618"/>
      <c r="R4716" s="618"/>
      <c r="S4716" s="618"/>
      <c r="T4716" s="618"/>
      <c r="U4716" s="618"/>
      <c r="V4716" s="618"/>
      <c r="W4716" s="618"/>
      <c r="X4716" s="618"/>
      <c r="Y4716" s="618"/>
      <c r="Z4716" s="618"/>
      <c r="AC4716" s="619"/>
      <c r="AD4716" s="620"/>
      <c r="AJ4716" s="668"/>
      <c r="AO4716" s="612"/>
      <c r="AP4716" s="612"/>
      <c r="AY4716" s="623"/>
      <c r="BD4716" s="611"/>
      <c r="BG4716" s="624"/>
      <c r="BH4716" s="625"/>
      <c r="BI4716" s="672"/>
      <c r="BO4716" s="612"/>
      <c r="BY4716" s="669"/>
      <c r="CA4716" s="669"/>
    </row>
    <row r="4717" spans="3:79" s="610" customFormat="1">
      <c r="C4717" s="611"/>
      <c r="D4717" s="612"/>
      <c r="E4717" s="613"/>
      <c r="F4717" s="614"/>
      <c r="J4717" s="612"/>
      <c r="N4717" s="668"/>
      <c r="P4717" s="618"/>
      <c r="Q4717" s="618"/>
      <c r="R4717" s="618"/>
      <c r="S4717" s="618"/>
      <c r="T4717" s="618"/>
      <c r="U4717" s="618"/>
      <c r="V4717" s="618"/>
      <c r="W4717" s="618"/>
      <c r="X4717" s="618"/>
      <c r="Y4717" s="618"/>
      <c r="Z4717" s="618"/>
      <c r="AC4717" s="619"/>
      <c r="AD4717" s="620"/>
      <c r="AJ4717" s="668"/>
      <c r="AO4717" s="612"/>
      <c r="AP4717" s="612"/>
      <c r="AY4717" s="623"/>
      <c r="BD4717" s="611"/>
      <c r="BG4717" s="624"/>
      <c r="BH4717" s="625"/>
      <c r="BI4717" s="672"/>
      <c r="BO4717" s="612"/>
      <c r="BY4717" s="669"/>
      <c r="CA4717" s="669"/>
    </row>
    <row r="4718" spans="3:79" s="610" customFormat="1">
      <c r="C4718" s="611"/>
      <c r="D4718" s="612"/>
      <c r="E4718" s="613"/>
      <c r="F4718" s="614"/>
      <c r="J4718" s="612"/>
      <c r="N4718" s="668"/>
      <c r="P4718" s="618"/>
      <c r="Q4718" s="618"/>
      <c r="R4718" s="618"/>
      <c r="S4718" s="618"/>
      <c r="T4718" s="618"/>
      <c r="U4718" s="618"/>
      <c r="V4718" s="618"/>
      <c r="W4718" s="618"/>
      <c r="X4718" s="618"/>
      <c r="Y4718" s="618"/>
      <c r="Z4718" s="618"/>
      <c r="AC4718" s="619"/>
      <c r="AD4718" s="620"/>
      <c r="AJ4718" s="668"/>
      <c r="AO4718" s="612"/>
      <c r="AP4718" s="612"/>
      <c r="AY4718" s="623"/>
      <c r="BD4718" s="611"/>
      <c r="BG4718" s="624"/>
      <c r="BH4718" s="625"/>
      <c r="BI4718" s="672"/>
      <c r="BO4718" s="612"/>
      <c r="BY4718" s="669"/>
      <c r="CA4718" s="669"/>
    </row>
    <row r="4719" spans="3:79" s="610" customFormat="1">
      <c r="C4719" s="611"/>
      <c r="D4719" s="612"/>
      <c r="E4719" s="613"/>
      <c r="F4719" s="614"/>
      <c r="J4719" s="612"/>
      <c r="N4719" s="668"/>
      <c r="P4719" s="618"/>
      <c r="Q4719" s="618"/>
      <c r="R4719" s="618"/>
      <c r="S4719" s="618"/>
      <c r="T4719" s="618"/>
      <c r="U4719" s="618"/>
      <c r="V4719" s="618"/>
      <c r="W4719" s="618"/>
      <c r="X4719" s="618"/>
      <c r="Y4719" s="618"/>
      <c r="Z4719" s="618"/>
      <c r="AC4719" s="619"/>
      <c r="AD4719" s="620"/>
      <c r="AJ4719" s="668"/>
      <c r="AO4719" s="612"/>
      <c r="AP4719" s="612"/>
      <c r="AY4719" s="623"/>
      <c r="BD4719" s="611"/>
      <c r="BG4719" s="624"/>
      <c r="BH4719" s="625"/>
      <c r="BI4719" s="672"/>
      <c r="BO4719" s="612"/>
      <c r="BY4719" s="669"/>
      <c r="CA4719" s="669"/>
    </row>
    <row r="4720" spans="3:79" s="610" customFormat="1">
      <c r="C4720" s="611"/>
      <c r="D4720" s="612"/>
      <c r="E4720" s="613"/>
      <c r="F4720" s="614"/>
      <c r="J4720" s="612"/>
      <c r="N4720" s="668"/>
      <c r="P4720" s="618"/>
      <c r="Q4720" s="618"/>
      <c r="R4720" s="618"/>
      <c r="S4720" s="618"/>
      <c r="T4720" s="618"/>
      <c r="U4720" s="618"/>
      <c r="V4720" s="618"/>
      <c r="W4720" s="618"/>
      <c r="X4720" s="618"/>
      <c r="Y4720" s="618"/>
      <c r="Z4720" s="618"/>
      <c r="AC4720" s="619"/>
      <c r="AD4720" s="620"/>
      <c r="AJ4720" s="668"/>
      <c r="AO4720" s="612"/>
      <c r="AP4720" s="612"/>
      <c r="AY4720" s="623"/>
      <c r="BD4720" s="611"/>
      <c r="BG4720" s="624"/>
      <c r="BH4720" s="625"/>
      <c r="BI4720" s="672"/>
      <c r="BO4720" s="612"/>
      <c r="BY4720" s="669"/>
      <c r="CA4720" s="669"/>
    </row>
    <row r="4721" spans="3:79" s="610" customFormat="1">
      <c r="C4721" s="611"/>
      <c r="D4721" s="612"/>
      <c r="E4721" s="613"/>
      <c r="F4721" s="614"/>
      <c r="J4721" s="612"/>
      <c r="N4721" s="668"/>
      <c r="P4721" s="618"/>
      <c r="Q4721" s="618"/>
      <c r="R4721" s="618"/>
      <c r="S4721" s="618"/>
      <c r="T4721" s="618"/>
      <c r="U4721" s="618"/>
      <c r="V4721" s="618"/>
      <c r="W4721" s="618"/>
      <c r="X4721" s="618"/>
      <c r="Y4721" s="618"/>
      <c r="Z4721" s="618"/>
      <c r="AC4721" s="619"/>
      <c r="AD4721" s="620"/>
      <c r="AJ4721" s="668"/>
      <c r="AO4721" s="612"/>
      <c r="AP4721" s="612"/>
      <c r="AY4721" s="623"/>
      <c r="BD4721" s="611"/>
      <c r="BG4721" s="624"/>
      <c r="BH4721" s="625"/>
      <c r="BI4721" s="672"/>
      <c r="BO4721" s="612"/>
      <c r="BY4721" s="669"/>
      <c r="CA4721" s="669"/>
    </row>
    <row r="4722" spans="3:79" s="610" customFormat="1">
      <c r="C4722" s="611"/>
      <c r="D4722" s="612"/>
      <c r="E4722" s="613"/>
      <c r="F4722" s="614"/>
      <c r="J4722" s="612"/>
      <c r="N4722" s="668"/>
      <c r="P4722" s="618"/>
      <c r="Q4722" s="618"/>
      <c r="R4722" s="618"/>
      <c r="S4722" s="618"/>
      <c r="T4722" s="618"/>
      <c r="U4722" s="618"/>
      <c r="V4722" s="618"/>
      <c r="W4722" s="618"/>
      <c r="X4722" s="618"/>
      <c r="Y4722" s="618"/>
      <c r="Z4722" s="618"/>
      <c r="AC4722" s="619"/>
      <c r="AD4722" s="620"/>
      <c r="AJ4722" s="668"/>
      <c r="AO4722" s="612"/>
      <c r="AP4722" s="612"/>
      <c r="AY4722" s="623"/>
      <c r="BD4722" s="611"/>
      <c r="BG4722" s="624"/>
      <c r="BH4722" s="625"/>
      <c r="BI4722" s="672"/>
      <c r="BO4722" s="612"/>
      <c r="BY4722" s="669"/>
      <c r="CA4722" s="669"/>
    </row>
    <row r="4723" spans="3:79" s="610" customFormat="1">
      <c r="C4723" s="611"/>
      <c r="D4723" s="612"/>
      <c r="E4723" s="613"/>
      <c r="F4723" s="614"/>
      <c r="J4723" s="612"/>
      <c r="N4723" s="668"/>
      <c r="P4723" s="618"/>
      <c r="Q4723" s="618"/>
      <c r="R4723" s="618"/>
      <c r="S4723" s="618"/>
      <c r="T4723" s="618"/>
      <c r="U4723" s="618"/>
      <c r="V4723" s="618"/>
      <c r="W4723" s="618"/>
      <c r="X4723" s="618"/>
      <c r="Y4723" s="618"/>
      <c r="Z4723" s="618"/>
      <c r="AC4723" s="619"/>
      <c r="AD4723" s="620"/>
      <c r="AJ4723" s="668"/>
      <c r="AO4723" s="612"/>
      <c r="AP4723" s="612"/>
      <c r="AY4723" s="623"/>
      <c r="BD4723" s="611"/>
      <c r="BG4723" s="624"/>
      <c r="BH4723" s="625"/>
      <c r="BI4723" s="672"/>
      <c r="BO4723" s="612"/>
      <c r="BY4723" s="669"/>
      <c r="CA4723" s="669"/>
    </row>
    <row r="4724" spans="3:79" s="610" customFormat="1">
      <c r="C4724" s="611"/>
      <c r="D4724" s="612"/>
      <c r="E4724" s="613"/>
      <c r="F4724" s="614"/>
      <c r="J4724" s="612"/>
      <c r="N4724" s="668"/>
      <c r="P4724" s="618"/>
      <c r="Q4724" s="618"/>
      <c r="R4724" s="618"/>
      <c r="S4724" s="618"/>
      <c r="T4724" s="618"/>
      <c r="U4724" s="618"/>
      <c r="V4724" s="618"/>
      <c r="W4724" s="618"/>
      <c r="X4724" s="618"/>
      <c r="Y4724" s="618"/>
      <c r="Z4724" s="618"/>
      <c r="AC4724" s="619"/>
      <c r="AD4724" s="620"/>
      <c r="AJ4724" s="668"/>
      <c r="AO4724" s="612"/>
      <c r="AP4724" s="612"/>
      <c r="AY4724" s="623"/>
      <c r="BD4724" s="611"/>
      <c r="BG4724" s="624"/>
      <c r="BH4724" s="625"/>
      <c r="BI4724" s="672"/>
      <c r="BO4724" s="612"/>
      <c r="BY4724" s="669"/>
      <c r="CA4724" s="669"/>
    </row>
    <row r="4725" spans="3:79" s="610" customFormat="1">
      <c r="C4725" s="611"/>
      <c r="D4725" s="612"/>
      <c r="E4725" s="613"/>
      <c r="F4725" s="614"/>
      <c r="J4725" s="612"/>
      <c r="N4725" s="668"/>
      <c r="P4725" s="618"/>
      <c r="Q4725" s="618"/>
      <c r="R4725" s="618"/>
      <c r="S4725" s="618"/>
      <c r="T4725" s="618"/>
      <c r="U4725" s="618"/>
      <c r="V4725" s="618"/>
      <c r="W4725" s="618"/>
      <c r="X4725" s="618"/>
      <c r="Y4725" s="618"/>
      <c r="Z4725" s="618"/>
      <c r="AC4725" s="619"/>
      <c r="AD4725" s="620"/>
      <c r="AJ4725" s="668"/>
      <c r="AO4725" s="612"/>
      <c r="AP4725" s="612"/>
      <c r="AY4725" s="623"/>
      <c r="BD4725" s="611"/>
      <c r="BG4725" s="624"/>
      <c r="BH4725" s="625"/>
      <c r="BI4725" s="672"/>
      <c r="BO4725" s="612"/>
      <c r="BY4725" s="669"/>
      <c r="CA4725" s="669"/>
    </row>
    <row r="4726" spans="3:79" s="610" customFormat="1">
      <c r="C4726" s="611"/>
      <c r="D4726" s="612"/>
      <c r="E4726" s="613"/>
      <c r="F4726" s="614"/>
      <c r="J4726" s="612"/>
      <c r="N4726" s="668"/>
      <c r="P4726" s="618"/>
      <c r="Q4726" s="618"/>
      <c r="R4726" s="618"/>
      <c r="S4726" s="618"/>
      <c r="T4726" s="618"/>
      <c r="U4726" s="618"/>
      <c r="V4726" s="618"/>
      <c r="W4726" s="618"/>
      <c r="X4726" s="618"/>
      <c r="Y4726" s="618"/>
      <c r="Z4726" s="618"/>
      <c r="AC4726" s="619"/>
      <c r="AD4726" s="620"/>
      <c r="AJ4726" s="668"/>
      <c r="AO4726" s="612"/>
      <c r="AP4726" s="612"/>
      <c r="AY4726" s="623"/>
      <c r="BD4726" s="611"/>
      <c r="BG4726" s="624"/>
      <c r="BH4726" s="625"/>
      <c r="BI4726" s="672"/>
      <c r="BO4726" s="612"/>
      <c r="BY4726" s="669"/>
      <c r="CA4726" s="669"/>
    </row>
    <row r="4727" spans="3:79" s="610" customFormat="1">
      <c r="C4727" s="611"/>
      <c r="D4727" s="612"/>
      <c r="E4727" s="613"/>
      <c r="F4727" s="614"/>
      <c r="J4727" s="612"/>
      <c r="N4727" s="668"/>
      <c r="P4727" s="618"/>
      <c r="Q4727" s="618"/>
      <c r="R4727" s="618"/>
      <c r="S4727" s="618"/>
      <c r="T4727" s="618"/>
      <c r="U4727" s="618"/>
      <c r="V4727" s="618"/>
      <c r="W4727" s="618"/>
      <c r="X4727" s="618"/>
      <c r="Y4727" s="618"/>
      <c r="Z4727" s="618"/>
      <c r="AC4727" s="619"/>
      <c r="AD4727" s="620"/>
      <c r="AJ4727" s="668"/>
      <c r="AO4727" s="612"/>
      <c r="AP4727" s="612"/>
      <c r="AY4727" s="623"/>
      <c r="BD4727" s="611"/>
      <c r="BG4727" s="624"/>
      <c r="BH4727" s="625"/>
      <c r="BI4727" s="672"/>
      <c r="BO4727" s="612"/>
      <c r="BY4727" s="669"/>
      <c r="CA4727" s="669"/>
    </row>
    <row r="4728" spans="3:79" s="610" customFormat="1">
      <c r="C4728" s="611"/>
      <c r="D4728" s="612"/>
      <c r="E4728" s="613"/>
      <c r="F4728" s="614"/>
      <c r="J4728" s="612"/>
      <c r="N4728" s="668"/>
      <c r="P4728" s="618"/>
      <c r="Q4728" s="618"/>
      <c r="R4728" s="618"/>
      <c r="S4728" s="618"/>
      <c r="T4728" s="618"/>
      <c r="U4728" s="618"/>
      <c r="V4728" s="618"/>
      <c r="W4728" s="618"/>
      <c r="X4728" s="618"/>
      <c r="Y4728" s="618"/>
      <c r="Z4728" s="618"/>
      <c r="AC4728" s="619"/>
      <c r="AD4728" s="620"/>
      <c r="AJ4728" s="668"/>
      <c r="AO4728" s="612"/>
      <c r="AP4728" s="612"/>
      <c r="AY4728" s="623"/>
      <c r="BD4728" s="611"/>
      <c r="BG4728" s="624"/>
      <c r="BH4728" s="625"/>
      <c r="BI4728" s="672"/>
      <c r="BO4728" s="612"/>
      <c r="BY4728" s="669"/>
      <c r="CA4728" s="669"/>
    </row>
    <row r="4729" spans="3:79" s="610" customFormat="1">
      <c r="C4729" s="611"/>
      <c r="D4729" s="612"/>
      <c r="E4729" s="613"/>
      <c r="F4729" s="614"/>
      <c r="J4729" s="612"/>
      <c r="N4729" s="668"/>
      <c r="P4729" s="618"/>
      <c r="Q4729" s="618"/>
      <c r="R4729" s="618"/>
      <c r="S4729" s="618"/>
      <c r="T4729" s="618"/>
      <c r="U4729" s="618"/>
      <c r="V4729" s="618"/>
      <c r="W4729" s="618"/>
      <c r="X4729" s="618"/>
      <c r="Y4729" s="618"/>
      <c r="Z4729" s="618"/>
      <c r="AC4729" s="619"/>
      <c r="AD4729" s="620"/>
      <c r="AJ4729" s="668"/>
      <c r="AO4729" s="612"/>
      <c r="AP4729" s="612"/>
      <c r="AY4729" s="623"/>
      <c r="BD4729" s="611"/>
      <c r="BG4729" s="624"/>
      <c r="BH4729" s="625"/>
      <c r="BI4729" s="672"/>
      <c r="BO4729" s="612"/>
      <c r="BY4729" s="669"/>
      <c r="CA4729" s="669"/>
    </row>
    <row r="4730" spans="3:79" s="610" customFormat="1">
      <c r="C4730" s="611"/>
      <c r="D4730" s="612"/>
      <c r="E4730" s="613"/>
      <c r="F4730" s="614"/>
      <c r="J4730" s="612"/>
      <c r="N4730" s="668"/>
      <c r="P4730" s="618"/>
      <c r="Q4730" s="618"/>
      <c r="R4730" s="618"/>
      <c r="S4730" s="618"/>
      <c r="T4730" s="618"/>
      <c r="U4730" s="618"/>
      <c r="V4730" s="618"/>
      <c r="W4730" s="618"/>
      <c r="X4730" s="618"/>
      <c r="Y4730" s="618"/>
      <c r="Z4730" s="618"/>
      <c r="AC4730" s="619"/>
      <c r="AD4730" s="620"/>
      <c r="AJ4730" s="668"/>
      <c r="AO4730" s="612"/>
      <c r="AP4730" s="612"/>
      <c r="AY4730" s="623"/>
      <c r="BD4730" s="611"/>
      <c r="BG4730" s="624"/>
      <c r="BH4730" s="625"/>
      <c r="BI4730" s="672"/>
      <c r="BO4730" s="612"/>
      <c r="BY4730" s="669"/>
      <c r="CA4730" s="669"/>
    </row>
    <row r="4731" spans="3:79" s="610" customFormat="1">
      <c r="C4731" s="611"/>
      <c r="D4731" s="612"/>
      <c r="E4731" s="613"/>
      <c r="F4731" s="614"/>
      <c r="J4731" s="612"/>
      <c r="N4731" s="668"/>
      <c r="P4731" s="618"/>
      <c r="Q4731" s="618"/>
      <c r="R4731" s="618"/>
      <c r="S4731" s="618"/>
      <c r="T4731" s="618"/>
      <c r="U4731" s="618"/>
      <c r="V4731" s="618"/>
      <c r="W4731" s="618"/>
      <c r="X4731" s="618"/>
      <c r="Y4731" s="618"/>
      <c r="Z4731" s="618"/>
      <c r="AC4731" s="619"/>
      <c r="AD4731" s="620"/>
      <c r="AJ4731" s="668"/>
      <c r="AO4731" s="612"/>
      <c r="AP4731" s="612"/>
      <c r="AY4731" s="623"/>
      <c r="BD4731" s="611"/>
      <c r="BG4731" s="624"/>
      <c r="BH4731" s="625"/>
      <c r="BI4731" s="672"/>
      <c r="BO4731" s="612"/>
      <c r="BY4731" s="669"/>
      <c r="CA4731" s="669"/>
    </row>
    <row r="4732" spans="3:79" s="610" customFormat="1">
      <c r="C4732" s="611"/>
      <c r="D4732" s="612"/>
      <c r="E4732" s="613"/>
      <c r="F4732" s="614"/>
      <c r="J4732" s="612"/>
      <c r="N4732" s="668"/>
      <c r="P4732" s="618"/>
      <c r="Q4732" s="618"/>
      <c r="R4732" s="618"/>
      <c r="S4732" s="618"/>
      <c r="T4732" s="618"/>
      <c r="U4732" s="618"/>
      <c r="V4732" s="618"/>
      <c r="W4732" s="618"/>
      <c r="X4732" s="618"/>
      <c r="Y4732" s="618"/>
      <c r="Z4732" s="618"/>
      <c r="AC4732" s="619"/>
      <c r="AD4732" s="620"/>
      <c r="AJ4732" s="668"/>
      <c r="AO4732" s="612"/>
      <c r="AP4732" s="612"/>
      <c r="AY4732" s="623"/>
      <c r="BD4732" s="611"/>
      <c r="BG4732" s="624"/>
      <c r="BH4732" s="625"/>
      <c r="BI4732" s="672"/>
      <c r="BO4732" s="612"/>
      <c r="BY4732" s="669"/>
      <c r="CA4732" s="669"/>
    </row>
    <row r="4733" spans="3:79" s="610" customFormat="1">
      <c r="C4733" s="611"/>
      <c r="D4733" s="612"/>
      <c r="E4733" s="613"/>
      <c r="F4733" s="614"/>
      <c r="J4733" s="612"/>
      <c r="N4733" s="668"/>
      <c r="P4733" s="618"/>
      <c r="Q4733" s="618"/>
      <c r="R4733" s="618"/>
      <c r="S4733" s="618"/>
      <c r="T4733" s="618"/>
      <c r="U4733" s="618"/>
      <c r="V4733" s="618"/>
      <c r="W4733" s="618"/>
      <c r="X4733" s="618"/>
      <c r="Y4733" s="618"/>
      <c r="Z4733" s="618"/>
      <c r="AC4733" s="619"/>
      <c r="AD4733" s="620"/>
      <c r="AJ4733" s="668"/>
      <c r="AO4733" s="612"/>
      <c r="AP4733" s="612"/>
      <c r="AY4733" s="623"/>
      <c r="BD4733" s="611"/>
      <c r="BG4733" s="624"/>
      <c r="BH4733" s="625"/>
      <c r="BI4733" s="672"/>
      <c r="BO4733" s="612"/>
      <c r="BY4733" s="669"/>
      <c r="CA4733" s="669"/>
    </row>
    <row r="4734" spans="3:79" s="610" customFormat="1">
      <c r="C4734" s="611"/>
      <c r="D4734" s="612"/>
      <c r="E4734" s="613"/>
      <c r="F4734" s="614"/>
      <c r="J4734" s="612"/>
      <c r="N4734" s="668"/>
      <c r="P4734" s="618"/>
      <c r="Q4734" s="618"/>
      <c r="R4734" s="618"/>
      <c r="S4734" s="618"/>
      <c r="T4734" s="618"/>
      <c r="U4734" s="618"/>
      <c r="V4734" s="618"/>
      <c r="W4734" s="618"/>
      <c r="X4734" s="618"/>
      <c r="Y4734" s="618"/>
      <c r="Z4734" s="618"/>
      <c r="AC4734" s="619"/>
      <c r="AD4734" s="620"/>
      <c r="AJ4734" s="668"/>
      <c r="AO4734" s="612"/>
      <c r="AP4734" s="612"/>
      <c r="AY4734" s="623"/>
      <c r="BD4734" s="611"/>
      <c r="BG4734" s="624"/>
      <c r="BH4734" s="625"/>
      <c r="BI4734" s="672"/>
      <c r="BO4734" s="612"/>
      <c r="BY4734" s="669"/>
      <c r="CA4734" s="669"/>
    </row>
    <row r="4735" spans="3:79" s="610" customFormat="1">
      <c r="C4735" s="611"/>
      <c r="D4735" s="612"/>
      <c r="E4735" s="613"/>
      <c r="F4735" s="614"/>
      <c r="J4735" s="612"/>
      <c r="N4735" s="668"/>
      <c r="P4735" s="618"/>
      <c r="Q4735" s="618"/>
      <c r="R4735" s="618"/>
      <c r="S4735" s="618"/>
      <c r="T4735" s="618"/>
      <c r="U4735" s="618"/>
      <c r="V4735" s="618"/>
      <c r="W4735" s="618"/>
      <c r="X4735" s="618"/>
      <c r="Y4735" s="618"/>
      <c r="Z4735" s="618"/>
      <c r="AC4735" s="619"/>
      <c r="AD4735" s="620"/>
      <c r="AJ4735" s="668"/>
      <c r="AO4735" s="612"/>
      <c r="AP4735" s="612"/>
      <c r="AY4735" s="623"/>
      <c r="BD4735" s="611"/>
      <c r="BG4735" s="624"/>
      <c r="BH4735" s="625"/>
      <c r="BI4735" s="672"/>
      <c r="BO4735" s="612"/>
      <c r="BY4735" s="669"/>
      <c r="CA4735" s="669"/>
    </row>
    <row r="4736" spans="3:79" s="610" customFormat="1">
      <c r="C4736" s="611"/>
      <c r="D4736" s="612"/>
      <c r="E4736" s="613"/>
      <c r="F4736" s="614"/>
      <c r="J4736" s="612"/>
      <c r="N4736" s="668"/>
      <c r="P4736" s="618"/>
      <c r="Q4736" s="618"/>
      <c r="R4736" s="618"/>
      <c r="S4736" s="618"/>
      <c r="T4736" s="618"/>
      <c r="U4736" s="618"/>
      <c r="V4736" s="618"/>
      <c r="W4736" s="618"/>
      <c r="X4736" s="618"/>
      <c r="Y4736" s="618"/>
      <c r="Z4736" s="618"/>
      <c r="AC4736" s="619"/>
      <c r="AD4736" s="620"/>
      <c r="AJ4736" s="668"/>
      <c r="AO4736" s="612"/>
      <c r="AP4736" s="612"/>
      <c r="AY4736" s="623"/>
      <c r="BD4736" s="611"/>
      <c r="BG4736" s="624"/>
      <c r="BH4736" s="625"/>
      <c r="BI4736" s="672"/>
      <c r="BO4736" s="612"/>
      <c r="BY4736" s="669"/>
      <c r="CA4736" s="669"/>
    </row>
    <row r="4737" spans="3:79" s="610" customFormat="1">
      <c r="C4737" s="611"/>
      <c r="D4737" s="612"/>
      <c r="E4737" s="613"/>
      <c r="F4737" s="614"/>
      <c r="J4737" s="612"/>
      <c r="N4737" s="668"/>
      <c r="P4737" s="618"/>
      <c r="Q4737" s="618"/>
      <c r="R4737" s="618"/>
      <c r="S4737" s="618"/>
      <c r="T4737" s="618"/>
      <c r="U4737" s="618"/>
      <c r="V4737" s="618"/>
      <c r="W4737" s="618"/>
      <c r="X4737" s="618"/>
      <c r="Y4737" s="618"/>
      <c r="Z4737" s="618"/>
      <c r="AC4737" s="619"/>
      <c r="AD4737" s="620"/>
      <c r="AJ4737" s="668"/>
      <c r="AO4737" s="612"/>
      <c r="AP4737" s="612"/>
      <c r="AY4737" s="623"/>
      <c r="BD4737" s="611"/>
      <c r="BG4737" s="624"/>
      <c r="BH4737" s="625"/>
      <c r="BI4737" s="672"/>
      <c r="BO4737" s="612"/>
      <c r="BY4737" s="669"/>
      <c r="CA4737" s="669"/>
    </row>
    <row r="4738" spans="3:79" s="610" customFormat="1">
      <c r="C4738" s="611"/>
      <c r="D4738" s="612"/>
      <c r="E4738" s="613"/>
      <c r="F4738" s="614"/>
      <c r="J4738" s="612"/>
      <c r="N4738" s="668"/>
      <c r="P4738" s="618"/>
      <c r="Q4738" s="618"/>
      <c r="R4738" s="618"/>
      <c r="S4738" s="618"/>
      <c r="T4738" s="618"/>
      <c r="U4738" s="618"/>
      <c r="V4738" s="618"/>
      <c r="W4738" s="618"/>
      <c r="X4738" s="618"/>
      <c r="Y4738" s="618"/>
      <c r="Z4738" s="618"/>
      <c r="AC4738" s="619"/>
      <c r="AD4738" s="620"/>
      <c r="AJ4738" s="668"/>
      <c r="AO4738" s="612"/>
      <c r="AP4738" s="612"/>
      <c r="AY4738" s="623"/>
      <c r="BD4738" s="611"/>
      <c r="BG4738" s="624"/>
      <c r="BH4738" s="625"/>
      <c r="BI4738" s="672"/>
      <c r="BO4738" s="612"/>
      <c r="BY4738" s="669"/>
      <c r="CA4738" s="669"/>
    </row>
    <row r="4739" spans="3:79" s="610" customFormat="1">
      <c r="C4739" s="611"/>
      <c r="D4739" s="612"/>
      <c r="E4739" s="613"/>
      <c r="F4739" s="614"/>
      <c r="J4739" s="612"/>
      <c r="N4739" s="668"/>
      <c r="P4739" s="618"/>
      <c r="Q4739" s="618"/>
      <c r="R4739" s="618"/>
      <c r="S4739" s="618"/>
      <c r="T4739" s="618"/>
      <c r="U4739" s="618"/>
      <c r="V4739" s="618"/>
      <c r="W4739" s="618"/>
      <c r="X4739" s="618"/>
      <c r="Y4739" s="618"/>
      <c r="Z4739" s="618"/>
      <c r="AC4739" s="619"/>
      <c r="AD4739" s="620"/>
      <c r="AJ4739" s="668"/>
      <c r="AO4739" s="612"/>
      <c r="AP4739" s="612"/>
      <c r="AY4739" s="623"/>
      <c r="BD4739" s="611"/>
      <c r="BG4739" s="624"/>
      <c r="BH4739" s="625"/>
      <c r="BI4739" s="672"/>
      <c r="BO4739" s="612"/>
      <c r="BY4739" s="669"/>
      <c r="CA4739" s="669"/>
    </row>
    <row r="4740" spans="3:79" s="610" customFormat="1">
      <c r="C4740" s="611"/>
      <c r="D4740" s="612"/>
      <c r="E4740" s="613"/>
      <c r="F4740" s="614"/>
      <c r="J4740" s="612"/>
      <c r="N4740" s="668"/>
      <c r="P4740" s="618"/>
      <c r="Q4740" s="618"/>
      <c r="R4740" s="618"/>
      <c r="S4740" s="618"/>
      <c r="T4740" s="618"/>
      <c r="U4740" s="618"/>
      <c r="V4740" s="618"/>
      <c r="W4740" s="618"/>
      <c r="X4740" s="618"/>
      <c r="Y4740" s="618"/>
      <c r="Z4740" s="618"/>
      <c r="AC4740" s="619"/>
      <c r="AD4740" s="620"/>
      <c r="AJ4740" s="668"/>
      <c r="AO4740" s="612"/>
      <c r="AP4740" s="612"/>
      <c r="AY4740" s="623"/>
      <c r="BD4740" s="611"/>
      <c r="BG4740" s="624"/>
      <c r="BH4740" s="625"/>
      <c r="BI4740" s="672"/>
      <c r="BO4740" s="612"/>
      <c r="BY4740" s="669"/>
      <c r="CA4740" s="669"/>
    </row>
    <row r="4741" spans="3:79" s="610" customFormat="1">
      <c r="C4741" s="611"/>
      <c r="D4741" s="612"/>
      <c r="E4741" s="613"/>
      <c r="F4741" s="614"/>
      <c r="J4741" s="612"/>
      <c r="N4741" s="668"/>
      <c r="P4741" s="618"/>
      <c r="Q4741" s="618"/>
      <c r="R4741" s="618"/>
      <c r="S4741" s="618"/>
      <c r="T4741" s="618"/>
      <c r="U4741" s="618"/>
      <c r="V4741" s="618"/>
      <c r="W4741" s="618"/>
      <c r="X4741" s="618"/>
      <c r="Y4741" s="618"/>
      <c r="Z4741" s="618"/>
      <c r="AC4741" s="619"/>
      <c r="AD4741" s="620"/>
      <c r="AJ4741" s="668"/>
      <c r="AO4741" s="612"/>
      <c r="AP4741" s="612"/>
      <c r="AY4741" s="623"/>
      <c r="BD4741" s="611"/>
      <c r="BG4741" s="624"/>
      <c r="BH4741" s="625"/>
      <c r="BI4741" s="672"/>
      <c r="BO4741" s="612"/>
      <c r="BY4741" s="669"/>
      <c r="CA4741" s="669"/>
    </row>
    <row r="4742" spans="3:79" s="610" customFormat="1">
      <c r="C4742" s="611"/>
      <c r="D4742" s="612"/>
      <c r="E4742" s="613"/>
      <c r="F4742" s="614"/>
      <c r="J4742" s="612"/>
      <c r="N4742" s="668"/>
      <c r="P4742" s="618"/>
      <c r="Q4742" s="618"/>
      <c r="R4742" s="618"/>
      <c r="S4742" s="618"/>
      <c r="T4742" s="618"/>
      <c r="U4742" s="618"/>
      <c r="V4742" s="618"/>
      <c r="W4742" s="618"/>
      <c r="X4742" s="618"/>
      <c r="Y4742" s="618"/>
      <c r="Z4742" s="618"/>
      <c r="AC4742" s="619"/>
      <c r="AD4742" s="620"/>
      <c r="AJ4742" s="668"/>
      <c r="AO4742" s="612"/>
      <c r="AP4742" s="612"/>
      <c r="AY4742" s="623"/>
      <c r="BD4742" s="611"/>
      <c r="BG4742" s="624"/>
      <c r="BH4742" s="625"/>
      <c r="BI4742" s="672"/>
      <c r="BO4742" s="612"/>
      <c r="BY4742" s="669"/>
      <c r="CA4742" s="669"/>
    </row>
    <row r="4743" spans="3:79" s="610" customFormat="1">
      <c r="C4743" s="611"/>
      <c r="D4743" s="612"/>
      <c r="E4743" s="613"/>
      <c r="F4743" s="614"/>
      <c r="J4743" s="612"/>
      <c r="N4743" s="668"/>
      <c r="P4743" s="618"/>
      <c r="Q4743" s="618"/>
      <c r="R4743" s="618"/>
      <c r="S4743" s="618"/>
      <c r="T4743" s="618"/>
      <c r="U4743" s="618"/>
      <c r="V4743" s="618"/>
      <c r="W4743" s="618"/>
      <c r="X4743" s="618"/>
      <c r="Y4743" s="618"/>
      <c r="Z4743" s="618"/>
      <c r="AC4743" s="619"/>
      <c r="AD4743" s="620"/>
      <c r="AJ4743" s="668"/>
      <c r="AO4743" s="612"/>
      <c r="AP4743" s="612"/>
      <c r="AY4743" s="623"/>
      <c r="BD4743" s="611"/>
      <c r="BG4743" s="624"/>
      <c r="BH4743" s="625"/>
      <c r="BI4743" s="672"/>
      <c r="BO4743" s="612"/>
      <c r="BY4743" s="669"/>
      <c r="CA4743" s="669"/>
    </row>
    <row r="4744" spans="3:79" s="610" customFormat="1">
      <c r="C4744" s="611"/>
      <c r="D4744" s="612"/>
      <c r="E4744" s="613"/>
      <c r="F4744" s="614"/>
      <c r="J4744" s="612"/>
      <c r="N4744" s="668"/>
      <c r="P4744" s="618"/>
      <c r="Q4744" s="618"/>
      <c r="R4744" s="618"/>
      <c r="S4744" s="618"/>
      <c r="T4744" s="618"/>
      <c r="U4744" s="618"/>
      <c r="V4744" s="618"/>
      <c r="W4744" s="618"/>
      <c r="X4744" s="618"/>
      <c r="Y4744" s="618"/>
      <c r="Z4744" s="618"/>
      <c r="AC4744" s="619"/>
      <c r="AD4744" s="620"/>
      <c r="AJ4744" s="668"/>
      <c r="AO4744" s="612"/>
      <c r="AP4744" s="612"/>
      <c r="AY4744" s="623"/>
      <c r="BD4744" s="611"/>
      <c r="BG4744" s="624"/>
      <c r="BH4744" s="625"/>
      <c r="BI4744" s="672"/>
      <c r="BO4744" s="612"/>
      <c r="BY4744" s="669"/>
      <c r="CA4744" s="669"/>
    </row>
    <row r="4745" spans="3:79" s="610" customFormat="1">
      <c r="C4745" s="611"/>
      <c r="D4745" s="612"/>
      <c r="E4745" s="613"/>
      <c r="F4745" s="614"/>
      <c r="J4745" s="612"/>
      <c r="N4745" s="668"/>
      <c r="P4745" s="618"/>
      <c r="Q4745" s="618"/>
      <c r="R4745" s="618"/>
      <c r="S4745" s="618"/>
      <c r="T4745" s="618"/>
      <c r="U4745" s="618"/>
      <c r="V4745" s="618"/>
      <c r="W4745" s="618"/>
      <c r="X4745" s="618"/>
      <c r="Y4745" s="618"/>
      <c r="Z4745" s="618"/>
      <c r="AC4745" s="619"/>
      <c r="AD4745" s="620"/>
      <c r="AJ4745" s="668"/>
      <c r="AO4745" s="612"/>
      <c r="AP4745" s="612"/>
      <c r="AY4745" s="623"/>
      <c r="BD4745" s="611"/>
      <c r="BG4745" s="624"/>
      <c r="BH4745" s="625"/>
      <c r="BI4745" s="672"/>
      <c r="BO4745" s="612"/>
      <c r="BY4745" s="669"/>
      <c r="CA4745" s="669"/>
    </row>
    <row r="4746" spans="3:79" s="610" customFormat="1">
      <c r="C4746" s="611"/>
      <c r="D4746" s="612"/>
      <c r="E4746" s="613"/>
      <c r="F4746" s="614"/>
      <c r="J4746" s="612"/>
      <c r="N4746" s="668"/>
      <c r="P4746" s="618"/>
      <c r="Q4746" s="618"/>
      <c r="R4746" s="618"/>
      <c r="S4746" s="618"/>
      <c r="T4746" s="618"/>
      <c r="U4746" s="618"/>
      <c r="V4746" s="618"/>
      <c r="W4746" s="618"/>
      <c r="X4746" s="618"/>
      <c r="Y4746" s="618"/>
      <c r="Z4746" s="618"/>
      <c r="AC4746" s="619"/>
      <c r="AD4746" s="620"/>
      <c r="AJ4746" s="668"/>
      <c r="AO4746" s="612"/>
      <c r="AP4746" s="612"/>
      <c r="AY4746" s="623"/>
      <c r="BD4746" s="611"/>
      <c r="BG4746" s="624"/>
      <c r="BH4746" s="625"/>
      <c r="BI4746" s="672"/>
      <c r="BO4746" s="612"/>
      <c r="BY4746" s="669"/>
      <c r="CA4746" s="669"/>
    </row>
    <row r="4747" spans="3:79" s="610" customFormat="1">
      <c r="C4747" s="611"/>
      <c r="D4747" s="612"/>
      <c r="E4747" s="613"/>
      <c r="F4747" s="614"/>
      <c r="J4747" s="612"/>
      <c r="N4747" s="668"/>
      <c r="P4747" s="618"/>
      <c r="Q4747" s="618"/>
      <c r="R4747" s="618"/>
      <c r="S4747" s="618"/>
      <c r="T4747" s="618"/>
      <c r="U4747" s="618"/>
      <c r="V4747" s="618"/>
      <c r="W4747" s="618"/>
      <c r="X4747" s="618"/>
      <c r="Y4747" s="618"/>
      <c r="Z4747" s="618"/>
      <c r="AC4747" s="619"/>
      <c r="AD4747" s="620"/>
      <c r="AJ4747" s="668"/>
      <c r="AO4747" s="612"/>
      <c r="AP4747" s="612"/>
      <c r="AY4747" s="623"/>
      <c r="BD4747" s="611"/>
      <c r="BG4747" s="624"/>
      <c r="BH4747" s="625"/>
      <c r="BI4747" s="672"/>
      <c r="BO4747" s="612"/>
      <c r="BY4747" s="669"/>
      <c r="CA4747" s="669"/>
    </row>
    <row r="4748" spans="3:79" s="610" customFormat="1">
      <c r="C4748" s="611"/>
      <c r="D4748" s="612"/>
      <c r="E4748" s="613"/>
      <c r="F4748" s="614"/>
      <c r="J4748" s="612"/>
      <c r="N4748" s="668"/>
      <c r="P4748" s="618"/>
      <c r="Q4748" s="618"/>
      <c r="R4748" s="618"/>
      <c r="S4748" s="618"/>
      <c r="T4748" s="618"/>
      <c r="U4748" s="618"/>
      <c r="V4748" s="618"/>
      <c r="W4748" s="618"/>
      <c r="X4748" s="618"/>
      <c r="Y4748" s="618"/>
      <c r="Z4748" s="618"/>
      <c r="AC4748" s="619"/>
      <c r="AD4748" s="620"/>
      <c r="AJ4748" s="668"/>
      <c r="AO4748" s="612"/>
      <c r="AP4748" s="612"/>
      <c r="AY4748" s="623"/>
      <c r="BD4748" s="611"/>
      <c r="BG4748" s="624"/>
      <c r="BH4748" s="625"/>
      <c r="BI4748" s="672"/>
      <c r="BO4748" s="612"/>
      <c r="BY4748" s="669"/>
      <c r="CA4748" s="669"/>
    </row>
    <row r="4749" spans="3:79" s="610" customFormat="1">
      <c r="C4749" s="611"/>
      <c r="D4749" s="612"/>
      <c r="E4749" s="613"/>
      <c r="F4749" s="614"/>
      <c r="J4749" s="612"/>
      <c r="N4749" s="668"/>
      <c r="P4749" s="618"/>
      <c r="Q4749" s="618"/>
      <c r="R4749" s="618"/>
      <c r="S4749" s="618"/>
      <c r="T4749" s="618"/>
      <c r="U4749" s="618"/>
      <c r="V4749" s="618"/>
      <c r="W4749" s="618"/>
      <c r="X4749" s="618"/>
      <c r="Y4749" s="618"/>
      <c r="Z4749" s="618"/>
      <c r="AC4749" s="619"/>
      <c r="AD4749" s="620"/>
      <c r="AJ4749" s="668"/>
      <c r="AO4749" s="612"/>
      <c r="AP4749" s="612"/>
      <c r="AY4749" s="623"/>
      <c r="BD4749" s="611"/>
      <c r="BG4749" s="624"/>
      <c r="BH4749" s="625"/>
      <c r="BI4749" s="672"/>
      <c r="BO4749" s="612"/>
      <c r="BY4749" s="669"/>
      <c r="CA4749" s="669"/>
    </row>
    <row r="4750" spans="3:79" s="610" customFormat="1">
      <c r="C4750" s="611"/>
      <c r="D4750" s="612"/>
      <c r="E4750" s="613"/>
      <c r="F4750" s="614"/>
      <c r="J4750" s="612"/>
      <c r="N4750" s="668"/>
      <c r="P4750" s="618"/>
      <c r="Q4750" s="618"/>
      <c r="R4750" s="618"/>
      <c r="S4750" s="618"/>
      <c r="T4750" s="618"/>
      <c r="U4750" s="618"/>
      <c r="V4750" s="618"/>
      <c r="W4750" s="618"/>
      <c r="X4750" s="618"/>
      <c r="Y4750" s="618"/>
      <c r="Z4750" s="618"/>
      <c r="AC4750" s="619"/>
      <c r="AD4750" s="620"/>
      <c r="AJ4750" s="668"/>
      <c r="AO4750" s="612"/>
      <c r="AP4750" s="612"/>
      <c r="AY4750" s="623"/>
      <c r="BD4750" s="611"/>
      <c r="BG4750" s="624"/>
      <c r="BH4750" s="625"/>
      <c r="BI4750" s="672"/>
      <c r="BO4750" s="612"/>
      <c r="BY4750" s="669"/>
      <c r="CA4750" s="669"/>
    </row>
    <row r="4751" spans="3:79" s="610" customFormat="1">
      <c r="C4751" s="611"/>
      <c r="D4751" s="612"/>
      <c r="E4751" s="613"/>
      <c r="F4751" s="614"/>
      <c r="J4751" s="612"/>
      <c r="N4751" s="668"/>
      <c r="P4751" s="618"/>
      <c r="Q4751" s="618"/>
      <c r="R4751" s="618"/>
      <c r="S4751" s="618"/>
      <c r="T4751" s="618"/>
      <c r="U4751" s="618"/>
      <c r="V4751" s="618"/>
      <c r="W4751" s="618"/>
      <c r="X4751" s="618"/>
      <c r="Y4751" s="618"/>
      <c r="Z4751" s="618"/>
      <c r="AC4751" s="619"/>
      <c r="AD4751" s="620"/>
      <c r="AJ4751" s="668"/>
      <c r="AO4751" s="612"/>
      <c r="AP4751" s="612"/>
      <c r="AY4751" s="623"/>
      <c r="BD4751" s="611"/>
      <c r="BG4751" s="624"/>
      <c r="BH4751" s="625"/>
      <c r="BI4751" s="672"/>
      <c r="BO4751" s="612"/>
      <c r="BY4751" s="669"/>
      <c r="CA4751" s="669"/>
    </row>
    <row r="4752" spans="3:79" s="610" customFormat="1">
      <c r="C4752" s="611"/>
      <c r="D4752" s="612"/>
      <c r="E4752" s="613"/>
      <c r="F4752" s="614"/>
      <c r="J4752" s="612"/>
      <c r="N4752" s="668"/>
      <c r="P4752" s="618"/>
      <c r="Q4752" s="618"/>
      <c r="R4752" s="618"/>
      <c r="S4752" s="618"/>
      <c r="T4752" s="618"/>
      <c r="U4752" s="618"/>
      <c r="V4752" s="618"/>
      <c r="W4752" s="618"/>
      <c r="X4752" s="618"/>
      <c r="Y4752" s="618"/>
      <c r="Z4752" s="618"/>
      <c r="AC4752" s="619"/>
      <c r="AD4752" s="620"/>
      <c r="AJ4752" s="668"/>
      <c r="AO4752" s="612"/>
      <c r="AP4752" s="612"/>
      <c r="AY4752" s="623"/>
      <c r="BD4752" s="611"/>
      <c r="BG4752" s="624"/>
      <c r="BH4752" s="625"/>
      <c r="BI4752" s="672"/>
      <c r="BO4752" s="612"/>
      <c r="BY4752" s="669"/>
      <c r="CA4752" s="669"/>
    </row>
    <row r="4753" spans="3:79" s="610" customFormat="1">
      <c r="C4753" s="611"/>
      <c r="D4753" s="612"/>
      <c r="E4753" s="613"/>
      <c r="F4753" s="614"/>
      <c r="J4753" s="612"/>
      <c r="N4753" s="668"/>
      <c r="P4753" s="618"/>
      <c r="Q4753" s="618"/>
      <c r="R4753" s="618"/>
      <c r="S4753" s="618"/>
      <c r="T4753" s="618"/>
      <c r="U4753" s="618"/>
      <c r="V4753" s="618"/>
      <c r="W4753" s="618"/>
      <c r="X4753" s="618"/>
      <c r="Y4753" s="618"/>
      <c r="Z4753" s="618"/>
      <c r="AC4753" s="619"/>
      <c r="AD4753" s="620"/>
      <c r="AJ4753" s="668"/>
      <c r="AO4753" s="612"/>
      <c r="AP4753" s="612"/>
      <c r="AY4753" s="623"/>
      <c r="BD4753" s="611"/>
      <c r="BG4753" s="624"/>
      <c r="BH4753" s="625"/>
      <c r="BI4753" s="672"/>
      <c r="BO4753" s="612"/>
      <c r="BY4753" s="669"/>
      <c r="CA4753" s="669"/>
    </row>
    <row r="4754" spans="3:79" s="610" customFormat="1">
      <c r="C4754" s="611"/>
      <c r="D4754" s="612"/>
      <c r="E4754" s="613"/>
      <c r="F4754" s="614"/>
      <c r="J4754" s="612"/>
      <c r="N4754" s="668"/>
      <c r="P4754" s="618"/>
      <c r="Q4754" s="618"/>
      <c r="R4754" s="618"/>
      <c r="S4754" s="618"/>
      <c r="T4754" s="618"/>
      <c r="U4754" s="618"/>
      <c r="V4754" s="618"/>
      <c r="W4754" s="618"/>
      <c r="X4754" s="618"/>
      <c r="Y4754" s="618"/>
      <c r="Z4754" s="618"/>
      <c r="AC4754" s="619"/>
      <c r="AD4754" s="620"/>
      <c r="AJ4754" s="668"/>
      <c r="AO4754" s="612"/>
      <c r="AP4754" s="612"/>
      <c r="AY4754" s="623"/>
      <c r="BD4754" s="611"/>
      <c r="BG4754" s="624"/>
      <c r="BH4754" s="625"/>
      <c r="BI4754" s="672"/>
      <c r="BO4754" s="612"/>
      <c r="BY4754" s="669"/>
      <c r="CA4754" s="669"/>
    </row>
    <row r="4755" spans="3:79" s="610" customFormat="1">
      <c r="C4755" s="611"/>
      <c r="D4755" s="612"/>
      <c r="E4755" s="613"/>
      <c r="F4755" s="614"/>
      <c r="J4755" s="612"/>
      <c r="N4755" s="668"/>
      <c r="P4755" s="618"/>
      <c r="Q4755" s="618"/>
      <c r="R4755" s="618"/>
      <c r="S4755" s="618"/>
      <c r="T4755" s="618"/>
      <c r="U4755" s="618"/>
      <c r="V4755" s="618"/>
      <c r="W4755" s="618"/>
      <c r="X4755" s="618"/>
      <c r="Y4755" s="618"/>
      <c r="Z4755" s="618"/>
      <c r="AC4755" s="619"/>
      <c r="AD4755" s="620"/>
      <c r="AJ4755" s="668"/>
      <c r="AO4755" s="612"/>
      <c r="AP4755" s="612"/>
      <c r="AY4755" s="623"/>
      <c r="BD4755" s="611"/>
      <c r="BG4755" s="624"/>
      <c r="BH4755" s="625"/>
      <c r="BI4755" s="672"/>
      <c r="BO4755" s="612"/>
      <c r="BY4755" s="669"/>
      <c r="CA4755" s="669"/>
    </row>
    <row r="4756" spans="3:79" s="610" customFormat="1">
      <c r="C4756" s="611"/>
      <c r="D4756" s="612"/>
      <c r="E4756" s="613"/>
      <c r="F4756" s="614"/>
      <c r="J4756" s="612"/>
      <c r="N4756" s="668"/>
      <c r="P4756" s="618"/>
      <c r="Q4756" s="618"/>
      <c r="R4756" s="618"/>
      <c r="S4756" s="618"/>
      <c r="T4756" s="618"/>
      <c r="U4756" s="618"/>
      <c r="V4756" s="618"/>
      <c r="W4756" s="618"/>
      <c r="X4756" s="618"/>
      <c r="Y4756" s="618"/>
      <c r="Z4756" s="618"/>
      <c r="AC4756" s="619"/>
      <c r="AD4756" s="620"/>
      <c r="AJ4756" s="668"/>
      <c r="AO4756" s="612"/>
      <c r="AP4756" s="612"/>
      <c r="AY4756" s="623"/>
      <c r="BD4756" s="611"/>
      <c r="BG4756" s="624"/>
      <c r="BH4756" s="625"/>
      <c r="BI4756" s="672"/>
      <c r="BO4756" s="612"/>
      <c r="BY4756" s="669"/>
      <c r="CA4756" s="669"/>
    </row>
    <row r="4757" spans="3:79" s="610" customFormat="1">
      <c r="C4757" s="611"/>
      <c r="D4757" s="612"/>
      <c r="E4757" s="613"/>
      <c r="F4757" s="614"/>
      <c r="J4757" s="612"/>
      <c r="N4757" s="668"/>
      <c r="P4757" s="618"/>
      <c r="Q4757" s="618"/>
      <c r="R4757" s="618"/>
      <c r="S4757" s="618"/>
      <c r="T4757" s="618"/>
      <c r="U4757" s="618"/>
      <c r="V4757" s="618"/>
      <c r="W4757" s="618"/>
      <c r="X4757" s="618"/>
      <c r="Y4757" s="618"/>
      <c r="Z4757" s="618"/>
      <c r="AC4757" s="619"/>
      <c r="AD4757" s="620"/>
      <c r="AJ4757" s="668"/>
      <c r="AO4757" s="612"/>
      <c r="AP4757" s="612"/>
      <c r="AY4757" s="623"/>
      <c r="BD4757" s="611"/>
      <c r="BG4757" s="624"/>
      <c r="BH4757" s="625"/>
      <c r="BI4757" s="672"/>
      <c r="BO4757" s="612"/>
      <c r="BY4757" s="669"/>
      <c r="CA4757" s="669"/>
    </row>
    <row r="4758" spans="3:79" s="610" customFormat="1">
      <c r="C4758" s="611"/>
      <c r="D4758" s="612"/>
      <c r="E4758" s="613"/>
      <c r="F4758" s="614"/>
      <c r="J4758" s="612"/>
      <c r="N4758" s="668"/>
      <c r="P4758" s="618"/>
      <c r="Q4758" s="618"/>
      <c r="R4758" s="618"/>
      <c r="S4758" s="618"/>
      <c r="T4758" s="618"/>
      <c r="U4758" s="618"/>
      <c r="V4758" s="618"/>
      <c r="W4758" s="618"/>
      <c r="X4758" s="618"/>
      <c r="Y4758" s="618"/>
      <c r="Z4758" s="618"/>
      <c r="AC4758" s="619"/>
      <c r="AD4758" s="620"/>
      <c r="AJ4758" s="668"/>
      <c r="AO4758" s="612"/>
      <c r="AP4758" s="612"/>
      <c r="AY4758" s="623"/>
      <c r="BD4758" s="611"/>
      <c r="BG4758" s="624"/>
      <c r="BH4758" s="625"/>
      <c r="BI4758" s="672"/>
      <c r="BO4758" s="612"/>
      <c r="BY4758" s="669"/>
      <c r="CA4758" s="669"/>
    </row>
    <row r="4759" spans="3:79" s="610" customFormat="1">
      <c r="C4759" s="611"/>
      <c r="D4759" s="612"/>
      <c r="E4759" s="613"/>
      <c r="F4759" s="614"/>
      <c r="J4759" s="612"/>
      <c r="N4759" s="668"/>
      <c r="P4759" s="618"/>
      <c r="Q4759" s="618"/>
      <c r="R4759" s="618"/>
      <c r="S4759" s="618"/>
      <c r="T4759" s="618"/>
      <c r="U4759" s="618"/>
      <c r="V4759" s="618"/>
      <c r="W4759" s="618"/>
      <c r="X4759" s="618"/>
      <c r="Y4759" s="618"/>
      <c r="Z4759" s="618"/>
      <c r="AC4759" s="619"/>
      <c r="AD4759" s="620"/>
      <c r="AJ4759" s="668"/>
      <c r="AO4759" s="612"/>
      <c r="AP4759" s="612"/>
      <c r="AY4759" s="623"/>
      <c r="BD4759" s="611"/>
      <c r="BG4759" s="624"/>
      <c r="BH4759" s="625"/>
      <c r="BI4759" s="672"/>
      <c r="BO4759" s="612"/>
      <c r="BY4759" s="669"/>
      <c r="CA4759" s="669"/>
    </row>
    <row r="4760" spans="3:79" s="610" customFormat="1">
      <c r="C4760" s="611"/>
      <c r="D4760" s="612"/>
      <c r="E4760" s="613"/>
      <c r="F4760" s="614"/>
      <c r="J4760" s="612"/>
      <c r="N4760" s="668"/>
      <c r="P4760" s="618"/>
      <c r="Q4760" s="618"/>
      <c r="R4760" s="618"/>
      <c r="S4760" s="618"/>
      <c r="T4760" s="618"/>
      <c r="U4760" s="618"/>
      <c r="V4760" s="618"/>
      <c r="W4760" s="618"/>
      <c r="X4760" s="618"/>
      <c r="Y4760" s="618"/>
      <c r="Z4760" s="618"/>
      <c r="AC4760" s="619"/>
      <c r="AD4760" s="620"/>
      <c r="AJ4760" s="668"/>
      <c r="AO4760" s="612"/>
      <c r="AP4760" s="612"/>
      <c r="AY4760" s="623"/>
      <c r="BD4760" s="611"/>
      <c r="BG4760" s="624"/>
      <c r="BH4760" s="625"/>
      <c r="BI4760" s="672"/>
      <c r="BO4760" s="612"/>
      <c r="BY4760" s="669"/>
      <c r="CA4760" s="669"/>
    </row>
    <row r="4761" spans="3:79" s="610" customFormat="1">
      <c r="C4761" s="611"/>
      <c r="D4761" s="612"/>
      <c r="E4761" s="613"/>
      <c r="F4761" s="614"/>
      <c r="J4761" s="612"/>
      <c r="N4761" s="668"/>
      <c r="P4761" s="618"/>
      <c r="Q4761" s="618"/>
      <c r="R4761" s="618"/>
      <c r="S4761" s="618"/>
      <c r="T4761" s="618"/>
      <c r="U4761" s="618"/>
      <c r="V4761" s="618"/>
      <c r="W4761" s="618"/>
      <c r="X4761" s="618"/>
      <c r="Y4761" s="618"/>
      <c r="Z4761" s="618"/>
      <c r="AC4761" s="619"/>
      <c r="AD4761" s="620"/>
      <c r="AJ4761" s="668"/>
      <c r="AO4761" s="612"/>
      <c r="AP4761" s="612"/>
      <c r="AY4761" s="623"/>
      <c r="BD4761" s="611"/>
      <c r="BG4761" s="624"/>
      <c r="BH4761" s="625"/>
      <c r="BI4761" s="672"/>
      <c r="BO4761" s="612"/>
      <c r="BY4761" s="669"/>
      <c r="CA4761" s="669"/>
    </row>
    <row r="4762" spans="3:79" s="610" customFormat="1">
      <c r="C4762" s="611"/>
      <c r="D4762" s="612"/>
      <c r="E4762" s="613"/>
      <c r="F4762" s="614"/>
      <c r="J4762" s="612"/>
      <c r="N4762" s="668"/>
      <c r="P4762" s="618"/>
      <c r="Q4762" s="618"/>
      <c r="R4762" s="618"/>
      <c r="S4762" s="618"/>
      <c r="T4762" s="618"/>
      <c r="U4762" s="618"/>
      <c r="V4762" s="618"/>
      <c r="W4762" s="618"/>
      <c r="X4762" s="618"/>
      <c r="Y4762" s="618"/>
      <c r="Z4762" s="618"/>
      <c r="AC4762" s="619"/>
      <c r="AD4762" s="620"/>
      <c r="AJ4762" s="668"/>
      <c r="AO4762" s="612"/>
      <c r="AP4762" s="612"/>
      <c r="AY4762" s="623"/>
      <c r="BD4762" s="611"/>
      <c r="BG4762" s="624"/>
      <c r="BH4762" s="625"/>
      <c r="BI4762" s="672"/>
      <c r="BO4762" s="612"/>
      <c r="BY4762" s="669"/>
      <c r="CA4762" s="669"/>
    </row>
    <row r="4763" spans="3:79" s="610" customFormat="1">
      <c r="C4763" s="611"/>
      <c r="D4763" s="612"/>
      <c r="E4763" s="613"/>
      <c r="F4763" s="614"/>
      <c r="J4763" s="612"/>
      <c r="N4763" s="668"/>
      <c r="P4763" s="618"/>
      <c r="Q4763" s="618"/>
      <c r="R4763" s="618"/>
      <c r="S4763" s="618"/>
      <c r="T4763" s="618"/>
      <c r="U4763" s="618"/>
      <c r="V4763" s="618"/>
      <c r="W4763" s="618"/>
      <c r="X4763" s="618"/>
      <c r="Y4763" s="618"/>
      <c r="Z4763" s="618"/>
      <c r="AC4763" s="619"/>
      <c r="AD4763" s="620"/>
      <c r="AJ4763" s="668"/>
      <c r="AO4763" s="612"/>
      <c r="AP4763" s="612"/>
      <c r="AY4763" s="623"/>
      <c r="BD4763" s="611"/>
      <c r="BG4763" s="624"/>
      <c r="BH4763" s="625"/>
      <c r="BI4763" s="672"/>
      <c r="BO4763" s="612"/>
      <c r="BY4763" s="669"/>
      <c r="CA4763" s="669"/>
    </row>
    <row r="4764" spans="3:79" s="610" customFormat="1">
      <c r="C4764" s="611"/>
      <c r="D4764" s="612"/>
      <c r="E4764" s="613"/>
      <c r="F4764" s="614"/>
      <c r="J4764" s="612"/>
      <c r="N4764" s="668"/>
      <c r="P4764" s="618"/>
      <c r="Q4764" s="618"/>
      <c r="R4764" s="618"/>
      <c r="S4764" s="618"/>
      <c r="T4764" s="618"/>
      <c r="U4764" s="618"/>
      <c r="V4764" s="618"/>
      <c r="W4764" s="618"/>
      <c r="X4764" s="618"/>
      <c r="Y4764" s="618"/>
      <c r="Z4764" s="618"/>
      <c r="AC4764" s="619"/>
      <c r="AD4764" s="620"/>
      <c r="AJ4764" s="668"/>
      <c r="AO4764" s="612"/>
      <c r="AP4764" s="612"/>
      <c r="AY4764" s="623"/>
      <c r="BD4764" s="611"/>
      <c r="BG4764" s="624"/>
      <c r="BH4764" s="625"/>
      <c r="BI4764" s="672"/>
      <c r="BO4764" s="612"/>
      <c r="BY4764" s="669"/>
      <c r="CA4764" s="669"/>
    </row>
    <row r="4765" spans="3:79" s="610" customFormat="1">
      <c r="C4765" s="611"/>
      <c r="D4765" s="612"/>
      <c r="E4765" s="613"/>
      <c r="F4765" s="614"/>
      <c r="J4765" s="612"/>
      <c r="N4765" s="668"/>
      <c r="P4765" s="618"/>
      <c r="Q4765" s="618"/>
      <c r="R4765" s="618"/>
      <c r="S4765" s="618"/>
      <c r="T4765" s="618"/>
      <c r="U4765" s="618"/>
      <c r="V4765" s="618"/>
      <c r="W4765" s="618"/>
      <c r="X4765" s="618"/>
      <c r="Y4765" s="618"/>
      <c r="Z4765" s="618"/>
      <c r="AC4765" s="619"/>
      <c r="AD4765" s="620"/>
      <c r="AJ4765" s="668"/>
      <c r="AO4765" s="612"/>
      <c r="AP4765" s="612"/>
      <c r="AY4765" s="623"/>
      <c r="BD4765" s="611"/>
      <c r="BG4765" s="624"/>
      <c r="BH4765" s="625"/>
      <c r="BI4765" s="672"/>
      <c r="BO4765" s="612"/>
      <c r="BY4765" s="669"/>
      <c r="CA4765" s="669"/>
    </row>
    <row r="4766" spans="3:79" s="610" customFormat="1">
      <c r="C4766" s="611"/>
      <c r="D4766" s="612"/>
      <c r="E4766" s="613"/>
      <c r="F4766" s="614"/>
      <c r="J4766" s="612"/>
      <c r="N4766" s="668"/>
      <c r="P4766" s="618"/>
      <c r="Q4766" s="618"/>
      <c r="R4766" s="618"/>
      <c r="S4766" s="618"/>
      <c r="T4766" s="618"/>
      <c r="U4766" s="618"/>
      <c r="V4766" s="618"/>
      <c r="W4766" s="618"/>
      <c r="X4766" s="618"/>
      <c r="Y4766" s="618"/>
      <c r="Z4766" s="618"/>
      <c r="AC4766" s="619"/>
      <c r="AD4766" s="620"/>
      <c r="AJ4766" s="668"/>
      <c r="AO4766" s="612"/>
      <c r="AP4766" s="612"/>
      <c r="AY4766" s="623"/>
      <c r="BD4766" s="611"/>
      <c r="BG4766" s="624"/>
      <c r="BH4766" s="625"/>
      <c r="BI4766" s="672"/>
      <c r="BO4766" s="612"/>
      <c r="BY4766" s="669"/>
      <c r="CA4766" s="669"/>
    </row>
    <row r="4767" spans="3:79" s="610" customFormat="1">
      <c r="C4767" s="611"/>
      <c r="D4767" s="612"/>
      <c r="E4767" s="613"/>
      <c r="F4767" s="614"/>
      <c r="J4767" s="612"/>
      <c r="N4767" s="668"/>
      <c r="P4767" s="618"/>
      <c r="Q4767" s="618"/>
      <c r="R4767" s="618"/>
      <c r="S4767" s="618"/>
      <c r="T4767" s="618"/>
      <c r="U4767" s="618"/>
      <c r="V4767" s="618"/>
      <c r="W4767" s="618"/>
      <c r="X4767" s="618"/>
      <c r="Y4767" s="618"/>
      <c r="Z4767" s="618"/>
      <c r="AC4767" s="619"/>
      <c r="AD4767" s="620"/>
      <c r="AJ4767" s="668"/>
      <c r="AO4767" s="612"/>
      <c r="AP4767" s="612"/>
      <c r="AY4767" s="623"/>
      <c r="BD4767" s="611"/>
      <c r="BG4767" s="624"/>
      <c r="BH4767" s="625"/>
      <c r="BI4767" s="672"/>
      <c r="BO4767" s="612"/>
      <c r="BY4767" s="669"/>
      <c r="CA4767" s="669"/>
    </row>
    <row r="4768" spans="3:79" s="610" customFormat="1">
      <c r="C4768" s="611"/>
      <c r="D4768" s="612"/>
      <c r="E4768" s="613"/>
      <c r="F4768" s="614"/>
      <c r="J4768" s="612"/>
      <c r="N4768" s="668"/>
      <c r="P4768" s="618"/>
      <c r="Q4768" s="618"/>
      <c r="R4768" s="618"/>
      <c r="S4768" s="618"/>
      <c r="T4768" s="618"/>
      <c r="U4768" s="618"/>
      <c r="V4768" s="618"/>
      <c r="W4768" s="618"/>
      <c r="X4768" s="618"/>
      <c r="Y4768" s="618"/>
      <c r="Z4768" s="618"/>
      <c r="AC4768" s="619"/>
      <c r="AD4768" s="620"/>
      <c r="AJ4768" s="668"/>
      <c r="AO4768" s="612"/>
      <c r="AP4768" s="612"/>
      <c r="AY4768" s="623"/>
      <c r="BD4768" s="611"/>
      <c r="BG4768" s="624"/>
      <c r="BH4768" s="625"/>
      <c r="BI4768" s="672"/>
      <c r="BO4768" s="612"/>
      <c r="BY4768" s="669"/>
      <c r="CA4768" s="669"/>
    </row>
    <row r="4769" spans="3:79" s="610" customFormat="1">
      <c r="C4769" s="611"/>
      <c r="D4769" s="612"/>
      <c r="E4769" s="613"/>
      <c r="F4769" s="614"/>
      <c r="J4769" s="612"/>
      <c r="N4769" s="668"/>
      <c r="P4769" s="618"/>
      <c r="Q4769" s="618"/>
      <c r="R4769" s="618"/>
      <c r="S4769" s="618"/>
      <c r="T4769" s="618"/>
      <c r="U4769" s="618"/>
      <c r="V4769" s="618"/>
      <c r="W4769" s="618"/>
      <c r="X4769" s="618"/>
      <c r="Y4769" s="618"/>
      <c r="Z4769" s="618"/>
      <c r="AC4769" s="619"/>
      <c r="AD4769" s="620"/>
      <c r="AJ4769" s="668"/>
      <c r="AO4769" s="612"/>
      <c r="AP4769" s="612"/>
      <c r="AY4769" s="623"/>
      <c r="BD4769" s="611"/>
      <c r="BG4769" s="624"/>
      <c r="BH4769" s="625"/>
      <c r="BI4769" s="672"/>
      <c r="BO4769" s="612"/>
      <c r="BY4769" s="669"/>
      <c r="CA4769" s="669"/>
    </row>
    <row r="4770" spans="3:79" s="610" customFormat="1">
      <c r="C4770" s="611"/>
      <c r="D4770" s="612"/>
      <c r="E4770" s="613"/>
      <c r="F4770" s="614"/>
      <c r="J4770" s="612"/>
      <c r="N4770" s="668"/>
      <c r="P4770" s="618"/>
      <c r="Q4770" s="618"/>
      <c r="R4770" s="618"/>
      <c r="S4770" s="618"/>
      <c r="T4770" s="618"/>
      <c r="U4770" s="618"/>
      <c r="V4770" s="618"/>
      <c r="W4770" s="618"/>
      <c r="X4770" s="618"/>
      <c r="Y4770" s="618"/>
      <c r="Z4770" s="618"/>
      <c r="AC4770" s="619"/>
      <c r="AD4770" s="620"/>
      <c r="AJ4770" s="668"/>
      <c r="AO4770" s="612"/>
      <c r="AP4770" s="612"/>
      <c r="AY4770" s="623"/>
      <c r="BD4770" s="611"/>
      <c r="BG4770" s="624"/>
      <c r="BH4770" s="625"/>
      <c r="BI4770" s="672"/>
      <c r="BO4770" s="612"/>
      <c r="BY4770" s="669"/>
      <c r="CA4770" s="669"/>
    </row>
    <row r="4771" spans="3:79" s="610" customFormat="1">
      <c r="C4771" s="611"/>
      <c r="D4771" s="612"/>
      <c r="E4771" s="613"/>
      <c r="F4771" s="614"/>
      <c r="J4771" s="612"/>
      <c r="N4771" s="668"/>
      <c r="P4771" s="618"/>
      <c r="Q4771" s="618"/>
      <c r="R4771" s="618"/>
      <c r="S4771" s="618"/>
      <c r="T4771" s="618"/>
      <c r="U4771" s="618"/>
      <c r="V4771" s="618"/>
      <c r="W4771" s="618"/>
      <c r="X4771" s="618"/>
      <c r="Y4771" s="618"/>
      <c r="Z4771" s="618"/>
      <c r="AC4771" s="619"/>
      <c r="AD4771" s="620"/>
      <c r="AJ4771" s="668"/>
      <c r="AO4771" s="612"/>
      <c r="AP4771" s="612"/>
      <c r="AY4771" s="623"/>
      <c r="BD4771" s="611"/>
      <c r="BG4771" s="624"/>
      <c r="BH4771" s="625"/>
      <c r="BI4771" s="672"/>
      <c r="BO4771" s="612"/>
      <c r="BY4771" s="669"/>
      <c r="CA4771" s="669"/>
    </row>
    <row r="4772" spans="3:79" s="610" customFormat="1">
      <c r="C4772" s="611"/>
      <c r="D4772" s="612"/>
      <c r="E4772" s="613"/>
      <c r="F4772" s="614"/>
      <c r="J4772" s="612"/>
      <c r="N4772" s="668"/>
      <c r="P4772" s="618"/>
      <c r="Q4772" s="618"/>
      <c r="R4772" s="618"/>
      <c r="S4772" s="618"/>
      <c r="T4772" s="618"/>
      <c r="U4772" s="618"/>
      <c r="V4772" s="618"/>
      <c r="W4772" s="618"/>
      <c r="X4772" s="618"/>
      <c r="Y4772" s="618"/>
      <c r="Z4772" s="618"/>
      <c r="AC4772" s="619"/>
      <c r="AD4772" s="620"/>
      <c r="AJ4772" s="668"/>
      <c r="AO4772" s="612"/>
      <c r="AP4772" s="612"/>
      <c r="AY4772" s="623"/>
      <c r="BD4772" s="611"/>
      <c r="BG4772" s="624"/>
      <c r="BH4772" s="625"/>
      <c r="BI4772" s="672"/>
      <c r="BO4772" s="612"/>
      <c r="BY4772" s="669"/>
      <c r="CA4772" s="669"/>
    </row>
    <row r="4773" spans="3:79" s="610" customFormat="1">
      <c r="C4773" s="611"/>
      <c r="D4773" s="612"/>
      <c r="E4773" s="613"/>
      <c r="F4773" s="614"/>
      <c r="J4773" s="612"/>
      <c r="N4773" s="668"/>
      <c r="P4773" s="618"/>
      <c r="Q4773" s="618"/>
      <c r="R4773" s="618"/>
      <c r="S4773" s="618"/>
      <c r="T4773" s="618"/>
      <c r="U4773" s="618"/>
      <c r="V4773" s="618"/>
      <c r="W4773" s="618"/>
      <c r="X4773" s="618"/>
      <c r="Y4773" s="618"/>
      <c r="Z4773" s="618"/>
      <c r="AC4773" s="619"/>
      <c r="AD4773" s="620"/>
      <c r="AJ4773" s="668"/>
      <c r="AO4773" s="612"/>
      <c r="AP4773" s="612"/>
      <c r="AY4773" s="623"/>
      <c r="BD4773" s="611"/>
      <c r="BG4773" s="624"/>
      <c r="BH4773" s="625"/>
      <c r="BI4773" s="672"/>
      <c r="BO4773" s="612"/>
      <c r="BY4773" s="669"/>
      <c r="CA4773" s="669"/>
    </row>
    <row r="4774" spans="3:79" s="610" customFormat="1">
      <c r="C4774" s="611"/>
      <c r="D4774" s="612"/>
      <c r="E4774" s="613"/>
      <c r="F4774" s="614"/>
      <c r="J4774" s="612"/>
      <c r="N4774" s="668"/>
      <c r="P4774" s="618"/>
      <c r="Q4774" s="618"/>
      <c r="R4774" s="618"/>
      <c r="S4774" s="618"/>
      <c r="T4774" s="618"/>
      <c r="U4774" s="618"/>
      <c r="V4774" s="618"/>
      <c r="W4774" s="618"/>
      <c r="X4774" s="618"/>
      <c r="Y4774" s="618"/>
      <c r="Z4774" s="618"/>
      <c r="AC4774" s="619"/>
      <c r="AD4774" s="620"/>
      <c r="AJ4774" s="668"/>
      <c r="AO4774" s="612"/>
      <c r="AP4774" s="612"/>
      <c r="AY4774" s="623"/>
      <c r="BD4774" s="611"/>
      <c r="BG4774" s="624"/>
      <c r="BH4774" s="625"/>
      <c r="BI4774" s="672"/>
      <c r="BO4774" s="612"/>
      <c r="BY4774" s="669"/>
      <c r="CA4774" s="669"/>
    </row>
    <row r="4775" spans="3:79" s="610" customFormat="1">
      <c r="C4775" s="611"/>
      <c r="D4775" s="612"/>
      <c r="E4775" s="613"/>
      <c r="F4775" s="614"/>
      <c r="J4775" s="612"/>
      <c r="N4775" s="668"/>
      <c r="P4775" s="618"/>
      <c r="Q4775" s="618"/>
      <c r="R4775" s="618"/>
      <c r="S4775" s="618"/>
      <c r="T4775" s="618"/>
      <c r="U4775" s="618"/>
      <c r="V4775" s="618"/>
      <c r="W4775" s="618"/>
      <c r="X4775" s="618"/>
      <c r="Y4775" s="618"/>
      <c r="Z4775" s="618"/>
      <c r="AC4775" s="619"/>
      <c r="AD4775" s="620"/>
      <c r="AJ4775" s="668"/>
      <c r="AO4775" s="612"/>
      <c r="AP4775" s="612"/>
      <c r="AY4775" s="623"/>
      <c r="BD4775" s="611"/>
      <c r="BG4775" s="624"/>
      <c r="BH4775" s="625"/>
      <c r="BI4775" s="672"/>
      <c r="BO4775" s="612"/>
      <c r="BY4775" s="669"/>
      <c r="CA4775" s="669"/>
    </row>
    <row r="4776" spans="3:79" s="610" customFormat="1">
      <c r="C4776" s="611"/>
      <c r="D4776" s="612"/>
      <c r="E4776" s="613"/>
      <c r="F4776" s="614"/>
      <c r="J4776" s="612"/>
      <c r="N4776" s="668"/>
      <c r="P4776" s="618"/>
      <c r="Q4776" s="618"/>
      <c r="R4776" s="618"/>
      <c r="S4776" s="618"/>
      <c r="T4776" s="618"/>
      <c r="U4776" s="618"/>
      <c r="V4776" s="618"/>
      <c r="W4776" s="618"/>
      <c r="X4776" s="618"/>
      <c r="Y4776" s="618"/>
      <c r="Z4776" s="618"/>
      <c r="AC4776" s="619"/>
      <c r="AD4776" s="620"/>
      <c r="AJ4776" s="668"/>
      <c r="AO4776" s="612"/>
      <c r="AP4776" s="612"/>
      <c r="AY4776" s="623"/>
      <c r="BD4776" s="611"/>
      <c r="BG4776" s="624"/>
      <c r="BH4776" s="625"/>
      <c r="BI4776" s="672"/>
      <c r="BO4776" s="612"/>
      <c r="BY4776" s="669"/>
      <c r="CA4776" s="669"/>
    </row>
    <row r="4777" spans="3:79" s="610" customFormat="1">
      <c r="C4777" s="611"/>
      <c r="D4777" s="612"/>
      <c r="E4777" s="613"/>
      <c r="F4777" s="614"/>
      <c r="J4777" s="612"/>
      <c r="N4777" s="668"/>
      <c r="P4777" s="618"/>
      <c r="Q4777" s="618"/>
      <c r="R4777" s="618"/>
      <c r="S4777" s="618"/>
      <c r="T4777" s="618"/>
      <c r="U4777" s="618"/>
      <c r="V4777" s="618"/>
      <c r="W4777" s="618"/>
      <c r="X4777" s="618"/>
      <c r="Y4777" s="618"/>
      <c r="Z4777" s="618"/>
      <c r="AC4777" s="619"/>
      <c r="AD4777" s="620"/>
      <c r="AJ4777" s="668"/>
      <c r="AO4777" s="612"/>
      <c r="AP4777" s="612"/>
      <c r="AY4777" s="623"/>
      <c r="BD4777" s="611"/>
      <c r="BG4777" s="624"/>
      <c r="BH4777" s="625"/>
      <c r="BI4777" s="672"/>
      <c r="BO4777" s="612"/>
      <c r="BY4777" s="669"/>
      <c r="CA4777" s="669"/>
    </row>
    <row r="4778" spans="3:79" s="610" customFormat="1">
      <c r="C4778" s="611"/>
      <c r="D4778" s="612"/>
      <c r="E4778" s="613"/>
      <c r="F4778" s="614"/>
      <c r="J4778" s="612"/>
      <c r="N4778" s="668"/>
      <c r="P4778" s="618"/>
      <c r="Q4778" s="618"/>
      <c r="R4778" s="618"/>
      <c r="S4778" s="618"/>
      <c r="T4778" s="618"/>
      <c r="U4778" s="618"/>
      <c r="V4778" s="618"/>
      <c r="W4778" s="618"/>
      <c r="X4778" s="618"/>
      <c r="Y4778" s="618"/>
      <c r="Z4778" s="618"/>
      <c r="AC4778" s="619"/>
      <c r="AD4778" s="620"/>
      <c r="AJ4778" s="668"/>
      <c r="AO4778" s="612"/>
      <c r="AP4778" s="612"/>
      <c r="AY4778" s="623"/>
      <c r="BD4778" s="611"/>
      <c r="BG4778" s="624"/>
      <c r="BH4778" s="625"/>
      <c r="BI4778" s="672"/>
      <c r="BO4778" s="612"/>
      <c r="BY4778" s="669"/>
      <c r="CA4778" s="669"/>
    </row>
    <row r="4779" spans="3:79" s="610" customFormat="1">
      <c r="C4779" s="611"/>
      <c r="D4779" s="612"/>
      <c r="E4779" s="613"/>
      <c r="F4779" s="614"/>
      <c r="J4779" s="612"/>
      <c r="N4779" s="668"/>
      <c r="P4779" s="618"/>
      <c r="Q4779" s="618"/>
      <c r="R4779" s="618"/>
      <c r="S4779" s="618"/>
      <c r="T4779" s="618"/>
      <c r="U4779" s="618"/>
      <c r="V4779" s="618"/>
      <c r="W4779" s="618"/>
      <c r="X4779" s="618"/>
      <c r="Y4779" s="618"/>
      <c r="Z4779" s="618"/>
      <c r="AC4779" s="619"/>
      <c r="AD4779" s="620"/>
      <c r="AJ4779" s="668"/>
      <c r="AO4779" s="612"/>
      <c r="AP4779" s="612"/>
      <c r="AY4779" s="623"/>
      <c r="BD4779" s="611"/>
      <c r="BG4779" s="624"/>
      <c r="BH4779" s="625"/>
      <c r="BI4779" s="672"/>
      <c r="BO4779" s="612"/>
      <c r="BY4779" s="669"/>
      <c r="CA4779" s="669"/>
    </row>
    <row r="4780" spans="3:79" s="610" customFormat="1">
      <c r="C4780" s="611"/>
      <c r="D4780" s="612"/>
      <c r="E4780" s="613"/>
      <c r="F4780" s="614"/>
      <c r="J4780" s="612"/>
      <c r="N4780" s="668"/>
      <c r="P4780" s="618"/>
      <c r="Q4780" s="618"/>
      <c r="R4780" s="618"/>
      <c r="S4780" s="618"/>
      <c r="T4780" s="618"/>
      <c r="U4780" s="618"/>
      <c r="V4780" s="618"/>
      <c r="W4780" s="618"/>
      <c r="X4780" s="618"/>
      <c r="Y4780" s="618"/>
      <c r="Z4780" s="618"/>
      <c r="AC4780" s="619"/>
      <c r="AD4780" s="620"/>
      <c r="AJ4780" s="668"/>
      <c r="AO4780" s="612"/>
      <c r="AP4780" s="612"/>
      <c r="AY4780" s="623"/>
      <c r="BD4780" s="611"/>
      <c r="BG4780" s="624"/>
      <c r="BH4780" s="625"/>
      <c r="BI4780" s="672"/>
      <c r="BO4780" s="612"/>
      <c r="BY4780" s="669"/>
      <c r="CA4780" s="669"/>
    </row>
    <row r="4781" spans="3:79" s="610" customFormat="1">
      <c r="C4781" s="611"/>
      <c r="D4781" s="612"/>
      <c r="E4781" s="613"/>
      <c r="F4781" s="614"/>
      <c r="J4781" s="612"/>
      <c r="N4781" s="668"/>
      <c r="P4781" s="618"/>
      <c r="Q4781" s="618"/>
      <c r="R4781" s="618"/>
      <c r="S4781" s="618"/>
      <c r="T4781" s="618"/>
      <c r="U4781" s="618"/>
      <c r="V4781" s="618"/>
      <c r="W4781" s="618"/>
      <c r="X4781" s="618"/>
      <c r="Y4781" s="618"/>
      <c r="Z4781" s="618"/>
      <c r="AC4781" s="619"/>
      <c r="AD4781" s="620"/>
      <c r="AJ4781" s="668"/>
      <c r="AO4781" s="612"/>
      <c r="AP4781" s="612"/>
      <c r="AY4781" s="623"/>
      <c r="BD4781" s="611"/>
      <c r="BG4781" s="624"/>
      <c r="BH4781" s="625"/>
      <c r="BI4781" s="672"/>
      <c r="BO4781" s="612"/>
      <c r="BY4781" s="669"/>
      <c r="CA4781" s="669"/>
    </row>
    <row r="4782" spans="3:79" s="610" customFormat="1">
      <c r="C4782" s="611"/>
      <c r="D4782" s="612"/>
      <c r="E4782" s="613"/>
      <c r="F4782" s="614"/>
      <c r="J4782" s="612"/>
      <c r="N4782" s="668"/>
      <c r="P4782" s="618"/>
      <c r="Q4782" s="618"/>
      <c r="R4782" s="618"/>
      <c r="S4782" s="618"/>
      <c r="T4782" s="618"/>
      <c r="U4782" s="618"/>
      <c r="V4782" s="618"/>
      <c r="W4782" s="618"/>
      <c r="X4782" s="618"/>
      <c r="Y4782" s="618"/>
      <c r="Z4782" s="618"/>
      <c r="AC4782" s="619"/>
      <c r="AD4782" s="620"/>
      <c r="AJ4782" s="668"/>
      <c r="AO4782" s="612"/>
      <c r="AP4782" s="612"/>
      <c r="AY4782" s="623"/>
      <c r="BD4782" s="611"/>
      <c r="BG4782" s="624"/>
      <c r="BH4782" s="625"/>
      <c r="BI4782" s="672"/>
      <c r="BO4782" s="612"/>
      <c r="BY4782" s="669"/>
      <c r="CA4782" s="669"/>
    </row>
    <row r="4783" spans="3:79" s="610" customFormat="1">
      <c r="C4783" s="611"/>
      <c r="D4783" s="612"/>
      <c r="E4783" s="613"/>
      <c r="F4783" s="614"/>
      <c r="J4783" s="612"/>
      <c r="N4783" s="668"/>
      <c r="P4783" s="618"/>
      <c r="Q4783" s="618"/>
      <c r="R4783" s="618"/>
      <c r="S4783" s="618"/>
      <c r="T4783" s="618"/>
      <c r="U4783" s="618"/>
      <c r="V4783" s="618"/>
      <c r="W4783" s="618"/>
      <c r="X4783" s="618"/>
      <c r="Y4783" s="618"/>
      <c r="Z4783" s="618"/>
      <c r="AC4783" s="619"/>
      <c r="AD4783" s="620"/>
      <c r="AJ4783" s="668"/>
      <c r="AO4783" s="612"/>
      <c r="AP4783" s="612"/>
      <c r="AY4783" s="623"/>
      <c r="BD4783" s="611"/>
      <c r="BG4783" s="624"/>
      <c r="BH4783" s="625"/>
      <c r="BI4783" s="672"/>
      <c r="BO4783" s="612"/>
      <c r="BY4783" s="669"/>
      <c r="CA4783" s="669"/>
    </row>
    <row r="4784" spans="3:79" s="610" customFormat="1">
      <c r="C4784" s="611"/>
      <c r="D4784" s="612"/>
      <c r="E4784" s="613"/>
      <c r="F4784" s="614"/>
      <c r="J4784" s="612"/>
      <c r="N4784" s="668"/>
      <c r="P4784" s="618"/>
      <c r="Q4784" s="618"/>
      <c r="R4784" s="618"/>
      <c r="S4784" s="618"/>
      <c r="T4784" s="618"/>
      <c r="U4784" s="618"/>
      <c r="V4784" s="618"/>
      <c r="W4784" s="618"/>
      <c r="X4784" s="618"/>
      <c r="Y4784" s="618"/>
      <c r="Z4784" s="618"/>
      <c r="AC4784" s="619"/>
      <c r="AD4784" s="620"/>
      <c r="AJ4784" s="668"/>
      <c r="AO4784" s="612"/>
      <c r="AP4784" s="612"/>
      <c r="AY4784" s="623"/>
      <c r="BD4784" s="611"/>
      <c r="BG4784" s="624"/>
      <c r="BH4784" s="625"/>
      <c r="BI4784" s="672"/>
      <c r="BO4784" s="612"/>
      <c r="BY4784" s="669"/>
      <c r="CA4784" s="669"/>
    </row>
    <row r="4785" spans="3:79" s="610" customFormat="1">
      <c r="C4785" s="611"/>
      <c r="D4785" s="612"/>
      <c r="E4785" s="613"/>
      <c r="F4785" s="614"/>
      <c r="J4785" s="612"/>
      <c r="N4785" s="668"/>
      <c r="P4785" s="618"/>
      <c r="Q4785" s="618"/>
      <c r="R4785" s="618"/>
      <c r="S4785" s="618"/>
      <c r="T4785" s="618"/>
      <c r="U4785" s="618"/>
      <c r="V4785" s="618"/>
      <c r="W4785" s="618"/>
      <c r="X4785" s="618"/>
      <c r="Y4785" s="618"/>
      <c r="Z4785" s="618"/>
      <c r="AC4785" s="619"/>
      <c r="AD4785" s="620"/>
      <c r="AJ4785" s="668"/>
      <c r="AO4785" s="612"/>
      <c r="AP4785" s="612"/>
      <c r="AY4785" s="623"/>
      <c r="BD4785" s="611"/>
      <c r="BG4785" s="624"/>
      <c r="BH4785" s="625"/>
      <c r="BI4785" s="672"/>
      <c r="BO4785" s="612"/>
      <c r="BY4785" s="669"/>
      <c r="CA4785" s="669"/>
    </row>
    <row r="4786" spans="3:79" s="610" customFormat="1">
      <c r="C4786" s="611"/>
      <c r="D4786" s="612"/>
      <c r="E4786" s="613"/>
      <c r="F4786" s="614"/>
      <c r="J4786" s="612"/>
      <c r="N4786" s="668"/>
      <c r="P4786" s="618"/>
      <c r="Q4786" s="618"/>
      <c r="R4786" s="618"/>
      <c r="S4786" s="618"/>
      <c r="T4786" s="618"/>
      <c r="U4786" s="618"/>
      <c r="V4786" s="618"/>
      <c r="W4786" s="618"/>
      <c r="X4786" s="618"/>
      <c r="Y4786" s="618"/>
      <c r="Z4786" s="618"/>
      <c r="AC4786" s="619"/>
      <c r="AD4786" s="620"/>
      <c r="AJ4786" s="668"/>
      <c r="AO4786" s="612"/>
      <c r="AP4786" s="612"/>
      <c r="AY4786" s="623"/>
      <c r="BD4786" s="611"/>
      <c r="BG4786" s="624"/>
      <c r="BH4786" s="625"/>
      <c r="BI4786" s="672"/>
      <c r="BO4786" s="612"/>
      <c r="BY4786" s="669"/>
      <c r="CA4786" s="669"/>
    </row>
    <row r="4787" spans="3:79" s="610" customFormat="1">
      <c r="C4787" s="611"/>
      <c r="D4787" s="612"/>
      <c r="E4787" s="613"/>
      <c r="F4787" s="614"/>
      <c r="J4787" s="612"/>
      <c r="N4787" s="668"/>
      <c r="P4787" s="618"/>
      <c r="Q4787" s="618"/>
      <c r="R4787" s="618"/>
      <c r="S4787" s="618"/>
      <c r="T4787" s="618"/>
      <c r="U4787" s="618"/>
      <c r="V4787" s="618"/>
      <c r="W4787" s="618"/>
      <c r="X4787" s="618"/>
      <c r="Y4787" s="618"/>
      <c r="Z4787" s="618"/>
      <c r="AC4787" s="619"/>
      <c r="AD4787" s="620"/>
      <c r="AJ4787" s="668"/>
      <c r="AO4787" s="612"/>
      <c r="AP4787" s="612"/>
      <c r="AY4787" s="623"/>
      <c r="BD4787" s="611"/>
      <c r="BG4787" s="624"/>
      <c r="BH4787" s="625"/>
      <c r="BI4787" s="672"/>
      <c r="BO4787" s="612"/>
      <c r="BY4787" s="669"/>
      <c r="CA4787" s="669"/>
    </row>
    <row r="4788" spans="3:79" s="610" customFormat="1">
      <c r="C4788" s="611"/>
      <c r="D4788" s="612"/>
      <c r="E4788" s="613"/>
      <c r="F4788" s="614"/>
      <c r="J4788" s="612"/>
      <c r="N4788" s="668"/>
      <c r="P4788" s="618"/>
      <c r="Q4788" s="618"/>
      <c r="R4788" s="618"/>
      <c r="S4788" s="618"/>
      <c r="T4788" s="618"/>
      <c r="U4788" s="618"/>
      <c r="V4788" s="618"/>
      <c r="W4788" s="618"/>
      <c r="X4788" s="618"/>
      <c r="Y4788" s="618"/>
      <c r="Z4788" s="618"/>
      <c r="AC4788" s="619"/>
      <c r="AD4788" s="620"/>
      <c r="AJ4788" s="668"/>
      <c r="AO4788" s="612"/>
      <c r="AP4788" s="612"/>
      <c r="AY4788" s="623"/>
      <c r="BD4788" s="611"/>
      <c r="BG4788" s="624"/>
      <c r="BH4788" s="625"/>
      <c r="BI4788" s="672"/>
      <c r="BO4788" s="612"/>
      <c r="BY4788" s="669"/>
      <c r="CA4788" s="669"/>
    </row>
    <row r="4789" spans="3:79" s="610" customFormat="1">
      <c r="C4789" s="611"/>
      <c r="D4789" s="612"/>
      <c r="E4789" s="613"/>
      <c r="F4789" s="614"/>
      <c r="J4789" s="612"/>
      <c r="N4789" s="668"/>
      <c r="P4789" s="618"/>
      <c r="Q4789" s="618"/>
      <c r="R4789" s="618"/>
      <c r="S4789" s="618"/>
      <c r="T4789" s="618"/>
      <c r="U4789" s="618"/>
      <c r="V4789" s="618"/>
      <c r="W4789" s="618"/>
      <c r="X4789" s="618"/>
      <c r="Y4789" s="618"/>
      <c r="Z4789" s="618"/>
      <c r="AC4789" s="619"/>
      <c r="AD4789" s="620"/>
      <c r="AJ4789" s="668"/>
      <c r="AO4789" s="612"/>
      <c r="AP4789" s="612"/>
      <c r="AY4789" s="623"/>
      <c r="BD4789" s="611"/>
      <c r="BG4789" s="624"/>
      <c r="BH4789" s="625"/>
      <c r="BI4789" s="672"/>
      <c r="BO4789" s="612"/>
      <c r="BY4789" s="669"/>
      <c r="CA4789" s="669"/>
    </row>
    <row r="4790" spans="3:79" s="610" customFormat="1">
      <c r="C4790" s="611"/>
      <c r="D4790" s="612"/>
      <c r="E4790" s="613"/>
      <c r="F4790" s="614"/>
      <c r="J4790" s="612"/>
      <c r="N4790" s="668"/>
      <c r="P4790" s="618"/>
      <c r="Q4790" s="618"/>
      <c r="R4790" s="618"/>
      <c r="S4790" s="618"/>
      <c r="T4790" s="618"/>
      <c r="U4790" s="618"/>
      <c r="V4790" s="618"/>
      <c r="W4790" s="618"/>
      <c r="X4790" s="618"/>
      <c r="Y4790" s="618"/>
      <c r="Z4790" s="618"/>
      <c r="AC4790" s="619"/>
      <c r="AD4790" s="620"/>
      <c r="AJ4790" s="668"/>
      <c r="AO4790" s="612"/>
      <c r="AP4790" s="612"/>
      <c r="AY4790" s="623"/>
      <c r="BD4790" s="611"/>
      <c r="BG4790" s="624"/>
      <c r="BH4790" s="625"/>
      <c r="BI4790" s="672"/>
      <c r="BO4790" s="612"/>
      <c r="BY4790" s="669"/>
      <c r="CA4790" s="669"/>
    </row>
    <row r="4791" spans="3:79" s="610" customFormat="1">
      <c r="C4791" s="611"/>
      <c r="D4791" s="612"/>
      <c r="E4791" s="613"/>
      <c r="F4791" s="614"/>
      <c r="J4791" s="612"/>
      <c r="N4791" s="668"/>
      <c r="P4791" s="618"/>
      <c r="Q4791" s="618"/>
      <c r="R4791" s="618"/>
      <c r="S4791" s="618"/>
      <c r="T4791" s="618"/>
      <c r="U4791" s="618"/>
      <c r="V4791" s="618"/>
      <c r="W4791" s="618"/>
      <c r="X4791" s="618"/>
      <c r="Y4791" s="618"/>
      <c r="Z4791" s="618"/>
      <c r="AC4791" s="619"/>
      <c r="AD4791" s="620"/>
      <c r="AJ4791" s="668"/>
      <c r="AO4791" s="612"/>
      <c r="AP4791" s="612"/>
      <c r="AY4791" s="623"/>
      <c r="BD4791" s="611"/>
      <c r="BG4791" s="624"/>
      <c r="BH4791" s="625"/>
      <c r="BI4791" s="672"/>
      <c r="BO4791" s="612"/>
      <c r="BY4791" s="669"/>
      <c r="CA4791" s="669"/>
    </row>
    <row r="4792" spans="3:79" s="610" customFormat="1">
      <c r="C4792" s="611"/>
      <c r="D4792" s="612"/>
      <c r="E4792" s="613"/>
      <c r="F4792" s="614"/>
      <c r="J4792" s="612"/>
      <c r="N4792" s="668"/>
      <c r="P4792" s="618"/>
      <c r="Q4792" s="618"/>
      <c r="R4792" s="618"/>
      <c r="S4792" s="618"/>
      <c r="T4792" s="618"/>
      <c r="U4792" s="618"/>
      <c r="V4792" s="618"/>
      <c r="W4792" s="618"/>
      <c r="X4792" s="618"/>
      <c r="Y4792" s="618"/>
      <c r="Z4792" s="618"/>
      <c r="AC4792" s="619"/>
      <c r="AD4792" s="620"/>
      <c r="AJ4792" s="668"/>
      <c r="AO4792" s="612"/>
      <c r="AP4792" s="612"/>
      <c r="AY4792" s="623"/>
      <c r="BD4792" s="611"/>
      <c r="BG4792" s="624"/>
      <c r="BH4792" s="625"/>
      <c r="BI4792" s="672"/>
      <c r="BO4792" s="612"/>
      <c r="BY4792" s="669"/>
      <c r="CA4792" s="669"/>
    </row>
    <row r="4793" spans="3:79" s="610" customFormat="1">
      <c r="C4793" s="611"/>
      <c r="D4793" s="612"/>
      <c r="E4793" s="613"/>
      <c r="F4793" s="614"/>
      <c r="J4793" s="612"/>
      <c r="N4793" s="668"/>
      <c r="P4793" s="618"/>
      <c r="Q4793" s="618"/>
      <c r="R4793" s="618"/>
      <c r="S4793" s="618"/>
      <c r="T4793" s="618"/>
      <c r="U4793" s="618"/>
      <c r="V4793" s="618"/>
      <c r="W4793" s="618"/>
      <c r="X4793" s="618"/>
      <c r="Y4793" s="618"/>
      <c r="Z4793" s="618"/>
      <c r="AC4793" s="619"/>
      <c r="AD4793" s="620"/>
      <c r="AJ4793" s="668"/>
      <c r="AO4793" s="612"/>
      <c r="AP4793" s="612"/>
      <c r="AY4793" s="623"/>
      <c r="BD4793" s="611"/>
      <c r="BG4793" s="624"/>
      <c r="BH4793" s="625"/>
      <c r="BI4793" s="672"/>
      <c r="BO4793" s="612"/>
      <c r="BY4793" s="669"/>
      <c r="CA4793" s="669"/>
    </row>
    <row r="4794" spans="3:79" s="610" customFormat="1">
      <c r="C4794" s="611"/>
      <c r="D4794" s="612"/>
      <c r="E4794" s="613"/>
      <c r="F4794" s="614"/>
      <c r="J4794" s="612"/>
      <c r="N4794" s="668"/>
      <c r="P4794" s="618"/>
      <c r="Q4794" s="618"/>
      <c r="R4794" s="618"/>
      <c r="S4794" s="618"/>
      <c r="T4794" s="618"/>
      <c r="U4794" s="618"/>
      <c r="V4794" s="618"/>
      <c r="W4794" s="618"/>
      <c r="X4794" s="618"/>
      <c r="Y4794" s="618"/>
      <c r="Z4794" s="618"/>
      <c r="AC4794" s="619"/>
      <c r="AD4794" s="620"/>
      <c r="AJ4794" s="668"/>
      <c r="AO4794" s="612"/>
      <c r="AP4794" s="612"/>
      <c r="AY4794" s="623"/>
      <c r="BD4794" s="611"/>
      <c r="BG4794" s="624"/>
      <c r="BH4794" s="625"/>
      <c r="BI4794" s="672"/>
      <c r="BO4794" s="612"/>
      <c r="BY4794" s="669"/>
      <c r="CA4794" s="669"/>
    </row>
    <row r="4795" spans="3:79" s="610" customFormat="1">
      <c r="C4795" s="611"/>
      <c r="D4795" s="612"/>
      <c r="E4795" s="613"/>
      <c r="F4795" s="614"/>
      <c r="J4795" s="612"/>
      <c r="N4795" s="668"/>
      <c r="P4795" s="618"/>
      <c r="Q4795" s="618"/>
      <c r="R4795" s="618"/>
      <c r="S4795" s="618"/>
      <c r="T4795" s="618"/>
      <c r="U4795" s="618"/>
      <c r="V4795" s="618"/>
      <c r="W4795" s="618"/>
      <c r="X4795" s="618"/>
      <c r="Y4795" s="618"/>
      <c r="Z4795" s="618"/>
      <c r="AC4795" s="619"/>
      <c r="AD4795" s="620"/>
      <c r="AJ4795" s="668"/>
      <c r="AO4795" s="612"/>
      <c r="AP4795" s="612"/>
      <c r="AY4795" s="623"/>
      <c r="BD4795" s="611"/>
      <c r="BG4795" s="624"/>
      <c r="BH4795" s="625"/>
      <c r="BI4795" s="672"/>
      <c r="BO4795" s="612"/>
      <c r="BY4795" s="669"/>
      <c r="CA4795" s="669"/>
    </row>
    <row r="4796" spans="3:79" s="610" customFormat="1">
      <c r="C4796" s="611"/>
      <c r="D4796" s="612"/>
      <c r="E4796" s="613"/>
      <c r="F4796" s="614"/>
      <c r="J4796" s="612"/>
      <c r="N4796" s="668"/>
      <c r="P4796" s="618"/>
      <c r="Q4796" s="618"/>
      <c r="R4796" s="618"/>
      <c r="S4796" s="618"/>
      <c r="T4796" s="618"/>
      <c r="U4796" s="618"/>
      <c r="V4796" s="618"/>
      <c r="W4796" s="618"/>
      <c r="X4796" s="618"/>
      <c r="Y4796" s="618"/>
      <c r="Z4796" s="618"/>
      <c r="AC4796" s="619"/>
      <c r="AD4796" s="620"/>
      <c r="AJ4796" s="668"/>
      <c r="AO4796" s="612"/>
      <c r="AP4796" s="612"/>
      <c r="AY4796" s="623"/>
      <c r="BD4796" s="611"/>
      <c r="BG4796" s="624"/>
      <c r="BH4796" s="625"/>
      <c r="BI4796" s="672"/>
      <c r="BO4796" s="612"/>
      <c r="BY4796" s="669"/>
      <c r="CA4796" s="669"/>
    </row>
    <row r="4797" spans="3:79" s="610" customFormat="1">
      <c r="C4797" s="611"/>
      <c r="D4797" s="612"/>
      <c r="E4797" s="613"/>
      <c r="F4797" s="614"/>
      <c r="J4797" s="612"/>
      <c r="N4797" s="668"/>
      <c r="P4797" s="618"/>
      <c r="Q4797" s="618"/>
      <c r="R4797" s="618"/>
      <c r="S4797" s="618"/>
      <c r="T4797" s="618"/>
      <c r="U4797" s="618"/>
      <c r="V4797" s="618"/>
      <c r="W4797" s="618"/>
      <c r="X4797" s="618"/>
      <c r="Y4797" s="618"/>
      <c r="Z4797" s="618"/>
      <c r="AC4797" s="619"/>
      <c r="AD4797" s="620"/>
      <c r="AJ4797" s="668"/>
      <c r="AO4797" s="612"/>
      <c r="AP4797" s="612"/>
      <c r="AY4797" s="623"/>
      <c r="BD4797" s="611"/>
      <c r="BG4797" s="624"/>
      <c r="BH4797" s="625"/>
      <c r="BI4797" s="672"/>
      <c r="BO4797" s="612"/>
      <c r="BY4797" s="669"/>
      <c r="CA4797" s="669"/>
    </row>
    <row r="4798" spans="3:79" s="610" customFormat="1">
      <c r="C4798" s="611"/>
      <c r="D4798" s="612"/>
      <c r="E4798" s="613"/>
      <c r="F4798" s="614"/>
      <c r="J4798" s="612"/>
      <c r="N4798" s="668"/>
      <c r="P4798" s="618"/>
      <c r="Q4798" s="618"/>
      <c r="R4798" s="618"/>
      <c r="S4798" s="618"/>
      <c r="T4798" s="618"/>
      <c r="U4798" s="618"/>
      <c r="V4798" s="618"/>
      <c r="W4798" s="618"/>
      <c r="X4798" s="618"/>
      <c r="Y4798" s="618"/>
      <c r="Z4798" s="618"/>
      <c r="AC4798" s="619"/>
      <c r="AD4798" s="620"/>
      <c r="AJ4798" s="668"/>
      <c r="AO4798" s="612"/>
      <c r="AP4798" s="612"/>
      <c r="AY4798" s="623"/>
      <c r="BD4798" s="611"/>
      <c r="BG4798" s="624"/>
      <c r="BH4798" s="625"/>
      <c r="BI4798" s="672"/>
      <c r="BO4798" s="612"/>
      <c r="BY4798" s="669"/>
      <c r="CA4798" s="669"/>
    </row>
    <row r="4799" spans="3:79" s="610" customFormat="1">
      <c r="C4799" s="611"/>
      <c r="D4799" s="612"/>
      <c r="E4799" s="613"/>
      <c r="F4799" s="614"/>
      <c r="J4799" s="612"/>
      <c r="N4799" s="668"/>
      <c r="P4799" s="618"/>
      <c r="Q4799" s="618"/>
      <c r="R4799" s="618"/>
      <c r="S4799" s="618"/>
      <c r="T4799" s="618"/>
      <c r="U4799" s="618"/>
      <c r="V4799" s="618"/>
      <c r="W4799" s="618"/>
      <c r="X4799" s="618"/>
      <c r="Y4799" s="618"/>
      <c r="Z4799" s="618"/>
      <c r="AC4799" s="619"/>
      <c r="AD4799" s="620"/>
      <c r="AJ4799" s="668"/>
      <c r="AO4799" s="612"/>
      <c r="AP4799" s="612"/>
      <c r="AY4799" s="623"/>
      <c r="BD4799" s="611"/>
      <c r="BG4799" s="624"/>
      <c r="BH4799" s="625"/>
      <c r="BI4799" s="672"/>
      <c r="BO4799" s="612"/>
      <c r="BY4799" s="669"/>
      <c r="CA4799" s="669"/>
    </row>
    <row r="4800" spans="3:79" s="610" customFormat="1">
      <c r="C4800" s="611"/>
      <c r="D4800" s="612"/>
      <c r="E4800" s="613"/>
      <c r="F4800" s="614"/>
      <c r="J4800" s="612"/>
      <c r="N4800" s="668"/>
      <c r="P4800" s="618"/>
      <c r="Q4800" s="618"/>
      <c r="R4800" s="618"/>
      <c r="S4800" s="618"/>
      <c r="T4800" s="618"/>
      <c r="U4800" s="618"/>
      <c r="V4800" s="618"/>
      <c r="W4800" s="618"/>
      <c r="X4800" s="618"/>
      <c r="Y4800" s="618"/>
      <c r="Z4800" s="618"/>
      <c r="AC4800" s="619"/>
      <c r="AD4800" s="620"/>
      <c r="AJ4800" s="668"/>
      <c r="AO4800" s="612"/>
      <c r="AP4800" s="612"/>
      <c r="AY4800" s="623"/>
      <c r="BD4800" s="611"/>
      <c r="BG4800" s="624"/>
      <c r="BH4800" s="625"/>
      <c r="BI4800" s="672"/>
      <c r="BO4800" s="612"/>
      <c r="BY4800" s="669"/>
      <c r="CA4800" s="669"/>
    </row>
    <row r="4801" spans="3:79" s="610" customFormat="1">
      <c r="C4801" s="611"/>
      <c r="D4801" s="612"/>
      <c r="E4801" s="613"/>
      <c r="F4801" s="614"/>
      <c r="J4801" s="612"/>
      <c r="N4801" s="668"/>
      <c r="P4801" s="618"/>
      <c r="Q4801" s="618"/>
      <c r="R4801" s="618"/>
      <c r="S4801" s="618"/>
      <c r="T4801" s="618"/>
      <c r="U4801" s="618"/>
      <c r="V4801" s="618"/>
      <c r="W4801" s="618"/>
      <c r="X4801" s="618"/>
      <c r="Y4801" s="618"/>
      <c r="Z4801" s="618"/>
      <c r="AC4801" s="619"/>
      <c r="AD4801" s="620"/>
      <c r="AJ4801" s="668"/>
      <c r="AO4801" s="612"/>
      <c r="AP4801" s="612"/>
      <c r="AY4801" s="623"/>
      <c r="BD4801" s="611"/>
      <c r="BG4801" s="624"/>
      <c r="BH4801" s="625"/>
      <c r="BI4801" s="672"/>
      <c r="BO4801" s="612"/>
      <c r="BY4801" s="669"/>
      <c r="CA4801" s="669"/>
    </row>
    <row r="4802" spans="3:79" s="610" customFormat="1">
      <c r="C4802" s="611"/>
      <c r="D4802" s="612"/>
      <c r="E4802" s="613"/>
      <c r="F4802" s="614"/>
      <c r="J4802" s="612"/>
      <c r="N4802" s="668"/>
      <c r="P4802" s="618"/>
      <c r="Q4802" s="618"/>
      <c r="R4802" s="618"/>
      <c r="S4802" s="618"/>
      <c r="T4802" s="618"/>
      <c r="U4802" s="618"/>
      <c r="V4802" s="618"/>
      <c r="W4802" s="618"/>
      <c r="X4802" s="618"/>
      <c r="Y4802" s="618"/>
      <c r="Z4802" s="618"/>
      <c r="AC4802" s="619"/>
      <c r="AD4802" s="620"/>
      <c r="AJ4802" s="668"/>
      <c r="AO4802" s="612"/>
      <c r="AP4802" s="612"/>
      <c r="AY4802" s="623"/>
      <c r="BD4802" s="611"/>
      <c r="BG4802" s="624"/>
      <c r="BH4802" s="625"/>
      <c r="BI4802" s="672"/>
      <c r="BO4802" s="612"/>
      <c r="BY4802" s="669"/>
      <c r="CA4802" s="669"/>
    </row>
    <row r="4803" spans="3:79" s="610" customFormat="1">
      <c r="C4803" s="611"/>
      <c r="D4803" s="612"/>
      <c r="E4803" s="613"/>
      <c r="F4803" s="614"/>
      <c r="J4803" s="612"/>
      <c r="N4803" s="668"/>
      <c r="P4803" s="618"/>
      <c r="Q4803" s="618"/>
      <c r="R4803" s="618"/>
      <c r="S4803" s="618"/>
      <c r="T4803" s="618"/>
      <c r="U4803" s="618"/>
      <c r="V4803" s="618"/>
      <c r="W4803" s="618"/>
      <c r="X4803" s="618"/>
      <c r="Y4803" s="618"/>
      <c r="Z4803" s="618"/>
      <c r="AC4803" s="619"/>
      <c r="AD4803" s="620"/>
      <c r="AJ4803" s="668"/>
      <c r="AO4803" s="612"/>
      <c r="AP4803" s="612"/>
      <c r="AY4803" s="623"/>
      <c r="BD4803" s="611"/>
      <c r="BG4803" s="624"/>
      <c r="BH4803" s="625"/>
      <c r="BI4803" s="672"/>
      <c r="BO4803" s="612"/>
      <c r="BY4803" s="669"/>
      <c r="CA4803" s="669"/>
    </row>
    <row r="4804" spans="3:79" s="610" customFormat="1">
      <c r="C4804" s="611"/>
      <c r="D4804" s="612"/>
      <c r="E4804" s="613"/>
      <c r="F4804" s="614"/>
      <c r="J4804" s="612"/>
      <c r="N4804" s="668"/>
      <c r="P4804" s="618"/>
      <c r="Q4804" s="618"/>
      <c r="R4804" s="618"/>
      <c r="S4804" s="618"/>
      <c r="T4804" s="618"/>
      <c r="U4804" s="618"/>
      <c r="V4804" s="618"/>
      <c r="W4804" s="618"/>
      <c r="X4804" s="618"/>
      <c r="Y4804" s="618"/>
      <c r="Z4804" s="618"/>
      <c r="AC4804" s="619"/>
      <c r="AD4804" s="620"/>
      <c r="AJ4804" s="668"/>
      <c r="AO4804" s="612"/>
      <c r="AP4804" s="612"/>
      <c r="AY4804" s="623"/>
      <c r="BD4804" s="611"/>
      <c r="BG4804" s="624"/>
      <c r="BH4804" s="625"/>
      <c r="BI4804" s="672"/>
      <c r="BO4804" s="612"/>
      <c r="BY4804" s="669"/>
      <c r="CA4804" s="669"/>
    </row>
    <row r="4805" spans="3:79" s="610" customFormat="1">
      <c r="C4805" s="611"/>
      <c r="D4805" s="612"/>
      <c r="E4805" s="613"/>
      <c r="F4805" s="614"/>
      <c r="J4805" s="612"/>
      <c r="N4805" s="668"/>
      <c r="P4805" s="618"/>
      <c r="Q4805" s="618"/>
      <c r="R4805" s="618"/>
      <c r="S4805" s="618"/>
      <c r="T4805" s="618"/>
      <c r="U4805" s="618"/>
      <c r="V4805" s="618"/>
      <c r="W4805" s="618"/>
      <c r="X4805" s="618"/>
      <c r="Y4805" s="618"/>
      <c r="Z4805" s="618"/>
      <c r="AC4805" s="619"/>
      <c r="AD4805" s="620"/>
      <c r="AJ4805" s="668"/>
      <c r="AO4805" s="612"/>
      <c r="AP4805" s="612"/>
      <c r="AY4805" s="623"/>
      <c r="BD4805" s="611"/>
      <c r="BG4805" s="624"/>
      <c r="BH4805" s="625"/>
      <c r="BI4805" s="672"/>
      <c r="BO4805" s="612"/>
      <c r="BY4805" s="669"/>
      <c r="CA4805" s="669"/>
    </row>
    <row r="4806" spans="3:79" s="610" customFormat="1">
      <c r="C4806" s="611"/>
      <c r="D4806" s="612"/>
      <c r="E4806" s="613"/>
      <c r="F4806" s="614"/>
      <c r="J4806" s="612"/>
      <c r="N4806" s="668"/>
      <c r="P4806" s="618"/>
      <c r="Q4806" s="618"/>
      <c r="R4806" s="618"/>
      <c r="S4806" s="618"/>
      <c r="T4806" s="618"/>
      <c r="U4806" s="618"/>
      <c r="V4806" s="618"/>
      <c r="W4806" s="618"/>
      <c r="X4806" s="618"/>
      <c r="Y4806" s="618"/>
      <c r="Z4806" s="618"/>
      <c r="AC4806" s="619"/>
      <c r="AD4806" s="620"/>
      <c r="AJ4806" s="668"/>
      <c r="AO4806" s="612"/>
      <c r="AP4806" s="612"/>
      <c r="AY4806" s="623"/>
      <c r="BD4806" s="611"/>
      <c r="BG4806" s="624"/>
      <c r="BH4806" s="625"/>
      <c r="BI4806" s="672"/>
      <c r="BO4806" s="612"/>
      <c r="BY4806" s="669"/>
      <c r="CA4806" s="669"/>
    </row>
    <row r="4807" spans="3:79" s="610" customFormat="1">
      <c r="C4807" s="611"/>
      <c r="D4807" s="612"/>
      <c r="E4807" s="613"/>
      <c r="F4807" s="614"/>
      <c r="J4807" s="612"/>
      <c r="N4807" s="668"/>
      <c r="P4807" s="618"/>
      <c r="Q4807" s="618"/>
      <c r="R4807" s="618"/>
      <c r="S4807" s="618"/>
      <c r="T4807" s="618"/>
      <c r="U4807" s="618"/>
      <c r="V4807" s="618"/>
      <c r="W4807" s="618"/>
      <c r="X4807" s="618"/>
      <c r="Y4807" s="618"/>
      <c r="Z4807" s="618"/>
      <c r="AC4807" s="619"/>
      <c r="AD4807" s="620"/>
      <c r="AJ4807" s="668"/>
      <c r="AO4807" s="612"/>
      <c r="AP4807" s="612"/>
      <c r="AY4807" s="623"/>
      <c r="BD4807" s="611"/>
      <c r="BG4807" s="624"/>
      <c r="BH4807" s="625"/>
      <c r="BI4807" s="672"/>
      <c r="BO4807" s="612"/>
      <c r="BY4807" s="669"/>
      <c r="CA4807" s="669"/>
    </row>
    <row r="4808" spans="3:79" s="610" customFormat="1">
      <c r="C4808" s="611"/>
      <c r="D4808" s="612"/>
      <c r="E4808" s="613"/>
      <c r="F4808" s="614"/>
      <c r="J4808" s="612"/>
      <c r="N4808" s="668"/>
      <c r="P4808" s="618"/>
      <c r="Q4808" s="618"/>
      <c r="R4808" s="618"/>
      <c r="S4808" s="618"/>
      <c r="T4808" s="618"/>
      <c r="U4808" s="618"/>
      <c r="V4808" s="618"/>
      <c r="W4808" s="618"/>
      <c r="X4808" s="618"/>
      <c r="Y4808" s="618"/>
      <c r="Z4808" s="618"/>
      <c r="AC4808" s="619"/>
      <c r="AD4808" s="620"/>
      <c r="AJ4808" s="668"/>
      <c r="AO4808" s="612"/>
      <c r="AP4808" s="612"/>
      <c r="AY4808" s="623"/>
      <c r="BD4808" s="611"/>
      <c r="BG4808" s="624"/>
      <c r="BH4808" s="625"/>
      <c r="BI4808" s="672"/>
      <c r="BO4808" s="612"/>
      <c r="BY4808" s="669"/>
      <c r="CA4808" s="669"/>
    </row>
    <row r="4809" spans="3:79" s="610" customFormat="1">
      <c r="C4809" s="611"/>
      <c r="D4809" s="612"/>
      <c r="E4809" s="613"/>
      <c r="F4809" s="614"/>
      <c r="J4809" s="612"/>
      <c r="N4809" s="668"/>
      <c r="P4809" s="618"/>
      <c r="Q4809" s="618"/>
      <c r="R4809" s="618"/>
      <c r="S4809" s="618"/>
      <c r="T4809" s="618"/>
      <c r="U4809" s="618"/>
      <c r="V4809" s="618"/>
      <c r="W4809" s="618"/>
      <c r="X4809" s="618"/>
      <c r="Y4809" s="618"/>
      <c r="Z4809" s="618"/>
      <c r="AC4809" s="619"/>
      <c r="AD4809" s="620"/>
      <c r="AJ4809" s="668"/>
      <c r="AO4809" s="612"/>
      <c r="AP4809" s="612"/>
      <c r="AY4809" s="623"/>
      <c r="BD4809" s="611"/>
      <c r="BG4809" s="624"/>
      <c r="BH4809" s="625"/>
      <c r="BI4809" s="672"/>
      <c r="BO4809" s="612"/>
      <c r="BY4809" s="669"/>
      <c r="CA4809" s="669"/>
    </row>
    <row r="4810" spans="3:79" s="610" customFormat="1">
      <c r="C4810" s="611"/>
      <c r="D4810" s="612"/>
      <c r="E4810" s="613"/>
      <c r="F4810" s="614"/>
      <c r="J4810" s="612"/>
      <c r="N4810" s="668"/>
      <c r="P4810" s="618"/>
      <c r="Q4810" s="618"/>
      <c r="R4810" s="618"/>
      <c r="S4810" s="618"/>
      <c r="T4810" s="618"/>
      <c r="U4810" s="618"/>
      <c r="V4810" s="618"/>
      <c r="W4810" s="618"/>
      <c r="X4810" s="618"/>
      <c r="Y4810" s="618"/>
      <c r="Z4810" s="618"/>
      <c r="AC4810" s="619"/>
      <c r="AD4810" s="620"/>
      <c r="AJ4810" s="668"/>
      <c r="AO4810" s="612"/>
      <c r="AP4810" s="612"/>
      <c r="AY4810" s="623"/>
      <c r="BD4810" s="611"/>
      <c r="BG4810" s="624"/>
      <c r="BH4810" s="625"/>
      <c r="BI4810" s="672"/>
      <c r="BO4810" s="612"/>
      <c r="BY4810" s="669"/>
      <c r="CA4810" s="669"/>
    </row>
    <row r="4811" spans="3:79" s="610" customFormat="1">
      <c r="C4811" s="611"/>
      <c r="D4811" s="612"/>
      <c r="E4811" s="613"/>
      <c r="F4811" s="614"/>
      <c r="J4811" s="612"/>
      <c r="N4811" s="668"/>
      <c r="P4811" s="618"/>
      <c r="Q4811" s="618"/>
      <c r="R4811" s="618"/>
      <c r="S4811" s="618"/>
      <c r="T4811" s="618"/>
      <c r="U4811" s="618"/>
      <c r="V4811" s="618"/>
      <c r="W4811" s="618"/>
      <c r="X4811" s="618"/>
      <c r="Y4811" s="618"/>
      <c r="Z4811" s="618"/>
      <c r="AC4811" s="619"/>
      <c r="AD4811" s="620"/>
      <c r="AJ4811" s="668"/>
      <c r="AO4811" s="612"/>
      <c r="AP4811" s="612"/>
      <c r="AY4811" s="623"/>
      <c r="BD4811" s="611"/>
      <c r="BG4811" s="624"/>
      <c r="BH4811" s="625"/>
      <c r="BI4811" s="672"/>
      <c r="BO4811" s="612"/>
      <c r="BY4811" s="669"/>
      <c r="CA4811" s="669"/>
    </row>
    <row r="4812" spans="3:79" s="610" customFormat="1">
      <c r="C4812" s="611"/>
      <c r="D4812" s="612"/>
      <c r="E4812" s="613"/>
      <c r="F4812" s="614"/>
      <c r="J4812" s="612"/>
      <c r="N4812" s="668"/>
      <c r="P4812" s="618"/>
      <c r="Q4812" s="618"/>
      <c r="R4812" s="618"/>
      <c r="S4812" s="618"/>
      <c r="T4812" s="618"/>
      <c r="U4812" s="618"/>
      <c r="V4812" s="618"/>
      <c r="W4812" s="618"/>
      <c r="X4812" s="618"/>
      <c r="Y4812" s="618"/>
      <c r="Z4812" s="618"/>
      <c r="AC4812" s="619"/>
      <c r="AD4812" s="620"/>
      <c r="AJ4812" s="668"/>
      <c r="AO4812" s="612"/>
      <c r="AP4812" s="612"/>
      <c r="AY4812" s="623"/>
      <c r="BD4812" s="611"/>
      <c r="BG4812" s="624"/>
      <c r="BH4812" s="625"/>
      <c r="BI4812" s="672"/>
      <c r="BO4812" s="612"/>
      <c r="BY4812" s="669"/>
      <c r="CA4812" s="669"/>
    </row>
    <row r="4813" spans="3:79" s="610" customFormat="1">
      <c r="C4813" s="611"/>
      <c r="D4813" s="612"/>
      <c r="E4813" s="613"/>
      <c r="F4813" s="614"/>
      <c r="J4813" s="612"/>
      <c r="N4813" s="668"/>
      <c r="P4813" s="618"/>
      <c r="Q4813" s="618"/>
      <c r="R4813" s="618"/>
      <c r="S4813" s="618"/>
      <c r="T4813" s="618"/>
      <c r="U4813" s="618"/>
      <c r="V4813" s="618"/>
      <c r="W4813" s="618"/>
      <c r="X4813" s="618"/>
      <c r="Y4813" s="618"/>
      <c r="Z4813" s="618"/>
      <c r="AC4813" s="619"/>
      <c r="AD4813" s="620"/>
      <c r="AJ4813" s="668"/>
      <c r="AO4813" s="612"/>
      <c r="AP4813" s="612"/>
      <c r="AY4813" s="623"/>
      <c r="BD4813" s="611"/>
      <c r="BG4813" s="624"/>
      <c r="BH4813" s="625"/>
      <c r="BI4813" s="672"/>
      <c r="BO4813" s="612"/>
      <c r="BY4813" s="669"/>
      <c r="CA4813" s="669"/>
    </row>
    <row r="4814" spans="3:79" s="610" customFormat="1">
      <c r="C4814" s="611"/>
      <c r="D4814" s="612"/>
      <c r="E4814" s="613"/>
      <c r="F4814" s="614"/>
      <c r="J4814" s="612"/>
      <c r="N4814" s="668"/>
      <c r="P4814" s="618"/>
      <c r="Q4814" s="618"/>
      <c r="R4814" s="618"/>
      <c r="S4814" s="618"/>
      <c r="T4814" s="618"/>
      <c r="U4814" s="618"/>
      <c r="V4814" s="618"/>
      <c r="W4814" s="618"/>
      <c r="X4814" s="618"/>
      <c r="Y4814" s="618"/>
      <c r="Z4814" s="618"/>
      <c r="AC4814" s="619"/>
      <c r="AD4814" s="620"/>
      <c r="AJ4814" s="668"/>
      <c r="AO4814" s="612"/>
      <c r="AP4814" s="612"/>
      <c r="AY4814" s="623"/>
      <c r="BD4814" s="611"/>
      <c r="BG4814" s="624"/>
      <c r="BH4814" s="625"/>
      <c r="BI4814" s="672"/>
      <c r="BO4814" s="612"/>
      <c r="BY4814" s="669"/>
      <c r="CA4814" s="669"/>
    </row>
    <row r="4815" spans="3:79" s="610" customFormat="1">
      <c r="C4815" s="611"/>
      <c r="D4815" s="612"/>
      <c r="E4815" s="613"/>
      <c r="F4815" s="614"/>
      <c r="J4815" s="612"/>
      <c r="N4815" s="668"/>
      <c r="P4815" s="618"/>
      <c r="Q4815" s="618"/>
      <c r="R4815" s="618"/>
      <c r="S4815" s="618"/>
      <c r="T4815" s="618"/>
      <c r="U4815" s="618"/>
      <c r="V4815" s="618"/>
      <c r="W4815" s="618"/>
      <c r="X4815" s="618"/>
      <c r="Y4815" s="618"/>
      <c r="Z4815" s="618"/>
      <c r="AC4815" s="619"/>
      <c r="AD4815" s="620"/>
      <c r="AJ4815" s="668"/>
      <c r="AO4815" s="612"/>
      <c r="AP4815" s="612"/>
      <c r="AY4815" s="623"/>
      <c r="BD4815" s="611"/>
      <c r="BG4815" s="624"/>
      <c r="BH4815" s="625"/>
      <c r="BI4815" s="672"/>
      <c r="BO4815" s="612"/>
      <c r="BY4815" s="669"/>
      <c r="CA4815" s="669"/>
    </row>
    <row r="4816" spans="3:79" s="610" customFormat="1">
      <c r="C4816" s="611"/>
      <c r="D4816" s="612"/>
      <c r="E4816" s="613"/>
      <c r="F4816" s="614"/>
      <c r="J4816" s="612"/>
      <c r="N4816" s="668"/>
      <c r="P4816" s="618"/>
      <c r="Q4816" s="618"/>
      <c r="R4816" s="618"/>
      <c r="S4816" s="618"/>
      <c r="T4816" s="618"/>
      <c r="U4816" s="618"/>
      <c r="V4816" s="618"/>
      <c r="W4816" s="618"/>
      <c r="X4816" s="618"/>
      <c r="Y4816" s="618"/>
      <c r="Z4816" s="618"/>
      <c r="AC4816" s="619"/>
      <c r="AD4816" s="620"/>
      <c r="AJ4816" s="668"/>
      <c r="AO4816" s="612"/>
      <c r="AP4816" s="612"/>
      <c r="AY4816" s="623"/>
      <c r="BD4816" s="611"/>
      <c r="BG4816" s="624"/>
      <c r="BH4816" s="625"/>
      <c r="BI4816" s="672"/>
      <c r="BO4816" s="612"/>
      <c r="BY4816" s="669"/>
      <c r="CA4816" s="669"/>
    </row>
    <row r="4817" spans="3:79" s="610" customFormat="1">
      <c r="C4817" s="611"/>
      <c r="D4817" s="612"/>
      <c r="E4817" s="613"/>
      <c r="F4817" s="614"/>
      <c r="J4817" s="612"/>
      <c r="N4817" s="668"/>
      <c r="P4817" s="618"/>
      <c r="Q4817" s="618"/>
      <c r="R4817" s="618"/>
      <c r="S4817" s="618"/>
      <c r="T4817" s="618"/>
      <c r="U4817" s="618"/>
      <c r="V4817" s="618"/>
      <c r="W4817" s="618"/>
      <c r="X4817" s="618"/>
      <c r="Y4817" s="618"/>
      <c r="Z4817" s="618"/>
      <c r="AC4817" s="619"/>
      <c r="AD4817" s="620"/>
      <c r="AJ4817" s="668"/>
      <c r="AO4817" s="612"/>
      <c r="AP4817" s="612"/>
      <c r="AY4817" s="623"/>
      <c r="BD4817" s="611"/>
      <c r="BG4817" s="624"/>
      <c r="BH4817" s="625"/>
      <c r="BI4817" s="672"/>
      <c r="BO4817" s="612"/>
      <c r="BY4817" s="669"/>
      <c r="CA4817" s="669"/>
    </row>
    <row r="4818" spans="3:79" s="610" customFormat="1">
      <c r="C4818" s="611"/>
      <c r="D4818" s="612"/>
      <c r="E4818" s="613"/>
      <c r="F4818" s="614"/>
      <c r="J4818" s="612"/>
      <c r="N4818" s="668"/>
      <c r="P4818" s="618"/>
      <c r="Q4818" s="618"/>
      <c r="R4818" s="618"/>
      <c r="S4818" s="618"/>
      <c r="T4818" s="618"/>
      <c r="U4818" s="618"/>
      <c r="V4818" s="618"/>
      <c r="W4818" s="618"/>
      <c r="X4818" s="618"/>
      <c r="Y4818" s="618"/>
      <c r="Z4818" s="618"/>
      <c r="AC4818" s="619"/>
      <c r="AD4818" s="620"/>
      <c r="AJ4818" s="668"/>
      <c r="AO4818" s="612"/>
      <c r="AP4818" s="612"/>
      <c r="AY4818" s="623"/>
      <c r="BD4818" s="611"/>
      <c r="BG4818" s="624"/>
      <c r="BH4818" s="625"/>
      <c r="BI4818" s="672"/>
      <c r="BO4818" s="612"/>
      <c r="BY4818" s="669"/>
      <c r="CA4818" s="669"/>
    </row>
    <row r="4819" spans="3:79" s="610" customFormat="1">
      <c r="C4819" s="611"/>
      <c r="D4819" s="612"/>
      <c r="E4819" s="613"/>
      <c r="F4819" s="614"/>
      <c r="J4819" s="612"/>
      <c r="N4819" s="668"/>
      <c r="P4819" s="618"/>
      <c r="Q4819" s="618"/>
      <c r="R4819" s="618"/>
      <c r="S4819" s="618"/>
      <c r="T4819" s="618"/>
      <c r="U4819" s="618"/>
      <c r="V4819" s="618"/>
      <c r="W4819" s="618"/>
      <c r="X4819" s="618"/>
      <c r="Y4819" s="618"/>
      <c r="Z4819" s="618"/>
      <c r="AC4819" s="619"/>
      <c r="AD4819" s="620"/>
      <c r="AJ4819" s="668"/>
      <c r="AO4819" s="612"/>
      <c r="AP4819" s="612"/>
      <c r="AY4819" s="623"/>
      <c r="BD4819" s="611"/>
      <c r="BG4819" s="624"/>
      <c r="BH4819" s="625"/>
      <c r="BI4819" s="672"/>
      <c r="BO4819" s="612"/>
      <c r="BY4819" s="669"/>
      <c r="CA4819" s="669"/>
    </row>
    <row r="4820" spans="3:79" s="610" customFormat="1">
      <c r="C4820" s="611"/>
      <c r="D4820" s="612"/>
      <c r="E4820" s="613"/>
      <c r="F4820" s="614"/>
      <c r="J4820" s="612"/>
      <c r="N4820" s="668"/>
      <c r="P4820" s="618"/>
      <c r="Q4820" s="618"/>
      <c r="R4820" s="618"/>
      <c r="S4820" s="618"/>
      <c r="T4820" s="618"/>
      <c r="U4820" s="618"/>
      <c r="V4820" s="618"/>
      <c r="W4820" s="618"/>
      <c r="X4820" s="618"/>
      <c r="Y4820" s="618"/>
      <c r="Z4820" s="618"/>
      <c r="AC4820" s="619"/>
      <c r="AD4820" s="620"/>
      <c r="AJ4820" s="668"/>
      <c r="AO4820" s="612"/>
      <c r="AP4820" s="612"/>
      <c r="AY4820" s="623"/>
      <c r="BD4820" s="611"/>
      <c r="BG4820" s="624"/>
      <c r="BH4820" s="625"/>
      <c r="BI4820" s="672"/>
      <c r="BO4820" s="612"/>
      <c r="BY4820" s="669"/>
      <c r="CA4820" s="669"/>
    </row>
    <row r="4821" spans="3:79" s="610" customFormat="1">
      <c r="C4821" s="611"/>
      <c r="D4821" s="612"/>
      <c r="E4821" s="613"/>
      <c r="F4821" s="614"/>
      <c r="J4821" s="612"/>
      <c r="N4821" s="668"/>
      <c r="P4821" s="618"/>
      <c r="Q4821" s="618"/>
      <c r="R4821" s="618"/>
      <c r="S4821" s="618"/>
      <c r="T4821" s="618"/>
      <c r="U4821" s="618"/>
      <c r="V4821" s="618"/>
      <c r="W4821" s="618"/>
      <c r="X4821" s="618"/>
      <c r="Y4821" s="618"/>
      <c r="Z4821" s="618"/>
      <c r="AC4821" s="619"/>
      <c r="AD4821" s="620"/>
      <c r="AJ4821" s="668"/>
      <c r="AO4821" s="612"/>
      <c r="AP4821" s="612"/>
      <c r="AY4821" s="623"/>
      <c r="BD4821" s="611"/>
      <c r="BG4821" s="624"/>
      <c r="BH4821" s="625"/>
      <c r="BI4821" s="672"/>
      <c r="BO4821" s="612"/>
      <c r="BY4821" s="669"/>
      <c r="CA4821" s="669"/>
    </row>
    <row r="4822" spans="3:79" s="610" customFormat="1">
      <c r="C4822" s="611"/>
      <c r="D4822" s="612"/>
      <c r="E4822" s="613"/>
      <c r="F4822" s="614"/>
      <c r="J4822" s="612"/>
      <c r="N4822" s="668"/>
      <c r="P4822" s="618"/>
      <c r="Q4822" s="618"/>
      <c r="R4822" s="618"/>
      <c r="S4822" s="618"/>
      <c r="T4822" s="618"/>
      <c r="U4822" s="618"/>
      <c r="V4822" s="618"/>
      <c r="W4822" s="618"/>
      <c r="X4822" s="618"/>
      <c r="Y4822" s="618"/>
      <c r="Z4822" s="618"/>
      <c r="AC4822" s="619"/>
      <c r="AD4822" s="620"/>
      <c r="AJ4822" s="668"/>
      <c r="AO4822" s="612"/>
      <c r="AP4822" s="612"/>
      <c r="AY4822" s="623"/>
      <c r="BD4822" s="611"/>
      <c r="BG4822" s="624"/>
      <c r="BH4822" s="625"/>
      <c r="BI4822" s="672"/>
      <c r="BO4822" s="612"/>
      <c r="BY4822" s="669"/>
      <c r="CA4822" s="669"/>
    </row>
    <row r="4823" spans="3:79" s="610" customFormat="1">
      <c r="C4823" s="611"/>
      <c r="D4823" s="612"/>
      <c r="E4823" s="613"/>
      <c r="F4823" s="614"/>
      <c r="J4823" s="612"/>
      <c r="N4823" s="668"/>
      <c r="P4823" s="618"/>
      <c r="Q4823" s="618"/>
      <c r="R4823" s="618"/>
      <c r="S4823" s="618"/>
      <c r="T4823" s="618"/>
      <c r="U4823" s="618"/>
      <c r="V4823" s="618"/>
      <c r="W4823" s="618"/>
      <c r="X4823" s="618"/>
      <c r="Y4823" s="618"/>
      <c r="Z4823" s="618"/>
      <c r="AC4823" s="619"/>
      <c r="AD4823" s="620"/>
      <c r="AJ4823" s="668"/>
      <c r="AO4823" s="612"/>
      <c r="AP4823" s="612"/>
      <c r="AY4823" s="623"/>
      <c r="BD4823" s="611"/>
      <c r="BG4823" s="624"/>
      <c r="BH4823" s="625"/>
      <c r="BI4823" s="672"/>
      <c r="BO4823" s="612"/>
      <c r="BY4823" s="669"/>
      <c r="CA4823" s="669"/>
    </row>
    <row r="4824" spans="3:79" s="610" customFormat="1">
      <c r="C4824" s="611"/>
      <c r="D4824" s="612"/>
      <c r="E4824" s="613"/>
      <c r="F4824" s="614"/>
      <c r="J4824" s="612"/>
      <c r="N4824" s="668"/>
      <c r="P4824" s="618"/>
      <c r="Q4824" s="618"/>
      <c r="R4824" s="618"/>
      <c r="S4824" s="618"/>
      <c r="T4824" s="618"/>
      <c r="U4824" s="618"/>
      <c r="V4824" s="618"/>
      <c r="W4824" s="618"/>
      <c r="X4824" s="618"/>
      <c r="Y4824" s="618"/>
      <c r="Z4824" s="618"/>
      <c r="AC4824" s="619"/>
      <c r="AD4824" s="620"/>
      <c r="AJ4824" s="668"/>
      <c r="AO4824" s="612"/>
      <c r="AP4824" s="612"/>
      <c r="AY4824" s="623"/>
      <c r="BD4824" s="611"/>
      <c r="BG4824" s="624"/>
      <c r="BH4824" s="625"/>
      <c r="BI4824" s="672"/>
      <c r="BO4824" s="612"/>
      <c r="BY4824" s="669"/>
      <c r="CA4824" s="669"/>
    </row>
    <row r="4825" spans="3:79" s="610" customFormat="1">
      <c r="C4825" s="611"/>
      <c r="D4825" s="612"/>
      <c r="E4825" s="613"/>
      <c r="F4825" s="614"/>
      <c r="J4825" s="612"/>
      <c r="N4825" s="668"/>
      <c r="P4825" s="618"/>
      <c r="Q4825" s="618"/>
      <c r="R4825" s="618"/>
      <c r="S4825" s="618"/>
      <c r="T4825" s="618"/>
      <c r="U4825" s="618"/>
      <c r="V4825" s="618"/>
      <c r="W4825" s="618"/>
      <c r="X4825" s="618"/>
      <c r="Y4825" s="618"/>
      <c r="Z4825" s="618"/>
      <c r="AC4825" s="619"/>
      <c r="AD4825" s="620"/>
      <c r="AJ4825" s="668"/>
      <c r="AO4825" s="612"/>
      <c r="AP4825" s="612"/>
      <c r="AY4825" s="623"/>
      <c r="BD4825" s="611"/>
      <c r="BG4825" s="624"/>
      <c r="BH4825" s="625"/>
      <c r="BI4825" s="672"/>
      <c r="BO4825" s="612"/>
      <c r="BY4825" s="669"/>
      <c r="CA4825" s="669"/>
    </row>
    <row r="4826" spans="3:79" s="610" customFormat="1">
      <c r="C4826" s="611"/>
      <c r="D4826" s="612"/>
      <c r="E4826" s="613"/>
      <c r="F4826" s="614"/>
      <c r="J4826" s="612"/>
      <c r="N4826" s="668"/>
      <c r="P4826" s="618"/>
      <c r="Q4826" s="618"/>
      <c r="R4826" s="618"/>
      <c r="S4826" s="618"/>
      <c r="T4826" s="618"/>
      <c r="U4826" s="618"/>
      <c r="V4826" s="618"/>
      <c r="W4826" s="618"/>
      <c r="X4826" s="618"/>
      <c r="Y4826" s="618"/>
      <c r="Z4826" s="618"/>
      <c r="AC4826" s="619"/>
      <c r="AD4826" s="620"/>
      <c r="AJ4826" s="668"/>
      <c r="AO4826" s="612"/>
      <c r="AP4826" s="612"/>
      <c r="AY4826" s="623"/>
      <c r="BD4826" s="611"/>
      <c r="BG4826" s="624"/>
      <c r="BH4826" s="625"/>
      <c r="BI4826" s="672"/>
      <c r="BO4826" s="612"/>
      <c r="BY4826" s="669"/>
      <c r="CA4826" s="669"/>
    </row>
    <row r="4827" spans="3:79" s="610" customFormat="1">
      <c r="C4827" s="611"/>
      <c r="D4827" s="612"/>
      <c r="E4827" s="613"/>
      <c r="F4827" s="614"/>
      <c r="J4827" s="612"/>
      <c r="N4827" s="668"/>
      <c r="P4827" s="618"/>
      <c r="Q4827" s="618"/>
      <c r="R4827" s="618"/>
      <c r="S4827" s="618"/>
      <c r="T4827" s="618"/>
      <c r="U4827" s="618"/>
      <c r="V4827" s="618"/>
      <c r="W4827" s="618"/>
      <c r="X4827" s="618"/>
      <c r="Y4827" s="618"/>
      <c r="Z4827" s="618"/>
      <c r="AC4827" s="619"/>
      <c r="AD4827" s="620"/>
      <c r="AJ4827" s="668"/>
      <c r="AO4827" s="612"/>
      <c r="AP4827" s="612"/>
      <c r="AY4827" s="623"/>
      <c r="BD4827" s="611"/>
      <c r="BG4827" s="624"/>
      <c r="BH4827" s="625"/>
      <c r="BI4827" s="672"/>
      <c r="BO4827" s="612"/>
      <c r="BY4827" s="669"/>
      <c r="CA4827" s="669"/>
    </row>
    <row r="4828" spans="3:79" s="610" customFormat="1">
      <c r="C4828" s="611"/>
      <c r="D4828" s="612"/>
      <c r="E4828" s="613"/>
      <c r="F4828" s="614"/>
      <c r="J4828" s="612"/>
      <c r="N4828" s="668"/>
      <c r="P4828" s="618"/>
      <c r="Q4828" s="618"/>
      <c r="R4828" s="618"/>
      <c r="S4828" s="618"/>
      <c r="T4828" s="618"/>
      <c r="U4828" s="618"/>
      <c r="V4828" s="618"/>
      <c r="W4828" s="618"/>
      <c r="X4828" s="618"/>
      <c r="Y4828" s="618"/>
      <c r="Z4828" s="618"/>
      <c r="AC4828" s="619"/>
      <c r="AD4828" s="620"/>
      <c r="AJ4828" s="668"/>
      <c r="AO4828" s="612"/>
      <c r="AP4828" s="612"/>
      <c r="AY4828" s="623"/>
      <c r="BD4828" s="611"/>
      <c r="BG4828" s="624"/>
      <c r="BH4828" s="625"/>
      <c r="BI4828" s="672"/>
      <c r="BO4828" s="612"/>
      <c r="BY4828" s="669"/>
      <c r="CA4828" s="669"/>
    </row>
    <row r="4829" spans="3:79" s="610" customFormat="1">
      <c r="C4829" s="611"/>
      <c r="D4829" s="612"/>
      <c r="E4829" s="613"/>
      <c r="F4829" s="614"/>
      <c r="J4829" s="612"/>
      <c r="N4829" s="668"/>
      <c r="P4829" s="618"/>
      <c r="Q4829" s="618"/>
      <c r="R4829" s="618"/>
      <c r="S4829" s="618"/>
      <c r="T4829" s="618"/>
      <c r="U4829" s="618"/>
      <c r="V4829" s="618"/>
      <c r="W4829" s="618"/>
      <c r="X4829" s="618"/>
      <c r="Y4829" s="618"/>
      <c r="Z4829" s="618"/>
      <c r="AC4829" s="619"/>
      <c r="AD4829" s="620"/>
      <c r="AJ4829" s="668"/>
      <c r="AO4829" s="612"/>
      <c r="AP4829" s="612"/>
      <c r="AY4829" s="623"/>
      <c r="BD4829" s="611"/>
      <c r="BG4829" s="624"/>
      <c r="BH4829" s="625"/>
      <c r="BI4829" s="672"/>
      <c r="BO4829" s="612"/>
      <c r="BY4829" s="669"/>
      <c r="CA4829" s="669"/>
    </row>
    <row r="4830" spans="3:79" s="610" customFormat="1">
      <c r="C4830" s="611"/>
      <c r="D4830" s="612"/>
      <c r="E4830" s="613"/>
      <c r="F4830" s="614"/>
      <c r="J4830" s="612"/>
      <c r="N4830" s="668"/>
      <c r="P4830" s="618"/>
      <c r="Q4830" s="618"/>
      <c r="R4830" s="618"/>
      <c r="S4830" s="618"/>
      <c r="T4830" s="618"/>
      <c r="U4830" s="618"/>
      <c r="V4830" s="618"/>
      <c r="W4830" s="618"/>
      <c r="X4830" s="618"/>
      <c r="Y4830" s="618"/>
      <c r="Z4830" s="618"/>
      <c r="AC4830" s="619"/>
      <c r="AD4830" s="620"/>
      <c r="AJ4830" s="668"/>
      <c r="AO4830" s="612"/>
      <c r="AP4830" s="612"/>
      <c r="AY4830" s="623"/>
      <c r="BD4830" s="611"/>
      <c r="BG4830" s="624"/>
      <c r="BH4830" s="625"/>
      <c r="BI4830" s="672"/>
      <c r="BO4830" s="612"/>
      <c r="BY4830" s="669"/>
      <c r="CA4830" s="669"/>
    </row>
    <row r="4831" spans="3:79" s="610" customFormat="1">
      <c r="C4831" s="611"/>
      <c r="D4831" s="612"/>
      <c r="E4831" s="613"/>
      <c r="F4831" s="614"/>
      <c r="J4831" s="612"/>
      <c r="N4831" s="668"/>
      <c r="P4831" s="618"/>
      <c r="Q4831" s="618"/>
      <c r="R4831" s="618"/>
      <c r="S4831" s="618"/>
      <c r="T4831" s="618"/>
      <c r="U4831" s="618"/>
      <c r="V4831" s="618"/>
      <c r="W4831" s="618"/>
      <c r="X4831" s="618"/>
      <c r="Y4831" s="618"/>
      <c r="Z4831" s="618"/>
      <c r="AC4831" s="619"/>
      <c r="AD4831" s="620"/>
      <c r="AJ4831" s="668"/>
      <c r="AO4831" s="612"/>
      <c r="AP4831" s="612"/>
      <c r="AY4831" s="623"/>
      <c r="BD4831" s="611"/>
      <c r="BG4831" s="624"/>
      <c r="BH4831" s="625"/>
      <c r="BI4831" s="672"/>
      <c r="BO4831" s="612"/>
      <c r="BY4831" s="669"/>
      <c r="CA4831" s="669"/>
    </row>
    <row r="4832" spans="3:79" s="610" customFormat="1">
      <c r="C4832" s="611"/>
      <c r="D4832" s="612"/>
      <c r="E4832" s="613"/>
      <c r="F4832" s="614"/>
      <c r="J4832" s="612"/>
      <c r="N4832" s="668"/>
      <c r="P4832" s="618"/>
      <c r="Q4832" s="618"/>
      <c r="R4832" s="618"/>
      <c r="S4832" s="618"/>
      <c r="T4832" s="618"/>
      <c r="U4832" s="618"/>
      <c r="V4832" s="618"/>
      <c r="W4832" s="618"/>
      <c r="X4832" s="618"/>
      <c r="Y4832" s="618"/>
      <c r="Z4832" s="618"/>
      <c r="AC4832" s="619"/>
      <c r="AD4832" s="620"/>
      <c r="AJ4832" s="668"/>
      <c r="AO4832" s="612"/>
      <c r="AP4832" s="612"/>
      <c r="AY4832" s="623"/>
      <c r="BD4832" s="611"/>
      <c r="BG4832" s="624"/>
      <c r="BH4832" s="625"/>
      <c r="BI4832" s="672"/>
      <c r="BO4832" s="612"/>
      <c r="BY4832" s="669"/>
      <c r="CA4832" s="669"/>
    </row>
    <row r="4833" spans="3:79" s="610" customFormat="1">
      <c r="C4833" s="611"/>
      <c r="D4833" s="612"/>
      <c r="E4833" s="613"/>
      <c r="F4833" s="614"/>
      <c r="J4833" s="612"/>
      <c r="N4833" s="668"/>
      <c r="P4833" s="618"/>
      <c r="Q4833" s="618"/>
      <c r="R4833" s="618"/>
      <c r="S4833" s="618"/>
      <c r="T4833" s="618"/>
      <c r="U4833" s="618"/>
      <c r="V4833" s="618"/>
      <c r="W4833" s="618"/>
      <c r="X4833" s="618"/>
      <c r="Y4833" s="618"/>
      <c r="Z4833" s="618"/>
      <c r="AC4833" s="619"/>
      <c r="AD4833" s="620"/>
      <c r="AJ4833" s="668"/>
      <c r="AO4833" s="612"/>
      <c r="AP4833" s="612"/>
      <c r="AY4833" s="623"/>
      <c r="BD4833" s="611"/>
      <c r="BG4833" s="624"/>
      <c r="BH4833" s="625"/>
      <c r="BI4833" s="672"/>
      <c r="BO4833" s="612"/>
      <c r="BY4833" s="669"/>
      <c r="CA4833" s="669"/>
    </row>
    <row r="4834" spans="3:79" s="610" customFormat="1">
      <c r="C4834" s="611"/>
      <c r="D4834" s="612"/>
      <c r="E4834" s="613"/>
      <c r="F4834" s="614"/>
      <c r="J4834" s="612"/>
      <c r="N4834" s="668"/>
      <c r="P4834" s="618"/>
      <c r="Q4834" s="618"/>
      <c r="R4834" s="618"/>
      <c r="S4834" s="618"/>
      <c r="T4834" s="618"/>
      <c r="U4834" s="618"/>
      <c r="V4834" s="618"/>
      <c r="W4834" s="618"/>
      <c r="X4834" s="618"/>
      <c r="Y4834" s="618"/>
      <c r="Z4834" s="618"/>
      <c r="AC4834" s="619"/>
      <c r="AD4834" s="620"/>
      <c r="AJ4834" s="668"/>
      <c r="AO4834" s="612"/>
      <c r="AP4834" s="612"/>
      <c r="AY4834" s="623"/>
      <c r="BD4834" s="611"/>
      <c r="BG4834" s="624"/>
      <c r="BH4834" s="625"/>
      <c r="BI4834" s="672"/>
      <c r="BO4834" s="612"/>
      <c r="BY4834" s="669"/>
      <c r="CA4834" s="669"/>
    </row>
    <row r="4835" spans="3:79" s="610" customFormat="1">
      <c r="C4835" s="611"/>
      <c r="D4835" s="612"/>
      <c r="E4835" s="613"/>
      <c r="F4835" s="614"/>
      <c r="J4835" s="612"/>
      <c r="N4835" s="668"/>
      <c r="P4835" s="618"/>
      <c r="Q4835" s="618"/>
      <c r="R4835" s="618"/>
      <c r="S4835" s="618"/>
      <c r="T4835" s="618"/>
      <c r="U4835" s="618"/>
      <c r="V4835" s="618"/>
      <c r="W4835" s="618"/>
      <c r="X4835" s="618"/>
      <c r="Y4835" s="618"/>
      <c r="Z4835" s="618"/>
      <c r="AC4835" s="619"/>
      <c r="AD4835" s="620"/>
      <c r="AJ4835" s="668"/>
      <c r="AO4835" s="612"/>
      <c r="AP4835" s="612"/>
      <c r="AY4835" s="623"/>
      <c r="BD4835" s="611"/>
      <c r="BG4835" s="624"/>
      <c r="BH4835" s="625"/>
      <c r="BI4835" s="672"/>
      <c r="BO4835" s="612"/>
      <c r="BY4835" s="669"/>
      <c r="CA4835" s="669"/>
    </row>
    <row r="4836" spans="3:79" s="610" customFormat="1">
      <c r="C4836" s="611"/>
      <c r="D4836" s="612"/>
      <c r="E4836" s="613"/>
      <c r="F4836" s="614"/>
      <c r="J4836" s="612"/>
      <c r="N4836" s="668"/>
      <c r="P4836" s="618"/>
      <c r="Q4836" s="618"/>
      <c r="R4836" s="618"/>
      <c r="S4836" s="618"/>
      <c r="T4836" s="618"/>
      <c r="U4836" s="618"/>
      <c r="V4836" s="618"/>
      <c r="W4836" s="618"/>
      <c r="X4836" s="618"/>
      <c r="Y4836" s="618"/>
      <c r="Z4836" s="618"/>
      <c r="AC4836" s="619"/>
      <c r="AD4836" s="620"/>
      <c r="AJ4836" s="668"/>
      <c r="AO4836" s="612"/>
      <c r="AP4836" s="612"/>
      <c r="AY4836" s="623"/>
      <c r="BD4836" s="611"/>
      <c r="BG4836" s="624"/>
      <c r="BH4836" s="625"/>
      <c r="BI4836" s="672"/>
      <c r="BO4836" s="612"/>
      <c r="BY4836" s="669"/>
      <c r="CA4836" s="669"/>
    </row>
    <row r="4837" spans="3:79" s="610" customFormat="1">
      <c r="C4837" s="611"/>
      <c r="D4837" s="612"/>
      <c r="E4837" s="613"/>
      <c r="F4837" s="614"/>
      <c r="J4837" s="612"/>
      <c r="N4837" s="668"/>
      <c r="P4837" s="618"/>
      <c r="Q4837" s="618"/>
      <c r="R4837" s="618"/>
      <c r="S4837" s="618"/>
      <c r="T4837" s="618"/>
      <c r="U4837" s="618"/>
      <c r="V4837" s="618"/>
      <c r="W4837" s="618"/>
      <c r="X4837" s="618"/>
      <c r="Y4837" s="618"/>
      <c r="Z4837" s="618"/>
      <c r="AC4837" s="619"/>
      <c r="AD4837" s="620"/>
      <c r="AJ4837" s="668"/>
      <c r="AO4837" s="612"/>
      <c r="AP4837" s="612"/>
      <c r="AY4837" s="623"/>
      <c r="BD4837" s="611"/>
      <c r="BG4837" s="624"/>
      <c r="BH4837" s="625"/>
      <c r="BI4837" s="672"/>
      <c r="BO4837" s="612"/>
      <c r="BY4837" s="669"/>
      <c r="CA4837" s="669"/>
    </row>
    <row r="4838" spans="3:79" s="610" customFormat="1">
      <c r="C4838" s="611"/>
      <c r="D4838" s="612"/>
      <c r="E4838" s="613"/>
      <c r="F4838" s="614"/>
      <c r="J4838" s="612"/>
      <c r="N4838" s="668"/>
      <c r="P4838" s="618"/>
      <c r="Q4838" s="618"/>
      <c r="R4838" s="618"/>
      <c r="S4838" s="618"/>
      <c r="T4838" s="618"/>
      <c r="U4838" s="618"/>
      <c r="V4838" s="618"/>
      <c r="W4838" s="618"/>
      <c r="X4838" s="618"/>
      <c r="Y4838" s="618"/>
      <c r="Z4838" s="618"/>
      <c r="AC4838" s="619"/>
      <c r="AD4838" s="620"/>
      <c r="AJ4838" s="668"/>
      <c r="AO4838" s="612"/>
      <c r="AP4838" s="612"/>
      <c r="AY4838" s="623"/>
      <c r="BD4838" s="611"/>
      <c r="BG4838" s="624"/>
      <c r="BH4838" s="625"/>
      <c r="BI4838" s="672"/>
      <c r="BO4838" s="612"/>
      <c r="BY4838" s="669"/>
      <c r="CA4838" s="669"/>
    </row>
    <row r="4839" spans="3:79" s="610" customFormat="1">
      <c r="C4839" s="611"/>
      <c r="D4839" s="612"/>
      <c r="E4839" s="613"/>
      <c r="F4839" s="614"/>
      <c r="J4839" s="612"/>
      <c r="N4839" s="668"/>
      <c r="P4839" s="618"/>
      <c r="Q4839" s="618"/>
      <c r="R4839" s="618"/>
      <c r="S4839" s="618"/>
      <c r="T4839" s="618"/>
      <c r="U4839" s="618"/>
      <c r="V4839" s="618"/>
      <c r="W4839" s="618"/>
      <c r="X4839" s="618"/>
      <c r="Y4839" s="618"/>
      <c r="Z4839" s="618"/>
      <c r="AC4839" s="619"/>
      <c r="AD4839" s="620"/>
      <c r="AJ4839" s="668"/>
      <c r="AO4839" s="612"/>
      <c r="AP4839" s="612"/>
      <c r="AY4839" s="623"/>
      <c r="BD4839" s="611"/>
      <c r="BG4839" s="624"/>
      <c r="BH4839" s="625"/>
      <c r="BI4839" s="672"/>
      <c r="BO4839" s="612"/>
      <c r="BY4839" s="669"/>
      <c r="CA4839" s="669"/>
    </row>
    <row r="4840" spans="3:79" s="610" customFormat="1">
      <c r="C4840" s="611"/>
      <c r="D4840" s="612"/>
      <c r="E4840" s="613"/>
      <c r="F4840" s="614"/>
      <c r="J4840" s="612"/>
      <c r="N4840" s="668"/>
      <c r="P4840" s="618"/>
      <c r="Q4840" s="618"/>
      <c r="R4840" s="618"/>
      <c r="S4840" s="618"/>
      <c r="T4840" s="618"/>
      <c r="U4840" s="618"/>
      <c r="V4840" s="618"/>
      <c r="W4840" s="618"/>
      <c r="X4840" s="618"/>
      <c r="Y4840" s="618"/>
      <c r="Z4840" s="618"/>
      <c r="AC4840" s="619"/>
      <c r="AD4840" s="620"/>
      <c r="AJ4840" s="668"/>
      <c r="AO4840" s="612"/>
      <c r="AP4840" s="612"/>
      <c r="AY4840" s="623"/>
      <c r="BD4840" s="611"/>
      <c r="BG4840" s="624"/>
      <c r="BH4840" s="625"/>
      <c r="BI4840" s="672"/>
      <c r="BO4840" s="612"/>
      <c r="BY4840" s="669"/>
      <c r="CA4840" s="669"/>
    </row>
    <row r="4841" spans="3:79" s="610" customFormat="1">
      <c r="C4841" s="611"/>
      <c r="D4841" s="612"/>
      <c r="E4841" s="613"/>
      <c r="F4841" s="614"/>
      <c r="J4841" s="612"/>
      <c r="N4841" s="668"/>
      <c r="P4841" s="618"/>
      <c r="Q4841" s="618"/>
      <c r="R4841" s="618"/>
      <c r="S4841" s="618"/>
      <c r="T4841" s="618"/>
      <c r="U4841" s="618"/>
      <c r="V4841" s="618"/>
      <c r="W4841" s="618"/>
      <c r="X4841" s="618"/>
      <c r="Y4841" s="618"/>
      <c r="Z4841" s="618"/>
      <c r="AC4841" s="619"/>
      <c r="AD4841" s="620"/>
      <c r="AJ4841" s="668"/>
      <c r="AO4841" s="612"/>
      <c r="AP4841" s="612"/>
      <c r="AY4841" s="623"/>
      <c r="BD4841" s="611"/>
      <c r="BG4841" s="624"/>
      <c r="BH4841" s="625"/>
      <c r="BI4841" s="672"/>
      <c r="BO4841" s="612"/>
      <c r="BY4841" s="669"/>
      <c r="CA4841" s="669"/>
    </row>
    <row r="4842" spans="3:79" s="610" customFormat="1">
      <c r="C4842" s="611"/>
      <c r="D4842" s="612"/>
      <c r="E4842" s="613"/>
      <c r="F4842" s="614"/>
      <c r="J4842" s="612"/>
      <c r="N4842" s="668"/>
      <c r="P4842" s="618"/>
      <c r="Q4842" s="618"/>
      <c r="R4842" s="618"/>
      <c r="S4842" s="618"/>
      <c r="T4842" s="618"/>
      <c r="U4842" s="618"/>
      <c r="V4842" s="618"/>
      <c r="W4842" s="618"/>
      <c r="X4842" s="618"/>
      <c r="Y4842" s="618"/>
      <c r="Z4842" s="618"/>
      <c r="AC4842" s="619"/>
      <c r="AD4842" s="620"/>
      <c r="AJ4842" s="668"/>
      <c r="AO4842" s="612"/>
      <c r="AP4842" s="612"/>
      <c r="AY4842" s="623"/>
      <c r="BD4842" s="611"/>
      <c r="BG4842" s="624"/>
      <c r="BH4842" s="625"/>
      <c r="BI4842" s="672"/>
      <c r="BO4842" s="612"/>
      <c r="BY4842" s="669"/>
      <c r="CA4842" s="669"/>
    </row>
    <row r="4843" spans="3:79" s="610" customFormat="1">
      <c r="C4843" s="611"/>
      <c r="D4843" s="612"/>
      <c r="E4843" s="613"/>
      <c r="F4843" s="614"/>
      <c r="J4843" s="612"/>
      <c r="N4843" s="668"/>
      <c r="P4843" s="618"/>
      <c r="Q4843" s="618"/>
      <c r="R4843" s="618"/>
      <c r="S4843" s="618"/>
      <c r="T4843" s="618"/>
      <c r="U4843" s="618"/>
      <c r="V4843" s="618"/>
      <c r="W4843" s="618"/>
      <c r="X4843" s="618"/>
      <c r="Y4843" s="618"/>
      <c r="Z4843" s="618"/>
      <c r="AC4843" s="619"/>
      <c r="AD4843" s="620"/>
      <c r="AJ4843" s="668"/>
      <c r="AO4843" s="612"/>
      <c r="AP4843" s="612"/>
      <c r="AY4843" s="623"/>
      <c r="BD4843" s="611"/>
      <c r="BG4843" s="624"/>
      <c r="BH4843" s="625"/>
      <c r="BI4843" s="672"/>
      <c r="BO4843" s="612"/>
      <c r="BY4843" s="669"/>
      <c r="CA4843" s="669"/>
    </row>
    <row r="4844" spans="3:79" s="610" customFormat="1">
      <c r="C4844" s="611"/>
      <c r="D4844" s="612"/>
      <c r="E4844" s="613"/>
      <c r="F4844" s="614"/>
      <c r="J4844" s="612"/>
      <c r="N4844" s="668"/>
      <c r="P4844" s="618"/>
      <c r="Q4844" s="618"/>
      <c r="R4844" s="618"/>
      <c r="S4844" s="618"/>
      <c r="T4844" s="618"/>
      <c r="U4844" s="618"/>
      <c r="V4844" s="618"/>
      <c r="W4844" s="618"/>
      <c r="X4844" s="618"/>
      <c r="Y4844" s="618"/>
      <c r="Z4844" s="618"/>
      <c r="AC4844" s="619"/>
      <c r="AD4844" s="620"/>
      <c r="AJ4844" s="668"/>
      <c r="AO4844" s="612"/>
      <c r="AP4844" s="612"/>
      <c r="AY4844" s="623"/>
      <c r="BD4844" s="611"/>
      <c r="BG4844" s="624"/>
      <c r="BH4844" s="625"/>
      <c r="BI4844" s="672"/>
      <c r="BO4844" s="612"/>
      <c r="BY4844" s="669"/>
      <c r="CA4844" s="669"/>
    </row>
    <row r="4845" spans="3:79" s="610" customFormat="1">
      <c r="C4845" s="611"/>
      <c r="D4845" s="612"/>
      <c r="E4845" s="613"/>
      <c r="F4845" s="614"/>
      <c r="J4845" s="612"/>
      <c r="N4845" s="668"/>
      <c r="P4845" s="618"/>
      <c r="Q4845" s="618"/>
      <c r="R4845" s="618"/>
      <c r="S4845" s="618"/>
      <c r="T4845" s="618"/>
      <c r="U4845" s="618"/>
      <c r="V4845" s="618"/>
      <c r="W4845" s="618"/>
      <c r="X4845" s="618"/>
      <c r="Y4845" s="618"/>
      <c r="Z4845" s="618"/>
      <c r="AC4845" s="619"/>
      <c r="AD4845" s="620"/>
      <c r="AJ4845" s="668"/>
      <c r="AO4845" s="612"/>
      <c r="AP4845" s="612"/>
      <c r="AY4845" s="623"/>
      <c r="BD4845" s="611"/>
      <c r="BG4845" s="624"/>
      <c r="BH4845" s="625"/>
      <c r="BI4845" s="672"/>
      <c r="BO4845" s="612"/>
      <c r="BY4845" s="669"/>
      <c r="CA4845" s="669"/>
    </row>
    <row r="4846" spans="3:79" s="610" customFormat="1">
      <c r="C4846" s="611"/>
      <c r="D4846" s="612"/>
      <c r="E4846" s="613"/>
      <c r="F4846" s="614"/>
      <c r="J4846" s="612"/>
      <c r="N4846" s="668"/>
      <c r="P4846" s="618"/>
      <c r="Q4846" s="618"/>
      <c r="R4846" s="618"/>
      <c r="S4846" s="618"/>
      <c r="T4846" s="618"/>
      <c r="U4846" s="618"/>
      <c r="V4846" s="618"/>
      <c r="W4846" s="618"/>
      <c r="X4846" s="618"/>
      <c r="Y4846" s="618"/>
      <c r="Z4846" s="618"/>
      <c r="AC4846" s="619"/>
      <c r="AD4846" s="620"/>
      <c r="AJ4846" s="668"/>
      <c r="AO4846" s="612"/>
      <c r="AP4846" s="612"/>
      <c r="AY4846" s="623"/>
      <c r="BD4846" s="611"/>
      <c r="BG4846" s="624"/>
      <c r="BH4846" s="625"/>
      <c r="BI4846" s="672"/>
      <c r="BO4846" s="612"/>
      <c r="BY4846" s="669"/>
      <c r="CA4846" s="669"/>
    </row>
    <row r="4847" spans="3:79" s="610" customFormat="1">
      <c r="C4847" s="611"/>
      <c r="D4847" s="612"/>
      <c r="E4847" s="613"/>
      <c r="F4847" s="614"/>
      <c r="J4847" s="612"/>
      <c r="N4847" s="668"/>
      <c r="P4847" s="618"/>
      <c r="Q4847" s="618"/>
      <c r="R4847" s="618"/>
      <c r="S4847" s="618"/>
      <c r="T4847" s="618"/>
      <c r="U4847" s="618"/>
      <c r="V4847" s="618"/>
      <c r="W4847" s="618"/>
      <c r="X4847" s="618"/>
      <c r="Y4847" s="618"/>
      <c r="Z4847" s="618"/>
      <c r="AC4847" s="619"/>
      <c r="AD4847" s="620"/>
      <c r="AJ4847" s="668"/>
      <c r="AO4847" s="612"/>
      <c r="AP4847" s="612"/>
      <c r="AY4847" s="623"/>
      <c r="BD4847" s="611"/>
      <c r="BG4847" s="624"/>
      <c r="BH4847" s="625"/>
      <c r="BI4847" s="672"/>
      <c r="BO4847" s="612"/>
      <c r="BY4847" s="669"/>
      <c r="CA4847" s="669"/>
    </row>
    <row r="4848" spans="3:79" s="610" customFormat="1">
      <c r="C4848" s="611"/>
      <c r="D4848" s="612"/>
      <c r="E4848" s="613"/>
      <c r="F4848" s="614"/>
      <c r="J4848" s="612"/>
      <c r="N4848" s="668"/>
      <c r="P4848" s="618"/>
      <c r="Q4848" s="618"/>
      <c r="R4848" s="618"/>
      <c r="S4848" s="618"/>
      <c r="T4848" s="618"/>
      <c r="U4848" s="618"/>
      <c r="V4848" s="618"/>
      <c r="W4848" s="618"/>
      <c r="X4848" s="618"/>
      <c r="Y4848" s="618"/>
      <c r="Z4848" s="618"/>
      <c r="AC4848" s="619"/>
      <c r="AD4848" s="620"/>
      <c r="AJ4848" s="668"/>
      <c r="AO4848" s="612"/>
      <c r="AP4848" s="612"/>
      <c r="AY4848" s="623"/>
      <c r="BD4848" s="611"/>
      <c r="BG4848" s="624"/>
      <c r="BH4848" s="625"/>
      <c r="BI4848" s="672"/>
      <c r="BO4848" s="612"/>
      <c r="BY4848" s="669"/>
      <c r="CA4848" s="669"/>
    </row>
    <row r="4849" spans="3:79" s="610" customFormat="1">
      <c r="C4849" s="611"/>
      <c r="D4849" s="612"/>
      <c r="E4849" s="613"/>
      <c r="F4849" s="614"/>
      <c r="J4849" s="612"/>
      <c r="N4849" s="668"/>
      <c r="P4849" s="618"/>
      <c r="Q4849" s="618"/>
      <c r="R4849" s="618"/>
      <c r="S4849" s="618"/>
      <c r="T4849" s="618"/>
      <c r="U4849" s="618"/>
      <c r="V4849" s="618"/>
      <c r="W4849" s="618"/>
      <c r="X4849" s="618"/>
      <c r="Y4849" s="618"/>
      <c r="Z4849" s="618"/>
      <c r="AC4849" s="619"/>
      <c r="AD4849" s="620"/>
      <c r="AJ4849" s="668"/>
      <c r="AO4849" s="612"/>
      <c r="AP4849" s="612"/>
      <c r="AY4849" s="623"/>
      <c r="BD4849" s="611"/>
      <c r="BG4849" s="624"/>
      <c r="BH4849" s="625"/>
      <c r="BI4849" s="672"/>
      <c r="BO4849" s="612"/>
      <c r="BY4849" s="669"/>
      <c r="CA4849" s="669"/>
    </row>
    <row r="4850" spans="3:79" s="610" customFormat="1">
      <c r="C4850" s="611"/>
      <c r="D4850" s="612"/>
      <c r="E4850" s="613"/>
      <c r="F4850" s="614"/>
      <c r="J4850" s="612"/>
      <c r="N4850" s="668"/>
      <c r="P4850" s="618"/>
      <c r="Q4850" s="618"/>
      <c r="R4850" s="618"/>
      <c r="S4850" s="618"/>
      <c r="T4850" s="618"/>
      <c r="U4850" s="618"/>
      <c r="V4850" s="618"/>
      <c r="W4850" s="618"/>
      <c r="X4850" s="618"/>
      <c r="Y4850" s="618"/>
      <c r="Z4850" s="618"/>
      <c r="AC4850" s="619"/>
      <c r="AD4850" s="620"/>
      <c r="AJ4850" s="668"/>
      <c r="AO4850" s="612"/>
      <c r="AP4850" s="612"/>
      <c r="AY4850" s="623"/>
      <c r="BD4850" s="611"/>
      <c r="BG4850" s="624"/>
      <c r="BH4850" s="625"/>
      <c r="BI4850" s="672"/>
      <c r="BO4850" s="612"/>
      <c r="BY4850" s="669"/>
      <c r="CA4850" s="669"/>
    </row>
    <row r="4851" spans="3:79" s="610" customFormat="1">
      <c r="C4851" s="611"/>
      <c r="D4851" s="612"/>
      <c r="E4851" s="613"/>
      <c r="F4851" s="614"/>
      <c r="J4851" s="612"/>
      <c r="N4851" s="668"/>
      <c r="P4851" s="618"/>
      <c r="Q4851" s="618"/>
      <c r="R4851" s="618"/>
      <c r="S4851" s="618"/>
      <c r="T4851" s="618"/>
      <c r="U4851" s="618"/>
      <c r="V4851" s="618"/>
      <c r="W4851" s="618"/>
      <c r="X4851" s="618"/>
      <c r="Y4851" s="618"/>
      <c r="Z4851" s="618"/>
      <c r="AC4851" s="619"/>
      <c r="AD4851" s="620"/>
      <c r="AJ4851" s="668"/>
      <c r="AO4851" s="612"/>
      <c r="AP4851" s="612"/>
      <c r="AY4851" s="623"/>
      <c r="BD4851" s="611"/>
      <c r="BG4851" s="624"/>
      <c r="BH4851" s="625"/>
      <c r="BI4851" s="672"/>
      <c r="BO4851" s="612"/>
      <c r="BY4851" s="669"/>
      <c r="CA4851" s="669"/>
    </row>
    <row r="4852" spans="3:79" s="610" customFormat="1">
      <c r="C4852" s="611"/>
      <c r="D4852" s="612"/>
      <c r="E4852" s="613"/>
      <c r="F4852" s="614"/>
      <c r="J4852" s="612"/>
      <c r="N4852" s="668"/>
      <c r="P4852" s="618"/>
      <c r="Q4852" s="618"/>
      <c r="R4852" s="618"/>
      <c r="S4852" s="618"/>
      <c r="T4852" s="618"/>
      <c r="U4852" s="618"/>
      <c r="V4852" s="618"/>
      <c r="W4852" s="618"/>
      <c r="X4852" s="618"/>
      <c r="Y4852" s="618"/>
      <c r="Z4852" s="618"/>
      <c r="AC4852" s="619"/>
      <c r="AD4852" s="620"/>
      <c r="AJ4852" s="668"/>
      <c r="AO4852" s="612"/>
      <c r="AP4852" s="612"/>
      <c r="AY4852" s="623"/>
      <c r="BD4852" s="611"/>
      <c r="BG4852" s="624"/>
      <c r="BH4852" s="625"/>
      <c r="BI4852" s="672"/>
      <c r="BO4852" s="612"/>
      <c r="BY4852" s="669"/>
      <c r="CA4852" s="669"/>
    </row>
    <row r="4853" spans="3:79" s="610" customFormat="1">
      <c r="C4853" s="611"/>
      <c r="D4853" s="612"/>
      <c r="E4853" s="613"/>
      <c r="F4853" s="614"/>
      <c r="J4853" s="612"/>
      <c r="N4853" s="668"/>
      <c r="P4853" s="618"/>
      <c r="Q4853" s="618"/>
      <c r="R4853" s="618"/>
      <c r="S4853" s="618"/>
      <c r="T4853" s="618"/>
      <c r="U4853" s="618"/>
      <c r="V4853" s="618"/>
      <c r="W4853" s="618"/>
      <c r="X4853" s="618"/>
      <c r="Y4853" s="618"/>
      <c r="Z4853" s="618"/>
      <c r="AC4853" s="619"/>
      <c r="AD4853" s="620"/>
      <c r="AJ4853" s="668"/>
      <c r="AO4853" s="612"/>
      <c r="AP4853" s="612"/>
      <c r="AY4853" s="623"/>
      <c r="BD4853" s="611"/>
      <c r="BG4853" s="624"/>
      <c r="BH4853" s="625"/>
      <c r="BI4853" s="672"/>
      <c r="BO4853" s="612"/>
      <c r="BY4853" s="669"/>
      <c r="CA4853" s="669"/>
    </row>
    <row r="4854" spans="3:79" s="610" customFormat="1">
      <c r="C4854" s="611"/>
      <c r="D4854" s="612"/>
      <c r="E4854" s="613"/>
      <c r="F4854" s="614"/>
      <c r="J4854" s="612"/>
      <c r="N4854" s="668"/>
      <c r="P4854" s="618"/>
      <c r="Q4854" s="618"/>
      <c r="R4854" s="618"/>
      <c r="S4854" s="618"/>
      <c r="T4854" s="618"/>
      <c r="U4854" s="618"/>
      <c r="V4854" s="618"/>
      <c r="W4854" s="618"/>
      <c r="X4854" s="618"/>
      <c r="Y4854" s="618"/>
      <c r="Z4854" s="618"/>
      <c r="AC4854" s="619"/>
      <c r="AD4854" s="620"/>
      <c r="AJ4854" s="668"/>
      <c r="AO4854" s="612"/>
      <c r="AP4854" s="612"/>
      <c r="AY4854" s="623"/>
      <c r="BD4854" s="611"/>
      <c r="BG4854" s="624"/>
      <c r="BH4854" s="625"/>
      <c r="BI4854" s="672"/>
      <c r="BO4854" s="612"/>
      <c r="BY4854" s="669"/>
      <c r="CA4854" s="669"/>
    </row>
    <row r="4855" spans="3:79" s="610" customFormat="1">
      <c r="C4855" s="611"/>
      <c r="D4855" s="612"/>
      <c r="E4855" s="613"/>
      <c r="F4855" s="614"/>
      <c r="J4855" s="612"/>
      <c r="N4855" s="668"/>
      <c r="P4855" s="618"/>
      <c r="Q4855" s="618"/>
      <c r="R4855" s="618"/>
      <c r="S4855" s="618"/>
      <c r="T4855" s="618"/>
      <c r="U4855" s="618"/>
      <c r="V4855" s="618"/>
      <c r="W4855" s="618"/>
      <c r="X4855" s="618"/>
      <c r="Y4855" s="618"/>
      <c r="Z4855" s="618"/>
      <c r="AC4855" s="619"/>
      <c r="AD4855" s="620"/>
      <c r="AJ4855" s="668"/>
      <c r="AO4855" s="612"/>
      <c r="AP4855" s="612"/>
      <c r="AY4855" s="623"/>
      <c r="BD4855" s="611"/>
      <c r="BG4855" s="624"/>
      <c r="BH4855" s="625"/>
      <c r="BI4855" s="672"/>
      <c r="BO4855" s="612"/>
      <c r="BY4855" s="669"/>
      <c r="CA4855" s="669"/>
    </row>
    <row r="4856" spans="3:79" s="610" customFormat="1">
      <c r="C4856" s="611"/>
      <c r="D4856" s="612"/>
      <c r="E4856" s="613"/>
      <c r="F4856" s="614"/>
      <c r="J4856" s="612"/>
      <c r="N4856" s="668"/>
      <c r="P4856" s="618"/>
      <c r="Q4856" s="618"/>
      <c r="R4856" s="618"/>
      <c r="S4856" s="618"/>
      <c r="T4856" s="618"/>
      <c r="U4856" s="618"/>
      <c r="V4856" s="618"/>
      <c r="W4856" s="618"/>
      <c r="X4856" s="618"/>
      <c r="Y4856" s="618"/>
      <c r="Z4856" s="618"/>
      <c r="AC4856" s="619"/>
      <c r="AD4856" s="620"/>
      <c r="AJ4856" s="668"/>
      <c r="AO4856" s="612"/>
      <c r="AP4856" s="612"/>
      <c r="AY4856" s="623"/>
      <c r="BD4856" s="611"/>
      <c r="BG4856" s="624"/>
      <c r="BH4856" s="625"/>
      <c r="BI4856" s="672"/>
      <c r="BO4856" s="612"/>
      <c r="BY4856" s="669"/>
      <c r="CA4856" s="669"/>
    </row>
    <row r="4857" spans="3:79" s="610" customFormat="1">
      <c r="C4857" s="611"/>
      <c r="D4857" s="612"/>
      <c r="E4857" s="613"/>
      <c r="F4857" s="614"/>
      <c r="J4857" s="612"/>
      <c r="N4857" s="668"/>
      <c r="P4857" s="618"/>
      <c r="Q4857" s="618"/>
      <c r="R4857" s="618"/>
      <c r="S4857" s="618"/>
      <c r="T4857" s="618"/>
      <c r="U4857" s="618"/>
      <c r="V4857" s="618"/>
      <c r="W4857" s="618"/>
      <c r="X4857" s="618"/>
      <c r="Y4857" s="618"/>
      <c r="Z4857" s="618"/>
      <c r="AC4857" s="619"/>
      <c r="AD4857" s="620"/>
      <c r="AJ4857" s="668"/>
      <c r="AO4857" s="612"/>
      <c r="AP4857" s="612"/>
      <c r="AY4857" s="623"/>
      <c r="BD4857" s="611"/>
      <c r="BG4857" s="624"/>
      <c r="BH4857" s="625"/>
      <c r="BI4857" s="672"/>
      <c r="BO4857" s="612"/>
      <c r="BY4857" s="669"/>
      <c r="CA4857" s="669"/>
    </row>
    <row r="4858" spans="3:79" s="610" customFormat="1">
      <c r="C4858" s="611"/>
      <c r="D4858" s="612"/>
      <c r="E4858" s="613"/>
      <c r="F4858" s="614"/>
      <c r="J4858" s="612"/>
      <c r="N4858" s="668"/>
      <c r="P4858" s="618"/>
      <c r="Q4858" s="618"/>
      <c r="R4858" s="618"/>
      <c r="S4858" s="618"/>
      <c r="T4858" s="618"/>
      <c r="U4858" s="618"/>
      <c r="V4858" s="618"/>
      <c r="W4858" s="618"/>
      <c r="X4858" s="618"/>
      <c r="Y4858" s="618"/>
      <c r="Z4858" s="618"/>
      <c r="AC4858" s="619"/>
      <c r="AD4858" s="620"/>
      <c r="AJ4858" s="668"/>
      <c r="AO4858" s="612"/>
      <c r="AP4858" s="612"/>
      <c r="AY4858" s="623"/>
      <c r="BD4858" s="611"/>
      <c r="BG4858" s="624"/>
      <c r="BH4858" s="625"/>
      <c r="BI4858" s="672"/>
      <c r="BO4858" s="612"/>
      <c r="BY4858" s="669"/>
      <c r="CA4858" s="669"/>
    </row>
    <row r="4859" spans="3:79" s="610" customFormat="1">
      <c r="C4859" s="611"/>
      <c r="D4859" s="612"/>
      <c r="E4859" s="613"/>
      <c r="F4859" s="614"/>
      <c r="J4859" s="612"/>
      <c r="N4859" s="668"/>
      <c r="P4859" s="618"/>
      <c r="Q4859" s="618"/>
      <c r="R4859" s="618"/>
      <c r="S4859" s="618"/>
      <c r="T4859" s="618"/>
      <c r="U4859" s="618"/>
      <c r="V4859" s="618"/>
      <c r="W4859" s="618"/>
      <c r="X4859" s="618"/>
      <c r="Y4859" s="618"/>
      <c r="Z4859" s="618"/>
      <c r="AC4859" s="619"/>
      <c r="AD4859" s="620"/>
      <c r="AJ4859" s="668"/>
      <c r="AO4859" s="612"/>
      <c r="AP4859" s="612"/>
      <c r="AY4859" s="623"/>
      <c r="BD4859" s="611"/>
      <c r="BG4859" s="624"/>
      <c r="BH4859" s="625"/>
      <c r="BI4859" s="672"/>
      <c r="BO4859" s="612"/>
      <c r="BY4859" s="669"/>
      <c r="CA4859" s="669"/>
    </row>
    <row r="4860" spans="3:79" s="610" customFormat="1">
      <c r="C4860" s="611"/>
      <c r="D4860" s="612"/>
      <c r="E4860" s="613"/>
      <c r="F4860" s="614"/>
      <c r="J4860" s="612"/>
      <c r="N4860" s="668"/>
      <c r="P4860" s="618"/>
      <c r="Q4860" s="618"/>
      <c r="R4860" s="618"/>
      <c r="S4860" s="618"/>
      <c r="T4860" s="618"/>
      <c r="U4860" s="618"/>
      <c r="V4860" s="618"/>
      <c r="W4860" s="618"/>
      <c r="X4860" s="618"/>
      <c r="Y4860" s="618"/>
      <c r="Z4860" s="618"/>
      <c r="AC4860" s="619"/>
      <c r="AD4860" s="620"/>
      <c r="AJ4860" s="668"/>
      <c r="AO4860" s="612"/>
      <c r="AP4860" s="612"/>
      <c r="AY4860" s="623"/>
      <c r="BD4860" s="611"/>
      <c r="BG4860" s="624"/>
      <c r="BH4860" s="625"/>
      <c r="BI4860" s="672"/>
      <c r="BO4860" s="612"/>
      <c r="BY4860" s="669"/>
      <c r="CA4860" s="669"/>
    </row>
    <row r="4861" spans="3:79" s="610" customFormat="1">
      <c r="C4861" s="611"/>
      <c r="D4861" s="612"/>
      <c r="E4861" s="613"/>
      <c r="F4861" s="614"/>
      <c r="J4861" s="612"/>
      <c r="N4861" s="668"/>
      <c r="P4861" s="618"/>
      <c r="Q4861" s="618"/>
      <c r="R4861" s="618"/>
      <c r="S4861" s="618"/>
      <c r="T4861" s="618"/>
      <c r="U4861" s="618"/>
      <c r="V4861" s="618"/>
      <c r="W4861" s="618"/>
      <c r="X4861" s="618"/>
      <c r="Y4861" s="618"/>
      <c r="Z4861" s="618"/>
      <c r="AC4861" s="619"/>
      <c r="AD4861" s="620"/>
      <c r="AJ4861" s="668"/>
      <c r="AO4861" s="612"/>
      <c r="AP4861" s="612"/>
      <c r="AY4861" s="623"/>
      <c r="BD4861" s="611"/>
      <c r="BG4861" s="624"/>
      <c r="BH4861" s="625"/>
      <c r="BI4861" s="672"/>
      <c r="BO4861" s="612"/>
      <c r="BY4861" s="669"/>
      <c r="CA4861" s="669"/>
    </row>
    <row r="4862" spans="3:79" s="610" customFormat="1">
      <c r="C4862" s="611"/>
      <c r="D4862" s="612"/>
      <c r="E4862" s="613"/>
      <c r="F4862" s="614"/>
      <c r="J4862" s="612"/>
      <c r="N4862" s="668"/>
      <c r="P4862" s="618"/>
      <c r="Q4862" s="618"/>
      <c r="R4862" s="618"/>
      <c r="S4862" s="618"/>
      <c r="T4862" s="618"/>
      <c r="U4862" s="618"/>
      <c r="V4862" s="618"/>
      <c r="W4862" s="618"/>
      <c r="X4862" s="618"/>
      <c r="Y4862" s="618"/>
      <c r="Z4862" s="618"/>
      <c r="AC4862" s="619"/>
      <c r="AD4862" s="620"/>
      <c r="AJ4862" s="668"/>
      <c r="AO4862" s="612"/>
      <c r="AP4862" s="612"/>
      <c r="AY4862" s="623"/>
      <c r="BD4862" s="611"/>
      <c r="BG4862" s="624"/>
      <c r="BH4862" s="625"/>
      <c r="BI4862" s="672"/>
      <c r="BO4862" s="612"/>
      <c r="BY4862" s="669"/>
      <c r="CA4862" s="669"/>
    </row>
    <row r="4863" spans="3:79" s="610" customFormat="1">
      <c r="C4863" s="611"/>
      <c r="D4863" s="612"/>
      <c r="E4863" s="613"/>
      <c r="F4863" s="614"/>
      <c r="J4863" s="612"/>
      <c r="N4863" s="668"/>
      <c r="P4863" s="618"/>
      <c r="Q4863" s="618"/>
      <c r="R4863" s="618"/>
      <c r="S4863" s="618"/>
      <c r="T4863" s="618"/>
      <c r="U4863" s="618"/>
      <c r="V4863" s="618"/>
      <c r="W4863" s="618"/>
      <c r="X4863" s="618"/>
      <c r="Y4863" s="618"/>
      <c r="Z4863" s="618"/>
      <c r="AC4863" s="619"/>
      <c r="AD4863" s="620"/>
      <c r="AJ4863" s="668"/>
      <c r="AO4863" s="612"/>
      <c r="AP4863" s="612"/>
      <c r="AY4863" s="623"/>
      <c r="BD4863" s="611"/>
      <c r="BG4863" s="624"/>
      <c r="BH4863" s="625"/>
      <c r="BI4863" s="672"/>
      <c r="BO4863" s="612"/>
      <c r="BY4863" s="669"/>
      <c r="CA4863" s="669"/>
    </row>
    <row r="4864" spans="3:79" s="610" customFormat="1">
      <c r="C4864" s="611"/>
      <c r="D4864" s="612"/>
      <c r="E4864" s="613"/>
      <c r="F4864" s="614"/>
      <c r="J4864" s="612"/>
      <c r="N4864" s="668"/>
      <c r="P4864" s="618"/>
      <c r="Q4864" s="618"/>
      <c r="R4864" s="618"/>
      <c r="S4864" s="618"/>
      <c r="T4864" s="618"/>
      <c r="U4864" s="618"/>
      <c r="V4864" s="618"/>
      <c r="W4864" s="618"/>
      <c r="X4864" s="618"/>
      <c r="Y4864" s="618"/>
      <c r="Z4864" s="618"/>
      <c r="AC4864" s="619"/>
      <c r="AD4864" s="620"/>
      <c r="AJ4864" s="668"/>
      <c r="AO4864" s="612"/>
      <c r="AP4864" s="612"/>
      <c r="AY4864" s="623"/>
      <c r="BD4864" s="611"/>
      <c r="BG4864" s="624"/>
      <c r="BH4864" s="625"/>
      <c r="BI4864" s="672"/>
      <c r="BO4864" s="612"/>
      <c r="BY4864" s="669"/>
      <c r="CA4864" s="669"/>
    </row>
    <row r="4865" spans="3:79" s="610" customFormat="1">
      <c r="C4865" s="611"/>
      <c r="D4865" s="612"/>
      <c r="E4865" s="613"/>
      <c r="F4865" s="614"/>
      <c r="J4865" s="612"/>
      <c r="N4865" s="668"/>
      <c r="P4865" s="618"/>
      <c r="Q4865" s="618"/>
      <c r="R4865" s="618"/>
      <c r="S4865" s="618"/>
      <c r="T4865" s="618"/>
      <c r="U4865" s="618"/>
      <c r="V4865" s="618"/>
      <c r="W4865" s="618"/>
      <c r="X4865" s="618"/>
      <c r="Y4865" s="618"/>
      <c r="Z4865" s="618"/>
      <c r="AC4865" s="619"/>
      <c r="AD4865" s="620"/>
      <c r="AJ4865" s="668"/>
      <c r="AO4865" s="612"/>
      <c r="AP4865" s="612"/>
      <c r="AY4865" s="623"/>
      <c r="BD4865" s="611"/>
      <c r="BG4865" s="624"/>
      <c r="BH4865" s="625"/>
      <c r="BI4865" s="672"/>
      <c r="BO4865" s="612"/>
      <c r="BY4865" s="669"/>
      <c r="CA4865" s="669"/>
    </row>
    <row r="4866" spans="3:79" s="610" customFormat="1">
      <c r="C4866" s="611"/>
      <c r="D4866" s="612"/>
      <c r="E4866" s="613"/>
      <c r="F4866" s="614"/>
      <c r="J4866" s="612"/>
      <c r="N4866" s="668"/>
      <c r="P4866" s="618"/>
      <c r="Q4866" s="618"/>
      <c r="R4866" s="618"/>
      <c r="S4866" s="618"/>
      <c r="T4866" s="618"/>
      <c r="U4866" s="618"/>
      <c r="V4866" s="618"/>
      <c r="W4866" s="618"/>
      <c r="X4866" s="618"/>
      <c r="Y4866" s="618"/>
      <c r="Z4866" s="618"/>
      <c r="AC4866" s="619"/>
      <c r="AD4866" s="620"/>
      <c r="AJ4866" s="668"/>
      <c r="AO4866" s="612"/>
      <c r="AP4866" s="612"/>
      <c r="AY4866" s="623"/>
      <c r="BD4866" s="611"/>
      <c r="BG4866" s="624"/>
      <c r="BH4866" s="625"/>
      <c r="BI4866" s="672"/>
      <c r="BO4866" s="612"/>
      <c r="BY4866" s="669"/>
      <c r="CA4866" s="669"/>
    </row>
    <row r="4867" spans="3:79" s="610" customFormat="1">
      <c r="C4867" s="611"/>
      <c r="D4867" s="612"/>
      <c r="E4867" s="613"/>
      <c r="F4867" s="614"/>
      <c r="J4867" s="612"/>
      <c r="N4867" s="668"/>
      <c r="P4867" s="618"/>
      <c r="Q4867" s="618"/>
      <c r="R4867" s="618"/>
      <c r="S4867" s="618"/>
      <c r="T4867" s="618"/>
      <c r="U4867" s="618"/>
      <c r="V4867" s="618"/>
      <c r="W4867" s="618"/>
      <c r="X4867" s="618"/>
      <c r="Y4867" s="618"/>
      <c r="Z4867" s="618"/>
      <c r="AC4867" s="619"/>
      <c r="AD4867" s="620"/>
      <c r="AJ4867" s="668"/>
      <c r="AO4867" s="612"/>
      <c r="AP4867" s="612"/>
      <c r="AY4867" s="623"/>
      <c r="BD4867" s="611"/>
      <c r="BG4867" s="624"/>
      <c r="BH4867" s="625"/>
      <c r="BI4867" s="672"/>
      <c r="BO4867" s="612"/>
      <c r="BY4867" s="669"/>
      <c r="CA4867" s="669"/>
    </row>
    <row r="4868" spans="3:79" s="610" customFormat="1">
      <c r="C4868" s="611"/>
      <c r="D4868" s="612"/>
      <c r="E4868" s="613"/>
      <c r="F4868" s="614"/>
      <c r="J4868" s="612"/>
      <c r="N4868" s="668"/>
      <c r="P4868" s="618"/>
      <c r="Q4868" s="618"/>
      <c r="R4868" s="618"/>
      <c r="S4868" s="618"/>
      <c r="T4868" s="618"/>
      <c r="U4868" s="618"/>
      <c r="V4868" s="618"/>
      <c r="W4868" s="618"/>
      <c r="X4868" s="618"/>
      <c r="Y4868" s="618"/>
      <c r="Z4868" s="618"/>
      <c r="AC4868" s="619"/>
      <c r="AD4868" s="620"/>
      <c r="AJ4868" s="668"/>
      <c r="AO4868" s="612"/>
      <c r="AP4868" s="612"/>
      <c r="AY4868" s="623"/>
      <c r="BD4868" s="611"/>
      <c r="BG4868" s="624"/>
      <c r="BH4868" s="625"/>
      <c r="BI4868" s="672"/>
      <c r="BO4868" s="612"/>
      <c r="BY4868" s="669"/>
      <c r="CA4868" s="669"/>
    </row>
    <row r="4869" spans="3:79" s="610" customFormat="1">
      <c r="C4869" s="611"/>
      <c r="D4869" s="612"/>
      <c r="E4869" s="613"/>
      <c r="F4869" s="614"/>
      <c r="J4869" s="612"/>
      <c r="N4869" s="668"/>
      <c r="P4869" s="618"/>
      <c r="Q4869" s="618"/>
      <c r="R4869" s="618"/>
      <c r="S4869" s="618"/>
      <c r="T4869" s="618"/>
      <c r="U4869" s="618"/>
      <c r="V4869" s="618"/>
      <c r="W4869" s="618"/>
      <c r="X4869" s="618"/>
      <c r="Y4869" s="618"/>
      <c r="Z4869" s="618"/>
      <c r="AC4869" s="619"/>
      <c r="AD4869" s="620"/>
      <c r="AJ4869" s="668"/>
      <c r="AO4869" s="612"/>
      <c r="AP4869" s="612"/>
      <c r="AY4869" s="623"/>
      <c r="BD4869" s="611"/>
      <c r="BG4869" s="624"/>
      <c r="BH4869" s="625"/>
      <c r="BI4869" s="672"/>
      <c r="BO4869" s="612"/>
      <c r="BY4869" s="669"/>
      <c r="CA4869" s="669"/>
    </row>
    <row r="4870" spans="3:79" s="610" customFormat="1">
      <c r="C4870" s="611"/>
      <c r="D4870" s="612"/>
      <c r="E4870" s="613"/>
      <c r="F4870" s="614"/>
      <c r="J4870" s="612"/>
      <c r="N4870" s="668"/>
      <c r="P4870" s="618"/>
      <c r="Q4870" s="618"/>
      <c r="R4870" s="618"/>
      <c r="S4870" s="618"/>
      <c r="T4870" s="618"/>
      <c r="U4870" s="618"/>
      <c r="V4870" s="618"/>
      <c r="W4870" s="618"/>
      <c r="X4870" s="618"/>
      <c r="Y4870" s="618"/>
      <c r="Z4870" s="618"/>
      <c r="AC4870" s="619"/>
      <c r="AD4870" s="620"/>
      <c r="AJ4870" s="668"/>
      <c r="AO4870" s="612"/>
      <c r="AP4870" s="612"/>
      <c r="AY4870" s="623"/>
      <c r="BD4870" s="611"/>
      <c r="BG4870" s="624"/>
      <c r="BH4870" s="625"/>
      <c r="BI4870" s="672"/>
      <c r="BO4870" s="612"/>
      <c r="BY4870" s="669"/>
      <c r="CA4870" s="669"/>
    </row>
    <row r="4871" spans="3:79" s="610" customFormat="1">
      <c r="C4871" s="611"/>
      <c r="D4871" s="612"/>
      <c r="E4871" s="613"/>
      <c r="F4871" s="614"/>
      <c r="J4871" s="612"/>
      <c r="N4871" s="668"/>
      <c r="P4871" s="618"/>
      <c r="Q4871" s="618"/>
      <c r="R4871" s="618"/>
      <c r="S4871" s="618"/>
      <c r="T4871" s="618"/>
      <c r="U4871" s="618"/>
      <c r="V4871" s="618"/>
      <c r="W4871" s="618"/>
      <c r="X4871" s="618"/>
      <c r="Y4871" s="618"/>
      <c r="Z4871" s="618"/>
      <c r="AC4871" s="619"/>
      <c r="AD4871" s="620"/>
      <c r="AJ4871" s="668"/>
      <c r="AO4871" s="612"/>
      <c r="AP4871" s="612"/>
      <c r="AY4871" s="623"/>
      <c r="BD4871" s="611"/>
      <c r="BG4871" s="624"/>
      <c r="BH4871" s="625"/>
      <c r="BI4871" s="672"/>
      <c r="BO4871" s="612"/>
      <c r="BY4871" s="669"/>
      <c r="CA4871" s="669"/>
    </row>
    <row r="4872" spans="3:79" s="610" customFormat="1">
      <c r="C4872" s="611"/>
      <c r="D4872" s="612"/>
      <c r="E4872" s="613"/>
      <c r="F4872" s="614"/>
      <c r="J4872" s="612"/>
      <c r="N4872" s="668"/>
      <c r="P4872" s="618"/>
      <c r="Q4872" s="618"/>
      <c r="R4872" s="618"/>
      <c r="S4872" s="618"/>
      <c r="T4872" s="618"/>
      <c r="U4872" s="618"/>
      <c r="V4872" s="618"/>
      <c r="W4872" s="618"/>
      <c r="X4872" s="618"/>
      <c r="Y4872" s="618"/>
      <c r="Z4872" s="618"/>
      <c r="AC4872" s="619"/>
      <c r="AD4872" s="620"/>
      <c r="AJ4872" s="668"/>
      <c r="AO4872" s="612"/>
      <c r="AP4872" s="612"/>
      <c r="AY4872" s="623"/>
      <c r="BD4872" s="611"/>
      <c r="BG4872" s="624"/>
      <c r="BH4872" s="625"/>
      <c r="BI4872" s="672"/>
      <c r="BO4872" s="612"/>
      <c r="BY4872" s="669"/>
      <c r="CA4872" s="669"/>
    </row>
    <row r="4873" spans="3:79" s="610" customFormat="1">
      <c r="C4873" s="611"/>
      <c r="D4873" s="612"/>
      <c r="E4873" s="613"/>
      <c r="F4873" s="614"/>
      <c r="J4873" s="612"/>
      <c r="N4873" s="668"/>
      <c r="P4873" s="618"/>
      <c r="Q4873" s="618"/>
      <c r="R4873" s="618"/>
      <c r="S4873" s="618"/>
      <c r="T4873" s="618"/>
      <c r="U4873" s="618"/>
      <c r="V4873" s="618"/>
      <c r="W4873" s="618"/>
      <c r="X4873" s="618"/>
      <c r="Y4873" s="618"/>
      <c r="Z4873" s="618"/>
      <c r="AC4873" s="619"/>
      <c r="AD4873" s="620"/>
      <c r="AJ4873" s="668"/>
      <c r="AO4873" s="612"/>
      <c r="AP4873" s="612"/>
      <c r="AY4873" s="623"/>
      <c r="BD4873" s="611"/>
      <c r="BG4873" s="624"/>
      <c r="BH4873" s="625"/>
      <c r="BI4873" s="672"/>
      <c r="BO4873" s="612"/>
      <c r="BY4873" s="669"/>
      <c r="CA4873" s="669"/>
    </row>
    <row r="4874" spans="3:79" s="610" customFormat="1">
      <c r="C4874" s="611"/>
      <c r="D4874" s="612"/>
      <c r="E4874" s="613"/>
      <c r="F4874" s="614"/>
      <c r="J4874" s="612"/>
      <c r="N4874" s="668"/>
      <c r="P4874" s="618"/>
      <c r="Q4874" s="618"/>
      <c r="R4874" s="618"/>
      <c r="S4874" s="618"/>
      <c r="T4874" s="618"/>
      <c r="U4874" s="618"/>
      <c r="V4874" s="618"/>
      <c r="W4874" s="618"/>
      <c r="X4874" s="618"/>
      <c r="Y4874" s="618"/>
      <c r="Z4874" s="618"/>
      <c r="AC4874" s="619"/>
      <c r="AD4874" s="620"/>
      <c r="AJ4874" s="668"/>
      <c r="AO4874" s="612"/>
      <c r="AP4874" s="612"/>
      <c r="AY4874" s="623"/>
      <c r="BD4874" s="611"/>
      <c r="BG4874" s="624"/>
      <c r="BH4874" s="625"/>
      <c r="BI4874" s="672"/>
      <c r="BO4874" s="612"/>
      <c r="BY4874" s="669"/>
      <c r="CA4874" s="669"/>
    </row>
    <row r="4875" spans="3:79" s="610" customFormat="1">
      <c r="C4875" s="611"/>
      <c r="D4875" s="612"/>
      <c r="E4875" s="613"/>
      <c r="F4875" s="614"/>
      <c r="J4875" s="612"/>
      <c r="N4875" s="668"/>
      <c r="P4875" s="618"/>
      <c r="Q4875" s="618"/>
      <c r="R4875" s="618"/>
      <c r="S4875" s="618"/>
      <c r="T4875" s="618"/>
      <c r="U4875" s="618"/>
      <c r="V4875" s="618"/>
      <c r="W4875" s="618"/>
      <c r="X4875" s="618"/>
      <c r="Y4875" s="618"/>
      <c r="Z4875" s="618"/>
      <c r="AC4875" s="619"/>
      <c r="AD4875" s="620"/>
      <c r="AJ4875" s="668"/>
      <c r="AO4875" s="612"/>
      <c r="AP4875" s="612"/>
      <c r="AY4875" s="623"/>
      <c r="BD4875" s="611"/>
      <c r="BG4875" s="624"/>
      <c r="BH4875" s="625"/>
      <c r="BI4875" s="672"/>
      <c r="BO4875" s="612"/>
      <c r="BY4875" s="669"/>
      <c r="CA4875" s="669"/>
    </row>
    <row r="4876" spans="3:79" s="610" customFormat="1">
      <c r="C4876" s="611"/>
      <c r="D4876" s="612"/>
      <c r="E4876" s="613"/>
      <c r="F4876" s="614"/>
      <c r="J4876" s="612"/>
      <c r="N4876" s="668"/>
      <c r="P4876" s="618"/>
      <c r="Q4876" s="618"/>
      <c r="R4876" s="618"/>
      <c r="S4876" s="618"/>
      <c r="T4876" s="618"/>
      <c r="U4876" s="618"/>
      <c r="V4876" s="618"/>
      <c r="W4876" s="618"/>
      <c r="X4876" s="618"/>
      <c r="Y4876" s="618"/>
      <c r="Z4876" s="618"/>
      <c r="AC4876" s="619"/>
      <c r="AD4876" s="620"/>
      <c r="AJ4876" s="668"/>
      <c r="AO4876" s="612"/>
      <c r="AP4876" s="612"/>
      <c r="AY4876" s="623"/>
      <c r="BD4876" s="611"/>
      <c r="BG4876" s="624"/>
      <c r="BH4876" s="625"/>
      <c r="BI4876" s="672"/>
      <c r="BO4876" s="612"/>
      <c r="BY4876" s="669"/>
      <c r="CA4876" s="669"/>
    </row>
    <row r="4877" spans="3:79" s="610" customFormat="1">
      <c r="C4877" s="611"/>
      <c r="D4877" s="612"/>
      <c r="E4877" s="613"/>
      <c r="F4877" s="614"/>
      <c r="J4877" s="612"/>
      <c r="N4877" s="668"/>
      <c r="P4877" s="618"/>
      <c r="Q4877" s="618"/>
      <c r="R4877" s="618"/>
      <c r="S4877" s="618"/>
      <c r="T4877" s="618"/>
      <c r="U4877" s="618"/>
      <c r="V4877" s="618"/>
      <c r="W4877" s="618"/>
      <c r="X4877" s="618"/>
      <c r="Y4877" s="618"/>
      <c r="Z4877" s="618"/>
      <c r="AC4877" s="619"/>
      <c r="AD4877" s="620"/>
      <c r="AJ4877" s="668"/>
      <c r="AO4877" s="612"/>
      <c r="AP4877" s="612"/>
      <c r="AY4877" s="623"/>
      <c r="BD4877" s="611"/>
      <c r="BG4877" s="624"/>
      <c r="BH4877" s="625"/>
      <c r="BI4877" s="672"/>
      <c r="BO4877" s="612"/>
      <c r="BY4877" s="669"/>
      <c r="CA4877" s="669"/>
    </row>
    <row r="4878" spans="3:79" s="610" customFormat="1">
      <c r="C4878" s="611"/>
      <c r="D4878" s="612"/>
      <c r="E4878" s="613"/>
      <c r="F4878" s="614"/>
      <c r="J4878" s="612"/>
      <c r="N4878" s="668"/>
      <c r="P4878" s="618"/>
      <c r="Q4878" s="618"/>
      <c r="R4878" s="618"/>
      <c r="S4878" s="618"/>
      <c r="T4878" s="618"/>
      <c r="U4878" s="618"/>
      <c r="V4878" s="618"/>
      <c r="W4878" s="618"/>
      <c r="X4878" s="618"/>
      <c r="Y4878" s="618"/>
      <c r="Z4878" s="618"/>
      <c r="AC4878" s="619"/>
      <c r="AD4878" s="620"/>
      <c r="AJ4878" s="668"/>
      <c r="AO4878" s="612"/>
      <c r="AP4878" s="612"/>
      <c r="AY4878" s="623"/>
      <c r="BD4878" s="611"/>
      <c r="BG4878" s="624"/>
      <c r="BH4878" s="625"/>
      <c r="BI4878" s="672"/>
      <c r="BO4878" s="612"/>
      <c r="BY4878" s="669"/>
      <c r="CA4878" s="669"/>
    </row>
    <row r="4879" spans="3:79" s="610" customFormat="1">
      <c r="C4879" s="611"/>
      <c r="D4879" s="612"/>
      <c r="E4879" s="613"/>
      <c r="F4879" s="614"/>
      <c r="J4879" s="612"/>
      <c r="N4879" s="668"/>
      <c r="P4879" s="618"/>
      <c r="Q4879" s="618"/>
      <c r="R4879" s="618"/>
      <c r="S4879" s="618"/>
      <c r="T4879" s="618"/>
      <c r="U4879" s="618"/>
      <c r="V4879" s="618"/>
      <c r="W4879" s="618"/>
      <c r="X4879" s="618"/>
      <c r="Y4879" s="618"/>
      <c r="Z4879" s="618"/>
      <c r="AC4879" s="619"/>
      <c r="AD4879" s="620"/>
      <c r="AJ4879" s="668"/>
      <c r="AO4879" s="612"/>
      <c r="AP4879" s="612"/>
      <c r="AY4879" s="623"/>
      <c r="BD4879" s="611"/>
      <c r="BG4879" s="624"/>
      <c r="BH4879" s="625"/>
      <c r="BI4879" s="672"/>
      <c r="BO4879" s="612"/>
      <c r="BY4879" s="669"/>
      <c r="CA4879" s="669"/>
    </row>
    <row r="4880" spans="3:79" s="610" customFormat="1">
      <c r="C4880" s="611"/>
      <c r="D4880" s="612"/>
      <c r="E4880" s="613"/>
      <c r="F4880" s="614"/>
      <c r="J4880" s="612"/>
      <c r="N4880" s="668"/>
      <c r="P4880" s="618"/>
      <c r="Q4880" s="618"/>
      <c r="R4880" s="618"/>
      <c r="S4880" s="618"/>
      <c r="T4880" s="618"/>
      <c r="U4880" s="618"/>
      <c r="V4880" s="618"/>
      <c r="W4880" s="618"/>
      <c r="X4880" s="618"/>
      <c r="Y4880" s="618"/>
      <c r="Z4880" s="618"/>
      <c r="AC4880" s="619"/>
      <c r="AD4880" s="620"/>
      <c r="AJ4880" s="668"/>
      <c r="AO4880" s="612"/>
      <c r="AP4880" s="612"/>
      <c r="AY4880" s="623"/>
      <c r="BD4880" s="611"/>
      <c r="BG4880" s="624"/>
      <c r="BH4880" s="625"/>
      <c r="BI4880" s="672"/>
      <c r="BO4880" s="612"/>
      <c r="BY4880" s="669"/>
      <c r="CA4880" s="669"/>
    </row>
    <row r="4881" spans="3:79" s="610" customFormat="1">
      <c r="C4881" s="611"/>
      <c r="D4881" s="612"/>
      <c r="E4881" s="613"/>
      <c r="F4881" s="614"/>
      <c r="J4881" s="612"/>
      <c r="N4881" s="668"/>
      <c r="P4881" s="618"/>
      <c r="Q4881" s="618"/>
      <c r="R4881" s="618"/>
      <c r="S4881" s="618"/>
      <c r="T4881" s="618"/>
      <c r="U4881" s="618"/>
      <c r="V4881" s="618"/>
      <c r="W4881" s="618"/>
      <c r="X4881" s="618"/>
      <c r="Y4881" s="618"/>
      <c r="Z4881" s="618"/>
      <c r="AC4881" s="619"/>
      <c r="AD4881" s="620"/>
      <c r="AJ4881" s="668"/>
      <c r="AO4881" s="612"/>
      <c r="AP4881" s="612"/>
      <c r="AY4881" s="623"/>
      <c r="BD4881" s="611"/>
      <c r="BG4881" s="624"/>
      <c r="BH4881" s="625"/>
      <c r="BI4881" s="672"/>
      <c r="BO4881" s="612"/>
      <c r="BY4881" s="669"/>
      <c r="CA4881" s="669"/>
    </row>
    <row r="4882" spans="3:79" s="610" customFormat="1">
      <c r="C4882" s="611"/>
      <c r="D4882" s="612"/>
      <c r="E4882" s="613"/>
      <c r="F4882" s="614"/>
      <c r="J4882" s="612"/>
      <c r="N4882" s="668"/>
      <c r="P4882" s="618"/>
      <c r="Q4882" s="618"/>
      <c r="R4882" s="618"/>
      <c r="S4882" s="618"/>
      <c r="T4882" s="618"/>
      <c r="U4882" s="618"/>
      <c r="V4882" s="618"/>
      <c r="W4882" s="618"/>
      <c r="X4882" s="618"/>
      <c r="Y4882" s="618"/>
      <c r="Z4882" s="618"/>
      <c r="AC4882" s="619"/>
      <c r="AD4882" s="620"/>
      <c r="AJ4882" s="668"/>
      <c r="AO4882" s="612"/>
      <c r="AP4882" s="612"/>
      <c r="AY4882" s="623"/>
      <c r="BD4882" s="611"/>
      <c r="BG4882" s="624"/>
      <c r="BH4882" s="625"/>
      <c r="BI4882" s="672"/>
      <c r="BO4882" s="612"/>
      <c r="BY4882" s="669"/>
      <c r="CA4882" s="669"/>
    </row>
    <row r="4883" spans="3:79" s="610" customFormat="1">
      <c r="C4883" s="611"/>
      <c r="D4883" s="612"/>
      <c r="E4883" s="613"/>
      <c r="F4883" s="614"/>
      <c r="J4883" s="612"/>
      <c r="N4883" s="668"/>
      <c r="P4883" s="618"/>
      <c r="Q4883" s="618"/>
      <c r="R4883" s="618"/>
      <c r="S4883" s="618"/>
      <c r="T4883" s="618"/>
      <c r="U4883" s="618"/>
      <c r="V4883" s="618"/>
      <c r="W4883" s="618"/>
      <c r="X4883" s="618"/>
      <c r="Y4883" s="618"/>
      <c r="Z4883" s="618"/>
      <c r="AC4883" s="619"/>
      <c r="AD4883" s="620"/>
      <c r="AJ4883" s="668"/>
      <c r="AO4883" s="612"/>
      <c r="AP4883" s="612"/>
      <c r="AY4883" s="623"/>
      <c r="BD4883" s="611"/>
      <c r="BG4883" s="624"/>
      <c r="BH4883" s="625"/>
      <c r="BI4883" s="672"/>
      <c r="BO4883" s="612"/>
      <c r="BY4883" s="669"/>
      <c r="CA4883" s="669"/>
    </row>
    <row r="4884" spans="3:79" s="610" customFormat="1">
      <c r="C4884" s="611"/>
      <c r="D4884" s="612"/>
      <c r="E4884" s="613"/>
      <c r="F4884" s="614"/>
      <c r="J4884" s="612"/>
      <c r="N4884" s="668"/>
      <c r="P4884" s="618"/>
      <c r="Q4884" s="618"/>
      <c r="R4884" s="618"/>
      <c r="S4884" s="618"/>
      <c r="T4884" s="618"/>
      <c r="U4884" s="618"/>
      <c r="V4884" s="618"/>
      <c r="W4884" s="618"/>
      <c r="X4884" s="618"/>
      <c r="Y4884" s="618"/>
      <c r="Z4884" s="618"/>
      <c r="AC4884" s="619"/>
      <c r="AD4884" s="620"/>
      <c r="AJ4884" s="668"/>
      <c r="AO4884" s="612"/>
      <c r="AP4884" s="612"/>
      <c r="AY4884" s="623"/>
      <c r="BD4884" s="611"/>
      <c r="BG4884" s="624"/>
      <c r="BH4884" s="625"/>
      <c r="BI4884" s="672"/>
      <c r="BO4884" s="612"/>
      <c r="BY4884" s="669"/>
      <c r="CA4884" s="669"/>
    </row>
    <row r="4885" spans="3:79" s="610" customFormat="1">
      <c r="C4885" s="611"/>
      <c r="D4885" s="612"/>
      <c r="E4885" s="613"/>
      <c r="F4885" s="614"/>
      <c r="J4885" s="612"/>
      <c r="N4885" s="668"/>
      <c r="P4885" s="618"/>
      <c r="Q4885" s="618"/>
      <c r="R4885" s="618"/>
      <c r="S4885" s="618"/>
      <c r="T4885" s="618"/>
      <c r="U4885" s="618"/>
      <c r="V4885" s="618"/>
      <c r="W4885" s="618"/>
      <c r="X4885" s="618"/>
      <c r="Y4885" s="618"/>
      <c r="Z4885" s="618"/>
      <c r="AC4885" s="619"/>
      <c r="AD4885" s="620"/>
      <c r="AJ4885" s="668"/>
      <c r="AO4885" s="612"/>
      <c r="AP4885" s="612"/>
      <c r="AY4885" s="623"/>
      <c r="BD4885" s="611"/>
      <c r="BG4885" s="624"/>
      <c r="BH4885" s="625"/>
      <c r="BI4885" s="672"/>
      <c r="BO4885" s="612"/>
      <c r="BY4885" s="669"/>
      <c r="CA4885" s="669"/>
    </row>
    <row r="4886" spans="3:79" s="610" customFormat="1">
      <c r="C4886" s="611"/>
      <c r="D4886" s="612"/>
      <c r="E4886" s="613"/>
      <c r="F4886" s="614"/>
      <c r="J4886" s="612"/>
      <c r="N4886" s="668"/>
      <c r="P4886" s="618"/>
      <c r="Q4886" s="618"/>
      <c r="R4886" s="618"/>
      <c r="S4886" s="618"/>
      <c r="T4886" s="618"/>
      <c r="U4886" s="618"/>
      <c r="V4886" s="618"/>
      <c r="W4886" s="618"/>
      <c r="X4886" s="618"/>
      <c r="Y4886" s="618"/>
      <c r="Z4886" s="618"/>
      <c r="AC4886" s="619"/>
      <c r="AD4886" s="620"/>
      <c r="AJ4886" s="668"/>
      <c r="AO4886" s="612"/>
      <c r="AP4886" s="612"/>
      <c r="AY4886" s="623"/>
      <c r="BD4886" s="611"/>
      <c r="BG4886" s="624"/>
      <c r="BH4886" s="625"/>
      <c r="BI4886" s="672"/>
      <c r="BO4886" s="612"/>
      <c r="BY4886" s="669"/>
      <c r="CA4886" s="669"/>
    </row>
    <row r="4887" spans="3:79" s="610" customFormat="1">
      <c r="C4887" s="611"/>
      <c r="D4887" s="612"/>
      <c r="E4887" s="613"/>
      <c r="F4887" s="614"/>
      <c r="J4887" s="612"/>
      <c r="N4887" s="668"/>
      <c r="P4887" s="618"/>
      <c r="Q4887" s="618"/>
      <c r="R4887" s="618"/>
      <c r="S4887" s="618"/>
      <c r="T4887" s="618"/>
      <c r="U4887" s="618"/>
      <c r="V4887" s="618"/>
      <c r="W4887" s="618"/>
      <c r="X4887" s="618"/>
      <c r="Y4887" s="618"/>
      <c r="Z4887" s="618"/>
      <c r="AC4887" s="619"/>
      <c r="AD4887" s="620"/>
      <c r="AJ4887" s="668"/>
      <c r="AO4887" s="612"/>
      <c r="AP4887" s="612"/>
      <c r="AY4887" s="623"/>
      <c r="BD4887" s="611"/>
      <c r="BG4887" s="624"/>
      <c r="BH4887" s="625"/>
      <c r="BI4887" s="672"/>
      <c r="BO4887" s="612"/>
      <c r="BY4887" s="669"/>
      <c r="CA4887" s="669"/>
    </row>
    <row r="4888" spans="3:79" s="610" customFormat="1">
      <c r="C4888" s="611"/>
      <c r="D4888" s="612"/>
      <c r="E4888" s="613"/>
      <c r="F4888" s="614"/>
      <c r="J4888" s="612"/>
      <c r="N4888" s="668"/>
      <c r="P4888" s="618"/>
      <c r="Q4888" s="618"/>
      <c r="R4888" s="618"/>
      <c r="S4888" s="618"/>
      <c r="T4888" s="618"/>
      <c r="U4888" s="618"/>
      <c r="V4888" s="618"/>
      <c r="W4888" s="618"/>
      <c r="X4888" s="618"/>
      <c r="Y4888" s="618"/>
      <c r="Z4888" s="618"/>
      <c r="AC4888" s="619"/>
      <c r="AD4888" s="620"/>
      <c r="AJ4888" s="668"/>
      <c r="AO4888" s="612"/>
      <c r="AP4888" s="612"/>
      <c r="AY4888" s="623"/>
      <c r="BD4888" s="611"/>
      <c r="BG4888" s="624"/>
      <c r="BH4888" s="625"/>
      <c r="BI4888" s="672"/>
      <c r="BO4888" s="612"/>
      <c r="BY4888" s="669"/>
      <c r="CA4888" s="669"/>
    </row>
    <row r="4889" spans="3:79" s="610" customFormat="1">
      <c r="C4889" s="611"/>
      <c r="D4889" s="612"/>
      <c r="E4889" s="613"/>
      <c r="F4889" s="614"/>
      <c r="J4889" s="612"/>
      <c r="N4889" s="668"/>
      <c r="P4889" s="618"/>
      <c r="Q4889" s="618"/>
      <c r="R4889" s="618"/>
      <c r="S4889" s="618"/>
      <c r="T4889" s="618"/>
      <c r="U4889" s="618"/>
      <c r="V4889" s="618"/>
      <c r="W4889" s="618"/>
      <c r="X4889" s="618"/>
      <c r="Y4889" s="618"/>
      <c r="Z4889" s="618"/>
      <c r="AC4889" s="619"/>
      <c r="AD4889" s="620"/>
      <c r="AJ4889" s="668"/>
      <c r="AO4889" s="612"/>
      <c r="AP4889" s="612"/>
      <c r="AY4889" s="623"/>
      <c r="BD4889" s="611"/>
      <c r="BG4889" s="624"/>
      <c r="BH4889" s="625"/>
      <c r="BI4889" s="672"/>
      <c r="BO4889" s="612"/>
      <c r="BY4889" s="669"/>
      <c r="CA4889" s="669"/>
    </row>
    <row r="4890" spans="3:79" s="610" customFormat="1">
      <c r="C4890" s="611"/>
      <c r="D4890" s="612"/>
      <c r="E4890" s="613"/>
      <c r="F4890" s="614"/>
      <c r="J4890" s="612"/>
      <c r="N4890" s="668"/>
      <c r="P4890" s="618"/>
      <c r="Q4890" s="618"/>
      <c r="R4890" s="618"/>
      <c r="S4890" s="618"/>
      <c r="T4890" s="618"/>
      <c r="U4890" s="618"/>
      <c r="V4890" s="618"/>
      <c r="W4890" s="618"/>
      <c r="X4890" s="618"/>
      <c r="Y4890" s="618"/>
      <c r="Z4890" s="618"/>
      <c r="AC4890" s="619"/>
      <c r="AD4890" s="620"/>
      <c r="AJ4890" s="668"/>
      <c r="AO4890" s="612"/>
      <c r="AP4890" s="612"/>
      <c r="AY4890" s="623"/>
      <c r="BD4890" s="611"/>
      <c r="BG4890" s="624"/>
      <c r="BH4890" s="625"/>
      <c r="BI4890" s="672"/>
      <c r="BO4890" s="612"/>
      <c r="BY4890" s="669"/>
      <c r="CA4890" s="669"/>
    </row>
    <row r="4891" spans="3:79" s="610" customFormat="1">
      <c r="C4891" s="611"/>
      <c r="D4891" s="612"/>
      <c r="E4891" s="613"/>
      <c r="F4891" s="614"/>
      <c r="J4891" s="612"/>
      <c r="N4891" s="668"/>
      <c r="P4891" s="618"/>
      <c r="Q4891" s="618"/>
      <c r="R4891" s="618"/>
      <c r="S4891" s="618"/>
      <c r="T4891" s="618"/>
      <c r="U4891" s="618"/>
      <c r="V4891" s="618"/>
      <c r="W4891" s="618"/>
      <c r="X4891" s="618"/>
      <c r="Y4891" s="618"/>
      <c r="Z4891" s="618"/>
      <c r="AC4891" s="619"/>
      <c r="AD4891" s="620"/>
      <c r="AJ4891" s="668"/>
      <c r="AO4891" s="612"/>
      <c r="AP4891" s="612"/>
      <c r="AY4891" s="623"/>
      <c r="BD4891" s="611"/>
      <c r="BG4891" s="624"/>
      <c r="BH4891" s="625"/>
      <c r="BI4891" s="672"/>
      <c r="BO4891" s="612"/>
      <c r="BY4891" s="669"/>
      <c r="CA4891" s="669"/>
    </row>
    <row r="4892" spans="3:79" s="610" customFormat="1">
      <c r="C4892" s="611"/>
      <c r="D4892" s="612"/>
      <c r="E4892" s="613"/>
      <c r="F4892" s="614"/>
      <c r="J4892" s="612"/>
      <c r="N4892" s="668"/>
      <c r="P4892" s="618"/>
      <c r="Q4892" s="618"/>
      <c r="R4892" s="618"/>
      <c r="S4892" s="618"/>
      <c r="T4892" s="618"/>
      <c r="U4892" s="618"/>
      <c r="V4892" s="618"/>
      <c r="W4892" s="618"/>
      <c r="X4892" s="618"/>
      <c r="Y4892" s="618"/>
      <c r="Z4892" s="618"/>
      <c r="AC4892" s="619"/>
      <c r="AD4892" s="620"/>
      <c r="AJ4892" s="668"/>
      <c r="AO4892" s="612"/>
      <c r="AP4892" s="612"/>
      <c r="AY4892" s="623"/>
      <c r="BD4892" s="611"/>
      <c r="BG4892" s="624"/>
      <c r="BH4892" s="625"/>
      <c r="BI4892" s="672"/>
      <c r="BO4892" s="612"/>
      <c r="BY4892" s="669"/>
      <c r="CA4892" s="669"/>
    </row>
    <row r="4893" spans="3:79" s="610" customFormat="1">
      <c r="C4893" s="611"/>
      <c r="D4893" s="612"/>
      <c r="E4893" s="613"/>
      <c r="F4893" s="614"/>
      <c r="J4893" s="612"/>
      <c r="N4893" s="668"/>
      <c r="P4893" s="618"/>
      <c r="Q4893" s="618"/>
      <c r="R4893" s="618"/>
      <c r="S4893" s="618"/>
      <c r="T4893" s="618"/>
      <c r="U4893" s="618"/>
      <c r="V4893" s="618"/>
      <c r="W4893" s="618"/>
      <c r="X4893" s="618"/>
      <c r="Y4893" s="618"/>
      <c r="Z4893" s="618"/>
      <c r="AC4893" s="619"/>
      <c r="AD4893" s="620"/>
      <c r="AJ4893" s="668"/>
      <c r="AO4893" s="612"/>
      <c r="AP4893" s="612"/>
      <c r="AY4893" s="623"/>
      <c r="BD4893" s="611"/>
      <c r="BG4893" s="624"/>
      <c r="BH4893" s="625"/>
      <c r="BI4893" s="672"/>
      <c r="BO4893" s="612"/>
      <c r="BY4893" s="669"/>
      <c r="CA4893" s="669"/>
    </row>
    <row r="4894" spans="3:79" s="610" customFormat="1">
      <c r="C4894" s="611"/>
      <c r="D4894" s="612"/>
      <c r="E4894" s="613"/>
      <c r="F4894" s="614"/>
      <c r="J4894" s="612"/>
      <c r="N4894" s="668"/>
      <c r="P4894" s="618"/>
      <c r="Q4894" s="618"/>
      <c r="R4894" s="618"/>
      <c r="S4894" s="618"/>
      <c r="T4894" s="618"/>
      <c r="U4894" s="618"/>
      <c r="V4894" s="618"/>
      <c r="W4894" s="618"/>
      <c r="X4894" s="618"/>
      <c r="Y4894" s="618"/>
      <c r="Z4894" s="618"/>
      <c r="AC4894" s="619"/>
      <c r="AD4894" s="620"/>
      <c r="AJ4894" s="668"/>
      <c r="AO4894" s="612"/>
      <c r="AP4894" s="612"/>
      <c r="AY4894" s="623"/>
      <c r="BD4894" s="611"/>
      <c r="BG4894" s="624"/>
      <c r="BH4894" s="625"/>
      <c r="BI4894" s="672"/>
      <c r="BO4894" s="612"/>
      <c r="BY4894" s="669"/>
      <c r="CA4894" s="669"/>
    </row>
    <row r="4895" spans="3:79" s="610" customFormat="1">
      <c r="C4895" s="611"/>
      <c r="D4895" s="612"/>
      <c r="E4895" s="613"/>
      <c r="F4895" s="614"/>
      <c r="J4895" s="612"/>
      <c r="N4895" s="668"/>
      <c r="P4895" s="618"/>
      <c r="Q4895" s="618"/>
      <c r="R4895" s="618"/>
      <c r="S4895" s="618"/>
      <c r="T4895" s="618"/>
      <c r="U4895" s="618"/>
      <c r="V4895" s="618"/>
      <c r="W4895" s="618"/>
      <c r="X4895" s="618"/>
      <c r="Y4895" s="618"/>
      <c r="Z4895" s="618"/>
      <c r="AC4895" s="619"/>
      <c r="AD4895" s="620"/>
      <c r="AJ4895" s="668"/>
      <c r="AO4895" s="612"/>
      <c r="AP4895" s="612"/>
      <c r="AY4895" s="623"/>
      <c r="BD4895" s="611"/>
      <c r="BG4895" s="624"/>
      <c r="BH4895" s="625"/>
      <c r="BI4895" s="672"/>
      <c r="BO4895" s="612"/>
      <c r="BY4895" s="669"/>
      <c r="CA4895" s="669"/>
    </row>
    <row r="4896" spans="3:79" s="610" customFormat="1">
      <c r="C4896" s="611"/>
      <c r="D4896" s="612"/>
      <c r="E4896" s="613"/>
      <c r="F4896" s="614"/>
      <c r="J4896" s="612"/>
      <c r="N4896" s="668"/>
      <c r="P4896" s="618"/>
      <c r="Q4896" s="618"/>
      <c r="R4896" s="618"/>
      <c r="S4896" s="618"/>
      <c r="T4896" s="618"/>
      <c r="U4896" s="618"/>
      <c r="V4896" s="618"/>
      <c r="W4896" s="618"/>
      <c r="X4896" s="618"/>
      <c r="Y4896" s="618"/>
      <c r="Z4896" s="618"/>
      <c r="AC4896" s="619"/>
      <c r="AD4896" s="620"/>
      <c r="AJ4896" s="668"/>
      <c r="AO4896" s="612"/>
      <c r="AP4896" s="612"/>
      <c r="AY4896" s="623"/>
      <c r="BD4896" s="611"/>
      <c r="BG4896" s="624"/>
      <c r="BH4896" s="625"/>
      <c r="BI4896" s="672"/>
      <c r="BO4896" s="612"/>
      <c r="BY4896" s="669"/>
      <c r="CA4896" s="669"/>
    </row>
    <row r="4897" spans="3:79" s="610" customFormat="1">
      <c r="C4897" s="611"/>
      <c r="D4897" s="612"/>
      <c r="E4897" s="613"/>
      <c r="F4897" s="614"/>
      <c r="J4897" s="612"/>
      <c r="N4897" s="668"/>
      <c r="P4897" s="618"/>
      <c r="Q4897" s="618"/>
      <c r="R4897" s="618"/>
      <c r="S4897" s="618"/>
      <c r="T4897" s="618"/>
      <c r="U4897" s="618"/>
      <c r="V4897" s="618"/>
      <c r="W4897" s="618"/>
      <c r="X4897" s="618"/>
      <c r="Y4897" s="618"/>
      <c r="Z4897" s="618"/>
      <c r="AC4897" s="619"/>
      <c r="AD4897" s="620"/>
      <c r="AJ4897" s="668"/>
      <c r="AO4897" s="612"/>
      <c r="AP4897" s="612"/>
      <c r="AY4897" s="623"/>
      <c r="BD4897" s="611"/>
      <c r="BG4897" s="624"/>
      <c r="BH4897" s="625"/>
      <c r="BI4897" s="672"/>
      <c r="BO4897" s="612"/>
      <c r="BY4897" s="669"/>
      <c r="CA4897" s="669"/>
    </row>
    <row r="4898" spans="3:79" s="610" customFormat="1">
      <c r="C4898" s="611"/>
      <c r="D4898" s="612"/>
      <c r="E4898" s="613"/>
      <c r="F4898" s="614"/>
      <c r="J4898" s="612"/>
      <c r="N4898" s="668"/>
      <c r="P4898" s="618"/>
      <c r="Q4898" s="618"/>
      <c r="R4898" s="618"/>
      <c r="S4898" s="618"/>
      <c r="T4898" s="618"/>
      <c r="U4898" s="618"/>
      <c r="V4898" s="618"/>
      <c r="W4898" s="618"/>
      <c r="X4898" s="618"/>
      <c r="Y4898" s="618"/>
      <c r="Z4898" s="618"/>
      <c r="AC4898" s="619"/>
      <c r="AD4898" s="620"/>
      <c r="AJ4898" s="668"/>
      <c r="AO4898" s="612"/>
      <c r="AP4898" s="612"/>
      <c r="AY4898" s="623"/>
      <c r="BD4898" s="611"/>
      <c r="BG4898" s="624"/>
      <c r="BH4898" s="625"/>
      <c r="BI4898" s="672"/>
      <c r="BO4898" s="612"/>
      <c r="BY4898" s="669"/>
      <c r="CA4898" s="669"/>
    </row>
    <row r="4899" spans="3:79" s="610" customFormat="1">
      <c r="C4899" s="611"/>
      <c r="D4899" s="612"/>
      <c r="E4899" s="613"/>
      <c r="F4899" s="614"/>
      <c r="J4899" s="612"/>
      <c r="N4899" s="668"/>
      <c r="P4899" s="618"/>
      <c r="Q4899" s="618"/>
      <c r="R4899" s="618"/>
      <c r="S4899" s="618"/>
      <c r="T4899" s="618"/>
      <c r="U4899" s="618"/>
      <c r="V4899" s="618"/>
      <c r="W4899" s="618"/>
      <c r="X4899" s="618"/>
      <c r="Y4899" s="618"/>
      <c r="Z4899" s="618"/>
      <c r="AC4899" s="619"/>
      <c r="AD4899" s="620"/>
      <c r="AJ4899" s="668"/>
      <c r="AO4899" s="612"/>
      <c r="AP4899" s="612"/>
      <c r="AY4899" s="623"/>
      <c r="BD4899" s="611"/>
      <c r="BG4899" s="624"/>
      <c r="BH4899" s="625"/>
      <c r="BI4899" s="672"/>
      <c r="BO4899" s="612"/>
      <c r="BY4899" s="669"/>
      <c r="CA4899" s="669"/>
    </row>
    <row r="4900" spans="3:79" s="610" customFormat="1">
      <c r="C4900" s="611"/>
      <c r="D4900" s="612"/>
      <c r="E4900" s="613"/>
      <c r="F4900" s="614"/>
      <c r="J4900" s="612"/>
      <c r="N4900" s="668"/>
      <c r="P4900" s="618"/>
      <c r="Q4900" s="618"/>
      <c r="R4900" s="618"/>
      <c r="S4900" s="618"/>
      <c r="T4900" s="618"/>
      <c r="U4900" s="618"/>
      <c r="V4900" s="618"/>
      <c r="W4900" s="618"/>
      <c r="X4900" s="618"/>
      <c r="Y4900" s="618"/>
      <c r="Z4900" s="618"/>
      <c r="AC4900" s="619"/>
      <c r="AD4900" s="620"/>
      <c r="AJ4900" s="668"/>
      <c r="AO4900" s="612"/>
      <c r="AP4900" s="612"/>
      <c r="AY4900" s="623"/>
      <c r="BD4900" s="611"/>
      <c r="BG4900" s="624"/>
      <c r="BH4900" s="625"/>
      <c r="BI4900" s="672"/>
      <c r="BO4900" s="612"/>
      <c r="BY4900" s="669"/>
      <c r="CA4900" s="669"/>
    </row>
    <row r="4901" spans="3:79" s="610" customFormat="1">
      <c r="C4901" s="611"/>
      <c r="D4901" s="612"/>
      <c r="E4901" s="613"/>
      <c r="F4901" s="614"/>
      <c r="J4901" s="612"/>
      <c r="N4901" s="668"/>
      <c r="P4901" s="618"/>
      <c r="Q4901" s="618"/>
      <c r="R4901" s="618"/>
      <c r="S4901" s="618"/>
      <c r="T4901" s="618"/>
      <c r="U4901" s="618"/>
      <c r="V4901" s="618"/>
      <c r="W4901" s="618"/>
      <c r="X4901" s="618"/>
      <c r="Y4901" s="618"/>
      <c r="Z4901" s="618"/>
      <c r="AC4901" s="619"/>
      <c r="AD4901" s="620"/>
      <c r="AJ4901" s="668"/>
      <c r="AO4901" s="612"/>
      <c r="AP4901" s="612"/>
      <c r="AY4901" s="623"/>
      <c r="BD4901" s="611"/>
      <c r="BG4901" s="624"/>
      <c r="BH4901" s="625"/>
      <c r="BI4901" s="672"/>
      <c r="BO4901" s="612"/>
      <c r="BY4901" s="669"/>
      <c r="CA4901" s="669"/>
    </row>
    <row r="4902" spans="3:79" s="610" customFormat="1">
      <c r="C4902" s="611"/>
      <c r="D4902" s="612"/>
      <c r="E4902" s="613"/>
      <c r="F4902" s="614"/>
      <c r="J4902" s="612"/>
      <c r="N4902" s="668"/>
      <c r="P4902" s="618"/>
      <c r="Q4902" s="618"/>
      <c r="R4902" s="618"/>
      <c r="S4902" s="618"/>
      <c r="T4902" s="618"/>
      <c r="U4902" s="618"/>
      <c r="V4902" s="618"/>
      <c r="W4902" s="618"/>
      <c r="X4902" s="618"/>
      <c r="Y4902" s="618"/>
      <c r="Z4902" s="618"/>
      <c r="AC4902" s="619"/>
      <c r="AD4902" s="620"/>
      <c r="AJ4902" s="668"/>
      <c r="AO4902" s="612"/>
      <c r="AP4902" s="612"/>
      <c r="AY4902" s="623"/>
      <c r="BD4902" s="611"/>
      <c r="BG4902" s="624"/>
      <c r="BH4902" s="625"/>
      <c r="BI4902" s="672"/>
      <c r="BO4902" s="612"/>
      <c r="BY4902" s="669"/>
      <c r="CA4902" s="669"/>
    </row>
    <row r="4903" spans="3:79" s="610" customFormat="1">
      <c r="C4903" s="611"/>
      <c r="D4903" s="612"/>
      <c r="E4903" s="613"/>
      <c r="F4903" s="614"/>
      <c r="J4903" s="612"/>
      <c r="N4903" s="668"/>
      <c r="P4903" s="618"/>
      <c r="Q4903" s="618"/>
      <c r="R4903" s="618"/>
      <c r="S4903" s="618"/>
      <c r="T4903" s="618"/>
      <c r="U4903" s="618"/>
      <c r="V4903" s="618"/>
      <c r="W4903" s="618"/>
      <c r="X4903" s="618"/>
      <c r="Y4903" s="618"/>
      <c r="Z4903" s="618"/>
      <c r="AC4903" s="619"/>
      <c r="AD4903" s="620"/>
      <c r="AJ4903" s="668"/>
      <c r="AO4903" s="612"/>
      <c r="AP4903" s="612"/>
      <c r="AY4903" s="623"/>
      <c r="BD4903" s="611"/>
      <c r="BG4903" s="624"/>
      <c r="BH4903" s="625"/>
      <c r="BI4903" s="672"/>
      <c r="BO4903" s="612"/>
      <c r="BY4903" s="669"/>
      <c r="CA4903" s="669"/>
    </row>
    <row r="4904" spans="3:79" s="610" customFormat="1">
      <c r="C4904" s="611"/>
      <c r="D4904" s="612"/>
      <c r="E4904" s="613"/>
      <c r="F4904" s="614"/>
      <c r="J4904" s="612"/>
      <c r="N4904" s="668"/>
      <c r="P4904" s="618"/>
      <c r="Q4904" s="618"/>
      <c r="R4904" s="618"/>
      <c r="S4904" s="618"/>
      <c r="T4904" s="618"/>
      <c r="U4904" s="618"/>
      <c r="V4904" s="618"/>
      <c r="W4904" s="618"/>
      <c r="X4904" s="618"/>
      <c r="Y4904" s="618"/>
      <c r="Z4904" s="618"/>
      <c r="AC4904" s="619"/>
      <c r="AD4904" s="620"/>
      <c r="AJ4904" s="668"/>
      <c r="AO4904" s="612"/>
      <c r="AP4904" s="612"/>
      <c r="AY4904" s="623"/>
      <c r="BD4904" s="611"/>
      <c r="BG4904" s="624"/>
      <c r="BH4904" s="625"/>
      <c r="BI4904" s="672"/>
      <c r="BO4904" s="612"/>
      <c r="BY4904" s="669"/>
      <c r="CA4904" s="669"/>
    </row>
    <row r="4905" spans="3:79" s="610" customFormat="1">
      <c r="C4905" s="611"/>
      <c r="D4905" s="612"/>
      <c r="E4905" s="613"/>
      <c r="F4905" s="614"/>
      <c r="J4905" s="612"/>
      <c r="N4905" s="668"/>
      <c r="P4905" s="618"/>
      <c r="Q4905" s="618"/>
      <c r="R4905" s="618"/>
      <c r="S4905" s="618"/>
      <c r="T4905" s="618"/>
      <c r="U4905" s="618"/>
      <c r="V4905" s="618"/>
      <c r="W4905" s="618"/>
      <c r="X4905" s="618"/>
      <c r="Y4905" s="618"/>
      <c r="Z4905" s="618"/>
      <c r="AC4905" s="619"/>
      <c r="AD4905" s="620"/>
      <c r="AJ4905" s="668"/>
      <c r="AO4905" s="612"/>
      <c r="AP4905" s="612"/>
      <c r="AY4905" s="623"/>
      <c r="BD4905" s="611"/>
      <c r="BG4905" s="624"/>
      <c r="BH4905" s="625"/>
      <c r="BI4905" s="672"/>
      <c r="BO4905" s="612"/>
      <c r="BY4905" s="669"/>
      <c r="CA4905" s="669"/>
    </row>
    <row r="4906" spans="3:79" s="610" customFormat="1">
      <c r="C4906" s="611"/>
      <c r="D4906" s="612"/>
      <c r="E4906" s="613"/>
      <c r="F4906" s="614"/>
      <c r="J4906" s="612"/>
      <c r="N4906" s="668"/>
      <c r="P4906" s="618"/>
      <c r="Q4906" s="618"/>
      <c r="R4906" s="618"/>
      <c r="S4906" s="618"/>
      <c r="T4906" s="618"/>
      <c r="U4906" s="618"/>
      <c r="V4906" s="618"/>
      <c r="W4906" s="618"/>
      <c r="X4906" s="618"/>
      <c r="Y4906" s="618"/>
      <c r="Z4906" s="618"/>
      <c r="AC4906" s="619"/>
      <c r="AD4906" s="620"/>
      <c r="AJ4906" s="668"/>
      <c r="AO4906" s="612"/>
      <c r="AP4906" s="612"/>
      <c r="AY4906" s="623"/>
      <c r="BD4906" s="611"/>
      <c r="BG4906" s="624"/>
      <c r="BH4906" s="625"/>
      <c r="BI4906" s="672"/>
      <c r="BO4906" s="612"/>
      <c r="BY4906" s="669"/>
      <c r="CA4906" s="669"/>
    </row>
    <row r="4907" spans="3:79" s="610" customFormat="1">
      <c r="C4907" s="611"/>
      <c r="D4907" s="612"/>
      <c r="E4907" s="613"/>
      <c r="F4907" s="614"/>
      <c r="J4907" s="612"/>
      <c r="N4907" s="668"/>
      <c r="P4907" s="618"/>
      <c r="Q4907" s="618"/>
      <c r="R4907" s="618"/>
      <c r="S4907" s="618"/>
      <c r="T4907" s="618"/>
      <c r="U4907" s="618"/>
      <c r="V4907" s="618"/>
      <c r="W4907" s="618"/>
      <c r="X4907" s="618"/>
      <c r="Y4907" s="618"/>
      <c r="Z4907" s="618"/>
      <c r="AC4907" s="619"/>
      <c r="AD4907" s="620"/>
      <c r="AJ4907" s="668"/>
      <c r="AO4907" s="612"/>
      <c r="AP4907" s="612"/>
      <c r="AY4907" s="623"/>
      <c r="BD4907" s="611"/>
      <c r="BG4907" s="624"/>
      <c r="BH4907" s="625"/>
      <c r="BI4907" s="672"/>
      <c r="BO4907" s="612"/>
      <c r="BY4907" s="669"/>
      <c r="CA4907" s="669"/>
    </row>
    <row r="4908" spans="3:79" s="610" customFormat="1">
      <c r="C4908" s="611"/>
      <c r="D4908" s="612"/>
      <c r="E4908" s="613"/>
      <c r="F4908" s="614"/>
      <c r="J4908" s="612"/>
      <c r="N4908" s="668"/>
      <c r="P4908" s="618"/>
      <c r="Q4908" s="618"/>
      <c r="R4908" s="618"/>
      <c r="S4908" s="618"/>
      <c r="T4908" s="618"/>
      <c r="U4908" s="618"/>
      <c r="V4908" s="618"/>
      <c r="W4908" s="618"/>
      <c r="X4908" s="618"/>
      <c r="Y4908" s="618"/>
      <c r="Z4908" s="618"/>
      <c r="AC4908" s="619"/>
      <c r="AD4908" s="620"/>
      <c r="AJ4908" s="668"/>
      <c r="AO4908" s="612"/>
      <c r="AP4908" s="612"/>
      <c r="AY4908" s="623"/>
      <c r="BD4908" s="611"/>
      <c r="BG4908" s="624"/>
      <c r="BH4908" s="625"/>
      <c r="BI4908" s="672"/>
      <c r="BO4908" s="612"/>
      <c r="BY4908" s="669"/>
      <c r="CA4908" s="669"/>
    </row>
    <row r="4909" spans="3:79" s="610" customFormat="1">
      <c r="C4909" s="611"/>
      <c r="D4909" s="612"/>
      <c r="E4909" s="613"/>
      <c r="F4909" s="614"/>
      <c r="J4909" s="612"/>
      <c r="N4909" s="668"/>
      <c r="P4909" s="618"/>
      <c r="Q4909" s="618"/>
      <c r="R4909" s="618"/>
      <c r="S4909" s="618"/>
      <c r="T4909" s="618"/>
      <c r="U4909" s="618"/>
      <c r="V4909" s="618"/>
      <c r="W4909" s="618"/>
      <c r="X4909" s="618"/>
      <c r="Y4909" s="618"/>
      <c r="Z4909" s="618"/>
      <c r="AC4909" s="619"/>
      <c r="AD4909" s="620"/>
      <c r="AJ4909" s="668"/>
      <c r="AO4909" s="612"/>
      <c r="AP4909" s="612"/>
      <c r="AY4909" s="623"/>
      <c r="BD4909" s="611"/>
      <c r="BG4909" s="624"/>
      <c r="BH4909" s="625"/>
      <c r="BI4909" s="672"/>
      <c r="BO4909" s="612"/>
      <c r="BY4909" s="669"/>
      <c r="CA4909" s="669"/>
    </row>
    <row r="4910" spans="3:79" s="610" customFormat="1">
      <c r="C4910" s="611"/>
      <c r="D4910" s="612"/>
      <c r="E4910" s="613"/>
      <c r="F4910" s="614"/>
      <c r="J4910" s="612"/>
      <c r="N4910" s="668"/>
      <c r="P4910" s="618"/>
      <c r="Q4910" s="618"/>
      <c r="R4910" s="618"/>
      <c r="S4910" s="618"/>
      <c r="T4910" s="618"/>
      <c r="U4910" s="618"/>
      <c r="V4910" s="618"/>
      <c r="W4910" s="618"/>
      <c r="X4910" s="618"/>
      <c r="Y4910" s="618"/>
      <c r="Z4910" s="618"/>
      <c r="AC4910" s="619"/>
      <c r="AD4910" s="620"/>
      <c r="AJ4910" s="668"/>
      <c r="AO4910" s="612"/>
      <c r="AP4910" s="612"/>
      <c r="AY4910" s="623"/>
      <c r="BD4910" s="611"/>
      <c r="BG4910" s="624"/>
      <c r="BH4910" s="625"/>
      <c r="BI4910" s="672"/>
      <c r="BO4910" s="612"/>
      <c r="BY4910" s="669"/>
      <c r="CA4910" s="669"/>
    </row>
    <row r="4911" spans="3:79" s="610" customFormat="1">
      <c r="C4911" s="611"/>
      <c r="D4911" s="612"/>
      <c r="E4911" s="613"/>
      <c r="F4911" s="614"/>
      <c r="J4911" s="612"/>
      <c r="N4911" s="668"/>
      <c r="P4911" s="618"/>
      <c r="Q4911" s="618"/>
      <c r="R4911" s="618"/>
      <c r="S4911" s="618"/>
      <c r="T4911" s="618"/>
      <c r="U4911" s="618"/>
      <c r="V4911" s="618"/>
      <c r="W4911" s="618"/>
      <c r="X4911" s="618"/>
      <c r="Y4911" s="618"/>
      <c r="Z4911" s="618"/>
      <c r="AC4911" s="619"/>
      <c r="AD4911" s="620"/>
      <c r="AJ4911" s="668"/>
      <c r="AO4911" s="612"/>
      <c r="AP4911" s="612"/>
      <c r="AY4911" s="623"/>
      <c r="BD4911" s="611"/>
      <c r="BG4911" s="624"/>
      <c r="BH4911" s="625"/>
      <c r="BI4911" s="672"/>
      <c r="BO4911" s="612"/>
      <c r="BY4911" s="669"/>
      <c r="CA4911" s="669"/>
    </row>
    <row r="4912" spans="3:79" s="610" customFormat="1">
      <c r="C4912" s="611"/>
      <c r="D4912" s="612"/>
      <c r="E4912" s="613"/>
      <c r="F4912" s="614"/>
      <c r="J4912" s="612"/>
      <c r="N4912" s="668"/>
      <c r="P4912" s="618"/>
      <c r="Q4912" s="618"/>
      <c r="R4912" s="618"/>
      <c r="S4912" s="618"/>
      <c r="T4912" s="618"/>
      <c r="U4912" s="618"/>
      <c r="V4912" s="618"/>
      <c r="W4912" s="618"/>
      <c r="X4912" s="618"/>
      <c r="Y4912" s="618"/>
      <c r="Z4912" s="618"/>
      <c r="AC4912" s="619"/>
      <c r="AD4912" s="620"/>
      <c r="AJ4912" s="668"/>
      <c r="AO4912" s="612"/>
      <c r="AP4912" s="612"/>
      <c r="AY4912" s="623"/>
      <c r="BD4912" s="611"/>
      <c r="BG4912" s="624"/>
      <c r="BH4912" s="625"/>
      <c r="BI4912" s="672"/>
      <c r="BO4912" s="612"/>
      <c r="BY4912" s="669"/>
      <c r="CA4912" s="669"/>
    </row>
    <row r="4913" spans="3:79" s="610" customFormat="1">
      <c r="C4913" s="611"/>
      <c r="D4913" s="612"/>
      <c r="E4913" s="613"/>
      <c r="F4913" s="614"/>
      <c r="J4913" s="612"/>
      <c r="N4913" s="668"/>
      <c r="P4913" s="618"/>
      <c r="Q4913" s="618"/>
      <c r="R4913" s="618"/>
      <c r="S4913" s="618"/>
      <c r="T4913" s="618"/>
      <c r="U4913" s="618"/>
      <c r="V4913" s="618"/>
      <c r="W4913" s="618"/>
      <c r="X4913" s="618"/>
      <c r="Y4913" s="618"/>
      <c r="Z4913" s="618"/>
      <c r="AC4913" s="619"/>
      <c r="AD4913" s="620"/>
      <c r="AJ4913" s="668"/>
      <c r="AO4913" s="612"/>
      <c r="AP4913" s="612"/>
      <c r="AY4913" s="623"/>
      <c r="BD4913" s="611"/>
      <c r="BG4913" s="624"/>
      <c r="BH4913" s="625"/>
      <c r="BI4913" s="672"/>
      <c r="BO4913" s="612"/>
      <c r="BY4913" s="669"/>
      <c r="CA4913" s="669"/>
    </row>
    <row r="4914" spans="3:79" s="610" customFormat="1">
      <c r="C4914" s="611"/>
      <c r="D4914" s="612"/>
      <c r="E4914" s="613"/>
      <c r="F4914" s="614"/>
      <c r="J4914" s="612"/>
      <c r="N4914" s="668"/>
      <c r="P4914" s="618"/>
      <c r="Q4914" s="618"/>
      <c r="R4914" s="618"/>
      <c r="S4914" s="618"/>
      <c r="T4914" s="618"/>
      <c r="U4914" s="618"/>
      <c r="V4914" s="618"/>
      <c r="W4914" s="618"/>
      <c r="X4914" s="618"/>
      <c r="Y4914" s="618"/>
      <c r="Z4914" s="618"/>
      <c r="AC4914" s="619"/>
      <c r="AD4914" s="620"/>
      <c r="AJ4914" s="668"/>
      <c r="AO4914" s="612"/>
      <c r="AP4914" s="612"/>
      <c r="AY4914" s="623"/>
      <c r="BD4914" s="611"/>
      <c r="BG4914" s="624"/>
      <c r="BH4914" s="625"/>
      <c r="BI4914" s="672"/>
      <c r="BO4914" s="612"/>
      <c r="BY4914" s="669"/>
      <c r="CA4914" s="669"/>
    </row>
    <row r="4915" spans="3:79" s="610" customFormat="1">
      <c r="C4915" s="611"/>
      <c r="D4915" s="612"/>
      <c r="E4915" s="613"/>
      <c r="F4915" s="614"/>
      <c r="J4915" s="612"/>
      <c r="N4915" s="668"/>
      <c r="P4915" s="618"/>
      <c r="Q4915" s="618"/>
      <c r="R4915" s="618"/>
      <c r="S4915" s="618"/>
      <c r="T4915" s="618"/>
      <c r="U4915" s="618"/>
      <c r="V4915" s="618"/>
      <c r="W4915" s="618"/>
      <c r="X4915" s="618"/>
      <c r="Y4915" s="618"/>
      <c r="Z4915" s="618"/>
      <c r="AC4915" s="619"/>
      <c r="AD4915" s="620"/>
      <c r="AJ4915" s="668"/>
      <c r="AO4915" s="612"/>
      <c r="AP4915" s="612"/>
      <c r="AY4915" s="623"/>
      <c r="BD4915" s="611"/>
      <c r="BG4915" s="624"/>
      <c r="BH4915" s="625"/>
      <c r="BI4915" s="672"/>
      <c r="BO4915" s="612"/>
      <c r="BY4915" s="669"/>
      <c r="CA4915" s="669"/>
    </row>
    <row r="4916" spans="3:79" s="610" customFormat="1">
      <c r="C4916" s="611"/>
      <c r="D4916" s="612"/>
      <c r="E4916" s="613"/>
      <c r="F4916" s="614"/>
      <c r="J4916" s="612"/>
      <c r="N4916" s="668"/>
      <c r="P4916" s="618"/>
      <c r="Q4916" s="618"/>
      <c r="R4916" s="618"/>
      <c r="S4916" s="618"/>
      <c r="T4916" s="618"/>
      <c r="U4916" s="618"/>
      <c r="V4916" s="618"/>
      <c r="W4916" s="618"/>
      <c r="X4916" s="618"/>
      <c r="Y4916" s="618"/>
      <c r="Z4916" s="618"/>
      <c r="AC4916" s="619"/>
      <c r="AD4916" s="620"/>
      <c r="AJ4916" s="668"/>
      <c r="AO4916" s="612"/>
      <c r="AP4916" s="612"/>
      <c r="AY4916" s="623"/>
      <c r="BD4916" s="611"/>
      <c r="BG4916" s="624"/>
      <c r="BH4916" s="625"/>
      <c r="BI4916" s="672"/>
      <c r="BO4916" s="612"/>
      <c r="BY4916" s="669"/>
      <c r="CA4916" s="669"/>
    </row>
    <row r="4917" spans="3:79" s="610" customFormat="1">
      <c r="C4917" s="611"/>
      <c r="D4917" s="612"/>
      <c r="E4917" s="613"/>
      <c r="F4917" s="614"/>
      <c r="J4917" s="612"/>
      <c r="N4917" s="668"/>
      <c r="P4917" s="618"/>
      <c r="Q4917" s="618"/>
      <c r="R4917" s="618"/>
      <c r="S4917" s="618"/>
      <c r="T4917" s="618"/>
      <c r="U4917" s="618"/>
      <c r="V4917" s="618"/>
      <c r="W4917" s="618"/>
      <c r="X4917" s="618"/>
      <c r="Y4917" s="618"/>
      <c r="Z4917" s="618"/>
      <c r="AC4917" s="619"/>
      <c r="AD4917" s="620"/>
      <c r="AJ4917" s="668"/>
      <c r="AO4917" s="612"/>
      <c r="AP4917" s="612"/>
      <c r="AY4917" s="623"/>
      <c r="BD4917" s="611"/>
      <c r="BG4917" s="624"/>
      <c r="BH4917" s="625"/>
      <c r="BI4917" s="672"/>
      <c r="BO4917" s="612"/>
      <c r="BY4917" s="669"/>
      <c r="CA4917" s="669"/>
    </row>
    <row r="4918" spans="3:79" s="610" customFormat="1">
      <c r="C4918" s="611"/>
      <c r="D4918" s="612"/>
      <c r="E4918" s="613"/>
      <c r="F4918" s="614"/>
      <c r="J4918" s="612"/>
      <c r="N4918" s="668"/>
      <c r="P4918" s="618"/>
      <c r="Q4918" s="618"/>
      <c r="R4918" s="618"/>
      <c r="S4918" s="618"/>
      <c r="T4918" s="618"/>
      <c r="U4918" s="618"/>
      <c r="V4918" s="618"/>
      <c r="W4918" s="618"/>
      <c r="X4918" s="618"/>
      <c r="Y4918" s="618"/>
      <c r="Z4918" s="618"/>
      <c r="AC4918" s="619"/>
      <c r="AD4918" s="620"/>
      <c r="AJ4918" s="668"/>
      <c r="AO4918" s="612"/>
      <c r="AP4918" s="612"/>
      <c r="AY4918" s="623"/>
      <c r="BD4918" s="611"/>
      <c r="BG4918" s="624"/>
      <c r="BH4918" s="625"/>
      <c r="BI4918" s="672"/>
      <c r="BO4918" s="612"/>
      <c r="BY4918" s="669"/>
      <c r="CA4918" s="669"/>
    </row>
    <row r="4919" spans="3:79" s="610" customFormat="1">
      <c r="C4919" s="611"/>
      <c r="D4919" s="612"/>
      <c r="E4919" s="613"/>
      <c r="F4919" s="614"/>
      <c r="J4919" s="612"/>
      <c r="N4919" s="668"/>
      <c r="P4919" s="618"/>
      <c r="Q4919" s="618"/>
      <c r="R4919" s="618"/>
      <c r="S4919" s="618"/>
      <c r="T4919" s="618"/>
      <c r="U4919" s="618"/>
      <c r="V4919" s="618"/>
      <c r="W4919" s="618"/>
      <c r="X4919" s="618"/>
      <c r="Y4919" s="618"/>
      <c r="Z4919" s="618"/>
      <c r="AC4919" s="619"/>
      <c r="AD4919" s="620"/>
      <c r="AJ4919" s="668"/>
      <c r="AO4919" s="612"/>
      <c r="AP4919" s="612"/>
      <c r="AY4919" s="623"/>
      <c r="BD4919" s="611"/>
      <c r="BG4919" s="624"/>
      <c r="BH4919" s="625"/>
      <c r="BI4919" s="672"/>
      <c r="BO4919" s="612"/>
      <c r="BY4919" s="669"/>
      <c r="CA4919" s="669"/>
    </row>
    <row r="4920" spans="3:79" s="610" customFormat="1">
      <c r="C4920" s="611"/>
      <c r="D4920" s="612"/>
      <c r="E4920" s="613"/>
      <c r="F4920" s="614"/>
      <c r="J4920" s="612"/>
      <c r="N4920" s="668"/>
      <c r="P4920" s="618"/>
      <c r="Q4920" s="618"/>
      <c r="R4920" s="618"/>
      <c r="S4920" s="618"/>
      <c r="T4920" s="618"/>
      <c r="U4920" s="618"/>
      <c r="V4920" s="618"/>
      <c r="W4920" s="618"/>
      <c r="X4920" s="618"/>
      <c r="Y4920" s="618"/>
      <c r="Z4920" s="618"/>
      <c r="AC4920" s="619"/>
      <c r="AD4920" s="620"/>
      <c r="AJ4920" s="668"/>
      <c r="AO4920" s="612"/>
      <c r="AP4920" s="612"/>
      <c r="AY4920" s="623"/>
      <c r="BD4920" s="611"/>
      <c r="BG4920" s="624"/>
      <c r="BH4920" s="625"/>
      <c r="BI4920" s="672"/>
      <c r="BO4920" s="612"/>
      <c r="BY4920" s="669"/>
      <c r="CA4920" s="669"/>
    </row>
    <row r="4921" spans="3:79" s="610" customFormat="1">
      <c r="C4921" s="611"/>
      <c r="D4921" s="612"/>
      <c r="E4921" s="613"/>
      <c r="F4921" s="614"/>
      <c r="J4921" s="612"/>
      <c r="N4921" s="668"/>
      <c r="P4921" s="618"/>
      <c r="Q4921" s="618"/>
      <c r="R4921" s="618"/>
      <c r="S4921" s="618"/>
      <c r="T4921" s="618"/>
      <c r="U4921" s="618"/>
      <c r="V4921" s="618"/>
      <c r="W4921" s="618"/>
      <c r="X4921" s="618"/>
      <c r="Y4921" s="618"/>
      <c r="Z4921" s="618"/>
      <c r="AC4921" s="619"/>
      <c r="AD4921" s="620"/>
      <c r="AJ4921" s="668"/>
      <c r="AO4921" s="612"/>
      <c r="AP4921" s="612"/>
      <c r="AY4921" s="623"/>
      <c r="BD4921" s="611"/>
      <c r="BG4921" s="624"/>
      <c r="BH4921" s="625"/>
      <c r="BI4921" s="672"/>
      <c r="BO4921" s="612"/>
      <c r="BY4921" s="669"/>
      <c r="CA4921" s="669"/>
    </row>
    <row r="4922" spans="3:79" s="610" customFormat="1">
      <c r="C4922" s="611"/>
      <c r="D4922" s="612"/>
      <c r="E4922" s="613"/>
      <c r="F4922" s="614"/>
      <c r="J4922" s="612"/>
      <c r="N4922" s="668"/>
      <c r="P4922" s="618"/>
      <c r="Q4922" s="618"/>
      <c r="R4922" s="618"/>
      <c r="S4922" s="618"/>
      <c r="T4922" s="618"/>
      <c r="U4922" s="618"/>
      <c r="V4922" s="618"/>
      <c r="W4922" s="618"/>
      <c r="X4922" s="618"/>
      <c r="Y4922" s="618"/>
      <c r="Z4922" s="618"/>
      <c r="AC4922" s="619"/>
      <c r="AD4922" s="620"/>
      <c r="AJ4922" s="668"/>
      <c r="AO4922" s="612"/>
      <c r="AP4922" s="612"/>
      <c r="AY4922" s="623"/>
      <c r="BD4922" s="611"/>
      <c r="BG4922" s="624"/>
      <c r="BH4922" s="625"/>
      <c r="BI4922" s="672"/>
      <c r="BO4922" s="612"/>
      <c r="BY4922" s="669"/>
      <c r="CA4922" s="669"/>
    </row>
    <row r="4923" spans="3:79" s="610" customFormat="1">
      <c r="C4923" s="611"/>
      <c r="D4923" s="612"/>
      <c r="E4923" s="613"/>
      <c r="F4923" s="614"/>
      <c r="J4923" s="612"/>
      <c r="N4923" s="668"/>
      <c r="P4923" s="618"/>
      <c r="Q4923" s="618"/>
      <c r="R4923" s="618"/>
      <c r="S4923" s="618"/>
      <c r="T4923" s="618"/>
      <c r="U4923" s="618"/>
      <c r="V4923" s="618"/>
      <c r="W4923" s="618"/>
      <c r="X4923" s="618"/>
      <c r="Y4923" s="618"/>
      <c r="Z4923" s="618"/>
      <c r="AC4923" s="619"/>
      <c r="AD4923" s="620"/>
      <c r="AJ4923" s="668"/>
      <c r="AO4923" s="612"/>
      <c r="AP4923" s="612"/>
      <c r="AY4923" s="623"/>
      <c r="BD4923" s="611"/>
      <c r="BG4923" s="624"/>
      <c r="BH4923" s="625"/>
      <c r="BI4923" s="672"/>
      <c r="BO4923" s="612"/>
      <c r="BY4923" s="669"/>
      <c r="CA4923" s="669"/>
    </row>
    <row r="4924" spans="3:79" s="610" customFormat="1">
      <c r="C4924" s="611"/>
      <c r="D4924" s="612"/>
      <c r="E4924" s="613"/>
      <c r="F4924" s="614"/>
      <c r="J4924" s="612"/>
      <c r="N4924" s="668"/>
      <c r="P4924" s="618"/>
      <c r="Q4924" s="618"/>
      <c r="R4924" s="618"/>
      <c r="S4924" s="618"/>
      <c r="T4924" s="618"/>
      <c r="U4924" s="618"/>
      <c r="V4924" s="618"/>
      <c r="W4924" s="618"/>
      <c r="X4924" s="618"/>
      <c r="Y4924" s="618"/>
      <c r="Z4924" s="618"/>
      <c r="AC4924" s="619"/>
      <c r="AD4924" s="620"/>
      <c r="AJ4924" s="668"/>
      <c r="AO4924" s="612"/>
      <c r="AP4924" s="612"/>
      <c r="AY4924" s="623"/>
      <c r="BD4924" s="611"/>
      <c r="BG4924" s="624"/>
      <c r="BH4924" s="625"/>
      <c r="BI4924" s="672"/>
      <c r="BO4924" s="612"/>
      <c r="BY4924" s="669"/>
      <c r="CA4924" s="669"/>
    </row>
    <row r="4925" spans="3:79" s="610" customFormat="1">
      <c r="C4925" s="611"/>
      <c r="D4925" s="612"/>
      <c r="E4925" s="613"/>
      <c r="F4925" s="614"/>
      <c r="J4925" s="612"/>
      <c r="N4925" s="668"/>
      <c r="P4925" s="618"/>
      <c r="Q4925" s="618"/>
      <c r="R4925" s="618"/>
      <c r="S4925" s="618"/>
      <c r="T4925" s="618"/>
      <c r="U4925" s="618"/>
      <c r="V4925" s="618"/>
      <c r="W4925" s="618"/>
      <c r="X4925" s="618"/>
      <c r="Y4925" s="618"/>
      <c r="Z4925" s="618"/>
      <c r="AC4925" s="619"/>
      <c r="AD4925" s="620"/>
      <c r="AJ4925" s="668"/>
      <c r="AO4925" s="612"/>
      <c r="AP4925" s="612"/>
      <c r="AY4925" s="623"/>
      <c r="BD4925" s="611"/>
      <c r="BG4925" s="624"/>
      <c r="BH4925" s="625"/>
      <c r="BI4925" s="672"/>
      <c r="BO4925" s="612"/>
      <c r="BY4925" s="669"/>
      <c r="CA4925" s="669"/>
    </row>
    <row r="4926" spans="3:79" s="610" customFormat="1">
      <c r="C4926" s="611"/>
      <c r="D4926" s="612"/>
      <c r="E4926" s="613"/>
      <c r="F4926" s="614"/>
      <c r="J4926" s="612"/>
      <c r="N4926" s="668"/>
      <c r="P4926" s="618"/>
      <c r="Q4926" s="618"/>
      <c r="R4926" s="618"/>
      <c r="S4926" s="618"/>
      <c r="T4926" s="618"/>
      <c r="U4926" s="618"/>
      <c r="V4926" s="618"/>
      <c r="W4926" s="618"/>
      <c r="X4926" s="618"/>
      <c r="Y4926" s="618"/>
      <c r="Z4926" s="618"/>
      <c r="AC4926" s="619"/>
      <c r="AD4926" s="620"/>
      <c r="AJ4926" s="668"/>
      <c r="AO4926" s="612"/>
      <c r="AP4926" s="612"/>
      <c r="AY4926" s="623"/>
      <c r="BD4926" s="611"/>
      <c r="BG4926" s="624"/>
      <c r="BH4926" s="625"/>
      <c r="BI4926" s="672"/>
      <c r="BO4926" s="612"/>
      <c r="BY4926" s="669"/>
      <c r="CA4926" s="669"/>
    </row>
    <row r="4927" spans="3:79" s="610" customFormat="1">
      <c r="C4927" s="611"/>
      <c r="D4927" s="612"/>
      <c r="E4927" s="613"/>
      <c r="F4927" s="614"/>
      <c r="J4927" s="612"/>
      <c r="N4927" s="668"/>
      <c r="P4927" s="618"/>
      <c r="Q4927" s="618"/>
      <c r="R4927" s="618"/>
      <c r="S4927" s="618"/>
      <c r="T4927" s="618"/>
      <c r="U4927" s="618"/>
      <c r="V4927" s="618"/>
      <c r="W4927" s="618"/>
      <c r="X4927" s="618"/>
      <c r="Y4927" s="618"/>
      <c r="Z4927" s="618"/>
      <c r="AC4927" s="619"/>
      <c r="AD4927" s="620"/>
      <c r="AJ4927" s="668"/>
      <c r="AO4927" s="612"/>
      <c r="AP4927" s="612"/>
      <c r="AY4927" s="623"/>
      <c r="BD4927" s="611"/>
      <c r="BG4927" s="624"/>
      <c r="BH4927" s="625"/>
      <c r="BI4927" s="672"/>
      <c r="BO4927" s="612"/>
      <c r="BY4927" s="669"/>
      <c r="CA4927" s="669"/>
    </row>
    <row r="4928" spans="3:79" s="610" customFormat="1">
      <c r="C4928" s="611"/>
      <c r="D4928" s="612"/>
      <c r="E4928" s="613"/>
      <c r="F4928" s="614"/>
      <c r="J4928" s="612"/>
      <c r="N4928" s="668"/>
      <c r="P4928" s="618"/>
      <c r="Q4928" s="618"/>
      <c r="R4928" s="618"/>
      <c r="S4928" s="618"/>
      <c r="T4928" s="618"/>
      <c r="U4928" s="618"/>
      <c r="V4928" s="618"/>
      <c r="W4928" s="618"/>
      <c r="X4928" s="618"/>
      <c r="Y4928" s="618"/>
      <c r="Z4928" s="618"/>
      <c r="AC4928" s="619"/>
      <c r="AD4928" s="620"/>
      <c r="AJ4928" s="668"/>
      <c r="AO4928" s="612"/>
      <c r="AP4928" s="612"/>
      <c r="AY4928" s="623"/>
      <c r="BD4928" s="611"/>
      <c r="BG4928" s="624"/>
      <c r="BH4928" s="625"/>
      <c r="BI4928" s="672"/>
      <c r="BO4928" s="612"/>
      <c r="BY4928" s="669"/>
      <c r="CA4928" s="669"/>
    </row>
    <row r="4929" spans="3:79" s="610" customFormat="1">
      <c r="C4929" s="611"/>
      <c r="D4929" s="612"/>
      <c r="E4929" s="613"/>
      <c r="F4929" s="614"/>
      <c r="J4929" s="612"/>
      <c r="N4929" s="668"/>
      <c r="P4929" s="618"/>
      <c r="Q4929" s="618"/>
      <c r="R4929" s="618"/>
      <c r="S4929" s="618"/>
      <c r="T4929" s="618"/>
      <c r="U4929" s="618"/>
      <c r="V4929" s="618"/>
      <c r="W4929" s="618"/>
      <c r="X4929" s="618"/>
      <c r="Y4929" s="618"/>
      <c r="Z4929" s="618"/>
      <c r="AC4929" s="619"/>
      <c r="AD4929" s="620"/>
      <c r="AJ4929" s="668"/>
      <c r="AO4929" s="612"/>
      <c r="AP4929" s="612"/>
      <c r="AY4929" s="623"/>
      <c r="BD4929" s="611"/>
      <c r="BG4929" s="624"/>
      <c r="BH4929" s="625"/>
      <c r="BI4929" s="672"/>
      <c r="BO4929" s="612"/>
      <c r="BY4929" s="669"/>
      <c r="CA4929" s="669"/>
    </row>
    <row r="4930" spans="3:79" s="610" customFormat="1">
      <c r="C4930" s="611"/>
      <c r="D4930" s="612"/>
      <c r="E4930" s="613"/>
      <c r="F4930" s="614"/>
      <c r="J4930" s="612"/>
      <c r="N4930" s="668"/>
      <c r="P4930" s="618"/>
      <c r="Q4930" s="618"/>
      <c r="R4930" s="618"/>
      <c r="S4930" s="618"/>
      <c r="T4930" s="618"/>
      <c r="U4930" s="618"/>
      <c r="V4930" s="618"/>
      <c r="W4930" s="618"/>
      <c r="X4930" s="618"/>
      <c r="Y4930" s="618"/>
      <c r="Z4930" s="618"/>
      <c r="AC4930" s="619"/>
      <c r="AD4930" s="620"/>
      <c r="AJ4930" s="668"/>
      <c r="AO4930" s="612"/>
      <c r="AP4930" s="612"/>
      <c r="AY4930" s="623"/>
      <c r="BD4930" s="611"/>
      <c r="BG4930" s="624"/>
      <c r="BH4930" s="625"/>
      <c r="BI4930" s="672"/>
      <c r="BO4930" s="612"/>
      <c r="BY4930" s="669"/>
      <c r="CA4930" s="669"/>
    </row>
    <row r="4931" spans="3:79" s="610" customFormat="1">
      <c r="C4931" s="611"/>
      <c r="D4931" s="612"/>
      <c r="E4931" s="613"/>
      <c r="F4931" s="614"/>
      <c r="J4931" s="612"/>
      <c r="N4931" s="668"/>
      <c r="P4931" s="618"/>
      <c r="Q4931" s="618"/>
      <c r="R4931" s="618"/>
      <c r="S4931" s="618"/>
      <c r="T4931" s="618"/>
      <c r="U4931" s="618"/>
      <c r="V4931" s="618"/>
      <c r="W4931" s="618"/>
      <c r="X4931" s="618"/>
      <c r="Y4931" s="618"/>
      <c r="Z4931" s="618"/>
      <c r="AC4931" s="619"/>
      <c r="AD4931" s="620"/>
      <c r="AJ4931" s="668"/>
      <c r="AO4931" s="612"/>
      <c r="AP4931" s="612"/>
      <c r="AY4931" s="623"/>
      <c r="BD4931" s="611"/>
      <c r="BG4931" s="624"/>
      <c r="BH4931" s="625"/>
      <c r="BI4931" s="672"/>
      <c r="BO4931" s="612"/>
      <c r="BY4931" s="669"/>
      <c r="CA4931" s="669"/>
    </row>
    <row r="4932" spans="3:79" s="610" customFormat="1">
      <c r="C4932" s="611"/>
      <c r="D4932" s="612"/>
      <c r="E4932" s="613"/>
      <c r="F4932" s="614"/>
      <c r="J4932" s="612"/>
      <c r="N4932" s="668"/>
      <c r="P4932" s="618"/>
      <c r="Q4932" s="618"/>
      <c r="R4932" s="618"/>
      <c r="S4932" s="618"/>
      <c r="T4932" s="618"/>
      <c r="U4932" s="618"/>
      <c r="V4932" s="618"/>
      <c r="W4932" s="618"/>
      <c r="X4932" s="618"/>
      <c r="Y4932" s="618"/>
      <c r="Z4932" s="618"/>
      <c r="AC4932" s="619"/>
      <c r="AD4932" s="620"/>
      <c r="AJ4932" s="668"/>
      <c r="AO4932" s="612"/>
      <c r="AP4932" s="612"/>
      <c r="AY4932" s="623"/>
      <c r="BD4932" s="611"/>
      <c r="BG4932" s="624"/>
      <c r="BH4932" s="625"/>
      <c r="BI4932" s="672"/>
      <c r="BO4932" s="612"/>
      <c r="BY4932" s="669"/>
      <c r="CA4932" s="669"/>
    </row>
    <row r="4933" spans="3:79" s="610" customFormat="1">
      <c r="C4933" s="611"/>
      <c r="D4933" s="612"/>
      <c r="E4933" s="613"/>
      <c r="F4933" s="614"/>
      <c r="J4933" s="612"/>
      <c r="N4933" s="668"/>
      <c r="P4933" s="618"/>
      <c r="Q4933" s="618"/>
      <c r="R4933" s="618"/>
      <c r="S4933" s="618"/>
      <c r="T4933" s="618"/>
      <c r="U4933" s="618"/>
      <c r="V4933" s="618"/>
      <c r="W4933" s="618"/>
      <c r="X4933" s="618"/>
      <c r="Y4933" s="618"/>
      <c r="Z4933" s="618"/>
      <c r="AC4933" s="619"/>
      <c r="AD4933" s="620"/>
      <c r="AJ4933" s="668"/>
      <c r="AO4933" s="612"/>
      <c r="AP4933" s="612"/>
      <c r="AY4933" s="623"/>
      <c r="BD4933" s="611"/>
      <c r="BG4933" s="624"/>
      <c r="BH4933" s="625"/>
      <c r="BI4933" s="672"/>
      <c r="BO4933" s="612"/>
      <c r="BY4933" s="669"/>
      <c r="CA4933" s="669"/>
    </row>
    <row r="4934" spans="3:79" s="610" customFormat="1">
      <c r="C4934" s="611"/>
      <c r="D4934" s="612"/>
      <c r="E4934" s="613"/>
      <c r="F4934" s="614"/>
      <c r="J4934" s="612"/>
      <c r="N4934" s="668"/>
      <c r="P4934" s="618"/>
      <c r="Q4934" s="618"/>
      <c r="R4934" s="618"/>
      <c r="S4934" s="618"/>
      <c r="T4934" s="618"/>
      <c r="U4934" s="618"/>
      <c r="V4934" s="618"/>
      <c r="W4934" s="618"/>
      <c r="X4934" s="618"/>
      <c r="Y4934" s="618"/>
      <c r="Z4934" s="618"/>
      <c r="AC4934" s="619"/>
      <c r="AD4934" s="620"/>
      <c r="AJ4934" s="668"/>
      <c r="AO4934" s="612"/>
      <c r="AP4934" s="612"/>
      <c r="AY4934" s="623"/>
      <c r="BD4934" s="611"/>
      <c r="BG4934" s="624"/>
      <c r="BH4934" s="625"/>
      <c r="BI4934" s="672"/>
      <c r="BO4934" s="612"/>
      <c r="BY4934" s="669"/>
      <c r="CA4934" s="669"/>
    </row>
    <row r="4935" spans="3:79" s="610" customFormat="1">
      <c r="C4935" s="611"/>
      <c r="D4935" s="612"/>
      <c r="E4935" s="613"/>
      <c r="F4935" s="614"/>
      <c r="J4935" s="612"/>
      <c r="N4935" s="668"/>
      <c r="P4935" s="618"/>
      <c r="Q4935" s="618"/>
      <c r="R4935" s="618"/>
      <c r="S4935" s="618"/>
      <c r="T4935" s="618"/>
      <c r="U4935" s="618"/>
      <c r="V4935" s="618"/>
      <c r="W4935" s="618"/>
      <c r="X4935" s="618"/>
      <c r="Y4935" s="618"/>
      <c r="Z4935" s="618"/>
      <c r="AC4935" s="619"/>
      <c r="AD4935" s="620"/>
      <c r="AJ4935" s="668"/>
      <c r="AO4935" s="612"/>
      <c r="AP4935" s="612"/>
      <c r="AY4935" s="623"/>
      <c r="BD4935" s="611"/>
      <c r="BG4935" s="624"/>
      <c r="BH4935" s="625"/>
      <c r="BI4935" s="672"/>
      <c r="BO4935" s="612"/>
      <c r="BY4935" s="669"/>
      <c r="CA4935" s="669"/>
    </row>
    <row r="4936" spans="3:79" s="610" customFormat="1">
      <c r="C4936" s="611"/>
      <c r="D4936" s="612"/>
      <c r="E4936" s="613"/>
      <c r="F4936" s="614"/>
      <c r="J4936" s="612"/>
      <c r="N4936" s="668"/>
      <c r="P4936" s="618"/>
      <c r="Q4936" s="618"/>
      <c r="R4936" s="618"/>
      <c r="S4936" s="618"/>
      <c r="T4936" s="618"/>
      <c r="U4936" s="618"/>
      <c r="V4936" s="618"/>
      <c r="W4936" s="618"/>
      <c r="X4936" s="618"/>
      <c r="Y4936" s="618"/>
      <c r="Z4936" s="618"/>
      <c r="AC4936" s="619"/>
      <c r="AD4936" s="620"/>
      <c r="AJ4936" s="668"/>
      <c r="AO4936" s="612"/>
      <c r="AP4936" s="612"/>
      <c r="AY4936" s="623"/>
      <c r="BD4936" s="611"/>
      <c r="BG4936" s="624"/>
      <c r="BH4936" s="625"/>
      <c r="BI4936" s="672"/>
      <c r="BO4936" s="612"/>
      <c r="BY4936" s="669"/>
      <c r="CA4936" s="669"/>
    </row>
    <row r="4937" spans="3:79" s="610" customFormat="1">
      <c r="C4937" s="611"/>
      <c r="D4937" s="612"/>
      <c r="E4937" s="613"/>
      <c r="F4937" s="614"/>
      <c r="J4937" s="612"/>
      <c r="N4937" s="668"/>
      <c r="P4937" s="618"/>
      <c r="Q4937" s="618"/>
      <c r="R4937" s="618"/>
      <c r="S4937" s="618"/>
      <c r="T4937" s="618"/>
      <c r="U4937" s="618"/>
      <c r="V4937" s="618"/>
      <c r="W4937" s="618"/>
      <c r="X4937" s="618"/>
      <c r="Y4937" s="618"/>
      <c r="Z4937" s="618"/>
      <c r="AC4937" s="619"/>
      <c r="AD4937" s="620"/>
      <c r="AJ4937" s="668"/>
      <c r="AO4937" s="612"/>
      <c r="AP4937" s="612"/>
      <c r="AY4937" s="623"/>
      <c r="BD4937" s="611"/>
      <c r="BG4937" s="624"/>
      <c r="BH4937" s="625"/>
      <c r="BI4937" s="672"/>
      <c r="BO4937" s="612"/>
      <c r="BY4937" s="669"/>
      <c r="CA4937" s="669"/>
    </row>
    <row r="4938" spans="3:79" s="610" customFormat="1">
      <c r="C4938" s="611"/>
      <c r="D4938" s="612"/>
      <c r="E4938" s="613"/>
      <c r="F4938" s="614"/>
      <c r="J4938" s="612"/>
      <c r="N4938" s="668"/>
      <c r="P4938" s="618"/>
      <c r="Q4938" s="618"/>
      <c r="R4938" s="618"/>
      <c r="S4938" s="618"/>
      <c r="T4938" s="618"/>
      <c r="U4938" s="618"/>
      <c r="V4938" s="618"/>
      <c r="W4938" s="618"/>
      <c r="X4938" s="618"/>
      <c r="Y4938" s="618"/>
      <c r="Z4938" s="618"/>
      <c r="AC4938" s="619"/>
      <c r="AD4938" s="620"/>
      <c r="AJ4938" s="668"/>
      <c r="AO4938" s="612"/>
      <c r="AP4938" s="612"/>
      <c r="AY4938" s="623"/>
      <c r="BD4938" s="611"/>
      <c r="BG4938" s="624"/>
      <c r="BH4938" s="625"/>
      <c r="BI4938" s="672"/>
      <c r="BO4938" s="612"/>
      <c r="BY4938" s="669"/>
      <c r="CA4938" s="669"/>
    </row>
    <row r="4939" spans="3:79" s="610" customFormat="1">
      <c r="C4939" s="611"/>
      <c r="D4939" s="612"/>
      <c r="E4939" s="613"/>
      <c r="F4939" s="614"/>
      <c r="J4939" s="612"/>
      <c r="N4939" s="668"/>
      <c r="P4939" s="618"/>
      <c r="Q4939" s="618"/>
      <c r="R4939" s="618"/>
      <c r="S4939" s="618"/>
      <c r="T4939" s="618"/>
      <c r="U4939" s="618"/>
      <c r="V4939" s="618"/>
      <c r="W4939" s="618"/>
      <c r="X4939" s="618"/>
      <c r="Y4939" s="618"/>
      <c r="Z4939" s="618"/>
      <c r="AC4939" s="619"/>
      <c r="AD4939" s="620"/>
      <c r="AJ4939" s="668"/>
      <c r="AO4939" s="612"/>
      <c r="AP4939" s="612"/>
      <c r="AY4939" s="623"/>
      <c r="BD4939" s="611"/>
      <c r="BG4939" s="624"/>
      <c r="BH4939" s="625"/>
      <c r="BI4939" s="672"/>
      <c r="BO4939" s="612"/>
      <c r="BY4939" s="669"/>
      <c r="CA4939" s="669"/>
    </row>
    <row r="4940" spans="3:79" s="610" customFormat="1">
      <c r="C4940" s="611"/>
      <c r="D4940" s="612"/>
      <c r="E4940" s="613"/>
      <c r="F4940" s="614"/>
      <c r="J4940" s="612"/>
      <c r="N4940" s="668"/>
      <c r="P4940" s="618"/>
      <c r="Q4940" s="618"/>
      <c r="R4940" s="618"/>
      <c r="S4940" s="618"/>
      <c r="T4940" s="618"/>
      <c r="U4940" s="618"/>
      <c r="V4940" s="618"/>
      <c r="W4940" s="618"/>
      <c r="X4940" s="618"/>
      <c r="Y4940" s="618"/>
      <c r="Z4940" s="618"/>
      <c r="AC4940" s="619"/>
      <c r="AD4940" s="620"/>
      <c r="AJ4940" s="668"/>
      <c r="AO4940" s="612"/>
      <c r="AP4940" s="612"/>
      <c r="AY4940" s="623"/>
      <c r="BD4940" s="611"/>
      <c r="BG4940" s="624"/>
      <c r="BH4940" s="625"/>
      <c r="BI4940" s="672"/>
      <c r="BO4940" s="612"/>
      <c r="BY4940" s="669"/>
      <c r="CA4940" s="669"/>
    </row>
    <row r="4941" spans="3:79" s="610" customFormat="1">
      <c r="C4941" s="611"/>
      <c r="D4941" s="612"/>
      <c r="E4941" s="613"/>
      <c r="F4941" s="614"/>
      <c r="J4941" s="612"/>
      <c r="N4941" s="668"/>
      <c r="P4941" s="618"/>
      <c r="Q4941" s="618"/>
      <c r="R4941" s="618"/>
      <c r="S4941" s="618"/>
      <c r="T4941" s="618"/>
      <c r="U4941" s="618"/>
      <c r="V4941" s="618"/>
      <c r="W4941" s="618"/>
      <c r="X4941" s="618"/>
      <c r="Y4941" s="618"/>
      <c r="Z4941" s="618"/>
      <c r="AC4941" s="619"/>
      <c r="AD4941" s="620"/>
      <c r="AJ4941" s="668"/>
      <c r="AO4941" s="612"/>
      <c r="AP4941" s="612"/>
      <c r="AY4941" s="623"/>
      <c r="BD4941" s="611"/>
      <c r="BG4941" s="624"/>
      <c r="BH4941" s="625"/>
      <c r="BI4941" s="672"/>
      <c r="BO4941" s="612"/>
      <c r="BY4941" s="669"/>
      <c r="CA4941" s="669"/>
    </row>
    <row r="4942" spans="3:79" s="610" customFormat="1">
      <c r="C4942" s="611"/>
      <c r="D4942" s="612"/>
      <c r="E4942" s="613"/>
      <c r="F4942" s="614"/>
      <c r="J4942" s="612"/>
      <c r="N4942" s="668"/>
      <c r="P4942" s="618"/>
      <c r="Q4942" s="618"/>
      <c r="R4942" s="618"/>
      <c r="S4942" s="618"/>
      <c r="T4942" s="618"/>
      <c r="U4942" s="618"/>
      <c r="V4942" s="618"/>
      <c r="W4942" s="618"/>
      <c r="X4942" s="618"/>
      <c r="Y4942" s="618"/>
      <c r="Z4942" s="618"/>
      <c r="AC4942" s="619"/>
      <c r="AD4942" s="620"/>
      <c r="AJ4942" s="668"/>
      <c r="AO4942" s="612"/>
      <c r="AP4942" s="612"/>
      <c r="AY4942" s="623"/>
      <c r="BD4942" s="611"/>
      <c r="BG4942" s="624"/>
      <c r="BH4942" s="625"/>
      <c r="BI4942" s="672"/>
      <c r="BO4942" s="612"/>
      <c r="BY4942" s="669"/>
      <c r="CA4942" s="669"/>
    </row>
    <row r="4943" spans="3:79" s="610" customFormat="1">
      <c r="C4943" s="611"/>
      <c r="D4943" s="612"/>
      <c r="E4943" s="613"/>
      <c r="F4943" s="614"/>
      <c r="J4943" s="612"/>
      <c r="N4943" s="668"/>
      <c r="P4943" s="618"/>
      <c r="Q4943" s="618"/>
      <c r="R4943" s="618"/>
      <c r="S4943" s="618"/>
      <c r="T4943" s="618"/>
      <c r="U4943" s="618"/>
      <c r="V4943" s="618"/>
      <c r="W4943" s="618"/>
      <c r="X4943" s="618"/>
      <c r="Y4943" s="618"/>
      <c r="Z4943" s="618"/>
      <c r="AC4943" s="619"/>
      <c r="AD4943" s="620"/>
      <c r="AJ4943" s="668"/>
      <c r="AO4943" s="612"/>
      <c r="AP4943" s="612"/>
      <c r="AY4943" s="623"/>
      <c r="BD4943" s="611"/>
      <c r="BG4943" s="624"/>
      <c r="BH4943" s="625"/>
      <c r="BI4943" s="672"/>
      <c r="BO4943" s="612"/>
      <c r="BY4943" s="669"/>
      <c r="CA4943" s="669"/>
    </row>
    <row r="4944" spans="3:79" s="610" customFormat="1">
      <c r="C4944" s="611"/>
      <c r="D4944" s="612"/>
      <c r="E4944" s="613"/>
      <c r="F4944" s="614"/>
      <c r="J4944" s="612"/>
      <c r="N4944" s="668"/>
      <c r="P4944" s="618"/>
      <c r="Q4944" s="618"/>
      <c r="R4944" s="618"/>
      <c r="S4944" s="618"/>
      <c r="T4944" s="618"/>
      <c r="U4944" s="618"/>
      <c r="V4944" s="618"/>
      <c r="W4944" s="618"/>
      <c r="X4944" s="618"/>
      <c r="Y4944" s="618"/>
      <c r="Z4944" s="618"/>
      <c r="AC4944" s="619"/>
      <c r="AD4944" s="620"/>
      <c r="AJ4944" s="668"/>
      <c r="AO4944" s="612"/>
      <c r="AP4944" s="612"/>
      <c r="AY4944" s="623"/>
      <c r="BD4944" s="611"/>
      <c r="BG4944" s="624"/>
      <c r="BH4944" s="625"/>
      <c r="BI4944" s="672"/>
      <c r="BO4944" s="612"/>
      <c r="BY4944" s="669"/>
      <c r="CA4944" s="669"/>
    </row>
    <row r="4945" spans="3:79" s="610" customFormat="1">
      <c r="C4945" s="611"/>
      <c r="D4945" s="612"/>
      <c r="E4945" s="613"/>
      <c r="F4945" s="614"/>
      <c r="J4945" s="612"/>
      <c r="N4945" s="668"/>
      <c r="P4945" s="618"/>
      <c r="Q4945" s="618"/>
      <c r="R4945" s="618"/>
      <c r="S4945" s="618"/>
      <c r="T4945" s="618"/>
      <c r="U4945" s="618"/>
      <c r="V4945" s="618"/>
      <c r="W4945" s="618"/>
      <c r="X4945" s="618"/>
      <c r="Y4945" s="618"/>
      <c r="Z4945" s="618"/>
      <c r="AC4945" s="619"/>
      <c r="AD4945" s="620"/>
      <c r="AJ4945" s="668"/>
      <c r="AO4945" s="612"/>
      <c r="AP4945" s="612"/>
      <c r="AY4945" s="623"/>
      <c r="BD4945" s="611"/>
      <c r="BG4945" s="624"/>
      <c r="BH4945" s="625"/>
      <c r="BI4945" s="672"/>
      <c r="BO4945" s="612"/>
      <c r="BY4945" s="669"/>
      <c r="CA4945" s="669"/>
    </row>
    <row r="4946" spans="3:79" s="610" customFormat="1">
      <c r="C4946" s="611"/>
      <c r="D4946" s="612"/>
      <c r="E4946" s="613"/>
      <c r="F4946" s="614"/>
      <c r="J4946" s="612"/>
      <c r="N4946" s="668"/>
      <c r="P4946" s="618"/>
      <c r="Q4946" s="618"/>
      <c r="R4946" s="618"/>
      <c r="S4946" s="618"/>
      <c r="T4946" s="618"/>
      <c r="U4946" s="618"/>
      <c r="V4946" s="618"/>
      <c r="W4946" s="618"/>
      <c r="X4946" s="618"/>
      <c r="Y4946" s="618"/>
      <c r="Z4946" s="618"/>
      <c r="AC4946" s="619"/>
      <c r="AD4946" s="620"/>
      <c r="AJ4946" s="668"/>
      <c r="AO4946" s="612"/>
      <c r="AP4946" s="612"/>
      <c r="AY4946" s="623"/>
      <c r="BD4946" s="611"/>
      <c r="BG4946" s="624"/>
      <c r="BH4946" s="625"/>
      <c r="BI4946" s="672"/>
      <c r="BO4946" s="612"/>
      <c r="BY4946" s="669"/>
      <c r="CA4946" s="669"/>
    </row>
    <row r="4947" spans="3:79" s="610" customFormat="1">
      <c r="C4947" s="611"/>
      <c r="D4947" s="612"/>
      <c r="E4947" s="613"/>
      <c r="F4947" s="614"/>
      <c r="J4947" s="612"/>
      <c r="N4947" s="668"/>
      <c r="P4947" s="618"/>
      <c r="Q4947" s="618"/>
      <c r="R4947" s="618"/>
      <c r="S4947" s="618"/>
      <c r="T4947" s="618"/>
      <c r="U4947" s="618"/>
      <c r="V4947" s="618"/>
      <c r="W4947" s="618"/>
      <c r="X4947" s="618"/>
      <c r="Y4947" s="618"/>
      <c r="Z4947" s="618"/>
      <c r="AC4947" s="619"/>
      <c r="AD4947" s="620"/>
      <c r="AJ4947" s="668"/>
      <c r="AO4947" s="612"/>
      <c r="AP4947" s="612"/>
      <c r="AY4947" s="623"/>
      <c r="BD4947" s="611"/>
      <c r="BG4947" s="624"/>
      <c r="BH4947" s="625"/>
      <c r="BI4947" s="672"/>
      <c r="BO4947" s="612"/>
      <c r="BY4947" s="669"/>
      <c r="CA4947" s="669"/>
    </row>
    <row r="4948" spans="3:79" s="610" customFormat="1">
      <c r="C4948" s="611"/>
      <c r="D4948" s="612"/>
      <c r="E4948" s="613"/>
      <c r="F4948" s="614"/>
      <c r="J4948" s="612"/>
      <c r="N4948" s="668"/>
      <c r="P4948" s="618"/>
      <c r="Q4948" s="618"/>
      <c r="R4948" s="618"/>
      <c r="S4948" s="618"/>
      <c r="T4948" s="618"/>
      <c r="U4948" s="618"/>
      <c r="V4948" s="618"/>
      <c r="W4948" s="618"/>
      <c r="X4948" s="618"/>
      <c r="Y4948" s="618"/>
      <c r="Z4948" s="618"/>
      <c r="AC4948" s="619"/>
      <c r="AD4948" s="620"/>
      <c r="AJ4948" s="668"/>
      <c r="AO4948" s="612"/>
      <c r="AP4948" s="612"/>
      <c r="AY4948" s="623"/>
      <c r="BD4948" s="611"/>
      <c r="BG4948" s="624"/>
      <c r="BH4948" s="625"/>
      <c r="BI4948" s="672"/>
      <c r="BO4948" s="612"/>
      <c r="BY4948" s="669"/>
      <c r="CA4948" s="669"/>
    </row>
    <row r="4949" spans="3:79" s="610" customFormat="1">
      <c r="C4949" s="611"/>
      <c r="D4949" s="612"/>
      <c r="E4949" s="613"/>
      <c r="F4949" s="614"/>
      <c r="J4949" s="612"/>
      <c r="N4949" s="668"/>
      <c r="P4949" s="618"/>
      <c r="Q4949" s="618"/>
      <c r="R4949" s="618"/>
      <c r="S4949" s="618"/>
      <c r="T4949" s="618"/>
      <c r="U4949" s="618"/>
      <c r="V4949" s="618"/>
      <c r="W4949" s="618"/>
      <c r="X4949" s="618"/>
      <c r="Y4949" s="618"/>
      <c r="Z4949" s="618"/>
      <c r="AC4949" s="619"/>
      <c r="AD4949" s="620"/>
      <c r="AJ4949" s="668"/>
      <c r="AO4949" s="612"/>
      <c r="AP4949" s="612"/>
      <c r="AY4949" s="623"/>
      <c r="BD4949" s="611"/>
      <c r="BG4949" s="624"/>
      <c r="BH4949" s="625"/>
      <c r="BI4949" s="672"/>
      <c r="BO4949" s="612"/>
      <c r="BY4949" s="669"/>
      <c r="CA4949" s="669"/>
    </row>
    <row r="4950" spans="3:79" s="610" customFormat="1">
      <c r="C4950" s="611"/>
      <c r="D4950" s="612"/>
      <c r="E4950" s="613"/>
      <c r="F4950" s="614"/>
      <c r="J4950" s="612"/>
      <c r="N4950" s="668"/>
      <c r="P4950" s="618"/>
      <c r="Q4950" s="618"/>
      <c r="R4950" s="618"/>
      <c r="S4950" s="618"/>
      <c r="T4950" s="618"/>
      <c r="U4950" s="618"/>
      <c r="V4950" s="618"/>
      <c r="W4950" s="618"/>
      <c r="X4950" s="618"/>
      <c r="Y4950" s="618"/>
      <c r="Z4950" s="618"/>
      <c r="AC4950" s="619"/>
      <c r="AD4950" s="620"/>
      <c r="AJ4950" s="668"/>
      <c r="AO4950" s="612"/>
      <c r="AP4950" s="612"/>
      <c r="AY4950" s="623"/>
      <c r="BD4950" s="611"/>
      <c r="BG4950" s="624"/>
      <c r="BH4950" s="625"/>
      <c r="BI4950" s="672"/>
      <c r="BO4950" s="612"/>
      <c r="BY4950" s="669"/>
      <c r="CA4950" s="669"/>
    </row>
    <row r="4951" spans="3:79" s="610" customFormat="1">
      <c r="C4951" s="611"/>
      <c r="D4951" s="612"/>
      <c r="E4951" s="613"/>
      <c r="F4951" s="614"/>
      <c r="J4951" s="612"/>
      <c r="N4951" s="668"/>
      <c r="P4951" s="618"/>
      <c r="Q4951" s="618"/>
      <c r="R4951" s="618"/>
      <c r="S4951" s="618"/>
      <c r="T4951" s="618"/>
      <c r="U4951" s="618"/>
      <c r="V4951" s="618"/>
      <c r="W4951" s="618"/>
      <c r="X4951" s="618"/>
      <c r="Y4951" s="618"/>
      <c r="Z4951" s="618"/>
      <c r="AC4951" s="619"/>
      <c r="AD4951" s="620"/>
      <c r="AJ4951" s="668"/>
      <c r="AO4951" s="612"/>
      <c r="AP4951" s="612"/>
      <c r="AY4951" s="623"/>
      <c r="BD4951" s="611"/>
      <c r="BG4951" s="624"/>
      <c r="BH4951" s="625"/>
      <c r="BI4951" s="672"/>
      <c r="BO4951" s="612"/>
      <c r="BY4951" s="669"/>
      <c r="CA4951" s="669"/>
    </row>
    <row r="4952" spans="3:79" s="610" customFormat="1">
      <c r="C4952" s="611"/>
      <c r="D4952" s="612"/>
      <c r="E4952" s="613"/>
      <c r="F4952" s="614"/>
      <c r="J4952" s="612"/>
      <c r="N4952" s="668"/>
      <c r="P4952" s="618"/>
      <c r="Q4952" s="618"/>
      <c r="R4952" s="618"/>
      <c r="S4952" s="618"/>
      <c r="T4952" s="618"/>
      <c r="U4952" s="618"/>
      <c r="V4952" s="618"/>
      <c r="W4952" s="618"/>
      <c r="X4952" s="618"/>
      <c r="Y4952" s="618"/>
      <c r="Z4952" s="618"/>
      <c r="AC4952" s="619"/>
      <c r="AD4952" s="620"/>
      <c r="AJ4952" s="668"/>
      <c r="AO4952" s="612"/>
      <c r="AP4952" s="612"/>
      <c r="AY4952" s="623"/>
      <c r="BD4952" s="611"/>
      <c r="BG4952" s="624"/>
      <c r="BH4952" s="625"/>
      <c r="BI4952" s="672"/>
      <c r="BO4952" s="612"/>
      <c r="BY4952" s="669"/>
      <c r="CA4952" s="669"/>
    </row>
    <row r="4953" spans="3:79" s="610" customFormat="1">
      <c r="C4953" s="611"/>
      <c r="D4953" s="612"/>
      <c r="E4953" s="613"/>
      <c r="F4953" s="614"/>
      <c r="J4953" s="612"/>
      <c r="N4953" s="668"/>
      <c r="P4953" s="618"/>
      <c r="Q4953" s="618"/>
      <c r="R4953" s="618"/>
      <c r="S4953" s="618"/>
      <c r="T4953" s="618"/>
      <c r="U4953" s="618"/>
      <c r="V4953" s="618"/>
      <c r="W4953" s="618"/>
      <c r="X4953" s="618"/>
      <c r="Y4953" s="618"/>
      <c r="Z4953" s="618"/>
      <c r="AC4953" s="619"/>
      <c r="AD4953" s="620"/>
      <c r="AJ4953" s="668"/>
      <c r="AO4953" s="612"/>
      <c r="AP4953" s="612"/>
      <c r="AY4953" s="623"/>
      <c r="BD4953" s="611"/>
      <c r="BG4953" s="624"/>
      <c r="BH4953" s="625"/>
      <c r="BI4953" s="672"/>
      <c r="BO4953" s="612"/>
      <c r="BY4953" s="669"/>
      <c r="CA4953" s="669"/>
    </row>
    <row r="4954" spans="3:79" s="610" customFormat="1">
      <c r="C4954" s="611"/>
      <c r="D4954" s="612"/>
      <c r="E4954" s="613"/>
      <c r="F4954" s="614"/>
      <c r="J4954" s="612"/>
      <c r="N4954" s="668"/>
      <c r="P4954" s="618"/>
      <c r="Q4954" s="618"/>
      <c r="R4954" s="618"/>
      <c r="S4954" s="618"/>
      <c r="T4954" s="618"/>
      <c r="U4954" s="618"/>
      <c r="V4954" s="618"/>
      <c r="W4954" s="618"/>
      <c r="X4954" s="618"/>
      <c r="Y4954" s="618"/>
      <c r="Z4954" s="618"/>
      <c r="AC4954" s="619"/>
      <c r="AD4954" s="620"/>
      <c r="AJ4954" s="668"/>
      <c r="AO4954" s="612"/>
      <c r="AP4954" s="612"/>
      <c r="AY4954" s="623"/>
      <c r="BD4954" s="611"/>
      <c r="BG4954" s="624"/>
      <c r="BH4954" s="625"/>
      <c r="BI4954" s="672"/>
      <c r="BO4954" s="612"/>
      <c r="BY4954" s="669"/>
      <c r="CA4954" s="669"/>
    </row>
    <row r="4955" spans="3:79" s="610" customFormat="1">
      <c r="C4955" s="611"/>
      <c r="D4955" s="612"/>
      <c r="E4955" s="613"/>
      <c r="F4955" s="614"/>
      <c r="J4955" s="612"/>
      <c r="N4955" s="668"/>
      <c r="P4955" s="618"/>
      <c r="Q4955" s="618"/>
      <c r="R4955" s="618"/>
      <c r="S4955" s="618"/>
      <c r="T4955" s="618"/>
      <c r="U4955" s="618"/>
      <c r="V4955" s="618"/>
      <c r="W4955" s="618"/>
      <c r="X4955" s="618"/>
      <c r="Y4955" s="618"/>
      <c r="Z4955" s="618"/>
      <c r="AC4955" s="619"/>
      <c r="AD4955" s="620"/>
      <c r="AJ4955" s="668"/>
      <c r="AO4955" s="612"/>
      <c r="AP4955" s="612"/>
      <c r="AY4955" s="623"/>
      <c r="BD4955" s="611"/>
      <c r="BG4955" s="624"/>
      <c r="BH4955" s="625"/>
      <c r="BI4955" s="672"/>
      <c r="BO4955" s="612"/>
      <c r="BY4955" s="669"/>
      <c r="CA4955" s="669"/>
    </row>
    <row r="4956" spans="3:79" s="610" customFormat="1">
      <c r="C4956" s="611"/>
      <c r="D4956" s="612"/>
      <c r="E4956" s="613"/>
      <c r="F4956" s="614"/>
      <c r="J4956" s="612"/>
      <c r="N4956" s="668"/>
      <c r="P4956" s="618"/>
      <c r="Q4956" s="618"/>
      <c r="R4956" s="618"/>
      <c r="S4956" s="618"/>
      <c r="T4956" s="618"/>
      <c r="U4956" s="618"/>
      <c r="V4956" s="618"/>
      <c r="W4956" s="618"/>
      <c r="X4956" s="618"/>
      <c r="Y4956" s="618"/>
      <c r="Z4956" s="618"/>
      <c r="AC4956" s="619"/>
      <c r="AD4956" s="620"/>
      <c r="AJ4956" s="668"/>
      <c r="AO4956" s="612"/>
      <c r="AP4956" s="612"/>
      <c r="AY4956" s="623"/>
      <c r="BD4956" s="611"/>
      <c r="BG4956" s="624"/>
      <c r="BH4956" s="625"/>
      <c r="BI4956" s="672"/>
      <c r="BO4956" s="612"/>
      <c r="BY4956" s="669"/>
      <c r="CA4956" s="669"/>
    </row>
    <row r="4957" spans="3:79" s="610" customFormat="1">
      <c r="C4957" s="611"/>
      <c r="D4957" s="612"/>
      <c r="E4957" s="613"/>
      <c r="F4957" s="614"/>
      <c r="J4957" s="612"/>
      <c r="N4957" s="668"/>
      <c r="P4957" s="618"/>
      <c r="Q4957" s="618"/>
      <c r="R4957" s="618"/>
      <c r="S4957" s="618"/>
      <c r="T4957" s="618"/>
      <c r="U4957" s="618"/>
      <c r="V4957" s="618"/>
      <c r="W4957" s="618"/>
      <c r="X4957" s="618"/>
      <c r="Y4957" s="618"/>
      <c r="Z4957" s="618"/>
      <c r="AC4957" s="619"/>
      <c r="AD4957" s="620"/>
      <c r="AJ4957" s="668"/>
      <c r="AO4957" s="612"/>
      <c r="AP4957" s="612"/>
      <c r="AY4957" s="623"/>
      <c r="BD4957" s="611"/>
      <c r="BG4957" s="624"/>
      <c r="BH4957" s="625"/>
      <c r="BI4957" s="672"/>
      <c r="BO4957" s="612"/>
      <c r="BY4957" s="669"/>
      <c r="CA4957" s="669"/>
    </row>
    <row r="4958" spans="3:79" s="610" customFormat="1">
      <c r="C4958" s="611"/>
      <c r="D4958" s="612"/>
      <c r="E4958" s="613"/>
      <c r="F4958" s="614"/>
      <c r="J4958" s="612"/>
      <c r="N4958" s="668"/>
      <c r="P4958" s="618"/>
      <c r="Q4958" s="618"/>
      <c r="R4958" s="618"/>
      <c r="S4958" s="618"/>
      <c r="T4958" s="618"/>
      <c r="U4958" s="618"/>
      <c r="V4958" s="618"/>
      <c r="W4958" s="618"/>
      <c r="X4958" s="618"/>
      <c r="Y4958" s="618"/>
      <c r="Z4958" s="618"/>
      <c r="AC4958" s="619"/>
      <c r="AD4958" s="620"/>
      <c r="AJ4958" s="668"/>
      <c r="AO4958" s="612"/>
      <c r="AP4958" s="612"/>
      <c r="AY4958" s="623"/>
      <c r="BD4958" s="611"/>
      <c r="BG4958" s="624"/>
      <c r="BH4958" s="625"/>
      <c r="BI4958" s="672"/>
      <c r="BO4958" s="612"/>
      <c r="BY4958" s="669"/>
      <c r="CA4958" s="669"/>
    </row>
    <row r="4959" spans="3:79" s="610" customFormat="1">
      <c r="C4959" s="611"/>
      <c r="D4959" s="612"/>
      <c r="E4959" s="613"/>
      <c r="F4959" s="614"/>
      <c r="J4959" s="612"/>
      <c r="N4959" s="668"/>
      <c r="P4959" s="618"/>
      <c r="Q4959" s="618"/>
      <c r="R4959" s="618"/>
      <c r="S4959" s="618"/>
      <c r="T4959" s="618"/>
      <c r="U4959" s="618"/>
      <c r="V4959" s="618"/>
      <c r="W4959" s="618"/>
      <c r="X4959" s="618"/>
      <c r="Y4959" s="618"/>
      <c r="Z4959" s="618"/>
      <c r="AC4959" s="619"/>
      <c r="AD4959" s="620"/>
      <c r="AJ4959" s="668"/>
      <c r="AO4959" s="612"/>
      <c r="AP4959" s="612"/>
      <c r="AY4959" s="623"/>
      <c r="BD4959" s="611"/>
      <c r="BG4959" s="624"/>
      <c r="BH4959" s="625"/>
      <c r="BI4959" s="672"/>
      <c r="BO4959" s="612"/>
      <c r="BY4959" s="669"/>
      <c r="CA4959" s="669"/>
    </row>
    <row r="4960" spans="3:79" s="610" customFormat="1">
      <c r="C4960" s="611"/>
      <c r="D4960" s="612"/>
      <c r="E4960" s="613"/>
      <c r="F4960" s="614"/>
      <c r="J4960" s="612"/>
      <c r="N4960" s="668"/>
      <c r="P4960" s="618"/>
      <c r="Q4960" s="618"/>
      <c r="R4960" s="618"/>
      <c r="S4960" s="618"/>
      <c r="T4960" s="618"/>
      <c r="U4960" s="618"/>
      <c r="V4960" s="618"/>
      <c r="W4960" s="618"/>
      <c r="X4960" s="618"/>
      <c r="Y4960" s="618"/>
      <c r="Z4960" s="618"/>
      <c r="AC4960" s="619"/>
      <c r="AD4960" s="620"/>
      <c r="AJ4960" s="668"/>
      <c r="AO4960" s="612"/>
      <c r="AP4960" s="612"/>
      <c r="AY4960" s="623"/>
      <c r="BD4960" s="611"/>
      <c r="BG4960" s="624"/>
      <c r="BH4960" s="625"/>
      <c r="BI4960" s="672"/>
      <c r="BO4960" s="612"/>
      <c r="BY4960" s="669"/>
      <c r="CA4960" s="669"/>
    </row>
    <row r="4961" spans="3:79" s="610" customFormat="1">
      <c r="C4961" s="611"/>
      <c r="D4961" s="612"/>
      <c r="E4961" s="613"/>
      <c r="F4961" s="614"/>
      <c r="J4961" s="612"/>
      <c r="N4961" s="668"/>
      <c r="P4961" s="618"/>
      <c r="Q4961" s="618"/>
      <c r="R4961" s="618"/>
      <c r="S4961" s="618"/>
      <c r="T4961" s="618"/>
      <c r="U4961" s="618"/>
      <c r="V4961" s="618"/>
      <c r="W4961" s="618"/>
      <c r="X4961" s="618"/>
      <c r="Y4961" s="618"/>
      <c r="Z4961" s="618"/>
      <c r="AC4961" s="619"/>
      <c r="AD4961" s="620"/>
      <c r="AJ4961" s="668"/>
      <c r="AO4961" s="612"/>
      <c r="AP4961" s="612"/>
      <c r="AY4961" s="623"/>
      <c r="BD4961" s="611"/>
      <c r="BG4961" s="624"/>
      <c r="BH4961" s="625"/>
      <c r="BI4961" s="672"/>
      <c r="BO4961" s="612"/>
      <c r="BY4961" s="669"/>
      <c r="CA4961" s="669"/>
    </row>
    <row r="4962" spans="3:79" s="610" customFormat="1">
      <c r="C4962" s="611"/>
      <c r="D4962" s="612"/>
      <c r="E4962" s="613"/>
      <c r="F4962" s="614"/>
      <c r="J4962" s="612"/>
      <c r="N4962" s="668"/>
      <c r="P4962" s="618"/>
      <c r="Q4962" s="618"/>
      <c r="R4962" s="618"/>
      <c r="S4962" s="618"/>
      <c r="T4962" s="618"/>
      <c r="U4962" s="618"/>
      <c r="V4962" s="618"/>
      <c r="W4962" s="618"/>
      <c r="X4962" s="618"/>
      <c r="Y4962" s="618"/>
      <c r="Z4962" s="618"/>
      <c r="AC4962" s="619"/>
      <c r="AD4962" s="620"/>
      <c r="AJ4962" s="668"/>
      <c r="AO4962" s="612"/>
      <c r="AP4962" s="612"/>
      <c r="AY4962" s="623"/>
      <c r="BD4962" s="611"/>
      <c r="BG4962" s="624"/>
      <c r="BH4962" s="625"/>
      <c r="BI4962" s="672"/>
      <c r="BO4962" s="612"/>
      <c r="BY4962" s="669"/>
      <c r="CA4962" s="669"/>
    </row>
    <row r="4963" spans="3:79" s="610" customFormat="1">
      <c r="C4963" s="611"/>
      <c r="D4963" s="612"/>
      <c r="E4963" s="613"/>
      <c r="F4963" s="614"/>
      <c r="J4963" s="612"/>
      <c r="N4963" s="668"/>
      <c r="P4963" s="618"/>
      <c r="Q4963" s="618"/>
      <c r="R4963" s="618"/>
      <c r="S4963" s="618"/>
      <c r="T4963" s="618"/>
      <c r="U4963" s="618"/>
      <c r="V4963" s="618"/>
      <c r="W4963" s="618"/>
      <c r="X4963" s="618"/>
      <c r="Y4963" s="618"/>
      <c r="Z4963" s="618"/>
      <c r="AC4963" s="619"/>
      <c r="AD4963" s="620"/>
      <c r="AJ4963" s="668"/>
      <c r="AO4963" s="612"/>
      <c r="AP4963" s="612"/>
      <c r="AY4963" s="623"/>
      <c r="BD4963" s="611"/>
      <c r="BG4963" s="624"/>
      <c r="BH4963" s="625"/>
      <c r="BI4963" s="672"/>
      <c r="BO4963" s="612"/>
      <c r="BY4963" s="669"/>
      <c r="CA4963" s="669"/>
    </row>
    <row r="4964" spans="3:79" s="610" customFormat="1">
      <c r="C4964" s="611"/>
      <c r="D4964" s="612"/>
      <c r="E4964" s="613"/>
      <c r="F4964" s="614"/>
      <c r="J4964" s="612"/>
      <c r="N4964" s="668"/>
      <c r="P4964" s="618"/>
      <c r="Q4964" s="618"/>
      <c r="R4964" s="618"/>
      <c r="S4964" s="618"/>
      <c r="T4964" s="618"/>
      <c r="U4964" s="618"/>
      <c r="V4964" s="618"/>
      <c r="W4964" s="618"/>
      <c r="X4964" s="618"/>
      <c r="Y4964" s="618"/>
      <c r="Z4964" s="618"/>
      <c r="AC4964" s="619"/>
      <c r="AD4964" s="620"/>
      <c r="AJ4964" s="668"/>
      <c r="AO4964" s="612"/>
      <c r="AP4964" s="612"/>
      <c r="AY4964" s="623"/>
      <c r="BD4964" s="611"/>
      <c r="BG4964" s="624"/>
      <c r="BH4964" s="625"/>
      <c r="BI4964" s="672"/>
      <c r="BO4964" s="612"/>
      <c r="BY4964" s="669"/>
      <c r="CA4964" s="669"/>
    </row>
    <row r="4965" spans="3:79" s="610" customFormat="1">
      <c r="C4965" s="611"/>
      <c r="D4965" s="612"/>
      <c r="E4965" s="613"/>
      <c r="F4965" s="614"/>
      <c r="J4965" s="612"/>
      <c r="N4965" s="668"/>
      <c r="P4965" s="618"/>
      <c r="Q4965" s="618"/>
      <c r="R4965" s="618"/>
      <c r="S4965" s="618"/>
      <c r="T4965" s="618"/>
      <c r="U4965" s="618"/>
      <c r="V4965" s="618"/>
      <c r="W4965" s="618"/>
      <c r="X4965" s="618"/>
      <c r="Y4965" s="618"/>
      <c r="Z4965" s="618"/>
      <c r="AC4965" s="619"/>
      <c r="AD4965" s="620"/>
      <c r="AJ4965" s="668"/>
      <c r="AO4965" s="612"/>
      <c r="AP4965" s="612"/>
      <c r="AY4965" s="623"/>
      <c r="BD4965" s="611"/>
      <c r="BG4965" s="624"/>
      <c r="BH4965" s="625"/>
      <c r="BI4965" s="672"/>
      <c r="BO4965" s="612"/>
      <c r="BY4965" s="669"/>
      <c r="CA4965" s="669"/>
    </row>
    <row r="4966" spans="3:79" s="610" customFormat="1">
      <c r="C4966" s="611"/>
      <c r="D4966" s="612"/>
      <c r="E4966" s="613"/>
      <c r="F4966" s="614"/>
      <c r="J4966" s="612"/>
      <c r="N4966" s="668"/>
      <c r="P4966" s="618"/>
      <c r="Q4966" s="618"/>
      <c r="R4966" s="618"/>
      <c r="S4966" s="618"/>
      <c r="T4966" s="618"/>
      <c r="U4966" s="618"/>
      <c r="V4966" s="618"/>
      <c r="W4966" s="618"/>
      <c r="X4966" s="618"/>
      <c r="Y4966" s="618"/>
      <c r="Z4966" s="618"/>
      <c r="AC4966" s="619"/>
      <c r="AD4966" s="620"/>
      <c r="AJ4966" s="668"/>
      <c r="AO4966" s="612"/>
      <c r="AP4966" s="612"/>
      <c r="AY4966" s="623"/>
      <c r="BD4966" s="611"/>
      <c r="BG4966" s="624"/>
      <c r="BH4966" s="625"/>
      <c r="BI4966" s="672"/>
      <c r="BO4966" s="612"/>
      <c r="BY4966" s="669"/>
      <c r="CA4966" s="669"/>
    </row>
    <row r="4967" spans="3:79" s="610" customFormat="1">
      <c r="C4967" s="611"/>
      <c r="D4967" s="612"/>
      <c r="E4967" s="613"/>
      <c r="F4967" s="614"/>
      <c r="J4967" s="612"/>
      <c r="N4967" s="668"/>
      <c r="P4967" s="618"/>
      <c r="Q4967" s="618"/>
      <c r="R4967" s="618"/>
      <c r="S4967" s="618"/>
      <c r="T4967" s="618"/>
      <c r="U4967" s="618"/>
      <c r="V4967" s="618"/>
      <c r="W4967" s="618"/>
      <c r="X4967" s="618"/>
      <c r="Y4967" s="618"/>
      <c r="Z4967" s="618"/>
      <c r="AC4967" s="619"/>
      <c r="AD4967" s="620"/>
      <c r="AJ4967" s="668"/>
      <c r="AO4967" s="612"/>
      <c r="AP4967" s="612"/>
      <c r="AY4967" s="623"/>
      <c r="BD4967" s="611"/>
      <c r="BG4967" s="624"/>
      <c r="BH4967" s="625"/>
      <c r="BI4967" s="672"/>
      <c r="BO4967" s="612"/>
      <c r="BY4967" s="669"/>
      <c r="CA4967" s="669"/>
    </row>
    <row r="4968" spans="3:79" s="610" customFormat="1">
      <c r="C4968" s="611"/>
      <c r="D4968" s="612"/>
      <c r="E4968" s="613"/>
      <c r="F4968" s="614"/>
      <c r="J4968" s="612"/>
      <c r="N4968" s="668"/>
      <c r="P4968" s="618"/>
      <c r="Q4968" s="618"/>
      <c r="R4968" s="618"/>
      <c r="S4968" s="618"/>
      <c r="T4968" s="618"/>
      <c r="U4968" s="618"/>
      <c r="V4968" s="618"/>
      <c r="W4968" s="618"/>
      <c r="X4968" s="618"/>
      <c r="Y4968" s="618"/>
      <c r="Z4968" s="618"/>
      <c r="AC4968" s="619"/>
      <c r="AD4968" s="620"/>
      <c r="AJ4968" s="668"/>
      <c r="AO4968" s="612"/>
      <c r="AP4968" s="612"/>
      <c r="AY4968" s="623"/>
      <c r="BD4968" s="611"/>
      <c r="BG4968" s="624"/>
      <c r="BH4968" s="625"/>
      <c r="BI4968" s="672"/>
      <c r="BO4968" s="612"/>
      <c r="BY4968" s="669"/>
      <c r="CA4968" s="669"/>
    </row>
    <row r="4969" spans="3:79" s="610" customFormat="1">
      <c r="C4969" s="611"/>
      <c r="D4969" s="612"/>
      <c r="E4969" s="613"/>
      <c r="F4969" s="614"/>
      <c r="J4969" s="612"/>
      <c r="N4969" s="668"/>
      <c r="P4969" s="618"/>
      <c r="Q4969" s="618"/>
      <c r="R4969" s="618"/>
      <c r="S4969" s="618"/>
      <c r="T4969" s="618"/>
      <c r="U4969" s="618"/>
      <c r="V4969" s="618"/>
      <c r="W4969" s="618"/>
      <c r="X4969" s="618"/>
      <c r="Y4969" s="618"/>
      <c r="Z4969" s="618"/>
      <c r="AC4969" s="619"/>
      <c r="AD4969" s="620"/>
      <c r="AJ4969" s="668"/>
      <c r="AO4969" s="612"/>
      <c r="AP4969" s="612"/>
      <c r="AY4969" s="623"/>
      <c r="BD4969" s="611"/>
      <c r="BG4969" s="624"/>
      <c r="BH4969" s="625"/>
      <c r="BI4969" s="672"/>
      <c r="BO4969" s="612"/>
      <c r="BY4969" s="669"/>
      <c r="CA4969" s="669"/>
    </row>
    <row r="4970" spans="3:79" s="610" customFormat="1">
      <c r="C4970" s="611"/>
      <c r="D4970" s="612"/>
      <c r="E4970" s="613"/>
      <c r="F4970" s="614"/>
      <c r="J4970" s="612"/>
      <c r="N4970" s="668"/>
      <c r="P4970" s="618"/>
      <c r="Q4970" s="618"/>
      <c r="R4970" s="618"/>
      <c r="S4970" s="618"/>
      <c r="T4970" s="618"/>
      <c r="U4970" s="618"/>
      <c r="V4970" s="618"/>
      <c r="W4970" s="618"/>
      <c r="X4970" s="618"/>
      <c r="Y4970" s="618"/>
      <c r="Z4970" s="618"/>
      <c r="AC4970" s="619"/>
      <c r="AD4970" s="620"/>
      <c r="AJ4970" s="668"/>
      <c r="AO4970" s="612"/>
      <c r="AP4970" s="612"/>
      <c r="AY4970" s="623"/>
      <c r="BD4970" s="611"/>
      <c r="BG4970" s="624"/>
      <c r="BH4970" s="625"/>
      <c r="BI4970" s="672"/>
      <c r="BO4970" s="612"/>
      <c r="BY4970" s="669"/>
      <c r="CA4970" s="669"/>
    </row>
    <row r="4971" spans="3:79" s="610" customFormat="1">
      <c r="C4971" s="611"/>
      <c r="D4971" s="612"/>
      <c r="E4971" s="613"/>
      <c r="F4971" s="614"/>
      <c r="J4971" s="612"/>
      <c r="N4971" s="668"/>
      <c r="P4971" s="618"/>
      <c r="Q4971" s="618"/>
      <c r="R4971" s="618"/>
      <c r="S4971" s="618"/>
      <c r="T4971" s="618"/>
      <c r="U4971" s="618"/>
      <c r="V4971" s="618"/>
      <c r="W4971" s="618"/>
      <c r="X4971" s="618"/>
      <c r="Y4971" s="618"/>
      <c r="Z4971" s="618"/>
      <c r="AC4971" s="619"/>
      <c r="AD4971" s="620"/>
      <c r="AJ4971" s="668"/>
      <c r="AO4971" s="612"/>
      <c r="AP4971" s="612"/>
      <c r="AY4971" s="623"/>
      <c r="BD4971" s="611"/>
      <c r="BG4971" s="624"/>
      <c r="BH4971" s="625"/>
      <c r="BI4971" s="672"/>
      <c r="BO4971" s="612"/>
      <c r="BY4971" s="669"/>
      <c r="CA4971" s="669"/>
    </row>
    <row r="4972" spans="3:79" s="610" customFormat="1">
      <c r="C4972" s="611"/>
      <c r="D4972" s="612"/>
      <c r="E4972" s="613"/>
      <c r="F4972" s="614"/>
      <c r="J4972" s="612"/>
      <c r="N4972" s="668"/>
      <c r="P4972" s="618"/>
      <c r="Q4972" s="618"/>
      <c r="R4972" s="618"/>
      <c r="S4972" s="618"/>
      <c r="T4972" s="618"/>
      <c r="U4972" s="618"/>
      <c r="V4972" s="618"/>
      <c r="W4972" s="618"/>
      <c r="X4972" s="618"/>
      <c r="Y4972" s="618"/>
      <c r="Z4972" s="618"/>
      <c r="AC4972" s="619"/>
      <c r="AD4972" s="620"/>
      <c r="AJ4972" s="668"/>
      <c r="AO4972" s="612"/>
      <c r="AP4972" s="612"/>
      <c r="AY4972" s="623"/>
      <c r="BD4972" s="611"/>
      <c r="BG4972" s="624"/>
      <c r="BH4972" s="625"/>
      <c r="BI4972" s="672"/>
      <c r="BO4972" s="612"/>
      <c r="BY4972" s="669"/>
      <c r="CA4972" s="669"/>
    </row>
    <row r="4973" spans="3:79" s="610" customFormat="1">
      <c r="C4973" s="611"/>
      <c r="D4973" s="612"/>
      <c r="E4973" s="613"/>
      <c r="F4973" s="614"/>
      <c r="J4973" s="612"/>
      <c r="N4973" s="668"/>
      <c r="P4973" s="618"/>
      <c r="Q4973" s="618"/>
      <c r="R4973" s="618"/>
      <c r="S4973" s="618"/>
      <c r="T4973" s="618"/>
      <c r="U4973" s="618"/>
      <c r="V4973" s="618"/>
      <c r="W4973" s="618"/>
      <c r="X4973" s="618"/>
      <c r="Y4973" s="618"/>
      <c r="Z4973" s="618"/>
      <c r="AC4973" s="619"/>
      <c r="AD4973" s="620"/>
      <c r="AJ4973" s="668"/>
      <c r="AO4973" s="612"/>
      <c r="AP4973" s="612"/>
      <c r="AY4973" s="623"/>
      <c r="BD4973" s="611"/>
      <c r="BG4973" s="624"/>
      <c r="BH4973" s="625"/>
      <c r="BI4973" s="672"/>
      <c r="BO4973" s="612"/>
      <c r="BY4973" s="669"/>
      <c r="CA4973" s="669"/>
    </row>
    <row r="4974" spans="3:79" s="610" customFormat="1">
      <c r="C4974" s="611"/>
      <c r="D4974" s="612"/>
      <c r="E4974" s="613"/>
      <c r="F4974" s="614"/>
      <c r="J4974" s="612"/>
      <c r="N4974" s="668"/>
      <c r="P4974" s="618"/>
      <c r="Q4974" s="618"/>
      <c r="R4974" s="618"/>
      <c r="S4974" s="618"/>
      <c r="T4974" s="618"/>
      <c r="U4974" s="618"/>
      <c r="V4974" s="618"/>
      <c r="W4974" s="618"/>
      <c r="X4974" s="618"/>
      <c r="Y4974" s="618"/>
      <c r="Z4974" s="618"/>
      <c r="AC4974" s="619"/>
      <c r="AD4974" s="620"/>
      <c r="AJ4974" s="668"/>
      <c r="AO4974" s="612"/>
      <c r="AP4974" s="612"/>
      <c r="AY4974" s="623"/>
      <c r="BD4974" s="611"/>
      <c r="BG4974" s="624"/>
      <c r="BH4974" s="625"/>
      <c r="BI4974" s="672"/>
      <c r="BO4974" s="612"/>
      <c r="BY4974" s="669"/>
      <c r="CA4974" s="669"/>
    </row>
    <row r="4975" spans="3:79" s="610" customFormat="1">
      <c r="C4975" s="611"/>
      <c r="D4975" s="612"/>
      <c r="E4975" s="613"/>
      <c r="F4975" s="614"/>
      <c r="J4975" s="612"/>
      <c r="N4975" s="668"/>
      <c r="P4975" s="618"/>
      <c r="Q4975" s="618"/>
      <c r="R4975" s="618"/>
      <c r="S4975" s="618"/>
      <c r="T4975" s="618"/>
      <c r="U4975" s="618"/>
      <c r="V4975" s="618"/>
      <c r="W4975" s="618"/>
      <c r="X4975" s="618"/>
      <c r="Y4975" s="618"/>
      <c r="Z4975" s="618"/>
      <c r="AC4975" s="619"/>
      <c r="AD4975" s="620"/>
      <c r="AJ4975" s="668"/>
      <c r="AO4975" s="612"/>
      <c r="AP4975" s="612"/>
      <c r="AY4975" s="623"/>
      <c r="BD4975" s="611"/>
      <c r="BG4975" s="624"/>
      <c r="BH4975" s="625"/>
      <c r="BI4975" s="672"/>
      <c r="BO4975" s="612"/>
      <c r="BY4975" s="669"/>
      <c r="CA4975" s="669"/>
    </row>
    <row r="4976" spans="3:79" s="610" customFormat="1">
      <c r="C4976" s="611"/>
      <c r="D4976" s="612"/>
      <c r="E4976" s="613"/>
      <c r="F4976" s="614"/>
      <c r="J4976" s="612"/>
      <c r="N4976" s="668"/>
      <c r="P4976" s="618"/>
      <c r="Q4976" s="618"/>
      <c r="R4976" s="618"/>
      <c r="S4976" s="618"/>
      <c r="T4976" s="618"/>
      <c r="U4976" s="618"/>
      <c r="V4976" s="618"/>
      <c r="W4976" s="618"/>
      <c r="X4976" s="618"/>
      <c r="Y4976" s="618"/>
      <c r="Z4976" s="618"/>
      <c r="AC4976" s="619"/>
      <c r="AD4976" s="620"/>
      <c r="AJ4976" s="668"/>
      <c r="AO4976" s="612"/>
      <c r="AP4976" s="612"/>
      <c r="AY4976" s="623"/>
      <c r="BD4976" s="611"/>
      <c r="BG4976" s="624"/>
      <c r="BH4976" s="625"/>
      <c r="BI4976" s="672"/>
      <c r="BO4976" s="612"/>
      <c r="BY4976" s="669"/>
      <c r="CA4976" s="669"/>
    </row>
    <row r="4977" spans="3:79" s="610" customFormat="1">
      <c r="C4977" s="611"/>
      <c r="D4977" s="612"/>
      <c r="E4977" s="613"/>
      <c r="F4977" s="614"/>
      <c r="J4977" s="612"/>
      <c r="N4977" s="668"/>
      <c r="P4977" s="618"/>
      <c r="Q4977" s="618"/>
      <c r="R4977" s="618"/>
      <c r="S4977" s="618"/>
      <c r="T4977" s="618"/>
      <c r="U4977" s="618"/>
      <c r="V4977" s="618"/>
      <c r="W4977" s="618"/>
      <c r="X4977" s="618"/>
      <c r="Y4977" s="618"/>
      <c r="Z4977" s="618"/>
      <c r="AC4977" s="619"/>
      <c r="AD4977" s="620"/>
      <c r="AJ4977" s="668"/>
      <c r="AO4977" s="612"/>
      <c r="AP4977" s="612"/>
      <c r="AY4977" s="623"/>
      <c r="BD4977" s="611"/>
      <c r="BG4977" s="624"/>
      <c r="BH4977" s="625"/>
      <c r="BI4977" s="672"/>
      <c r="BO4977" s="612"/>
      <c r="BY4977" s="669"/>
      <c r="CA4977" s="669"/>
    </row>
    <row r="4978" spans="3:79" s="610" customFormat="1">
      <c r="C4978" s="611"/>
      <c r="D4978" s="612"/>
      <c r="E4978" s="613"/>
      <c r="F4978" s="614"/>
      <c r="J4978" s="612"/>
      <c r="N4978" s="668"/>
      <c r="P4978" s="618"/>
      <c r="Q4978" s="618"/>
      <c r="R4978" s="618"/>
      <c r="S4978" s="618"/>
      <c r="T4978" s="618"/>
      <c r="U4978" s="618"/>
      <c r="V4978" s="618"/>
      <c r="W4978" s="618"/>
      <c r="X4978" s="618"/>
      <c r="Y4978" s="618"/>
      <c r="Z4978" s="618"/>
      <c r="AC4978" s="619"/>
      <c r="AD4978" s="620"/>
      <c r="AJ4978" s="668"/>
      <c r="AO4978" s="612"/>
      <c r="AP4978" s="612"/>
      <c r="AY4978" s="623"/>
      <c r="BD4978" s="611"/>
      <c r="BG4978" s="624"/>
      <c r="BH4978" s="625"/>
      <c r="BI4978" s="672"/>
      <c r="BO4978" s="612"/>
      <c r="BY4978" s="669"/>
      <c r="CA4978" s="669"/>
    </row>
    <row r="4979" spans="3:79" s="610" customFormat="1">
      <c r="C4979" s="611"/>
      <c r="D4979" s="612"/>
      <c r="E4979" s="613"/>
      <c r="F4979" s="614"/>
      <c r="J4979" s="612"/>
      <c r="N4979" s="668"/>
      <c r="P4979" s="618"/>
      <c r="Q4979" s="618"/>
      <c r="R4979" s="618"/>
      <c r="S4979" s="618"/>
      <c r="T4979" s="618"/>
      <c r="U4979" s="618"/>
      <c r="V4979" s="618"/>
      <c r="W4979" s="618"/>
      <c r="X4979" s="618"/>
      <c r="Y4979" s="618"/>
      <c r="Z4979" s="618"/>
      <c r="AC4979" s="619"/>
      <c r="AD4979" s="620"/>
      <c r="AJ4979" s="668"/>
      <c r="AO4979" s="612"/>
      <c r="AP4979" s="612"/>
      <c r="AY4979" s="623"/>
      <c r="BD4979" s="611"/>
      <c r="BG4979" s="624"/>
      <c r="BH4979" s="625"/>
      <c r="BI4979" s="672"/>
      <c r="BO4979" s="612"/>
      <c r="BY4979" s="669"/>
      <c r="CA4979" s="669"/>
    </row>
    <row r="4980" spans="3:79" s="610" customFormat="1">
      <c r="C4980" s="611"/>
      <c r="D4980" s="612"/>
      <c r="E4980" s="613"/>
      <c r="F4980" s="614"/>
      <c r="J4980" s="612"/>
      <c r="N4980" s="668"/>
      <c r="P4980" s="618"/>
      <c r="Q4980" s="618"/>
      <c r="R4980" s="618"/>
      <c r="S4980" s="618"/>
      <c r="T4980" s="618"/>
      <c r="U4980" s="618"/>
      <c r="V4980" s="618"/>
      <c r="W4980" s="618"/>
      <c r="X4980" s="618"/>
      <c r="Y4980" s="618"/>
      <c r="Z4980" s="618"/>
      <c r="AC4980" s="619"/>
      <c r="AD4980" s="620"/>
      <c r="AJ4980" s="668"/>
      <c r="AO4980" s="612"/>
      <c r="AP4980" s="612"/>
      <c r="AY4980" s="623"/>
      <c r="BD4980" s="611"/>
      <c r="BG4980" s="624"/>
      <c r="BH4980" s="625"/>
      <c r="BI4980" s="672"/>
      <c r="BO4980" s="612"/>
      <c r="BY4980" s="669"/>
      <c r="CA4980" s="669"/>
    </row>
    <row r="4981" spans="3:79" s="610" customFormat="1">
      <c r="C4981" s="611"/>
      <c r="D4981" s="612"/>
      <c r="E4981" s="613"/>
      <c r="F4981" s="614"/>
      <c r="J4981" s="612"/>
      <c r="N4981" s="668"/>
      <c r="P4981" s="618"/>
      <c r="Q4981" s="618"/>
      <c r="R4981" s="618"/>
      <c r="S4981" s="618"/>
      <c r="T4981" s="618"/>
      <c r="U4981" s="618"/>
      <c r="V4981" s="618"/>
      <c r="W4981" s="618"/>
      <c r="X4981" s="618"/>
      <c r="Y4981" s="618"/>
      <c r="Z4981" s="618"/>
      <c r="AC4981" s="619"/>
      <c r="AD4981" s="620"/>
      <c r="AJ4981" s="668"/>
      <c r="AO4981" s="612"/>
      <c r="AP4981" s="612"/>
      <c r="AY4981" s="623"/>
      <c r="BD4981" s="611"/>
      <c r="BG4981" s="624"/>
      <c r="BH4981" s="625"/>
      <c r="BI4981" s="672"/>
      <c r="BO4981" s="612"/>
      <c r="BY4981" s="669"/>
      <c r="CA4981" s="669"/>
    </row>
    <row r="4982" spans="3:79" s="610" customFormat="1">
      <c r="C4982" s="611"/>
      <c r="D4982" s="612"/>
      <c r="E4982" s="613"/>
      <c r="F4982" s="614"/>
      <c r="J4982" s="612"/>
      <c r="N4982" s="668"/>
      <c r="P4982" s="618"/>
      <c r="Q4982" s="618"/>
      <c r="R4982" s="618"/>
      <c r="S4982" s="618"/>
      <c r="T4982" s="618"/>
      <c r="U4982" s="618"/>
      <c r="V4982" s="618"/>
      <c r="W4982" s="618"/>
      <c r="X4982" s="618"/>
      <c r="Y4982" s="618"/>
      <c r="Z4982" s="618"/>
      <c r="AC4982" s="619"/>
      <c r="AD4982" s="620"/>
      <c r="AJ4982" s="668"/>
      <c r="AO4982" s="612"/>
      <c r="AP4982" s="612"/>
      <c r="AY4982" s="623"/>
      <c r="BD4982" s="611"/>
      <c r="BG4982" s="624"/>
      <c r="BH4982" s="625"/>
      <c r="BI4982" s="672"/>
      <c r="BO4982" s="612"/>
      <c r="BY4982" s="669"/>
      <c r="CA4982" s="669"/>
    </row>
    <row r="4983" spans="3:79" s="610" customFormat="1">
      <c r="C4983" s="611"/>
      <c r="D4983" s="612"/>
      <c r="E4983" s="613"/>
      <c r="F4983" s="614"/>
      <c r="J4983" s="612"/>
      <c r="N4983" s="668"/>
      <c r="P4983" s="618"/>
      <c r="Q4983" s="618"/>
      <c r="R4983" s="618"/>
      <c r="S4983" s="618"/>
      <c r="T4983" s="618"/>
      <c r="U4983" s="618"/>
      <c r="V4983" s="618"/>
      <c r="W4983" s="618"/>
      <c r="X4983" s="618"/>
      <c r="Y4983" s="618"/>
      <c r="Z4983" s="618"/>
      <c r="AC4983" s="619"/>
      <c r="AD4983" s="620"/>
      <c r="AJ4983" s="668"/>
      <c r="AO4983" s="612"/>
      <c r="AP4983" s="612"/>
      <c r="AY4983" s="623"/>
      <c r="BD4983" s="611"/>
      <c r="BG4983" s="624"/>
      <c r="BH4983" s="625"/>
      <c r="BI4983" s="672"/>
      <c r="BO4983" s="612"/>
      <c r="BY4983" s="669"/>
      <c r="CA4983" s="669"/>
    </row>
    <row r="4984" spans="3:79" s="610" customFormat="1">
      <c r="C4984" s="611"/>
      <c r="D4984" s="612"/>
      <c r="E4984" s="613"/>
      <c r="F4984" s="614"/>
      <c r="J4984" s="612"/>
      <c r="N4984" s="668"/>
      <c r="P4984" s="618"/>
      <c r="Q4984" s="618"/>
      <c r="R4984" s="618"/>
      <c r="S4984" s="618"/>
      <c r="T4984" s="618"/>
      <c r="U4984" s="618"/>
      <c r="V4984" s="618"/>
      <c r="W4984" s="618"/>
      <c r="X4984" s="618"/>
      <c r="Y4984" s="618"/>
      <c r="Z4984" s="618"/>
      <c r="AC4984" s="619"/>
      <c r="AD4984" s="620"/>
      <c r="AJ4984" s="668"/>
      <c r="AO4984" s="612"/>
      <c r="AP4984" s="612"/>
      <c r="AY4984" s="623"/>
      <c r="BD4984" s="611"/>
      <c r="BG4984" s="624"/>
      <c r="BH4984" s="625"/>
      <c r="BI4984" s="672"/>
      <c r="BO4984" s="612"/>
      <c r="BY4984" s="669"/>
      <c r="CA4984" s="669"/>
    </row>
    <row r="4985" spans="3:79" s="610" customFormat="1">
      <c r="C4985" s="611"/>
      <c r="D4985" s="612"/>
      <c r="E4985" s="613"/>
      <c r="F4985" s="614"/>
      <c r="J4985" s="612"/>
      <c r="N4985" s="668"/>
      <c r="P4985" s="618"/>
      <c r="Q4985" s="618"/>
      <c r="R4985" s="618"/>
      <c r="S4985" s="618"/>
      <c r="T4985" s="618"/>
      <c r="U4985" s="618"/>
      <c r="V4985" s="618"/>
      <c r="W4985" s="618"/>
      <c r="X4985" s="618"/>
      <c r="Y4985" s="618"/>
      <c r="Z4985" s="618"/>
      <c r="AC4985" s="619"/>
      <c r="AD4985" s="620"/>
      <c r="AJ4985" s="668"/>
      <c r="AO4985" s="612"/>
      <c r="AP4985" s="612"/>
      <c r="AY4985" s="623"/>
      <c r="BD4985" s="611"/>
      <c r="BG4985" s="624"/>
      <c r="BH4985" s="625"/>
      <c r="BI4985" s="672"/>
      <c r="BO4985" s="612"/>
      <c r="BY4985" s="669"/>
      <c r="CA4985" s="669"/>
    </row>
    <row r="4986" spans="3:79" s="610" customFormat="1">
      <c r="C4986" s="611"/>
      <c r="D4986" s="612"/>
      <c r="E4986" s="613"/>
      <c r="F4986" s="614"/>
      <c r="J4986" s="612"/>
      <c r="N4986" s="668"/>
      <c r="P4986" s="618"/>
      <c r="Q4986" s="618"/>
      <c r="R4986" s="618"/>
      <c r="S4986" s="618"/>
      <c r="T4986" s="618"/>
      <c r="U4986" s="618"/>
      <c r="V4986" s="618"/>
      <c r="W4986" s="618"/>
      <c r="X4986" s="618"/>
      <c r="Y4986" s="618"/>
      <c r="Z4986" s="618"/>
      <c r="AC4986" s="619"/>
      <c r="AD4986" s="620"/>
      <c r="AJ4986" s="668"/>
      <c r="AO4986" s="612"/>
      <c r="AP4986" s="612"/>
      <c r="AY4986" s="623"/>
      <c r="BD4986" s="611"/>
      <c r="BG4986" s="624"/>
      <c r="BH4986" s="625"/>
      <c r="BI4986" s="672"/>
      <c r="BO4986" s="612"/>
      <c r="BY4986" s="669"/>
      <c r="CA4986" s="669"/>
    </row>
    <row r="4987" spans="3:79" s="610" customFormat="1">
      <c r="C4987" s="611"/>
      <c r="D4987" s="612"/>
      <c r="E4987" s="613"/>
      <c r="F4987" s="614"/>
      <c r="J4987" s="612"/>
      <c r="N4987" s="668"/>
      <c r="P4987" s="618"/>
      <c r="Q4987" s="618"/>
      <c r="R4987" s="618"/>
      <c r="S4987" s="618"/>
      <c r="T4987" s="618"/>
      <c r="U4987" s="618"/>
      <c r="V4987" s="618"/>
      <c r="W4987" s="618"/>
      <c r="X4987" s="618"/>
      <c r="Y4987" s="618"/>
      <c r="Z4987" s="618"/>
      <c r="AC4987" s="619"/>
      <c r="AD4987" s="620"/>
      <c r="AJ4987" s="668"/>
      <c r="AO4987" s="612"/>
      <c r="AP4987" s="612"/>
      <c r="AY4987" s="623"/>
      <c r="BD4987" s="611"/>
      <c r="BG4987" s="624"/>
      <c r="BH4987" s="625"/>
      <c r="BI4987" s="672"/>
      <c r="BO4987" s="612"/>
      <c r="BY4987" s="669"/>
      <c r="CA4987" s="669"/>
    </row>
    <row r="4988" spans="3:79" s="610" customFormat="1">
      <c r="C4988" s="611"/>
      <c r="D4988" s="612"/>
      <c r="E4988" s="613"/>
      <c r="F4988" s="614"/>
      <c r="J4988" s="612"/>
      <c r="N4988" s="668"/>
      <c r="P4988" s="618"/>
      <c r="Q4988" s="618"/>
      <c r="R4988" s="618"/>
      <c r="S4988" s="618"/>
      <c r="T4988" s="618"/>
      <c r="U4988" s="618"/>
      <c r="V4988" s="618"/>
      <c r="W4988" s="618"/>
      <c r="X4988" s="618"/>
      <c r="Y4988" s="618"/>
      <c r="Z4988" s="618"/>
      <c r="AC4988" s="619"/>
      <c r="AD4988" s="620"/>
      <c r="AJ4988" s="668"/>
      <c r="AO4988" s="612"/>
      <c r="AP4988" s="612"/>
      <c r="AY4988" s="623"/>
      <c r="BD4988" s="611"/>
      <c r="BG4988" s="624"/>
      <c r="BH4988" s="625"/>
      <c r="BI4988" s="672"/>
      <c r="BO4988" s="612"/>
      <c r="BY4988" s="669"/>
      <c r="CA4988" s="669"/>
    </row>
    <row r="4989" spans="3:79" s="610" customFormat="1">
      <c r="C4989" s="611"/>
      <c r="D4989" s="612"/>
      <c r="E4989" s="613"/>
      <c r="F4989" s="614"/>
      <c r="J4989" s="612"/>
      <c r="N4989" s="668"/>
      <c r="P4989" s="618"/>
      <c r="Q4989" s="618"/>
      <c r="R4989" s="618"/>
      <c r="S4989" s="618"/>
      <c r="T4989" s="618"/>
      <c r="U4989" s="618"/>
      <c r="V4989" s="618"/>
      <c r="W4989" s="618"/>
      <c r="X4989" s="618"/>
      <c r="Y4989" s="618"/>
      <c r="Z4989" s="618"/>
      <c r="AC4989" s="619"/>
      <c r="AD4989" s="620"/>
      <c r="AJ4989" s="668"/>
      <c r="AO4989" s="612"/>
      <c r="AP4989" s="612"/>
      <c r="AY4989" s="623"/>
      <c r="BD4989" s="611"/>
      <c r="BG4989" s="624"/>
      <c r="BH4989" s="625"/>
      <c r="BI4989" s="672"/>
      <c r="BO4989" s="612"/>
      <c r="BY4989" s="669"/>
      <c r="CA4989" s="669"/>
    </row>
    <row r="4990" spans="3:79" s="610" customFormat="1">
      <c r="C4990" s="611"/>
      <c r="D4990" s="612"/>
      <c r="E4990" s="613"/>
      <c r="F4990" s="614"/>
      <c r="J4990" s="612"/>
      <c r="N4990" s="668"/>
      <c r="P4990" s="618"/>
      <c r="Q4990" s="618"/>
      <c r="R4990" s="618"/>
      <c r="S4990" s="618"/>
      <c r="T4990" s="618"/>
      <c r="U4990" s="618"/>
      <c r="V4990" s="618"/>
      <c r="W4990" s="618"/>
      <c r="X4990" s="618"/>
      <c r="Y4990" s="618"/>
      <c r="Z4990" s="618"/>
      <c r="AC4990" s="619"/>
      <c r="AD4990" s="620"/>
      <c r="AJ4990" s="668"/>
      <c r="AO4990" s="612"/>
      <c r="AP4990" s="612"/>
      <c r="AY4990" s="623"/>
      <c r="BD4990" s="611"/>
      <c r="BG4990" s="624"/>
      <c r="BH4990" s="625"/>
      <c r="BI4990" s="672"/>
      <c r="BO4990" s="612"/>
      <c r="BY4990" s="669"/>
      <c r="CA4990" s="669"/>
    </row>
    <row r="4991" spans="3:79" s="610" customFormat="1">
      <c r="C4991" s="611"/>
      <c r="D4991" s="612"/>
      <c r="E4991" s="613"/>
      <c r="F4991" s="614"/>
      <c r="J4991" s="612"/>
      <c r="N4991" s="668"/>
      <c r="P4991" s="618"/>
      <c r="Q4991" s="618"/>
      <c r="R4991" s="618"/>
      <c r="S4991" s="618"/>
      <c r="T4991" s="618"/>
      <c r="U4991" s="618"/>
      <c r="V4991" s="618"/>
      <c r="W4991" s="618"/>
      <c r="X4991" s="618"/>
      <c r="Y4991" s="618"/>
      <c r="Z4991" s="618"/>
      <c r="AC4991" s="619"/>
      <c r="AD4991" s="620"/>
      <c r="AJ4991" s="668"/>
      <c r="AO4991" s="612"/>
      <c r="AP4991" s="612"/>
      <c r="AY4991" s="623"/>
      <c r="BD4991" s="611"/>
      <c r="BG4991" s="624"/>
      <c r="BH4991" s="625"/>
      <c r="BI4991" s="672"/>
      <c r="BO4991" s="612"/>
      <c r="BY4991" s="669"/>
      <c r="CA4991" s="669"/>
    </row>
    <row r="4992" spans="3:79" s="610" customFormat="1">
      <c r="C4992" s="611"/>
      <c r="D4992" s="612"/>
      <c r="E4992" s="613"/>
      <c r="F4992" s="614"/>
      <c r="J4992" s="612"/>
      <c r="N4992" s="668"/>
      <c r="P4992" s="618"/>
      <c r="Q4992" s="618"/>
      <c r="R4992" s="618"/>
      <c r="S4992" s="618"/>
      <c r="T4992" s="618"/>
      <c r="U4992" s="618"/>
      <c r="V4992" s="618"/>
      <c r="W4992" s="618"/>
      <c r="X4992" s="618"/>
      <c r="Y4992" s="618"/>
      <c r="Z4992" s="618"/>
      <c r="AC4992" s="619"/>
      <c r="AD4992" s="620"/>
      <c r="AJ4992" s="668"/>
      <c r="AO4992" s="612"/>
      <c r="AP4992" s="612"/>
      <c r="AY4992" s="623"/>
      <c r="BD4992" s="611"/>
      <c r="BG4992" s="624"/>
      <c r="BH4992" s="625"/>
      <c r="BI4992" s="672"/>
      <c r="BO4992" s="612"/>
      <c r="BY4992" s="669"/>
      <c r="CA4992" s="669"/>
    </row>
    <row r="4993" spans="3:79" s="610" customFormat="1">
      <c r="C4993" s="611"/>
      <c r="D4993" s="612"/>
      <c r="E4993" s="613"/>
      <c r="F4993" s="614"/>
      <c r="J4993" s="612"/>
      <c r="N4993" s="668"/>
      <c r="P4993" s="618"/>
      <c r="Q4993" s="618"/>
      <c r="R4993" s="618"/>
      <c r="S4993" s="618"/>
      <c r="T4993" s="618"/>
      <c r="U4993" s="618"/>
      <c r="V4993" s="618"/>
      <c r="W4993" s="618"/>
      <c r="X4993" s="618"/>
      <c r="Y4993" s="618"/>
      <c r="Z4993" s="618"/>
      <c r="AC4993" s="619"/>
      <c r="AD4993" s="620"/>
      <c r="AJ4993" s="668"/>
      <c r="AO4993" s="612"/>
      <c r="AP4993" s="612"/>
      <c r="AY4993" s="623"/>
      <c r="BD4993" s="611"/>
      <c r="BG4993" s="624"/>
      <c r="BH4993" s="625"/>
      <c r="BI4993" s="672"/>
      <c r="BO4993" s="612"/>
      <c r="BY4993" s="669"/>
      <c r="CA4993" s="669"/>
    </row>
    <row r="4994" spans="3:79" s="610" customFormat="1">
      <c r="C4994" s="611"/>
      <c r="D4994" s="612"/>
      <c r="E4994" s="613"/>
      <c r="F4994" s="614"/>
      <c r="J4994" s="612"/>
      <c r="N4994" s="668"/>
      <c r="P4994" s="618"/>
      <c r="Q4994" s="618"/>
      <c r="R4994" s="618"/>
      <c r="S4994" s="618"/>
      <c r="T4994" s="618"/>
      <c r="U4994" s="618"/>
      <c r="V4994" s="618"/>
      <c r="W4994" s="618"/>
      <c r="X4994" s="618"/>
      <c r="Y4994" s="618"/>
      <c r="Z4994" s="618"/>
      <c r="AC4994" s="619"/>
      <c r="AD4994" s="620"/>
      <c r="AJ4994" s="668"/>
      <c r="AO4994" s="612"/>
      <c r="AP4994" s="612"/>
      <c r="AY4994" s="623"/>
      <c r="BD4994" s="611"/>
      <c r="BG4994" s="624"/>
      <c r="BH4994" s="625"/>
      <c r="BI4994" s="672"/>
      <c r="BO4994" s="612"/>
      <c r="BY4994" s="669"/>
      <c r="CA4994" s="669"/>
    </row>
    <row r="4995" spans="3:79" s="610" customFormat="1">
      <c r="C4995" s="611"/>
      <c r="D4995" s="612"/>
      <c r="E4995" s="613"/>
      <c r="F4995" s="614"/>
      <c r="J4995" s="612"/>
      <c r="N4995" s="668"/>
      <c r="P4995" s="618"/>
      <c r="Q4995" s="618"/>
      <c r="R4995" s="618"/>
      <c r="S4995" s="618"/>
      <c r="T4995" s="618"/>
      <c r="U4995" s="618"/>
      <c r="V4995" s="618"/>
      <c r="W4995" s="618"/>
      <c r="X4995" s="618"/>
      <c r="Y4995" s="618"/>
      <c r="Z4995" s="618"/>
      <c r="AC4995" s="619"/>
      <c r="AD4995" s="620"/>
      <c r="AJ4995" s="668"/>
      <c r="AO4995" s="612"/>
      <c r="AP4995" s="612"/>
      <c r="AY4995" s="623"/>
      <c r="BD4995" s="611"/>
      <c r="BG4995" s="624"/>
      <c r="BH4995" s="625"/>
      <c r="BI4995" s="672"/>
      <c r="BO4995" s="612"/>
      <c r="BY4995" s="669"/>
      <c r="CA4995" s="669"/>
    </row>
    <row r="4996" spans="3:79" s="610" customFormat="1">
      <c r="C4996" s="611"/>
      <c r="D4996" s="612"/>
      <c r="E4996" s="613"/>
      <c r="F4996" s="614"/>
      <c r="J4996" s="612"/>
      <c r="N4996" s="668"/>
      <c r="P4996" s="618"/>
      <c r="Q4996" s="618"/>
      <c r="R4996" s="618"/>
      <c r="S4996" s="618"/>
      <c r="T4996" s="618"/>
      <c r="U4996" s="618"/>
      <c r="V4996" s="618"/>
      <c r="W4996" s="618"/>
      <c r="X4996" s="618"/>
      <c r="Y4996" s="618"/>
      <c r="Z4996" s="618"/>
      <c r="AC4996" s="619"/>
      <c r="AD4996" s="620"/>
      <c r="AJ4996" s="668"/>
      <c r="AO4996" s="612"/>
      <c r="AP4996" s="612"/>
      <c r="AY4996" s="623"/>
      <c r="BD4996" s="611"/>
      <c r="BG4996" s="624"/>
      <c r="BH4996" s="625"/>
      <c r="BI4996" s="672"/>
      <c r="BO4996" s="612"/>
      <c r="BY4996" s="669"/>
      <c r="CA4996" s="669"/>
    </row>
    <row r="4997" spans="3:79" s="610" customFormat="1">
      <c r="C4997" s="611"/>
      <c r="D4997" s="612"/>
      <c r="E4997" s="613"/>
      <c r="F4997" s="614"/>
      <c r="J4997" s="612"/>
      <c r="N4997" s="668"/>
      <c r="P4997" s="618"/>
      <c r="Q4997" s="618"/>
      <c r="R4997" s="618"/>
      <c r="S4997" s="618"/>
      <c r="T4997" s="618"/>
      <c r="U4997" s="618"/>
      <c r="V4997" s="618"/>
      <c r="W4997" s="618"/>
      <c r="X4997" s="618"/>
      <c r="Y4997" s="618"/>
      <c r="Z4997" s="618"/>
      <c r="AC4997" s="619"/>
      <c r="AD4997" s="620"/>
      <c r="AJ4997" s="668"/>
      <c r="AO4997" s="612"/>
      <c r="AP4997" s="612"/>
      <c r="AY4997" s="623"/>
      <c r="BD4997" s="611"/>
      <c r="BG4997" s="624"/>
      <c r="BH4997" s="625"/>
      <c r="BI4997" s="672"/>
      <c r="BO4997" s="612"/>
      <c r="BY4997" s="669"/>
      <c r="CA4997" s="669"/>
    </row>
    <row r="4998" spans="3:79" s="610" customFormat="1">
      <c r="C4998" s="611"/>
      <c r="D4998" s="612"/>
      <c r="E4998" s="613"/>
      <c r="F4998" s="614"/>
      <c r="J4998" s="612"/>
      <c r="N4998" s="668"/>
      <c r="P4998" s="618"/>
      <c r="Q4998" s="618"/>
      <c r="R4998" s="618"/>
      <c r="S4998" s="618"/>
      <c r="T4998" s="618"/>
      <c r="U4998" s="618"/>
      <c r="V4998" s="618"/>
      <c r="W4998" s="618"/>
      <c r="X4998" s="618"/>
      <c r="Y4998" s="618"/>
      <c r="Z4998" s="618"/>
      <c r="AC4998" s="619"/>
      <c r="AD4998" s="620"/>
      <c r="AJ4998" s="668"/>
      <c r="AO4998" s="612"/>
      <c r="AP4998" s="612"/>
      <c r="AY4998" s="623"/>
      <c r="BD4998" s="611"/>
      <c r="BG4998" s="624"/>
      <c r="BH4998" s="625"/>
      <c r="BI4998" s="672"/>
      <c r="BO4998" s="612"/>
      <c r="BY4998" s="669"/>
      <c r="CA4998" s="669"/>
    </row>
    <row r="4999" spans="3:79" s="610" customFormat="1">
      <c r="C4999" s="611"/>
      <c r="D4999" s="612"/>
      <c r="E4999" s="613"/>
      <c r="F4999" s="614"/>
      <c r="J4999" s="612"/>
      <c r="N4999" s="668"/>
      <c r="P4999" s="618"/>
      <c r="Q4999" s="618"/>
      <c r="R4999" s="618"/>
      <c r="S4999" s="618"/>
      <c r="T4999" s="618"/>
      <c r="U4999" s="618"/>
      <c r="V4999" s="618"/>
      <c r="W4999" s="618"/>
      <c r="X4999" s="618"/>
      <c r="Y4999" s="618"/>
      <c r="Z4999" s="618"/>
      <c r="AC4999" s="619"/>
      <c r="AD4999" s="620"/>
      <c r="AJ4999" s="668"/>
      <c r="AO4999" s="612"/>
      <c r="AP4999" s="612"/>
      <c r="AY4999" s="623"/>
      <c r="BD4999" s="611"/>
      <c r="BG4999" s="624"/>
      <c r="BH4999" s="625"/>
      <c r="BI4999" s="672"/>
      <c r="BO4999" s="612"/>
      <c r="BY4999" s="669"/>
      <c r="CA4999" s="669"/>
    </row>
    <row r="5000" spans="3:79" s="610" customFormat="1">
      <c r="C5000" s="611"/>
      <c r="D5000" s="612"/>
      <c r="E5000" s="613"/>
      <c r="F5000" s="614"/>
      <c r="J5000" s="612"/>
      <c r="N5000" s="668"/>
      <c r="P5000" s="618"/>
      <c r="Q5000" s="618"/>
      <c r="R5000" s="618"/>
      <c r="S5000" s="618"/>
      <c r="T5000" s="618"/>
      <c r="U5000" s="618"/>
      <c r="V5000" s="618"/>
      <c r="W5000" s="618"/>
      <c r="X5000" s="618"/>
      <c r="Y5000" s="618"/>
      <c r="Z5000" s="618"/>
      <c r="AC5000" s="619"/>
      <c r="AD5000" s="620"/>
      <c r="AJ5000" s="668"/>
      <c r="AO5000" s="612"/>
      <c r="AP5000" s="612"/>
      <c r="AY5000" s="623"/>
      <c r="BD5000" s="611"/>
      <c r="BG5000" s="624"/>
      <c r="BH5000" s="625"/>
      <c r="BI5000" s="672"/>
      <c r="BO5000" s="612"/>
      <c r="BY5000" s="669"/>
      <c r="CA5000" s="669"/>
    </row>
    <row r="5001" spans="3:79" s="610" customFormat="1">
      <c r="C5001" s="611"/>
      <c r="D5001" s="612"/>
      <c r="E5001" s="613"/>
      <c r="F5001" s="614"/>
      <c r="J5001" s="612"/>
      <c r="N5001" s="668"/>
      <c r="P5001" s="618"/>
      <c r="Q5001" s="618"/>
      <c r="R5001" s="618"/>
      <c r="S5001" s="618"/>
      <c r="T5001" s="618"/>
      <c r="U5001" s="618"/>
      <c r="V5001" s="618"/>
      <c r="W5001" s="618"/>
      <c r="X5001" s="618"/>
      <c r="Y5001" s="618"/>
      <c r="Z5001" s="618"/>
      <c r="AC5001" s="619"/>
      <c r="AD5001" s="620"/>
      <c r="AJ5001" s="668"/>
      <c r="AO5001" s="612"/>
      <c r="AP5001" s="612"/>
      <c r="AY5001" s="623"/>
      <c r="BD5001" s="611"/>
      <c r="BG5001" s="624"/>
      <c r="BH5001" s="625"/>
      <c r="BI5001" s="672"/>
      <c r="BO5001" s="612"/>
      <c r="BY5001" s="669"/>
      <c r="CA5001" s="669"/>
    </row>
    <row r="5002" spans="3:79" s="610" customFormat="1">
      <c r="C5002" s="611"/>
      <c r="D5002" s="612"/>
      <c r="E5002" s="613"/>
      <c r="F5002" s="614"/>
      <c r="J5002" s="612"/>
      <c r="N5002" s="668"/>
      <c r="P5002" s="618"/>
      <c r="Q5002" s="618"/>
      <c r="R5002" s="618"/>
      <c r="S5002" s="618"/>
      <c r="T5002" s="618"/>
      <c r="U5002" s="618"/>
      <c r="V5002" s="618"/>
      <c r="W5002" s="618"/>
      <c r="X5002" s="618"/>
      <c r="Y5002" s="618"/>
      <c r="Z5002" s="618"/>
      <c r="AC5002" s="619"/>
      <c r="AD5002" s="620"/>
      <c r="AJ5002" s="668"/>
      <c r="AO5002" s="612"/>
      <c r="AP5002" s="612"/>
      <c r="AY5002" s="623"/>
      <c r="BD5002" s="611"/>
      <c r="BG5002" s="624"/>
      <c r="BH5002" s="625"/>
      <c r="BI5002" s="672"/>
      <c r="BO5002" s="612"/>
      <c r="BY5002" s="669"/>
      <c r="CA5002" s="669"/>
    </row>
    <row r="5003" spans="3:79" s="610" customFormat="1">
      <c r="C5003" s="611"/>
      <c r="D5003" s="612"/>
      <c r="E5003" s="613"/>
      <c r="F5003" s="614"/>
      <c r="J5003" s="612"/>
      <c r="N5003" s="668"/>
      <c r="P5003" s="618"/>
      <c r="Q5003" s="618"/>
      <c r="R5003" s="618"/>
      <c r="S5003" s="618"/>
      <c r="T5003" s="618"/>
      <c r="U5003" s="618"/>
      <c r="V5003" s="618"/>
      <c r="W5003" s="618"/>
      <c r="X5003" s="618"/>
      <c r="Y5003" s="618"/>
      <c r="Z5003" s="618"/>
      <c r="AC5003" s="619"/>
      <c r="AD5003" s="620"/>
      <c r="AJ5003" s="668"/>
      <c r="AO5003" s="612"/>
      <c r="AP5003" s="612"/>
      <c r="AY5003" s="623"/>
      <c r="BD5003" s="611"/>
      <c r="BG5003" s="624"/>
      <c r="BH5003" s="625"/>
      <c r="BI5003" s="672"/>
      <c r="BO5003" s="612"/>
      <c r="BY5003" s="669"/>
      <c r="CA5003" s="669"/>
    </row>
    <row r="5004" spans="3:79" s="610" customFormat="1">
      <c r="C5004" s="611"/>
      <c r="D5004" s="612"/>
      <c r="E5004" s="613"/>
      <c r="F5004" s="614"/>
      <c r="J5004" s="612"/>
      <c r="N5004" s="668"/>
      <c r="P5004" s="618"/>
      <c r="Q5004" s="618"/>
      <c r="R5004" s="618"/>
      <c r="S5004" s="618"/>
      <c r="T5004" s="618"/>
      <c r="U5004" s="618"/>
      <c r="V5004" s="618"/>
      <c r="W5004" s="618"/>
      <c r="X5004" s="618"/>
      <c r="Y5004" s="618"/>
      <c r="Z5004" s="618"/>
      <c r="AC5004" s="619"/>
      <c r="AD5004" s="620"/>
      <c r="AJ5004" s="668"/>
      <c r="AO5004" s="612"/>
      <c r="AP5004" s="612"/>
      <c r="AY5004" s="623"/>
      <c r="BD5004" s="611"/>
      <c r="BG5004" s="624"/>
      <c r="BH5004" s="625"/>
      <c r="BI5004" s="672"/>
      <c r="BO5004" s="612"/>
      <c r="BY5004" s="669"/>
      <c r="CA5004" s="669"/>
    </row>
    <row r="5005" spans="3:79" s="610" customFormat="1">
      <c r="C5005" s="611"/>
      <c r="D5005" s="612"/>
      <c r="E5005" s="613"/>
      <c r="F5005" s="614"/>
      <c r="J5005" s="612"/>
      <c r="N5005" s="668"/>
      <c r="P5005" s="618"/>
      <c r="Q5005" s="618"/>
      <c r="R5005" s="618"/>
      <c r="S5005" s="618"/>
      <c r="T5005" s="618"/>
      <c r="U5005" s="618"/>
      <c r="V5005" s="618"/>
      <c r="W5005" s="618"/>
      <c r="X5005" s="618"/>
      <c r="Y5005" s="618"/>
      <c r="Z5005" s="618"/>
      <c r="AC5005" s="619"/>
      <c r="AD5005" s="620"/>
      <c r="AJ5005" s="668"/>
      <c r="AO5005" s="612"/>
      <c r="AP5005" s="612"/>
      <c r="AY5005" s="623"/>
      <c r="BD5005" s="611"/>
      <c r="BG5005" s="624"/>
      <c r="BH5005" s="625"/>
      <c r="BI5005" s="672"/>
      <c r="BO5005" s="612"/>
      <c r="BY5005" s="669"/>
      <c r="CA5005" s="669"/>
    </row>
    <row r="5006" spans="3:79" s="610" customFormat="1">
      <c r="C5006" s="611"/>
      <c r="D5006" s="612"/>
      <c r="E5006" s="613"/>
      <c r="F5006" s="614"/>
      <c r="J5006" s="612"/>
      <c r="N5006" s="668"/>
      <c r="P5006" s="618"/>
      <c r="Q5006" s="618"/>
      <c r="R5006" s="618"/>
      <c r="S5006" s="618"/>
      <c r="T5006" s="618"/>
      <c r="U5006" s="618"/>
      <c r="V5006" s="618"/>
      <c r="W5006" s="618"/>
      <c r="X5006" s="618"/>
      <c r="Y5006" s="618"/>
      <c r="Z5006" s="618"/>
      <c r="AC5006" s="619"/>
      <c r="AD5006" s="620"/>
      <c r="AJ5006" s="668"/>
      <c r="AO5006" s="612"/>
      <c r="AP5006" s="612"/>
      <c r="AY5006" s="623"/>
      <c r="BD5006" s="611"/>
      <c r="BG5006" s="624"/>
      <c r="BH5006" s="625"/>
      <c r="BI5006" s="672"/>
      <c r="BO5006" s="612"/>
      <c r="BY5006" s="669"/>
      <c r="CA5006" s="669"/>
    </row>
    <row r="5007" spans="3:79" s="610" customFormat="1">
      <c r="C5007" s="611"/>
      <c r="D5007" s="612"/>
      <c r="E5007" s="613"/>
      <c r="F5007" s="614"/>
      <c r="J5007" s="612"/>
      <c r="N5007" s="668"/>
      <c r="P5007" s="618"/>
      <c r="Q5007" s="618"/>
      <c r="R5007" s="618"/>
      <c r="S5007" s="618"/>
      <c r="T5007" s="618"/>
      <c r="U5007" s="618"/>
      <c r="V5007" s="618"/>
      <c r="W5007" s="618"/>
      <c r="X5007" s="618"/>
      <c r="Y5007" s="618"/>
      <c r="Z5007" s="618"/>
      <c r="AC5007" s="619"/>
      <c r="AD5007" s="620"/>
      <c r="AJ5007" s="668"/>
      <c r="AO5007" s="612"/>
      <c r="AP5007" s="612"/>
      <c r="AY5007" s="623"/>
      <c r="BD5007" s="611"/>
      <c r="BG5007" s="624"/>
      <c r="BH5007" s="625"/>
      <c r="BI5007" s="672"/>
      <c r="BO5007" s="612"/>
      <c r="BY5007" s="669"/>
      <c r="CA5007" s="669"/>
    </row>
    <row r="5008" spans="3:79" s="610" customFormat="1">
      <c r="C5008" s="611"/>
      <c r="D5008" s="612"/>
      <c r="E5008" s="613"/>
      <c r="F5008" s="614"/>
      <c r="J5008" s="612"/>
      <c r="N5008" s="668"/>
      <c r="P5008" s="618"/>
      <c r="Q5008" s="618"/>
      <c r="R5008" s="618"/>
      <c r="S5008" s="618"/>
      <c r="T5008" s="618"/>
      <c r="U5008" s="618"/>
      <c r="V5008" s="618"/>
      <c r="W5008" s="618"/>
      <c r="X5008" s="618"/>
      <c r="Y5008" s="618"/>
      <c r="Z5008" s="618"/>
      <c r="AC5008" s="619"/>
      <c r="AD5008" s="620"/>
      <c r="AJ5008" s="668"/>
      <c r="AO5008" s="612"/>
      <c r="AP5008" s="612"/>
      <c r="AY5008" s="623"/>
      <c r="BD5008" s="611"/>
      <c r="BG5008" s="624"/>
      <c r="BH5008" s="625"/>
      <c r="BI5008" s="672"/>
      <c r="BO5008" s="612"/>
      <c r="BY5008" s="669"/>
      <c r="CA5008" s="669"/>
    </row>
    <row r="5009" spans="3:79" s="610" customFormat="1">
      <c r="C5009" s="611"/>
      <c r="D5009" s="612"/>
      <c r="E5009" s="613"/>
      <c r="F5009" s="614"/>
      <c r="J5009" s="612"/>
      <c r="N5009" s="668"/>
      <c r="P5009" s="618"/>
      <c r="Q5009" s="618"/>
      <c r="R5009" s="618"/>
      <c r="S5009" s="618"/>
      <c r="T5009" s="618"/>
      <c r="U5009" s="618"/>
      <c r="V5009" s="618"/>
      <c r="W5009" s="618"/>
      <c r="X5009" s="618"/>
      <c r="Y5009" s="618"/>
      <c r="Z5009" s="618"/>
      <c r="AC5009" s="619"/>
      <c r="AD5009" s="620"/>
      <c r="AJ5009" s="668"/>
      <c r="AO5009" s="612"/>
      <c r="AP5009" s="612"/>
      <c r="AY5009" s="623"/>
      <c r="BD5009" s="611"/>
      <c r="BG5009" s="624"/>
      <c r="BH5009" s="625"/>
      <c r="BI5009" s="672"/>
      <c r="BO5009" s="612"/>
      <c r="BY5009" s="669"/>
      <c r="CA5009" s="669"/>
    </row>
    <row r="5010" spans="3:79" s="610" customFormat="1">
      <c r="C5010" s="611"/>
      <c r="D5010" s="612"/>
      <c r="E5010" s="613"/>
      <c r="F5010" s="614"/>
      <c r="J5010" s="612"/>
      <c r="N5010" s="668"/>
      <c r="P5010" s="618"/>
      <c r="Q5010" s="618"/>
      <c r="R5010" s="618"/>
      <c r="S5010" s="618"/>
      <c r="T5010" s="618"/>
      <c r="U5010" s="618"/>
      <c r="V5010" s="618"/>
      <c r="W5010" s="618"/>
      <c r="X5010" s="618"/>
      <c r="Y5010" s="618"/>
      <c r="Z5010" s="618"/>
      <c r="AC5010" s="619"/>
      <c r="AD5010" s="620"/>
      <c r="AJ5010" s="668"/>
      <c r="AO5010" s="612"/>
      <c r="AP5010" s="612"/>
      <c r="AY5010" s="623"/>
      <c r="BD5010" s="611"/>
      <c r="BG5010" s="624"/>
      <c r="BH5010" s="625"/>
      <c r="BI5010" s="672"/>
      <c r="BO5010" s="612"/>
      <c r="BY5010" s="669"/>
      <c r="CA5010" s="669"/>
    </row>
    <row r="5011" spans="3:79" s="610" customFormat="1">
      <c r="C5011" s="611"/>
      <c r="D5011" s="612"/>
      <c r="E5011" s="613"/>
      <c r="F5011" s="614"/>
      <c r="J5011" s="612"/>
      <c r="N5011" s="668"/>
      <c r="P5011" s="618"/>
      <c r="Q5011" s="618"/>
      <c r="R5011" s="618"/>
      <c r="S5011" s="618"/>
      <c r="T5011" s="618"/>
      <c r="U5011" s="618"/>
      <c r="V5011" s="618"/>
      <c r="W5011" s="618"/>
      <c r="X5011" s="618"/>
      <c r="Y5011" s="618"/>
      <c r="Z5011" s="618"/>
      <c r="AC5011" s="619"/>
      <c r="AD5011" s="620"/>
      <c r="AJ5011" s="668"/>
      <c r="AO5011" s="612"/>
      <c r="AP5011" s="612"/>
      <c r="AY5011" s="623"/>
      <c r="BD5011" s="611"/>
      <c r="BG5011" s="624"/>
      <c r="BH5011" s="625"/>
      <c r="BI5011" s="672"/>
      <c r="BO5011" s="612"/>
      <c r="BY5011" s="669"/>
      <c r="CA5011" s="669"/>
    </row>
    <row r="5012" spans="3:79" s="610" customFormat="1">
      <c r="C5012" s="611"/>
      <c r="D5012" s="612"/>
      <c r="E5012" s="613"/>
      <c r="F5012" s="614"/>
      <c r="J5012" s="612"/>
      <c r="N5012" s="668"/>
      <c r="P5012" s="618"/>
      <c r="Q5012" s="618"/>
      <c r="R5012" s="618"/>
      <c r="S5012" s="618"/>
      <c r="T5012" s="618"/>
      <c r="U5012" s="618"/>
      <c r="V5012" s="618"/>
      <c r="W5012" s="618"/>
      <c r="X5012" s="618"/>
      <c r="Y5012" s="618"/>
      <c r="Z5012" s="618"/>
      <c r="AC5012" s="619"/>
      <c r="AD5012" s="620"/>
      <c r="AJ5012" s="668"/>
      <c r="AO5012" s="612"/>
      <c r="AP5012" s="612"/>
      <c r="AY5012" s="623"/>
      <c r="BD5012" s="611"/>
      <c r="BG5012" s="624"/>
      <c r="BH5012" s="625"/>
      <c r="BI5012" s="672"/>
      <c r="BO5012" s="612"/>
      <c r="BY5012" s="669"/>
      <c r="CA5012" s="669"/>
    </row>
    <row r="5013" spans="3:79" s="610" customFormat="1">
      <c r="C5013" s="611"/>
      <c r="D5013" s="612"/>
      <c r="E5013" s="613"/>
      <c r="F5013" s="614"/>
      <c r="J5013" s="612"/>
      <c r="N5013" s="668"/>
      <c r="P5013" s="618"/>
      <c r="Q5013" s="618"/>
      <c r="R5013" s="618"/>
      <c r="S5013" s="618"/>
      <c r="T5013" s="618"/>
      <c r="U5013" s="618"/>
      <c r="V5013" s="618"/>
      <c r="W5013" s="618"/>
      <c r="X5013" s="618"/>
      <c r="Y5013" s="618"/>
      <c r="Z5013" s="618"/>
      <c r="AC5013" s="619"/>
      <c r="AD5013" s="620"/>
      <c r="AJ5013" s="668"/>
      <c r="AO5013" s="612"/>
      <c r="AP5013" s="612"/>
      <c r="AY5013" s="623"/>
      <c r="BD5013" s="611"/>
      <c r="BG5013" s="624"/>
      <c r="BH5013" s="625"/>
      <c r="BI5013" s="672"/>
      <c r="BO5013" s="612"/>
      <c r="BY5013" s="669"/>
      <c r="CA5013" s="669"/>
    </row>
    <row r="5014" spans="3:79" s="610" customFormat="1">
      <c r="C5014" s="611"/>
      <c r="D5014" s="612"/>
      <c r="E5014" s="613"/>
      <c r="F5014" s="614"/>
      <c r="J5014" s="612"/>
      <c r="N5014" s="668"/>
      <c r="P5014" s="618"/>
      <c r="Q5014" s="618"/>
      <c r="R5014" s="618"/>
      <c r="S5014" s="618"/>
      <c r="T5014" s="618"/>
      <c r="U5014" s="618"/>
      <c r="V5014" s="618"/>
      <c r="W5014" s="618"/>
      <c r="X5014" s="618"/>
      <c r="Y5014" s="618"/>
      <c r="Z5014" s="618"/>
      <c r="AC5014" s="619"/>
      <c r="AD5014" s="620"/>
      <c r="AJ5014" s="668"/>
      <c r="AO5014" s="612"/>
      <c r="AP5014" s="612"/>
      <c r="AY5014" s="623"/>
      <c r="BD5014" s="611"/>
      <c r="BG5014" s="624"/>
      <c r="BH5014" s="625"/>
      <c r="BI5014" s="672"/>
      <c r="BO5014" s="612"/>
      <c r="BY5014" s="669"/>
      <c r="CA5014" s="669"/>
    </row>
    <row r="5015" spans="3:79" s="610" customFormat="1">
      <c r="C5015" s="611"/>
      <c r="D5015" s="612"/>
      <c r="E5015" s="613"/>
      <c r="F5015" s="614"/>
      <c r="J5015" s="612"/>
      <c r="N5015" s="668"/>
      <c r="P5015" s="618"/>
      <c r="Q5015" s="618"/>
      <c r="R5015" s="618"/>
      <c r="S5015" s="618"/>
      <c r="T5015" s="618"/>
      <c r="U5015" s="618"/>
      <c r="V5015" s="618"/>
      <c r="W5015" s="618"/>
      <c r="X5015" s="618"/>
      <c r="Y5015" s="618"/>
      <c r="Z5015" s="618"/>
      <c r="AC5015" s="619"/>
      <c r="AD5015" s="620"/>
      <c r="AJ5015" s="668"/>
      <c r="AO5015" s="612"/>
      <c r="AP5015" s="612"/>
      <c r="AY5015" s="623"/>
      <c r="BD5015" s="611"/>
      <c r="BG5015" s="624"/>
      <c r="BH5015" s="625"/>
      <c r="BI5015" s="672"/>
      <c r="BO5015" s="612"/>
      <c r="BY5015" s="669"/>
      <c r="CA5015" s="669"/>
    </row>
    <row r="5016" spans="3:79" s="610" customFormat="1">
      <c r="C5016" s="611"/>
      <c r="D5016" s="612"/>
      <c r="E5016" s="613"/>
      <c r="F5016" s="614"/>
      <c r="J5016" s="612"/>
      <c r="N5016" s="668"/>
      <c r="P5016" s="618"/>
      <c r="Q5016" s="618"/>
      <c r="R5016" s="618"/>
      <c r="S5016" s="618"/>
      <c r="T5016" s="618"/>
      <c r="U5016" s="618"/>
      <c r="V5016" s="618"/>
      <c r="W5016" s="618"/>
      <c r="X5016" s="618"/>
      <c r="Y5016" s="618"/>
      <c r="Z5016" s="618"/>
      <c r="AC5016" s="619"/>
      <c r="AD5016" s="620"/>
      <c r="AJ5016" s="668"/>
      <c r="AO5016" s="612"/>
      <c r="AP5016" s="612"/>
      <c r="AY5016" s="623"/>
      <c r="BD5016" s="611"/>
      <c r="BG5016" s="624"/>
      <c r="BH5016" s="625"/>
      <c r="BI5016" s="672"/>
      <c r="BO5016" s="612"/>
      <c r="BY5016" s="669"/>
      <c r="CA5016" s="669"/>
    </row>
    <row r="5017" spans="3:79" s="610" customFormat="1">
      <c r="C5017" s="611"/>
      <c r="D5017" s="612"/>
      <c r="E5017" s="613"/>
      <c r="F5017" s="614"/>
      <c r="J5017" s="612"/>
      <c r="N5017" s="668"/>
      <c r="P5017" s="618"/>
      <c r="Q5017" s="618"/>
      <c r="R5017" s="618"/>
      <c r="S5017" s="618"/>
      <c r="T5017" s="618"/>
      <c r="U5017" s="618"/>
      <c r="V5017" s="618"/>
      <c r="W5017" s="618"/>
      <c r="X5017" s="618"/>
      <c r="Y5017" s="618"/>
      <c r="Z5017" s="618"/>
      <c r="AC5017" s="619"/>
      <c r="AD5017" s="620"/>
      <c r="AJ5017" s="668"/>
      <c r="AO5017" s="612"/>
      <c r="AP5017" s="612"/>
      <c r="AY5017" s="623"/>
      <c r="BD5017" s="611"/>
      <c r="BG5017" s="624"/>
      <c r="BH5017" s="625"/>
      <c r="BI5017" s="672"/>
      <c r="BO5017" s="612"/>
      <c r="BY5017" s="669"/>
      <c r="CA5017" s="669"/>
    </row>
    <row r="5018" spans="3:79" s="610" customFormat="1">
      <c r="C5018" s="611"/>
      <c r="D5018" s="612"/>
      <c r="E5018" s="613"/>
      <c r="F5018" s="614"/>
      <c r="J5018" s="612"/>
      <c r="N5018" s="668"/>
      <c r="P5018" s="618"/>
      <c r="Q5018" s="618"/>
      <c r="R5018" s="618"/>
      <c r="S5018" s="618"/>
      <c r="T5018" s="618"/>
      <c r="U5018" s="618"/>
      <c r="V5018" s="618"/>
      <c r="W5018" s="618"/>
      <c r="X5018" s="618"/>
      <c r="Y5018" s="618"/>
      <c r="Z5018" s="618"/>
      <c r="AC5018" s="619"/>
      <c r="AD5018" s="620"/>
      <c r="AJ5018" s="668"/>
      <c r="AO5018" s="612"/>
      <c r="AP5018" s="612"/>
      <c r="AY5018" s="623"/>
      <c r="BD5018" s="611"/>
      <c r="BG5018" s="624"/>
      <c r="BH5018" s="625"/>
      <c r="BI5018" s="672"/>
      <c r="BO5018" s="612"/>
      <c r="BY5018" s="669"/>
      <c r="CA5018" s="669"/>
    </row>
    <row r="5019" spans="3:79" s="610" customFormat="1">
      <c r="C5019" s="611"/>
      <c r="D5019" s="612"/>
      <c r="E5019" s="613"/>
      <c r="F5019" s="614"/>
      <c r="J5019" s="612"/>
      <c r="N5019" s="668"/>
      <c r="P5019" s="618"/>
      <c r="Q5019" s="618"/>
      <c r="R5019" s="618"/>
      <c r="S5019" s="618"/>
      <c r="T5019" s="618"/>
      <c r="U5019" s="618"/>
      <c r="V5019" s="618"/>
      <c r="W5019" s="618"/>
      <c r="X5019" s="618"/>
      <c r="Y5019" s="618"/>
      <c r="Z5019" s="618"/>
      <c r="AC5019" s="619"/>
      <c r="AD5019" s="620"/>
      <c r="AJ5019" s="668"/>
      <c r="AO5019" s="612"/>
      <c r="AP5019" s="612"/>
      <c r="AY5019" s="623"/>
      <c r="BD5019" s="611"/>
      <c r="BG5019" s="624"/>
      <c r="BH5019" s="625"/>
      <c r="BI5019" s="672"/>
      <c r="BO5019" s="612"/>
      <c r="BY5019" s="669"/>
      <c r="CA5019" s="669"/>
    </row>
    <row r="5020" spans="3:79" s="610" customFormat="1">
      <c r="C5020" s="611"/>
      <c r="D5020" s="612"/>
      <c r="E5020" s="613"/>
      <c r="F5020" s="614"/>
      <c r="J5020" s="612"/>
      <c r="N5020" s="668"/>
      <c r="P5020" s="618"/>
      <c r="Q5020" s="618"/>
      <c r="R5020" s="618"/>
      <c r="S5020" s="618"/>
      <c r="T5020" s="618"/>
      <c r="U5020" s="618"/>
      <c r="V5020" s="618"/>
      <c r="W5020" s="618"/>
      <c r="X5020" s="618"/>
      <c r="Y5020" s="618"/>
      <c r="Z5020" s="618"/>
      <c r="AC5020" s="619"/>
      <c r="AD5020" s="620"/>
      <c r="AJ5020" s="668"/>
      <c r="AO5020" s="612"/>
      <c r="AP5020" s="612"/>
      <c r="AY5020" s="623"/>
      <c r="BD5020" s="611"/>
      <c r="BG5020" s="624"/>
      <c r="BH5020" s="625"/>
      <c r="BI5020" s="672"/>
      <c r="BO5020" s="612"/>
      <c r="BY5020" s="669"/>
      <c r="CA5020" s="669"/>
    </row>
    <row r="5021" spans="3:79" s="610" customFormat="1">
      <c r="C5021" s="611"/>
      <c r="D5021" s="612"/>
      <c r="E5021" s="613"/>
      <c r="F5021" s="614"/>
      <c r="J5021" s="612"/>
      <c r="N5021" s="668"/>
      <c r="P5021" s="618"/>
      <c r="Q5021" s="618"/>
      <c r="R5021" s="618"/>
      <c r="S5021" s="618"/>
      <c r="T5021" s="618"/>
      <c r="U5021" s="618"/>
      <c r="V5021" s="618"/>
      <c r="W5021" s="618"/>
      <c r="X5021" s="618"/>
      <c r="Y5021" s="618"/>
      <c r="Z5021" s="618"/>
      <c r="AC5021" s="619"/>
      <c r="AD5021" s="620"/>
      <c r="AJ5021" s="668"/>
      <c r="AO5021" s="612"/>
      <c r="AP5021" s="612"/>
      <c r="AY5021" s="623"/>
      <c r="BD5021" s="611"/>
      <c r="BG5021" s="624"/>
      <c r="BH5021" s="625"/>
      <c r="BI5021" s="672"/>
      <c r="BO5021" s="612"/>
      <c r="BY5021" s="669"/>
      <c r="CA5021" s="669"/>
    </row>
    <row r="5022" spans="3:79" s="610" customFormat="1">
      <c r="C5022" s="611"/>
      <c r="D5022" s="612"/>
      <c r="E5022" s="613"/>
      <c r="F5022" s="614"/>
      <c r="J5022" s="612"/>
      <c r="N5022" s="668"/>
      <c r="P5022" s="618"/>
      <c r="Q5022" s="618"/>
      <c r="R5022" s="618"/>
      <c r="S5022" s="618"/>
      <c r="T5022" s="618"/>
      <c r="U5022" s="618"/>
      <c r="V5022" s="618"/>
      <c r="W5022" s="618"/>
      <c r="X5022" s="618"/>
      <c r="Y5022" s="618"/>
      <c r="Z5022" s="618"/>
      <c r="AC5022" s="619"/>
      <c r="AD5022" s="620"/>
      <c r="AJ5022" s="668"/>
      <c r="AO5022" s="612"/>
      <c r="AP5022" s="612"/>
      <c r="AY5022" s="623"/>
      <c r="BD5022" s="611"/>
      <c r="BG5022" s="624"/>
      <c r="BH5022" s="625"/>
      <c r="BI5022" s="672"/>
      <c r="BO5022" s="612"/>
      <c r="BY5022" s="669"/>
      <c r="CA5022" s="669"/>
    </row>
    <row r="5023" spans="3:79" s="610" customFormat="1">
      <c r="C5023" s="611"/>
      <c r="D5023" s="612"/>
      <c r="E5023" s="613"/>
      <c r="F5023" s="614"/>
      <c r="J5023" s="612"/>
      <c r="N5023" s="668"/>
      <c r="P5023" s="618"/>
      <c r="Q5023" s="618"/>
      <c r="R5023" s="618"/>
      <c r="S5023" s="618"/>
      <c r="T5023" s="618"/>
      <c r="U5023" s="618"/>
      <c r="V5023" s="618"/>
      <c r="W5023" s="618"/>
      <c r="X5023" s="618"/>
      <c r="Y5023" s="618"/>
      <c r="Z5023" s="618"/>
      <c r="AC5023" s="619"/>
      <c r="AD5023" s="620"/>
      <c r="AJ5023" s="668"/>
      <c r="AO5023" s="612"/>
      <c r="AP5023" s="612"/>
      <c r="AY5023" s="623"/>
      <c r="BD5023" s="611"/>
      <c r="BG5023" s="624"/>
      <c r="BH5023" s="625"/>
      <c r="BI5023" s="672"/>
      <c r="BO5023" s="612"/>
      <c r="BY5023" s="669"/>
      <c r="CA5023" s="669"/>
    </row>
    <row r="5024" spans="3:79" s="610" customFormat="1">
      <c r="C5024" s="611"/>
      <c r="D5024" s="612"/>
      <c r="E5024" s="613"/>
      <c r="F5024" s="614"/>
      <c r="J5024" s="612"/>
      <c r="N5024" s="668"/>
      <c r="P5024" s="618"/>
      <c r="Q5024" s="618"/>
      <c r="R5024" s="618"/>
      <c r="S5024" s="618"/>
      <c r="T5024" s="618"/>
      <c r="U5024" s="618"/>
      <c r="V5024" s="618"/>
      <c r="W5024" s="618"/>
      <c r="X5024" s="618"/>
      <c r="Y5024" s="618"/>
      <c r="Z5024" s="618"/>
      <c r="AC5024" s="619"/>
      <c r="AD5024" s="620"/>
      <c r="AJ5024" s="668"/>
      <c r="AO5024" s="612"/>
      <c r="AP5024" s="612"/>
      <c r="AY5024" s="623"/>
      <c r="BD5024" s="611"/>
      <c r="BG5024" s="624"/>
      <c r="BH5024" s="625"/>
      <c r="BI5024" s="672"/>
      <c r="BO5024" s="612"/>
      <c r="BY5024" s="669"/>
      <c r="CA5024" s="669"/>
    </row>
    <row r="5025" spans="3:79" s="610" customFormat="1">
      <c r="C5025" s="611"/>
      <c r="D5025" s="612"/>
      <c r="E5025" s="613"/>
      <c r="F5025" s="614"/>
      <c r="J5025" s="612"/>
      <c r="N5025" s="668"/>
      <c r="P5025" s="618"/>
      <c r="Q5025" s="618"/>
      <c r="R5025" s="618"/>
      <c r="S5025" s="618"/>
      <c r="T5025" s="618"/>
      <c r="U5025" s="618"/>
      <c r="V5025" s="618"/>
      <c r="W5025" s="618"/>
      <c r="X5025" s="618"/>
      <c r="Y5025" s="618"/>
      <c r="Z5025" s="618"/>
      <c r="AC5025" s="619"/>
      <c r="AD5025" s="620"/>
      <c r="AJ5025" s="668"/>
      <c r="AO5025" s="612"/>
      <c r="AP5025" s="612"/>
      <c r="AY5025" s="623"/>
      <c r="BD5025" s="611"/>
      <c r="BG5025" s="624"/>
      <c r="BH5025" s="625"/>
      <c r="BI5025" s="672"/>
      <c r="BO5025" s="612"/>
      <c r="BY5025" s="669"/>
      <c r="CA5025" s="669"/>
    </row>
    <row r="5026" spans="3:79" s="610" customFormat="1">
      <c r="C5026" s="611"/>
      <c r="D5026" s="612"/>
      <c r="E5026" s="613"/>
      <c r="F5026" s="614"/>
      <c r="J5026" s="612"/>
      <c r="N5026" s="668"/>
      <c r="P5026" s="618"/>
      <c r="Q5026" s="618"/>
      <c r="R5026" s="618"/>
      <c r="S5026" s="618"/>
      <c r="T5026" s="618"/>
      <c r="U5026" s="618"/>
      <c r="V5026" s="618"/>
      <c r="W5026" s="618"/>
      <c r="X5026" s="618"/>
      <c r="Y5026" s="618"/>
      <c r="Z5026" s="618"/>
      <c r="AC5026" s="619"/>
      <c r="AD5026" s="620"/>
      <c r="AJ5026" s="668"/>
      <c r="AO5026" s="612"/>
      <c r="AP5026" s="612"/>
      <c r="AY5026" s="623"/>
      <c r="BD5026" s="611"/>
      <c r="BG5026" s="624"/>
      <c r="BH5026" s="625"/>
      <c r="BI5026" s="672"/>
      <c r="BO5026" s="612"/>
      <c r="BY5026" s="669"/>
      <c r="CA5026" s="669"/>
    </row>
    <row r="5027" spans="3:79" s="610" customFormat="1">
      <c r="C5027" s="611"/>
      <c r="D5027" s="612"/>
      <c r="E5027" s="613"/>
      <c r="F5027" s="614"/>
      <c r="J5027" s="612"/>
      <c r="N5027" s="668"/>
      <c r="P5027" s="618"/>
      <c r="Q5027" s="618"/>
      <c r="R5027" s="618"/>
      <c r="S5027" s="618"/>
      <c r="T5027" s="618"/>
      <c r="U5027" s="618"/>
      <c r="V5027" s="618"/>
      <c r="W5027" s="618"/>
      <c r="X5027" s="618"/>
      <c r="Y5027" s="618"/>
      <c r="Z5027" s="618"/>
      <c r="AC5027" s="619"/>
      <c r="AD5027" s="620"/>
      <c r="AJ5027" s="668"/>
      <c r="AO5027" s="612"/>
      <c r="AP5027" s="612"/>
      <c r="AY5027" s="623"/>
      <c r="BD5027" s="611"/>
      <c r="BG5027" s="624"/>
      <c r="BH5027" s="625"/>
      <c r="BI5027" s="672"/>
      <c r="BO5027" s="612"/>
      <c r="BY5027" s="669"/>
      <c r="CA5027" s="669"/>
    </row>
    <row r="5028" spans="3:79" s="610" customFormat="1">
      <c r="C5028" s="611"/>
      <c r="D5028" s="612"/>
      <c r="E5028" s="613"/>
      <c r="F5028" s="614"/>
      <c r="J5028" s="612"/>
      <c r="N5028" s="668"/>
      <c r="P5028" s="618"/>
      <c r="Q5028" s="618"/>
      <c r="R5028" s="618"/>
      <c r="S5028" s="618"/>
      <c r="T5028" s="618"/>
      <c r="U5028" s="618"/>
      <c r="V5028" s="618"/>
      <c r="W5028" s="618"/>
      <c r="X5028" s="618"/>
      <c r="Y5028" s="618"/>
      <c r="Z5028" s="618"/>
      <c r="AC5028" s="619"/>
      <c r="AD5028" s="620"/>
      <c r="AJ5028" s="668"/>
      <c r="AO5028" s="612"/>
      <c r="AP5028" s="612"/>
      <c r="AY5028" s="623"/>
      <c r="BD5028" s="611"/>
      <c r="BG5028" s="624"/>
      <c r="BH5028" s="625"/>
      <c r="BI5028" s="672"/>
      <c r="BO5028" s="612"/>
      <c r="BY5028" s="669"/>
      <c r="CA5028" s="669"/>
    </row>
    <row r="5029" spans="3:79" s="610" customFormat="1">
      <c r="C5029" s="611"/>
      <c r="D5029" s="612"/>
      <c r="E5029" s="613"/>
      <c r="F5029" s="614"/>
      <c r="J5029" s="612"/>
      <c r="N5029" s="668"/>
      <c r="P5029" s="618"/>
      <c r="Q5029" s="618"/>
      <c r="R5029" s="618"/>
      <c r="S5029" s="618"/>
      <c r="T5029" s="618"/>
      <c r="U5029" s="618"/>
      <c r="V5029" s="618"/>
      <c r="W5029" s="618"/>
      <c r="X5029" s="618"/>
      <c r="Y5029" s="618"/>
      <c r="Z5029" s="618"/>
      <c r="AC5029" s="619"/>
      <c r="AD5029" s="620"/>
      <c r="AJ5029" s="668"/>
      <c r="AO5029" s="612"/>
      <c r="AP5029" s="612"/>
      <c r="AY5029" s="623"/>
      <c r="BD5029" s="611"/>
      <c r="BG5029" s="624"/>
      <c r="BH5029" s="625"/>
      <c r="BI5029" s="672"/>
      <c r="BO5029" s="612"/>
      <c r="BY5029" s="669"/>
      <c r="CA5029" s="669"/>
    </row>
    <row r="5030" spans="3:79" s="610" customFormat="1">
      <c r="C5030" s="611"/>
      <c r="D5030" s="612"/>
      <c r="E5030" s="613"/>
      <c r="F5030" s="614"/>
      <c r="J5030" s="612"/>
      <c r="N5030" s="668"/>
      <c r="P5030" s="618"/>
      <c r="Q5030" s="618"/>
      <c r="R5030" s="618"/>
      <c r="S5030" s="618"/>
      <c r="T5030" s="618"/>
      <c r="U5030" s="618"/>
      <c r="V5030" s="618"/>
      <c r="W5030" s="618"/>
      <c r="X5030" s="618"/>
      <c r="Y5030" s="618"/>
      <c r="Z5030" s="618"/>
      <c r="AC5030" s="619"/>
      <c r="AD5030" s="620"/>
      <c r="AJ5030" s="668"/>
      <c r="AO5030" s="612"/>
      <c r="AP5030" s="612"/>
      <c r="AY5030" s="623"/>
      <c r="BD5030" s="611"/>
      <c r="BG5030" s="624"/>
      <c r="BH5030" s="625"/>
      <c r="BI5030" s="672"/>
      <c r="BO5030" s="612"/>
      <c r="BY5030" s="669"/>
      <c r="CA5030" s="669"/>
    </row>
    <row r="5031" spans="3:79" s="610" customFormat="1">
      <c r="C5031" s="611"/>
      <c r="D5031" s="612"/>
      <c r="E5031" s="613"/>
      <c r="F5031" s="614"/>
      <c r="J5031" s="612"/>
      <c r="N5031" s="668"/>
      <c r="P5031" s="618"/>
      <c r="Q5031" s="618"/>
      <c r="R5031" s="618"/>
      <c r="S5031" s="618"/>
      <c r="T5031" s="618"/>
      <c r="U5031" s="618"/>
      <c r="V5031" s="618"/>
      <c r="W5031" s="618"/>
      <c r="X5031" s="618"/>
      <c r="Y5031" s="618"/>
      <c r="Z5031" s="618"/>
      <c r="AC5031" s="619"/>
      <c r="AD5031" s="620"/>
      <c r="AJ5031" s="668"/>
      <c r="AO5031" s="612"/>
      <c r="AP5031" s="612"/>
      <c r="AY5031" s="623"/>
      <c r="BD5031" s="611"/>
      <c r="BG5031" s="624"/>
      <c r="BH5031" s="625"/>
      <c r="BI5031" s="672"/>
      <c r="BO5031" s="612"/>
      <c r="BY5031" s="669"/>
      <c r="CA5031" s="669"/>
    </row>
    <row r="5032" spans="3:79" s="610" customFormat="1">
      <c r="C5032" s="611"/>
      <c r="D5032" s="612"/>
      <c r="E5032" s="613"/>
      <c r="F5032" s="614"/>
      <c r="J5032" s="612"/>
      <c r="N5032" s="668"/>
      <c r="P5032" s="618"/>
      <c r="Q5032" s="618"/>
      <c r="R5032" s="618"/>
      <c r="S5032" s="618"/>
      <c r="T5032" s="618"/>
      <c r="U5032" s="618"/>
      <c r="V5032" s="618"/>
      <c r="W5032" s="618"/>
      <c r="X5032" s="618"/>
      <c r="Y5032" s="618"/>
      <c r="Z5032" s="618"/>
      <c r="AC5032" s="619"/>
      <c r="AD5032" s="620"/>
      <c r="AJ5032" s="668"/>
      <c r="AO5032" s="612"/>
      <c r="AP5032" s="612"/>
      <c r="AY5032" s="623"/>
      <c r="BD5032" s="611"/>
      <c r="BG5032" s="624"/>
      <c r="BH5032" s="625"/>
      <c r="BI5032" s="672"/>
      <c r="BO5032" s="612"/>
      <c r="BY5032" s="669"/>
      <c r="CA5032" s="669"/>
    </row>
    <row r="5033" spans="3:79" s="610" customFormat="1">
      <c r="C5033" s="611"/>
      <c r="D5033" s="612"/>
      <c r="E5033" s="613"/>
      <c r="F5033" s="614"/>
      <c r="J5033" s="612"/>
      <c r="N5033" s="668"/>
      <c r="P5033" s="618"/>
      <c r="Q5033" s="618"/>
      <c r="R5033" s="618"/>
      <c r="S5033" s="618"/>
      <c r="T5033" s="618"/>
      <c r="U5033" s="618"/>
      <c r="V5033" s="618"/>
      <c r="W5033" s="618"/>
      <c r="X5033" s="618"/>
      <c r="Y5033" s="618"/>
      <c r="Z5033" s="618"/>
      <c r="AC5033" s="619"/>
      <c r="AD5033" s="620"/>
      <c r="AJ5033" s="668"/>
      <c r="AO5033" s="612"/>
      <c r="AP5033" s="612"/>
      <c r="AY5033" s="623"/>
      <c r="BD5033" s="611"/>
      <c r="BG5033" s="624"/>
      <c r="BH5033" s="625"/>
      <c r="BI5033" s="672"/>
      <c r="BO5033" s="612"/>
      <c r="BY5033" s="669"/>
      <c r="CA5033" s="669"/>
    </row>
    <row r="5034" spans="3:79" s="610" customFormat="1">
      <c r="C5034" s="611"/>
      <c r="D5034" s="612"/>
      <c r="E5034" s="613"/>
      <c r="F5034" s="614"/>
      <c r="J5034" s="612"/>
      <c r="N5034" s="668"/>
      <c r="P5034" s="618"/>
      <c r="Q5034" s="618"/>
      <c r="R5034" s="618"/>
      <c r="S5034" s="618"/>
      <c r="T5034" s="618"/>
      <c r="U5034" s="618"/>
      <c r="V5034" s="618"/>
      <c r="W5034" s="618"/>
      <c r="X5034" s="618"/>
      <c r="Y5034" s="618"/>
      <c r="Z5034" s="618"/>
      <c r="AC5034" s="619"/>
      <c r="AD5034" s="620"/>
      <c r="AJ5034" s="668"/>
      <c r="AO5034" s="612"/>
      <c r="AP5034" s="612"/>
      <c r="AY5034" s="623"/>
      <c r="BD5034" s="611"/>
      <c r="BG5034" s="624"/>
      <c r="BH5034" s="625"/>
      <c r="BI5034" s="672"/>
      <c r="BO5034" s="612"/>
      <c r="BY5034" s="669"/>
      <c r="CA5034" s="669"/>
    </row>
    <row r="5035" spans="3:79" s="610" customFormat="1">
      <c r="C5035" s="611"/>
      <c r="D5035" s="612"/>
      <c r="E5035" s="613"/>
      <c r="F5035" s="614"/>
      <c r="J5035" s="612"/>
      <c r="N5035" s="668"/>
      <c r="P5035" s="618"/>
      <c r="Q5035" s="618"/>
      <c r="R5035" s="618"/>
      <c r="S5035" s="618"/>
      <c r="T5035" s="618"/>
      <c r="U5035" s="618"/>
      <c r="V5035" s="618"/>
      <c r="W5035" s="618"/>
      <c r="X5035" s="618"/>
      <c r="Y5035" s="618"/>
      <c r="Z5035" s="618"/>
      <c r="AC5035" s="619"/>
      <c r="AD5035" s="620"/>
      <c r="AJ5035" s="668"/>
      <c r="AO5035" s="612"/>
      <c r="AP5035" s="612"/>
      <c r="AY5035" s="623"/>
      <c r="BD5035" s="611"/>
      <c r="BG5035" s="624"/>
      <c r="BH5035" s="625"/>
      <c r="BI5035" s="672"/>
      <c r="BO5035" s="612"/>
      <c r="BY5035" s="669"/>
      <c r="CA5035" s="669"/>
    </row>
    <row r="5036" spans="3:79" s="610" customFormat="1">
      <c r="C5036" s="611"/>
      <c r="D5036" s="612"/>
      <c r="E5036" s="613"/>
      <c r="F5036" s="614"/>
      <c r="J5036" s="612"/>
      <c r="N5036" s="668"/>
      <c r="P5036" s="618"/>
      <c r="Q5036" s="618"/>
      <c r="R5036" s="618"/>
      <c r="S5036" s="618"/>
      <c r="T5036" s="618"/>
      <c r="U5036" s="618"/>
      <c r="V5036" s="618"/>
      <c r="W5036" s="618"/>
      <c r="X5036" s="618"/>
      <c r="Y5036" s="618"/>
      <c r="Z5036" s="618"/>
      <c r="AC5036" s="619"/>
      <c r="AD5036" s="620"/>
      <c r="AJ5036" s="668"/>
      <c r="AO5036" s="612"/>
      <c r="AP5036" s="612"/>
      <c r="AY5036" s="623"/>
      <c r="BD5036" s="611"/>
      <c r="BG5036" s="624"/>
      <c r="BH5036" s="625"/>
      <c r="BI5036" s="672"/>
      <c r="BO5036" s="612"/>
      <c r="BY5036" s="669"/>
      <c r="CA5036" s="669"/>
    </row>
    <row r="5037" spans="3:79" s="610" customFormat="1">
      <c r="C5037" s="611"/>
      <c r="D5037" s="612"/>
      <c r="E5037" s="613"/>
      <c r="F5037" s="614"/>
      <c r="J5037" s="612"/>
      <c r="N5037" s="668"/>
      <c r="P5037" s="618"/>
      <c r="Q5037" s="618"/>
      <c r="R5037" s="618"/>
      <c r="S5037" s="618"/>
      <c r="T5037" s="618"/>
      <c r="U5037" s="618"/>
      <c r="V5037" s="618"/>
      <c r="W5037" s="618"/>
      <c r="X5037" s="618"/>
      <c r="Y5037" s="618"/>
      <c r="Z5037" s="618"/>
      <c r="AC5037" s="619"/>
      <c r="AD5037" s="620"/>
      <c r="AJ5037" s="668"/>
      <c r="AO5037" s="612"/>
      <c r="AP5037" s="612"/>
      <c r="AY5037" s="623"/>
      <c r="BD5037" s="611"/>
      <c r="BG5037" s="624"/>
      <c r="BH5037" s="625"/>
      <c r="BI5037" s="672"/>
      <c r="BO5037" s="612"/>
      <c r="BY5037" s="669"/>
      <c r="CA5037" s="669"/>
    </row>
    <row r="5038" spans="3:79" s="610" customFormat="1">
      <c r="C5038" s="611"/>
      <c r="D5038" s="612"/>
      <c r="E5038" s="613"/>
      <c r="F5038" s="614"/>
      <c r="J5038" s="612"/>
      <c r="N5038" s="668"/>
      <c r="P5038" s="618"/>
      <c r="Q5038" s="618"/>
      <c r="R5038" s="618"/>
      <c r="S5038" s="618"/>
      <c r="T5038" s="618"/>
      <c r="U5038" s="618"/>
      <c r="V5038" s="618"/>
      <c r="W5038" s="618"/>
      <c r="X5038" s="618"/>
      <c r="Y5038" s="618"/>
      <c r="Z5038" s="618"/>
      <c r="AC5038" s="619"/>
      <c r="AD5038" s="620"/>
      <c r="AJ5038" s="668"/>
      <c r="AO5038" s="612"/>
      <c r="AP5038" s="612"/>
      <c r="AY5038" s="623"/>
      <c r="BD5038" s="611"/>
      <c r="BG5038" s="624"/>
      <c r="BH5038" s="625"/>
      <c r="BI5038" s="672"/>
      <c r="BO5038" s="612"/>
      <c r="BY5038" s="669"/>
      <c r="CA5038" s="669"/>
    </row>
    <row r="5039" spans="3:79" s="610" customFormat="1">
      <c r="C5039" s="611"/>
      <c r="D5039" s="612"/>
      <c r="E5039" s="613"/>
      <c r="F5039" s="614"/>
      <c r="J5039" s="612"/>
      <c r="N5039" s="668"/>
      <c r="P5039" s="618"/>
      <c r="Q5039" s="618"/>
      <c r="R5039" s="618"/>
      <c r="S5039" s="618"/>
      <c r="T5039" s="618"/>
      <c r="U5039" s="618"/>
      <c r="V5039" s="618"/>
      <c r="W5039" s="618"/>
      <c r="X5039" s="618"/>
      <c r="Y5039" s="618"/>
      <c r="Z5039" s="618"/>
      <c r="AC5039" s="619"/>
      <c r="AD5039" s="620"/>
      <c r="AJ5039" s="668"/>
      <c r="AO5039" s="612"/>
      <c r="AP5039" s="612"/>
      <c r="AY5039" s="623"/>
      <c r="BD5039" s="611"/>
      <c r="BG5039" s="624"/>
      <c r="BH5039" s="625"/>
      <c r="BI5039" s="672"/>
      <c r="BO5039" s="612"/>
      <c r="BY5039" s="669"/>
      <c r="CA5039" s="669"/>
    </row>
    <row r="5040" spans="3:79" s="610" customFormat="1">
      <c r="C5040" s="611"/>
      <c r="D5040" s="612"/>
      <c r="E5040" s="613"/>
      <c r="F5040" s="614"/>
      <c r="J5040" s="612"/>
      <c r="N5040" s="668"/>
      <c r="P5040" s="618"/>
      <c r="Q5040" s="618"/>
      <c r="R5040" s="618"/>
      <c r="S5040" s="618"/>
      <c r="T5040" s="618"/>
      <c r="U5040" s="618"/>
      <c r="V5040" s="618"/>
      <c r="W5040" s="618"/>
      <c r="X5040" s="618"/>
      <c r="Y5040" s="618"/>
      <c r="Z5040" s="618"/>
      <c r="AC5040" s="619"/>
      <c r="AD5040" s="620"/>
      <c r="AJ5040" s="668"/>
      <c r="AO5040" s="612"/>
      <c r="AP5040" s="612"/>
      <c r="AY5040" s="623"/>
      <c r="BD5040" s="611"/>
      <c r="BG5040" s="624"/>
      <c r="BH5040" s="625"/>
      <c r="BI5040" s="672"/>
      <c r="BO5040" s="612"/>
      <c r="BY5040" s="669"/>
      <c r="CA5040" s="669"/>
    </row>
    <row r="5041" spans="3:79" s="610" customFormat="1">
      <c r="C5041" s="611"/>
      <c r="D5041" s="612"/>
      <c r="E5041" s="613"/>
      <c r="F5041" s="614"/>
      <c r="J5041" s="612"/>
      <c r="N5041" s="668"/>
      <c r="P5041" s="618"/>
      <c r="Q5041" s="618"/>
      <c r="R5041" s="618"/>
      <c r="S5041" s="618"/>
      <c r="T5041" s="618"/>
      <c r="U5041" s="618"/>
      <c r="V5041" s="618"/>
      <c r="W5041" s="618"/>
      <c r="X5041" s="618"/>
      <c r="Y5041" s="618"/>
      <c r="Z5041" s="618"/>
      <c r="AC5041" s="619"/>
      <c r="AD5041" s="620"/>
      <c r="AJ5041" s="668"/>
      <c r="AO5041" s="612"/>
      <c r="AP5041" s="612"/>
      <c r="AY5041" s="623"/>
      <c r="BD5041" s="611"/>
      <c r="BG5041" s="624"/>
      <c r="BH5041" s="625"/>
      <c r="BI5041" s="672"/>
      <c r="BO5041" s="612"/>
      <c r="BY5041" s="669"/>
      <c r="CA5041" s="669"/>
    </row>
    <row r="5042" spans="3:79" s="610" customFormat="1">
      <c r="C5042" s="611"/>
      <c r="D5042" s="612"/>
      <c r="E5042" s="613"/>
      <c r="F5042" s="614"/>
      <c r="J5042" s="612"/>
      <c r="N5042" s="668"/>
      <c r="P5042" s="618"/>
      <c r="Q5042" s="618"/>
      <c r="R5042" s="618"/>
      <c r="S5042" s="618"/>
      <c r="T5042" s="618"/>
      <c r="U5042" s="618"/>
      <c r="V5042" s="618"/>
      <c r="W5042" s="618"/>
      <c r="X5042" s="618"/>
      <c r="Y5042" s="618"/>
      <c r="Z5042" s="618"/>
      <c r="AC5042" s="619"/>
      <c r="AD5042" s="620"/>
      <c r="AJ5042" s="668"/>
      <c r="AO5042" s="612"/>
      <c r="AP5042" s="612"/>
      <c r="AY5042" s="623"/>
      <c r="BD5042" s="611"/>
      <c r="BG5042" s="624"/>
      <c r="BH5042" s="625"/>
      <c r="BI5042" s="672"/>
      <c r="BO5042" s="612"/>
      <c r="BY5042" s="669"/>
      <c r="CA5042" s="669"/>
    </row>
    <row r="5043" spans="3:79" s="610" customFormat="1">
      <c r="C5043" s="611"/>
      <c r="D5043" s="612"/>
      <c r="E5043" s="613"/>
      <c r="F5043" s="614"/>
      <c r="J5043" s="612"/>
      <c r="N5043" s="668"/>
      <c r="P5043" s="618"/>
      <c r="Q5043" s="618"/>
      <c r="R5043" s="618"/>
      <c r="S5043" s="618"/>
      <c r="T5043" s="618"/>
      <c r="U5043" s="618"/>
      <c r="V5043" s="618"/>
      <c r="W5043" s="618"/>
      <c r="X5043" s="618"/>
      <c r="Y5043" s="618"/>
      <c r="Z5043" s="618"/>
      <c r="AC5043" s="619"/>
      <c r="AD5043" s="620"/>
      <c r="AJ5043" s="668"/>
      <c r="AO5043" s="612"/>
      <c r="AP5043" s="612"/>
      <c r="AY5043" s="623"/>
      <c r="BD5043" s="611"/>
      <c r="BG5043" s="624"/>
      <c r="BH5043" s="625"/>
      <c r="BI5043" s="672"/>
      <c r="BO5043" s="612"/>
      <c r="BY5043" s="669"/>
      <c r="CA5043" s="669"/>
    </row>
    <row r="5044" spans="3:79" s="610" customFormat="1">
      <c r="C5044" s="611"/>
      <c r="D5044" s="612"/>
      <c r="E5044" s="613"/>
      <c r="F5044" s="614"/>
      <c r="J5044" s="612"/>
      <c r="N5044" s="668"/>
      <c r="P5044" s="618"/>
      <c r="Q5044" s="618"/>
      <c r="R5044" s="618"/>
      <c r="S5044" s="618"/>
      <c r="T5044" s="618"/>
      <c r="U5044" s="618"/>
      <c r="V5044" s="618"/>
      <c r="W5044" s="618"/>
      <c r="X5044" s="618"/>
      <c r="Y5044" s="618"/>
      <c r="Z5044" s="618"/>
      <c r="AC5044" s="619"/>
      <c r="AD5044" s="620"/>
      <c r="AJ5044" s="668"/>
      <c r="AO5044" s="612"/>
      <c r="AP5044" s="612"/>
      <c r="AY5044" s="623"/>
      <c r="BD5044" s="611"/>
      <c r="BG5044" s="624"/>
      <c r="BH5044" s="625"/>
      <c r="BI5044" s="672"/>
      <c r="BO5044" s="612"/>
      <c r="BY5044" s="669"/>
      <c r="CA5044" s="669"/>
    </row>
    <row r="5045" spans="3:79" s="610" customFormat="1">
      <c r="C5045" s="611"/>
      <c r="D5045" s="612"/>
      <c r="E5045" s="613"/>
      <c r="F5045" s="614"/>
      <c r="J5045" s="612"/>
      <c r="N5045" s="668"/>
      <c r="P5045" s="618"/>
      <c r="Q5045" s="618"/>
      <c r="R5045" s="618"/>
      <c r="S5045" s="618"/>
      <c r="T5045" s="618"/>
      <c r="U5045" s="618"/>
      <c r="V5045" s="618"/>
      <c r="W5045" s="618"/>
      <c r="X5045" s="618"/>
      <c r="Y5045" s="618"/>
      <c r="Z5045" s="618"/>
      <c r="AC5045" s="619"/>
      <c r="AD5045" s="620"/>
      <c r="AJ5045" s="668"/>
      <c r="AO5045" s="612"/>
      <c r="AP5045" s="612"/>
      <c r="AY5045" s="623"/>
      <c r="BD5045" s="611"/>
      <c r="BG5045" s="624"/>
      <c r="BH5045" s="625"/>
      <c r="BI5045" s="672"/>
      <c r="BO5045" s="612"/>
      <c r="BY5045" s="669"/>
      <c r="CA5045" s="669"/>
    </row>
    <row r="5046" spans="3:79" s="610" customFormat="1">
      <c r="C5046" s="611"/>
      <c r="D5046" s="612"/>
      <c r="E5046" s="613"/>
      <c r="F5046" s="614"/>
      <c r="J5046" s="612"/>
      <c r="N5046" s="668"/>
      <c r="P5046" s="618"/>
      <c r="Q5046" s="618"/>
      <c r="R5046" s="618"/>
      <c r="S5046" s="618"/>
      <c r="T5046" s="618"/>
      <c r="U5046" s="618"/>
      <c r="V5046" s="618"/>
      <c r="W5046" s="618"/>
      <c r="X5046" s="618"/>
      <c r="Y5046" s="618"/>
      <c r="Z5046" s="618"/>
      <c r="AC5046" s="619"/>
      <c r="AD5046" s="620"/>
      <c r="AJ5046" s="668"/>
      <c r="AO5046" s="612"/>
      <c r="AP5046" s="612"/>
      <c r="AY5046" s="623"/>
      <c r="BD5046" s="611"/>
      <c r="BG5046" s="624"/>
      <c r="BH5046" s="625"/>
      <c r="BI5046" s="672"/>
      <c r="BO5046" s="612"/>
      <c r="BY5046" s="669"/>
      <c r="CA5046" s="669"/>
    </row>
    <row r="5047" spans="3:79" s="610" customFormat="1">
      <c r="C5047" s="611"/>
      <c r="D5047" s="612"/>
      <c r="E5047" s="613"/>
      <c r="F5047" s="614"/>
      <c r="J5047" s="612"/>
      <c r="N5047" s="668"/>
      <c r="P5047" s="618"/>
      <c r="Q5047" s="618"/>
      <c r="R5047" s="618"/>
      <c r="S5047" s="618"/>
      <c r="T5047" s="618"/>
      <c r="U5047" s="618"/>
      <c r="V5047" s="618"/>
      <c r="W5047" s="618"/>
      <c r="X5047" s="618"/>
      <c r="Y5047" s="618"/>
      <c r="Z5047" s="618"/>
      <c r="AC5047" s="619"/>
      <c r="AD5047" s="620"/>
      <c r="AJ5047" s="668"/>
      <c r="AO5047" s="612"/>
      <c r="AP5047" s="612"/>
      <c r="AY5047" s="623"/>
      <c r="BD5047" s="611"/>
      <c r="BG5047" s="624"/>
      <c r="BH5047" s="625"/>
      <c r="BI5047" s="672"/>
      <c r="BO5047" s="612"/>
      <c r="BY5047" s="669"/>
      <c r="CA5047" s="669"/>
    </row>
    <row r="5048" spans="3:79" s="610" customFormat="1">
      <c r="C5048" s="611"/>
      <c r="D5048" s="612"/>
      <c r="E5048" s="613"/>
      <c r="F5048" s="614"/>
      <c r="J5048" s="612"/>
      <c r="N5048" s="668"/>
      <c r="P5048" s="618"/>
      <c r="Q5048" s="618"/>
      <c r="R5048" s="618"/>
      <c r="S5048" s="618"/>
      <c r="T5048" s="618"/>
      <c r="U5048" s="618"/>
      <c r="V5048" s="618"/>
      <c r="W5048" s="618"/>
      <c r="X5048" s="618"/>
      <c r="Y5048" s="618"/>
      <c r="Z5048" s="618"/>
      <c r="AC5048" s="619"/>
      <c r="AD5048" s="620"/>
      <c r="AJ5048" s="668"/>
      <c r="AO5048" s="612"/>
      <c r="AP5048" s="612"/>
      <c r="AY5048" s="623"/>
      <c r="BD5048" s="611"/>
      <c r="BG5048" s="624"/>
      <c r="BH5048" s="625"/>
      <c r="BI5048" s="672"/>
      <c r="BO5048" s="612"/>
      <c r="BY5048" s="669"/>
      <c r="CA5048" s="669"/>
    </row>
    <row r="5049" spans="3:79" s="610" customFormat="1">
      <c r="C5049" s="611"/>
      <c r="D5049" s="612"/>
      <c r="E5049" s="613"/>
      <c r="F5049" s="614"/>
      <c r="J5049" s="612"/>
      <c r="N5049" s="668"/>
      <c r="P5049" s="618"/>
      <c r="Q5049" s="618"/>
      <c r="R5049" s="618"/>
      <c r="S5049" s="618"/>
      <c r="T5049" s="618"/>
      <c r="U5049" s="618"/>
      <c r="V5049" s="618"/>
      <c r="W5049" s="618"/>
      <c r="X5049" s="618"/>
      <c r="Y5049" s="618"/>
      <c r="Z5049" s="618"/>
      <c r="AC5049" s="619"/>
      <c r="AD5049" s="620"/>
      <c r="AJ5049" s="668"/>
      <c r="AO5049" s="612"/>
      <c r="AP5049" s="612"/>
      <c r="AY5049" s="623"/>
      <c r="BD5049" s="611"/>
      <c r="BG5049" s="624"/>
      <c r="BH5049" s="625"/>
      <c r="BI5049" s="672"/>
      <c r="BO5049" s="612"/>
      <c r="BY5049" s="669"/>
      <c r="CA5049" s="669"/>
    </row>
    <row r="5050" spans="3:79" s="610" customFormat="1">
      <c r="C5050" s="611"/>
      <c r="D5050" s="612"/>
      <c r="E5050" s="613"/>
      <c r="F5050" s="614"/>
      <c r="J5050" s="612"/>
      <c r="N5050" s="668"/>
      <c r="P5050" s="618"/>
      <c r="Q5050" s="618"/>
      <c r="R5050" s="618"/>
      <c r="S5050" s="618"/>
      <c r="T5050" s="618"/>
      <c r="U5050" s="618"/>
      <c r="V5050" s="618"/>
      <c r="W5050" s="618"/>
      <c r="X5050" s="618"/>
      <c r="Y5050" s="618"/>
      <c r="Z5050" s="618"/>
      <c r="AC5050" s="619"/>
      <c r="AD5050" s="620"/>
      <c r="AJ5050" s="668"/>
      <c r="AO5050" s="612"/>
      <c r="AP5050" s="612"/>
      <c r="AY5050" s="623"/>
      <c r="BD5050" s="611"/>
      <c r="BG5050" s="624"/>
      <c r="BH5050" s="625"/>
      <c r="BI5050" s="672"/>
      <c r="BO5050" s="612"/>
      <c r="BY5050" s="669"/>
      <c r="CA5050" s="669"/>
    </row>
    <row r="5051" spans="3:79" s="610" customFormat="1">
      <c r="C5051" s="611"/>
      <c r="D5051" s="612"/>
      <c r="E5051" s="613"/>
      <c r="F5051" s="614"/>
      <c r="J5051" s="612"/>
      <c r="N5051" s="668"/>
      <c r="P5051" s="618"/>
      <c r="Q5051" s="618"/>
      <c r="R5051" s="618"/>
      <c r="S5051" s="618"/>
      <c r="T5051" s="618"/>
      <c r="U5051" s="618"/>
      <c r="V5051" s="618"/>
      <c r="W5051" s="618"/>
      <c r="X5051" s="618"/>
      <c r="Y5051" s="618"/>
      <c r="Z5051" s="618"/>
      <c r="AC5051" s="619"/>
      <c r="AD5051" s="620"/>
      <c r="AJ5051" s="668"/>
      <c r="AO5051" s="612"/>
      <c r="AP5051" s="612"/>
      <c r="AY5051" s="623"/>
      <c r="BD5051" s="611"/>
      <c r="BG5051" s="624"/>
      <c r="BH5051" s="625"/>
      <c r="BI5051" s="672"/>
      <c r="BO5051" s="612"/>
      <c r="BY5051" s="669"/>
      <c r="CA5051" s="669"/>
    </row>
    <row r="5052" spans="3:79" s="610" customFormat="1">
      <c r="C5052" s="611"/>
      <c r="D5052" s="612"/>
      <c r="E5052" s="613"/>
      <c r="F5052" s="614"/>
      <c r="J5052" s="612"/>
      <c r="N5052" s="668"/>
      <c r="P5052" s="618"/>
      <c r="Q5052" s="618"/>
      <c r="R5052" s="618"/>
      <c r="S5052" s="618"/>
      <c r="T5052" s="618"/>
      <c r="U5052" s="618"/>
      <c r="V5052" s="618"/>
      <c r="W5052" s="618"/>
      <c r="X5052" s="618"/>
      <c r="Y5052" s="618"/>
      <c r="Z5052" s="618"/>
      <c r="AC5052" s="619"/>
      <c r="AD5052" s="620"/>
      <c r="AJ5052" s="668"/>
      <c r="AO5052" s="612"/>
      <c r="AP5052" s="612"/>
      <c r="AY5052" s="623"/>
      <c r="BD5052" s="611"/>
      <c r="BG5052" s="624"/>
      <c r="BH5052" s="625"/>
      <c r="BI5052" s="672"/>
      <c r="BO5052" s="612"/>
      <c r="BY5052" s="669"/>
      <c r="CA5052" s="669"/>
    </row>
    <row r="5053" spans="3:79" s="610" customFormat="1">
      <c r="C5053" s="611"/>
      <c r="D5053" s="612"/>
      <c r="E5053" s="613"/>
      <c r="F5053" s="614"/>
      <c r="J5053" s="612"/>
      <c r="N5053" s="668"/>
      <c r="P5053" s="618"/>
      <c r="Q5053" s="618"/>
      <c r="R5053" s="618"/>
      <c r="S5053" s="618"/>
      <c r="T5053" s="618"/>
      <c r="U5053" s="618"/>
      <c r="V5053" s="618"/>
      <c r="W5053" s="618"/>
      <c r="X5053" s="618"/>
      <c r="Y5053" s="618"/>
      <c r="Z5053" s="618"/>
      <c r="AC5053" s="619"/>
      <c r="AD5053" s="620"/>
      <c r="AJ5053" s="668"/>
      <c r="AO5053" s="612"/>
      <c r="AP5053" s="612"/>
      <c r="AY5053" s="623"/>
      <c r="BD5053" s="611"/>
      <c r="BG5053" s="624"/>
      <c r="BH5053" s="625"/>
      <c r="BI5053" s="672"/>
      <c r="BO5053" s="612"/>
      <c r="BY5053" s="669"/>
      <c r="CA5053" s="669"/>
    </row>
    <row r="5054" spans="3:79" s="610" customFormat="1">
      <c r="C5054" s="611"/>
      <c r="D5054" s="612"/>
      <c r="E5054" s="613"/>
      <c r="F5054" s="614"/>
      <c r="J5054" s="612"/>
      <c r="N5054" s="668"/>
      <c r="P5054" s="618"/>
      <c r="Q5054" s="618"/>
      <c r="R5054" s="618"/>
      <c r="S5054" s="618"/>
      <c r="T5054" s="618"/>
      <c r="U5054" s="618"/>
      <c r="V5054" s="618"/>
      <c r="W5054" s="618"/>
      <c r="X5054" s="618"/>
      <c r="Y5054" s="618"/>
      <c r="Z5054" s="618"/>
      <c r="AC5054" s="619"/>
      <c r="AD5054" s="620"/>
      <c r="AJ5054" s="668"/>
      <c r="AO5054" s="612"/>
      <c r="AP5054" s="612"/>
      <c r="AY5054" s="623"/>
      <c r="BD5054" s="611"/>
      <c r="BG5054" s="624"/>
      <c r="BH5054" s="625"/>
      <c r="BI5054" s="672"/>
      <c r="BO5054" s="612"/>
      <c r="BY5054" s="669"/>
      <c r="CA5054" s="669"/>
    </row>
    <row r="5055" spans="3:79" s="610" customFormat="1">
      <c r="C5055" s="611"/>
      <c r="D5055" s="612"/>
      <c r="E5055" s="613"/>
      <c r="F5055" s="614"/>
      <c r="J5055" s="612"/>
      <c r="N5055" s="668"/>
      <c r="P5055" s="618"/>
      <c r="Q5055" s="618"/>
      <c r="R5055" s="618"/>
      <c r="S5055" s="618"/>
      <c r="T5055" s="618"/>
      <c r="U5055" s="618"/>
      <c r="V5055" s="618"/>
      <c r="W5055" s="618"/>
      <c r="X5055" s="618"/>
      <c r="Y5055" s="618"/>
      <c r="Z5055" s="618"/>
      <c r="AC5055" s="619"/>
      <c r="AD5055" s="620"/>
      <c r="AJ5055" s="668"/>
      <c r="AO5055" s="612"/>
      <c r="AP5055" s="612"/>
      <c r="AY5055" s="623"/>
      <c r="BD5055" s="611"/>
      <c r="BG5055" s="624"/>
      <c r="BH5055" s="625"/>
      <c r="BI5055" s="672"/>
      <c r="BO5055" s="612"/>
      <c r="BY5055" s="669"/>
      <c r="CA5055" s="669"/>
    </row>
    <row r="5056" spans="3:79" s="610" customFormat="1">
      <c r="C5056" s="611"/>
      <c r="D5056" s="612"/>
      <c r="E5056" s="613"/>
      <c r="F5056" s="614"/>
      <c r="J5056" s="612"/>
      <c r="N5056" s="668"/>
      <c r="P5056" s="618"/>
      <c r="Q5056" s="618"/>
      <c r="R5056" s="618"/>
      <c r="S5056" s="618"/>
      <c r="T5056" s="618"/>
      <c r="U5056" s="618"/>
      <c r="V5056" s="618"/>
      <c r="W5056" s="618"/>
      <c r="X5056" s="618"/>
      <c r="Y5056" s="618"/>
      <c r="Z5056" s="618"/>
      <c r="AC5056" s="619"/>
      <c r="AD5056" s="620"/>
      <c r="AJ5056" s="668"/>
      <c r="AO5056" s="612"/>
      <c r="AP5056" s="612"/>
      <c r="AY5056" s="623"/>
      <c r="BD5056" s="611"/>
      <c r="BG5056" s="624"/>
      <c r="BH5056" s="625"/>
      <c r="BI5056" s="672"/>
      <c r="BO5056" s="612"/>
      <c r="BY5056" s="669"/>
      <c r="CA5056" s="669"/>
    </row>
    <row r="5057" spans="3:79" s="610" customFormat="1">
      <c r="C5057" s="611"/>
      <c r="D5057" s="612"/>
      <c r="E5057" s="613"/>
      <c r="F5057" s="614"/>
      <c r="J5057" s="612"/>
      <c r="N5057" s="668"/>
      <c r="P5057" s="618"/>
      <c r="Q5057" s="618"/>
      <c r="R5057" s="618"/>
      <c r="S5057" s="618"/>
      <c r="T5057" s="618"/>
      <c r="U5057" s="618"/>
      <c r="V5057" s="618"/>
      <c r="W5057" s="618"/>
      <c r="X5057" s="618"/>
      <c r="Y5057" s="618"/>
      <c r="Z5057" s="618"/>
      <c r="AC5057" s="619"/>
      <c r="AD5057" s="620"/>
      <c r="AJ5057" s="668"/>
      <c r="AO5057" s="612"/>
      <c r="AP5057" s="612"/>
      <c r="AY5057" s="623"/>
      <c r="BD5057" s="611"/>
      <c r="BG5057" s="624"/>
      <c r="BH5057" s="625"/>
      <c r="BI5057" s="672"/>
      <c r="BO5057" s="612"/>
      <c r="BY5057" s="669"/>
      <c r="CA5057" s="669"/>
    </row>
    <row r="5058" spans="3:79" s="610" customFormat="1">
      <c r="C5058" s="611"/>
      <c r="D5058" s="612"/>
      <c r="E5058" s="613"/>
      <c r="F5058" s="614"/>
      <c r="J5058" s="612"/>
      <c r="N5058" s="668"/>
      <c r="P5058" s="618"/>
      <c r="Q5058" s="618"/>
      <c r="R5058" s="618"/>
      <c r="S5058" s="618"/>
      <c r="T5058" s="618"/>
      <c r="U5058" s="618"/>
      <c r="V5058" s="618"/>
      <c r="W5058" s="618"/>
      <c r="X5058" s="618"/>
      <c r="Y5058" s="618"/>
      <c r="Z5058" s="618"/>
      <c r="AC5058" s="619"/>
      <c r="AD5058" s="620"/>
      <c r="AJ5058" s="668"/>
      <c r="AO5058" s="612"/>
      <c r="AP5058" s="612"/>
      <c r="AY5058" s="623"/>
      <c r="BD5058" s="611"/>
      <c r="BG5058" s="624"/>
      <c r="BH5058" s="625"/>
      <c r="BI5058" s="672"/>
      <c r="BO5058" s="612"/>
      <c r="BY5058" s="669"/>
      <c r="CA5058" s="669"/>
    </row>
    <row r="5059" spans="3:79" s="610" customFormat="1">
      <c r="C5059" s="611"/>
      <c r="D5059" s="612"/>
      <c r="E5059" s="613"/>
      <c r="F5059" s="614"/>
      <c r="J5059" s="612"/>
      <c r="N5059" s="668"/>
      <c r="P5059" s="618"/>
      <c r="Q5059" s="618"/>
      <c r="R5059" s="618"/>
      <c r="S5059" s="618"/>
      <c r="T5059" s="618"/>
      <c r="U5059" s="618"/>
      <c r="V5059" s="618"/>
      <c r="W5059" s="618"/>
      <c r="X5059" s="618"/>
      <c r="Y5059" s="618"/>
      <c r="Z5059" s="618"/>
      <c r="AC5059" s="619"/>
      <c r="AD5059" s="620"/>
      <c r="AJ5059" s="668"/>
      <c r="AO5059" s="612"/>
      <c r="AP5059" s="612"/>
      <c r="AY5059" s="623"/>
      <c r="BD5059" s="611"/>
      <c r="BG5059" s="624"/>
      <c r="BH5059" s="625"/>
      <c r="BI5059" s="672"/>
      <c r="BO5059" s="612"/>
      <c r="BY5059" s="669"/>
      <c r="CA5059" s="669"/>
    </row>
    <row r="5060" spans="3:79" s="610" customFormat="1">
      <c r="C5060" s="611"/>
      <c r="D5060" s="612"/>
      <c r="E5060" s="613"/>
      <c r="F5060" s="614"/>
      <c r="J5060" s="612"/>
      <c r="N5060" s="668"/>
      <c r="P5060" s="618"/>
      <c r="Q5060" s="618"/>
      <c r="R5060" s="618"/>
      <c r="S5060" s="618"/>
      <c r="T5060" s="618"/>
      <c r="U5060" s="618"/>
      <c r="V5060" s="618"/>
      <c r="W5060" s="618"/>
      <c r="X5060" s="618"/>
      <c r="Y5060" s="618"/>
      <c r="Z5060" s="618"/>
      <c r="AC5060" s="619"/>
      <c r="AD5060" s="620"/>
      <c r="AJ5060" s="668"/>
      <c r="AO5060" s="612"/>
      <c r="AP5060" s="612"/>
      <c r="AY5060" s="623"/>
      <c r="BD5060" s="611"/>
      <c r="BG5060" s="624"/>
      <c r="BH5060" s="625"/>
      <c r="BI5060" s="672"/>
      <c r="BO5060" s="612"/>
      <c r="BY5060" s="669"/>
      <c r="CA5060" s="669"/>
    </row>
    <row r="5061" spans="3:79" s="610" customFormat="1">
      <c r="C5061" s="611"/>
      <c r="D5061" s="612"/>
      <c r="E5061" s="613"/>
      <c r="F5061" s="614"/>
      <c r="J5061" s="612"/>
      <c r="N5061" s="668"/>
      <c r="P5061" s="618"/>
      <c r="Q5061" s="618"/>
      <c r="R5061" s="618"/>
      <c r="S5061" s="618"/>
      <c r="T5061" s="618"/>
      <c r="U5061" s="618"/>
      <c r="V5061" s="618"/>
      <c r="W5061" s="618"/>
      <c r="X5061" s="618"/>
      <c r="Y5061" s="618"/>
      <c r="Z5061" s="618"/>
      <c r="AC5061" s="619"/>
      <c r="AD5061" s="620"/>
      <c r="AJ5061" s="668"/>
      <c r="AO5061" s="612"/>
      <c r="AP5061" s="612"/>
      <c r="AY5061" s="623"/>
      <c r="BD5061" s="611"/>
      <c r="BG5061" s="624"/>
      <c r="BH5061" s="625"/>
      <c r="BI5061" s="672"/>
      <c r="BO5061" s="612"/>
      <c r="BY5061" s="669"/>
      <c r="CA5061" s="669"/>
    </row>
    <row r="5062" spans="3:79" s="610" customFormat="1">
      <c r="C5062" s="611"/>
      <c r="D5062" s="612"/>
      <c r="E5062" s="613"/>
      <c r="F5062" s="614"/>
      <c r="J5062" s="612"/>
      <c r="N5062" s="668"/>
      <c r="P5062" s="618"/>
      <c r="Q5062" s="618"/>
      <c r="R5062" s="618"/>
      <c r="S5062" s="618"/>
      <c r="T5062" s="618"/>
      <c r="U5062" s="618"/>
      <c r="V5062" s="618"/>
      <c r="W5062" s="618"/>
      <c r="X5062" s="618"/>
      <c r="Y5062" s="618"/>
      <c r="Z5062" s="618"/>
      <c r="AC5062" s="619"/>
      <c r="AD5062" s="620"/>
      <c r="AJ5062" s="668"/>
      <c r="AO5062" s="612"/>
      <c r="AP5062" s="612"/>
      <c r="AY5062" s="623"/>
      <c r="BD5062" s="611"/>
      <c r="BG5062" s="624"/>
      <c r="BH5062" s="625"/>
      <c r="BI5062" s="672"/>
      <c r="BO5062" s="612"/>
      <c r="BY5062" s="669"/>
      <c r="CA5062" s="669"/>
    </row>
    <row r="5063" spans="3:79" s="610" customFormat="1">
      <c r="C5063" s="611"/>
      <c r="D5063" s="612"/>
      <c r="E5063" s="613"/>
      <c r="F5063" s="614"/>
      <c r="J5063" s="612"/>
      <c r="N5063" s="668"/>
      <c r="P5063" s="618"/>
      <c r="Q5063" s="618"/>
      <c r="R5063" s="618"/>
      <c r="S5063" s="618"/>
      <c r="T5063" s="618"/>
      <c r="U5063" s="618"/>
      <c r="V5063" s="618"/>
      <c r="W5063" s="618"/>
      <c r="X5063" s="618"/>
      <c r="Y5063" s="618"/>
      <c r="Z5063" s="618"/>
      <c r="AC5063" s="619"/>
      <c r="AD5063" s="620"/>
      <c r="AJ5063" s="668"/>
      <c r="AO5063" s="612"/>
      <c r="AP5063" s="612"/>
      <c r="AY5063" s="623"/>
      <c r="BD5063" s="611"/>
      <c r="BG5063" s="624"/>
      <c r="BH5063" s="625"/>
      <c r="BI5063" s="672"/>
      <c r="BO5063" s="612"/>
      <c r="BY5063" s="669"/>
      <c r="CA5063" s="669"/>
    </row>
    <row r="5064" spans="3:79" s="610" customFormat="1">
      <c r="C5064" s="611"/>
      <c r="D5064" s="612"/>
      <c r="E5064" s="613"/>
      <c r="F5064" s="614"/>
      <c r="J5064" s="612"/>
      <c r="N5064" s="668"/>
      <c r="P5064" s="618"/>
      <c r="Q5064" s="618"/>
      <c r="R5064" s="618"/>
      <c r="S5064" s="618"/>
      <c r="T5064" s="618"/>
      <c r="U5064" s="618"/>
      <c r="V5064" s="618"/>
      <c r="W5064" s="618"/>
      <c r="X5064" s="618"/>
      <c r="Y5064" s="618"/>
      <c r="Z5064" s="618"/>
      <c r="AC5064" s="619"/>
      <c r="AD5064" s="620"/>
      <c r="AJ5064" s="668"/>
      <c r="AO5064" s="612"/>
      <c r="AP5064" s="612"/>
      <c r="AY5064" s="623"/>
      <c r="BD5064" s="611"/>
      <c r="BG5064" s="624"/>
      <c r="BH5064" s="625"/>
      <c r="BI5064" s="672"/>
      <c r="BO5064" s="612"/>
      <c r="BY5064" s="669"/>
      <c r="CA5064" s="669"/>
    </row>
    <row r="5065" spans="3:79" s="610" customFormat="1">
      <c r="C5065" s="611"/>
      <c r="D5065" s="612"/>
      <c r="E5065" s="613"/>
      <c r="F5065" s="614"/>
      <c r="J5065" s="612"/>
      <c r="N5065" s="668"/>
      <c r="P5065" s="618"/>
      <c r="Q5065" s="618"/>
      <c r="R5065" s="618"/>
      <c r="S5065" s="618"/>
      <c r="T5065" s="618"/>
      <c r="U5065" s="618"/>
      <c r="V5065" s="618"/>
      <c r="W5065" s="618"/>
      <c r="X5065" s="618"/>
      <c r="Y5065" s="618"/>
      <c r="Z5065" s="618"/>
      <c r="AC5065" s="619"/>
      <c r="AD5065" s="620"/>
      <c r="AJ5065" s="668"/>
      <c r="AO5065" s="612"/>
      <c r="AP5065" s="612"/>
      <c r="AY5065" s="623"/>
      <c r="BD5065" s="611"/>
      <c r="BG5065" s="624"/>
      <c r="BH5065" s="625"/>
      <c r="BI5065" s="672"/>
      <c r="BO5065" s="612"/>
      <c r="BY5065" s="669"/>
      <c r="CA5065" s="669"/>
    </row>
    <row r="5066" spans="3:79" s="610" customFormat="1">
      <c r="C5066" s="611"/>
      <c r="D5066" s="612"/>
      <c r="E5066" s="613"/>
      <c r="F5066" s="614"/>
      <c r="J5066" s="612"/>
      <c r="N5066" s="668"/>
      <c r="P5066" s="618"/>
      <c r="Q5066" s="618"/>
      <c r="R5066" s="618"/>
      <c r="S5066" s="618"/>
      <c r="T5066" s="618"/>
      <c r="U5066" s="618"/>
      <c r="V5066" s="618"/>
      <c r="W5066" s="618"/>
      <c r="X5066" s="618"/>
      <c r="Y5066" s="618"/>
      <c r="Z5066" s="618"/>
      <c r="AC5066" s="619"/>
      <c r="AD5066" s="620"/>
      <c r="AJ5066" s="668"/>
      <c r="AO5066" s="612"/>
      <c r="AP5066" s="612"/>
      <c r="AY5066" s="623"/>
      <c r="BD5066" s="611"/>
      <c r="BG5066" s="624"/>
      <c r="BH5066" s="625"/>
      <c r="BI5066" s="672"/>
      <c r="BO5066" s="612"/>
      <c r="BY5066" s="669"/>
      <c r="CA5066" s="669"/>
    </row>
    <row r="5067" spans="3:79" s="610" customFormat="1">
      <c r="C5067" s="611"/>
      <c r="D5067" s="612"/>
      <c r="E5067" s="613"/>
      <c r="F5067" s="614"/>
      <c r="J5067" s="612"/>
      <c r="N5067" s="668"/>
      <c r="P5067" s="618"/>
      <c r="Q5067" s="618"/>
      <c r="R5067" s="618"/>
      <c r="S5067" s="618"/>
      <c r="T5067" s="618"/>
      <c r="U5067" s="618"/>
      <c r="V5067" s="618"/>
      <c r="W5067" s="618"/>
      <c r="X5067" s="618"/>
      <c r="Y5067" s="618"/>
      <c r="Z5067" s="618"/>
      <c r="AC5067" s="619"/>
      <c r="AD5067" s="620"/>
      <c r="AJ5067" s="668"/>
      <c r="AO5067" s="612"/>
      <c r="AP5067" s="612"/>
      <c r="AY5067" s="623"/>
      <c r="BD5067" s="611"/>
      <c r="BG5067" s="624"/>
      <c r="BH5067" s="625"/>
      <c r="BI5067" s="672"/>
      <c r="BO5067" s="612"/>
      <c r="BY5067" s="669"/>
      <c r="CA5067" s="669"/>
    </row>
    <row r="5068" spans="3:79" s="610" customFormat="1">
      <c r="C5068" s="611"/>
      <c r="D5068" s="612"/>
      <c r="E5068" s="613"/>
      <c r="F5068" s="614"/>
      <c r="J5068" s="612"/>
      <c r="N5068" s="668"/>
      <c r="P5068" s="618"/>
      <c r="Q5068" s="618"/>
      <c r="R5068" s="618"/>
      <c r="S5068" s="618"/>
      <c r="T5068" s="618"/>
      <c r="U5068" s="618"/>
      <c r="V5068" s="618"/>
      <c r="W5068" s="618"/>
      <c r="X5068" s="618"/>
      <c r="Y5068" s="618"/>
      <c r="Z5068" s="618"/>
      <c r="AC5068" s="619"/>
      <c r="AD5068" s="620"/>
      <c r="AJ5068" s="668"/>
      <c r="AO5068" s="612"/>
      <c r="AP5068" s="612"/>
      <c r="AY5068" s="623"/>
      <c r="BD5068" s="611"/>
      <c r="BG5068" s="624"/>
      <c r="BH5068" s="625"/>
      <c r="BI5068" s="672"/>
      <c r="BO5068" s="612"/>
      <c r="BY5068" s="669"/>
      <c r="CA5068" s="669"/>
    </row>
    <row r="5069" spans="3:79" s="610" customFormat="1">
      <c r="C5069" s="611"/>
      <c r="D5069" s="612"/>
      <c r="E5069" s="613"/>
      <c r="F5069" s="614"/>
      <c r="J5069" s="612"/>
      <c r="N5069" s="668"/>
      <c r="P5069" s="618"/>
      <c r="Q5069" s="618"/>
      <c r="R5069" s="618"/>
      <c r="S5069" s="618"/>
      <c r="T5069" s="618"/>
      <c r="U5069" s="618"/>
      <c r="V5069" s="618"/>
      <c r="W5069" s="618"/>
      <c r="X5069" s="618"/>
      <c r="Y5069" s="618"/>
      <c r="Z5069" s="618"/>
      <c r="AC5069" s="619"/>
      <c r="AD5069" s="620"/>
      <c r="AJ5069" s="668"/>
      <c r="AO5069" s="612"/>
      <c r="AP5069" s="612"/>
      <c r="AY5069" s="623"/>
      <c r="BD5069" s="611"/>
      <c r="BG5069" s="624"/>
      <c r="BH5069" s="625"/>
      <c r="BI5069" s="672"/>
      <c r="BO5069" s="612"/>
      <c r="BY5069" s="669"/>
      <c r="CA5069" s="669"/>
    </row>
    <row r="5070" spans="3:79" s="610" customFormat="1">
      <c r="C5070" s="611"/>
      <c r="D5070" s="612"/>
      <c r="E5070" s="613"/>
      <c r="F5070" s="614"/>
      <c r="J5070" s="612"/>
      <c r="N5070" s="668"/>
      <c r="P5070" s="618"/>
      <c r="Q5070" s="618"/>
      <c r="R5070" s="618"/>
      <c r="S5070" s="618"/>
      <c r="T5070" s="618"/>
      <c r="U5070" s="618"/>
      <c r="V5070" s="618"/>
      <c r="W5070" s="618"/>
      <c r="X5070" s="618"/>
      <c r="Y5070" s="618"/>
      <c r="Z5070" s="618"/>
      <c r="AC5070" s="619"/>
      <c r="AD5070" s="620"/>
      <c r="AJ5070" s="668"/>
      <c r="AO5070" s="612"/>
      <c r="AP5070" s="612"/>
      <c r="AY5070" s="623"/>
      <c r="BD5070" s="611"/>
      <c r="BG5070" s="624"/>
      <c r="BH5070" s="625"/>
      <c r="BI5070" s="672"/>
      <c r="BO5070" s="612"/>
      <c r="BY5070" s="669"/>
      <c r="CA5070" s="669"/>
    </row>
    <row r="5071" spans="3:79" s="610" customFormat="1">
      <c r="C5071" s="611"/>
      <c r="D5071" s="612"/>
      <c r="E5071" s="613"/>
      <c r="F5071" s="614"/>
      <c r="J5071" s="612"/>
      <c r="N5071" s="668"/>
      <c r="P5071" s="618"/>
      <c r="Q5071" s="618"/>
      <c r="R5071" s="618"/>
      <c r="S5071" s="618"/>
      <c r="T5071" s="618"/>
      <c r="U5071" s="618"/>
      <c r="V5071" s="618"/>
      <c r="W5071" s="618"/>
      <c r="X5071" s="618"/>
      <c r="Y5071" s="618"/>
      <c r="Z5071" s="618"/>
      <c r="AC5071" s="619"/>
      <c r="AD5071" s="620"/>
      <c r="AJ5071" s="668"/>
      <c r="AO5071" s="612"/>
      <c r="AP5071" s="612"/>
      <c r="AY5071" s="623"/>
      <c r="BD5071" s="611"/>
      <c r="BG5071" s="624"/>
      <c r="BH5071" s="625"/>
      <c r="BI5071" s="672"/>
      <c r="BO5071" s="612"/>
      <c r="BY5071" s="669"/>
      <c r="CA5071" s="669"/>
    </row>
    <row r="5072" spans="3:79" s="610" customFormat="1">
      <c r="C5072" s="611"/>
      <c r="D5072" s="612"/>
      <c r="E5072" s="613"/>
      <c r="F5072" s="614"/>
      <c r="J5072" s="612"/>
      <c r="N5072" s="668"/>
      <c r="P5072" s="618"/>
      <c r="Q5072" s="618"/>
      <c r="R5072" s="618"/>
      <c r="S5072" s="618"/>
      <c r="T5072" s="618"/>
      <c r="U5072" s="618"/>
      <c r="V5072" s="618"/>
      <c r="W5072" s="618"/>
      <c r="X5072" s="618"/>
      <c r="Y5072" s="618"/>
      <c r="Z5072" s="618"/>
      <c r="AC5072" s="619"/>
      <c r="AD5072" s="620"/>
      <c r="AJ5072" s="668"/>
      <c r="AO5072" s="612"/>
      <c r="AP5072" s="612"/>
      <c r="AY5072" s="623"/>
      <c r="BD5072" s="611"/>
      <c r="BG5072" s="624"/>
      <c r="BH5072" s="625"/>
      <c r="BI5072" s="672"/>
      <c r="BO5072" s="612"/>
      <c r="BY5072" s="669"/>
      <c r="CA5072" s="669"/>
    </row>
    <row r="5073" spans="3:79" s="610" customFormat="1">
      <c r="C5073" s="611"/>
      <c r="D5073" s="612"/>
      <c r="E5073" s="613"/>
      <c r="F5073" s="614"/>
      <c r="J5073" s="612"/>
      <c r="N5073" s="668"/>
      <c r="P5073" s="618"/>
      <c r="Q5073" s="618"/>
      <c r="R5073" s="618"/>
      <c r="S5073" s="618"/>
      <c r="T5073" s="618"/>
      <c r="U5073" s="618"/>
      <c r="V5073" s="618"/>
      <c r="W5073" s="618"/>
      <c r="X5073" s="618"/>
      <c r="Y5073" s="618"/>
      <c r="Z5073" s="618"/>
      <c r="AC5073" s="619"/>
      <c r="AD5073" s="620"/>
      <c r="AJ5073" s="668"/>
      <c r="AO5073" s="612"/>
      <c r="AP5073" s="612"/>
      <c r="AY5073" s="623"/>
      <c r="BD5073" s="611"/>
      <c r="BG5073" s="624"/>
      <c r="BH5073" s="625"/>
      <c r="BI5073" s="672"/>
      <c r="BO5073" s="612"/>
      <c r="BY5073" s="669"/>
      <c r="CA5073" s="669"/>
    </row>
    <row r="5074" spans="3:79" s="610" customFormat="1">
      <c r="C5074" s="611"/>
      <c r="D5074" s="612"/>
      <c r="E5074" s="613"/>
      <c r="F5074" s="614"/>
      <c r="J5074" s="612"/>
      <c r="N5074" s="668"/>
      <c r="P5074" s="618"/>
      <c r="Q5074" s="618"/>
      <c r="R5074" s="618"/>
      <c r="S5074" s="618"/>
      <c r="T5074" s="618"/>
      <c r="U5074" s="618"/>
      <c r="V5074" s="618"/>
      <c r="W5074" s="618"/>
      <c r="X5074" s="618"/>
      <c r="Y5074" s="618"/>
      <c r="Z5074" s="618"/>
      <c r="AC5074" s="619"/>
      <c r="AD5074" s="620"/>
      <c r="AJ5074" s="668"/>
      <c r="AO5074" s="612"/>
      <c r="AP5074" s="612"/>
      <c r="AY5074" s="623"/>
      <c r="BD5074" s="611"/>
      <c r="BG5074" s="624"/>
      <c r="BH5074" s="625"/>
      <c r="BI5074" s="672"/>
      <c r="BO5074" s="612"/>
      <c r="BY5074" s="669"/>
      <c r="CA5074" s="669"/>
    </row>
    <row r="5075" spans="3:79" s="610" customFormat="1">
      <c r="C5075" s="611"/>
      <c r="D5075" s="612"/>
      <c r="E5075" s="613"/>
      <c r="F5075" s="614"/>
      <c r="J5075" s="612"/>
      <c r="N5075" s="668"/>
      <c r="P5075" s="618"/>
      <c r="Q5075" s="618"/>
      <c r="R5075" s="618"/>
      <c r="S5075" s="618"/>
      <c r="T5075" s="618"/>
      <c r="U5075" s="618"/>
      <c r="V5075" s="618"/>
      <c r="W5075" s="618"/>
      <c r="X5075" s="618"/>
      <c r="Y5075" s="618"/>
      <c r="Z5075" s="618"/>
      <c r="AC5075" s="619"/>
      <c r="AD5075" s="620"/>
      <c r="AJ5075" s="668"/>
      <c r="AO5075" s="612"/>
      <c r="AP5075" s="612"/>
      <c r="AY5075" s="623"/>
      <c r="BD5075" s="611"/>
      <c r="BG5075" s="624"/>
      <c r="BH5075" s="625"/>
      <c r="BI5075" s="672"/>
      <c r="BO5075" s="612"/>
      <c r="BY5075" s="669"/>
      <c r="CA5075" s="669"/>
    </row>
    <row r="5076" spans="3:79" s="610" customFormat="1">
      <c r="C5076" s="611"/>
      <c r="D5076" s="612"/>
      <c r="E5076" s="613"/>
      <c r="F5076" s="614"/>
      <c r="J5076" s="612"/>
      <c r="N5076" s="668"/>
      <c r="P5076" s="618"/>
      <c r="Q5076" s="618"/>
      <c r="R5076" s="618"/>
      <c r="S5076" s="618"/>
      <c r="T5076" s="618"/>
      <c r="U5076" s="618"/>
      <c r="V5076" s="618"/>
      <c r="W5076" s="618"/>
      <c r="X5076" s="618"/>
      <c r="Y5076" s="618"/>
      <c r="Z5076" s="618"/>
      <c r="AC5076" s="619"/>
      <c r="AD5076" s="620"/>
      <c r="AJ5076" s="668"/>
      <c r="AO5076" s="612"/>
      <c r="AP5076" s="612"/>
      <c r="AY5076" s="623"/>
      <c r="BD5076" s="611"/>
      <c r="BG5076" s="624"/>
      <c r="BH5076" s="625"/>
      <c r="BI5076" s="672"/>
      <c r="BO5076" s="612"/>
      <c r="BY5076" s="669"/>
      <c r="CA5076" s="669"/>
    </row>
    <row r="5077" spans="3:79" s="610" customFormat="1">
      <c r="C5077" s="611"/>
      <c r="D5077" s="612"/>
      <c r="E5077" s="613"/>
      <c r="F5077" s="614"/>
      <c r="J5077" s="612"/>
      <c r="N5077" s="668"/>
      <c r="P5077" s="618"/>
      <c r="Q5077" s="618"/>
      <c r="R5077" s="618"/>
      <c r="S5077" s="618"/>
      <c r="T5077" s="618"/>
      <c r="U5077" s="618"/>
      <c r="V5077" s="618"/>
      <c r="W5077" s="618"/>
      <c r="X5077" s="618"/>
      <c r="Y5077" s="618"/>
      <c r="Z5077" s="618"/>
      <c r="AC5077" s="619"/>
      <c r="AD5077" s="620"/>
      <c r="AJ5077" s="668"/>
      <c r="AO5077" s="612"/>
      <c r="AP5077" s="612"/>
      <c r="AY5077" s="623"/>
      <c r="BD5077" s="611"/>
      <c r="BG5077" s="624"/>
      <c r="BH5077" s="625"/>
      <c r="BI5077" s="672"/>
      <c r="BO5077" s="612"/>
      <c r="BY5077" s="669"/>
      <c r="CA5077" s="669"/>
    </row>
    <row r="5078" spans="3:79" s="610" customFormat="1">
      <c r="C5078" s="611"/>
      <c r="D5078" s="612"/>
      <c r="E5078" s="613"/>
      <c r="F5078" s="614"/>
      <c r="J5078" s="612"/>
      <c r="N5078" s="668"/>
      <c r="P5078" s="618"/>
      <c r="Q5078" s="618"/>
      <c r="R5078" s="618"/>
      <c r="S5078" s="618"/>
      <c r="T5078" s="618"/>
      <c r="U5078" s="618"/>
      <c r="V5078" s="618"/>
      <c r="W5078" s="618"/>
      <c r="X5078" s="618"/>
      <c r="Y5078" s="618"/>
      <c r="Z5078" s="618"/>
      <c r="AC5078" s="619"/>
      <c r="AD5078" s="620"/>
      <c r="AJ5078" s="668"/>
      <c r="AO5078" s="612"/>
      <c r="AP5078" s="612"/>
      <c r="AY5078" s="623"/>
      <c r="BD5078" s="611"/>
      <c r="BG5078" s="624"/>
      <c r="BH5078" s="625"/>
      <c r="BI5078" s="672"/>
      <c r="BO5078" s="612"/>
      <c r="BY5078" s="669"/>
      <c r="CA5078" s="669"/>
    </row>
    <row r="5079" spans="3:79" s="610" customFormat="1">
      <c r="C5079" s="611"/>
      <c r="D5079" s="612"/>
      <c r="E5079" s="613"/>
      <c r="F5079" s="614"/>
      <c r="J5079" s="612"/>
      <c r="N5079" s="668"/>
      <c r="P5079" s="618"/>
      <c r="Q5079" s="618"/>
      <c r="R5079" s="618"/>
      <c r="S5079" s="618"/>
      <c r="T5079" s="618"/>
      <c r="U5079" s="618"/>
      <c r="V5079" s="618"/>
      <c r="W5079" s="618"/>
      <c r="X5079" s="618"/>
      <c r="Y5079" s="618"/>
      <c r="Z5079" s="618"/>
      <c r="AC5079" s="619"/>
      <c r="AD5079" s="620"/>
      <c r="AJ5079" s="668"/>
      <c r="AO5079" s="612"/>
      <c r="AP5079" s="612"/>
      <c r="AY5079" s="623"/>
      <c r="BD5079" s="611"/>
      <c r="BG5079" s="624"/>
      <c r="BH5079" s="625"/>
      <c r="BI5079" s="672"/>
      <c r="BO5079" s="612"/>
      <c r="BY5079" s="669"/>
      <c r="CA5079" s="669"/>
    </row>
    <row r="5080" spans="3:79" s="610" customFormat="1">
      <c r="C5080" s="611"/>
      <c r="D5080" s="612"/>
      <c r="E5080" s="613"/>
      <c r="F5080" s="614"/>
      <c r="J5080" s="612"/>
      <c r="N5080" s="668"/>
      <c r="P5080" s="618"/>
      <c r="Q5080" s="618"/>
      <c r="R5080" s="618"/>
      <c r="S5080" s="618"/>
      <c r="T5080" s="618"/>
      <c r="U5080" s="618"/>
      <c r="V5080" s="618"/>
      <c r="W5080" s="618"/>
      <c r="X5080" s="618"/>
      <c r="Y5080" s="618"/>
      <c r="Z5080" s="618"/>
      <c r="AC5080" s="619"/>
      <c r="AD5080" s="620"/>
      <c r="AJ5080" s="668"/>
      <c r="AO5080" s="612"/>
      <c r="AP5080" s="612"/>
      <c r="AY5080" s="623"/>
      <c r="BD5080" s="611"/>
      <c r="BG5080" s="624"/>
      <c r="BH5080" s="625"/>
      <c r="BI5080" s="672"/>
      <c r="BO5080" s="612"/>
      <c r="BY5080" s="669"/>
      <c r="CA5080" s="669"/>
    </row>
    <row r="5081" spans="3:79" s="610" customFormat="1">
      <c r="C5081" s="611"/>
      <c r="D5081" s="612"/>
      <c r="E5081" s="613"/>
      <c r="F5081" s="614"/>
      <c r="J5081" s="612"/>
      <c r="N5081" s="668"/>
      <c r="P5081" s="618"/>
      <c r="Q5081" s="618"/>
      <c r="R5081" s="618"/>
      <c r="S5081" s="618"/>
      <c r="T5081" s="618"/>
      <c r="U5081" s="618"/>
      <c r="V5081" s="618"/>
      <c r="W5081" s="618"/>
      <c r="X5081" s="618"/>
      <c r="Y5081" s="618"/>
      <c r="Z5081" s="618"/>
      <c r="AC5081" s="619"/>
      <c r="AD5081" s="620"/>
      <c r="AJ5081" s="668"/>
      <c r="AO5081" s="612"/>
      <c r="AP5081" s="612"/>
      <c r="AY5081" s="623"/>
      <c r="BD5081" s="611"/>
      <c r="BG5081" s="624"/>
      <c r="BH5081" s="625"/>
      <c r="BI5081" s="672"/>
      <c r="BO5081" s="612"/>
      <c r="BY5081" s="669"/>
      <c r="CA5081" s="669"/>
    </row>
    <row r="5082" spans="3:79" s="610" customFormat="1">
      <c r="C5082" s="611"/>
      <c r="D5082" s="612"/>
      <c r="E5082" s="613"/>
      <c r="F5082" s="614"/>
      <c r="J5082" s="612"/>
      <c r="N5082" s="668"/>
      <c r="P5082" s="618"/>
      <c r="Q5082" s="618"/>
      <c r="R5082" s="618"/>
      <c r="S5082" s="618"/>
      <c r="T5082" s="618"/>
      <c r="U5082" s="618"/>
      <c r="V5082" s="618"/>
      <c r="W5082" s="618"/>
      <c r="X5082" s="618"/>
      <c r="Y5082" s="618"/>
      <c r="Z5082" s="618"/>
      <c r="AC5082" s="619"/>
      <c r="AD5082" s="620"/>
      <c r="AJ5082" s="668"/>
      <c r="AO5082" s="612"/>
      <c r="AP5082" s="612"/>
      <c r="AY5082" s="623"/>
      <c r="BD5082" s="611"/>
      <c r="BG5082" s="624"/>
      <c r="BH5082" s="625"/>
      <c r="BI5082" s="672"/>
      <c r="BO5082" s="612"/>
      <c r="BY5082" s="669"/>
      <c r="CA5082" s="669"/>
    </row>
    <row r="5083" spans="3:79" s="610" customFormat="1">
      <c r="C5083" s="611"/>
      <c r="D5083" s="612"/>
      <c r="E5083" s="613"/>
      <c r="F5083" s="614"/>
      <c r="J5083" s="612"/>
      <c r="N5083" s="668"/>
      <c r="P5083" s="618"/>
      <c r="Q5083" s="618"/>
      <c r="R5083" s="618"/>
      <c r="S5083" s="618"/>
      <c r="T5083" s="618"/>
      <c r="U5083" s="618"/>
      <c r="V5083" s="618"/>
      <c r="W5083" s="618"/>
      <c r="X5083" s="618"/>
      <c r="Y5083" s="618"/>
      <c r="Z5083" s="618"/>
      <c r="AC5083" s="619"/>
      <c r="AD5083" s="620"/>
      <c r="AJ5083" s="668"/>
      <c r="AO5083" s="612"/>
      <c r="AP5083" s="612"/>
      <c r="AY5083" s="623"/>
      <c r="BD5083" s="611"/>
      <c r="BG5083" s="624"/>
      <c r="BH5083" s="625"/>
      <c r="BI5083" s="672"/>
      <c r="BO5083" s="612"/>
      <c r="BY5083" s="669"/>
      <c r="CA5083" s="669"/>
    </row>
    <row r="5084" spans="3:79" s="610" customFormat="1">
      <c r="C5084" s="611"/>
      <c r="D5084" s="612"/>
      <c r="E5084" s="613"/>
      <c r="F5084" s="614"/>
      <c r="J5084" s="612"/>
      <c r="N5084" s="668"/>
      <c r="P5084" s="618"/>
      <c r="Q5084" s="618"/>
      <c r="R5084" s="618"/>
      <c r="S5084" s="618"/>
      <c r="T5084" s="618"/>
      <c r="U5084" s="618"/>
      <c r="V5084" s="618"/>
      <c r="W5084" s="618"/>
      <c r="X5084" s="618"/>
      <c r="Y5084" s="618"/>
      <c r="Z5084" s="618"/>
      <c r="AC5084" s="619"/>
      <c r="AD5084" s="620"/>
      <c r="AJ5084" s="668"/>
      <c r="AO5084" s="612"/>
      <c r="AP5084" s="612"/>
      <c r="AY5084" s="623"/>
      <c r="BD5084" s="611"/>
      <c r="BG5084" s="624"/>
      <c r="BH5084" s="625"/>
      <c r="BI5084" s="672"/>
      <c r="BO5084" s="612"/>
      <c r="BY5084" s="669"/>
      <c r="CA5084" s="669"/>
    </row>
    <row r="5085" spans="3:79" s="610" customFormat="1">
      <c r="C5085" s="611"/>
      <c r="D5085" s="612"/>
      <c r="E5085" s="613"/>
      <c r="F5085" s="614"/>
      <c r="J5085" s="612"/>
      <c r="N5085" s="668"/>
      <c r="P5085" s="618"/>
      <c r="Q5085" s="618"/>
      <c r="R5085" s="618"/>
      <c r="S5085" s="618"/>
      <c r="T5085" s="618"/>
      <c r="U5085" s="618"/>
      <c r="V5085" s="618"/>
      <c r="W5085" s="618"/>
      <c r="X5085" s="618"/>
      <c r="Y5085" s="618"/>
      <c r="Z5085" s="618"/>
      <c r="AC5085" s="619"/>
      <c r="AD5085" s="620"/>
      <c r="AJ5085" s="668"/>
      <c r="AO5085" s="612"/>
      <c r="AP5085" s="612"/>
      <c r="AY5085" s="623"/>
      <c r="BD5085" s="611"/>
      <c r="BG5085" s="624"/>
      <c r="BH5085" s="625"/>
      <c r="BI5085" s="672"/>
      <c r="BO5085" s="612"/>
      <c r="BY5085" s="669"/>
      <c r="CA5085" s="669"/>
    </row>
    <row r="5086" spans="3:79" s="610" customFormat="1">
      <c r="C5086" s="611"/>
      <c r="D5086" s="612"/>
      <c r="E5086" s="613"/>
      <c r="F5086" s="614"/>
      <c r="J5086" s="612"/>
      <c r="N5086" s="668"/>
      <c r="P5086" s="618"/>
      <c r="Q5086" s="618"/>
      <c r="R5086" s="618"/>
      <c r="S5086" s="618"/>
      <c r="T5086" s="618"/>
      <c r="U5086" s="618"/>
      <c r="V5086" s="618"/>
      <c r="W5086" s="618"/>
      <c r="X5086" s="618"/>
      <c r="Y5086" s="618"/>
      <c r="Z5086" s="618"/>
      <c r="AC5086" s="619"/>
      <c r="AD5086" s="620"/>
      <c r="AJ5086" s="668"/>
      <c r="AO5086" s="612"/>
      <c r="AP5086" s="612"/>
      <c r="AY5086" s="623"/>
      <c r="BD5086" s="611"/>
      <c r="BG5086" s="624"/>
      <c r="BH5086" s="625"/>
      <c r="BI5086" s="672"/>
      <c r="BO5086" s="612"/>
      <c r="BY5086" s="669"/>
      <c r="CA5086" s="669"/>
    </row>
    <row r="5087" spans="3:79" s="610" customFormat="1">
      <c r="C5087" s="611"/>
      <c r="D5087" s="612"/>
      <c r="E5087" s="613"/>
      <c r="F5087" s="614"/>
      <c r="J5087" s="612"/>
      <c r="N5087" s="668"/>
      <c r="P5087" s="618"/>
      <c r="Q5087" s="618"/>
      <c r="R5087" s="618"/>
      <c r="S5087" s="618"/>
      <c r="T5087" s="618"/>
      <c r="U5087" s="618"/>
      <c r="V5087" s="618"/>
      <c r="W5087" s="618"/>
      <c r="X5087" s="618"/>
      <c r="Y5087" s="618"/>
      <c r="Z5087" s="618"/>
      <c r="AC5087" s="619"/>
      <c r="AD5087" s="620"/>
      <c r="AJ5087" s="668"/>
      <c r="AO5087" s="612"/>
      <c r="AP5087" s="612"/>
      <c r="AY5087" s="623"/>
      <c r="BD5087" s="611"/>
      <c r="BG5087" s="624"/>
      <c r="BH5087" s="625"/>
      <c r="BI5087" s="672"/>
      <c r="BO5087" s="612"/>
      <c r="BY5087" s="669"/>
      <c r="CA5087" s="669"/>
    </row>
    <row r="5088" spans="3:79" s="610" customFormat="1">
      <c r="C5088" s="611"/>
      <c r="D5088" s="612"/>
      <c r="E5088" s="613"/>
      <c r="F5088" s="614"/>
      <c r="J5088" s="612"/>
      <c r="N5088" s="668"/>
      <c r="P5088" s="618"/>
      <c r="Q5088" s="618"/>
      <c r="R5088" s="618"/>
      <c r="S5088" s="618"/>
      <c r="T5088" s="618"/>
      <c r="U5088" s="618"/>
      <c r="V5088" s="618"/>
      <c r="W5088" s="618"/>
      <c r="X5088" s="618"/>
      <c r="Y5088" s="618"/>
      <c r="Z5088" s="618"/>
      <c r="AC5088" s="619"/>
      <c r="AD5088" s="620"/>
      <c r="AJ5088" s="668"/>
      <c r="AO5088" s="612"/>
      <c r="AP5088" s="612"/>
      <c r="AY5088" s="623"/>
      <c r="BD5088" s="611"/>
      <c r="BG5088" s="624"/>
      <c r="BH5088" s="625"/>
      <c r="BI5088" s="672"/>
      <c r="BO5088" s="612"/>
      <c r="BY5088" s="669"/>
      <c r="CA5088" s="669"/>
    </row>
    <row r="5089" spans="3:79" s="610" customFormat="1">
      <c r="C5089" s="611"/>
      <c r="D5089" s="612"/>
      <c r="E5089" s="613"/>
      <c r="F5089" s="614"/>
      <c r="J5089" s="612"/>
      <c r="N5089" s="668"/>
      <c r="P5089" s="618"/>
      <c r="Q5089" s="618"/>
      <c r="R5089" s="618"/>
      <c r="S5089" s="618"/>
      <c r="T5089" s="618"/>
      <c r="U5089" s="618"/>
      <c r="V5089" s="618"/>
      <c r="W5089" s="618"/>
      <c r="X5089" s="618"/>
      <c r="Y5089" s="618"/>
      <c r="Z5089" s="618"/>
      <c r="AC5089" s="619"/>
      <c r="AD5089" s="620"/>
      <c r="AJ5089" s="668"/>
      <c r="AO5089" s="612"/>
      <c r="AP5089" s="612"/>
      <c r="AY5089" s="623"/>
      <c r="BD5089" s="611"/>
      <c r="BG5089" s="624"/>
      <c r="BH5089" s="625"/>
      <c r="BI5089" s="672"/>
      <c r="BO5089" s="612"/>
      <c r="BY5089" s="669"/>
      <c r="CA5089" s="669"/>
    </row>
    <row r="5090" spans="3:79" s="610" customFormat="1">
      <c r="C5090" s="611"/>
      <c r="D5090" s="612"/>
      <c r="E5090" s="613"/>
      <c r="F5090" s="614"/>
      <c r="J5090" s="612"/>
      <c r="N5090" s="668"/>
      <c r="P5090" s="618"/>
      <c r="Q5090" s="618"/>
      <c r="R5090" s="618"/>
      <c r="S5090" s="618"/>
      <c r="T5090" s="618"/>
      <c r="U5090" s="618"/>
      <c r="V5090" s="618"/>
      <c r="W5090" s="618"/>
      <c r="X5090" s="618"/>
      <c r="Y5090" s="618"/>
      <c r="Z5090" s="618"/>
      <c r="AC5090" s="619"/>
      <c r="AD5090" s="620"/>
      <c r="AJ5090" s="668"/>
      <c r="AO5090" s="612"/>
      <c r="AP5090" s="612"/>
      <c r="AY5090" s="623"/>
      <c r="BD5090" s="611"/>
      <c r="BG5090" s="624"/>
      <c r="BH5090" s="625"/>
      <c r="BI5090" s="672"/>
      <c r="BO5090" s="612"/>
      <c r="BY5090" s="669"/>
      <c r="CA5090" s="669"/>
    </row>
    <row r="5091" spans="3:79" s="610" customFormat="1">
      <c r="C5091" s="611"/>
      <c r="D5091" s="612"/>
      <c r="E5091" s="613"/>
      <c r="F5091" s="614"/>
      <c r="J5091" s="612"/>
      <c r="N5091" s="668"/>
      <c r="P5091" s="618"/>
      <c r="Q5091" s="618"/>
      <c r="R5091" s="618"/>
      <c r="S5091" s="618"/>
      <c r="T5091" s="618"/>
      <c r="U5091" s="618"/>
      <c r="V5091" s="618"/>
      <c r="W5091" s="618"/>
      <c r="X5091" s="618"/>
      <c r="Y5091" s="618"/>
      <c r="Z5091" s="618"/>
      <c r="AC5091" s="619"/>
      <c r="AD5091" s="620"/>
      <c r="AJ5091" s="668"/>
      <c r="AO5091" s="612"/>
      <c r="AP5091" s="612"/>
      <c r="AY5091" s="623"/>
      <c r="BD5091" s="611"/>
      <c r="BG5091" s="624"/>
      <c r="BH5091" s="625"/>
      <c r="BI5091" s="672"/>
      <c r="BO5091" s="612"/>
      <c r="BY5091" s="669"/>
      <c r="CA5091" s="669"/>
    </row>
    <row r="5092" spans="3:79" s="610" customFormat="1">
      <c r="C5092" s="611"/>
      <c r="D5092" s="612"/>
      <c r="E5092" s="613"/>
      <c r="F5092" s="614"/>
      <c r="J5092" s="612"/>
      <c r="N5092" s="668"/>
      <c r="P5092" s="618"/>
      <c r="Q5092" s="618"/>
      <c r="R5092" s="618"/>
      <c r="S5092" s="618"/>
      <c r="T5092" s="618"/>
      <c r="U5092" s="618"/>
      <c r="V5092" s="618"/>
      <c r="W5092" s="618"/>
      <c r="X5092" s="618"/>
      <c r="Y5092" s="618"/>
      <c r="Z5092" s="618"/>
      <c r="AC5092" s="619"/>
      <c r="AD5092" s="620"/>
      <c r="AJ5092" s="668"/>
      <c r="AO5092" s="612"/>
      <c r="AP5092" s="612"/>
      <c r="AY5092" s="623"/>
      <c r="BD5092" s="611"/>
      <c r="BG5092" s="624"/>
      <c r="BH5092" s="625"/>
      <c r="BI5092" s="672"/>
      <c r="BO5092" s="612"/>
      <c r="BY5092" s="669"/>
      <c r="CA5092" s="669"/>
    </row>
    <row r="5093" spans="3:79" s="610" customFormat="1">
      <c r="C5093" s="611"/>
      <c r="D5093" s="612"/>
      <c r="E5093" s="613"/>
      <c r="F5093" s="614"/>
      <c r="J5093" s="612"/>
      <c r="N5093" s="668"/>
      <c r="P5093" s="618"/>
      <c r="Q5093" s="618"/>
      <c r="R5093" s="618"/>
      <c r="S5093" s="618"/>
      <c r="T5093" s="618"/>
      <c r="U5093" s="618"/>
      <c r="V5093" s="618"/>
      <c r="W5093" s="618"/>
      <c r="X5093" s="618"/>
      <c r="Y5093" s="618"/>
      <c r="Z5093" s="618"/>
      <c r="AC5093" s="619"/>
      <c r="AD5093" s="620"/>
      <c r="AJ5093" s="668"/>
      <c r="AO5093" s="612"/>
      <c r="AP5093" s="612"/>
      <c r="AY5093" s="623"/>
      <c r="BD5093" s="611"/>
      <c r="BG5093" s="624"/>
      <c r="BH5093" s="625"/>
      <c r="BI5093" s="672"/>
      <c r="BO5093" s="612"/>
      <c r="BY5093" s="669"/>
      <c r="CA5093" s="669"/>
    </row>
    <row r="5094" spans="3:79" s="610" customFormat="1">
      <c r="C5094" s="611"/>
      <c r="D5094" s="612"/>
      <c r="E5094" s="613"/>
      <c r="F5094" s="614"/>
      <c r="J5094" s="612"/>
      <c r="N5094" s="668"/>
      <c r="P5094" s="618"/>
      <c r="Q5094" s="618"/>
      <c r="R5094" s="618"/>
      <c r="S5094" s="618"/>
      <c r="T5094" s="618"/>
      <c r="U5094" s="618"/>
      <c r="V5094" s="618"/>
      <c r="W5094" s="618"/>
      <c r="X5094" s="618"/>
      <c r="Y5094" s="618"/>
      <c r="Z5094" s="618"/>
      <c r="AC5094" s="619"/>
      <c r="AD5094" s="620"/>
      <c r="AJ5094" s="668"/>
      <c r="AO5094" s="612"/>
      <c r="AP5094" s="612"/>
      <c r="AY5094" s="623"/>
      <c r="BD5094" s="611"/>
      <c r="BG5094" s="624"/>
      <c r="BH5094" s="625"/>
      <c r="BI5094" s="672"/>
      <c r="BO5094" s="612"/>
      <c r="BY5094" s="669"/>
      <c r="CA5094" s="669"/>
    </row>
    <row r="5095" spans="3:79" s="610" customFormat="1">
      <c r="C5095" s="611"/>
      <c r="D5095" s="612"/>
      <c r="E5095" s="613"/>
      <c r="F5095" s="614"/>
      <c r="J5095" s="612"/>
      <c r="N5095" s="668"/>
      <c r="P5095" s="618"/>
      <c r="Q5095" s="618"/>
      <c r="R5095" s="618"/>
      <c r="S5095" s="618"/>
      <c r="T5095" s="618"/>
      <c r="U5095" s="618"/>
      <c r="V5095" s="618"/>
      <c r="W5095" s="618"/>
      <c r="X5095" s="618"/>
      <c r="Y5095" s="618"/>
      <c r="Z5095" s="618"/>
      <c r="AC5095" s="619"/>
      <c r="AD5095" s="620"/>
      <c r="AJ5095" s="668"/>
      <c r="AO5095" s="612"/>
      <c r="AP5095" s="612"/>
      <c r="AY5095" s="623"/>
      <c r="BD5095" s="611"/>
      <c r="BG5095" s="624"/>
      <c r="BH5095" s="625"/>
      <c r="BI5095" s="672"/>
      <c r="BO5095" s="612"/>
      <c r="BY5095" s="669"/>
      <c r="CA5095" s="669"/>
    </row>
    <row r="5096" spans="3:79" s="610" customFormat="1">
      <c r="C5096" s="611"/>
      <c r="D5096" s="612"/>
      <c r="E5096" s="613"/>
      <c r="F5096" s="614"/>
      <c r="J5096" s="612"/>
      <c r="N5096" s="668"/>
      <c r="P5096" s="618"/>
      <c r="Q5096" s="618"/>
      <c r="R5096" s="618"/>
      <c r="S5096" s="618"/>
      <c r="T5096" s="618"/>
      <c r="U5096" s="618"/>
      <c r="V5096" s="618"/>
      <c r="W5096" s="618"/>
      <c r="X5096" s="618"/>
      <c r="Y5096" s="618"/>
      <c r="Z5096" s="618"/>
      <c r="AC5096" s="619"/>
      <c r="AD5096" s="620"/>
      <c r="AJ5096" s="668"/>
      <c r="AO5096" s="612"/>
      <c r="AP5096" s="612"/>
      <c r="AY5096" s="623"/>
      <c r="BD5096" s="611"/>
      <c r="BG5096" s="624"/>
      <c r="BH5096" s="625"/>
      <c r="BI5096" s="672"/>
      <c r="BO5096" s="612"/>
      <c r="BY5096" s="669"/>
      <c r="CA5096" s="669"/>
    </row>
    <row r="5097" spans="3:79" s="610" customFormat="1">
      <c r="C5097" s="611"/>
      <c r="D5097" s="612"/>
      <c r="E5097" s="613"/>
      <c r="F5097" s="614"/>
      <c r="J5097" s="612"/>
      <c r="N5097" s="668"/>
      <c r="P5097" s="618"/>
      <c r="Q5097" s="618"/>
      <c r="R5097" s="618"/>
      <c r="S5097" s="618"/>
      <c r="T5097" s="618"/>
      <c r="U5097" s="618"/>
      <c r="V5097" s="618"/>
      <c r="W5097" s="618"/>
      <c r="X5097" s="618"/>
      <c r="Y5097" s="618"/>
      <c r="Z5097" s="618"/>
      <c r="AC5097" s="619"/>
      <c r="AD5097" s="620"/>
      <c r="AJ5097" s="668"/>
      <c r="AO5097" s="612"/>
      <c r="AP5097" s="612"/>
      <c r="AY5097" s="623"/>
      <c r="BD5097" s="611"/>
      <c r="BG5097" s="624"/>
      <c r="BH5097" s="625"/>
      <c r="BI5097" s="672"/>
      <c r="BO5097" s="612"/>
      <c r="BY5097" s="669"/>
      <c r="CA5097" s="669"/>
    </row>
    <row r="5098" spans="3:79" s="610" customFormat="1">
      <c r="C5098" s="611"/>
      <c r="D5098" s="612"/>
      <c r="E5098" s="613"/>
      <c r="F5098" s="614"/>
      <c r="J5098" s="612"/>
      <c r="N5098" s="668"/>
      <c r="P5098" s="618"/>
      <c r="Q5098" s="618"/>
      <c r="R5098" s="618"/>
      <c r="S5098" s="618"/>
      <c r="T5098" s="618"/>
      <c r="U5098" s="618"/>
      <c r="V5098" s="618"/>
      <c r="W5098" s="618"/>
      <c r="X5098" s="618"/>
      <c r="Y5098" s="618"/>
      <c r="Z5098" s="618"/>
      <c r="AC5098" s="619"/>
      <c r="AD5098" s="620"/>
      <c r="AJ5098" s="668"/>
      <c r="AO5098" s="612"/>
      <c r="AP5098" s="612"/>
      <c r="AY5098" s="623"/>
      <c r="BD5098" s="611"/>
      <c r="BG5098" s="624"/>
      <c r="BH5098" s="625"/>
      <c r="BI5098" s="672"/>
      <c r="BO5098" s="612"/>
      <c r="BY5098" s="669"/>
      <c r="CA5098" s="669"/>
    </row>
    <row r="5099" spans="3:79" s="610" customFormat="1">
      <c r="C5099" s="611"/>
      <c r="D5099" s="612"/>
      <c r="E5099" s="613"/>
      <c r="F5099" s="614"/>
      <c r="J5099" s="612"/>
      <c r="N5099" s="668"/>
      <c r="P5099" s="618"/>
      <c r="Q5099" s="618"/>
      <c r="R5099" s="618"/>
      <c r="S5099" s="618"/>
      <c r="T5099" s="618"/>
      <c r="U5099" s="618"/>
      <c r="V5099" s="618"/>
      <c r="W5099" s="618"/>
      <c r="X5099" s="618"/>
      <c r="Y5099" s="618"/>
      <c r="Z5099" s="618"/>
      <c r="AC5099" s="619"/>
      <c r="AD5099" s="620"/>
      <c r="AJ5099" s="668"/>
      <c r="AO5099" s="612"/>
      <c r="AP5099" s="612"/>
      <c r="AY5099" s="623"/>
      <c r="BD5099" s="611"/>
      <c r="BG5099" s="624"/>
      <c r="BH5099" s="625"/>
      <c r="BI5099" s="672"/>
      <c r="BO5099" s="612"/>
      <c r="BY5099" s="669"/>
      <c r="CA5099" s="669"/>
    </row>
    <row r="5100" spans="3:79" s="610" customFormat="1">
      <c r="C5100" s="611"/>
      <c r="D5100" s="612"/>
      <c r="E5100" s="613"/>
      <c r="F5100" s="614"/>
      <c r="J5100" s="612"/>
      <c r="N5100" s="668"/>
      <c r="P5100" s="618"/>
      <c r="Q5100" s="618"/>
      <c r="R5100" s="618"/>
      <c r="S5100" s="618"/>
      <c r="T5100" s="618"/>
      <c r="U5100" s="618"/>
      <c r="V5100" s="618"/>
      <c r="W5100" s="618"/>
      <c r="X5100" s="618"/>
      <c r="Y5100" s="618"/>
      <c r="Z5100" s="618"/>
      <c r="AC5100" s="619"/>
      <c r="AD5100" s="620"/>
      <c r="AJ5100" s="668"/>
      <c r="AO5100" s="612"/>
      <c r="AP5100" s="612"/>
      <c r="AY5100" s="623"/>
      <c r="BD5100" s="611"/>
      <c r="BG5100" s="624"/>
      <c r="BH5100" s="625"/>
      <c r="BI5100" s="672"/>
      <c r="BO5100" s="612"/>
      <c r="BY5100" s="669"/>
      <c r="CA5100" s="669"/>
    </row>
    <row r="5101" spans="3:79" s="610" customFormat="1">
      <c r="C5101" s="611"/>
      <c r="D5101" s="612"/>
      <c r="E5101" s="613"/>
      <c r="F5101" s="614"/>
      <c r="J5101" s="612"/>
      <c r="N5101" s="668"/>
      <c r="P5101" s="618"/>
      <c r="Q5101" s="618"/>
      <c r="R5101" s="618"/>
      <c r="S5101" s="618"/>
      <c r="T5101" s="618"/>
      <c r="U5101" s="618"/>
      <c r="V5101" s="618"/>
      <c r="W5101" s="618"/>
      <c r="X5101" s="618"/>
      <c r="Y5101" s="618"/>
      <c r="Z5101" s="618"/>
      <c r="AC5101" s="619"/>
      <c r="AD5101" s="620"/>
      <c r="AJ5101" s="668"/>
      <c r="AO5101" s="612"/>
      <c r="AP5101" s="612"/>
      <c r="AY5101" s="623"/>
      <c r="BD5101" s="611"/>
      <c r="BG5101" s="624"/>
      <c r="BH5101" s="625"/>
      <c r="BI5101" s="672"/>
      <c r="BO5101" s="612"/>
      <c r="BY5101" s="669"/>
      <c r="CA5101" s="669"/>
    </row>
    <row r="5102" spans="3:79" s="610" customFormat="1">
      <c r="C5102" s="611"/>
      <c r="D5102" s="612"/>
      <c r="E5102" s="613"/>
      <c r="F5102" s="614"/>
      <c r="J5102" s="612"/>
      <c r="N5102" s="668"/>
      <c r="P5102" s="618"/>
      <c r="Q5102" s="618"/>
      <c r="R5102" s="618"/>
      <c r="S5102" s="618"/>
      <c r="T5102" s="618"/>
      <c r="U5102" s="618"/>
      <c r="V5102" s="618"/>
      <c r="W5102" s="618"/>
      <c r="X5102" s="618"/>
      <c r="Y5102" s="618"/>
      <c r="Z5102" s="618"/>
      <c r="AC5102" s="619"/>
      <c r="AD5102" s="620"/>
      <c r="AJ5102" s="668"/>
      <c r="AO5102" s="612"/>
      <c r="AP5102" s="612"/>
      <c r="AY5102" s="623"/>
      <c r="BD5102" s="611"/>
      <c r="BG5102" s="624"/>
      <c r="BH5102" s="625"/>
      <c r="BI5102" s="672"/>
      <c r="BO5102" s="612"/>
      <c r="BY5102" s="669"/>
      <c r="CA5102" s="669"/>
    </row>
    <row r="5103" spans="3:79" s="610" customFormat="1">
      <c r="C5103" s="611"/>
      <c r="D5103" s="612"/>
      <c r="E5103" s="613"/>
      <c r="F5103" s="614"/>
      <c r="J5103" s="612"/>
      <c r="N5103" s="668"/>
      <c r="P5103" s="618"/>
      <c r="Q5103" s="618"/>
      <c r="R5103" s="618"/>
      <c r="S5103" s="618"/>
      <c r="T5103" s="618"/>
      <c r="U5103" s="618"/>
      <c r="V5103" s="618"/>
      <c r="W5103" s="618"/>
      <c r="X5103" s="618"/>
      <c r="Y5103" s="618"/>
      <c r="Z5103" s="618"/>
      <c r="AC5103" s="619"/>
      <c r="AD5103" s="620"/>
      <c r="AJ5103" s="668"/>
      <c r="AO5103" s="612"/>
      <c r="AP5103" s="612"/>
      <c r="AY5103" s="623"/>
      <c r="BD5103" s="611"/>
      <c r="BG5103" s="624"/>
      <c r="BH5103" s="625"/>
      <c r="BI5103" s="672"/>
      <c r="BO5103" s="612"/>
      <c r="BY5103" s="669"/>
      <c r="CA5103" s="669"/>
    </row>
    <row r="5104" spans="3:79" s="610" customFormat="1">
      <c r="C5104" s="611"/>
      <c r="D5104" s="612"/>
      <c r="E5104" s="613"/>
      <c r="F5104" s="614"/>
      <c r="J5104" s="612"/>
      <c r="N5104" s="668"/>
      <c r="P5104" s="618"/>
      <c r="Q5104" s="618"/>
      <c r="R5104" s="618"/>
      <c r="S5104" s="618"/>
      <c r="T5104" s="618"/>
      <c r="U5104" s="618"/>
      <c r="V5104" s="618"/>
      <c r="W5104" s="618"/>
      <c r="X5104" s="618"/>
      <c r="Y5104" s="618"/>
      <c r="Z5104" s="618"/>
      <c r="AC5104" s="619"/>
      <c r="AD5104" s="620"/>
      <c r="AJ5104" s="668"/>
      <c r="AO5104" s="612"/>
      <c r="AP5104" s="612"/>
      <c r="AY5104" s="623"/>
      <c r="BD5104" s="611"/>
      <c r="BG5104" s="624"/>
      <c r="BH5104" s="625"/>
      <c r="BI5104" s="672"/>
      <c r="BO5104" s="612"/>
      <c r="BY5104" s="669"/>
      <c r="CA5104" s="669"/>
    </row>
    <row r="5105" spans="3:79" s="610" customFormat="1">
      <c r="C5105" s="611"/>
      <c r="D5105" s="612"/>
      <c r="E5105" s="613"/>
      <c r="F5105" s="614"/>
      <c r="J5105" s="612"/>
      <c r="N5105" s="668"/>
      <c r="P5105" s="618"/>
      <c r="Q5105" s="618"/>
      <c r="R5105" s="618"/>
      <c r="S5105" s="618"/>
      <c r="T5105" s="618"/>
      <c r="U5105" s="618"/>
      <c r="V5105" s="618"/>
      <c r="W5105" s="618"/>
      <c r="X5105" s="618"/>
      <c r="Y5105" s="618"/>
      <c r="Z5105" s="618"/>
      <c r="AC5105" s="619"/>
      <c r="AD5105" s="620"/>
      <c r="AJ5105" s="668"/>
      <c r="AO5105" s="612"/>
      <c r="AP5105" s="612"/>
      <c r="AY5105" s="623"/>
      <c r="BD5105" s="611"/>
      <c r="BG5105" s="624"/>
      <c r="BH5105" s="625"/>
      <c r="BI5105" s="672"/>
      <c r="BO5105" s="612"/>
      <c r="BY5105" s="669"/>
      <c r="CA5105" s="669"/>
    </row>
    <row r="5106" spans="3:79" s="610" customFormat="1">
      <c r="C5106" s="611"/>
      <c r="D5106" s="612"/>
      <c r="E5106" s="613"/>
      <c r="F5106" s="614"/>
      <c r="J5106" s="612"/>
      <c r="N5106" s="668"/>
      <c r="P5106" s="618"/>
      <c r="Q5106" s="618"/>
      <c r="R5106" s="618"/>
      <c r="S5106" s="618"/>
      <c r="T5106" s="618"/>
      <c r="U5106" s="618"/>
      <c r="V5106" s="618"/>
      <c r="W5106" s="618"/>
      <c r="X5106" s="618"/>
      <c r="Y5106" s="618"/>
      <c r="Z5106" s="618"/>
      <c r="AC5106" s="619"/>
      <c r="AD5106" s="620"/>
      <c r="AJ5106" s="668"/>
      <c r="AO5106" s="612"/>
      <c r="AP5106" s="612"/>
      <c r="AY5106" s="623"/>
      <c r="BD5106" s="611"/>
      <c r="BG5106" s="624"/>
      <c r="BH5106" s="625"/>
      <c r="BI5106" s="672"/>
      <c r="BO5106" s="612"/>
      <c r="BY5106" s="669"/>
      <c r="CA5106" s="669"/>
    </row>
    <row r="5107" spans="3:79" s="610" customFormat="1">
      <c r="C5107" s="611"/>
      <c r="D5107" s="612"/>
      <c r="E5107" s="613"/>
      <c r="F5107" s="614"/>
      <c r="J5107" s="612"/>
      <c r="N5107" s="668"/>
      <c r="P5107" s="618"/>
      <c r="Q5107" s="618"/>
      <c r="R5107" s="618"/>
      <c r="S5107" s="618"/>
      <c r="T5107" s="618"/>
      <c r="U5107" s="618"/>
      <c r="V5107" s="618"/>
      <c r="W5107" s="618"/>
      <c r="X5107" s="618"/>
      <c r="Y5107" s="618"/>
      <c r="Z5107" s="618"/>
      <c r="AC5107" s="619"/>
      <c r="AD5107" s="620"/>
      <c r="AJ5107" s="668"/>
      <c r="AO5107" s="612"/>
      <c r="AP5107" s="612"/>
      <c r="AY5107" s="623"/>
      <c r="BD5107" s="611"/>
      <c r="BG5107" s="624"/>
      <c r="BH5107" s="625"/>
      <c r="BI5107" s="672"/>
      <c r="BO5107" s="612"/>
      <c r="BY5107" s="669"/>
      <c r="CA5107" s="669"/>
    </row>
    <row r="5108" spans="3:79" s="610" customFormat="1">
      <c r="C5108" s="611"/>
      <c r="D5108" s="612"/>
      <c r="E5108" s="613"/>
      <c r="F5108" s="614"/>
      <c r="J5108" s="612"/>
      <c r="N5108" s="668"/>
      <c r="P5108" s="618"/>
      <c r="Q5108" s="618"/>
      <c r="R5108" s="618"/>
      <c r="S5108" s="618"/>
      <c r="T5108" s="618"/>
      <c r="U5108" s="618"/>
      <c r="V5108" s="618"/>
      <c r="W5108" s="618"/>
      <c r="X5108" s="618"/>
      <c r="Y5108" s="618"/>
      <c r="Z5108" s="618"/>
      <c r="AC5108" s="619"/>
      <c r="AD5108" s="620"/>
      <c r="AJ5108" s="668"/>
      <c r="AO5108" s="612"/>
      <c r="AP5108" s="612"/>
      <c r="AY5108" s="623"/>
      <c r="BD5108" s="611"/>
      <c r="BG5108" s="624"/>
      <c r="BH5108" s="625"/>
      <c r="BI5108" s="672"/>
      <c r="BO5108" s="612"/>
      <c r="BY5108" s="669"/>
      <c r="CA5108" s="669"/>
    </row>
    <row r="5109" spans="3:79" s="610" customFormat="1">
      <c r="C5109" s="611"/>
      <c r="D5109" s="612"/>
      <c r="E5109" s="613"/>
      <c r="F5109" s="614"/>
      <c r="J5109" s="612"/>
      <c r="N5109" s="668"/>
      <c r="P5109" s="618"/>
      <c r="Q5109" s="618"/>
      <c r="R5109" s="618"/>
      <c r="S5109" s="618"/>
      <c r="T5109" s="618"/>
      <c r="U5109" s="618"/>
      <c r="V5109" s="618"/>
      <c r="W5109" s="618"/>
      <c r="X5109" s="618"/>
      <c r="Y5109" s="618"/>
      <c r="Z5109" s="618"/>
      <c r="AC5109" s="619"/>
      <c r="AD5109" s="620"/>
      <c r="AJ5109" s="668"/>
      <c r="AO5109" s="612"/>
      <c r="AP5109" s="612"/>
      <c r="AY5109" s="623"/>
      <c r="BD5109" s="611"/>
      <c r="BG5109" s="624"/>
      <c r="BH5109" s="625"/>
      <c r="BI5109" s="672"/>
      <c r="BO5109" s="612"/>
      <c r="BY5109" s="669"/>
      <c r="CA5109" s="669"/>
    </row>
    <row r="5110" spans="3:79" s="610" customFormat="1">
      <c r="C5110" s="611"/>
      <c r="D5110" s="612"/>
      <c r="E5110" s="613"/>
      <c r="F5110" s="614"/>
      <c r="J5110" s="612"/>
      <c r="N5110" s="668"/>
      <c r="P5110" s="618"/>
      <c r="Q5110" s="618"/>
      <c r="R5110" s="618"/>
      <c r="S5110" s="618"/>
      <c r="T5110" s="618"/>
      <c r="U5110" s="618"/>
      <c r="V5110" s="618"/>
      <c r="W5110" s="618"/>
      <c r="X5110" s="618"/>
      <c r="Y5110" s="618"/>
      <c r="Z5110" s="618"/>
      <c r="AC5110" s="619"/>
      <c r="AD5110" s="620"/>
      <c r="AJ5110" s="668"/>
      <c r="AO5110" s="612"/>
      <c r="AP5110" s="612"/>
      <c r="AY5110" s="623"/>
      <c r="BD5110" s="611"/>
      <c r="BG5110" s="624"/>
      <c r="BH5110" s="625"/>
      <c r="BI5110" s="672"/>
      <c r="BO5110" s="612"/>
      <c r="BY5110" s="669"/>
      <c r="CA5110" s="669"/>
    </row>
    <row r="5111" spans="3:79" s="610" customFormat="1">
      <c r="C5111" s="611"/>
      <c r="D5111" s="612"/>
      <c r="E5111" s="613"/>
      <c r="F5111" s="614"/>
      <c r="J5111" s="612"/>
      <c r="N5111" s="668"/>
      <c r="P5111" s="618"/>
      <c r="Q5111" s="618"/>
      <c r="R5111" s="618"/>
      <c r="S5111" s="618"/>
      <c r="T5111" s="618"/>
      <c r="U5111" s="618"/>
      <c r="V5111" s="618"/>
      <c r="W5111" s="618"/>
      <c r="X5111" s="618"/>
      <c r="Y5111" s="618"/>
      <c r="Z5111" s="618"/>
      <c r="AC5111" s="619"/>
      <c r="AD5111" s="620"/>
      <c r="AJ5111" s="668"/>
      <c r="AO5111" s="612"/>
      <c r="AP5111" s="612"/>
      <c r="AY5111" s="623"/>
      <c r="BD5111" s="611"/>
      <c r="BG5111" s="624"/>
      <c r="BH5111" s="625"/>
      <c r="BI5111" s="672"/>
      <c r="BO5111" s="612"/>
      <c r="BY5111" s="669"/>
      <c r="CA5111" s="669"/>
    </row>
    <row r="5112" spans="3:79" s="610" customFormat="1">
      <c r="C5112" s="611"/>
      <c r="D5112" s="612"/>
      <c r="E5112" s="613"/>
      <c r="F5112" s="614"/>
      <c r="J5112" s="612"/>
      <c r="N5112" s="668"/>
      <c r="P5112" s="618"/>
      <c r="Q5112" s="618"/>
      <c r="R5112" s="618"/>
      <c r="S5112" s="618"/>
      <c r="T5112" s="618"/>
      <c r="U5112" s="618"/>
      <c r="V5112" s="618"/>
      <c r="W5112" s="618"/>
      <c r="X5112" s="618"/>
      <c r="Y5112" s="618"/>
      <c r="Z5112" s="618"/>
      <c r="AC5112" s="619"/>
      <c r="AD5112" s="620"/>
      <c r="AJ5112" s="668"/>
      <c r="AO5112" s="612"/>
      <c r="AP5112" s="612"/>
      <c r="AY5112" s="623"/>
      <c r="BD5112" s="611"/>
      <c r="BG5112" s="624"/>
      <c r="BH5112" s="625"/>
      <c r="BI5112" s="672"/>
      <c r="BO5112" s="612"/>
      <c r="BY5112" s="669"/>
      <c r="CA5112" s="669"/>
    </row>
    <row r="5113" spans="3:79" s="610" customFormat="1">
      <c r="C5113" s="611"/>
      <c r="D5113" s="612"/>
      <c r="E5113" s="613"/>
      <c r="F5113" s="614"/>
      <c r="J5113" s="612"/>
      <c r="N5113" s="668"/>
      <c r="P5113" s="618"/>
      <c r="Q5113" s="618"/>
      <c r="R5113" s="618"/>
      <c r="S5113" s="618"/>
      <c r="T5113" s="618"/>
      <c r="U5113" s="618"/>
      <c r="V5113" s="618"/>
      <c r="W5113" s="618"/>
      <c r="X5113" s="618"/>
      <c r="Y5113" s="618"/>
      <c r="Z5113" s="618"/>
      <c r="AC5113" s="619"/>
      <c r="AD5113" s="620"/>
      <c r="AJ5113" s="668"/>
      <c r="AO5113" s="612"/>
      <c r="AP5113" s="612"/>
      <c r="AY5113" s="623"/>
      <c r="BD5113" s="611"/>
      <c r="BG5113" s="624"/>
      <c r="BH5113" s="625"/>
      <c r="BI5113" s="672"/>
      <c r="BO5113" s="612"/>
      <c r="BY5113" s="669"/>
      <c r="CA5113" s="669"/>
    </row>
    <row r="5114" spans="3:79" s="610" customFormat="1">
      <c r="C5114" s="611"/>
      <c r="D5114" s="612"/>
      <c r="E5114" s="613"/>
      <c r="F5114" s="614"/>
      <c r="J5114" s="612"/>
      <c r="N5114" s="668"/>
      <c r="P5114" s="618"/>
      <c r="Q5114" s="618"/>
      <c r="R5114" s="618"/>
      <c r="S5114" s="618"/>
      <c r="T5114" s="618"/>
      <c r="U5114" s="618"/>
      <c r="V5114" s="618"/>
      <c r="W5114" s="618"/>
      <c r="X5114" s="618"/>
      <c r="Y5114" s="618"/>
      <c r="Z5114" s="618"/>
      <c r="AC5114" s="619"/>
      <c r="AD5114" s="620"/>
      <c r="AJ5114" s="668"/>
      <c r="AO5114" s="612"/>
      <c r="AP5114" s="612"/>
      <c r="AY5114" s="623"/>
      <c r="BD5114" s="611"/>
      <c r="BG5114" s="624"/>
      <c r="BH5114" s="625"/>
      <c r="BI5114" s="672"/>
      <c r="BO5114" s="612"/>
      <c r="BY5114" s="669"/>
      <c r="CA5114" s="669"/>
    </row>
    <row r="5115" spans="3:79" s="610" customFormat="1">
      <c r="C5115" s="611"/>
      <c r="D5115" s="612"/>
      <c r="E5115" s="613"/>
      <c r="F5115" s="614"/>
      <c r="J5115" s="612"/>
      <c r="N5115" s="668"/>
      <c r="P5115" s="618"/>
      <c r="Q5115" s="618"/>
      <c r="R5115" s="618"/>
      <c r="S5115" s="618"/>
      <c r="T5115" s="618"/>
      <c r="U5115" s="618"/>
      <c r="V5115" s="618"/>
      <c r="W5115" s="618"/>
      <c r="X5115" s="618"/>
      <c r="Y5115" s="618"/>
      <c r="Z5115" s="618"/>
      <c r="AC5115" s="619"/>
      <c r="AD5115" s="620"/>
      <c r="AJ5115" s="668"/>
      <c r="AO5115" s="612"/>
      <c r="AP5115" s="612"/>
      <c r="AY5115" s="623"/>
      <c r="BD5115" s="611"/>
      <c r="BG5115" s="624"/>
      <c r="BH5115" s="625"/>
      <c r="BI5115" s="672"/>
      <c r="BO5115" s="612"/>
      <c r="BY5115" s="669"/>
      <c r="CA5115" s="669"/>
    </row>
    <row r="5116" spans="3:79" s="610" customFormat="1">
      <c r="C5116" s="611"/>
      <c r="D5116" s="612"/>
      <c r="E5116" s="613"/>
      <c r="F5116" s="614"/>
      <c r="J5116" s="612"/>
      <c r="N5116" s="668"/>
      <c r="P5116" s="618"/>
      <c r="Q5116" s="618"/>
      <c r="R5116" s="618"/>
      <c r="S5116" s="618"/>
      <c r="T5116" s="618"/>
      <c r="U5116" s="618"/>
      <c r="V5116" s="618"/>
      <c r="W5116" s="618"/>
      <c r="X5116" s="618"/>
      <c r="Y5116" s="618"/>
      <c r="Z5116" s="618"/>
      <c r="AC5116" s="619"/>
      <c r="AD5116" s="620"/>
      <c r="AJ5116" s="668"/>
      <c r="AO5116" s="612"/>
      <c r="AP5116" s="612"/>
      <c r="AY5116" s="623"/>
      <c r="BD5116" s="611"/>
      <c r="BG5116" s="624"/>
      <c r="BH5116" s="625"/>
      <c r="BI5116" s="672"/>
      <c r="BO5116" s="612"/>
      <c r="BY5116" s="669"/>
      <c r="CA5116" s="669"/>
    </row>
    <row r="5117" spans="3:79" s="610" customFormat="1">
      <c r="C5117" s="611"/>
      <c r="D5117" s="612"/>
      <c r="E5117" s="613"/>
      <c r="F5117" s="614"/>
      <c r="J5117" s="612"/>
      <c r="N5117" s="668"/>
      <c r="P5117" s="618"/>
      <c r="Q5117" s="618"/>
      <c r="R5117" s="618"/>
      <c r="S5117" s="618"/>
      <c r="T5117" s="618"/>
      <c r="U5117" s="618"/>
      <c r="V5117" s="618"/>
      <c r="W5117" s="618"/>
      <c r="X5117" s="618"/>
      <c r="Y5117" s="618"/>
      <c r="Z5117" s="618"/>
      <c r="AC5117" s="619"/>
      <c r="AD5117" s="620"/>
      <c r="AJ5117" s="668"/>
      <c r="AO5117" s="612"/>
      <c r="AP5117" s="612"/>
      <c r="AY5117" s="623"/>
      <c r="BD5117" s="611"/>
      <c r="BG5117" s="624"/>
      <c r="BH5117" s="625"/>
      <c r="BI5117" s="672"/>
      <c r="BO5117" s="612"/>
      <c r="BY5117" s="669"/>
      <c r="CA5117" s="669"/>
    </row>
    <row r="5118" spans="3:79" s="610" customFormat="1">
      <c r="C5118" s="611"/>
      <c r="D5118" s="612"/>
      <c r="E5118" s="613"/>
      <c r="F5118" s="614"/>
      <c r="J5118" s="612"/>
      <c r="N5118" s="668"/>
      <c r="P5118" s="618"/>
      <c r="Q5118" s="618"/>
      <c r="R5118" s="618"/>
      <c r="S5118" s="618"/>
      <c r="T5118" s="618"/>
      <c r="U5118" s="618"/>
      <c r="V5118" s="618"/>
      <c r="W5118" s="618"/>
      <c r="X5118" s="618"/>
      <c r="Y5118" s="618"/>
      <c r="Z5118" s="618"/>
      <c r="AC5118" s="619"/>
      <c r="AD5118" s="620"/>
      <c r="AJ5118" s="668"/>
      <c r="AO5118" s="612"/>
      <c r="AP5118" s="612"/>
      <c r="AY5118" s="623"/>
      <c r="BD5118" s="611"/>
      <c r="BG5118" s="624"/>
      <c r="BH5118" s="625"/>
      <c r="BI5118" s="672"/>
      <c r="BO5118" s="612"/>
      <c r="BY5118" s="669"/>
      <c r="CA5118" s="669"/>
    </row>
    <row r="5119" spans="3:79" s="610" customFormat="1">
      <c r="C5119" s="611"/>
      <c r="D5119" s="612"/>
      <c r="E5119" s="613"/>
      <c r="F5119" s="614"/>
      <c r="J5119" s="612"/>
      <c r="N5119" s="668"/>
      <c r="P5119" s="618"/>
      <c r="Q5119" s="618"/>
      <c r="R5119" s="618"/>
      <c r="S5119" s="618"/>
      <c r="T5119" s="618"/>
      <c r="U5119" s="618"/>
      <c r="V5119" s="618"/>
      <c r="W5119" s="618"/>
      <c r="X5119" s="618"/>
      <c r="Y5119" s="618"/>
      <c r="Z5119" s="618"/>
      <c r="AC5119" s="619"/>
      <c r="AD5119" s="620"/>
      <c r="AJ5119" s="668"/>
      <c r="AO5119" s="612"/>
      <c r="AP5119" s="612"/>
      <c r="AY5119" s="623"/>
      <c r="BD5119" s="611"/>
      <c r="BG5119" s="624"/>
      <c r="BH5119" s="625"/>
      <c r="BI5119" s="672"/>
      <c r="BO5119" s="612"/>
      <c r="BY5119" s="669"/>
      <c r="CA5119" s="669"/>
    </row>
    <row r="5120" spans="3:79" s="610" customFormat="1">
      <c r="C5120" s="611"/>
      <c r="D5120" s="612"/>
      <c r="E5120" s="613"/>
      <c r="F5120" s="614"/>
      <c r="J5120" s="612"/>
      <c r="N5120" s="668"/>
      <c r="P5120" s="618"/>
      <c r="Q5120" s="618"/>
      <c r="R5120" s="618"/>
      <c r="S5120" s="618"/>
      <c r="T5120" s="618"/>
      <c r="U5120" s="618"/>
      <c r="V5120" s="618"/>
      <c r="W5120" s="618"/>
      <c r="X5120" s="618"/>
      <c r="Y5120" s="618"/>
      <c r="Z5120" s="618"/>
      <c r="AC5120" s="619"/>
      <c r="AD5120" s="620"/>
      <c r="AJ5120" s="668"/>
      <c r="AO5120" s="612"/>
      <c r="AP5120" s="612"/>
      <c r="AY5120" s="623"/>
      <c r="BD5120" s="611"/>
      <c r="BG5120" s="624"/>
      <c r="BH5120" s="625"/>
      <c r="BI5120" s="672"/>
      <c r="BO5120" s="612"/>
      <c r="BY5120" s="669"/>
      <c r="CA5120" s="669"/>
    </row>
    <row r="5121" spans="3:79" s="610" customFormat="1">
      <c r="C5121" s="611"/>
      <c r="D5121" s="612"/>
      <c r="E5121" s="613"/>
      <c r="F5121" s="614"/>
      <c r="J5121" s="612"/>
      <c r="N5121" s="668"/>
      <c r="P5121" s="618"/>
      <c r="Q5121" s="618"/>
      <c r="R5121" s="618"/>
      <c r="S5121" s="618"/>
      <c r="T5121" s="618"/>
      <c r="U5121" s="618"/>
      <c r="V5121" s="618"/>
      <c r="W5121" s="618"/>
      <c r="X5121" s="618"/>
      <c r="Y5121" s="618"/>
      <c r="Z5121" s="618"/>
      <c r="AC5121" s="619"/>
      <c r="AD5121" s="620"/>
      <c r="AJ5121" s="668"/>
      <c r="AO5121" s="612"/>
      <c r="AP5121" s="612"/>
      <c r="AY5121" s="623"/>
      <c r="BD5121" s="611"/>
      <c r="BG5121" s="624"/>
      <c r="BH5121" s="625"/>
      <c r="BI5121" s="672"/>
      <c r="BO5121" s="612"/>
      <c r="BY5121" s="669"/>
      <c r="CA5121" s="669"/>
    </row>
    <row r="5122" spans="3:79" s="610" customFormat="1">
      <c r="C5122" s="611"/>
      <c r="D5122" s="612"/>
      <c r="E5122" s="613"/>
      <c r="F5122" s="614"/>
      <c r="J5122" s="612"/>
      <c r="N5122" s="668"/>
      <c r="P5122" s="618"/>
      <c r="Q5122" s="618"/>
      <c r="R5122" s="618"/>
      <c r="S5122" s="618"/>
      <c r="T5122" s="618"/>
      <c r="U5122" s="618"/>
      <c r="V5122" s="618"/>
      <c r="W5122" s="618"/>
      <c r="X5122" s="618"/>
      <c r="Y5122" s="618"/>
      <c r="Z5122" s="618"/>
      <c r="AC5122" s="619"/>
      <c r="AD5122" s="620"/>
      <c r="AJ5122" s="668"/>
      <c r="AO5122" s="612"/>
      <c r="AP5122" s="612"/>
      <c r="AY5122" s="623"/>
      <c r="BD5122" s="611"/>
      <c r="BG5122" s="624"/>
      <c r="BH5122" s="625"/>
      <c r="BI5122" s="672"/>
      <c r="BO5122" s="612"/>
      <c r="BY5122" s="669"/>
      <c r="CA5122" s="669"/>
    </row>
    <row r="5123" spans="3:79" s="610" customFormat="1">
      <c r="C5123" s="611"/>
      <c r="D5123" s="612"/>
      <c r="E5123" s="613"/>
      <c r="F5123" s="614"/>
      <c r="J5123" s="612"/>
      <c r="N5123" s="668"/>
      <c r="P5123" s="618"/>
      <c r="Q5123" s="618"/>
      <c r="R5123" s="618"/>
      <c r="S5123" s="618"/>
      <c r="T5123" s="618"/>
      <c r="U5123" s="618"/>
      <c r="V5123" s="618"/>
      <c r="W5123" s="618"/>
      <c r="X5123" s="618"/>
      <c r="Y5123" s="618"/>
      <c r="Z5123" s="618"/>
      <c r="AC5123" s="619"/>
      <c r="AD5123" s="620"/>
      <c r="AJ5123" s="668"/>
      <c r="AO5123" s="612"/>
      <c r="AP5123" s="612"/>
      <c r="AY5123" s="623"/>
      <c r="BD5123" s="611"/>
      <c r="BG5123" s="624"/>
      <c r="BH5123" s="625"/>
      <c r="BI5123" s="672"/>
      <c r="BO5123" s="612"/>
      <c r="BY5123" s="669"/>
      <c r="CA5123" s="669"/>
    </row>
    <row r="5124" spans="3:79" s="610" customFormat="1">
      <c r="C5124" s="611"/>
      <c r="D5124" s="612"/>
      <c r="E5124" s="613"/>
      <c r="F5124" s="614"/>
      <c r="J5124" s="612"/>
      <c r="N5124" s="668"/>
      <c r="P5124" s="618"/>
      <c r="Q5124" s="618"/>
      <c r="R5124" s="618"/>
      <c r="S5124" s="618"/>
      <c r="T5124" s="618"/>
      <c r="U5124" s="618"/>
      <c r="V5124" s="618"/>
      <c r="W5124" s="618"/>
      <c r="X5124" s="618"/>
      <c r="Y5124" s="618"/>
      <c r="Z5124" s="618"/>
      <c r="AC5124" s="619"/>
      <c r="AD5124" s="620"/>
      <c r="AJ5124" s="668"/>
      <c r="AO5124" s="612"/>
      <c r="AP5124" s="612"/>
      <c r="AY5124" s="623"/>
      <c r="BD5124" s="611"/>
      <c r="BG5124" s="624"/>
      <c r="BH5124" s="625"/>
      <c r="BI5124" s="672"/>
      <c r="BO5124" s="612"/>
      <c r="BY5124" s="669"/>
      <c r="CA5124" s="669"/>
    </row>
    <row r="5125" spans="3:79" s="610" customFormat="1">
      <c r="C5125" s="611"/>
      <c r="D5125" s="612"/>
      <c r="E5125" s="613"/>
      <c r="F5125" s="614"/>
      <c r="J5125" s="612"/>
      <c r="N5125" s="668"/>
      <c r="P5125" s="618"/>
      <c r="Q5125" s="618"/>
      <c r="R5125" s="618"/>
      <c r="S5125" s="618"/>
      <c r="T5125" s="618"/>
      <c r="U5125" s="618"/>
      <c r="V5125" s="618"/>
      <c r="W5125" s="618"/>
      <c r="X5125" s="618"/>
      <c r="Y5125" s="618"/>
      <c r="Z5125" s="618"/>
      <c r="AC5125" s="619"/>
      <c r="AD5125" s="620"/>
      <c r="AJ5125" s="668"/>
      <c r="AO5125" s="612"/>
      <c r="AP5125" s="612"/>
      <c r="AY5125" s="623"/>
      <c r="BD5125" s="611"/>
      <c r="BG5125" s="624"/>
      <c r="BH5125" s="625"/>
      <c r="BI5125" s="672"/>
      <c r="BO5125" s="612"/>
      <c r="BY5125" s="669"/>
      <c r="CA5125" s="669"/>
    </row>
    <row r="5126" spans="3:79" s="610" customFormat="1">
      <c r="C5126" s="611"/>
      <c r="D5126" s="612"/>
      <c r="E5126" s="613"/>
      <c r="F5126" s="614"/>
      <c r="J5126" s="612"/>
      <c r="N5126" s="668"/>
      <c r="P5126" s="618"/>
      <c r="Q5126" s="618"/>
      <c r="R5126" s="618"/>
      <c r="S5126" s="618"/>
      <c r="T5126" s="618"/>
      <c r="U5126" s="618"/>
      <c r="V5126" s="618"/>
      <c r="W5126" s="618"/>
      <c r="X5126" s="618"/>
      <c r="Y5126" s="618"/>
      <c r="Z5126" s="618"/>
      <c r="AC5126" s="619"/>
      <c r="AD5126" s="620"/>
      <c r="AJ5126" s="668"/>
      <c r="AO5126" s="612"/>
      <c r="AP5126" s="612"/>
      <c r="AY5126" s="623"/>
      <c r="BD5126" s="611"/>
      <c r="BG5126" s="624"/>
      <c r="BH5126" s="625"/>
      <c r="BI5126" s="672"/>
      <c r="BO5126" s="612"/>
      <c r="BY5126" s="669"/>
      <c r="CA5126" s="669"/>
    </row>
    <row r="5127" spans="3:79" s="610" customFormat="1">
      <c r="C5127" s="611"/>
      <c r="D5127" s="612"/>
      <c r="E5127" s="613"/>
      <c r="F5127" s="614"/>
      <c r="J5127" s="612"/>
      <c r="N5127" s="668"/>
      <c r="P5127" s="618"/>
      <c r="Q5127" s="618"/>
      <c r="R5127" s="618"/>
      <c r="S5127" s="618"/>
      <c r="T5127" s="618"/>
      <c r="U5127" s="618"/>
      <c r="V5127" s="618"/>
      <c r="W5127" s="618"/>
      <c r="X5127" s="618"/>
      <c r="Y5127" s="618"/>
      <c r="Z5127" s="618"/>
      <c r="AC5127" s="619"/>
      <c r="AD5127" s="620"/>
      <c r="AJ5127" s="668"/>
      <c r="AO5127" s="612"/>
      <c r="AP5127" s="612"/>
      <c r="AY5127" s="623"/>
      <c r="BD5127" s="611"/>
      <c r="BG5127" s="624"/>
      <c r="BH5127" s="625"/>
      <c r="BI5127" s="672"/>
      <c r="BO5127" s="612"/>
      <c r="BY5127" s="669"/>
      <c r="CA5127" s="669"/>
    </row>
    <row r="5128" spans="3:79" s="610" customFormat="1">
      <c r="C5128" s="611"/>
      <c r="D5128" s="612"/>
      <c r="E5128" s="613"/>
      <c r="F5128" s="614"/>
      <c r="J5128" s="612"/>
      <c r="N5128" s="668"/>
      <c r="P5128" s="618"/>
      <c r="Q5128" s="618"/>
      <c r="R5128" s="618"/>
      <c r="S5128" s="618"/>
      <c r="T5128" s="618"/>
      <c r="U5128" s="618"/>
      <c r="V5128" s="618"/>
      <c r="W5128" s="618"/>
      <c r="X5128" s="618"/>
      <c r="Y5128" s="618"/>
      <c r="Z5128" s="618"/>
      <c r="AC5128" s="619"/>
      <c r="AD5128" s="620"/>
      <c r="AJ5128" s="668"/>
      <c r="AO5128" s="612"/>
      <c r="AP5128" s="612"/>
      <c r="AY5128" s="623"/>
      <c r="BD5128" s="611"/>
      <c r="BG5128" s="624"/>
      <c r="BH5128" s="625"/>
      <c r="BI5128" s="672"/>
      <c r="BO5128" s="612"/>
      <c r="BY5128" s="669"/>
      <c r="CA5128" s="669"/>
    </row>
    <row r="5129" spans="3:79" s="610" customFormat="1">
      <c r="C5129" s="611"/>
      <c r="D5129" s="612"/>
      <c r="E5129" s="613"/>
      <c r="F5129" s="614"/>
      <c r="J5129" s="612"/>
      <c r="N5129" s="668"/>
      <c r="P5129" s="618"/>
      <c r="Q5129" s="618"/>
      <c r="R5129" s="618"/>
      <c r="S5129" s="618"/>
      <c r="T5129" s="618"/>
      <c r="U5129" s="618"/>
      <c r="V5129" s="618"/>
      <c r="W5129" s="618"/>
      <c r="X5129" s="618"/>
      <c r="Y5129" s="618"/>
      <c r="Z5129" s="618"/>
      <c r="AC5129" s="619"/>
      <c r="AD5129" s="620"/>
      <c r="AJ5129" s="668"/>
      <c r="AO5129" s="612"/>
      <c r="AP5129" s="612"/>
      <c r="AY5129" s="623"/>
      <c r="BD5129" s="611"/>
      <c r="BG5129" s="624"/>
      <c r="BH5129" s="625"/>
      <c r="BI5129" s="672"/>
      <c r="BO5129" s="612"/>
      <c r="BY5129" s="669"/>
      <c r="CA5129" s="669"/>
    </row>
    <row r="5130" spans="3:79" s="610" customFormat="1">
      <c r="C5130" s="611"/>
      <c r="D5130" s="612"/>
      <c r="E5130" s="613"/>
      <c r="F5130" s="614"/>
      <c r="J5130" s="612"/>
      <c r="N5130" s="668"/>
      <c r="P5130" s="618"/>
      <c r="Q5130" s="618"/>
      <c r="R5130" s="618"/>
      <c r="S5130" s="618"/>
      <c r="T5130" s="618"/>
      <c r="U5130" s="618"/>
      <c r="V5130" s="618"/>
      <c r="W5130" s="618"/>
      <c r="X5130" s="618"/>
      <c r="Y5130" s="618"/>
      <c r="Z5130" s="618"/>
      <c r="AC5130" s="619"/>
      <c r="AD5130" s="620"/>
      <c r="AJ5130" s="668"/>
      <c r="AO5130" s="612"/>
      <c r="AP5130" s="612"/>
      <c r="AY5130" s="623"/>
      <c r="BD5130" s="611"/>
      <c r="BG5130" s="624"/>
      <c r="BH5130" s="625"/>
      <c r="BI5130" s="672"/>
      <c r="BO5130" s="612"/>
      <c r="BY5130" s="669"/>
      <c r="CA5130" s="669"/>
    </row>
    <row r="5131" spans="3:79" s="610" customFormat="1">
      <c r="C5131" s="611"/>
      <c r="D5131" s="612"/>
      <c r="E5131" s="613"/>
      <c r="F5131" s="614"/>
      <c r="J5131" s="612"/>
      <c r="N5131" s="668"/>
      <c r="P5131" s="618"/>
      <c r="Q5131" s="618"/>
      <c r="R5131" s="618"/>
      <c r="S5131" s="618"/>
      <c r="T5131" s="618"/>
      <c r="U5131" s="618"/>
      <c r="V5131" s="618"/>
      <c r="W5131" s="618"/>
      <c r="X5131" s="618"/>
      <c r="Y5131" s="618"/>
      <c r="Z5131" s="618"/>
      <c r="AC5131" s="619"/>
      <c r="AD5131" s="620"/>
      <c r="AJ5131" s="668"/>
      <c r="AO5131" s="612"/>
      <c r="AP5131" s="612"/>
      <c r="AY5131" s="623"/>
      <c r="BD5131" s="611"/>
      <c r="BG5131" s="624"/>
      <c r="BH5131" s="625"/>
      <c r="BI5131" s="672"/>
      <c r="BO5131" s="612"/>
      <c r="BY5131" s="669"/>
      <c r="CA5131" s="669"/>
    </row>
    <row r="5132" spans="3:79" s="610" customFormat="1">
      <c r="C5132" s="611"/>
      <c r="D5132" s="612"/>
      <c r="E5132" s="613"/>
      <c r="F5132" s="614"/>
      <c r="J5132" s="612"/>
      <c r="N5132" s="668"/>
      <c r="P5132" s="618"/>
      <c r="Q5132" s="618"/>
      <c r="R5132" s="618"/>
      <c r="S5132" s="618"/>
      <c r="T5132" s="618"/>
      <c r="U5132" s="618"/>
      <c r="V5132" s="618"/>
      <c r="W5132" s="618"/>
      <c r="X5132" s="618"/>
      <c r="Y5132" s="618"/>
      <c r="Z5132" s="618"/>
      <c r="AC5132" s="619"/>
      <c r="AD5132" s="620"/>
      <c r="AJ5132" s="668"/>
      <c r="AO5132" s="612"/>
      <c r="AP5132" s="612"/>
      <c r="AY5132" s="623"/>
      <c r="BD5132" s="611"/>
      <c r="BG5132" s="624"/>
      <c r="BH5132" s="625"/>
      <c r="BI5132" s="672"/>
      <c r="BO5132" s="612"/>
      <c r="BY5132" s="669"/>
      <c r="CA5132" s="669"/>
    </row>
    <row r="5133" spans="3:79" s="610" customFormat="1">
      <c r="C5133" s="611"/>
      <c r="D5133" s="612"/>
      <c r="E5133" s="613"/>
      <c r="F5133" s="614"/>
      <c r="J5133" s="612"/>
      <c r="N5133" s="668"/>
      <c r="P5133" s="618"/>
      <c r="Q5133" s="618"/>
      <c r="R5133" s="618"/>
      <c r="S5133" s="618"/>
      <c r="T5133" s="618"/>
      <c r="U5133" s="618"/>
      <c r="V5133" s="618"/>
      <c r="W5133" s="618"/>
      <c r="X5133" s="618"/>
      <c r="Y5133" s="618"/>
      <c r="Z5133" s="618"/>
      <c r="AC5133" s="619"/>
      <c r="AD5133" s="620"/>
      <c r="AJ5133" s="668"/>
      <c r="AO5133" s="612"/>
      <c r="AP5133" s="612"/>
      <c r="AY5133" s="623"/>
      <c r="BD5133" s="611"/>
      <c r="BG5133" s="624"/>
      <c r="BH5133" s="625"/>
      <c r="BI5133" s="672"/>
      <c r="BO5133" s="612"/>
      <c r="BY5133" s="669"/>
      <c r="CA5133" s="669"/>
    </row>
    <row r="5134" spans="3:79" s="610" customFormat="1">
      <c r="C5134" s="611"/>
      <c r="D5134" s="612"/>
      <c r="E5134" s="613"/>
      <c r="F5134" s="614"/>
      <c r="J5134" s="612"/>
      <c r="N5134" s="668"/>
      <c r="P5134" s="618"/>
      <c r="Q5134" s="618"/>
      <c r="R5134" s="618"/>
      <c r="S5134" s="618"/>
      <c r="T5134" s="618"/>
      <c r="U5134" s="618"/>
      <c r="V5134" s="618"/>
      <c r="W5134" s="618"/>
      <c r="X5134" s="618"/>
      <c r="Y5134" s="618"/>
      <c r="Z5134" s="618"/>
      <c r="AC5134" s="619"/>
      <c r="AD5134" s="620"/>
      <c r="AJ5134" s="668"/>
      <c r="AO5134" s="612"/>
      <c r="AP5134" s="612"/>
      <c r="AY5134" s="623"/>
      <c r="BD5134" s="611"/>
      <c r="BG5134" s="624"/>
      <c r="BH5134" s="625"/>
      <c r="BI5134" s="672"/>
      <c r="BO5134" s="612"/>
      <c r="BY5134" s="669"/>
      <c r="CA5134" s="669"/>
    </row>
    <row r="5135" spans="3:79" s="610" customFormat="1">
      <c r="C5135" s="611"/>
      <c r="D5135" s="612"/>
      <c r="E5135" s="613"/>
      <c r="F5135" s="614"/>
      <c r="J5135" s="612"/>
      <c r="N5135" s="668"/>
      <c r="P5135" s="618"/>
      <c r="Q5135" s="618"/>
      <c r="R5135" s="618"/>
      <c r="S5135" s="618"/>
      <c r="T5135" s="618"/>
      <c r="U5135" s="618"/>
      <c r="V5135" s="618"/>
      <c r="W5135" s="618"/>
      <c r="X5135" s="618"/>
      <c r="Y5135" s="618"/>
      <c r="Z5135" s="618"/>
      <c r="AC5135" s="619"/>
      <c r="AD5135" s="620"/>
      <c r="AJ5135" s="668"/>
      <c r="AO5135" s="612"/>
      <c r="AP5135" s="612"/>
      <c r="AY5135" s="623"/>
      <c r="BD5135" s="611"/>
      <c r="BG5135" s="624"/>
      <c r="BH5135" s="625"/>
      <c r="BI5135" s="672"/>
      <c r="BO5135" s="612"/>
      <c r="BY5135" s="669"/>
      <c r="CA5135" s="669"/>
    </row>
    <row r="5136" spans="3:79" s="610" customFormat="1">
      <c r="C5136" s="611"/>
      <c r="D5136" s="612"/>
      <c r="E5136" s="613"/>
      <c r="F5136" s="614"/>
      <c r="J5136" s="612"/>
      <c r="N5136" s="668"/>
      <c r="P5136" s="618"/>
      <c r="Q5136" s="618"/>
      <c r="R5136" s="618"/>
      <c r="S5136" s="618"/>
      <c r="T5136" s="618"/>
      <c r="U5136" s="618"/>
      <c r="V5136" s="618"/>
      <c r="W5136" s="618"/>
      <c r="X5136" s="618"/>
      <c r="Y5136" s="618"/>
      <c r="Z5136" s="618"/>
      <c r="AC5136" s="619"/>
      <c r="AD5136" s="620"/>
      <c r="AJ5136" s="668"/>
      <c r="AO5136" s="612"/>
      <c r="AP5136" s="612"/>
      <c r="AY5136" s="623"/>
      <c r="BD5136" s="611"/>
      <c r="BG5136" s="624"/>
      <c r="BH5136" s="625"/>
      <c r="BI5136" s="672"/>
      <c r="BO5136" s="612"/>
      <c r="BY5136" s="669"/>
      <c r="CA5136" s="669"/>
    </row>
    <row r="5137" spans="3:79" s="610" customFormat="1">
      <c r="C5137" s="611"/>
      <c r="D5137" s="612"/>
      <c r="E5137" s="613"/>
      <c r="F5137" s="614"/>
      <c r="J5137" s="612"/>
      <c r="N5137" s="668"/>
      <c r="P5137" s="618"/>
      <c r="Q5137" s="618"/>
      <c r="R5137" s="618"/>
      <c r="S5137" s="618"/>
      <c r="T5137" s="618"/>
      <c r="U5137" s="618"/>
      <c r="V5137" s="618"/>
      <c r="W5137" s="618"/>
      <c r="X5137" s="618"/>
      <c r="Y5137" s="618"/>
      <c r="Z5137" s="618"/>
      <c r="AC5137" s="619"/>
      <c r="AD5137" s="620"/>
      <c r="AJ5137" s="668"/>
      <c r="AO5137" s="612"/>
      <c r="AP5137" s="612"/>
      <c r="AY5137" s="623"/>
      <c r="BD5137" s="611"/>
      <c r="BG5137" s="624"/>
      <c r="BH5137" s="625"/>
      <c r="BI5137" s="672"/>
      <c r="BO5137" s="612"/>
      <c r="BY5137" s="669"/>
      <c r="CA5137" s="669"/>
    </row>
    <row r="5138" spans="3:79" s="610" customFormat="1">
      <c r="C5138" s="611"/>
      <c r="D5138" s="612"/>
      <c r="E5138" s="613"/>
      <c r="F5138" s="614"/>
      <c r="J5138" s="612"/>
      <c r="N5138" s="668"/>
      <c r="P5138" s="618"/>
      <c r="Q5138" s="618"/>
      <c r="R5138" s="618"/>
      <c r="S5138" s="618"/>
      <c r="T5138" s="618"/>
      <c r="U5138" s="618"/>
      <c r="V5138" s="618"/>
      <c r="W5138" s="618"/>
      <c r="X5138" s="618"/>
      <c r="Y5138" s="618"/>
      <c r="Z5138" s="618"/>
      <c r="AC5138" s="619"/>
      <c r="AD5138" s="620"/>
      <c r="AJ5138" s="668"/>
      <c r="AO5138" s="612"/>
      <c r="AP5138" s="612"/>
      <c r="AY5138" s="623"/>
      <c r="BD5138" s="611"/>
      <c r="BG5138" s="624"/>
      <c r="BH5138" s="625"/>
      <c r="BI5138" s="672"/>
      <c r="BO5138" s="612"/>
      <c r="BY5138" s="669"/>
      <c r="CA5138" s="669"/>
    </row>
    <row r="5139" spans="3:79" s="610" customFormat="1">
      <c r="C5139" s="611"/>
      <c r="D5139" s="612"/>
      <c r="E5139" s="613"/>
      <c r="F5139" s="614"/>
      <c r="J5139" s="612"/>
      <c r="N5139" s="668"/>
      <c r="P5139" s="618"/>
      <c r="Q5139" s="618"/>
      <c r="R5139" s="618"/>
      <c r="S5139" s="618"/>
      <c r="T5139" s="618"/>
      <c r="U5139" s="618"/>
      <c r="V5139" s="618"/>
      <c r="W5139" s="618"/>
      <c r="X5139" s="618"/>
      <c r="Y5139" s="618"/>
      <c r="Z5139" s="618"/>
      <c r="AC5139" s="619"/>
      <c r="AD5139" s="620"/>
      <c r="AJ5139" s="668"/>
      <c r="AO5139" s="612"/>
      <c r="AP5139" s="612"/>
      <c r="AY5139" s="623"/>
      <c r="BD5139" s="611"/>
      <c r="BG5139" s="624"/>
      <c r="BH5139" s="625"/>
      <c r="BI5139" s="672"/>
      <c r="BO5139" s="612"/>
      <c r="BY5139" s="669"/>
      <c r="CA5139" s="669"/>
    </row>
    <row r="5140" spans="3:79" s="610" customFormat="1">
      <c r="C5140" s="611"/>
      <c r="D5140" s="612"/>
      <c r="E5140" s="613"/>
      <c r="F5140" s="614"/>
      <c r="J5140" s="612"/>
      <c r="N5140" s="668"/>
      <c r="P5140" s="618"/>
      <c r="Q5140" s="618"/>
      <c r="R5140" s="618"/>
      <c r="S5140" s="618"/>
      <c r="T5140" s="618"/>
      <c r="U5140" s="618"/>
      <c r="V5140" s="618"/>
      <c r="W5140" s="618"/>
      <c r="X5140" s="618"/>
      <c r="Y5140" s="618"/>
      <c r="Z5140" s="618"/>
      <c r="AC5140" s="619"/>
      <c r="AD5140" s="620"/>
      <c r="AJ5140" s="668"/>
      <c r="AO5140" s="612"/>
      <c r="AP5140" s="612"/>
      <c r="AY5140" s="623"/>
      <c r="BD5140" s="611"/>
      <c r="BG5140" s="624"/>
      <c r="BH5140" s="625"/>
      <c r="BI5140" s="672"/>
      <c r="BO5140" s="612"/>
      <c r="BY5140" s="669"/>
      <c r="CA5140" s="669"/>
    </row>
    <row r="5141" spans="3:79" s="610" customFormat="1">
      <c r="C5141" s="611"/>
      <c r="D5141" s="612"/>
      <c r="E5141" s="613"/>
      <c r="F5141" s="614"/>
      <c r="J5141" s="612"/>
      <c r="N5141" s="668"/>
      <c r="P5141" s="618"/>
      <c r="Q5141" s="618"/>
      <c r="R5141" s="618"/>
      <c r="S5141" s="618"/>
      <c r="T5141" s="618"/>
      <c r="U5141" s="618"/>
      <c r="V5141" s="618"/>
      <c r="W5141" s="618"/>
      <c r="X5141" s="618"/>
      <c r="Y5141" s="618"/>
      <c r="Z5141" s="618"/>
      <c r="AC5141" s="619"/>
      <c r="AD5141" s="620"/>
      <c r="AJ5141" s="668"/>
      <c r="AO5141" s="612"/>
      <c r="AP5141" s="612"/>
      <c r="AY5141" s="623"/>
      <c r="BD5141" s="611"/>
      <c r="BG5141" s="624"/>
      <c r="BH5141" s="625"/>
      <c r="BI5141" s="672"/>
      <c r="BO5141" s="612"/>
      <c r="BY5141" s="669"/>
      <c r="CA5141" s="669"/>
    </row>
    <row r="5142" spans="3:79" s="610" customFormat="1">
      <c r="C5142" s="611"/>
      <c r="D5142" s="612"/>
      <c r="E5142" s="613"/>
      <c r="F5142" s="614"/>
      <c r="J5142" s="612"/>
      <c r="N5142" s="668"/>
      <c r="P5142" s="618"/>
      <c r="Q5142" s="618"/>
      <c r="R5142" s="618"/>
      <c r="S5142" s="618"/>
      <c r="T5142" s="618"/>
      <c r="U5142" s="618"/>
      <c r="V5142" s="618"/>
      <c r="W5142" s="618"/>
      <c r="X5142" s="618"/>
      <c r="Y5142" s="618"/>
      <c r="Z5142" s="618"/>
      <c r="AC5142" s="619"/>
      <c r="AD5142" s="620"/>
      <c r="AJ5142" s="668"/>
      <c r="AO5142" s="612"/>
      <c r="AP5142" s="612"/>
      <c r="AY5142" s="623"/>
      <c r="BD5142" s="611"/>
      <c r="BG5142" s="624"/>
      <c r="BH5142" s="625"/>
      <c r="BI5142" s="672"/>
      <c r="BO5142" s="612"/>
      <c r="BY5142" s="669"/>
      <c r="CA5142" s="669"/>
    </row>
    <row r="5143" spans="3:79" s="610" customFormat="1">
      <c r="C5143" s="611"/>
      <c r="D5143" s="612"/>
      <c r="E5143" s="613"/>
      <c r="F5143" s="614"/>
      <c r="J5143" s="612"/>
      <c r="N5143" s="668"/>
      <c r="P5143" s="618"/>
      <c r="Q5143" s="618"/>
      <c r="R5143" s="618"/>
      <c r="S5143" s="618"/>
      <c r="T5143" s="618"/>
      <c r="U5143" s="618"/>
      <c r="V5143" s="618"/>
      <c r="W5143" s="618"/>
      <c r="X5143" s="618"/>
      <c r="Y5143" s="618"/>
      <c r="Z5143" s="618"/>
      <c r="AC5143" s="619"/>
      <c r="AD5143" s="620"/>
      <c r="AJ5143" s="668"/>
      <c r="AO5143" s="612"/>
      <c r="AP5143" s="612"/>
      <c r="AY5143" s="623"/>
      <c r="BD5143" s="611"/>
      <c r="BG5143" s="624"/>
      <c r="BH5143" s="625"/>
      <c r="BI5143" s="672"/>
      <c r="BO5143" s="612"/>
      <c r="BY5143" s="669"/>
      <c r="CA5143" s="669"/>
    </row>
    <row r="5144" spans="3:79" s="610" customFormat="1">
      <c r="C5144" s="611"/>
      <c r="D5144" s="612"/>
      <c r="E5144" s="613"/>
      <c r="F5144" s="614"/>
      <c r="J5144" s="612"/>
      <c r="N5144" s="668"/>
      <c r="P5144" s="618"/>
      <c r="Q5144" s="618"/>
      <c r="R5144" s="618"/>
      <c r="S5144" s="618"/>
      <c r="T5144" s="618"/>
      <c r="U5144" s="618"/>
      <c r="V5144" s="618"/>
      <c r="W5144" s="618"/>
      <c r="X5144" s="618"/>
      <c r="Y5144" s="618"/>
      <c r="Z5144" s="618"/>
      <c r="AC5144" s="619"/>
      <c r="AD5144" s="620"/>
      <c r="AJ5144" s="668"/>
      <c r="AO5144" s="612"/>
      <c r="AP5144" s="612"/>
      <c r="AY5144" s="623"/>
      <c r="BD5144" s="611"/>
      <c r="BG5144" s="624"/>
      <c r="BH5144" s="625"/>
      <c r="BI5144" s="672"/>
      <c r="BO5144" s="612"/>
      <c r="BY5144" s="669"/>
      <c r="CA5144" s="669"/>
    </row>
    <row r="5145" spans="3:79" s="610" customFormat="1">
      <c r="C5145" s="611"/>
      <c r="D5145" s="612"/>
      <c r="E5145" s="613"/>
      <c r="F5145" s="614"/>
      <c r="J5145" s="612"/>
      <c r="N5145" s="668"/>
      <c r="P5145" s="618"/>
      <c r="Q5145" s="618"/>
      <c r="R5145" s="618"/>
      <c r="S5145" s="618"/>
      <c r="T5145" s="618"/>
      <c r="U5145" s="618"/>
      <c r="V5145" s="618"/>
      <c r="W5145" s="618"/>
      <c r="X5145" s="618"/>
      <c r="Y5145" s="618"/>
      <c r="Z5145" s="618"/>
      <c r="AC5145" s="619"/>
      <c r="AD5145" s="620"/>
      <c r="AJ5145" s="668"/>
      <c r="AO5145" s="612"/>
      <c r="AP5145" s="612"/>
      <c r="AY5145" s="623"/>
      <c r="BD5145" s="611"/>
      <c r="BG5145" s="624"/>
      <c r="BH5145" s="625"/>
      <c r="BI5145" s="672"/>
      <c r="BO5145" s="612"/>
      <c r="BY5145" s="669"/>
      <c r="CA5145" s="669"/>
    </row>
    <row r="5146" spans="3:79" s="610" customFormat="1">
      <c r="C5146" s="611"/>
      <c r="D5146" s="612"/>
      <c r="E5146" s="613"/>
      <c r="F5146" s="614"/>
      <c r="J5146" s="612"/>
      <c r="N5146" s="668"/>
      <c r="P5146" s="618"/>
      <c r="Q5146" s="618"/>
      <c r="R5146" s="618"/>
      <c r="S5146" s="618"/>
      <c r="T5146" s="618"/>
      <c r="U5146" s="618"/>
      <c r="V5146" s="618"/>
      <c r="W5146" s="618"/>
      <c r="X5146" s="618"/>
      <c r="Y5146" s="618"/>
      <c r="Z5146" s="618"/>
      <c r="AC5146" s="619"/>
      <c r="AD5146" s="620"/>
      <c r="AJ5146" s="668"/>
      <c r="AO5146" s="612"/>
      <c r="AP5146" s="612"/>
      <c r="AY5146" s="623"/>
      <c r="BD5146" s="611"/>
      <c r="BG5146" s="624"/>
      <c r="BH5146" s="625"/>
      <c r="BI5146" s="672"/>
      <c r="BO5146" s="612"/>
      <c r="BY5146" s="669"/>
      <c r="CA5146" s="669"/>
    </row>
    <row r="5147" spans="3:79" s="610" customFormat="1">
      <c r="C5147" s="611"/>
      <c r="D5147" s="612"/>
      <c r="E5147" s="613"/>
      <c r="F5147" s="614"/>
      <c r="J5147" s="612"/>
      <c r="N5147" s="668"/>
      <c r="P5147" s="618"/>
      <c r="Q5147" s="618"/>
      <c r="R5147" s="618"/>
      <c r="S5147" s="618"/>
      <c r="T5147" s="618"/>
      <c r="U5147" s="618"/>
      <c r="V5147" s="618"/>
      <c r="W5147" s="618"/>
      <c r="X5147" s="618"/>
      <c r="Y5147" s="618"/>
      <c r="Z5147" s="618"/>
      <c r="AC5147" s="619"/>
      <c r="AD5147" s="620"/>
      <c r="AJ5147" s="668"/>
      <c r="AO5147" s="612"/>
      <c r="AP5147" s="612"/>
      <c r="AY5147" s="623"/>
      <c r="BD5147" s="611"/>
      <c r="BG5147" s="624"/>
      <c r="BH5147" s="625"/>
      <c r="BI5147" s="672"/>
      <c r="BO5147" s="612"/>
      <c r="BY5147" s="669"/>
      <c r="CA5147" s="669"/>
    </row>
    <row r="5148" spans="3:79" s="610" customFormat="1">
      <c r="C5148" s="611"/>
      <c r="D5148" s="612"/>
      <c r="E5148" s="613"/>
      <c r="F5148" s="614"/>
      <c r="J5148" s="612"/>
      <c r="N5148" s="668"/>
      <c r="P5148" s="618"/>
      <c r="Q5148" s="618"/>
      <c r="R5148" s="618"/>
      <c r="S5148" s="618"/>
      <c r="T5148" s="618"/>
      <c r="U5148" s="618"/>
      <c r="V5148" s="618"/>
      <c r="W5148" s="618"/>
      <c r="X5148" s="618"/>
      <c r="Y5148" s="618"/>
      <c r="Z5148" s="618"/>
      <c r="AC5148" s="619"/>
      <c r="AD5148" s="620"/>
      <c r="AJ5148" s="668"/>
      <c r="AO5148" s="612"/>
      <c r="AP5148" s="612"/>
      <c r="AY5148" s="623"/>
      <c r="BD5148" s="611"/>
      <c r="BG5148" s="624"/>
      <c r="BH5148" s="625"/>
      <c r="BI5148" s="672"/>
      <c r="BO5148" s="612"/>
      <c r="BY5148" s="669"/>
      <c r="CA5148" s="669"/>
    </row>
    <row r="5149" spans="3:79" s="610" customFormat="1">
      <c r="C5149" s="611"/>
      <c r="D5149" s="612"/>
      <c r="E5149" s="613"/>
      <c r="F5149" s="614"/>
      <c r="J5149" s="612"/>
      <c r="N5149" s="668"/>
      <c r="P5149" s="618"/>
      <c r="Q5149" s="618"/>
      <c r="R5149" s="618"/>
      <c r="S5149" s="618"/>
      <c r="T5149" s="618"/>
      <c r="U5149" s="618"/>
      <c r="V5149" s="618"/>
      <c r="W5149" s="618"/>
      <c r="X5149" s="618"/>
      <c r="Y5149" s="618"/>
      <c r="Z5149" s="618"/>
      <c r="AC5149" s="619"/>
      <c r="AD5149" s="620"/>
      <c r="AJ5149" s="668"/>
      <c r="AO5149" s="612"/>
      <c r="AP5149" s="612"/>
      <c r="AY5149" s="623"/>
      <c r="BD5149" s="611"/>
      <c r="BG5149" s="624"/>
      <c r="BH5149" s="625"/>
      <c r="BI5149" s="672"/>
      <c r="BO5149" s="612"/>
      <c r="BY5149" s="669"/>
      <c r="CA5149" s="669"/>
    </row>
    <row r="5150" spans="3:79" s="610" customFormat="1">
      <c r="C5150" s="611"/>
      <c r="D5150" s="612"/>
      <c r="E5150" s="613"/>
      <c r="F5150" s="614"/>
      <c r="J5150" s="612"/>
      <c r="N5150" s="668"/>
      <c r="P5150" s="618"/>
      <c r="Q5150" s="618"/>
      <c r="R5150" s="618"/>
      <c r="S5150" s="618"/>
      <c r="T5150" s="618"/>
      <c r="U5150" s="618"/>
      <c r="V5150" s="618"/>
      <c r="W5150" s="618"/>
      <c r="X5150" s="618"/>
      <c r="Y5150" s="618"/>
      <c r="Z5150" s="618"/>
      <c r="AC5150" s="619"/>
      <c r="AD5150" s="620"/>
      <c r="AJ5150" s="668"/>
      <c r="AO5150" s="612"/>
      <c r="AP5150" s="612"/>
      <c r="AY5150" s="623"/>
      <c r="BD5150" s="611"/>
      <c r="BG5150" s="624"/>
      <c r="BH5150" s="625"/>
      <c r="BI5150" s="672"/>
      <c r="BO5150" s="612"/>
      <c r="BY5150" s="669"/>
      <c r="CA5150" s="669"/>
    </row>
    <row r="5151" spans="3:79" s="610" customFormat="1">
      <c r="C5151" s="611"/>
      <c r="D5151" s="612"/>
      <c r="E5151" s="613"/>
      <c r="F5151" s="614"/>
      <c r="J5151" s="612"/>
      <c r="N5151" s="668"/>
      <c r="P5151" s="618"/>
      <c r="Q5151" s="618"/>
      <c r="R5151" s="618"/>
      <c r="S5151" s="618"/>
      <c r="T5151" s="618"/>
      <c r="U5151" s="618"/>
      <c r="V5151" s="618"/>
      <c r="W5151" s="618"/>
      <c r="X5151" s="618"/>
      <c r="Y5151" s="618"/>
      <c r="Z5151" s="618"/>
      <c r="AC5151" s="619"/>
      <c r="AD5151" s="620"/>
      <c r="AJ5151" s="668"/>
      <c r="AO5151" s="612"/>
      <c r="AP5151" s="612"/>
      <c r="AY5151" s="623"/>
      <c r="BD5151" s="611"/>
      <c r="BG5151" s="624"/>
      <c r="BH5151" s="625"/>
      <c r="BI5151" s="672"/>
      <c r="BO5151" s="612"/>
      <c r="BY5151" s="669"/>
      <c r="CA5151" s="669"/>
    </row>
    <row r="5152" spans="3:79" s="610" customFormat="1">
      <c r="C5152" s="611"/>
      <c r="D5152" s="612"/>
      <c r="E5152" s="613"/>
      <c r="F5152" s="614"/>
      <c r="J5152" s="612"/>
      <c r="N5152" s="668"/>
      <c r="P5152" s="618"/>
      <c r="Q5152" s="618"/>
      <c r="R5152" s="618"/>
      <c r="S5152" s="618"/>
      <c r="T5152" s="618"/>
      <c r="U5152" s="618"/>
      <c r="V5152" s="618"/>
      <c r="W5152" s="618"/>
      <c r="X5152" s="618"/>
      <c r="Y5152" s="618"/>
      <c r="Z5152" s="618"/>
      <c r="AC5152" s="619"/>
      <c r="AD5152" s="620"/>
      <c r="AJ5152" s="668"/>
      <c r="AO5152" s="612"/>
      <c r="AP5152" s="612"/>
      <c r="AY5152" s="623"/>
      <c r="BD5152" s="611"/>
      <c r="BG5152" s="624"/>
      <c r="BH5152" s="625"/>
      <c r="BI5152" s="672"/>
      <c r="BO5152" s="612"/>
      <c r="BY5152" s="669"/>
      <c r="CA5152" s="669"/>
    </row>
    <row r="5153" spans="3:79" s="610" customFormat="1">
      <c r="C5153" s="611"/>
      <c r="D5153" s="612"/>
      <c r="E5153" s="613"/>
      <c r="F5153" s="614"/>
      <c r="J5153" s="612"/>
      <c r="N5153" s="668"/>
      <c r="P5153" s="618"/>
      <c r="Q5153" s="618"/>
      <c r="R5153" s="618"/>
      <c r="S5153" s="618"/>
      <c r="T5153" s="618"/>
      <c r="U5153" s="618"/>
      <c r="V5153" s="618"/>
      <c r="W5153" s="618"/>
      <c r="X5153" s="618"/>
      <c r="Y5153" s="618"/>
      <c r="Z5153" s="618"/>
      <c r="AC5153" s="619"/>
      <c r="AD5153" s="620"/>
      <c r="AJ5153" s="668"/>
      <c r="AO5153" s="612"/>
      <c r="AP5153" s="612"/>
      <c r="AY5153" s="623"/>
      <c r="BD5153" s="611"/>
      <c r="BG5153" s="624"/>
      <c r="BH5153" s="625"/>
      <c r="BI5153" s="672"/>
      <c r="BO5153" s="612"/>
      <c r="BY5153" s="669"/>
      <c r="CA5153" s="669"/>
    </row>
    <row r="5154" spans="3:79" s="610" customFormat="1">
      <c r="C5154" s="611"/>
      <c r="D5154" s="612"/>
      <c r="E5154" s="613"/>
      <c r="F5154" s="614"/>
      <c r="J5154" s="612"/>
      <c r="N5154" s="668"/>
      <c r="P5154" s="618"/>
      <c r="Q5154" s="618"/>
      <c r="R5154" s="618"/>
      <c r="S5154" s="618"/>
      <c r="T5154" s="618"/>
      <c r="U5154" s="618"/>
      <c r="V5154" s="618"/>
      <c r="W5154" s="618"/>
      <c r="X5154" s="618"/>
      <c r="Y5154" s="618"/>
      <c r="Z5154" s="618"/>
      <c r="AC5154" s="619"/>
      <c r="AD5154" s="620"/>
      <c r="AJ5154" s="668"/>
      <c r="AO5154" s="612"/>
      <c r="AP5154" s="612"/>
      <c r="AY5154" s="623"/>
      <c r="BD5154" s="611"/>
      <c r="BG5154" s="624"/>
      <c r="BH5154" s="625"/>
      <c r="BI5154" s="672"/>
      <c r="BO5154" s="612"/>
      <c r="BY5154" s="669"/>
      <c r="CA5154" s="669"/>
    </row>
    <row r="5155" spans="3:79" s="610" customFormat="1">
      <c r="C5155" s="611"/>
      <c r="D5155" s="612"/>
      <c r="E5155" s="613"/>
      <c r="F5155" s="614"/>
      <c r="J5155" s="612"/>
      <c r="N5155" s="668"/>
      <c r="P5155" s="618"/>
      <c r="Q5155" s="618"/>
      <c r="R5155" s="618"/>
      <c r="S5155" s="618"/>
      <c r="T5155" s="618"/>
      <c r="U5155" s="618"/>
      <c r="V5155" s="618"/>
      <c r="W5155" s="618"/>
      <c r="X5155" s="618"/>
      <c r="Y5155" s="618"/>
      <c r="Z5155" s="618"/>
      <c r="AC5155" s="619"/>
      <c r="AD5155" s="620"/>
      <c r="AJ5155" s="668"/>
      <c r="AO5155" s="612"/>
      <c r="AP5155" s="612"/>
      <c r="AY5155" s="623"/>
      <c r="BD5155" s="611"/>
      <c r="BG5155" s="624"/>
      <c r="BH5155" s="625"/>
      <c r="BI5155" s="672"/>
      <c r="BO5155" s="612"/>
      <c r="BY5155" s="669"/>
      <c r="CA5155" s="669"/>
    </row>
    <row r="5156" spans="3:79" s="610" customFormat="1">
      <c r="C5156" s="611"/>
      <c r="D5156" s="612"/>
      <c r="E5156" s="613"/>
      <c r="F5156" s="614"/>
      <c r="J5156" s="612"/>
      <c r="N5156" s="668"/>
      <c r="P5156" s="618"/>
      <c r="Q5156" s="618"/>
      <c r="R5156" s="618"/>
      <c r="S5156" s="618"/>
      <c r="T5156" s="618"/>
      <c r="U5156" s="618"/>
      <c r="V5156" s="618"/>
      <c r="W5156" s="618"/>
      <c r="X5156" s="618"/>
      <c r="Y5156" s="618"/>
      <c r="Z5156" s="618"/>
      <c r="AC5156" s="619"/>
      <c r="AD5156" s="620"/>
      <c r="AJ5156" s="668"/>
      <c r="AO5156" s="612"/>
      <c r="AP5156" s="612"/>
      <c r="AY5156" s="623"/>
      <c r="BD5156" s="611"/>
      <c r="BG5156" s="624"/>
      <c r="BH5156" s="625"/>
      <c r="BI5156" s="672"/>
      <c r="BO5156" s="612"/>
      <c r="BY5156" s="669"/>
      <c r="CA5156" s="669"/>
    </row>
    <row r="5157" spans="3:79" s="610" customFormat="1">
      <c r="C5157" s="611"/>
      <c r="D5157" s="612"/>
      <c r="E5157" s="613"/>
      <c r="F5157" s="614"/>
      <c r="J5157" s="612"/>
      <c r="N5157" s="668"/>
      <c r="P5157" s="618"/>
      <c r="Q5157" s="618"/>
      <c r="R5157" s="618"/>
      <c r="S5157" s="618"/>
      <c r="T5157" s="618"/>
      <c r="U5157" s="618"/>
      <c r="V5157" s="618"/>
      <c r="W5157" s="618"/>
      <c r="X5157" s="618"/>
      <c r="Y5157" s="618"/>
      <c r="Z5157" s="618"/>
      <c r="AC5157" s="619"/>
      <c r="AD5157" s="620"/>
      <c r="AJ5157" s="668"/>
      <c r="AO5157" s="612"/>
      <c r="AP5157" s="612"/>
      <c r="AY5157" s="623"/>
      <c r="BD5157" s="611"/>
      <c r="BG5157" s="624"/>
      <c r="BH5157" s="625"/>
      <c r="BI5157" s="672"/>
      <c r="BO5157" s="612"/>
      <c r="BY5157" s="669"/>
      <c r="CA5157" s="669"/>
    </row>
    <row r="5158" spans="3:79" s="610" customFormat="1">
      <c r="C5158" s="611"/>
      <c r="D5158" s="612"/>
      <c r="E5158" s="613"/>
      <c r="F5158" s="614"/>
      <c r="J5158" s="612"/>
      <c r="N5158" s="668"/>
      <c r="P5158" s="618"/>
      <c r="Q5158" s="618"/>
      <c r="R5158" s="618"/>
      <c r="S5158" s="618"/>
      <c r="T5158" s="618"/>
      <c r="U5158" s="618"/>
      <c r="V5158" s="618"/>
      <c r="W5158" s="618"/>
      <c r="X5158" s="618"/>
      <c r="Y5158" s="618"/>
      <c r="Z5158" s="618"/>
      <c r="AC5158" s="619"/>
      <c r="AD5158" s="620"/>
      <c r="AJ5158" s="668"/>
      <c r="AO5158" s="612"/>
      <c r="AP5158" s="612"/>
      <c r="AY5158" s="623"/>
      <c r="BD5158" s="611"/>
      <c r="BG5158" s="624"/>
      <c r="BH5158" s="625"/>
      <c r="BI5158" s="672"/>
      <c r="BO5158" s="612"/>
      <c r="BY5158" s="669"/>
      <c r="CA5158" s="669"/>
    </row>
    <row r="5159" spans="3:79" s="610" customFormat="1">
      <c r="C5159" s="611"/>
      <c r="D5159" s="612"/>
      <c r="E5159" s="613"/>
      <c r="F5159" s="614"/>
      <c r="J5159" s="612"/>
      <c r="N5159" s="668"/>
      <c r="P5159" s="618"/>
      <c r="Q5159" s="618"/>
      <c r="R5159" s="618"/>
      <c r="S5159" s="618"/>
      <c r="T5159" s="618"/>
      <c r="U5159" s="618"/>
      <c r="V5159" s="618"/>
      <c r="W5159" s="618"/>
      <c r="X5159" s="618"/>
      <c r="Y5159" s="618"/>
      <c r="Z5159" s="618"/>
      <c r="AC5159" s="619"/>
      <c r="AD5159" s="620"/>
      <c r="AJ5159" s="668"/>
      <c r="AO5159" s="612"/>
      <c r="AP5159" s="612"/>
      <c r="AY5159" s="623"/>
      <c r="BD5159" s="611"/>
      <c r="BG5159" s="624"/>
      <c r="BH5159" s="625"/>
      <c r="BI5159" s="672"/>
      <c r="BO5159" s="612"/>
      <c r="BY5159" s="669"/>
      <c r="CA5159" s="669"/>
    </row>
    <row r="5160" spans="3:79" s="610" customFormat="1">
      <c r="C5160" s="611"/>
      <c r="D5160" s="612"/>
      <c r="E5160" s="613"/>
      <c r="F5160" s="614"/>
      <c r="J5160" s="612"/>
      <c r="N5160" s="668"/>
      <c r="P5160" s="618"/>
      <c r="Q5160" s="618"/>
      <c r="R5160" s="618"/>
      <c r="S5160" s="618"/>
      <c r="T5160" s="618"/>
      <c r="U5160" s="618"/>
      <c r="V5160" s="618"/>
      <c r="W5160" s="618"/>
      <c r="X5160" s="618"/>
      <c r="Y5160" s="618"/>
      <c r="Z5160" s="618"/>
      <c r="AC5160" s="619"/>
      <c r="AD5160" s="620"/>
      <c r="AJ5160" s="668"/>
      <c r="AO5160" s="612"/>
      <c r="AP5160" s="612"/>
      <c r="AY5160" s="623"/>
      <c r="BD5160" s="611"/>
      <c r="BG5160" s="624"/>
      <c r="BH5160" s="625"/>
      <c r="BI5160" s="672"/>
      <c r="BO5160" s="612"/>
      <c r="BY5160" s="669"/>
      <c r="CA5160" s="669"/>
    </row>
    <row r="5161" spans="3:79" s="610" customFormat="1">
      <c r="C5161" s="611"/>
      <c r="D5161" s="612"/>
      <c r="E5161" s="613"/>
      <c r="F5161" s="614"/>
      <c r="J5161" s="612"/>
      <c r="N5161" s="668"/>
      <c r="P5161" s="618"/>
      <c r="Q5161" s="618"/>
      <c r="R5161" s="618"/>
      <c r="S5161" s="618"/>
      <c r="T5161" s="618"/>
      <c r="U5161" s="618"/>
      <c r="V5161" s="618"/>
      <c r="W5161" s="618"/>
      <c r="X5161" s="618"/>
      <c r="Y5161" s="618"/>
      <c r="Z5161" s="618"/>
      <c r="AC5161" s="619"/>
      <c r="AD5161" s="620"/>
      <c r="AJ5161" s="668"/>
      <c r="AO5161" s="612"/>
      <c r="AP5161" s="612"/>
      <c r="AY5161" s="623"/>
      <c r="BD5161" s="611"/>
      <c r="BG5161" s="624"/>
      <c r="BH5161" s="625"/>
      <c r="BI5161" s="672"/>
      <c r="BO5161" s="612"/>
      <c r="BY5161" s="669"/>
      <c r="CA5161" s="669"/>
    </row>
    <row r="5162" spans="3:79" s="610" customFormat="1">
      <c r="C5162" s="611"/>
      <c r="D5162" s="612"/>
      <c r="E5162" s="613"/>
      <c r="F5162" s="614"/>
      <c r="J5162" s="612"/>
      <c r="N5162" s="668"/>
      <c r="P5162" s="618"/>
      <c r="Q5162" s="618"/>
      <c r="R5162" s="618"/>
      <c r="S5162" s="618"/>
      <c r="T5162" s="618"/>
      <c r="U5162" s="618"/>
      <c r="V5162" s="618"/>
      <c r="W5162" s="618"/>
      <c r="X5162" s="618"/>
      <c r="Y5162" s="618"/>
      <c r="Z5162" s="618"/>
      <c r="AC5162" s="619"/>
      <c r="AD5162" s="620"/>
      <c r="AJ5162" s="668"/>
      <c r="AO5162" s="612"/>
      <c r="AP5162" s="612"/>
      <c r="AY5162" s="623"/>
      <c r="BD5162" s="611"/>
      <c r="BG5162" s="624"/>
      <c r="BH5162" s="625"/>
      <c r="BI5162" s="672"/>
      <c r="BO5162" s="612"/>
      <c r="BY5162" s="669"/>
      <c r="CA5162" s="669"/>
    </row>
    <row r="5163" spans="3:79" s="610" customFormat="1">
      <c r="C5163" s="611"/>
      <c r="D5163" s="612"/>
      <c r="E5163" s="613"/>
      <c r="F5163" s="614"/>
      <c r="J5163" s="612"/>
      <c r="N5163" s="668"/>
      <c r="P5163" s="618"/>
      <c r="Q5163" s="618"/>
      <c r="R5163" s="618"/>
      <c r="S5163" s="618"/>
      <c r="T5163" s="618"/>
      <c r="U5163" s="618"/>
      <c r="V5163" s="618"/>
      <c r="W5163" s="618"/>
      <c r="X5163" s="618"/>
      <c r="Y5163" s="618"/>
      <c r="Z5163" s="618"/>
      <c r="AC5163" s="619"/>
      <c r="AD5163" s="620"/>
      <c r="AJ5163" s="668"/>
      <c r="AO5163" s="612"/>
      <c r="AP5163" s="612"/>
      <c r="AY5163" s="623"/>
      <c r="BD5163" s="611"/>
      <c r="BG5163" s="624"/>
      <c r="BH5163" s="625"/>
      <c r="BI5163" s="672"/>
      <c r="BO5163" s="612"/>
      <c r="BY5163" s="669"/>
      <c r="CA5163" s="669"/>
    </row>
    <row r="5164" spans="3:79" s="610" customFormat="1">
      <c r="C5164" s="611"/>
      <c r="D5164" s="612"/>
      <c r="E5164" s="613"/>
      <c r="F5164" s="614"/>
      <c r="J5164" s="612"/>
      <c r="N5164" s="668"/>
      <c r="P5164" s="618"/>
      <c r="Q5164" s="618"/>
      <c r="R5164" s="618"/>
      <c r="S5164" s="618"/>
      <c r="T5164" s="618"/>
      <c r="U5164" s="618"/>
      <c r="V5164" s="618"/>
      <c r="W5164" s="618"/>
      <c r="X5164" s="618"/>
      <c r="Y5164" s="618"/>
      <c r="Z5164" s="618"/>
      <c r="AC5164" s="619"/>
      <c r="AD5164" s="620"/>
      <c r="AJ5164" s="668"/>
      <c r="AO5164" s="612"/>
      <c r="AP5164" s="612"/>
      <c r="AY5164" s="623"/>
      <c r="BD5164" s="611"/>
      <c r="BG5164" s="624"/>
      <c r="BH5164" s="625"/>
      <c r="BI5164" s="672"/>
      <c r="BO5164" s="612"/>
      <c r="BY5164" s="669"/>
      <c r="CA5164" s="669"/>
    </row>
    <row r="5165" spans="3:79" s="610" customFormat="1">
      <c r="C5165" s="611"/>
      <c r="D5165" s="612"/>
      <c r="E5165" s="613"/>
      <c r="F5165" s="614"/>
      <c r="J5165" s="612"/>
      <c r="N5165" s="668"/>
      <c r="P5165" s="618"/>
      <c r="Q5165" s="618"/>
      <c r="R5165" s="618"/>
      <c r="S5165" s="618"/>
      <c r="T5165" s="618"/>
      <c r="U5165" s="618"/>
      <c r="V5165" s="618"/>
      <c r="W5165" s="618"/>
      <c r="X5165" s="618"/>
      <c r="Y5165" s="618"/>
      <c r="Z5165" s="618"/>
      <c r="AC5165" s="619"/>
      <c r="AD5165" s="620"/>
      <c r="AJ5165" s="668"/>
      <c r="AO5165" s="612"/>
      <c r="AP5165" s="612"/>
      <c r="AY5165" s="623"/>
      <c r="BD5165" s="611"/>
      <c r="BG5165" s="624"/>
      <c r="BH5165" s="625"/>
      <c r="BI5165" s="672"/>
      <c r="BO5165" s="612"/>
      <c r="BY5165" s="669"/>
      <c r="CA5165" s="669"/>
    </row>
    <row r="5166" spans="3:79" s="610" customFormat="1">
      <c r="C5166" s="611"/>
      <c r="D5166" s="612"/>
      <c r="E5166" s="613"/>
      <c r="F5166" s="614"/>
      <c r="J5166" s="612"/>
      <c r="N5166" s="668"/>
      <c r="P5166" s="618"/>
      <c r="Q5166" s="618"/>
      <c r="R5166" s="618"/>
      <c r="S5166" s="618"/>
      <c r="T5166" s="618"/>
      <c r="U5166" s="618"/>
      <c r="V5166" s="618"/>
      <c r="W5166" s="618"/>
      <c r="X5166" s="618"/>
      <c r="Y5166" s="618"/>
      <c r="Z5166" s="618"/>
      <c r="AC5166" s="619"/>
      <c r="AD5166" s="620"/>
      <c r="AJ5166" s="668"/>
      <c r="AO5166" s="612"/>
      <c r="AP5166" s="612"/>
      <c r="AY5166" s="623"/>
      <c r="BD5166" s="611"/>
      <c r="BG5166" s="624"/>
      <c r="BH5166" s="625"/>
      <c r="BI5166" s="672"/>
      <c r="BO5166" s="612"/>
      <c r="BY5166" s="669"/>
      <c r="CA5166" s="669"/>
    </row>
    <row r="5167" spans="3:79" s="610" customFormat="1">
      <c r="C5167" s="611"/>
      <c r="D5167" s="612"/>
      <c r="E5167" s="613"/>
      <c r="F5167" s="614"/>
      <c r="J5167" s="612"/>
      <c r="N5167" s="668"/>
      <c r="P5167" s="618"/>
      <c r="Q5167" s="618"/>
      <c r="R5167" s="618"/>
      <c r="S5167" s="618"/>
      <c r="T5167" s="618"/>
      <c r="U5167" s="618"/>
      <c r="V5167" s="618"/>
      <c r="W5167" s="618"/>
      <c r="X5167" s="618"/>
      <c r="Y5167" s="618"/>
      <c r="Z5167" s="618"/>
      <c r="AC5167" s="619"/>
      <c r="AD5167" s="620"/>
      <c r="AJ5167" s="668"/>
      <c r="AO5167" s="612"/>
      <c r="AP5167" s="612"/>
      <c r="AY5167" s="623"/>
      <c r="BD5167" s="611"/>
      <c r="BG5167" s="624"/>
      <c r="BH5167" s="625"/>
      <c r="BI5167" s="672"/>
      <c r="BO5167" s="612"/>
      <c r="BY5167" s="669"/>
      <c r="CA5167" s="669"/>
    </row>
    <row r="5168" spans="3:79" s="610" customFormat="1">
      <c r="C5168" s="611"/>
      <c r="D5168" s="612"/>
      <c r="E5168" s="613"/>
      <c r="F5168" s="614"/>
      <c r="J5168" s="612"/>
      <c r="N5168" s="668"/>
      <c r="P5168" s="618"/>
      <c r="Q5168" s="618"/>
      <c r="R5168" s="618"/>
      <c r="S5168" s="618"/>
      <c r="T5168" s="618"/>
      <c r="U5168" s="618"/>
      <c r="V5168" s="618"/>
      <c r="W5168" s="618"/>
      <c r="X5168" s="618"/>
      <c r="Y5168" s="618"/>
      <c r="Z5168" s="618"/>
      <c r="AC5168" s="619"/>
      <c r="AD5168" s="620"/>
      <c r="AJ5168" s="668"/>
      <c r="AO5168" s="612"/>
      <c r="AP5168" s="612"/>
      <c r="AY5168" s="623"/>
      <c r="BD5168" s="611"/>
      <c r="BG5168" s="624"/>
      <c r="BH5168" s="625"/>
      <c r="BI5168" s="672"/>
      <c r="BO5168" s="612"/>
      <c r="BY5168" s="669"/>
      <c r="CA5168" s="669"/>
    </row>
    <row r="5169" spans="3:79" s="610" customFormat="1">
      <c r="C5169" s="611"/>
      <c r="D5169" s="612"/>
      <c r="E5169" s="613"/>
      <c r="F5169" s="614"/>
      <c r="J5169" s="612"/>
      <c r="N5169" s="668"/>
      <c r="P5169" s="618"/>
      <c r="Q5169" s="618"/>
      <c r="R5169" s="618"/>
      <c r="S5169" s="618"/>
      <c r="T5169" s="618"/>
      <c r="U5169" s="618"/>
      <c r="V5169" s="618"/>
      <c r="W5169" s="618"/>
      <c r="X5169" s="618"/>
      <c r="Y5169" s="618"/>
      <c r="Z5169" s="618"/>
      <c r="AC5169" s="619"/>
      <c r="AD5169" s="620"/>
      <c r="AJ5169" s="668"/>
      <c r="AO5169" s="612"/>
      <c r="AP5169" s="612"/>
      <c r="AY5169" s="623"/>
      <c r="BD5169" s="611"/>
      <c r="BG5169" s="624"/>
      <c r="BH5169" s="625"/>
      <c r="BI5169" s="672"/>
      <c r="BO5169" s="612"/>
      <c r="BY5169" s="669"/>
      <c r="CA5169" s="669"/>
    </row>
    <row r="5170" spans="3:79" s="610" customFormat="1">
      <c r="C5170" s="611"/>
      <c r="D5170" s="612"/>
      <c r="E5170" s="613"/>
      <c r="F5170" s="614"/>
      <c r="J5170" s="612"/>
      <c r="N5170" s="668"/>
      <c r="P5170" s="618"/>
      <c r="Q5170" s="618"/>
      <c r="R5170" s="618"/>
      <c r="S5170" s="618"/>
      <c r="T5170" s="618"/>
      <c r="U5170" s="618"/>
      <c r="V5170" s="618"/>
      <c r="W5170" s="618"/>
      <c r="X5170" s="618"/>
      <c r="Y5170" s="618"/>
      <c r="Z5170" s="618"/>
      <c r="AC5170" s="619"/>
      <c r="AD5170" s="620"/>
      <c r="AJ5170" s="668"/>
      <c r="AO5170" s="612"/>
      <c r="AP5170" s="612"/>
      <c r="AY5170" s="623"/>
      <c r="BD5170" s="611"/>
      <c r="BG5170" s="624"/>
      <c r="BH5170" s="625"/>
      <c r="BI5170" s="672"/>
      <c r="BO5170" s="612"/>
      <c r="BY5170" s="669"/>
      <c r="CA5170" s="669"/>
    </row>
    <row r="5171" spans="3:79" s="610" customFormat="1">
      <c r="C5171" s="611"/>
      <c r="D5171" s="612"/>
      <c r="E5171" s="613"/>
      <c r="F5171" s="614"/>
      <c r="J5171" s="612"/>
      <c r="N5171" s="668"/>
      <c r="P5171" s="618"/>
      <c r="Q5171" s="618"/>
      <c r="R5171" s="618"/>
      <c r="S5171" s="618"/>
      <c r="T5171" s="618"/>
      <c r="U5171" s="618"/>
      <c r="V5171" s="618"/>
      <c r="W5171" s="618"/>
      <c r="X5171" s="618"/>
      <c r="Y5171" s="618"/>
      <c r="Z5171" s="618"/>
      <c r="AC5171" s="619"/>
      <c r="AD5171" s="620"/>
      <c r="AJ5171" s="668"/>
      <c r="AO5171" s="612"/>
      <c r="AP5171" s="612"/>
      <c r="AY5171" s="623"/>
      <c r="BD5171" s="611"/>
      <c r="BG5171" s="624"/>
      <c r="BH5171" s="625"/>
      <c r="BI5171" s="672"/>
      <c r="BO5171" s="612"/>
      <c r="BY5171" s="669"/>
      <c r="CA5171" s="669"/>
    </row>
    <row r="5172" spans="3:79" s="610" customFormat="1">
      <c r="C5172" s="611"/>
      <c r="D5172" s="612"/>
      <c r="E5172" s="613"/>
      <c r="F5172" s="614"/>
      <c r="J5172" s="612"/>
      <c r="N5172" s="668"/>
      <c r="P5172" s="618"/>
      <c r="Q5172" s="618"/>
      <c r="R5172" s="618"/>
      <c r="S5172" s="618"/>
      <c r="T5172" s="618"/>
      <c r="U5172" s="618"/>
      <c r="V5172" s="618"/>
      <c r="W5172" s="618"/>
      <c r="X5172" s="618"/>
      <c r="Y5172" s="618"/>
      <c r="Z5172" s="618"/>
      <c r="AC5172" s="619"/>
      <c r="AD5172" s="620"/>
      <c r="AJ5172" s="668"/>
      <c r="AO5172" s="612"/>
      <c r="AP5172" s="612"/>
      <c r="AY5172" s="623"/>
      <c r="BD5172" s="611"/>
      <c r="BG5172" s="624"/>
      <c r="BH5172" s="625"/>
      <c r="BI5172" s="672"/>
      <c r="BO5172" s="612"/>
      <c r="BY5172" s="669"/>
      <c r="CA5172" s="669"/>
    </row>
    <row r="5173" spans="3:79" s="610" customFormat="1">
      <c r="C5173" s="611"/>
      <c r="D5173" s="612"/>
      <c r="E5173" s="613"/>
      <c r="F5173" s="614"/>
      <c r="J5173" s="612"/>
      <c r="N5173" s="668"/>
      <c r="P5173" s="618"/>
      <c r="Q5173" s="618"/>
      <c r="R5173" s="618"/>
      <c r="S5173" s="618"/>
      <c r="T5173" s="618"/>
      <c r="U5173" s="618"/>
      <c r="V5173" s="618"/>
      <c r="W5173" s="618"/>
      <c r="X5173" s="618"/>
      <c r="Y5173" s="618"/>
      <c r="Z5173" s="618"/>
      <c r="AC5173" s="619"/>
      <c r="AD5173" s="620"/>
      <c r="AJ5173" s="668"/>
      <c r="AO5173" s="612"/>
      <c r="AP5173" s="612"/>
      <c r="AY5173" s="623"/>
      <c r="BD5173" s="611"/>
      <c r="BG5173" s="624"/>
      <c r="BH5173" s="625"/>
      <c r="BI5173" s="672"/>
      <c r="BO5173" s="612"/>
      <c r="BY5173" s="669"/>
      <c r="CA5173" s="669"/>
    </row>
    <row r="5174" spans="3:79" s="610" customFormat="1">
      <c r="C5174" s="611"/>
      <c r="D5174" s="612"/>
      <c r="E5174" s="613"/>
      <c r="F5174" s="614"/>
      <c r="J5174" s="612"/>
      <c r="N5174" s="668"/>
      <c r="P5174" s="618"/>
      <c r="Q5174" s="618"/>
      <c r="R5174" s="618"/>
      <c r="S5174" s="618"/>
      <c r="T5174" s="618"/>
      <c r="U5174" s="618"/>
      <c r="V5174" s="618"/>
      <c r="W5174" s="618"/>
      <c r="X5174" s="618"/>
      <c r="Y5174" s="618"/>
      <c r="Z5174" s="618"/>
      <c r="AC5174" s="619"/>
      <c r="AD5174" s="620"/>
      <c r="AJ5174" s="668"/>
      <c r="AO5174" s="612"/>
      <c r="AP5174" s="612"/>
      <c r="AY5174" s="623"/>
      <c r="BD5174" s="611"/>
      <c r="BG5174" s="624"/>
      <c r="BH5174" s="625"/>
      <c r="BI5174" s="672"/>
      <c r="BO5174" s="612"/>
      <c r="BY5174" s="669"/>
      <c r="CA5174" s="669"/>
    </row>
    <row r="5175" spans="3:79" s="610" customFormat="1">
      <c r="C5175" s="611"/>
      <c r="D5175" s="612"/>
      <c r="E5175" s="613"/>
      <c r="F5175" s="614"/>
      <c r="J5175" s="612"/>
      <c r="N5175" s="668"/>
      <c r="P5175" s="618"/>
      <c r="Q5175" s="618"/>
      <c r="R5175" s="618"/>
      <c r="S5175" s="618"/>
      <c r="T5175" s="618"/>
      <c r="U5175" s="618"/>
      <c r="V5175" s="618"/>
      <c r="W5175" s="618"/>
      <c r="X5175" s="618"/>
      <c r="Y5175" s="618"/>
      <c r="Z5175" s="618"/>
      <c r="AC5175" s="619"/>
      <c r="AD5175" s="620"/>
      <c r="AJ5175" s="668"/>
      <c r="AO5175" s="612"/>
      <c r="AP5175" s="612"/>
      <c r="AY5175" s="623"/>
      <c r="BD5175" s="611"/>
      <c r="BG5175" s="624"/>
      <c r="BH5175" s="625"/>
      <c r="BI5175" s="672"/>
      <c r="BO5175" s="612"/>
      <c r="BY5175" s="669"/>
      <c r="CA5175" s="669"/>
    </row>
    <row r="5176" spans="3:79" s="610" customFormat="1">
      <c r="C5176" s="611"/>
      <c r="D5176" s="612"/>
      <c r="E5176" s="613"/>
      <c r="F5176" s="614"/>
      <c r="J5176" s="612"/>
      <c r="N5176" s="668"/>
      <c r="P5176" s="618"/>
      <c r="Q5176" s="618"/>
      <c r="R5176" s="618"/>
      <c r="S5176" s="618"/>
      <c r="T5176" s="618"/>
      <c r="U5176" s="618"/>
      <c r="V5176" s="618"/>
      <c r="W5176" s="618"/>
      <c r="X5176" s="618"/>
      <c r="Y5176" s="618"/>
      <c r="Z5176" s="618"/>
      <c r="AC5176" s="619"/>
      <c r="AD5176" s="620"/>
      <c r="AJ5176" s="668"/>
      <c r="AO5176" s="612"/>
      <c r="AP5176" s="612"/>
      <c r="AY5176" s="623"/>
      <c r="BD5176" s="611"/>
      <c r="BG5176" s="624"/>
      <c r="BH5176" s="625"/>
      <c r="BI5176" s="672"/>
      <c r="BO5176" s="612"/>
      <c r="BY5176" s="669"/>
      <c r="CA5176" s="669"/>
    </row>
    <row r="5177" spans="3:79" s="610" customFormat="1">
      <c r="C5177" s="611"/>
      <c r="D5177" s="612"/>
      <c r="E5177" s="613"/>
      <c r="F5177" s="614"/>
      <c r="J5177" s="612"/>
      <c r="N5177" s="668"/>
      <c r="P5177" s="618"/>
      <c r="Q5177" s="618"/>
      <c r="R5177" s="618"/>
      <c r="S5177" s="618"/>
      <c r="T5177" s="618"/>
      <c r="U5177" s="618"/>
      <c r="V5177" s="618"/>
      <c r="W5177" s="618"/>
      <c r="X5177" s="618"/>
      <c r="Y5177" s="618"/>
      <c r="Z5177" s="618"/>
      <c r="AC5177" s="619"/>
      <c r="AD5177" s="620"/>
      <c r="AJ5177" s="668"/>
      <c r="AO5177" s="612"/>
      <c r="AP5177" s="612"/>
      <c r="AY5177" s="623"/>
      <c r="BD5177" s="611"/>
      <c r="BG5177" s="624"/>
      <c r="BH5177" s="625"/>
      <c r="BI5177" s="672"/>
      <c r="BO5177" s="612"/>
      <c r="BY5177" s="669"/>
      <c r="CA5177" s="669"/>
    </row>
    <row r="5178" spans="3:79" s="610" customFormat="1">
      <c r="C5178" s="611"/>
      <c r="D5178" s="612"/>
      <c r="E5178" s="613"/>
      <c r="F5178" s="614"/>
      <c r="J5178" s="612"/>
      <c r="N5178" s="668"/>
      <c r="P5178" s="618"/>
      <c r="Q5178" s="618"/>
      <c r="R5178" s="618"/>
      <c r="S5178" s="618"/>
      <c r="T5178" s="618"/>
      <c r="U5178" s="618"/>
      <c r="V5178" s="618"/>
      <c r="W5178" s="618"/>
      <c r="X5178" s="618"/>
      <c r="Y5178" s="618"/>
      <c r="Z5178" s="618"/>
      <c r="AC5178" s="619"/>
      <c r="AD5178" s="620"/>
      <c r="AJ5178" s="668"/>
      <c r="AO5178" s="612"/>
      <c r="AP5178" s="612"/>
      <c r="AY5178" s="623"/>
      <c r="BD5178" s="611"/>
      <c r="BG5178" s="624"/>
      <c r="BH5178" s="625"/>
      <c r="BI5178" s="672"/>
      <c r="BO5178" s="612"/>
      <c r="BY5178" s="669"/>
      <c r="CA5178" s="669"/>
    </row>
    <row r="5179" spans="3:79" s="610" customFormat="1">
      <c r="C5179" s="611"/>
      <c r="D5179" s="612"/>
      <c r="E5179" s="613"/>
      <c r="F5179" s="614"/>
      <c r="J5179" s="612"/>
      <c r="N5179" s="668"/>
      <c r="P5179" s="618"/>
      <c r="Q5179" s="618"/>
      <c r="R5179" s="618"/>
      <c r="S5179" s="618"/>
      <c r="T5179" s="618"/>
      <c r="U5179" s="618"/>
      <c r="V5179" s="618"/>
      <c r="W5179" s="618"/>
      <c r="X5179" s="618"/>
      <c r="Y5179" s="618"/>
      <c r="Z5179" s="618"/>
      <c r="AC5179" s="619"/>
      <c r="AD5179" s="620"/>
      <c r="AJ5179" s="668"/>
      <c r="AO5179" s="612"/>
      <c r="AP5179" s="612"/>
      <c r="AY5179" s="623"/>
      <c r="BD5179" s="611"/>
      <c r="BG5179" s="624"/>
      <c r="BH5179" s="625"/>
      <c r="BI5179" s="672"/>
      <c r="BO5179" s="612"/>
      <c r="BY5179" s="669"/>
      <c r="CA5179" s="669"/>
    </row>
    <row r="5180" spans="3:79" s="610" customFormat="1">
      <c r="C5180" s="611"/>
      <c r="D5180" s="612"/>
      <c r="E5180" s="613"/>
      <c r="F5180" s="614"/>
      <c r="J5180" s="612"/>
      <c r="N5180" s="668"/>
      <c r="P5180" s="618"/>
      <c r="Q5180" s="618"/>
      <c r="R5180" s="618"/>
      <c r="S5180" s="618"/>
      <c r="T5180" s="618"/>
      <c r="U5180" s="618"/>
      <c r="V5180" s="618"/>
      <c r="W5180" s="618"/>
      <c r="X5180" s="618"/>
      <c r="Y5180" s="618"/>
      <c r="Z5180" s="618"/>
      <c r="AC5180" s="619"/>
      <c r="AD5180" s="620"/>
      <c r="AJ5180" s="668"/>
      <c r="AO5180" s="612"/>
      <c r="AP5180" s="612"/>
      <c r="AY5180" s="623"/>
      <c r="BD5180" s="611"/>
      <c r="BG5180" s="624"/>
      <c r="BH5180" s="625"/>
      <c r="BI5180" s="672"/>
      <c r="BO5180" s="612"/>
      <c r="BY5180" s="669"/>
      <c r="CA5180" s="669"/>
    </row>
    <row r="5181" spans="3:79" s="610" customFormat="1">
      <c r="C5181" s="611"/>
      <c r="D5181" s="612"/>
      <c r="E5181" s="613"/>
      <c r="F5181" s="614"/>
      <c r="J5181" s="612"/>
      <c r="N5181" s="668"/>
      <c r="P5181" s="618"/>
      <c r="Q5181" s="618"/>
      <c r="R5181" s="618"/>
      <c r="S5181" s="618"/>
      <c r="T5181" s="618"/>
      <c r="U5181" s="618"/>
      <c r="V5181" s="618"/>
      <c r="W5181" s="618"/>
      <c r="X5181" s="618"/>
      <c r="Y5181" s="618"/>
      <c r="Z5181" s="618"/>
      <c r="AC5181" s="619"/>
      <c r="AD5181" s="620"/>
      <c r="AJ5181" s="668"/>
      <c r="AO5181" s="612"/>
      <c r="AP5181" s="612"/>
      <c r="AY5181" s="623"/>
      <c r="BD5181" s="611"/>
      <c r="BG5181" s="624"/>
      <c r="BH5181" s="625"/>
      <c r="BI5181" s="672"/>
      <c r="BO5181" s="612"/>
      <c r="BY5181" s="669"/>
      <c r="CA5181" s="669"/>
    </row>
    <row r="5182" spans="3:79" s="610" customFormat="1">
      <c r="C5182" s="611"/>
      <c r="D5182" s="612"/>
      <c r="E5182" s="613"/>
      <c r="F5182" s="614"/>
      <c r="J5182" s="612"/>
      <c r="N5182" s="668"/>
      <c r="P5182" s="618"/>
      <c r="Q5182" s="618"/>
      <c r="R5182" s="618"/>
      <c r="S5182" s="618"/>
      <c r="T5182" s="618"/>
      <c r="U5182" s="618"/>
      <c r="V5182" s="618"/>
      <c r="W5182" s="618"/>
      <c r="X5182" s="618"/>
      <c r="Y5182" s="618"/>
      <c r="Z5182" s="618"/>
      <c r="AC5182" s="619"/>
      <c r="AD5182" s="620"/>
      <c r="AJ5182" s="668"/>
      <c r="AO5182" s="612"/>
      <c r="AP5182" s="612"/>
      <c r="AY5182" s="623"/>
      <c r="BD5182" s="611"/>
      <c r="BG5182" s="624"/>
      <c r="BH5182" s="625"/>
      <c r="BI5182" s="672"/>
      <c r="BO5182" s="612"/>
      <c r="BY5182" s="669"/>
      <c r="CA5182" s="669"/>
    </row>
    <row r="5183" spans="3:79" s="610" customFormat="1">
      <c r="C5183" s="611"/>
      <c r="D5183" s="612"/>
      <c r="E5183" s="613"/>
      <c r="F5183" s="614"/>
      <c r="J5183" s="612"/>
      <c r="N5183" s="668"/>
      <c r="P5183" s="618"/>
      <c r="Q5183" s="618"/>
      <c r="R5183" s="618"/>
      <c r="S5183" s="618"/>
      <c r="T5183" s="618"/>
      <c r="U5183" s="618"/>
      <c r="V5183" s="618"/>
      <c r="W5183" s="618"/>
      <c r="X5183" s="618"/>
      <c r="Y5183" s="618"/>
      <c r="Z5183" s="618"/>
      <c r="AC5183" s="619"/>
      <c r="AD5183" s="620"/>
      <c r="AJ5183" s="668"/>
      <c r="AO5183" s="612"/>
      <c r="AP5183" s="612"/>
      <c r="AY5183" s="623"/>
      <c r="BD5183" s="611"/>
      <c r="BG5183" s="624"/>
      <c r="BH5183" s="625"/>
      <c r="BI5183" s="672"/>
      <c r="BO5183" s="612"/>
      <c r="BY5183" s="669"/>
      <c r="CA5183" s="669"/>
    </row>
    <row r="5184" spans="3:79" s="610" customFormat="1">
      <c r="C5184" s="611"/>
      <c r="D5184" s="612"/>
      <c r="E5184" s="613"/>
      <c r="F5184" s="614"/>
      <c r="J5184" s="612"/>
      <c r="N5184" s="668"/>
      <c r="P5184" s="618"/>
      <c r="Q5184" s="618"/>
      <c r="R5184" s="618"/>
      <c r="S5184" s="618"/>
      <c r="T5184" s="618"/>
      <c r="U5184" s="618"/>
      <c r="V5184" s="618"/>
      <c r="W5184" s="618"/>
      <c r="X5184" s="618"/>
      <c r="Y5184" s="618"/>
      <c r="Z5184" s="618"/>
      <c r="AC5184" s="619"/>
      <c r="AD5184" s="620"/>
      <c r="AJ5184" s="668"/>
      <c r="AO5184" s="612"/>
      <c r="AP5184" s="612"/>
      <c r="AY5184" s="623"/>
      <c r="BD5184" s="611"/>
      <c r="BG5184" s="624"/>
      <c r="BH5184" s="625"/>
      <c r="BI5184" s="672"/>
      <c r="BO5184" s="612"/>
      <c r="BY5184" s="669"/>
      <c r="CA5184" s="669"/>
    </row>
    <row r="5185" spans="3:79" s="610" customFormat="1">
      <c r="C5185" s="611"/>
      <c r="D5185" s="612"/>
      <c r="E5185" s="613"/>
      <c r="F5185" s="614"/>
      <c r="J5185" s="612"/>
      <c r="N5185" s="668"/>
      <c r="P5185" s="618"/>
      <c r="Q5185" s="618"/>
      <c r="R5185" s="618"/>
      <c r="S5185" s="618"/>
      <c r="T5185" s="618"/>
      <c r="U5185" s="618"/>
      <c r="V5185" s="618"/>
      <c r="W5185" s="618"/>
      <c r="X5185" s="618"/>
      <c r="Y5185" s="618"/>
      <c r="Z5185" s="618"/>
      <c r="AC5185" s="619"/>
      <c r="AD5185" s="620"/>
      <c r="AJ5185" s="668"/>
      <c r="AO5185" s="612"/>
      <c r="AP5185" s="612"/>
      <c r="AY5185" s="623"/>
      <c r="BD5185" s="611"/>
      <c r="BG5185" s="624"/>
      <c r="BH5185" s="625"/>
      <c r="BI5185" s="672"/>
      <c r="BO5185" s="612"/>
      <c r="BY5185" s="669"/>
      <c r="CA5185" s="669"/>
    </row>
    <row r="5186" spans="3:79" s="610" customFormat="1">
      <c r="C5186" s="611"/>
      <c r="D5186" s="612"/>
      <c r="E5186" s="613"/>
      <c r="F5186" s="614"/>
      <c r="J5186" s="612"/>
      <c r="N5186" s="668"/>
      <c r="P5186" s="618"/>
      <c r="Q5186" s="618"/>
      <c r="R5186" s="618"/>
      <c r="S5186" s="618"/>
      <c r="T5186" s="618"/>
      <c r="U5186" s="618"/>
      <c r="V5186" s="618"/>
      <c r="W5186" s="618"/>
      <c r="X5186" s="618"/>
      <c r="Y5186" s="618"/>
      <c r="Z5186" s="618"/>
      <c r="AC5186" s="619"/>
      <c r="AD5186" s="620"/>
      <c r="AJ5186" s="668"/>
      <c r="AO5186" s="612"/>
      <c r="AP5186" s="612"/>
      <c r="AY5186" s="623"/>
      <c r="BD5186" s="611"/>
      <c r="BG5186" s="624"/>
      <c r="BH5186" s="625"/>
      <c r="BI5186" s="672"/>
      <c r="BO5186" s="612"/>
      <c r="BY5186" s="669"/>
      <c r="CA5186" s="669"/>
    </row>
    <row r="5187" spans="3:79" s="610" customFormat="1">
      <c r="C5187" s="611"/>
      <c r="D5187" s="612"/>
      <c r="E5187" s="613"/>
      <c r="F5187" s="614"/>
      <c r="J5187" s="612"/>
      <c r="N5187" s="668"/>
      <c r="P5187" s="618"/>
      <c r="Q5187" s="618"/>
      <c r="R5187" s="618"/>
      <c r="S5187" s="618"/>
      <c r="T5187" s="618"/>
      <c r="U5187" s="618"/>
      <c r="V5187" s="618"/>
      <c r="W5187" s="618"/>
      <c r="X5187" s="618"/>
      <c r="Y5187" s="618"/>
      <c r="Z5187" s="618"/>
      <c r="AC5187" s="619"/>
      <c r="AD5187" s="620"/>
      <c r="AJ5187" s="668"/>
      <c r="AO5187" s="612"/>
      <c r="AP5187" s="612"/>
      <c r="AY5187" s="623"/>
      <c r="BD5187" s="611"/>
      <c r="BG5187" s="624"/>
      <c r="BH5187" s="625"/>
      <c r="BI5187" s="672"/>
      <c r="BO5187" s="612"/>
      <c r="BY5187" s="669"/>
      <c r="CA5187" s="669"/>
    </row>
    <row r="5188" spans="3:79" s="610" customFormat="1">
      <c r="C5188" s="611"/>
      <c r="D5188" s="612"/>
      <c r="E5188" s="613"/>
      <c r="F5188" s="614"/>
      <c r="J5188" s="612"/>
      <c r="N5188" s="668"/>
      <c r="P5188" s="618"/>
      <c r="Q5188" s="618"/>
      <c r="R5188" s="618"/>
      <c r="S5188" s="618"/>
      <c r="T5188" s="618"/>
      <c r="U5188" s="618"/>
      <c r="V5188" s="618"/>
      <c r="W5188" s="618"/>
      <c r="X5188" s="618"/>
      <c r="Y5188" s="618"/>
      <c r="Z5188" s="618"/>
      <c r="AC5188" s="619"/>
      <c r="AD5188" s="620"/>
      <c r="AJ5188" s="668"/>
      <c r="AO5188" s="612"/>
      <c r="AP5188" s="612"/>
      <c r="AY5188" s="623"/>
      <c r="BD5188" s="611"/>
      <c r="BG5188" s="624"/>
      <c r="BH5188" s="625"/>
      <c r="BI5188" s="672"/>
      <c r="BO5188" s="612"/>
      <c r="BY5188" s="669"/>
      <c r="CA5188" s="669"/>
    </row>
    <row r="5189" spans="3:79" s="610" customFormat="1">
      <c r="C5189" s="611"/>
      <c r="D5189" s="612"/>
      <c r="E5189" s="613"/>
      <c r="F5189" s="614"/>
      <c r="J5189" s="612"/>
      <c r="N5189" s="668"/>
      <c r="P5189" s="618"/>
      <c r="Q5189" s="618"/>
      <c r="R5189" s="618"/>
      <c r="S5189" s="618"/>
      <c r="T5189" s="618"/>
      <c r="U5189" s="618"/>
      <c r="V5189" s="618"/>
      <c r="W5189" s="618"/>
      <c r="X5189" s="618"/>
      <c r="Y5189" s="618"/>
      <c r="Z5189" s="618"/>
      <c r="AC5189" s="619"/>
      <c r="AD5189" s="620"/>
      <c r="AJ5189" s="668"/>
      <c r="AO5189" s="612"/>
      <c r="AP5189" s="612"/>
      <c r="AY5189" s="623"/>
      <c r="BD5189" s="611"/>
      <c r="BG5189" s="624"/>
      <c r="BH5189" s="625"/>
      <c r="BI5189" s="672"/>
      <c r="BO5189" s="612"/>
      <c r="BY5189" s="669"/>
      <c r="CA5189" s="669"/>
    </row>
    <row r="5190" spans="3:79" s="610" customFormat="1">
      <c r="C5190" s="611"/>
      <c r="D5190" s="612"/>
      <c r="E5190" s="613"/>
      <c r="F5190" s="614"/>
      <c r="J5190" s="612"/>
      <c r="N5190" s="668"/>
      <c r="P5190" s="618"/>
      <c r="Q5190" s="618"/>
      <c r="R5190" s="618"/>
      <c r="S5190" s="618"/>
      <c r="T5190" s="618"/>
      <c r="U5190" s="618"/>
      <c r="V5190" s="618"/>
      <c r="W5190" s="618"/>
      <c r="X5190" s="618"/>
      <c r="Y5190" s="618"/>
      <c r="Z5190" s="618"/>
      <c r="AC5190" s="619"/>
      <c r="AD5190" s="620"/>
      <c r="AJ5190" s="668"/>
      <c r="AO5190" s="612"/>
      <c r="AP5190" s="612"/>
      <c r="AY5190" s="623"/>
      <c r="BD5190" s="611"/>
      <c r="BG5190" s="624"/>
      <c r="BH5190" s="625"/>
      <c r="BI5190" s="672"/>
      <c r="BO5190" s="612"/>
      <c r="BY5190" s="669"/>
      <c r="CA5190" s="669"/>
    </row>
    <row r="5191" spans="3:79" s="610" customFormat="1">
      <c r="C5191" s="611"/>
      <c r="D5191" s="612"/>
      <c r="E5191" s="613"/>
      <c r="F5191" s="614"/>
      <c r="J5191" s="612"/>
      <c r="N5191" s="668"/>
      <c r="P5191" s="618"/>
      <c r="Q5191" s="618"/>
      <c r="R5191" s="618"/>
      <c r="S5191" s="618"/>
      <c r="T5191" s="618"/>
      <c r="U5191" s="618"/>
      <c r="V5191" s="618"/>
      <c r="W5191" s="618"/>
      <c r="X5191" s="618"/>
      <c r="Y5191" s="618"/>
      <c r="Z5191" s="618"/>
      <c r="AC5191" s="619"/>
      <c r="AD5191" s="620"/>
      <c r="AJ5191" s="668"/>
      <c r="AO5191" s="612"/>
      <c r="AP5191" s="612"/>
      <c r="AY5191" s="623"/>
      <c r="BD5191" s="611"/>
      <c r="BG5191" s="624"/>
      <c r="BH5191" s="625"/>
      <c r="BI5191" s="672"/>
      <c r="BO5191" s="612"/>
      <c r="BY5191" s="669"/>
      <c r="CA5191" s="669"/>
    </row>
    <row r="5192" spans="3:79" s="610" customFormat="1">
      <c r="C5192" s="611"/>
      <c r="D5192" s="612"/>
      <c r="E5192" s="613"/>
      <c r="F5192" s="614"/>
      <c r="J5192" s="612"/>
      <c r="N5192" s="668"/>
      <c r="P5192" s="618"/>
      <c r="Q5192" s="618"/>
      <c r="R5192" s="618"/>
      <c r="S5192" s="618"/>
      <c r="T5192" s="618"/>
      <c r="U5192" s="618"/>
      <c r="V5192" s="618"/>
      <c r="W5192" s="618"/>
      <c r="X5192" s="618"/>
      <c r="Y5192" s="618"/>
      <c r="Z5192" s="618"/>
      <c r="AC5192" s="619"/>
      <c r="AD5192" s="620"/>
      <c r="AJ5192" s="668"/>
      <c r="AO5192" s="612"/>
      <c r="AP5192" s="612"/>
      <c r="AY5192" s="623"/>
      <c r="BD5192" s="611"/>
      <c r="BG5192" s="624"/>
      <c r="BH5192" s="625"/>
      <c r="BI5192" s="672"/>
      <c r="BO5192" s="612"/>
      <c r="BY5192" s="669"/>
      <c r="CA5192" s="669"/>
    </row>
    <row r="5193" spans="3:79" s="610" customFormat="1">
      <c r="C5193" s="611"/>
      <c r="D5193" s="612"/>
      <c r="E5193" s="613"/>
      <c r="F5193" s="614"/>
      <c r="J5193" s="612"/>
      <c r="N5193" s="668"/>
      <c r="P5193" s="618"/>
      <c r="Q5193" s="618"/>
      <c r="R5193" s="618"/>
      <c r="S5193" s="618"/>
      <c r="T5193" s="618"/>
      <c r="U5193" s="618"/>
      <c r="V5193" s="618"/>
      <c r="W5193" s="618"/>
      <c r="X5193" s="618"/>
      <c r="Y5193" s="618"/>
      <c r="Z5193" s="618"/>
      <c r="AC5193" s="619"/>
      <c r="AD5193" s="620"/>
      <c r="AJ5193" s="668"/>
      <c r="AO5193" s="612"/>
      <c r="AP5193" s="612"/>
      <c r="AY5193" s="623"/>
      <c r="BD5193" s="611"/>
      <c r="BG5193" s="624"/>
      <c r="BH5193" s="625"/>
      <c r="BI5193" s="672"/>
      <c r="BO5193" s="612"/>
      <c r="BY5193" s="669"/>
      <c r="CA5193" s="669"/>
    </row>
    <row r="5194" spans="3:79" s="610" customFormat="1">
      <c r="C5194" s="611"/>
      <c r="D5194" s="612"/>
      <c r="E5194" s="613"/>
      <c r="F5194" s="614"/>
      <c r="J5194" s="612"/>
      <c r="N5194" s="668"/>
      <c r="P5194" s="618"/>
      <c r="Q5194" s="618"/>
      <c r="R5194" s="618"/>
      <c r="S5194" s="618"/>
      <c r="T5194" s="618"/>
      <c r="U5194" s="618"/>
      <c r="V5194" s="618"/>
      <c r="W5194" s="618"/>
      <c r="X5194" s="618"/>
      <c r="Y5194" s="618"/>
      <c r="Z5194" s="618"/>
      <c r="AC5194" s="619"/>
      <c r="AD5194" s="620"/>
      <c r="AJ5194" s="668"/>
      <c r="AO5194" s="612"/>
      <c r="AP5194" s="612"/>
      <c r="AY5194" s="623"/>
      <c r="BD5194" s="611"/>
      <c r="BG5194" s="624"/>
      <c r="BH5194" s="625"/>
      <c r="BI5194" s="672"/>
      <c r="BO5194" s="612"/>
      <c r="BY5194" s="669"/>
      <c r="CA5194" s="669"/>
    </row>
    <row r="5195" spans="3:79" s="610" customFormat="1">
      <c r="C5195" s="611"/>
      <c r="D5195" s="612"/>
      <c r="E5195" s="613"/>
      <c r="F5195" s="614"/>
      <c r="J5195" s="612"/>
      <c r="N5195" s="668"/>
      <c r="P5195" s="618"/>
      <c r="Q5195" s="618"/>
      <c r="R5195" s="618"/>
      <c r="S5195" s="618"/>
      <c r="T5195" s="618"/>
      <c r="U5195" s="618"/>
      <c r="V5195" s="618"/>
      <c r="W5195" s="618"/>
      <c r="X5195" s="618"/>
      <c r="Y5195" s="618"/>
      <c r="Z5195" s="618"/>
      <c r="AC5195" s="619"/>
      <c r="AD5195" s="620"/>
      <c r="AJ5195" s="668"/>
      <c r="AO5195" s="612"/>
      <c r="AP5195" s="612"/>
      <c r="AY5195" s="623"/>
      <c r="BD5195" s="611"/>
      <c r="BG5195" s="624"/>
      <c r="BH5195" s="625"/>
      <c r="BI5195" s="672"/>
      <c r="BO5195" s="612"/>
      <c r="BY5195" s="669"/>
      <c r="CA5195" s="669"/>
    </row>
    <row r="5196" spans="3:79" s="610" customFormat="1">
      <c r="C5196" s="611"/>
      <c r="D5196" s="612"/>
      <c r="E5196" s="613"/>
      <c r="F5196" s="614"/>
      <c r="J5196" s="612"/>
      <c r="N5196" s="668"/>
      <c r="P5196" s="618"/>
      <c r="Q5196" s="618"/>
      <c r="R5196" s="618"/>
      <c r="S5196" s="618"/>
      <c r="T5196" s="618"/>
      <c r="U5196" s="618"/>
      <c r="V5196" s="618"/>
      <c r="W5196" s="618"/>
      <c r="X5196" s="618"/>
      <c r="Y5196" s="618"/>
      <c r="Z5196" s="618"/>
      <c r="AC5196" s="619"/>
      <c r="AD5196" s="620"/>
      <c r="AJ5196" s="668"/>
      <c r="AO5196" s="612"/>
      <c r="AP5196" s="612"/>
      <c r="AY5196" s="623"/>
      <c r="BD5196" s="611"/>
      <c r="BG5196" s="624"/>
      <c r="BH5196" s="625"/>
      <c r="BI5196" s="672"/>
      <c r="BO5196" s="612"/>
      <c r="BY5196" s="669"/>
      <c r="CA5196" s="669"/>
    </row>
    <row r="5197" spans="3:79" s="610" customFormat="1">
      <c r="C5197" s="611"/>
      <c r="D5197" s="612"/>
      <c r="E5197" s="613"/>
      <c r="F5197" s="614"/>
      <c r="J5197" s="612"/>
      <c r="N5197" s="668"/>
      <c r="P5197" s="618"/>
      <c r="Q5197" s="618"/>
      <c r="R5197" s="618"/>
      <c r="S5197" s="618"/>
      <c r="T5197" s="618"/>
      <c r="U5197" s="618"/>
      <c r="V5197" s="618"/>
      <c r="W5197" s="618"/>
      <c r="X5197" s="618"/>
      <c r="Y5197" s="618"/>
      <c r="Z5197" s="618"/>
      <c r="AC5197" s="619"/>
      <c r="AD5197" s="620"/>
      <c r="AJ5197" s="668"/>
      <c r="AO5197" s="612"/>
      <c r="AP5197" s="612"/>
      <c r="AY5197" s="623"/>
      <c r="BD5197" s="611"/>
      <c r="BG5197" s="624"/>
      <c r="BH5197" s="625"/>
      <c r="BI5197" s="672"/>
      <c r="BO5197" s="612"/>
      <c r="BY5197" s="669"/>
      <c r="CA5197" s="669"/>
    </row>
    <row r="5198" spans="3:79" s="610" customFormat="1">
      <c r="C5198" s="611"/>
      <c r="D5198" s="612"/>
      <c r="E5198" s="613"/>
      <c r="F5198" s="614"/>
      <c r="J5198" s="612"/>
      <c r="N5198" s="668"/>
      <c r="P5198" s="618"/>
      <c r="Q5198" s="618"/>
      <c r="R5198" s="618"/>
      <c r="S5198" s="618"/>
      <c r="T5198" s="618"/>
      <c r="U5198" s="618"/>
      <c r="V5198" s="618"/>
      <c r="W5198" s="618"/>
      <c r="X5198" s="618"/>
      <c r="Y5198" s="618"/>
      <c r="Z5198" s="618"/>
      <c r="AC5198" s="619"/>
      <c r="AD5198" s="620"/>
      <c r="AJ5198" s="668"/>
      <c r="AO5198" s="612"/>
      <c r="AP5198" s="612"/>
      <c r="AY5198" s="623"/>
      <c r="BD5198" s="611"/>
      <c r="BG5198" s="624"/>
      <c r="BH5198" s="625"/>
      <c r="BI5198" s="672"/>
      <c r="BO5198" s="612"/>
      <c r="BY5198" s="669"/>
      <c r="CA5198" s="669"/>
    </row>
    <row r="5199" spans="3:79" s="610" customFormat="1">
      <c r="C5199" s="611"/>
      <c r="D5199" s="612"/>
      <c r="E5199" s="613"/>
      <c r="F5199" s="614"/>
      <c r="J5199" s="612"/>
      <c r="N5199" s="668"/>
      <c r="P5199" s="618"/>
      <c r="Q5199" s="618"/>
      <c r="R5199" s="618"/>
      <c r="S5199" s="618"/>
      <c r="T5199" s="618"/>
      <c r="U5199" s="618"/>
      <c r="V5199" s="618"/>
      <c r="W5199" s="618"/>
      <c r="X5199" s="618"/>
      <c r="Y5199" s="618"/>
      <c r="Z5199" s="618"/>
      <c r="AC5199" s="619"/>
      <c r="AD5199" s="620"/>
      <c r="AJ5199" s="668"/>
      <c r="AO5199" s="612"/>
      <c r="AP5199" s="612"/>
      <c r="AY5199" s="623"/>
      <c r="BD5199" s="611"/>
      <c r="BG5199" s="624"/>
      <c r="BH5199" s="625"/>
      <c r="BI5199" s="672"/>
      <c r="BO5199" s="612"/>
      <c r="BY5199" s="669"/>
      <c r="CA5199" s="669"/>
    </row>
    <row r="5200" spans="3:79" s="610" customFormat="1">
      <c r="C5200" s="611"/>
      <c r="D5200" s="612"/>
      <c r="E5200" s="613"/>
      <c r="F5200" s="614"/>
      <c r="J5200" s="612"/>
      <c r="N5200" s="668"/>
      <c r="P5200" s="618"/>
      <c r="Q5200" s="618"/>
      <c r="R5200" s="618"/>
      <c r="S5200" s="618"/>
      <c r="T5200" s="618"/>
      <c r="U5200" s="618"/>
      <c r="V5200" s="618"/>
      <c r="W5200" s="618"/>
      <c r="X5200" s="618"/>
      <c r="Y5200" s="618"/>
      <c r="Z5200" s="618"/>
      <c r="AC5200" s="619"/>
      <c r="AD5200" s="620"/>
      <c r="AJ5200" s="668"/>
      <c r="AO5200" s="612"/>
      <c r="AP5200" s="612"/>
      <c r="AY5200" s="623"/>
      <c r="BD5200" s="611"/>
      <c r="BG5200" s="624"/>
      <c r="BH5200" s="625"/>
      <c r="BI5200" s="672"/>
      <c r="BO5200" s="612"/>
      <c r="BY5200" s="669"/>
      <c r="CA5200" s="669"/>
    </row>
    <row r="5201" spans="3:79" s="610" customFormat="1">
      <c r="C5201" s="611"/>
      <c r="D5201" s="612"/>
      <c r="E5201" s="613"/>
      <c r="F5201" s="614"/>
      <c r="J5201" s="612"/>
      <c r="N5201" s="668"/>
      <c r="P5201" s="618"/>
      <c r="Q5201" s="618"/>
      <c r="R5201" s="618"/>
      <c r="S5201" s="618"/>
      <c r="T5201" s="618"/>
      <c r="U5201" s="618"/>
      <c r="V5201" s="618"/>
      <c r="W5201" s="618"/>
      <c r="X5201" s="618"/>
      <c r="Y5201" s="618"/>
      <c r="Z5201" s="618"/>
      <c r="AC5201" s="619"/>
      <c r="AD5201" s="620"/>
      <c r="AJ5201" s="668"/>
      <c r="AO5201" s="612"/>
      <c r="AP5201" s="612"/>
      <c r="AY5201" s="623"/>
      <c r="BD5201" s="611"/>
      <c r="BG5201" s="624"/>
      <c r="BH5201" s="625"/>
      <c r="BI5201" s="672"/>
      <c r="BO5201" s="612"/>
      <c r="BY5201" s="669"/>
      <c r="CA5201" s="669"/>
    </row>
    <row r="5202" spans="3:79" s="610" customFormat="1">
      <c r="C5202" s="611"/>
      <c r="D5202" s="612"/>
      <c r="E5202" s="613"/>
      <c r="F5202" s="614"/>
      <c r="J5202" s="612"/>
      <c r="N5202" s="668"/>
      <c r="P5202" s="618"/>
      <c r="Q5202" s="618"/>
      <c r="R5202" s="618"/>
      <c r="S5202" s="618"/>
      <c r="T5202" s="618"/>
      <c r="U5202" s="618"/>
      <c r="V5202" s="618"/>
      <c r="W5202" s="618"/>
      <c r="X5202" s="618"/>
      <c r="Y5202" s="618"/>
      <c r="Z5202" s="618"/>
      <c r="AC5202" s="619"/>
      <c r="AD5202" s="620"/>
      <c r="AJ5202" s="668"/>
      <c r="AO5202" s="612"/>
      <c r="AP5202" s="612"/>
      <c r="AY5202" s="623"/>
      <c r="BD5202" s="611"/>
      <c r="BG5202" s="624"/>
      <c r="BH5202" s="625"/>
      <c r="BI5202" s="672"/>
      <c r="BO5202" s="612"/>
      <c r="BY5202" s="669"/>
      <c r="CA5202" s="669"/>
    </row>
    <row r="5203" spans="3:79" s="610" customFormat="1">
      <c r="C5203" s="611"/>
      <c r="D5203" s="612"/>
      <c r="E5203" s="613"/>
      <c r="F5203" s="614"/>
      <c r="J5203" s="612"/>
      <c r="N5203" s="668"/>
      <c r="P5203" s="618"/>
      <c r="Q5203" s="618"/>
      <c r="R5203" s="618"/>
      <c r="S5203" s="618"/>
      <c r="T5203" s="618"/>
      <c r="U5203" s="618"/>
      <c r="V5203" s="618"/>
      <c r="W5203" s="618"/>
      <c r="X5203" s="618"/>
      <c r="Y5203" s="618"/>
      <c r="Z5203" s="618"/>
      <c r="AC5203" s="619"/>
      <c r="AD5203" s="620"/>
      <c r="AJ5203" s="668"/>
      <c r="AO5203" s="612"/>
      <c r="AP5203" s="612"/>
      <c r="AY5203" s="623"/>
      <c r="BD5203" s="611"/>
      <c r="BG5203" s="624"/>
      <c r="BH5203" s="625"/>
      <c r="BI5203" s="672"/>
      <c r="BO5203" s="612"/>
      <c r="BY5203" s="669"/>
      <c r="CA5203" s="669"/>
    </row>
    <row r="5204" spans="3:79" s="610" customFormat="1">
      <c r="C5204" s="611"/>
      <c r="D5204" s="612"/>
      <c r="E5204" s="613"/>
      <c r="F5204" s="614"/>
      <c r="J5204" s="612"/>
      <c r="N5204" s="668"/>
      <c r="P5204" s="618"/>
      <c r="Q5204" s="618"/>
      <c r="R5204" s="618"/>
      <c r="S5204" s="618"/>
      <c r="T5204" s="618"/>
      <c r="U5204" s="618"/>
      <c r="V5204" s="618"/>
      <c r="W5204" s="618"/>
      <c r="X5204" s="618"/>
      <c r="Y5204" s="618"/>
      <c r="Z5204" s="618"/>
      <c r="AC5204" s="619"/>
      <c r="AD5204" s="620"/>
      <c r="AJ5204" s="668"/>
      <c r="AO5204" s="612"/>
      <c r="AP5204" s="612"/>
      <c r="AY5204" s="623"/>
      <c r="BD5204" s="611"/>
      <c r="BG5204" s="624"/>
      <c r="BH5204" s="625"/>
      <c r="BI5204" s="672"/>
      <c r="BO5204" s="612"/>
      <c r="BY5204" s="669"/>
      <c r="CA5204" s="669"/>
    </row>
    <row r="5205" spans="3:79" s="610" customFormat="1">
      <c r="C5205" s="611"/>
      <c r="D5205" s="612"/>
      <c r="E5205" s="613"/>
      <c r="F5205" s="614"/>
      <c r="J5205" s="612"/>
      <c r="N5205" s="668"/>
      <c r="P5205" s="618"/>
      <c r="Q5205" s="618"/>
      <c r="R5205" s="618"/>
      <c r="S5205" s="618"/>
      <c r="T5205" s="618"/>
      <c r="U5205" s="618"/>
      <c r="V5205" s="618"/>
      <c r="W5205" s="618"/>
      <c r="X5205" s="618"/>
      <c r="Y5205" s="618"/>
      <c r="Z5205" s="618"/>
      <c r="AC5205" s="619"/>
      <c r="AD5205" s="620"/>
      <c r="AJ5205" s="668"/>
      <c r="AO5205" s="612"/>
      <c r="AP5205" s="612"/>
      <c r="AY5205" s="623"/>
      <c r="BD5205" s="611"/>
      <c r="BG5205" s="624"/>
      <c r="BH5205" s="625"/>
      <c r="BI5205" s="672"/>
      <c r="BO5205" s="612"/>
      <c r="BY5205" s="669"/>
      <c r="CA5205" s="669"/>
    </row>
    <row r="5206" spans="3:79" s="610" customFormat="1">
      <c r="C5206" s="611"/>
      <c r="D5206" s="612"/>
      <c r="E5206" s="613"/>
      <c r="F5206" s="614"/>
      <c r="J5206" s="612"/>
      <c r="N5206" s="668"/>
      <c r="P5206" s="618"/>
      <c r="Q5206" s="618"/>
      <c r="R5206" s="618"/>
      <c r="S5206" s="618"/>
      <c r="T5206" s="618"/>
      <c r="U5206" s="618"/>
      <c r="V5206" s="618"/>
      <c r="W5206" s="618"/>
      <c r="X5206" s="618"/>
      <c r="Y5206" s="618"/>
      <c r="Z5206" s="618"/>
      <c r="AC5206" s="619"/>
      <c r="AD5206" s="620"/>
      <c r="AJ5206" s="668"/>
      <c r="AO5206" s="612"/>
      <c r="AP5206" s="612"/>
      <c r="AY5206" s="623"/>
      <c r="BD5206" s="611"/>
      <c r="BG5206" s="624"/>
      <c r="BH5206" s="625"/>
      <c r="BI5206" s="672"/>
      <c r="BO5206" s="612"/>
      <c r="BY5206" s="669"/>
      <c r="CA5206" s="669"/>
    </row>
    <row r="5207" spans="3:79" s="610" customFormat="1">
      <c r="C5207" s="611"/>
      <c r="D5207" s="612"/>
      <c r="E5207" s="613"/>
      <c r="F5207" s="614"/>
      <c r="J5207" s="612"/>
      <c r="N5207" s="668"/>
      <c r="P5207" s="618"/>
      <c r="Q5207" s="618"/>
      <c r="R5207" s="618"/>
      <c r="S5207" s="618"/>
      <c r="T5207" s="618"/>
      <c r="U5207" s="618"/>
      <c r="V5207" s="618"/>
      <c r="W5207" s="618"/>
      <c r="X5207" s="618"/>
      <c r="Y5207" s="618"/>
      <c r="Z5207" s="618"/>
      <c r="AC5207" s="619"/>
      <c r="AD5207" s="620"/>
      <c r="AJ5207" s="668"/>
      <c r="AO5207" s="612"/>
      <c r="AP5207" s="612"/>
      <c r="AY5207" s="623"/>
      <c r="BD5207" s="611"/>
      <c r="BG5207" s="624"/>
      <c r="BH5207" s="625"/>
      <c r="BI5207" s="672"/>
      <c r="BO5207" s="612"/>
      <c r="BY5207" s="669"/>
      <c r="CA5207" s="669"/>
    </row>
    <row r="5208" spans="3:79" s="610" customFormat="1">
      <c r="C5208" s="611"/>
      <c r="D5208" s="612"/>
      <c r="E5208" s="613"/>
      <c r="F5208" s="614"/>
      <c r="J5208" s="612"/>
      <c r="N5208" s="668"/>
      <c r="P5208" s="618"/>
      <c r="Q5208" s="618"/>
      <c r="R5208" s="618"/>
      <c r="S5208" s="618"/>
      <c r="T5208" s="618"/>
      <c r="U5208" s="618"/>
      <c r="V5208" s="618"/>
      <c r="W5208" s="618"/>
      <c r="X5208" s="618"/>
      <c r="Y5208" s="618"/>
      <c r="Z5208" s="618"/>
      <c r="AC5208" s="619"/>
      <c r="AD5208" s="620"/>
      <c r="AJ5208" s="668"/>
      <c r="AO5208" s="612"/>
      <c r="AP5208" s="612"/>
      <c r="AY5208" s="623"/>
      <c r="BD5208" s="611"/>
      <c r="BG5208" s="624"/>
      <c r="BH5208" s="625"/>
      <c r="BI5208" s="672"/>
      <c r="BO5208" s="612"/>
      <c r="BY5208" s="669"/>
      <c r="CA5208" s="669"/>
    </row>
    <row r="5209" spans="3:79" s="610" customFormat="1">
      <c r="C5209" s="611"/>
      <c r="D5209" s="612"/>
      <c r="E5209" s="613"/>
      <c r="F5209" s="614"/>
      <c r="J5209" s="612"/>
      <c r="N5209" s="668"/>
      <c r="P5209" s="618"/>
      <c r="Q5209" s="618"/>
      <c r="R5209" s="618"/>
      <c r="S5209" s="618"/>
      <c r="T5209" s="618"/>
      <c r="U5209" s="618"/>
      <c r="V5209" s="618"/>
      <c r="W5209" s="618"/>
      <c r="X5209" s="618"/>
      <c r="Y5209" s="618"/>
      <c r="Z5209" s="618"/>
      <c r="AC5209" s="619"/>
      <c r="AD5209" s="620"/>
      <c r="AJ5209" s="668"/>
      <c r="AO5209" s="612"/>
      <c r="AP5209" s="612"/>
      <c r="AY5209" s="623"/>
      <c r="BD5209" s="611"/>
      <c r="BG5209" s="624"/>
      <c r="BH5209" s="625"/>
      <c r="BI5209" s="672"/>
      <c r="BO5209" s="612"/>
      <c r="BY5209" s="669"/>
      <c r="CA5209" s="669"/>
    </row>
    <row r="5210" spans="3:79" s="610" customFormat="1">
      <c r="C5210" s="611"/>
      <c r="D5210" s="612"/>
      <c r="E5210" s="613"/>
      <c r="F5210" s="614"/>
      <c r="J5210" s="612"/>
      <c r="N5210" s="668"/>
      <c r="P5210" s="618"/>
      <c r="Q5210" s="618"/>
      <c r="R5210" s="618"/>
      <c r="S5210" s="618"/>
      <c r="T5210" s="618"/>
      <c r="U5210" s="618"/>
      <c r="V5210" s="618"/>
      <c r="W5210" s="618"/>
      <c r="X5210" s="618"/>
      <c r="Y5210" s="618"/>
      <c r="Z5210" s="618"/>
      <c r="AC5210" s="619"/>
      <c r="AD5210" s="620"/>
      <c r="AJ5210" s="668"/>
      <c r="AO5210" s="612"/>
      <c r="AP5210" s="612"/>
      <c r="AY5210" s="623"/>
      <c r="BD5210" s="611"/>
      <c r="BG5210" s="624"/>
      <c r="BH5210" s="625"/>
      <c r="BI5210" s="672"/>
      <c r="BO5210" s="612"/>
      <c r="BY5210" s="669"/>
      <c r="CA5210" s="669"/>
    </row>
    <row r="5211" spans="3:79" s="610" customFormat="1">
      <c r="C5211" s="611"/>
      <c r="D5211" s="612"/>
      <c r="E5211" s="613"/>
      <c r="F5211" s="614"/>
      <c r="J5211" s="612"/>
      <c r="N5211" s="668"/>
      <c r="P5211" s="618"/>
      <c r="Q5211" s="618"/>
      <c r="R5211" s="618"/>
      <c r="S5211" s="618"/>
      <c r="T5211" s="618"/>
      <c r="U5211" s="618"/>
      <c r="V5211" s="618"/>
      <c r="W5211" s="618"/>
      <c r="X5211" s="618"/>
      <c r="Y5211" s="618"/>
      <c r="Z5211" s="618"/>
      <c r="AC5211" s="619"/>
      <c r="AD5211" s="620"/>
      <c r="AJ5211" s="668"/>
      <c r="AO5211" s="612"/>
      <c r="AP5211" s="612"/>
      <c r="AY5211" s="623"/>
      <c r="BD5211" s="611"/>
      <c r="BG5211" s="624"/>
      <c r="BH5211" s="625"/>
      <c r="BI5211" s="672"/>
      <c r="BO5211" s="612"/>
      <c r="BY5211" s="669"/>
      <c r="CA5211" s="669"/>
    </row>
    <row r="5212" spans="3:79" s="610" customFormat="1">
      <c r="C5212" s="611"/>
      <c r="D5212" s="612"/>
      <c r="E5212" s="613"/>
      <c r="F5212" s="614"/>
      <c r="J5212" s="612"/>
      <c r="N5212" s="668"/>
      <c r="P5212" s="618"/>
      <c r="Q5212" s="618"/>
      <c r="R5212" s="618"/>
      <c r="S5212" s="618"/>
      <c r="T5212" s="618"/>
      <c r="U5212" s="618"/>
      <c r="V5212" s="618"/>
      <c r="W5212" s="618"/>
      <c r="X5212" s="618"/>
      <c r="Y5212" s="618"/>
      <c r="Z5212" s="618"/>
      <c r="AC5212" s="619"/>
      <c r="AD5212" s="620"/>
      <c r="AJ5212" s="668"/>
      <c r="AO5212" s="612"/>
      <c r="AP5212" s="612"/>
      <c r="AY5212" s="623"/>
      <c r="BD5212" s="611"/>
      <c r="BG5212" s="624"/>
      <c r="BH5212" s="625"/>
      <c r="BI5212" s="672"/>
      <c r="BO5212" s="612"/>
      <c r="BY5212" s="669"/>
      <c r="CA5212" s="669"/>
    </row>
    <row r="5213" spans="3:79" s="610" customFormat="1">
      <c r="C5213" s="611"/>
      <c r="D5213" s="612"/>
      <c r="E5213" s="613"/>
      <c r="F5213" s="614"/>
      <c r="J5213" s="612"/>
      <c r="N5213" s="668"/>
      <c r="P5213" s="618"/>
      <c r="Q5213" s="618"/>
      <c r="R5213" s="618"/>
      <c r="S5213" s="618"/>
      <c r="T5213" s="618"/>
      <c r="U5213" s="618"/>
      <c r="V5213" s="618"/>
      <c r="W5213" s="618"/>
      <c r="X5213" s="618"/>
      <c r="Y5213" s="618"/>
      <c r="Z5213" s="618"/>
      <c r="AC5213" s="619"/>
      <c r="AD5213" s="620"/>
      <c r="AJ5213" s="668"/>
      <c r="AO5213" s="612"/>
      <c r="AP5213" s="612"/>
      <c r="AY5213" s="623"/>
      <c r="BD5213" s="611"/>
      <c r="BG5213" s="624"/>
      <c r="BH5213" s="625"/>
      <c r="BI5213" s="672"/>
      <c r="BO5213" s="612"/>
      <c r="BY5213" s="669"/>
      <c r="CA5213" s="669"/>
    </row>
    <row r="5214" spans="3:79" s="610" customFormat="1">
      <c r="C5214" s="611"/>
      <c r="D5214" s="612"/>
      <c r="E5214" s="613"/>
      <c r="F5214" s="614"/>
      <c r="J5214" s="612"/>
      <c r="N5214" s="668"/>
      <c r="P5214" s="618"/>
      <c r="Q5214" s="618"/>
      <c r="R5214" s="618"/>
      <c r="S5214" s="618"/>
      <c r="T5214" s="618"/>
      <c r="U5214" s="618"/>
      <c r="V5214" s="618"/>
      <c r="W5214" s="618"/>
      <c r="X5214" s="618"/>
      <c r="Y5214" s="618"/>
      <c r="Z5214" s="618"/>
      <c r="AC5214" s="619"/>
      <c r="AD5214" s="620"/>
      <c r="AJ5214" s="668"/>
      <c r="AO5214" s="612"/>
      <c r="AP5214" s="612"/>
      <c r="AY5214" s="623"/>
      <c r="BD5214" s="611"/>
      <c r="BG5214" s="624"/>
      <c r="BH5214" s="625"/>
      <c r="BI5214" s="672"/>
      <c r="BO5214" s="612"/>
      <c r="BY5214" s="669"/>
      <c r="CA5214" s="669"/>
    </row>
    <row r="5215" spans="3:79" s="610" customFormat="1">
      <c r="C5215" s="611"/>
      <c r="D5215" s="612"/>
      <c r="E5215" s="613"/>
      <c r="F5215" s="614"/>
      <c r="J5215" s="612"/>
      <c r="N5215" s="668"/>
      <c r="P5215" s="618"/>
      <c r="Q5215" s="618"/>
      <c r="R5215" s="618"/>
      <c r="S5215" s="618"/>
      <c r="T5215" s="618"/>
      <c r="U5215" s="618"/>
      <c r="V5215" s="618"/>
      <c r="W5215" s="618"/>
      <c r="X5215" s="618"/>
      <c r="Y5215" s="618"/>
      <c r="Z5215" s="618"/>
      <c r="AC5215" s="619"/>
      <c r="AD5215" s="620"/>
      <c r="AJ5215" s="668"/>
      <c r="AO5215" s="612"/>
      <c r="AP5215" s="612"/>
      <c r="AY5215" s="623"/>
      <c r="BD5215" s="611"/>
      <c r="BG5215" s="624"/>
      <c r="BH5215" s="625"/>
      <c r="BI5215" s="672"/>
      <c r="BO5215" s="612"/>
      <c r="BY5215" s="669"/>
      <c r="CA5215" s="669"/>
    </row>
    <row r="5216" spans="3:79" s="610" customFormat="1">
      <c r="C5216" s="611"/>
      <c r="D5216" s="612"/>
      <c r="E5216" s="613"/>
      <c r="F5216" s="614"/>
      <c r="J5216" s="612"/>
      <c r="N5216" s="668"/>
      <c r="P5216" s="618"/>
      <c r="Q5216" s="618"/>
      <c r="R5216" s="618"/>
      <c r="S5216" s="618"/>
      <c r="T5216" s="618"/>
      <c r="U5216" s="618"/>
      <c r="V5216" s="618"/>
      <c r="W5216" s="618"/>
      <c r="X5216" s="618"/>
      <c r="Y5216" s="618"/>
      <c r="Z5216" s="618"/>
      <c r="AC5216" s="619"/>
      <c r="AD5216" s="620"/>
      <c r="AJ5216" s="668"/>
      <c r="AO5216" s="612"/>
      <c r="AP5216" s="612"/>
      <c r="AY5216" s="623"/>
      <c r="BD5216" s="611"/>
      <c r="BG5216" s="624"/>
      <c r="BH5216" s="625"/>
      <c r="BI5216" s="672"/>
      <c r="BO5216" s="612"/>
      <c r="BY5216" s="669"/>
      <c r="CA5216" s="669"/>
    </row>
    <row r="5217" spans="3:79" s="610" customFormat="1">
      <c r="C5217" s="611"/>
      <c r="D5217" s="612"/>
      <c r="E5217" s="613"/>
      <c r="F5217" s="614"/>
      <c r="J5217" s="612"/>
      <c r="N5217" s="668"/>
      <c r="P5217" s="618"/>
      <c r="Q5217" s="618"/>
      <c r="R5217" s="618"/>
      <c r="S5217" s="618"/>
      <c r="T5217" s="618"/>
      <c r="U5217" s="618"/>
      <c r="V5217" s="618"/>
      <c r="W5217" s="618"/>
      <c r="X5217" s="618"/>
      <c r="Y5217" s="618"/>
      <c r="Z5217" s="618"/>
      <c r="AC5217" s="619"/>
      <c r="AD5217" s="620"/>
      <c r="AJ5217" s="668"/>
      <c r="AO5217" s="612"/>
      <c r="AP5217" s="612"/>
      <c r="AY5217" s="623"/>
      <c r="BD5217" s="611"/>
      <c r="BG5217" s="624"/>
      <c r="BH5217" s="625"/>
      <c r="BI5217" s="672"/>
      <c r="BO5217" s="612"/>
      <c r="BY5217" s="669"/>
      <c r="CA5217" s="669"/>
    </row>
    <row r="5218" spans="3:79" s="610" customFormat="1">
      <c r="C5218" s="611"/>
      <c r="D5218" s="612"/>
      <c r="E5218" s="613"/>
      <c r="F5218" s="614"/>
      <c r="J5218" s="612"/>
      <c r="N5218" s="668"/>
      <c r="P5218" s="618"/>
      <c r="Q5218" s="618"/>
      <c r="R5218" s="618"/>
      <c r="S5218" s="618"/>
      <c r="T5218" s="618"/>
      <c r="U5218" s="618"/>
      <c r="V5218" s="618"/>
      <c r="W5218" s="618"/>
      <c r="X5218" s="618"/>
      <c r="Y5218" s="618"/>
      <c r="Z5218" s="618"/>
      <c r="AC5218" s="619"/>
      <c r="AD5218" s="620"/>
      <c r="AJ5218" s="668"/>
      <c r="AO5218" s="612"/>
      <c r="AP5218" s="612"/>
      <c r="AY5218" s="623"/>
      <c r="BD5218" s="611"/>
      <c r="BG5218" s="624"/>
      <c r="BH5218" s="625"/>
      <c r="BI5218" s="672"/>
      <c r="BO5218" s="612"/>
      <c r="BY5218" s="669"/>
      <c r="CA5218" s="669"/>
    </row>
    <row r="5219" spans="3:79" s="610" customFormat="1">
      <c r="C5219" s="611"/>
      <c r="D5219" s="612"/>
      <c r="E5219" s="613"/>
      <c r="F5219" s="614"/>
      <c r="J5219" s="612"/>
      <c r="N5219" s="668"/>
      <c r="P5219" s="618"/>
      <c r="Q5219" s="618"/>
      <c r="R5219" s="618"/>
      <c r="S5219" s="618"/>
      <c r="T5219" s="618"/>
      <c r="U5219" s="618"/>
      <c r="V5219" s="618"/>
      <c r="W5219" s="618"/>
      <c r="X5219" s="618"/>
      <c r="Y5219" s="618"/>
      <c r="Z5219" s="618"/>
      <c r="AC5219" s="619"/>
      <c r="AD5219" s="620"/>
      <c r="AJ5219" s="668"/>
      <c r="AO5219" s="612"/>
      <c r="AP5219" s="612"/>
      <c r="AY5219" s="623"/>
      <c r="BD5219" s="611"/>
      <c r="BG5219" s="624"/>
      <c r="BH5219" s="625"/>
      <c r="BI5219" s="672"/>
      <c r="BO5219" s="612"/>
      <c r="BY5219" s="669"/>
      <c r="CA5219" s="669"/>
    </row>
    <row r="5220" spans="3:79" s="610" customFormat="1">
      <c r="C5220" s="611"/>
      <c r="D5220" s="612"/>
      <c r="E5220" s="613"/>
      <c r="F5220" s="614"/>
      <c r="J5220" s="612"/>
      <c r="N5220" s="668"/>
      <c r="P5220" s="618"/>
      <c r="Q5220" s="618"/>
      <c r="R5220" s="618"/>
      <c r="S5220" s="618"/>
      <c r="T5220" s="618"/>
      <c r="U5220" s="618"/>
      <c r="V5220" s="618"/>
      <c r="W5220" s="618"/>
      <c r="X5220" s="618"/>
      <c r="Y5220" s="618"/>
      <c r="Z5220" s="618"/>
      <c r="AC5220" s="619"/>
      <c r="AD5220" s="620"/>
      <c r="AJ5220" s="668"/>
      <c r="AO5220" s="612"/>
      <c r="AP5220" s="612"/>
      <c r="AY5220" s="623"/>
      <c r="BD5220" s="611"/>
      <c r="BG5220" s="624"/>
      <c r="BH5220" s="625"/>
      <c r="BI5220" s="672"/>
      <c r="BO5220" s="612"/>
      <c r="BY5220" s="669"/>
      <c r="CA5220" s="669"/>
    </row>
    <row r="5221" spans="3:79" s="610" customFormat="1">
      <c r="C5221" s="611"/>
      <c r="D5221" s="612"/>
      <c r="E5221" s="613"/>
      <c r="F5221" s="614"/>
      <c r="J5221" s="612"/>
      <c r="N5221" s="668"/>
      <c r="P5221" s="618"/>
      <c r="Q5221" s="618"/>
      <c r="R5221" s="618"/>
      <c r="S5221" s="618"/>
      <c r="T5221" s="618"/>
      <c r="U5221" s="618"/>
      <c r="V5221" s="618"/>
      <c r="W5221" s="618"/>
      <c r="X5221" s="618"/>
      <c r="Y5221" s="618"/>
      <c r="Z5221" s="618"/>
      <c r="AC5221" s="619"/>
      <c r="AD5221" s="620"/>
      <c r="AJ5221" s="668"/>
      <c r="AO5221" s="612"/>
      <c r="AP5221" s="612"/>
      <c r="AY5221" s="623"/>
      <c r="BD5221" s="611"/>
      <c r="BG5221" s="624"/>
      <c r="BH5221" s="625"/>
      <c r="BI5221" s="672"/>
      <c r="BO5221" s="612"/>
      <c r="BY5221" s="669"/>
      <c r="CA5221" s="669"/>
    </row>
    <row r="5222" spans="3:79" s="610" customFormat="1">
      <c r="C5222" s="611"/>
      <c r="D5222" s="612"/>
      <c r="E5222" s="613"/>
      <c r="F5222" s="614"/>
      <c r="J5222" s="612"/>
      <c r="N5222" s="668"/>
      <c r="P5222" s="618"/>
      <c r="Q5222" s="618"/>
      <c r="R5222" s="618"/>
      <c r="S5222" s="618"/>
      <c r="T5222" s="618"/>
      <c r="U5222" s="618"/>
      <c r="V5222" s="618"/>
      <c r="W5222" s="618"/>
      <c r="X5222" s="618"/>
      <c r="Y5222" s="618"/>
      <c r="Z5222" s="618"/>
      <c r="AC5222" s="619"/>
      <c r="AD5222" s="620"/>
      <c r="AJ5222" s="668"/>
      <c r="AO5222" s="612"/>
      <c r="AP5222" s="612"/>
      <c r="AY5222" s="623"/>
      <c r="BD5222" s="611"/>
      <c r="BG5222" s="624"/>
      <c r="BH5222" s="625"/>
      <c r="BI5222" s="672"/>
      <c r="BO5222" s="612"/>
      <c r="BY5222" s="669"/>
      <c r="CA5222" s="669"/>
    </row>
    <row r="5223" spans="3:79" s="610" customFormat="1">
      <c r="C5223" s="611"/>
      <c r="D5223" s="612"/>
      <c r="E5223" s="613"/>
      <c r="F5223" s="614"/>
      <c r="J5223" s="612"/>
      <c r="N5223" s="668"/>
      <c r="P5223" s="618"/>
      <c r="Q5223" s="618"/>
      <c r="R5223" s="618"/>
      <c r="S5223" s="618"/>
      <c r="T5223" s="618"/>
      <c r="U5223" s="618"/>
      <c r="V5223" s="618"/>
      <c r="W5223" s="618"/>
      <c r="X5223" s="618"/>
      <c r="Y5223" s="618"/>
      <c r="Z5223" s="618"/>
      <c r="AC5223" s="619"/>
      <c r="AD5223" s="620"/>
      <c r="AJ5223" s="668"/>
      <c r="AO5223" s="612"/>
      <c r="AP5223" s="612"/>
      <c r="AY5223" s="623"/>
      <c r="BD5223" s="611"/>
      <c r="BG5223" s="624"/>
      <c r="BH5223" s="625"/>
      <c r="BI5223" s="672"/>
      <c r="BO5223" s="612"/>
      <c r="BY5223" s="669"/>
      <c r="CA5223" s="669"/>
    </row>
    <row r="5224" spans="3:79" s="610" customFormat="1">
      <c r="C5224" s="611"/>
      <c r="D5224" s="612"/>
      <c r="E5224" s="613"/>
      <c r="F5224" s="614"/>
      <c r="J5224" s="612"/>
      <c r="N5224" s="668"/>
      <c r="P5224" s="618"/>
      <c r="Q5224" s="618"/>
      <c r="R5224" s="618"/>
      <c r="S5224" s="618"/>
      <c r="T5224" s="618"/>
      <c r="U5224" s="618"/>
      <c r="V5224" s="618"/>
      <c r="W5224" s="618"/>
      <c r="X5224" s="618"/>
      <c r="Y5224" s="618"/>
      <c r="Z5224" s="618"/>
      <c r="AC5224" s="619"/>
      <c r="AD5224" s="620"/>
      <c r="AJ5224" s="668"/>
      <c r="AO5224" s="612"/>
      <c r="AP5224" s="612"/>
      <c r="AY5224" s="623"/>
      <c r="BD5224" s="611"/>
      <c r="BG5224" s="624"/>
      <c r="BH5224" s="625"/>
      <c r="BI5224" s="672"/>
      <c r="BO5224" s="612"/>
      <c r="BY5224" s="669"/>
      <c r="CA5224" s="669"/>
    </row>
    <row r="5225" spans="3:79" s="610" customFormat="1">
      <c r="C5225" s="611"/>
      <c r="D5225" s="612"/>
      <c r="E5225" s="613"/>
      <c r="F5225" s="614"/>
      <c r="J5225" s="612"/>
      <c r="N5225" s="668"/>
      <c r="P5225" s="618"/>
      <c r="Q5225" s="618"/>
      <c r="R5225" s="618"/>
      <c r="S5225" s="618"/>
      <c r="T5225" s="618"/>
      <c r="U5225" s="618"/>
      <c r="V5225" s="618"/>
      <c r="W5225" s="618"/>
      <c r="X5225" s="618"/>
      <c r="Y5225" s="618"/>
      <c r="Z5225" s="618"/>
      <c r="AC5225" s="619"/>
      <c r="AD5225" s="620"/>
      <c r="AJ5225" s="668"/>
      <c r="AO5225" s="612"/>
      <c r="AP5225" s="612"/>
      <c r="AY5225" s="623"/>
      <c r="BD5225" s="611"/>
      <c r="BG5225" s="624"/>
      <c r="BH5225" s="625"/>
      <c r="BI5225" s="672"/>
      <c r="BO5225" s="612"/>
      <c r="BY5225" s="669"/>
      <c r="CA5225" s="669"/>
    </row>
    <row r="5226" spans="3:79" s="610" customFormat="1">
      <c r="C5226" s="611"/>
      <c r="D5226" s="612"/>
      <c r="E5226" s="613"/>
      <c r="F5226" s="614"/>
      <c r="J5226" s="612"/>
      <c r="N5226" s="668"/>
      <c r="P5226" s="618"/>
      <c r="Q5226" s="618"/>
      <c r="R5226" s="618"/>
      <c r="S5226" s="618"/>
      <c r="T5226" s="618"/>
      <c r="U5226" s="618"/>
      <c r="V5226" s="618"/>
      <c r="W5226" s="618"/>
      <c r="X5226" s="618"/>
      <c r="Y5226" s="618"/>
      <c r="Z5226" s="618"/>
      <c r="AC5226" s="619"/>
      <c r="AD5226" s="620"/>
      <c r="AJ5226" s="668"/>
      <c r="AO5226" s="612"/>
      <c r="AP5226" s="612"/>
      <c r="AY5226" s="623"/>
      <c r="BD5226" s="611"/>
      <c r="BG5226" s="624"/>
      <c r="BH5226" s="625"/>
      <c r="BI5226" s="672"/>
      <c r="BO5226" s="612"/>
      <c r="BY5226" s="669"/>
      <c r="CA5226" s="669"/>
    </row>
    <row r="5227" spans="3:79" s="610" customFormat="1">
      <c r="C5227" s="611"/>
      <c r="D5227" s="612"/>
      <c r="E5227" s="613"/>
      <c r="F5227" s="614"/>
      <c r="J5227" s="612"/>
      <c r="N5227" s="668"/>
      <c r="P5227" s="618"/>
      <c r="Q5227" s="618"/>
      <c r="R5227" s="618"/>
      <c r="S5227" s="618"/>
      <c r="T5227" s="618"/>
      <c r="U5227" s="618"/>
      <c r="V5227" s="618"/>
      <c r="W5227" s="618"/>
      <c r="X5227" s="618"/>
      <c r="Y5227" s="618"/>
      <c r="Z5227" s="618"/>
      <c r="AC5227" s="619"/>
      <c r="AD5227" s="620"/>
      <c r="AJ5227" s="668"/>
      <c r="AO5227" s="612"/>
      <c r="AP5227" s="612"/>
      <c r="AY5227" s="623"/>
      <c r="BD5227" s="611"/>
      <c r="BG5227" s="624"/>
      <c r="BH5227" s="625"/>
      <c r="BI5227" s="672"/>
      <c r="BO5227" s="612"/>
      <c r="BY5227" s="669"/>
      <c r="CA5227" s="669"/>
    </row>
    <row r="5228" spans="3:79" s="610" customFormat="1">
      <c r="C5228" s="611"/>
      <c r="D5228" s="612"/>
      <c r="E5228" s="613"/>
      <c r="F5228" s="614"/>
      <c r="J5228" s="612"/>
      <c r="N5228" s="668"/>
      <c r="P5228" s="618"/>
      <c r="Q5228" s="618"/>
      <c r="R5228" s="618"/>
      <c r="S5228" s="618"/>
      <c r="T5228" s="618"/>
      <c r="U5228" s="618"/>
      <c r="V5228" s="618"/>
      <c r="W5228" s="618"/>
      <c r="X5228" s="618"/>
      <c r="Y5228" s="618"/>
      <c r="Z5228" s="618"/>
      <c r="AC5228" s="619"/>
      <c r="AD5228" s="620"/>
      <c r="AJ5228" s="668"/>
      <c r="AO5228" s="612"/>
      <c r="AP5228" s="612"/>
      <c r="AY5228" s="623"/>
      <c r="BD5228" s="611"/>
      <c r="BG5228" s="624"/>
      <c r="BH5228" s="625"/>
      <c r="BI5228" s="672"/>
      <c r="BO5228" s="612"/>
      <c r="BY5228" s="669"/>
      <c r="CA5228" s="669"/>
    </row>
    <row r="5229" spans="3:79" s="610" customFormat="1">
      <c r="C5229" s="611"/>
      <c r="D5229" s="612"/>
      <c r="E5229" s="613"/>
      <c r="F5229" s="614"/>
      <c r="J5229" s="612"/>
      <c r="N5229" s="668"/>
      <c r="P5229" s="618"/>
      <c r="Q5229" s="618"/>
      <c r="R5229" s="618"/>
      <c r="S5229" s="618"/>
      <c r="T5229" s="618"/>
      <c r="U5229" s="618"/>
      <c r="V5229" s="618"/>
      <c r="W5229" s="618"/>
      <c r="X5229" s="618"/>
      <c r="Y5229" s="618"/>
      <c r="Z5229" s="618"/>
      <c r="AC5229" s="619"/>
      <c r="AD5229" s="620"/>
      <c r="AJ5229" s="668"/>
      <c r="AO5229" s="612"/>
      <c r="AP5229" s="612"/>
      <c r="AY5229" s="623"/>
      <c r="BD5229" s="611"/>
      <c r="BG5229" s="624"/>
      <c r="BH5229" s="625"/>
      <c r="BI5229" s="672"/>
      <c r="BO5229" s="612"/>
      <c r="BY5229" s="669"/>
      <c r="CA5229" s="669"/>
    </row>
    <row r="5230" spans="3:79" s="610" customFormat="1">
      <c r="C5230" s="611"/>
      <c r="D5230" s="612"/>
      <c r="E5230" s="613"/>
      <c r="F5230" s="614"/>
      <c r="J5230" s="612"/>
      <c r="N5230" s="668"/>
      <c r="P5230" s="618"/>
      <c r="Q5230" s="618"/>
      <c r="R5230" s="618"/>
      <c r="S5230" s="618"/>
      <c r="T5230" s="618"/>
      <c r="U5230" s="618"/>
      <c r="V5230" s="618"/>
      <c r="W5230" s="618"/>
      <c r="X5230" s="618"/>
      <c r="Y5230" s="618"/>
      <c r="Z5230" s="618"/>
      <c r="AC5230" s="619"/>
      <c r="AD5230" s="620"/>
      <c r="AJ5230" s="668"/>
      <c r="AO5230" s="612"/>
      <c r="AP5230" s="612"/>
      <c r="AY5230" s="623"/>
      <c r="BD5230" s="611"/>
      <c r="BG5230" s="624"/>
      <c r="BH5230" s="625"/>
      <c r="BI5230" s="672"/>
      <c r="BO5230" s="612"/>
      <c r="BY5230" s="669"/>
      <c r="CA5230" s="669"/>
    </row>
    <row r="5231" spans="3:79" s="610" customFormat="1">
      <c r="C5231" s="611"/>
      <c r="D5231" s="612"/>
      <c r="E5231" s="613"/>
      <c r="F5231" s="614"/>
      <c r="J5231" s="612"/>
      <c r="N5231" s="668"/>
      <c r="P5231" s="618"/>
      <c r="Q5231" s="618"/>
      <c r="R5231" s="618"/>
      <c r="S5231" s="618"/>
      <c r="T5231" s="618"/>
      <c r="U5231" s="618"/>
      <c r="V5231" s="618"/>
      <c r="W5231" s="618"/>
      <c r="X5231" s="618"/>
      <c r="Y5231" s="618"/>
      <c r="Z5231" s="618"/>
      <c r="AC5231" s="619"/>
      <c r="AD5231" s="620"/>
      <c r="AJ5231" s="668"/>
      <c r="AO5231" s="612"/>
      <c r="AP5231" s="612"/>
      <c r="AY5231" s="623"/>
      <c r="BD5231" s="611"/>
      <c r="BG5231" s="624"/>
      <c r="BH5231" s="625"/>
      <c r="BI5231" s="672"/>
      <c r="BO5231" s="612"/>
      <c r="BY5231" s="669"/>
      <c r="CA5231" s="669"/>
    </row>
    <row r="5232" spans="3:79" s="610" customFormat="1">
      <c r="C5232" s="611"/>
      <c r="D5232" s="612"/>
      <c r="E5232" s="613"/>
      <c r="F5232" s="614"/>
      <c r="J5232" s="612"/>
      <c r="N5232" s="668"/>
      <c r="P5232" s="618"/>
      <c r="Q5232" s="618"/>
      <c r="R5232" s="618"/>
      <c r="S5232" s="618"/>
      <c r="T5232" s="618"/>
      <c r="U5232" s="618"/>
      <c r="V5232" s="618"/>
      <c r="W5232" s="618"/>
      <c r="X5232" s="618"/>
      <c r="Y5232" s="618"/>
      <c r="Z5232" s="618"/>
      <c r="AC5232" s="619"/>
      <c r="AD5232" s="620"/>
      <c r="AJ5232" s="668"/>
      <c r="AO5232" s="612"/>
      <c r="AP5232" s="612"/>
      <c r="AY5232" s="623"/>
      <c r="BD5232" s="611"/>
      <c r="BG5232" s="624"/>
      <c r="BH5232" s="625"/>
      <c r="BI5232" s="672"/>
      <c r="BO5232" s="612"/>
      <c r="BY5232" s="669"/>
      <c r="CA5232" s="669"/>
    </row>
    <row r="5233" spans="3:79" s="610" customFormat="1">
      <c r="C5233" s="611"/>
      <c r="D5233" s="612"/>
      <c r="E5233" s="613"/>
      <c r="F5233" s="614"/>
      <c r="J5233" s="612"/>
      <c r="N5233" s="668"/>
      <c r="P5233" s="618"/>
      <c r="Q5233" s="618"/>
      <c r="R5233" s="618"/>
      <c r="S5233" s="618"/>
      <c r="T5233" s="618"/>
      <c r="U5233" s="618"/>
      <c r="V5233" s="618"/>
      <c r="W5233" s="618"/>
      <c r="X5233" s="618"/>
      <c r="Y5233" s="618"/>
      <c r="Z5233" s="618"/>
      <c r="AC5233" s="619"/>
      <c r="AD5233" s="620"/>
      <c r="AJ5233" s="668"/>
      <c r="AO5233" s="612"/>
      <c r="AP5233" s="612"/>
      <c r="AY5233" s="623"/>
      <c r="BD5233" s="611"/>
      <c r="BG5233" s="624"/>
      <c r="BH5233" s="625"/>
      <c r="BI5233" s="672"/>
      <c r="BO5233" s="612"/>
      <c r="BY5233" s="669"/>
      <c r="CA5233" s="669"/>
    </row>
    <row r="5234" spans="3:79" s="610" customFormat="1">
      <c r="C5234" s="611"/>
      <c r="D5234" s="612"/>
      <c r="E5234" s="613"/>
      <c r="F5234" s="614"/>
      <c r="J5234" s="612"/>
      <c r="N5234" s="668"/>
      <c r="P5234" s="618"/>
      <c r="Q5234" s="618"/>
      <c r="R5234" s="618"/>
      <c r="S5234" s="618"/>
      <c r="T5234" s="618"/>
      <c r="U5234" s="618"/>
      <c r="V5234" s="618"/>
      <c r="W5234" s="618"/>
      <c r="X5234" s="618"/>
      <c r="Y5234" s="618"/>
      <c r="Z5234" s="618"/>
      <c r="AC5234" s="619"/>
      <c r="AD5234" s="620"/>
      <c r="AJ5234" s="668"/>
      <c r="AO5234" s="612"/>
      <c r="AP5234" s="612"/>
      <c r="AY5234" s="623"/>
      <c r="BD5234" s="611"/>
      <c r="BG5234" s="624"/>
      <c r="BH5234" s="625"/>
      <c r="BI5234" s="672"/>
      <c r="BO5234" s="612"/>
      <c r="BY5234" s="669"/>
      <c r="CA5234" s="669"/>
    </row>
    <row r="5235" spans="3:79" s="610" customFormat="1">
      <c r="C5235" s="611"/>
      <c r="D5235" s="612"/>
      <c r="E5235" s="613"/>
      <c r="F5235" s="614"/>
      <c r="J5235" s="612"/>
      <c r="N5235" s="668"/>
      <c r="P5235" s="618"/>
      <c r="Q5235" s="618"/>
      <c r="R5235" s="618"/>
      <c r="S5235" s="618"/>
      <c r="T5235" s="618"/>
      <c r="U5235" s="618"/>
      <c r="V5235" s="618"/>
      <c r="W5235" s="618"/>
      <c r="X5235" s="618"/>
      <c r="Y5235" s="618"/>
      <c r="Z5235" s="618"/>
      <c r="AC5235" s="619"/>
      <c r="AD5235" s="620"/>
      <c r="AJ5235" s="668"/>
      <c r="AO5235" s="612"/>
      <c r="AP5235" s="612"/>
      <c r="AY5235" s="623"/>
      <c r="BD5235" s="611"/>
      <c r="BG5235" s="624"/>
      <c r="BH5235" s="625"/>
      <c r="BI5235" s="672"/>
      <c r="BO5235" s="612"/>
      <c r="BY5235" s="669"/>
      <c r="CA5235" s="669"/>
    </row>
    <row r="5236" spans="3:79" s="610" customFormat="1">
      <c r="C5236" s="611"/>
      <c r="D5236" s="612"/>
      <c r="E5236" s="613"/>
      <c r="F5236" s="614"/>
      <c r="J5236" s="612"/>
      <c r="N5236" s="668"/>
      <c r="P5236" s="618"/>
      <c r="Q5236" s="618"/>
      <c r="R5236" s="618"/>
      <c r="S5236" s="618"/>
      <c r="T5236" s="618"/>
      <c r="U5236" s="618"/>
      <c r="V5236" s="618"/>
      <c r="W5236" s="618"/>
      <c r="X5236" s="618"/>
      <c r="Y5236" s="618"/>
      <c r="Z5236" s="618"/>
      <c r="AC5236" s="619"/>
      <c r="AD5236" s="620"/>
      <c r="AJ5236" s="668"/>
      <c r="AO5236" s="612"/>
      <c r="AP5236" s="612"/>
      <c r="AY5236" s="623"/>
      <c r="BD5236" s="611"/>
      <c r="BG5236" s="624"/>
      <c r="BH5236" s="625"/>
      <c r="BI5236" s="672"/>
      <c r="BO5236" s="612"/>
      <c r="BY5236" s="669"/>
      <c r="CA5236" s="669"/>
    </row>
    <row r="5237" spans="3:79" s="610" customFormat="1">
      <c r="C5237" s="611"/>
      <c r="D5237" s="612"/>
      <c r="E5237" s="613"/>
      <c r="F5237" s="614"/>
      <c r="J5237" s="612"/>
      <c r="N5237" s="668"/>
      <c r="P5237" s="618"/>
      <c r="Q5237" s="618"/>
      <c r="R5237" s="618"/>
      <c r="S5237" s="618"/>
      <c r="T5237" s="618"/>
      <c r="U5237" s="618"/>
      <c r="V5237" s="618"/>
      <c r="W5237" s="618"/>
      <c r="X5237" s="618"/>
      <c r="Y5237" s="618"/>
      <c r="Z5237" s="618"/>
      <c r="AC5237" s="619"/>
      <c r="AD5237" s="620"/>
      <c r="AJ5237" s="668"/>
      <c r="AO5237" s="612"/>
      <c r="AP5237" s="612"/>
      <c r="AY5237" s="623"/>
      <c r="BD5237" s="611"/>
      <c r="BG5237" s="624"/>
      <c r="BH5237" s="625"/>
      <c r="BI5237" s="672"/>
      <c r="BO5237" s="612"/>
      <c r="BY5237" s="669"/>
      <c r="CA5237" s="669"/>
    </row>
    <row r="5238" spans="3:79" s="610" customFormat="1">
      <c r="C5238" s="611"/>
      <c r="D5238" s="612"/>
      <c r="E5238" s="613"/>
      <c r="F5238" s="614"/>
      <c r="J5238" s="612"/>
      <c r="N5238" s="668"/>
      <c r="P5238" s="618"/>
      <c r="Q5238" s="618"/>
      <c r="R5238" s="618"/>
      <c r="S5238" s="618"/>
      <c r="T5238" s="618"/>
      <c r="U5238" s="618"/>
      <c r="V5238" s="618"/>
      <c r="W5238" s="618"/>
      <c r="X5238" s="618"/>
      <c r="Y5238" s="618"/>
      <c r="Z5238" s="618"/>
      <c r="AC5238" s="619"/>
      <c r="AD5238" s="620"/>
      <c r="AJ5238" s="668"/>
      <c r="AO5238" s="612"/>
      <c r="AP5238" s="612"/>
      <c r="AY5238" s="623"/>
      <c r="BD5238" s="611"/>
      <c r="BG5238" s="624"/>
      <c r="BH5238" s="625"/>
      <c r="BI5238" s="672"/>
      <c r="BO5238" s="612"/>
      <c r="BY5238" s="669"/>
      <c r="CA5238" s="669"/>
    </row>
    <row r="5239" spans="3:79" s="610" customFormat="1">
      <c r="C5239" s="611"/>
      <c r="D5239" s="612"/>
      <c r="E5239" s="613"/>
      <c r="F5239" s="614"/>
      <c r="J5239" s="612"/>
      <c r="N5239" s="668"/>
      <c r="P5239" s="618"/>
      <c r="Q5239" s="618"/>
      <c r="R5239" s="618"/>
      <c r="S5239" s="618"/>
      <c r="T5239" s="618"/>
      <c r="U5239" s="618"/>
      <c r="V5239" s="618"/>
      <c r="W5239" s="618"/>
      <c r="X5239" s="618"/>
      <c r="Y5239" s="618"/>
      <c r="Z5239" s="618"/>
      <c r="AC5239" s="619"/>
      <c r="AD5239" s="620"/>
      <c r="AJ5239" s="668"/>
      <c r="AO5239" s="612"/>
      <c r="AP5239" s="612"/>
      <c r="AY5239" s="623"/>
      <c r="BD5239" s="611"/>
      <c r="BG5239" s="624"/>
      <c r="BH5239" s="625"/>
      <c r="BI5239" s="672"/>
      <c r="BO5239" s="612"/>
      <c r="BY5239" s="669"/>
      <c r="CA5239" s="669"/>
    </row>
    <row r="5240" spans="3:79" s="610" customFormat="1">
      <c r="C5240" s="611"/>
      <c r="D5240" s="612"/>
      <c r="E5240" s="613"/>
      <c r="F5240" s="614"/>
      <c r="J5240" s="612"/>
      <c r="N5240" s="668"/>
      <c r="P5240" s="618"/>
      <c r="Q5240" s="618"/>
      <c r="R5240" s="618"/>
      <c r="S5240" s="618"/>
      <c r="T5240" s="618"/>
      <c r="U5240" s="618"/>
      <c r="V5240" s="618"/>
      <c r="W5240" s="618"/>
      <c r="X5240" s="618"/>
      <c r="Y5240" s="618"/>
      <c r="Z5240" s="618"/>
      <c r="AC5240" s="619"/>
      <c r="AD5240" s="620"/>
      <c r="AJ5240" s="668"/>
      <c r="AO5240" s="612"/>
      <c r="AP5240" s="612"/>
      <c r="AY5240" s="623"/>
      <c r="BD5240" s="611"/>
      <c r="BG5240" s="624"/>
      <c r="BH5240" s="625"/>
      <c r="BI5240" s="672"/>
      <c r="BO5240" s="612"/>
      <c r="BY5240" s="669"/>
      <c r="CA5240" s="669"/>
    </row>
    <row r="5241" spans="3:79" s="610" customFormat="1">
      <c r="C5241" s="611"/>
      <c r="D5241" s="612"/>
      <c r="E5241" s="613"/>
      <c r="F5241" s="614"/>
      <c r="J5241" s="612"/>
      <c r="N5241" s="668"/>
      <c r="P5241" s="618"/>
      <c r="Q5241" s="618"/>
      <c r="R5241" s="618"/>
      <c r="S5241" s="618"/>
      <c r="T5241" s="618"/>
      <c r="U5241" s="618"/>
      <c r="V5241" s="618"/>
      <c r="W5241" s="618"/>
      <c r="X5241" s="618"/>
      <c r="Y5241" s="618"/>
      <c r="Z5241" s="618"/>
      <c r="AC5241" s="619"/>
      <c r="AD5241" s="620"/>
      <c r="AJ5241" s="668"/>
      <c r="AO5241" s="612"/>
      <c r="AP5241" s="612"/>
      <c r="AY5241" s="623"/>
      <c r="BD5241" s="611"/>
      <c r="BG5241" s="624"/>
      <c r="BH5241" s="625"/>
      <c r="BI5241" s="672"/>
      <c r="BO5241" s="612"/>
      <c r="BY5241" s="669"/>
      <c r="CA5241" s="669"/>
    </row>
    <row r="5242" spans="3:79" s="610" customFormat="1">
      <c r="C5242" s="611"/>
      <c r="D5242" s="612"/>
      <c r="E5242" s="613"/>
      <c r="F5242" s="614"/>
      <c r="J5242" s="612"/>
      <c r="N5242" s="668"/>
      <c r="P5242" s="618"/>
      <c r="Q5242" s="618"/>
      <c r="R5242" s="618"/>
      <c r="S5242" s="618"/>
      <c r="T5242" s="618"/>
      <c r="U5242" s="618"/>
      <c r="V5242" s="618"/>
      <c r="W5242" s="618"/>
      <c r="X5242" s="618"/>
      <c r="Y5242" s="618"/>
      <c r="Z5242" s="618"/>
      <c r="AC5242" s="619"/>
      <c r="AD5242" s="620"/>
      <c r="AJ5242" s="668"/>
      <c r="AO5242" s="612"/>
      <c r="AP5242" s="612"/>
      <c r="AY5242" s="623"/>
      <c r="BD5242" s="611"/>
      <c r="BG5242" s="624"/>
      <c r="BH5242" s="625"/>
      <c r="BI5242" s="672"/>
      <c r="BO5242" s="612"/>
      <c r="BY5242" s="669"/>
      <c r="CA5242" s="669"/>
    </row>
    <row r="5243" spans="3:79" s="610" customFormat="1">
      <c r="C5243" s="611"/>
      <c r="D5243" s="612"/>
      <c r="E5243" s="613"/>
      <c r="F5243" s="614"/>
      <c r="J5243" s="612"/>
      <c r="N5243" s="668"/>
      <c r="P5243" s="618"/>
      <c r="Q5243" s="618"/>
      <c r="R5243" s="618"/>
      <c r="S5243" s="618"/>
      <c r="T5243" s="618"/>
      <c r="U5243" s="618"/>
      <c r="V5243" s="618"/>
      <c r="W5243" s="618"/>
      <c r="X5243" s="618"/>
      <c r="Y5243" s="618"/>
      <c r="Z5243" s="618"/>
      <c r="AC5243" s="619"/>
      <c r="AD5243" s="620"/>
      <c r="AJ5243" s="668"/>
      <c r="AO5243" s="612"/>
      <c r="AP5243" s="612"/>
      <c r="AY5243" s="623"/>
      <c r="BD5243" s="611"/>
      <c r="BG5243" s="624"/>
      <c r="BH5243" s="625"/>
      <c r="BI5243" s="672"/>
      <c r="BO5243" s="612"/>
      <c r="BY5243" s="669"/>
      <c r="CA5243" s="669"/>
    </row>
    <row r="5244" spans="3:79" s="610" customFormat="1">
      <c r="C5244" s="611"/>
      <c r="D5244" s="612"/>
      <c r="E5244" s="613"/>
      <c r="F5244" s="614"/>
      <c r="J5244" s="612"/>
      <c r="N5244" s="668"/>
      <c r="P5244" s="618"/>
      <c r="Q5244" s="618"/>
      <c r="R5244" s="618"/>
      <c r="S5244" s="618"/>
      <c r="T5244" s="618"/>
      <c r="U5244" s="618"/>
      <c r="V5244" s="618"/>
      <c r="W5244" s="618"/>
      <c r="X5244" s="618"/>
      <c r="Y5244" s="618"/>
      <c r="Z5244" s="618"/>
      <c r="AC5244" s="619"/>
      <c r="AD5244" s="620"/>
      <c r="AJ5244" s="668"/>
      <c r="AO5244" s="612"/>
      <c r="AP5244" s="612"/>
      <c r="AY5244" s="623"/>
      <c r="BD5244" s="611"/>
      <c r="BG5244" s="624"/>
      <c r="BH5244" s="625"/>
      <c r="BI5244" s="672"/>
      <c r="BO5244" s="612"/>
      <c r="BY5244" s="669"/>
      <c r="CA5244" s="669"/>
    </row>
    <row r="5245" spans="3:79" s="610" customFormat="1">
      <c r="C5245" s="611"/>
      <c r="D5245" s="612"/>
      <c r="E5245" s="613"/>
      <c r="F5245" s="614"/>
      <c r="J5245" s="612"/>
      <c r="N5245" s="668"/>
      <c r="P5245" s="618"/>
      <c r="Q5245" s="618"/>
      <c r="R5245" s="618"/>
      <c r="S5245" s="618"/>
      <c r="T5245" s="618"/>
      <c r="U5245" s="618"/>
      <c r="V5245" s="618"/>
      <c r="W5245" s="618"/>
      <c r="X5245" s="618"/>
      <c r="Y5245" s="618"/>
      <c r="Z5245" s="618"/>
      <c r="AC5245" s="619"/>
      <c r="AD5245" s="620"/>
      <c r="AJ5245" s="668"/>
      <c r="AO5245" s="612"/>
      <c r="AP5245" s="612"/>
      <c r="AY5245" s="623"/>
      <c r="BD5245" s="611"/>
      <c r="BG5245" s="624"/>
      <c r="BH5245" s="625"/>
      <c r="BI5245" s="672"/>
      <c r="BO5245" s="612"/>
      <c r="BY5245" s="669"/>
      <c r="CA5245" s="669"/>
    </row>
    <row r="5246" spans="3:79" s="610" customFormat="1">
      <c r="C5246" s="611"/>
      <c r="D5246" s="612"/>
      <c r="E5246" s="613"/>
      <c r="F5246" s="614"/>
      <c r="J5246" s="612"/>
      <c r="N5246" s="668"/>
      <c r="P5246" s="618"/>
      <c r="Q5246" s="618"/>
      <c r="R5246" s="618"/>
      <c r="S5246" s="618"/>
      <c r="T5246" s="618"/>
      <c r="U5246" s="618"/>
      <c r="V5246" s="618"/>
      <c r="W5246" s="618"/>
      <c r="X5246" s="618"/>
      <c r="Y5246" s="618"/>
      <c r="Z5246" s="618"/>
      <c r="AC5246" s="619"/>
      <c r="AD5246" s="620"/>
      <c r="AJ5246" s="668"/>
      <c r="AO5246" s="612"/>
      <c r="AP5246" s="612"/>
      <c r="AY5246" s="623"/>
      <c r="BD5246" s="611"/>
      <c r="BG5246" s="624"/>
      <c r="BH5246" s="625"/>
      <c r="BI5246" s="672"/>
      <c r="BO5246" s="612"/>
      <c r="BY5246" s="669"/>
      <c r="CA5246" s="669"/>
    </row>
    <row r="5247" spans="3:79" s="610" customFormat="1">
      <c r="C5247" s="611"/>
      <c r="D5247" s="612"/>
      <c r="E5247" s="613"/>
      <c r="F5247" s="614"/>
      <c r="J5247" s="612"/>
      <c r="N5247" s="668"/>
      <c r="P5247" s="618"/>
      <c r="Q5247" s="618"/>
      <c r="R5247" s="618"/>
      <c r="S5247" s="618"/>
      <c r="T5247" s="618"/>
      <c r="U5247" s="618"/>
      <c r="V5247" s="618"/>
      <c r="W5247" s="618"/>
      <c r="X5247" s="618"/>
      <c r="Y5247" s="618"/>
      <c r="Z5247" s="618"/>
      <c r="AC5247" s="619"/>
      <c r="AD5247" s="620"/>
      <c r="AJ5247" s="668"/>
      <c r="AO5247" s="612"/>
      <c r="AP5247" s="612"/>
      <c r="AY5247" s="623"/>
      <c r="BD5247" s="611"/>
      <c r="BG5247" s="624"/>
      <c r="BH5247" s="625"/>
      <c r="BI5247" s="672"/>
      <c r="BO5247" s="612"/>
      <c r="BY5247" s="669"/>
      <c r="CA5247" s="669"/>
    </row>
    <row r="5248" spans="3:79" s="610" customFormat="1">
      <c r="C5248" s="611"/>
      <c r="D5248" s="612"/>
      <c r="E5248" s="613"/>
      <c r="F5248" s="614"/>
      <c r="J5248" s="612"/>
      <c r="N5248" s="668"/>
      <c r="P5248" s="618"/>
      <c r="Q5248" s="618"/>
      <c r="R5248" s="618"/>
      <c r="S5248" s="618"/>
      <c r="T5248" s="618"/>
      <c r="U5248" s="618"/>
      <c r="V5248" s="618"/>
      <c r="W5248" s="618"/>
      <c r="X5248" s="618"/>
      <c r="Y5248" s="618"/>
      <c r="Z5248" s="618"/>
      <c r="AC5248" s="619"/>
      <c r="AD5248" s="620"/>
      <c r="AJ5248" s="668"/>
      <c r="AO5248" s="612"/>
      <c r="AP5248" s="612"/>
      <c r="AY5248" s="623"/>
      <c r="BD5248" s="611"/>
      <c r="BG5248" s="624"/>
      <c r="BH5248" s="625"/>
      <c r="BI5248" s="672"/>
      <c r="BO5248" s="612"/>
      <c r="BY5248" s="669"/>
      <c r="CA5248" s="669"/>
    </row>
    <row r="5249" spans="3:79" s="610" customFormat="1">
      <c r="C5249" s="611"/>
      <c r="D5249" s="612"/>
      <c r="E5249" s="613"/>
      <c r="F5249" s="614"/>
      <c r="J5249" s="612"/>
      <c r="N5249" s="668"/>
      <c r="P5249" s="618"/>
      <c r="Q5249" s="618"/>
      <c r="R5249" s="618"/>
      <c r="S5249" s="618"/>
      <c r="T5249" s="618"/>
      <c r="U5249" s="618"/>
      <c r="V5249" s="618"/>
      <c r="W5249" s="618"/>
      <c r="X5249" s="618"/>
      <c r="Y5249" s="618"/>
      <c r="Z5249" s="618"/>
      <c r="AC5249" s="619"/>
      <c r="AD5249" s="620"/>
      <c r="AJ5249" s="668"/>
      <c r="AO5249" s="612"/>
      <c r="AP5249" s="612"/>
      <c r="AY5249" s="623"/>
      <c r="BD5249" s="611"/>
      <c r="BG5249" s="624"/>
      <c r="BH5249" s="625"/>
      <c r="BI5249" s="672"/>
      <c r="BO5249" s="612"/>
      <c r="BY5249" s="669"/>
      <c r="CA5249" s="669"/>
    </row>
    <row r="5250" spans="3:79" s="610" customFormat="1">
      <c r="C5250" s="611"/>
      <c r="D5250" s="612"/>
      <c r="E5250" s="613"/>
      <c r="F5250" s="614"/>
      <c r="J5250" s="612"/>
      <c r="N5250" s="668"/>
      <c r="P5250" s="618"/>
      <c r="Q5250" s="618"/>
      <c r="R5250" s="618"/>
      <c r="S5250" s="618"/>
      <c r="T5250" s="618"/>
      <c r="U5250" s="618"/>
      <c r="V5250" s="618"/>
      <c r="W5250" s="618"/>
      <c r="X5250" s="618"/>
      <c r="Y5250" s="618"/>
      <c r="Z5250" s="618"/>
      <c r="AC5250" s="619"/>
      <c r="AD5250" s="620"/>
      <c r="AJ5250" s="668"/>
      <c r="AO5250" s="612"/>
      <c r="AP5250" s="612"/>
      <c r="AY5250" s="623"/>
      <c r="BD5250" s="611"/>
      <c r="BG5250" s="624"/>
      <c r="BH5250" s="625"/>
      <c r="BI5250" s="672"/>
      <c r="BO5250" s="612"/>
      <c r="BY5250" s="669"/>
      <c r="CA5250" s="669"/>
    </row>
    <row r="5251" spans="3:79" s="610" customFormat="1">
      <c r="C5251" s="611"/>
      <c r="D5251" s="612"/>
      <c r="E5251" s="613"/>
      <c r="F5251" s="614"/>
      <c r="J5251" s="612"/>
      <c r="N5251" s="668"/>
      <c r="P5251" s="618"/>
      <c r="Q5251" s="618"/>
      <c r="R5251" s="618"/>
      <c r="S5251" s="618"/>
      <c r="T5251" s="618"/>
      <c r="U5251" s="618"/>
      <c r="V5251" s="618"/>
      <c r="W5251" s="618"/>
      <c r="X5251" s="618"/>
      <c r="Y5251" s="618"/>
      <c r="Z5251" s="618"/>
      <c r="AC5251" s="619"/>
      <c r="AD5251" s="620"/>
      <c r="AJ5251" s="668"/>
      <c r="AO5251" s="612"/>
      <c r="AP5251" s="612"/>
      <c r="AY5251" s="623"/>
      <c r="BD5251" s="611"/>
      <c r="BG5251" s="624"/>
      <c r="BH5251" s="625"/>
      <c r="BI5251" s="672"/>
      <c r="BO5251" s="612"/>
      <c r="BY5251" s="669"/>
      <c r="CA5251" s="669"/>
    </row>
    <row r="5252" spans="3:79" s="610" customFormat="1">
      <c r="C5252" s="611"/>
      <c r="D5252" s="612"/>
      <c r="E5252" s="613"/>
      <c r="F5252" s="614"/>
      <c r="J5252" s="612"/>
      <c r="N5252" s="668"/>
      <c r="P5252" s="618"/>
      <c r="Q5252" s="618"/>
      <c r="R5252" s="618"/>
      <c r="S5252" s="618"/>
      <c r="T5252" s="618"/>
      <c r="U5252" s="618"/>
      <c r="V5252" s="618"/>
      <c r="W5252" s="618"/>
      <c r="X5252" s="618"/>
      <c r="Y5252" s="618"/>
      <c r="Z5252" s="618"/>
      <c r="AC5252" s="619"/>
      <c r="AD5252" s="620"/>
      <c r="AJ5252" s="668"/>
      <c r="AO5252" s="612"/>
      <c r="AP5252" s="612"/>
      <c r="AY5252" s="623"/>
      <c r="BD5252" s="611"/>
      <c r="BG5252" s="624"/>
      <c r="BH5252" s="625"/>
      <c r="BI5252" s="672"/>
      <c r="BO5252" s="612"/>
      <c r="BY5252" s="669"/>
      <c r="CA5252" s="669"/>
    </row>
    <row r="5253" spans="3:79" s="610" customFormat="1">
      <c r="C5253" s="611"/>
      <c r="D5253" s="612"/>
      <c r="E5253" s="613"/>
      <c r="F5253" s="614"/>
      <c r="J5253" s="612"/>
      <c r="N5253" s="668"/>
      <c r="P5253" s="618"/>
      <c r="Q5253" s="618"/>
      <c r="R5253" s="618"/>
      <c r="S5253" s="618"/>
      <c r="T5253" s="618"/>
      <c r="U5253" s="618"/>
      <c r="V5253" s="618"/>
      <c r="W5253" s="618"/>
      <c r="X5253" s="618"/>
      <c r="Y5253" s="618"/>
      <c r="Z5253" s="618"/>
      <c r="AC5253" s="619"/>
      <c r="AD5253" s="620"/>
      <c r="AJ5253" s="668"/>
      <c r="AO5253" s="612"/>
      <c r="AP5253" s="612"/>
      <c r="AY5253" s="623"/>
      <c r="BD5253" s="611"/>
      <c r="BG5253" s="624"/>
      <c r="BH5253" s="625"/>
      <c r="BI5253" s="672"/>
      <c r="BO5253" s="612"/>
      <c r="BY5253" s="669"/>
      <c r="CA5253" s="669"/>
    </row>
    <row r="5254" spans="3:79" s="610" customFormat="1">
      <c r="C5254" s="611"/>
      <c r="D5254" s="612"/>
      <c r="E5254" s="613"/>
      <c r="F5254" s="614"/>
      <c r="J5254" s="612"/>
      <c r="N5254" s="668"/>
      <c r="P5254" s="618"/>
      <c r="Q5254" s="618"/>
      <c r="R5254" s="618"/>
      <c r="S5254" s="618"/>
      <c r="T5254" s="618"/>
      <c r="U5254" s="618"/>
      <c r="V5254" s="618"/>
      <c r="W5254" s="618"/>
      <c r="X5254" s="618"/>
      <c r="Y5254" s="618"/>
      <c r="Z5254" s="618"/>
      <c r="AC5254" s="619"/>
      <c r="AD5254" s="620"/>
      <c r="AJ5254" s="668"/>
      <c r="AO5254" s="612"/>
      <c r="AP5254" s="612"/>
      <c r="AY5254" s="623"/>
      <c r="BD5254" s="611"/>
      <c r="BG5254" s="624"/>
      <c r="BH5254" s="625"/>
      <c r="BI5254" s="672"/>
      <c r="BO5254" s="612"/>
      <c r="BY5254" s="669"/>
      <c r="CA5254" s="669"/>
    </row>
    <row r="5255" spans="3:79" s="610" customFormat="1">
      <c r="C5255" s="611"/>
      <c r="D5255" s="612"/>
      <c r="E5255" s="613"/>
      <c r="F5255" s="614"/>
      <c r="J5255" s="612"/>
      <c r="N5255" s="668"/>
      <c r="P5255" s="618"/>
      <c r="Q5255" s="618"/>
      <c r="R5255" s="618"/>
      <c r="S5255" s="618"/>
      <c r="T5255" s="618"/>
      <c r="U5255" s="618"/>
      <c r="V5255" s="618"/>
      <c r="W5255" s="618"/>
      <c r="X5255" s="618"/>
      <c r="Y5255" s="618"/>
      <c r="Z5255" s="618"/>
      <c r="AC5255" s="619"/>
      <c r="AD5255" s="620"/>
      <c r="AJ5255" s="668"/>
      <c r="AO5255" s="612"/>
      <c r="AP5255" s="612"/>
      <c r="AY5255" s="623"/>
      <c r="BD5255" s="611"/>
      <c r="BG5255" s="624"/>
      <c r="BH5255" s="625"/>
      <c r="BI5255" s="672"/>
      <c r="BO5255" s="612"/>
      <c r="BY5255" s="669"/>
      <c r="CA5255" s="669"/>
    </row>
    <row r="5256" spans="3:79" s="610" customFormat="1">
      <c r="C5256" s="611"/>
      <c r="D5256" s="612"/>
      <c r="E5256" s="613"/>
      <c r="F5256" s="614"/>
      <c r="J5256" s="612"/>
      <c r="N5256" s="668"/>
      <c r="P5256" s="618"/>
      <c r="Q5256" s="618"/>
      <c r="R5256" s="618"/>
      <c r="S5256" s="618"/>
      <c r="T5256" s="618"/>
      <c r="U5256" s="618"/>
      <c r="V5256" s="618"/>
      <c r="W5256" s="618"/>
      <c r="X5256" s="618"/>
      <c r="Y5256" s="618"/>
      <c r="Z5256" s="618"/>
      <c r="AC5256" s="619"/>
      <c r="AD5256" s="620"/>
      <c r="AJ5256" s="668"/>
      <c r="AO5256" s="612"/>
      <c r="AP5256" s="612"/>
      <c r="AY5256" s="623"/>
      <c r="BD5256" s="611"/>
      <c r="BG5256" s="624"/>
      <c r="BH5256" s="625"/>
      <c r="BI5256" s="672"/>
      <c r="BO5256" s="612"/>
      <c r="BY5256" s="669"/>
      <c r="CA5256" s="669"/>
    </row>
    <row r="5257" spans="3:79" s="610" customFormat="1">
      <c r="C5257" s="611"/>
      <c r="D5257" s="612"/>
      <c r="E5257" s="613"/>
      <c r="F5257" s="614"/>
      <c r="J5257" s="612"/>
      <c r="N5257" s="668"/>
      <c r="P5257" s="618"/>
      <c r="Q5257" s="618"/>
      <c r="R5257" s="618"/>
      <c r="S5257" s="618"/>
      <c r="T5257" s="618"/>
      <c r="U5257" s="618"/>
      <c r="V5257" s="618"/>
      <c r="W5257" s="618"/>
      <c r="X5257" s="618"/>
      <c r="Y5257" s="618"/>
      <c r="Z5257" s="618"/>
      <c r="AC5257" s="619"/>
      <c r="AD5257" s="620"/>
      <c r="AJ5257" s="668"/>
      <c r="AO5257" s="612"/>
      <c r="AP5257" s="612"/>
      <c r="AY5257" s="623"/>
      <c r="BD5257" s="611"/>
      <c r="BG5257" s="624"/>
      <c r="BH5257" s="625"/>
      <c r="BI5257" s="672"/>
      <c r="BO5257" s="612"/>
      <c r="BY5257" s="669"/>
      <c r="CA5257" s="669"/>
    </row>
    <row r="5258" spans="3:79" s="610" customFormat="1">
      <c r="C5258" s="611"/>
      <c r="D5258" s="612"/>
      <c r="E5258" s="613"/>
      <c r="F5258" s="614"/>
      <c r="J5258" s="612"/>
      <c r="N5258" s="668"/>
      <c r="P5258" s="618"/>
      <c r="Q5258" s="618"/>
      <c r="R5258" s="618"/>
      <c r="S5258" s="618"/>
      <c r="T5258" s="618"/>
      <c r="U5258" s="618"/>
      <c r="V5258" s="618"/>
      <c r="W5258" s="618"/>
      <c r="X5258" s="618"/>
      <c r="Y5258" s="618"/>
      <c r="Z5258" s="618"/>
      <c r="AC5258" s="619"/>
      <c r="AD5258" s="620"/>
      <c r="AJ5258" s="668"/>
      <c r="AO5258" s="612"/>
      <c r="AP5258" s="612"/>
      <c r="AY5258" s="623"/>
      <c r="BD5258" s="611"/>
      <c r="BG5258" s="624"/>
      <c r="BH5258" s="625"/>
      <c r="BI5258" s="672"/>
      <c r="BO5258" s="612"/>
      <c r="BY5258" s="669"/>
      <c r="CA5258" s="669"/>
    </row>
    <row r="5259" spans="3:79" s="610" customFormat="1">
      <c r="C5259" s="611"/>
      <c r="D5259" s="612"/>
      <c r="E5259" s="613"/>
      <c r="F5259" s="614"/>
      <c r="J5259" s="612"/>
      <c r="N5259" s="668"/>
      <c r="P5259" s="618"/>
      <c r="Q5259" s="618"/>
      <c r="R5259" s="618"/>
      <c r="S5259" s="618"/>
      <c r="T5259" s="618"/>
      <c r="U5259" s="618"/>
      <c r="V5259" s="618"/>
      <c r="W5259" s="618"/>
      <c r="X5259" s="618"/>
      <c r="Y5259" s="618"/>
      <c r="Z5259" s="618"/>
      <c r="AC5259" s="619"/>
      <c r="AD5259" s="620"/>
      <c r="AJ5259" s="668"/>
      <c r="AO5259" s="612"/>
      <c r="AP5259" s="612"/>
      <c r="AY5259" s="623"/>
      <c r="BD5259" s="611"/>
      <c r="BG5259" s="624"/>
      <c r="BH5259" s="625"/>
      <c r="BI5259" s="672"/>
      <c r="BO5259" s="612"/>
      <c r="BY5259" s="669"/>
      <c r="CA5259" s="669"/>
    </row>
    <row r="5260" spans="3:79" s="610" customFormat="1">
      <c r="C5260" s="611"/>
      <c r="D5260" s="612"/>
      <c r="E5260" s="613"/>
      <c r="F5260" s="614"/>
      <c r="J5260" s="612"/>
      <c r="N5260" s="668"/>
      <c r="P5260" s="618"/>
      <c r="Q5260" s="618"/>
      <c r="R5260" s="618"/>
      <c r="S5260" s="618"/>
      <c r="T5260" s="618"/>
      <c r="U5260" s="618"/>
      <c r="V5260" s="618"/>
      <c r="W5260" s="618"/>
      <c r="X5260" s="618"/>
      <c r="Y5260" s="618"/>
      <c r="Z5260" s="618"/>
      <c r="AC5260" s="619"/>
      <c r="AD5260" s="620"/>
      <c r="AJ5260" s="668"/>
      <c r="AO5260" s="612"/>
      <c r="AP5260" s="612"/>
      <c r="AY5260" s="623"/>
      <c r="BD5260" s="611"/>
      <c r="BG5260" s="624"/>
      <c r="BH5260" s="625"/>
      <c r="BI5260" s="672"/>
      <c r="BO5260" s="612"/>
      <c r="BY5260" s="669"/>
      <c r="CA5260" s="669"/>
    </row>
    <row r="5261" spans="3:79" s="610" customFormat="1">
      <c r="C5261" s="611"/>
      <c r="D5261" s="612"/>
      <c r="E5261" s="613"/>
      <c r="F5261" s="614"/>
      <c r="J5261" s="612"/>
      <c r="N5261" s="668"/>
      <c r="P5261" s="618"/>
      <c r="Q5261" s="618"/>
      <c r="R5261" s="618"/>
      <c r="S5261" s="618"/>
      <c r="T5261" s="618"/>
      <c r="U5261" s="618"/>
      <c r="V5261" s="618"/>
      <c r="W5261" s="618"/>
      <c r="X5261" s="618"/>
      <c r="Y5261" s="618"/>
      <c r="Z5261" s="618"/>
      <c r="AC5261" s="619"/>
      <c r="AD5261" s="620"/>
      <c r="AJ5261" s="668"/>
      <c r="AO5261" s="612"/>
      <c r="AP5261" s="612"/>
      <c r="AY5261" s="623"/>
      <c r="BD5261" s="611"/>
      <c r="BG5261" s="624"/>
      <c r="BH5261" s="625"/>
      <c r="BI5261" s="672"/>
      <c r="BO5261" s="612"/>
      <c r="BY5261" s="669"/>
      <c r="CA5261" s="669"/>
    </row>
    <row r="5262" spans="3:79" s="610" customFormat="1">
      <c r="C5262" s="611"/>
      <c r="D5262" s="612"/>
      <c r="E5262" s="613"/>
      <c r="F5262" s="614"/>
      <c r="J5262" s="612"/>
      <c r="N5262" s="668"/>
      <c r="P5262" s="618"/>
      <c r="Q5262" s="618"/>
      <c r="R5262" s="618"/>
      <c r="S5262" s="618"/>
      <c r="T5262" s="618"/>
      <c r="U5262" s="618"/>
      <c r="V5262" s="618"/>
      <c r="W5262" s="618"/>
      <c r="X5262" s="618"/>
      <c r="Y5262" s="618"/>
      <c r="Z5262" s="618"/>
      <c r="AC5262" s="619"/>
      <c r="AD5262" s="620"/>
      <c r="AJ5262" s="668"/>
      <c r="AO5262" s="612"/>
      <c r="AP5262" s="612"/>
      <c r="AY5262" s="623"/>
      <c r="BD5262" s="611"/>
      <c r="BG5262" s="624"/>
      <c r="BH5262" s="625"/>
      <c r="BI5262" s="672"/>
      <c r="BO5262" s="612"/>
      <c r="BY5262" s="669"/>
      <c r="CA5262" s="669"/>
    </row>
    <row r="5263" spans="3:79" s="610" customFormat="1">
      <c r="C5263" s="611"/>
      <c r="D5263" s="612"/>
      <c r="E5263" s="613"/>
      <c r="F5263" s="614"/>
      <c r="J5263" s="612"/>
      <c r="N5263" s="668"/>
      <c r="P5263" s="618"/>
      <c r="Q5263" s="618"/>
      <c r="R5263" s="618"/>
      <c r="S5263" s="618"/>
      <c r="T5263" s="618"/>
      <c r="U5263" s="618"/>
      <c r="V5263" s="618"/>
      <c r="W5263" s="618"/>
      <c r="X5263" s="618"/>
      <c r="Y5263" s="618"/>
      <c r="Z5263" s="618"/>
      <c r="AC5263" s="619"/>
      <c r="AD5263" s="620"/>
      <c r="AJ5263" s="668"/>
      <c r="AO5263" s="612"/>
      <c r="AP5263" s="612"/>
      <c r="AY5263" s="623"/>
      <c r="BD5263" s="611"/>
      <c r="BG5263" s="624"/>
      <c r="BH5263" s="625"/>
      <c r="BI5263" s="672"/>
      <c r="BO5263" s="612"/>
      <c r="BY5263" s="669"/>
      <c r="CA5263" s="669"/>
    </row>
    <row r="5264" spans="3:79" s="610" customFormat="1">
      <c r="C5264" s="611"/>
      <c r="D5264" s="612"/>
      <c r="E5264" s="613"/>
      <c r="F5264" s="614"/>
      <c r="J5264" s="612"/>
      <c r="N5264" s="668"/>
      <c r="P5264" s="618"/>
      <c r="Q5264" s="618"/>
      <c r="R5264" s="618"/>
      <c r="S5264" s="618"/>
      <c r="T5264" s="618"/>
      <c r="U5264" s="618"/>
      <c r="V5264" s="618"/>
      <c r="W5264" s="618"/>
      <c r="X5264" s="618"/>
      <c r="Y5264" s="618"/>
      <c r="Z5264" s="618"/>
      <c r="AC5264" s="619"/>
      <c r="AD5264" s="620"/>
      <c r="AJ5264" s="668"/>
      <c r="AO5264" s="612"/>
      <c r="AP5264" s="612"/>
      <c r="AY5264" s="623"/>
      <c r="BD5264" s="611"/>
      <c r="BG5264" s="624"/>
      <c r="BH5264" s="625"/>
      <c r="BI5264" s="672"/>
      <c r="BO5264" s="612"/>
      <c r="BY5264" s="669"/>
      <c r="CA5264" s="669"/>
    </row>
    <row r="5265" spans="3:79" s="610" customFormat="1">
      <c r="C5265" s="611"/>
      <c r="D5265" s="612"/>
      <c r="E5265" s="613"/>
      <c r="F5265" s="614"/>
      <c r="J5265" s="612"/>
      <c r="N5265" s="668"/>
      <c r="P5265" s="618"/>
      <c r="Q5265" s="618"/>
      <c r="R5265" s="618"/>
      <c r="S5265" s="618"/>
      <c r="T5265" s="618"/>
      <c r="U5265" s="618"/>
      <c r="V5265" s="618"/>
      <c r="W5265" s="618"/>
      <c r="X5265" s="618"/>
      <c r="Y5265" s="618"/>
      <c r="Z5265" s="618"/>
      <c r="AC5265" s="619"/>
      <c r="AD5265" s="620"/>
      <c r="AJ5265" s="668"/>
      <c r="AO5265" s="612"/>
      <c r="AP5265" s="612"/>
      <c r="AY5265" s="623"/>
      <c r="BD5265" s="611"/>
      <c r="BG5265" s="624"/>
      <c r="BH5265" s="625"/>
      <c r="BI5265" s="672"/>
      <c r="BO5265" s="612"/>
      <c r="BY5265" s="669"/>
      <c r="CA5265" s="669"/>
    </row>
    <row r="5266" spans="3:79" s="610" customFormat="1">
      <c r="C5266" s="611"/>
      <c r="D5266" s="612"/>
      <c r="E5266" s="613"/>
      <c r="F5266" s="614"/>
      <c r="J5266" s="612"/>
      <c r="N5266" s="668"/>
      <c r="P5266" s="618"/>
      <c r="Q5266" s="618"/>
      <c r="R5266" s="618"/>
      <c r="S5266" s="618"/>
      <c r="T5266" s="618"/>
      <c r="U5266" s="618"/>
      <c r="V5266" s="618"/>
      <c r="W5266" s="618"/>
      <c r="X5266" s="618"/>
      <c r="Y5266" s="618"/>
      <c r="Z5266" s="618"/>
      <c r="AC5266" s="619"/>
      <c r="AD5266" s="620"/>
      <c r="AJ5266" s="668"/>
      <c r="AO5266" s="612"/>
      <c r="AP5266" s="612"/>
      <c r="AY5266" s="623"/>
      <c r="BD5266" s="611"/>
      <c r="BG5266" s="624"/>
      <c r="BH5266" s="625"/>
      <c r="BI5266" s="672"/>
      <c r="BO5266" s="612"/>
      <c r="BY5266" s="669"/>
      <c r="CA5266" s="669"/>
    </row>
    <row r="5267" spans="3:79" s="610" customFormat="1">
      <c r="C5267" s="611"/>
      <c r="D5267" s="612"/>
      <c r="E5267" s="613"/>
      <c r="F5267" s="614"/>
      <c r="J5267" s="612"/>
      <c r="N5267" s="668"/>
      <c r="P5267" s="618"/>
      <c r="Q5267" s="618"/>
      <c r="R5267" s="618"/>
      <c r="S5267" s="618"/>
      <c r="T5267" s="618"/>
      <c r="U5267" s="618"/>
      <c r="V5267" s="618"/>
      <c r="W5267" s="618"/>
      <c r="X5267" s="618"/>
      <c r="Y5267" s="618"/>
      <c r="Z5267" s="618"/>
      <c r="AC5267" s="619"/>
      <c r="AD5267" s="620"/>
      <c r="AJ5267" s="668"/>
      <c r="AO5267" s="612"/>
      <c r="AP5267" s="612"/>
      <c r="AY5267" s="623"/>
      <c r="BD5267" s="611"/>
      <c r="BG5267" s="624"/>
      <c r="BH5267" s="625"/>
      <c r="BI5267" s="672"/>
      <c r="BO5267" s="612"/>
      <c r="BY5267" s="669"/>
      <c r="CA5267" s="669"/>
    </row>
    <row r="5268" spans="3:79" s="610" customFormat="1">
      <c r="C5268" s="611"/>
      <c r="D5268" s="612"/>
      <c r="E5268" s="613"/>
      <c r="F5268" s="614"/>
      <c r="J5268" s="612"/>
      <c r="N5268" s="668"/>
      <c r="P5268" s="618"/>
      <c r="Q5268" s="618"/>
      <c r="R5268" s="618"/>
      <c r="S5268" s="618"/>
      <c r="T5268" s="618"/>
      <c r="U5268" s="618"/>
      <c r="V5268" s="618"/>
      <c r="W5268" s="618"/>
      <c r="X5268" s="618"/>
      <c r="Y5268" s="618"/>
      <c r="Z5268" s="618"/>
      <c r="AC5268" s="619"/>
      <c r="AD5268" s="620"/>
      <c r="AJ5268" s="668"/>
      <c r="AO5268" s="612"/>
      <c r="AP5268" s="612"/>
      <c r="AY5268" s="623"/>
      <c r="BD5268" s="611"/>
      <c r="BG5268" s="624"/>
      <c r="BH5268" s="625"/>
      <c r="BI5268" s="672"/>
      <c r="BO5268" s="612"/>
      <c r="BY5268" s="669"/>
      <c r="CA5268" s="669"/>
    </row>
    <row r="5269" spans="3:79" s="610" customFormat="1">
      <c r="C5269" s="611"/>
      <c r="D5269" s="612"/>
      <c r="E5269" s="613"/>
      <c r="F5269" s="614"/>
      <c r="J5269" s="612"/>
      <c r="N5269" s="668"/>
      <c r="P5269" s="618"/>
      <c r="Q5269" s="618"/>
      <c r="R5269" s="618"/>
      <c r="S5269" s="618"/>
      <c r="T5269" s="618"/>
      <c r="U5269" s="618"/>
      <c r="V5269" s="618"/>
      <c r="W5269" s="618"/>
      <c r="X5269" s="618"/>
      <c r="Y5269" s="618"/>
      <c r="Z5269" s="618"/>
      <c r="AC5269" s="619"/>
      <c r="AD5269" s="620"/>
      <c r="AJ5269" s="668"/>
      <c r="AO5269" s="612"/>
      <c r="AP5269" s="612"/>
      <c r="AY5269" s="623"/>
      <c r="BD5269" s="611"/>
      <c r="BG5269" s="624"/>
      <c r="BH5269" s="625"/>
      <c r="BI5269" s="672"/>
      <c r="BO5269" s="612"/>
      <c r="BY5269" s="669"/>
      <c r="CA5269" s="669"/>
    </row>
    <row r="5270" spans="3:79" s="610" customFormat="1">
      <c r="C5270" s="611"/>
      <c r="D5270" s="612"/>
      <c r="E5270" s="613"/>
      <c r="F5270" s="614"/>
      <c r="J5270" s="612"/>
      <c r="N5270" s="668"/>
      <c r="P5270" s="618"/>
      <c r="Q5270" s="618"/>
      <c r="R5270" s="618"/>
      <c r="S5270" s="618"/>
      <c r="T5270" s="618"/>
      <c r="U5270" s="618"/>
      <c r="V5270" s="618"/>
      <c r="W5270" s="618"/>
      <c r="X5270" s="618"/>
      <c r="Y5270" s="618"/>
      <c r="Z5270" s="618"/>
      <c r="AC5270" s="619"/>
      <c r="AD5270" s="620"/>
      <c r="AJ5270" s="668"/>
      <c r="AO5270" s="612"/>
      <c r="AP5270" s="612"/>
      <c r="AY5270" s="623"/>
      <c r="BD5270" s="611"/>
      <c r="BG5270" s="624"/>
      <c r="BH5270" s="625"/>
      <c r="BI5270" s="672"/>
      <c r="BO5270" s="612"/>
      <c r="BY5270" s="669"/>
      <c r="CA5270" s="669"/>
    </row>
    <row r="5271" spans="3:79" s="610" customFormat="1">
      <c r="C5271" s="611"/>
      <c r="D5271" s="612"/>
      <c r="E5271" s="613"/>
      <c r="F5271" s="614"/>
      <c r="J5271" s="612"/>
      <c r="N5271" s="668"/>
      <c r="P5271" s="618"/>
      <c r="Q5271" s="618"/>
      <c r="R5271" s="618"/>
      <c r="S5271" s="618"/>
      <c r="T5271" s="618"/>
      <c r="U5271" s="618"/>
      <c r="V5271" s="618"/>
      <c r="W5271" s="618"/>
      <c r="X5271" s="618"/>
      <c r="Y5271" s="618"/>
      <c r="Z5271" s="618"/>
      <c r="AC5271" s="619"/>
      <c r="AD5271" s="620"/>
      <c r="AJ5271" s="668"/>
      <c r="AO5271" s="612"/>
      <c r="AP5271" s="612"/>
      <c r="AY5271" s="623"/>
      <c r="BD5271" s="611"/>
      <c r="BG5271" s="624"/>
      <c r="BH5271" s="625"/>
      <c r="BI5271" s="672"/>
      <c r="BO5271" s="612"/>
      <c r="BY5271" s="669"/>
      <c r="CA5271" s="669"/>
    </row>
    <row r="5272" spans="3:79" s="610" customFormat="1">
      <c r="C5272" s="611"/>
      <c r="D5272" s="612"/>
      <c r="E5272" s="613"/>
      <c r="F5272" s="614"/>
      <c r="J5272" s="612"/>
      <c r="N5272" s="668"/>
      <c r="P5272" s="618"/>
      <c r="Q5272" s="618"/>
      <c r="R5272" s="618"/>
      <c r="S5272" s="618"/>
      <c r="T5272" s="618"/>
      <c r="U5272" s="618"/>
      <c r="V5272" s="618"/>
      <c r="W5272" s="618"/>
      <c r="X5272" s="618"/>
      <c r="Y5272" s="618"/>
      <c r="Z5272" s="618"/>
      <c r="AC5272" s="619"/>
      <c r="AD5272" s="620"/>
      <c r="AJ5272" s="668"/>
      <c r="AO5272" s="612"/>
      <c r="AP5272" s="612"/>
      <c r="AY5272" s="623"/>
      <c r="BD5272" s="611"/>
      <c r="BG5272" s="624"/>
      <c r="BH5272" s="625"/>
      <c r="BI5272" s="672"/>
      <c r="BO5272" s="612"/>
      <c r="BY5272" s="669"/>
      <c r="CA5272" s="669"/>
    </row>
    <row r="5273" spans="3:79" s="610" customFormat="1">
      <c r="C5273" s="611"/>
      <c r="D5273" s="612"/>
      <c r="E5273" s="613"/>
      <c r="F5273" s="614"/>
      <c r="J5273" s="612"/>
      <c r="N5273" s="668"/>
      <c r="P5273" s="618"/>
      <c r="Q5273" s="618"/>
      <c r="R5273" s="618"/>
      <c r="S5273" s="618"/>
      <c r="T5273" s="618"/>
      <c r="U5273" s="618"/>
      <c r="V5273" s="618"/>
      <c r="W5273" s="618"/>
      <c r="X5273" s="618"/>
      <c r="Y5273" s="618"/>
      <c r="Z5273" s="618"/>
      <c r="AC5273" s="619"/>
      <c r="AD5273" s="620"/>
      <c r="AJ5273" s="668"/>
      <c r="AO5273" s="612"/>
      <c r="AP5273" s="612"/>
      <c r="AY5273" s="623"/>
      <c r="BD5273" s="611"/>
      <c r="BG5273" s="624"/>
      <c r="BH5273" s="625"/>
      <c r="BI5273" s="672"/>
      <c r="BO5273" s="612"/>
      <c r="BY5273" s="669"/>
      <c r="CA5273" s="669"/>
    </row>
    <row r="5274" spans="3:79" s="610" customFormat="1">
      <c r="C5274" s="611"/>
      <c r="D5274" s="612"/>
      <c r="E5274" s="613"/>
      <c r="F5274" s="614"/>
      <c r="J5274" s="612"/>
      <c r="N5274" s="668"/>
      <c r="P5274" s="618"/>
      <c r="Q5274" s="618"/>
      <c r="R5274" s="618"/>
      <c r="S5274" s="618"/>
      <c r="T5274" s="618"/>
      <c r="U5274" s="618"/>
      <c r="V5274" s="618"/>
      <c r="W5274" s="618"/>
      <c r="X5274" s="618"/>
      <c r="Y5274" s="618"/>
      <c r="Z5274" s="618"/>
      <c r="AC5274" s="619"/>
      <c r="AD5274" s="620"/>
      <c r="AJ5274" s="668"/>
      <c r="AO5274" s="612"/>
      <c r="AP5274" s="612"/>
      <c r="AY5274" s="623"/>
      <c r="BD5274" s="611"/>
      <c r="BG5274" s="624"/>
      <c r="BH5274" s="625"/>
      <c r="BI5274" s="672"/>
      <c r="BO5274" s="612"/>
      <c r="BY5274" s="669"/>
      <c r="CA5274" s="669"/>
    </row>
    <row r="5275" spans="3:79" s="610" customFormat="1">
      <c r="C5275" s="611"/>
      <c r="D5275" s="612"/>
      <c r="E5275" s="613"/>
      <c r="F5275" s="614"/>
      <c r="J5275" s="612"/>
      <c r="N5275" s="668"/>
      <c r="P5275" s="618"/>
      <c r="Q5275" s="618"/>
      <c r="R5275" s="618"/>
      <c r="S5275" s="618"/>
      <c r="T5275" s="618"/>
      <c r="U5275" s="618"/>
      <c r="V5275" s="618"/>
      <c r="W5275" s="618"/>
      <c r="X5275" s="618"/>
      <c r="Y5275" s="618"/>
      <c r="Z5275" s="618"/>
      <c r="AC5275" s="619"/>
      <c r="AD5275" s="620"/>
      <c r="AJ5275" s="668"/>
      <c r="AO5275" s="612"/>
      <c r="AP5275" s="612"/>
      <c r="AY5275" s="623"/>
      <c r="BD5275" s="611"/>
      <c r="BG5275" s="624"/>
      <c r="BH5275" s="625"/>
      <c r="BI5275" s="672"/>
      <c r="BO5275" s="612"/>
      <c r="BY5275" s="669"/>
      <c r="CA5275" s="669"/>
    </row>
    <row r="5276" spans="3:79" s="610" customFormat="1">
      <c r="C5276" s="611"/>
      <c r="D5276" s="612"/>
      <c r="E5276" s="613"/>
      <c r="F5276" s="614"/>
      <c r="J5276" s="612"/>
      <c r="N5276" s="668"/>
      <c r="P5276" s="618"/>
      <c r="Q5276" s="618"/>
      <c r="R5276" s="618"/>
      <c r="S5276" s="618"/>
      <c r="T5276" s="618"/>
      <c r="U5276" s="618"/>
      <c r="V5276" s="618"/>
      <c r="W5276" s="618"/>
      <c r="X5276" s="618"/>
      <c r="Y5276" s="618"/>
      <c r="Z5276" s="618"/>
      <c r="AC5276" s="619"/>
      <c r="AD5276" s="620"/>
      <c r="AJ5276" s="668"/>
      <c r="AO5276" s="612"/>
      <c r="AP5276" s="612"/>
      <c r="AY5276" s="623"/>
      <c r="BD5276" s="611"/>
      <c r="BG5276" s="624"/>
      <c r="BH5276" s="625"/>
      <c r="BI5276" s="672"/>
      <c r="BO5276" s="612"/>
      <c r="BY5276" s="669"/>
      <c r="CA5276" s="669"/>
    </row>
    <row r="5277" spans="3:79" s="610" customFormat="1">
      <c r="C5277" s="611"/>
      <c r="D5277" s="612"/>
      <c r="E5277" s="613"/>
      <c r="F5277" s="614"/>
      <c r="J5277" s="612"/>
      <c r="N5277" s="668"/>
      <c r="P5277" s="618"/>
      <c r="Q5277" s="618"/>
      <c r="R5277" s="618"/>
      <c r="S5277" s="618"/>
      <c r="T5277" s="618"/>
      <c r="U5277" s="618"/>
      <c r="V5277" s="618"/>
      <c r="W5277" s="618"/>
      <c r="X5277" s="618"/>
      <c r="Y5277" s="618"/>
      <c r="Z5277" s="618"/>
      <c r="AC5277" s="619"/>
      <c r="AD5277" s="620"/>
      <c r="AJ5277" s="668"/>
      <c r="AO5277" s="612"/>
      <c r="AP5277" s="612"/>
      <c r="AY5277" s="623"/>
      <c r="BD5277" s="611"/>
      <c r="BG5277" s="624"/>
      <c r="BH5277" s="625"/>
      <c r="BI5277" s="672"/>
      <c r="BO5277" s="612"/>
      <c r="BY5277" s="669"/>
      <c r="CA5277" s="669"/>
    </row>
    <row r="5278" spans="3:79" s="610" customFormat="1">
      <c r="C5278" s="611"/>
      <c r="D5278" s="612"/>
      <c r="E5278" s="613"/>
      <c r="F5278" s="614"/>
      <c r="J5278" s="612"/>
      <c r="N5278" s="668"/>
      <c r="P5278" s="618"/>
      <c r="Q5278" s="618"/>
      <c r="R5278" s="618"/>
      <c r="S5278" s="618"/>
      <c r="T5278" s="618"/>
      <c r="U5278" s="618"/>
      <c r="V5278" s="618"/>
      <c r="W5278" s="618"/>
      <c r="X5278" s="618"/>
      <c r="Y5278" s="618"/>
      <c r="Z5278" s="618"/>
      <c r="AC5278" s="619"/>
      <c r="AD5278" s="620"/>
      <c r="AJ5278" s="668"/>
      <c r="AO5278" s="612"/>
      <c r="AP5278" s="612"/>
      <c r="AY5278" s="623"/>
      <c r="BD5278" s="611"/>
      <c r="BG5278" s="624"/>
      <c r="BH5278" s="625"/>
      <c r="BI5278" s="672"/>
      <c r="BO5278" s="612"/>
      <c r="BY5278" s="669"/>
      <c r="CA5278" s="669"/>
    </row>
    <row r="5279" spans="3:79" s="610" customFormat="1">
      <c r="C5279" s="611"/>
      <c r="D5279" s="612"/>
      <c r="E5279" s="613"/>
      <c r="F5279" s="614"/>
      <c r="J5279" s="612"/>
      <c r="N5279" s="668"/>
      <c r="P5279" s="618"/>
      <c r="Q5279" s="618"/>
      <c r="R5279" s="618"/>
      <c r="S5279" s="618"/>
      <c r="T5279" s="618"/>
      <c r="U5279" s="618"/>
      <c r="V5279" s="618"/>
      <c r="W5279" s="618"/>
      <c r="X5279" s="618"/>
      <c r="Y5279" s="618"/>
      <c r="Z5279" s="618"/>
      <c r="AC5279" s="619"/>
      <c r="AD5279" s="620"/>
      <c r="AJ5279" s="668"/>
      <c r="AO5279" s="612"/>
      <c r="AP5279" s="612"/>
      <c r="AY5279" s="623"/>
      <c r="BD5279" s="611"/>
      <c r="BG5279" s="624"/>
      <c r="BH5279" s="625"/>
      <c r="BI5279" s="672"/>
      <c r="BO5279" s="612"/>
      <c r="BY5279" s="669"/>
      <c r="CA5279" s="669"/>
    </row>
    <row r="5280" spans="3:79" s="610" customFormat="1">
      <c r="C5280" s="611"/>
      <c r="D5280" s="612"/>
      <c r="E5280" s="613"/>
      <c r="F5280" s="614"/>
      <c r="J5280" s="612"/>
      <c r="N5280" s="668"/>
      <c r="P5280" s="618"/>
      <c r="Q5280" s="618"/>
      <c r="R5280" s="618"/>
      <c r="S5280" s="618"/>
      <c r="T5280" s="618"/>
      <c r="U5280" s="618"/>
      <c r="V5280" s="618"/>
      <c r="W5280" s="618"/>
      <c r="X5280" s="618"/>
      <c r="Y5280" s="618"/>
      <c r="Z5280" s="618"/>
      <c r="AC5280" s="619"/>
      <c r="AD5280" s="620"/>
      <c r="AJ5280" s="668"/>
      <c r="AO5280" s="612"/>
      <c r="AP5280" s="612"/>
      <c r="AY5280" s="623"/>
      <c r="BD5280" s="611"/>
      <c r="BG5280" s="624"/>
      <c r="BH5280" s="625"/>
      <c r="BI5280" s="672"/>
      <c r="BO5280" s="612"/>
      <c r="BY5280" s="669"/>
      <c r="CA5280" s="669"/>
    </row>
    <row r="5281" spans="3:79" s="610" customFormat="1">
      <c r="C5281" s="611"/>
      <c r="D5281" s="612"/>
      <c r="E5281" s="613"/>
      <c r="F5281" s="614"/>
      <c r="J5281" s="612"/>
      <c r="N5281" s="668"/>
      <c r="P5281" s="618"/>
      <c r="Q5281" s="618"/>
      <c r="R5281" s="618"/>
      <c r="S5281" s="618"/>
      <c r="T5281" s="618"/>
      <c r="U5281" s="618"/>
      <c r="V5281" s="618"/>
      <c r="W5281" s="618"/>
      <c r="X5281" s="618"/>
      <c r="Y5281" s="618"/>
      <c r="Z5281" s="618"/>
      <c r="AC5281" s="619"/>
      <c r="AD5281" s="620"/>
      <c r="AJ5281" s="668"/>
      <c r="AO5281" s="612"/>
      <c r="AP5281" s="612"/>
      <c r="AY5281" s="623"/>
      <c r="BD5281" s="611"/>
      <c r="BG5281" s="624"/>
      <c r="BH5281" s="625"/>
      <c r="BI5281" s="672"/>
      <c r="BO5281" s="612"/>
      <c r="BY5281" s="669"/>
      <c r="CA5281" s="669"/>
    </row>
    <row r="5282" spans="3:79" s="610" customFormat="1">
      <c r="C5282" s="611"/>
      <c r="D5282" s="612"/>
      <c r="E5282" s="613"/>
      <c r="F5282" s="614"/>
      <c r="J5282" s="612"/>
      <c r="N5282" s="668"/>
      <c r="P5282" s="618"/>
      <c r="Q5282" s="618"/>
      <c r="R5282" s="618"/>
      <c r="S5282" s="618"/>
      <c r="T5282" s="618"/>
      <c r="U5282" s="618"/>
      <c r="V5282" s="618"/>
      <c r="W5282" s="618"/>
      <c r="X5282" s="618"/>
      <c r="Y5282" s="618"/>
      <c r="Z5282" s="618"/>
      <c r="AC5282" s="619"/>
      <c r="AD5282" s="620"/>
      <c r="AJ5282" s="668"/>
      <c r="AO5282" s="612"/>
      <c r="AP5282" s="612"/>
      <c r="AY5282" s="623"/>
      <c r="BD5282" s="611"/>
      <c r="BG5282" s="624"/>
      <c r="BH5282" s="625"/>
      <c r="BI5282" s="672"/>
      <c r="BO5282" s="612"/>
      <c r="BY5282" s="669"/>
      <c r="CA5282" s="669"/>
    </row>
    <row r="5283" spans="3:79" s="610" customFormat="1">
      <c r="C5283" s="611"/>
      <c r="D5283" s="612"/>
      <c r="E5283" s="613"/>
      <c r="F5283" s="614"/>
      <c r="J5283" s="612"/>
      <c r="N5283" s="668"/>
      <c r="P5283" s="618"/>
      <c r="Q5283" s="618"/>
      <c r="R5283" s="618"/>
      <c r="S5283" s="618"/>
      <c r="T5283" s="618"/>
      <c r="U5283" s="618"/>
      <c r="V5283" s="618"/>
      <c r="W5283" s="618"/>
      <c r="X5283" s="618"/>
      <c r="Y5283" s="618"/>
      <c r="Z5283" s="618"/>
      <c r="AC5283" s="619"/>
      <c r="AD5283" s="620"/>
      <c r="AJ5283" s="668"/>
      <c r="AO5283" s="612"/>
      <c r="AP5283" s="612"/>
      <c r="AY5283" s="623"/>
      <c r="BD5283" s="611"/>
      <c r="BG5283" s="624"/>
      <c r="BH5283" s="625"/>
      <c r="BI5283" s="672"/>
      <c r="BO5283" s="612"/>
      <c r="BY5283" s="669"/>
      <c r="CA5283" s="669"/>
    </row>
    <row r="5284" spans="3:79" s="610" customFormat="1">
      <c r="C5284" s="611"/>
      <c r="D5284" s="612"/>
      <c r="E5284" s="613"/>
      <c r="F5284" s="614"/>
      <c r="J5284" s="612"/>
      <c r="N5284" s="668"/>
      <c r="P5284" s="618"/>
      <c r="Q5284" s="618"/>
      <c r="R5284" s="618"/>
      <c r="S5284" s="618"/>
      <c r="T5284" s="618"/>
      <c r="U5284" s="618"/>
      <c r="V5284" s="618"/>
      <c r="W5284" s="618"/>
      <c r="X5284" s="618"/>
      <c r="Y5284" s="618"/>
      <c r="Z5284" s="618"/>
      <c r="AC5284" s="619"/>
      <c r="AD5284" s="620"/>
      <c r="AJ5284" s="668"/>
      <c r="AO5284" s="612"/>
      <c r="AP5284" s="612"/>
      <c r="AY5284" s="623"/>
      <c r="BD5284" s="611"/>
      <c r="BG5284" s="624"/>
      <c r="BH5284" s="625"/>
      <c r="BI5284" s="672"/>
      <c r="BO5284" s="612"/>
      <c r="BY5284" s="669"/>
      <c r="CA5284" s="669"/>
    </row>
    <row r="5285" spans="3:79" s="610" customFormat="1">
      <c r="C5285" s="611"/>
      <c r="D5285" s="612"/>
      <c r="E5285" s="613"/>
      <c r="F5285" s="614"/>
      <c r="J5285" s="612"/>
      <c r="N5285" s="668"/>
      <c r="P5285" s="618"/>
      <c r="Q5285" s="618"/>
      <c r="R5285" s="618"/>
      <c r="S5285" s="618"/>
      <c r="T5285" s="618"/>
      <c r="U5285" s="618"/>
      <c r="V5285" s="618"/>
      <c r="W5285" s="618"/>
      <c r="X5285" s="618"/>
      <c r="Y5285" s="618"/>
      <c r="Z5285" s="618"/>
      <c r="AC5285" s="619"/>
      <c r="AD5285" s="620"/>
      <c r="AJ5285" s="668"/>
      <c r="AO5285" s="612"/>
      <c r="AP5285" s="612"/>
      <c r="AY5285" s="623"/>
      <c r="BD5285" s="611"/>
      <c r="BG5285" s="624"/>
      <c r="BH5285" s="625"/>
      <c r="BI5285" s="672"/>
      <c r="BO5285" s="612"/>
      <c r="BY5285" s="669"/>
      <c r="CA5285" s="669"/>
    </row>
    <row r="5286" spans="3:79" s="610" customFormat="1">
      <c r="C5286" s="611"/>
      <c r="D5286" s="612"/>
      <c r="E5286" s="613"/>
      <c r="F5286" s="614"/>
      <c r="J5286" s="612"/>
      <c r="N5286" s="668"/>
      <c r="P5286" s="618"/>
      <c r="Q5286" s="618"/>
      <c r="R5286" s="618"/>
      <c r="S5286" s="618"/>
      <c r="T5286" s="618"/>
      <c r="U5286" s="618"/>
      <c r="V5286" s="618"/>
      <c r="W5286" s="618"/>
      <c r="X5286" s="618"/>
      <c r="Y5286" s="618"/>
      <c r="Z5286" s="618"/>
      <c r="AC5286" s="619"/>
      <c r="AD5286" s="620"/>
      <c r="AJ5286" s="668"/>
      <c r="AO5286" s="612"/>
      <c r="AP5286" s="612"/>
      <c r="AY5286" s="623"/>
      <c r="BD5286" s="611"/>
      <c r="BG5286" s="624"/>
      <c r="BH5286" s="625"/>
      <c r="BI5286" s="672"/>
      <c r="BO5286" s="612"/>
      <c r="BY5286" s="669"/>
      <c r="CA5286" s="669"/>
    </row>
    <row r="5287" spans="3:79" s="610" customFormat="1">
      <c r="C5287" s="611"/>
      <c r="D5287" s="612"/>
      <c r="E5287" s="613"/>
      <c r="F5287" s="614"/>
      <c r="J5287" s="612"/>
      <c r="N5287" s="668"/>
      <c r="P5287" s="618"/>
      <c r="Q5287" s="618"/>
      <c r="R5287" s="618"/>
      <c r="S5287" s="618"/>
      <c r="T5287" s="618"/>
      <c r="U5287" s="618"/>
      <c r="V5287" s="618"/>
      <c r="W5287" s="618"/>
      <c r="X5287" s="618"/>
      <c r="Y5287" s="618"/>
      <c r="Z5287" s="618"/>
      <c r="AC5287" s="619"/>
      <c r="AD5287" s="620"/>
      <c r="AJ5287" s="668"/>
      <c r="AO5287" s="612"/>
      <c r="AP5287" s="612"/>
      <c r="AY5287" s="623"/>
      <c r="BD5287" s="611"/>
      <c r="BG5287" s="624"/>
      <c r="BH5287" s="625"/>
      <c r="BI5287" s="672"/>
      <c r="BO5287" s="612"/>
      <c r="BY5287" s="669"/>
      <c r="CA5287" s="669"/>
    </row>
    <row r="5288" spans="3:79" s="610" customFormat="1">
      <c r="C5288" s="611"/>
      <c r="D5288" s="612"/>
      <c r="E5288" s="613"/>
      <c r="F5288" s="614"/>
      <c r="J5288" s="612"/>
      <c r="N5288" s="668"/>
      <c r="P5288" s="618"/>
      <c r="Q5288" s="618"/>
      <c r="R5288" s="618"/>
      <c r="S5288" s="618"/>
      <c r="T5288" s="618"/>
      <c r="U5288" s="618"/>
      <c r="V5288" s="618"/>
      <c r="W5288" s="618"/>
      <c r="X5288" s="618"/>
      <c r="Y5288" s="618"/>
      <c r="Z5288" s="618"/>
      <c r="AC5288" s="619"/>
      <c r="AD5288" s="620"/>
      <c r="AJ5288" s="668"/>
      <c r="AO5288" s="612"/>
      <c r="AP5288" s="612"/>
      <c r="AY5288" s="623"/>
      <c r="BD5288" s="611"/>
      <c r="BG5288" s="624"/>
      <c r="BH5288" s="625"/>
      <c r="BI5288" s="672"/>
      <c r="BO5288" s="612"/>
      <c r="BY5288" s="669"/>
      <c r="CA5288" s="669"/>
    </row>
    <row r="5289" spans="3:79" s="610" customFormat="1">
      <c r="C5289" s="611"/>
      <c r="D5289" s="612"/>
      <c r="E5289" s="613"/>
      <c r="F5289" s="614"/>
      <c r="J5289" s="612"/>
      <c r="N5289" s="668"/>
      <c r="P5289" s="618"/>
      <c r="Q5289" s="618"/>
      <c r="R5289" s="618"/>
      <c r="S5289" s="618"/>
      <c r="T5289" s="618"/>
      <c r="U5289" s="618"/>
      <c r="V5289" s="618"/>
      <c r="W5289" s="618"/>
      <c r="X5289" s="618"/>
      <c r="Y5289" s="618"/>
      <c r="Z5289" s="618"/>
      <c r="AC5289" s="619"/>
      <c r="AD5289" s="620"/>
      <c r="AJ5289" s="668"/>
      <c r="AO5289" s="612"/>
      <c r="AP5289" s="612"/>
      <c r="AY5289" s="623"/>
      <c r="BD5289" s="611"/>
      <c r="BG5289" s="624"/>
      <c r="BH5289" s="625"/>
      <c r="BI5289" s="672"/>
      <c r="BO5289" s="612"/>
      <c r="BY5289" s="669"/>
      <c r="CA5289" s="669"/>
    </row>
    <row r="5290" spans="3:79" s="610" customFormat="1">
      <c r="C5290" s="611"/>
      <c r="D5290" s="612"/>
      <c r="E5290" s="613"/>
      <c r="F5290" s="614"/>
      <c r="J5290" s="612"/>
      <c r="N5290" s="668"/>
      <c r="P5290" s="618"/>
      <c r="Q5290" s="618"/>
      <c r="R5290" s="618"/>
      <c r="S5290" s="618"/>
      <c r="T5290" s="618"/>
      <c r="U5290" s="618"/>
      <c r="V5290" s="618"/>
      <c r="W5290" s="618"/>
      <c r="X5290" s="618"/>
      <c r="Y5290" s="618"/>
      <c r="Z5290" s="618"/>
      <c r="AC5290" s="619"/>
      <c r="AD5290" s="620"/>
      <c r="AJ5290" s="668"/>
      <c r="AO5290" s="612"/>
      <c r="AP5290" s="612"/>
      <c r="AY5290" s="623"/>
      <c r="BD5290" s="611"/>
      <c r="BG5290" s="624"/>
      <c r="BH5290" s="625"/>
      <c r="BI5290" s="672"/>
      <c r="BO5290" s="612"/>
      <c r="BY5290" s="669"/>
      <c r="CA5290" s="669"/>
    </row>
    <row r="5291" spans="3:79" s="610" customFormat="1">
      <c r="C5291" s="611"/>
      <c r="D5291" s="612"/>
      <c r="E5291" s="613"/>
      <c r="F5291" s="614"/>
      <c r="J5291" s="612"/>
      <c r="N5291" s="668"/>
      <c r="P5291" s="618"/>
      <c r="Q5291" s="618"/>
      <c r="R5291" s="618"/>
      <c r="S5291" s="618"/>
      <c r="T5291" s="618"/>
      <c r="U5291" s="618"/>
      <c r="V5291" s="618"/>
      <c r="W5291" s="618"/>
      <c r="X5291" s="618"/>
      <c r="Y5291" s="618"/>
      <c r="Z5291" s="618"/>
      <c r="AC5291" s="619"/>
      <c r="AD5291" s="620"/>
      <c r="AJ5291" s="668"/>
      <c r="AO5291" s="612"/>
      <c r="AP5291" s="612"/>
      <c r="AY5291" s="623"/>
      <c r="BD5291" s="611"/>
      <c r="BG5291" s="624"/>
      <c r="BH5291" s="625"/>
      <c r="BI5291" s="672"/>
      <c r="BO5291" s="612"/>
      <c r="BY5291" s="669"/>
      <c r="CA5291" s="669"/>
    </row>
    <row r="5292" spans="3:79" s="610" customFormat="1">
      <c r="C5292" s="611"/>
      <c r="D5292" s="612"/>
      <c r="E5292" s="613"/>
      <c r="F5292" s="614"/>
      <c r="J5292" s="612"/>
      <c r="N5292" s="668"/>
      <c r="P5292" s="618"/>
      <c r="Q5292" s="618"/>
      <c r="R5292" s="618"/>
      <c r="S5292" s="618"/>
      <c r="T5292" s="618"/>
      <c r="U5292" s="618"/>
      <c r="V5292" s="618"/>
      <c r="W5292" s="618"/>
      <c r="X5292" s="618"/>
      <c r="Y5292" s="618"/>
      <c r="Z5292" s="618"/>
      <c r="AC5292" s="619"/>
      <c r="AD5292" s="620"/>
      <c r="AJ5292" s="668"/>
      <c r="AO5292" s="612"/>
      <c r="AP5292" s="612"/>
      <c r="AY5292" s="623"/>
      <c r="BD5292" s="611"/>
      <c r="BG5292" s="624"/>
      <c r="BH5292" s="625"/>
      <c r="BI5292" s="672"/>
      <c r="BO5292" s="612"/>
      <c r="BY5292" s="669"/>
      <c r="CA5292" s="669"/>
    </row>
    <row r="5293" spans="3:79" s="610" customFormat="1">
      <c r="C5293" s="611"/>
      <c r="D5293" s="612"/>
      <c r="E5293" s="613"/>
      <c r="F5293" s="614"/>
      <c r="J5293" s="612"/>
      <c r="N5293" s="668"/>
      <c r="P5293" s="618"/>
      <c r="Q5293" s="618"/>
      <c r="R5293" s="618"/>
      <c r="S5293" s="618"/>
      <c r="T5293" s="618"/>
      <c r="U5293" s="618"/>
      <c r="V5293" s="618"/>
      <c r="W5293" s="618"/>
      <c r="X5293" s="618"/>
      <c r="Y5293" s="618"/>
      <c r="Z5293" s="618"/>
      <c r="AC5293" s="619"/>
      <c r="AD5293" s="620"/>
      <c r="AJ5293" s="668"/>
      <c r="AO5293" s="612"/>
      <c r="AP5293" s="612"/>
      <c r="AY5293" s="623"/>
      <c r="BD5293" s="611"/>
      <c r="BG5293" s="624"/>
      <c r="BH5293" s="625"/>
      <c r="BI5293" s="672"/>
      <c r="BO5293" s="612"/>
      <c r="BY5293" s="669"/>
      <c r="CA5293" s="669"/>
    </row>
    <row r="5294" spans="3:79" s="610" customFormat="1">
      <c r="C5294" s="611"/>
      <c r="D5294" s="612"/>
      <c r="E5294" s="613"/>
      <c r="F5294" s="614"/>
      <c r="J5294" s="612"/>
      <c r="N5294" s="668"/>
      <c r="P5294" s="618"/>
      <c r="Q5294" s="618"/>
      <c r="R5294" s="618"/>
      <c r="S5294" s="618"/>
      <c r="T5294" s="618"/>
      <c r="U5294" s="618"/>
      <c r="V5294" s="618"/>
      <c r="W5294" s="618"/>
      <c r="X5294" s="618"/>
      <c r="Y5294" s="618"/>
      <c r="Z5294" s="618"/>
      <c r="AC5294" s="619"/>
      <c r="AD5294" s="620"/>
      <c r="AJ5294" s="668"/>
      <c r="AO5294" s="612"/>
      <c r="AP5294" s="612"/>
      <c r="AY5294" s="623"/>
      <c r="BD5294" s="611"/>
      <c r="BG5294" s="624"/>
      <c r="BH5294" s="625"/>
      <c r="BI5294" s="672"/>
      <c r="BO5294" s="612"/>
      <c r="BY5294" s="669"/>
      <c r="CA5294" s="669"/>
    </row>
    <row r="5295" spans="3:79" s="610" customFormat="1">
      <c r="C5295" s="611"/>
      <c r="D5295" s="612"/>
      <c r="E5295" s="613"/>
      <c r="F5295" s="614"/>
      <c r="J5295" s="612"/>
      <c r="N5295" s="668"/>
      <c r="P5295" s="618"/>
      <c r="Q5295" s="618"/>
      <c r="R5295" s="618"/>
      <c r="S5295" s="618"/>
      <c r="T5295" s="618"/>
      <c r="U5295" s="618"/>
      <c r="V5295" s="618"/>
      <c r="W5295" s="618"/>
      <c r="X5295" s="618"/>
      <c r="Y5295" s="618"/>
      <c r="Z5295" s="618"/>
      <c r="AC5295" s="619"/>
      <c r="AD5295" s="620"/>
      <c r="AJ5295" s="668"/>
      <c r="AO5295" s="612"/>
      <c r="AP5295" s="612"/>
      <c r="AY5295" s="623"/>
      <c r="BD5295" s="611"/>
      <c r="BG5295" s="624"/>
      <c r="BH5295" s="625"/>
      <c r="BI5295" s="672"/>
      <c r="BO5295" s="612"/>
      <c r="BY5295" s="669"/>
      <c r="CA5295" s="669"/>
    </row>
    <row r="5296" spans="3:79" s="610" customFormat="1">
      <c r="C5296" s="611"/>
      <c r="D5296" s="612"/>
      <c r="E5296" s="613"/>
      <c r="F5296" s="614"/>
      <c r="J5296" s="612"/>
      <c r="N5296" s="668"/>
      <c r="P5296" s="618"/>
      <c r="Q5296" s="618"/>
      <c r="R5296" s="618"/>
      <c r="S5296" s="618"/>
      <c r="T5296" s="618"/>
      <c r="U5296" s="618"/>
      <c r="V5296" s="618"/>
      <c r="W5296" s="618"/>
      <c r="X5296" s="618"/>
      <c r="Y5296" s="618"/>
      <c r="Z5296" s="618"/>
      <c r="AC5296" s="619"/>
      <c r="AD5296" s="620"/>
      <c r="AJ5296" s="668"/>
      <c r="AO5296" s="612"/>
      <c r="AP5296" s="612"/>
      <c r="AY5296" s="623"/>
      <c r="BD5296" s="611"/>
      <c r="BG5296" s="624"/>
      <c r="BH5296" s="625"/>
      <c r="BI5296" s="672"/>
      <c r="BO5296" s="612"/>
      <c r="BY5296" s="669"/>
      <c r="CA5296" s="669"/>
    </row>
    <row r="5297" spans="3:79" s="610" customFormat="1">
      <c r="C5297" s="611"/>
      <c r="D5297" s="612"/>
      <c r="E5297" s="613"/>
      <c r="F5297" s="614"/>
      <c r="J5297" s="612"/>
      <c r="N5297" s="668"/>
      <c r="P5297" s="618"/>
      <c r="Q5297" s="618"/>
      <c r="R5297" s="618"/>
      <c r="S5297" s="618"/>
      <c r="T5297" s="618"/>
      <c r="U5297" s="618"/>
      <c r="V5297" s="618"/>
      <c r="W5297" s="618"/>
      <c r="X5297" s="618"/>
      <c r="Y5297" s="618"/>
      <c r="Z5297" s="618"/>
      <c r="AC5297" s="619"/>
      <c r="AD5297" s="620"/>
      <c r="AJ5297" s="668"/>
      <c r="AO5297" s="612"/>
      <c r="AP5297" s="612"/>
      <c r="AY5297" s="623"/>
      <c r="BD5297" s="611"/>
      <c r="BG5297" s="624"/>
      <c r="BH5297" s="625"/>
      <c r="BI5297" s="672"/>
      <c r="BO5297" s="612"/>
      <c r="BY5297" s="669"/>
      <c r="CA5297" s="669"/>
    </row>
    <row r="5298" spans="3:79" s="610" customFormat="1">
      <c r="C5298" s="611"/>
      <c r="D5298" s="612"/>
      <c r="E5298" s="613"/>
      <c r="F5298" s="614"/>
      <c r="J5298" s="612"/>
      <c r="N5298" s="668"/>
      <c r="P5298" s="618"/>
      <c r="Q5298" s="618"/>
      <c r="R5298" s="618"/>
      <c r="S5298" s="618"/>
      <c r="T5298" s="618"/>
      <c r="U5298" s="618"/>
      <c r="V5298" s="618"/>
      <c r="W5298" s="618"/>
      <c r="X5298" s="618"/>
      <c r="Y5298" s="618"/>
      <c r="Z5298" s="618"/>
      <c r="AC5298" s="619"/>
      <c r="AD5298" s="620"/>
      <c r="AJ5298" s="668"/>
      <c r="AO5298" s="612"/>
      <c r="AP5298" s="612"/>
      <c r="AY5298" s="623"/>
      <c r="BD5298" s="611"/>
      <c r="BG5298" s="624"/>
      <c r="BH5298" s="625"/>
      <c r="BI5298" s="672"/>
      <c r="BO5298" s="612"/>
      <c r="BY5298" s="669"/>
      <c r="CA5298" s="669"/>
    </row>
    <row r="5299" spans="3:79" s="610" customFormat="1">
      <c r="C5299" s="611"/>
      <c r="D5299" s="612"/>
      <c r="E5299" s="613"/>
      <c r="F5299" s="614"/>
      <c r="J5299" s="612"/>
      <c r="N5299" s="668"/>
      <c r="P5299" s="618"/>
      <c r="Q5299" s="618"/>
      <c r="R5299" s="618"/>
      <c r="S5299" s="618"/>
      <c r="T5299" s="618"/>
      <c r="U5299" s="618"/>
      <c r="V5299" s="618"/>
      <c r="W5299" s="618"/>
      <c r="X5299" s="618"/>
      <c r="Y5299" s="618"/>
      <c r="Z5299" s="618"/>
      <c r="AC5299" s="619"/>
      <c r="AD5299" s="620"/>
      <c r="AJ5299" s="668"/>
      <c r="AO5299" s="612"/>
      <c r="AP5299" s="612"/>
      <c r="AY5299" s="623"/>
      <c r="BD5299" s="611"/>
      <c r="BG5299" s="624"/>
      <c r="BH5299" s="625"/>
      <c r="BI5299" s="672"/>
      <c r="BO5299" s="612"/>
      <c r="BY5299" s="669"/>
      <c r="CA5299" s="669"/>
    </row>
    <row r="5300" spans="3:79" s="610" customFormat="1">
      <c r="C5300" s="611"/>
      <c r="D5300" s="612"/>
      <c r="E5300" s="613"/>
      <c r="F5300" s="614"/>
      <c r="J5300" s="612"/>
      <c r="N5300" s="668"/>
      <c r="P5300" s="618"/>
      <c r="Q5300" s="618"/>
      <c r="R5300" s="618"/>
      <c r="S5300" s="618"/>
      <c r="T5300" s="618"/>
      <c r="U5300" s="618"/>
      <c r="V5300" s="618"/>
      <c r="W5300" s="618"/>
      <c r="X5300" s="618"/>
      <c r="Y5300" s="618"/>
      <c r="Z5300" s="618"/>
      <c r="AC5300" s="619"/>
      <c r="AD5300" s="620"/>
      <c r="AJ5300" s="668"/>
      <c r="AO5300" s="612"/>
      <c r="AP5300" s="612"/>
      <c r="AY5300" s="623"/>
      <c r="BD5300" s="611"/>
      <c r="BG5300" s="624"/>
      <c r="BH5300" s="625"/>
      <c r="BI5300" s="672"/>
      <c r="BO5300" s="612"/>
      <c r="BY5300" s="669"/>
      <c r="CA5300" s="669"/>
    </row>
    <row r="5301" spans="3:79" s="610" customFormat="1">
      <c r="C5301" s="611"/>
      <c r="D5301" s="612"/>
      <c r="E5301" s="613"/>
      <c r="F5301" s="614"/>
      <c r="J5301" s="612"/>
      <c r="N5301" s="668"/>
      <c r="P5301" s="618"/>
      <c r="Q5301" s="618"/>
      <c r="R5301" s="618"/>
      <c r="S5301" s="618"/>
      <c r="T5301" s="618"/>
      <c r="U5301" s="618"/>
      <c r="V5301" s="618"/>
      <c r="W5301" s="618"/>
      <c r="X5301" s="618"/>
      <c r="Y5301" s="618"/>
      <c r="Z5301" s="618"/>
      <c r="AC5301" s="619"/>
      <c r="AD5301" s="620"/>
      <c r="AJ5301" s="668"/>
      <c r="AO5301" s="612"/>
      <c r="AP5301" s="612"/>
      <c r="AY5301" s="623"/>
      <c r="BD5301" s="611"/>
      <c r="BG5301" s="624"/>
      <c r="BH5301" s="625"/>
      <c r="BI5301" s="672"/>
      <c r="BO5301" s="612"/>
      <c r="BY5301" s="669"/>
      <c r="CA5301" s="669"/>
    </row>
    <row r="5302" spans="3:79" s="610" customFormat="1">
      <c r="C5302" s="611"/>
      <c r="D5302" s="612"/>
      <c r="E5302" s="613"/>
      <c r="F5302" s="614"/>
      <c r="J5302" s="612"/>
      <c r="N5302" s="668"/>
      <c r="P5302" s="618"/>
      <c r="Q5302" s="618"/>
      <c r="R5302" s="618"/>
      <c r="S5302" s="618"/>
      <c r="T5302" s="618"/>
      <c r="U5302" s="618"/>
      <c r="V5302" s="618"/>
      <c r="W5302" s="618"/>
      <c r="X5302" s="618"/>
      <c r="Y5302" s="618"/>
      <c r="Z5302" s="618"/>
      <c r="AC5302" s="619"/>
      <c r="AD5302" s="620"/>
      <c r="AJ5302" s="668"/>
      <c r="AO5302" s="612"/>
      <c r="AP5302" s="612"/>
      <c r="AY5302" s="623"/>
      <c r="BD5302" s="611"/>
      <c r="BG5302" s="624"/>
      <c r="BH5302" s="625"/>
      <c r="BI5302" s="672"/>
      <c r="BO5302" s="612"/>
      <c r="BY5302" s="669"/>
      <c r="CA5302" s="669"/>
    </row>
    <row r="5303" spans="3:79" s="610" customFormat="1">
      <c r="C5303" s="611"/>
      <c r="D5303" s="612"/>
      <c r="E5303" s="613"/>
      <c r="F5303" s="614"/>
      <c r="J5303" s="612"/>
      <c r="N5303" s="668"/>
      <c r="P5303" s="618"/>
      <c r="Q5303" s="618"/>
      <c r="R5303" s="618"/>
      <c r="S5303" s="618"/>
      <c r="T5303" s="618"/>
      <c r="U5303" s="618"/>
      <c r="V5303" s="618"/>
      <c r="W5303" s="618"/>
      <c r="X5303" s="618"/>
      <c r="Y5303" s="618"/>
      <c r="Z5303" s="618"/>
      <c r="AC5303" s="619"/>
      <c r="AD5303" s="620"/>
      <c r="AJ5303" s="668"/>
      <c r="AO5303" s="612"/>
      <c r="AP5303" s="612"/>
      <c r="AY5303" s="623"/>
      <c r="BD5303" s="611"/>
      <c r="BG5303" s="624"/>
      <c r="BH5303" s="625"/>
      <c r="BI5303" s="672"/>
      <c r="BO5303" s="612"/>
      <c r="BY5303" s="669"/>
      <c r="CA5303" s="669"/>
    </row>
    <row r="5304" spans="3:79" s="610" customFormat="1">
      <c r="C5304" s="611"/>
      <c r="D5304" s="612"/>
      <c r="E5304" s="613"/>
      <c r="F5304" s="614"/>
      <c r="J5304" s="612"/>
      <c r="N5304" s="668"/>
      <c r="P5304" s="618"/>
      <c r="Q5304" s="618"/>
      <c r="R5304" s="618"/>
      <c r="S5304" s="618"/>
      <c r="T5304" s="618"/>
      <c r="U5304" s="618"/>
      <c r="V5304" s="618"/>
      <c r="W5304" s="618"/>
      <c r="X5304" s="618"/>
      <c r="Y5304" s="618"/>
      <c r="Z5304" s="618"/>
      <c r="AC5304" s="619"/>
      <c r="AD5304" s="620"/>
      <c r="AJ5304" s="668"/>
      <c r="AO5304" s="612"/>
      <c r="AP5304" s="612"/>
      <c r="AY5304" s="623"/>
      <c r="BD5304" s="611"/>
      <c r="BG5304" s="624"/>
      <c r="BH5304" s="625"/>
      <c r="BI5304" s="672"/>
      <c r="BO5304" s="612"/>
      <c r="BY5304" s="669"/>
      <c r="CA5304" s="669"/>
    </row>
    <row r="5305" spans="3:79" s="610" customFormat="1">
      <c r="C5305" s="611"/>
      <c r="D5305" s="612"/>
      <c r="E5305" s="613"/>
      <c r="F5305" s="614"/>
      <c r="J5305" s="612"/>
      <c r="N5305" s="668"/>
      <c r="P5305" s="618"/>
      <c r="Q5305" s="618"/>
      <c r="R5305" s="618"/>
      <c r="S5305" s="618"/>
      <c r="T5305" s="618"/>
      <c r="U5305" s="618"/>
      <c r="V5305" s="618"/>
      <c r="W5305" s="618"/>
      <c r="X5305" s="618"/>
      <c r="Y5305" s="618"/>
      <c r="Z5305" s="618"/>
      <c r="AC5305" s="619"/>
      <c r="AD5305" s="620"/>
      <c r="AJ5305" s="668"/>
      <c r="AO5305" s="612"/>
      <c r="AP5305" s="612"/>
      <c r="AY5305" s="623"/>
      <c r="BD5305" s="611"/>
      <c r="BG5305" s="624"/>
      <c r="BH5305" s="625"/>
      <c r="BI5305" s="672"/>
      <c r="BO5305" s="612"/>
      <c r="BY5305" s="669"/>
      <c r="CA5305" s="669"/>
    </row>
    <row r="5306" spans="3:79" s="610" customFormat="1">
      <c r="C5306" s="611"/>
      <c r="D5306" s="612"/>
      <c r="E5306" s="613"/>
      <c r="F5306" s="614"/>
      <c r="J5306" s="612"/>
      <c r="N5306" s="668"/>
      <c r="P5306" s="618"/>
      <c r="Q5306" s="618"/>
      <c r="R5306" s="618"/>
      <c r="S5306" s="618"/>
      <c r="T5306" s="618"/>
      <c r="U5306" s="618"/>
      <c r="V5306" s="618"/>
      <c r="W5306" s="618"/>
      <c r="X5306" s="618"/>
      <c r="Y5306" s="618"/>
      <c r="Z5306" s="618"/>
      <c r="AC5306" s="619"/>
      <c r="AD5306" s="620"/>
      <c r="AJ5306" s="668"/>
      <c r="AO5306" s="612"/>
      <c r="AP5306" s="612"/>
      <c r="AY5306" s="623"/>
      <c r="BD5306" s="611"/>
      <c r="BG5306" s="624"/>
      <c r="BH5306" s="625"/>
      <c r="BI5306" s="672"/>
      <c r="BO5306" s="612"/>
      <c r="BY5306" s="669"/>
      <c r="CA5306" s="669"/>
    </row>
    <row r="5307" spans="3:79" s="610" customFormat="1">
      <c r="C5307" s="611"/>
      <c r="D5307" s="612"/>
      <c r="E5307" s="613"/>
      <c r="F5307" s="614"/>
      <c r="J5307" s="612"/>
      <c r="N5307" s="668"/>
      <c r="P5307" s="618"/>
      <c r="Q5307" s="618"/>
      <c r="R5307" s="618"/>
      <c r="S5307" s="618"/>
      <c r="T5307" s="618"/>
      <c r="U5307" s="618"/>
      <c r="V5307" s="618"/>
      <c r="W5307" s="618"/>
      <c r="X5307" s="618"/>
      <c r="Y5307" s="618"/>
      <c r="Z5307" s="618"/>
      <c r="AC5307" s="619"/>
      <c r="AD5307" s="620"/>
      <c r="AJ5307" s="668"/>
      <c r="AO5307" s="612"/>
      <c r="AP5307" s="612"/>
      <c r="AY5307" s="623"/>
      <c r="BD5307" s="611"/>
      <c r="BG5307" s="624"/>
      <c r="BH5307" s="625"/>
      <c r="BI5307" s="672"/>
      <c r="BO5307" s="612"/>
      <c r="BY5307" s="669"/>
      <c r="CA5307" s="669"/>
    </row>
    <row r="5308" spans="3:79" s="610" customFormat="1">
      <c r="C5308" s="611"/>
      <c r="D5308" s="612"/>
      <c r="E5308" s="613"/>
      <c r="F5308" s="614"/>
      <c r="J5308" s="612"/>
      <c r="N5308" s="668"/>
      <c r="P5308" s="618"/>
      <c r="Q5308" s="618"/>
      <c r="R5308" s="618"/>
      <c r="S5308" s="618"/>
      <c r="T5308" s="618"/>
      <c r="U5308" s="618"/>
      <c r="V5308" s="618"/>
      <c r="W5308" s="618"/>
      <c r="X5308" s="618"/>
      <c r="Y5308" s="618"/>
      <c r="Z5308" s="618"/>
      <c r="AC5308" s="619"/>
      <c r="AD5308" s="620"/>
      <c r="AJ5308" s="668"/>
      <c r="AO5308" s="612"/>
      <c r="AP5308" s="612"/>
      <c r="AY5308" s="623"/>
      <c r="BD5308" s="611"/>
      <c r="BG5308" s="624"/>
      <c r="BH5308" s="625"/>
      <c r="BI5308" s="672"/>
      <c r="BO5308" s="612"/>
      <c r="BY5308" s="669"/>
      <c r="CA5308" s="669"/>
    </row>
    <row r="5309" spans="3:79" s="610" customFormat="1">
      <c r="C5309" s="611"/>
      <c r="D5309" s="612"/>
      <c r="E5309" s="613"/>
      <c r="F5309" s="614"/>
      <c r="J5309" s="612"/>
      <c r="N5309" s="668"/>
      <c r="P5309" s="618"/>
      <c r="Q5309" s="618"/>
      <c r="R5309" s="618"/>
      <c r="S5309" s="618"/>
      <c r="T5309" s="618"/>
      <c r="U5309" s="618"/>
      <c r="V5309" s="618"/>
      <c r="W5309" s="618"/>
      <c r="X5309" s="618"/>
      <c r="Y5309" s="618"/>
      <c r="Z5309" s="618"/>
      <c r="AC5309" s="619"/>
      <c r="AD5309" s="620"/>
      <c r="AJ5309" s="668"/>
      <c r="AO5309" s="612"/>
      <c r="AP5309" s="612"/>
      <c r="AY5309" s="623"/>
      <c r="BD5309" s="611"/>
      <c r="BG5309" s="624"/>
      <c r="BH5309" s="625"/>
      <c r="BI5309" s="672"/>
      <c r="BO5309" s="612"/>
      <c r="BY5309" s="669"/>
      <c r="CA5309" s="669"/>
    </row>
    <row r="5310" spans="3:79" s="610" customFormat="1">
      <c r="C5310" s="611"/>
      <c r="D5310" s="612"/>
      <c r="E5310" s="613"/>
      <c r="F5310" s="614"/>
      <c r="J5310" s="612"/>
      <c r="N5310" s="668"/>
      <c r="P5310" s="618"/>
      <c r="Q5310" s="618"/>
      <c r="R5310" s="618"/>
      <c r="S5310" s="618"/>
      <c r="T5310" s="618"/>
      <c r="U5310" s="618"/>
      <c r="V5310" s="618"/>
      <c r="W5310" s="618"/>
      <c r="X5310" s="618"/>
      <c r="Y5310" s="618"/>
      <c r="Z5310" s="618"/>
      <c r="AC5310" s="619"/>
      <c r="AD5310" s="620"/>
      <c r="AJ5310" s="668"/>
      <c r="AO5310" s="612"/>
      <c r="AP5310" s="612"/>
      <c r="AY5310" s="623"/>
      <c r="BD5310" s="611"/>
      <c r="BG5310" s="624"/>
      <c r="BH5310" s="625"/>
      <c r="BI5310" s="672"/>
      <c r="BO5310" s="612"/>
      <c r="BY5310" s="669"/>
      <c r="CA5310" s="669"/>
    </row>
    <row r="5311" spans="3:79" s="610" customFormat="1">
      <c r="C5311" s="611"/>
      <c r="D5311" s="612"/>
      <c r="E5311" s="613"/>
      <c r="F5311" s="614"/>
      <c r="J5311" s="612"/>
      <c r="N5311" s="668"/>
      <c r="P5311" s="618"/>
      <c r="Q5311" s="618"/>
      <c r="R5311" s="618"/>
      <c r="S5311" s="618"/>
      <c r="T5311" s="618"/>
      <c r="U5311" s="618"/>
      <c r="V5311" s="618"/>
      <c r="W5311" s="618"/>
      <c r="X5311" s="618"/>
      <c r="Y5311" s="618"/>
      <c r="Z5311" s="618"/>
      <c r="AC5311" s="619"/>
      <c r="AD5311" s="620"/>
      <c r="AJ5311" s="668"/>
      <c r="AO5311" s="612"/>
      <c r="AP5311" s="612"/>
      <c r="AY5311" s="623"/>
      <c r="BD5311" s="611"/>
      <c r="BG5311" s="624"/>
      <c r="BH5311" s="625"/>
      <c r="BI5311" s="672"/>
      <c r="BO5311" s="612"/>
      <c r="BY5311" s="669"/>
      <c r="CA5311" s="669"/>
    </row>
    <row r="5312" spans="3:79" s="610" customFormat="1">
      <c r="C5312" s="611"/>
      <c r="D5312" s="612"/>
      <c r="E5312" s="613"/>
      <c r="F5312" s="614"/>
      <c r="J5312" s="612"/>
      <c r="N5312" s="668"/>
      <c r="P5312" s="618"/>
      <c r="Q5312" s="618"/>
      <c r="R5312" s="618"/>
      <c r="S5312" s="618"/>
      <c r="T5312" s="618"/>
      <c r="U5312" s="618"/>
      <c r="V5312" s="618"/>
      <c r="W5312" s="618"/>
      <c r="X5312" s="618"/>
      <c r="Y5312" s="618"/>
      <c r="Z5312" s="618"/>
      <c r="AC5312" s="619"/>
      <c r="AD5312" s="620"/>
      <c r="AJ5312" s="668"/>
      <c r="AO5312" s="612"/>
      <c r="AP5312" s="612"/>
      <c r="AY5312" s="623"/>
      <c r="BD5312" s="611"/>
      <c r="BG5312" s="624"/>
      <c r="BH5312" s="625"/>
      <c r="BI5312" s="672"/>
      <c r="BO5312" s="612"/>
      <c r="BY5312" s="669"/>
      <c r="CA5312" s="669"/>
    </row>
    <row r="5313" spans="3:79" s="610" customFormat="1">
      <c r="C5313" s="611"/>
      <c r="D5313" s="612"/>
      <c r="E5313" s="613"/>
      <c r="F5313" s="614"/>
      <c r="J5313" s="612"/>
      <c r="N5313" s="668"/>
      <c r="P5313" s="618"/>
      <c r="Q5313" s="618"/>
      <c r="R5313" s="618"/>
      <c r="S5313" s="618"/>
      <c r="T5313" s="618"/>
      <c r="U5313" s="618"/>
      <c r="V5313" s="618"/>
      <c r="W5313" s="618"/>
      <c r="X5313" s="618"/>
      <c r="Y5313" s="618"/>
      <c r="Z5313" s="618"/>
      <c r="AC5313" s="619"/>
      <c r="AD5313" s="620"/>
      <c r="AJ5313" s="668"/>
      <c r="AO5313" s="612"/>
      <c r="AP5313" s="612"/>
      <c r="AY5313" s="623"/>
      <c r="BD5313" s="611"/>
      <c r="BG5313" s="624"/>
      <c r="BH5313" s="625"/>
      <c r="BI5313" s="672"/>
      <c r="BO5313" s="612"/>
      <c r="BY5313" s="669"/>
      <c r="CA5313" s="669"/>
    </row>
    <row r="5314" spans="3:79" s="610" customFormat="1">
      <c r="C5314" s="611"/>
      <c r="D5314" s="612"/>
      <c r="E5314" s="613"/>
      <c r="F5314" s="614"/>
      <c r="J5314" s="612"/>
      <c r="N5314" s="668"/>
      <c r="P5314" s="618"/>
      <c r="Q5314" s="618"/>
      <c r="R5314" s="618"/>
      <c r="S5314" s="618"/>
      <c r="T5314" s="618"/>
      <c r="U5314" s="618"/>
      <c r="V5314" s="618"/>
      <c r="W5314" s="618"/>
      <c r="X5314" s="618"/>
      <c r="Y5314" s="618"/>
      <c r="Z5314" s="618"/>
      <c r="AC5314" s="619"/>
      <c r="AD5314" s="620"/>
      <c r="AJ5314" s="668"/>
      <c r="AO5314" s="612"/>
      <c r="AP5314" s="612"/>
      <c r="AY5314" s="623"/>
      <c r="BD5314" s="611"/>
      <c r="BG5314" s="624"/>
      <c r="BH5314" s="625"/>
      <c r="BI5314" s="672"/>
      <c r="BO5314" s="612"/>
      <c r="BY5314" s="669"/>
      <c r="CA5314" s="669"/>
    </row>
    <row r="5315" spans="3:79" s="610" customFormat="1">
      <c r="C5315" s="611"/>
      <c r="D5315" s="612"/>
      <c r="E5315" s="613"/>
      <c r="F5315" s="614"/>
      <c r="J5315" s="612"/>
      <c r="N5315" s="668"/>
      <c r="P5315" s="618"/>
      <c r="Q5315" s="618"/>
      <c r="R5315" s="618"/>
      <c r="S5315" s="618"/>
      <c r="T5315" s="618"/>
      <c r="U5315" s="618"/>
      <c r="V5315" s="618"/>
      <c r="W5315" s="618"/>
      <c r="X5315" s="618"/>
      <c r="Y5315" s="618"/>
      <c r="Z5315" s="618"/>
      <c r="AC5315" s="619"/>
      <c r="AD5315" s="620"/>
      <c r="AJ5315" s="668"/>
      <c r="AO5315" s="612"/>
      <c r="AP5315" s="612"/>
      <c r="AY5315" s="623"/>
      <c r="BD5315" s="611"/>
      <c r="BG5315" s="624"/>
      <c r="BH5315" s="625"/>
      <c r="BI5315" s="672"/>
      <c r="BO5315" s="612"/>
      <c r="BY5315" s="669"/>
      <c r="CA5315" s="669"/>
    </row>
    <row r="5316" spans="3:79" s="610" customFormat="1">
      <c r="C5316" s="611"/>
      <c r="D5316" s="612"/>
      <c r="E5316" s="613"/>
      <c r="F5316" s="614"/>
      <c r="J5316" s="612"/>
      <c r="N5316" s="668"/>
      <c r="P5316" s="618"/>
      <c r="Q5316" s="618"/>
      <c r="R5316" s="618"/>
      <c r="S5316" s="618"/>
      <c r="T5316" s="618"/>
      <c r="U5316" s="618"/>
      <c r="V5316" s="618"/>
      <c r="W5316" s="618"/>
      <c r="X5316" s="618"/>
      <c r="Y5316" s="618"/>
      <c r="Z5316" s="618"/>
      <c r="AC5316" s="619"/>
      <c r="AD5316" s="620"/>
      <c r="AJ5316" s="668"/>
      <c r="AO5316" s="612"/>
      <c r="AP5316" s="612"/>
      <c r="AY5316" s="623"/>
      <c r="BD5316" s="611"/>
      <c r="BG5316" s="624"/>
      <c r="BH5316" s="625"/>
      <c r="BI5316" s="672"/>
      <c r="BO5316" s="612"/>
      <c r="BY5316" s="669"/>
      <c r="CA5316" s="669"/>
    </row>
    <row r="5317" spans="3:79" s="610" customFormat="1">
      <c r="C5317" s="611"/>
      <c r="D5317" s="612"/>
      <c r="E5317" s="613"/>
      <c r="F5317" s="614"/>
      <c r="J5317" s="612"/>
      <c r="N5317" s="668"/>
      <c r="P5317" s="618"/>
      <c r="Q5317" s="618"/>
      <c r="R5317" s="618"/>
      <c r="S5317" s="618"/>
      <c r="T5317" s="618"/>
      <c r="U5317" s="618"/>
      <c r="V5317" s="618"/>
      <c r="W5317" s="618"/>
      <c r="X5317" s="618"/>
      <c r="Y5317" s="618"/>
      <c r="Z5317" s="618"/>
      <c r="AC5317" s="619"/>
      <c r="AD5317" s="620"/>
      <c r="AJ5317" s="668"/>
      <c r="AO5317" s="612"/>
      <c r="AP5317" s="612"/>
      <c r="AY5317" s="623"/>
      <c r="BD5317" s="611"/>
      <c r="BG5317" s="624"/>
      <c r="BH5317" s="625"/>
      <c r="BI5317" s="672"/>
      <c r="BO5317" s="612"/>
      <c r="BY5317" s="669"/>
      <c r="CA5317" s="669"/>
    </row>
    <row r="5318" spans="3:79" s="610" customFormat="1">
      <c r="C5318" s="611"/>
      <c r="D5318" s="612"/>
      <c r="E5318" s="613"/>
      <c r="F5318" s="614"/>
      <c r="J5318" s="612"/>
      <c r="N5318" s="668"/>
      <c r="P5318" s="618"/>
      <c r="Q5318" s="618"/>
      <c r="R5318" s="618"/>
      <c r="S5318" s="618"/>
      <c r="T5318" s="618"/>
      <c r="U5318" s="618"/>
      <c r="V5318" s="618"/>
      <c r="W5318" s="618"/>
      <c r="X5318" s="618"/>
      <c r="Y5318" s="618"/>
      <c r="Z5318" s="618"/>
      <c r="AC5318" s="619"/>
      <c r="AD5318" s="620"/>
      <c r="AJ5318" s="668"/>
      <c r="AO5318" s="612"/>
      <c r="AP5318" s="612"/>
      <c r="AY5318" s="623"/>
      <c r="BD5318" s="611"/>
      <c r="BG5318" s="624"/>
      <c r="BH5318" s="625"/>
      <c r="BI5318" s="672"/>
      <c r="BO5318" s="612"/>
      <c r="BY5318" s="669"/>
      <c r="CA5318" s="669"/>
    </row>
    <row r="5319" spans="3:79" s="610" customFormat="1">
      <c r="C5319" s="611"/>
      <c r="D5319" s="612"/>
      <c r="E5319" s="613"/>
      <c r="F5319" s="614"/>
      <c r="J5319" s="612"/>
      <c r="N5319" s="668"/>
      <c r="P5319" s="618"/>
      <c r="Q5319" s="618"/>
      <c r="R5319" s="618"/>
      <c r="S5319" s="618"/>
      <c r="T5319" s="618"/>
      <c r="U5319" s="618"/>
      <c r="V5319" s="618"/>
      <c r="W5319" s="618"/>
      <c r="X5319" s="618"/>
      <c r="Y5319" s="618"/>
      <c r="Z5319" s="618"/>
      <c r="AC5319" s="619"/>
      <c r="AD5319" s="620"/>
      <c r="AJ5319" s="668"/>
      <c r="AO5319" s="612"/>
      <c r="AP5319" s="612"/>
      <c r="AY5319" s="623"/>
      <c r="BD5319" s="611"/>
      <c r="BG5319" s="624"/>
      <c r="BH5319" s="625"/>
      <c r="BI5319" s="672"/>
      <c r="BO5319" s="612"/>
      <c r="BY5319" s="669"/>
      <c r="CA5319" s="669"/>
    </row>
    <row r="5320" spans="3:79" s="610" customFormat="1">
      <c r="C5320" s="611"/>
      <c r="D5320" s="612"/>
      <c r="E5320" s="613"/>
      <c r="F5320" s="614"/>
      <c r="J5320" s="612"/>
      <c r="N5320" s="668"/>
      <c r="P5320" s="618"/>
      <c r="Q5320" s="618"/>
      <c r="R5320" s="618"/>
      <c r="S5320" s="618"/>
      <c r="T5320" s="618"/>
      <c r="U5320" s="618"/>
      <c r="V5320" s="618"/>
      <c r="W5320" s="618"/>
      <c r="X5320" s="618"/>
      <c r="Y5320" s="618"/>
      <c r="Z5320" s="618"/>
      <c r="AC5320" s="619"/>
      <c r="AD5320" s="620"/>
      <c r="AJ5320" s="668"/>
      <c r="AO5320" s="612"/>
      <c r="AP5320" s="612"/>
      <c r="AY5320" s="623"/>
      <c r="BD5320" s="611"/>
      <c r="BG5320" s="624"/>
      <c r="BH5320" s="625"/>
      <c r="BI5320" s="672"/>
      <c r="BO5320" s="612"/>
      <c r="BY5320" s="669"/>
      <c r="CA5320" s="669"/>
    </row>
    <row r="5321" spans="3:79" s="610" customFormat="1">
      <c r="C5321" s="611"/>
      <c r="D5321" s="612"/>
      <c r="E5321" s="613"/>
      <c r="F5321" s="614"/>
      <c r="J5321" s="612"/>
      <c r="N5321" s="668"/>
      <c r="P5321" s="618"/>
      <c r="Q5321" s="618"/>
      <c r="R5321" s="618"/>
      <c r="S5321" s="618"/>
      <c r="T5321" s="618"/>
      <c r="U5321" s="618"/>
      <c r="V5321" s="618"/>
      <c r="W5321" s="618"/>
      <c r="X5321" s="618"/>
      <c r="Y5321" s="618"/>
      <c r="Z5321" s="618"/>
      <c r="AC5321" s="619"/>
      <c r="AD5321" s="620"/>
      <c r="AJ5321" s="668"/>
      <c r="AO5321" s="612"/>
      <c r="AP5321" s="612"/>
      <c r="AY5321" s="623"/>
      <c r="BD5321" s="611"/>
      <c r="BG5321" s="624"/>
      <c r="BH5321" s="625"/>
      <c r="BI5321" s="672"/>
      <c r="BO5321" s="612"/>
      <c r="BY5321" s="669"/>
      <c r="CA5321" s="669"/>
    </row>
    <row r="5322" spans="3:79" s="610" customFormat="1">
      <c r="C5322" s="611"/>
      <c r="D5322" s="612"/>
      <c r="E5322" s="613"/>
      <c r="F5322" s="614"/>
      <c r="J5322" s="612"/>
      <c r="N5322" s="668"/>
      <c r="P5322" s="618"/>
      <c r="Q5322" s="618"/>
      <c r="R5322" s="618"/>
      <c r="S5322" s="618"/>
      <c r="T5322" s="618"/>
      <c r="U5322" s="618"/>
      <c r="V5322" s="618"/>
      <c r="W5322" s="618"/>
      <c r="X5322" s="618"/>
      <c r="Y5322" s="618"/>
      <c r="Z5322" s="618"/>
      <c r="AC5322" s="619"/>
      <c r="AD5322" s="620"/>
      <c r="AJ5322" s="668"/>
      <c r="AO5322" s="612"/>
      <c r="AP5322" s="612"/>
      <c r="AY5322" s="623"/>
      <c r="BD5322" s="611"/>
      <c r="BG5322" s="624"/>
      <c r="BH5322" s="625"/>
      <c r="BI5322" s="672"/>
      <c r="BO5322" s="612"/>
      <c r="BY5322" s="669"/>
      <c r="CA5322" s="669"/>
    </row>
    <row r="5323" spans="3:79" s="610" customFormat="1">
      <c r="C5323" s="611"/>
      <c r="D5323" s="612"/>
      <c r="E5323" s="613"/>
      <c r="F5323" s="614"/>
      <c r="J5323" s="612"/>
      <c r="N5323" s="668"/>
      <c r="P5323" s="618"/>
      <c r="Q5323" s="618"/>
      <c r="R5323" s="618"/>
      <c r="S5323" s="618"/>
      <c r="T5323" s="618"/>
      <c r="U5323" s="618"/>
      <c r="V5323" s="618"/>
      <c r="W5323" s="618"/>
      <c r="X5323" s="618"/>
      <c r="Y5323" s="618"/>
      <c r="Z5323" s="618"/>
      <c r="AC5323" s="619"/>
      <c r="AD5323" s="620"/>
      <c r="AJ5323" s="668"/>
      <c r="AO5323" s="612"/>
      <c r="AP5323" s="612"/>
      <c r="AY5323" s="623"/>
      <c r="BD5323" s="611"/>
      <c r="BG5323" s="624"/>
      <c r="BH5323" s="625"/>
      <c r="BI5323" s="672"/>
      <c r="BO5323" s="612"/>
      <c r="BY5323" s="669"/>
      <c r="CA5323" s="669"/>
    </row>
    <row r="5324" spans="3:79" s="610" customFormat="1">
      <c r="C5324" s="611"/>
      <c r="D5324" s="612"/>
      <c r="E5324" s="613"/>
      <c r="F5324" s="614"/>
      <c r="J5324" s="612"/>
      <c r="N5324" s="668"/>
      <c r="P5324" s="618"/>
      <c r="Q5324" s="618"/>
      <c r="R5324" s="618"/>
      <c r="S5324" s="618"/>
      <c r="T5324" s="618"/>
      <c r="U5324" s="618"/>
      <c r="V5324" s="618"/>
      <c r="W5324" s="618"/>
      <c r="X5324" s="618"/>
      <c r="Y5324" s="618"/>
      <c r="Z5324" s="618"/>
      <c r="AC5324" s="619"/>
      <c r="AD5324" s="620"/>
      <c r="AJ5324" s="668"/>
      <c r="AO5324" s="612"/>
      <c r="AP5324" s="612"/>
      <c r="AY5324" s="623"/>
      <c r="BD5324" s="611"/>
      <c r="BG5324" s="624"/>
      <c r="BH5324" s="625"/>
      <c r="BI5324" s="672"/>
      <c r="BO5324" s="612"/>
      <c r="BY5324" s="669"/>
      <c r="CA5324" s="669"/>
    </row>
    <row r="5325" spans="3:79" s="610" customFormat="1">
      <c r="C5325" s="611"/>
      <c r="D5325" s="612"/>
      <c r="E5325" s="613"/>
      <c r="F5325" s="614"/>
      <c r="J5325" s="612"/>
      <c r="N5325" s="668"/>
      <c r="P5325" s="618"/>
      <c r="Q5325" s="618"/>
      <c r="R5325" s="618"/>
      <c r="S5325" s="618"/>
      <c r="T5325" s="618"/>
      <c r="U5325" s="618"/>
      <c r="V5325" s="618"/>
      <c r="W5325" s="618"/>
      <c r="X5325" s="618"/>
      <c r="Y5325" s="618"/>
      <c r="Z5325" s="618"/>
      <c r="AC5325" s="619"/>
      <c r="AD5325" s="620"/>
      <c r="AJ5325" s="668"/>
      <c r="AO5325" s="612"/>
      <c r="AP5325" s="612"/>
      <c r="AY5325" s="623"/>
      <c r="BD5325" s="611"/>
      <c r="BG5325" s="624"/>
      <c r="BH5325" s="625"/>
      <c r="BI5325" s="672"/>
      <c r="BO5325" s="612"/>
      <c r="BY5325" s="669"/>
      <c r="CA5325" s="669"/>
    </row>
    <row r="5326" spans="3:79" s="610" customFormat="1">
      <c r="C5326" s="611"/>
      <c r="D5326" s="612"/>
      <c r="E5326" s="613"/>
      <c r="F5326" s="614"/>
      <c r="J5326" s="612"/>
      <c r="N5326" s="668"/>
      <c r="P5326" s="618"/>
      <c r="Q5326" s="618"/>
      <c r="R5326" s="618"/>
      <c r="S5326" s="618"/>
      <c r="T5326" s="618"/>
      <c r="U5326" s="618"/>
      <c r="V5326" s="618"/>
      <c r="W5326" s="618"/>
      <c r="X5326" s="618"/>
      <c r="Y5326" s="618"/>
      <c r="Z5326" s="618"/>
      <c r="AC5326" s="619"/>
      <c r="AD5326" s="620"/>
      <c r="AJ5326" s="668"/>
      <c r="AO5326" s="612"/>
      <c r="AP5326" s="612"/>
      <c r="AY5326" s="623"/>
      <c r="BD5326" s="611"/>
      <c r="BG5326" s="624"/>
      <c r="BH5326" s="625"/>
      <c r="BI5326" s="672"/>
      <c r="BO5326" s="612"/>
      <c r="BY5326" s="669"/>
      <c r="CA5326" s="669"/>
    </row>
    <row r="5327" spans="3:79" s="610" customFormat="1">
      <c r="C5327" s="611"/>
      <c r="D5327" s="612"/>
      <c r="E5327" s="613"/>
      <c r="F5327" s="614"/>
      <c r="J5327" s="612"/>
      <c r="N5327" s="668"/>
      <c r="P5327" s="618"/>
      <c r="Q5327" s="618"/>
      <c r="R5327" s="618"/>
      <c r="S5327" s="618"/>
      <c r="T5327" s="618"/>
      <c r="U5327" s="618"/>
      <c r="V5327" s="618"/>
      <c r="W5327" s="618"/>
      <c r="X5327" s="618"/>
      <c r="Y5327" s="618"/>
      <c r="Z5327" s="618"/>
      <c r="AC5327" s="619"/>
      <c r="AD5327" s="620"/>
      <c r="AJ5327" s="668"/>
      <c r="AO5327" s="612"/>
      <c r="AP5327" s="612"/>
      <c r="AY5327" s="623"/>
      <c r="BD5327" s="611"/>
      <c r="BG5327" s="624"/>
      <c r="BH5327" s="625"/>
      <c r="BI5327" s="672"/>
      <c r="BO5327" s="612"/>
      <c r="BY5327" s="669"/>
      <c r="CA5327" s="669"/>
    </row>
    <row r="5328" spans="3:79" s="610" customFormat="1">
      <c r="C5328" s="611"/>
      <c r="D5328" s="612"/>
      <c r="E5328" s="613"/>
      <c r="F5328" s="614"/>
      <c r="J5328" s="612"/>
      <c r="N5328" s="668"/>
      <c r="P5328" s="618"/>
      <c r="Q5328" s="618"/>
      <c r="R5328" s="618"/>
      <c r="S5328" s="618"/>
      <c r="T5328" s="618"/>
      <c r="U5328" s="618"/>
      <c r="V5328" s="618"/>
      <c r="W5328" s="618"/>
      <c r="X5328" s="618"/>
      <c r="Y5328" s="618"/>
      <c r="Z5328" s="618"/>
      <c r="AC5328" s="619"/>
      <c r="AD5328" s="620"/>
      <c r="AJ5328" s="668"/>
      <c r="AO5328" s="612"/>
      <c r="AP5328" s="612"/>
      <c r="AY5328" s="623"/>
      <c r="BD5328" s="611"/>
      <c r="BG5328" s="624"/>
      <c r="BH5328" s="625"/>
      <c r="BI5328" s="672"/>
      <c r="BO5328" s="612"/>
      <c r="BY5328" s="669"/>
      <c r="CA5328" s="669"/>
    </row>
    <row r="5329" spans="3:79" s="610" customFormat="1">
      <c r="C5329" s="611"/>
      <c r="D5329" s="612"/>
      <c r="E5329" s="613"/>
      <c r="F5329" s="614"/>
      <c r="J5329" s="612"/>
      <c r="N5329" s="668"/>
      <c r="P5329" s="618"/>
      <c r="Q5329" s="618"/>
      <c r="R5329" s="618"/>
      <c r="S5329" s="618"/>
      <c r="T5329" s="618"/>
      <c r="U5329" s="618"/>
      <c r="V5329" s="618"/>
      <c r="W5329" s="618"/>
      <c r="X5329" s="618"/>
      <c r="Y5329" s="618"/>
      <c r="Z5329" s="618"/>
      <c r="AC5329" s="619"/>
      <c r="AD5329" s="620"/>
      <c r="AJ5329" s="668"/>
      <c r="AO5329" s="612"/>
      <c r="AP5329" s="612"/>
      <c r="AY5329" s="623"/>
      <c r="BD5329" s="611"/>
      <c r="BG5329" s="624"/>
      <c r="BH5329" s="625"/>
      <c r="BI5329" s="672"/>
      <c r="BO5329" s="612"/>
      <c r="BY5329" s="669"/>
      <c r="CA5329" s="669"/>
    </row>
    <row r="5330" spans="3:79" s="610" customFormat="1">
      <c r="C5330" s="611"/>
      <c r="D5330" s="612"/>
      <c r="E5330" s="613"/>
      <c r="F5330" s="614"/>
      <c r="J5330" s="612"/>
      <c r="N5330" s="668"/>
      <c r="P5330" s="618"/>
      <c r="Q5330" s="618"/>
      <c r="R5330" s="618"/>
      <c r="S5330" s="618"/>
      <c r="T5330" s="618"/>
      <c r="U5330" s="618"/>
      <c r="V5330" s="618"/>
      <c r="W5330" s="618"/>
      <c r="X5330" s="618"/>
      <c r="Y5330" s="618"/>
      <c r="Z5330" s="618"/>
      <c r="AC5330" s="619"/>
      <c r="AD5330" s="620"/>
      <c r="AJ5330" s="668"/>
      <c r="AO5330" s="612"/>
      <c r="AP5330" s="612"/>
      <c r="AY5330" s="623"/>
      <c r="BD5330" s="611"/>
      <c r="BG5330" s="624"/>
      <c r="BH5330" s="625"/>
      <c r="BI5330" s="672"/>
      <c r="BO5330" s="612"/>
      <c r="BY5330" s="669"/>
      <c r="CA5330" s="669"/>
    </row>
    <row r="5331" spans="3:79" s="610" customFormat="1">
      <c r="C5331" s="611"/>
      <c r="D5331" s="612"/>
      <c r="E5331" s="613"/>
      <c r="F5331" s="614"/>
      <c r="J5331" s="612"/>
      <c r="N5331" s="668"/>
      <c r="P5331" s="618"/>
      <c r="Q5331" s="618"/>
      <c r="R5331" s="618"/>
      <c r="S5331" s="618"/>
      <c r="T5331" s="618"/>
      <c r="U5331" s="618"/>
      <c r="V5331" s="618"/>
      <c r="W5331" s="618"/>
      <c r="X5331" s="618"/>
      <c r="Y5331" s="618"/>
      <c r="Z5331" s="618"/>
      <c r="AC5331" s="619"/>
      <c r="AD5331" s="620"/>
      <c r="AJ5331" s="668"/>
      <c r="AO5331" s="612"/>
      <c r="AP5331" s="612"/>
      <c r="AY5331" s="623"/>
      <c r="BD5331" s="611"/>
      <c r="BG5331" s="624"/>
      <c r="BH5331" s="625"/>
      <c r="BI5331" s="672"/>
      <c r="BO5331" s="612"/>
      <c r="BY5331" s="669"/>
      <c r="CA5331" s="669"/>
    </row>
    <row r="5332" spans="3:79" s="610" customFormat="1">
      <c r="C5332" s="611"/>
      <c r="D5332" s="612"/>
      <c r="E5332" s="613"/>
      <c r="F5332" s="614"/>
      <c r="J5332" s="612"/>
      <c r="N5332" s="668"/>
      <c r="P5332" s="618"/>
      <c r="Q5332" s="618"/>
      <c r="R5332" s="618"/>
      <c r="S5332" s="618"/>
      <c r="T5332" s="618"/>
      <c r="U5332" s="618"/>
      <c r="V5332" s="618"/>
      <c r="W5332" s="618"/>
      <c r="X5332" s="618"/>
      <c r="Y5332" s="618"/>
      <c r="Z5332" s="618"/>
      <c r="AC5332" s="619"/>
      <c r="AD5332" s="620"/>
      <c r="AJ5332" s="668"/>
      <c r="AO5332" s="612"/>
      <c r="AP5332" s="612"/>
      <c r="AY5332" s="623"/>
      <c r="BD5332" s="611"/>
      <c r="BG5332" s="624"/>
      <c r="BH5332" s="625"/>
      <c r="BI5332" s="672"/>
      <c r="BO5332" s="612"/>
      <c r="BY5332" s="669"/>
      <c r="CA5332" s="669"/>
    </row>
    <row r="5333" spans="3:79" s="610" customFormat="1">
      <c r="C5333" s="611"/>
      <c r="D5333" s="612"/>
      <c r="E5333" s="613"/>
      <c r="F5333" s="614"/>
      <c r="J5333" s="612"/>
      <c r="N5333" s="668"/>
      <c r="P5333" s="618"/>
      <c r="Q5333" s="618"/>
      <c r="R5333" s="618"/>
      <c r="S5333" s="618"/>
      <c r="T5333" s="618"/>
      <c r="U5333" s="618"/>
      <c r="V5333" s="618"/>
      <c r="W5333" s="618"/>
      <c r="X5333" s="618"/>
      <c r="Y5333" s="618"/>
      <c r="Z5333" s="618"/>
      <c r="AC5333" s="619"/>
      <c r="AD5333" s="620"/>
      <c r="AJ5333" s="668"/>
      <c r="AO5333" s="612"/>
      <c r="AP5333" s="612"/>
      <c r="AY5333" s="623"/>
      <c r="BD5333" s="611"/>
      <c r="BG5333" s="624"/>
      <c r="BH5333" s="625"/>
      <c r="BI5333" s="672"/>
      <c r="BO5333" s="612"/>
      <c r="BY5333" s="669"/>
      <c r="CA5333" s="669"/>
    </row>
    <row r="5334" spans="3:79" s="610" customFormat="1">
      <c r="C5334" s="611"/>
      <c r="D5334" s="612"/>
      <c r="E5334" s="613"/>
      <c r="F5334" s="614"/>
      <c r="J5334" s="612"/>
      <c r="N5334" s="668"/>
      <c r="P5334" s="618"/>
      <c r="Q5334" s="618"/>
      <c r="R5334" s="618"/>
      <c r="S5334" s="618"/>
      <c r="T5334" s="618"/>
      <c r="U5334" s="618"/>
      <c r="V5334" s="618"/>
      <c r="W5334" s="618"/>
      <c r="X5334" s="618"/>
      <c r="Y5334" s="618"/>
      <c r="Z5334" s="618"/>
      <c r="AC5334" s="619"/>
      <c r="AD5334" s="620"/>
      <c r="AJ5334" s="668"/>
      <c r="AO5334" s="612"/>
      <c r="AP5334" s="612"/>
      <c r="AY5334" s="623"/>
      <c r="BD5334" s="611"/>
      <c r="BG5334" s="624"/>
      <c r="BH5334" s="625"/>
      <c r="BI5334" s="672"/>
      <c r="BO5334" s="612"/>
      <c r="BY5334" s="669"/>
      <c r="CA5334" s="669"/>
    </row>
    <row r="5335" spans="3:79" s="610" customFormat="1">
      <c r="C5335" s="611"/>
      <c r="D5335" s="612"/>
      <c r="E5335" s="613"/>
      <c r="F5335" s="614"/>
      <c r="J5335" s="612"/>
      <c r="N5335" s="668"/>
      <c r="P5335" s="618"/>
      <c r="Q5335" s="618"/>
      <c r="R5335" s="618"/>
      <c r="S5335" s="618"/>
      <c r="T5335" s="618"/>
      <c r="U5335" s="618"/>
      <c r="V5335" s="618"/>
      <c r="W5335" s="618"/>
      <c r="X5335" s="618"/>
      <c r="Y5335" s="618"/>
      <c r="Z5335" s="618"/>
      <c r="AC5335" s="619"/>
      <c r="AD5335" s="620"/>
      <c r="AJ5335" s="668"/>
      <c r="AO5335" s="612"/>
      <c r="AP5335" s="612"/>
      <c r="AY5335" s="623"/>
      <c r="BD5335" s="611"/>
      <c r="BG5335" s="624"/>
      <c r="BH5335" s="625"/>
      <c r="BI5335" s="672"/>
      <c r="BO5335" s="612"/>
      <c r="BY5335" s="669"/>
      <c r="CA5335" s="669"/>
    </row>
    <row r="5336" spans="3:79" s="610" customFormat="1">
      <c r="C5336" s="611"/>
      <c r="D5336" s="612"/>
      <c r="E5336" s="613"/>
      <c r="F5336" s="614"/>
      <c r="J5336" s="612"/>
      <c r="N5336" s="668"/>
      <c r="P5336" s="618"/>
      <c r="Q5336" s="618"/>
      <c r="R5336" s="618"/>
      <c r="S5336" s="618"/>
      <c r="T5336" s="618"/>
      <c r="U5336" s="618"/>
      <c r="V5336" s="618"/>
      <c r="W5336" s="618"/>
      <c r="X5336" s="618"/>
      <c r="Y5336" s="618"/>
      <c r="Z5336" s="618"/>
      <c r="AC5336" s="619"/>
      <c r="AD5336" s="620"/>
      <c r="AJ5336" s="668"/>
      <c r="AO5336" s="612"/>
      <c r="AP5336" s="612"/>
      <c r="AY5336" s="623"/>
      <c r="BD5336" s="611"/>
      <c r="BG5336" s="624"/>
      <c r="BH5336" s="625"/>
      <c r="BI5336" s="672"/>
      <c r="BO5336" s="612"/>
      <c r="BY5336" s="669"/>
      <c r="CA5336" s="669"/>
    </row>
    <row r="5337" spans="3:79" s="610" customFormat="1">
      <c r="C5337" s="611"/>
      <c r="D5337" s="612"/>
      <c r="E5337" s="613"/>
      <c r="F5337" s="614"/>
      <c r="J5337" s="612"/>
      <c r="N5337" s="668"/>
      <c r="P5337" s="618"/>
      <c r="Q5337" s="618"/>
      <c r="R5337" s="618"/>
      <c r="S5337" s="618"/>
      <c r="T5337" s="618"/>
      <c r="U5337" s="618"/>
      <c r="V5337" s="618"/>
      <c r="W5337" s="618"/>
      <c r="X5337" s="618"/>
      <c r="Y5337" s="618"/>
      <c r="Z5337" s="618"/>
      <c r="AC5337" s="619"/>
      <c r="AD5337" s="620"/>
      <c r="AJ5337" s="668"/>
      <c r="AO5337" s="612"/>
      <c r="AP5337" s="612"/>
      <c r="AY5337" s="623"/>
      <c r="BD5337" s="611"/>
      <c r="BG5337" s="624"/>
      <c r="BH5337" s="625"/>
      <c r="BI5337" s="672"/>
      <c r="BO5337" s="612"/>
      <c r="BY5337" s="669"/>
      <c r="CA5337" s="669"/>
    </row>
    <row r="5338" spans="3:79" s="610" customFormat="1">
      <c r="C5338" s="611"/>
      <c r="D5338" s="612"/>
      <c r="E5338" s="613"/>
      <c r="F5338" s="614"/>
      <c r="J5338" s="612"/>
      <c r="N5338" s="668"/>
      <c r="P5338" s="618"/>
      <c r="Q5338" s="618"/>
      <c r="R5338" s="618"/>
      <c r="S5338" s="618"/>
      <c r="T5338" s="618"/>
      <c r="U5338" s="618"/>
      <c r="V5338" s="618"/>
      <c r="W5338" s="618"/>
      <c r="X5338" s="618"/>
      <c r="Y5338" s="618"/>
      <c r="Z5338" s="618"/>
      <c r="AC5338" s="619"/>
      <c r="AD5338" s="620"/>
      <c r="AJ5338" s="668"/>
      <c r="AO5338" s="612"/>
      <c r="AP5338" s="612"/>
      <c r="AY5338" s="623"/>
      <c r="BD5338" s="611"/>
      <c r="BG5338" s="624"/>
      <c r="BH5338" s="625"/>
      <c r="BI5338" s="672"/>
      <c r="BO5338" s="612"/>
      <c r="BY5338" s="669"/>
      <c r="CA5338" s="669"/>
    </row>
    <row r="5339" spans="3:79" s="610" customFormat="1">
      <c r="C5339" s="611"/>
      <c r="D5339" s="612"/>
      <c r="E5339" s="613"/>
      <c r="F5339" s="614"/>
      <c r="J5339" s="612"/>
      <c r="N5339" s="668"/>
      <c r="P5339" s="618"/>
      <c r="Q5339" s="618"/>
      <c r="R5339" s="618"/>
      <c r="S5339" s="618"/>
      <c r="T5339" s="618"/>
      <c r="U5339" s="618"/>
      <c r="V5339" s="618"/>
      <c r="W5339" s="618"/>
      <c r="X5339" s="618"/>
      <c r="Y5339" s="618"/>
      <c r="Z5339" s="618"/>
      <c r="AC5339" s="619"/>
      <c r="AD5339" s="620"/>
      <c r="AJ5339" s="668"/>
      <c r="AO5339" s="612"/>
      <c r="AP5339" s="612"/>
      <c r="AY5339" s="623"/>
      <c r="BD5339" s="611"/>
      <c r="BG5339" s="624"/>
      <c r="BH5339" s="625"/>
      <c r="BI5339" s="672"/>
      <c r="BO5339" s="612"/>
      <c r="BY5339" s="669"/>
      <c r="CA5339" s="669"/>
    </row>
    <row r="5340" spans="3:79" s="610" customFormat="1">
      <c r="C5340" s="611"/>
      <c r="D5340" s="612"/>
      <c r="E5340" s="613"/>
      <c r="F5340" s="614"/>
      <c r="J5340" s="612"/>
      <c r="N5340" s="668"/>
      <c r="P5340" s="618"/>
      <c r="Q5340" s="618"/>
      <c r="R5340" s="618"/>
      <c r="S5340" s="618"/>
      <c r="T5340" s="618"/>
      <c r="U5340" s="618"/>
      <c r="V5340" s="618"/>
      <c r="W5340" s="618"/>
      <c r="X5340" s="618"/>
      <c r="Y5340" s="618"/>
      <c r="Z5340" s="618"/>
      <c r="AC5340" s="619"/>
      <c r="AD5340" s="620"/>
      <c r="AJ5340" s="668"/>
      <c r="AO5340" s="612"/>
      <c r="AP5340" s="612"/>
      <c r="AY5340" s="623"/>
      <c r="BD5340" s="611"/>
      <c r="BG5340" s="624"/>
      <c r="BH5340" s="625"/>
      <c r="BI5340" s="672"/>
      <c r="BO5340" s="612"/>
      <c r="BY5340" s="669"/>
      <c r="CA5340" s="669"/>
    </row>
    <row r="5341" spans="3:79" s="610" customFormat="1">
      <c r="C5341" s="611"/>
      <c r="D5341" s="612"/>
      <c r="E5341" s="613"/>
      <c r="F5341" s="614"/>
      <c r="J5341" s="612"/>
      <c r="N5341" s="668"/>
      <c r="P5341" s="618"/>
      <c r="Q5341" s="618"/>
      <c r="R5341" s="618"/>
      <c r="S5341" s="618"/>
      <c r="T5341" s="618"/>
      <c r="U5341" s="618"/>
      <c r="V5341" s="618"/>
      <c r="W5341" s="618"/>
      <c r="X5341" s="618"/>
      <c r="Y5341" s="618"/>
      <c r="Z5341" s="618"/>
      <c r="AC5341" s="619"/>
      <c r="AD5341" s="620"/>
      <c r="AJ5341" s="668"/>
      <c r="AO5341" s="612"/>
      <c r="AP5341" s="612"/>
      <c r="AY5341" s="623"/>
      <c r="BD5341" s="611"/>
      <c r="BG5341" s="624"/>
      <c r="BH5341" s="625"/>
      <c r="BI5341" s="672"/>
      <c r="BO5341" s="612"/>
      <c r="BY5341" s="669"/>
      <c r="CA5341" s="669"/>
    </row>
    <row r="5342" spans="3:79" s="610" customFormat="1">
      <c r="C5342" s="611"/>
      <c r="D5342" s="612"/>
      <c r="E5342" s="613"/>
      <c r="F5342" s="614"/>
      <c r="J5342" s="612"/>
      <c r="N5342" s="668"/>
      <c r="P5342" s="618"/>
      <c r="Q5342" s="618"/>
      <c r="R5342" s="618"/>
      <c r="S5342" s="618"/>
      <c r="T5342" s="618"/>
      <c r="U5342" s="618"/>
      <c r="V5342" s="618"/>
      <c r="W5342" s="618"/>
      <c r="X5342" s="618"/>
      <c r="Y5342" s="618"/>
      <c r="Z5342" s="618"/>
      <c r="AC5342" s="619"/>
      <c r="AD5342" s="620"/>
      <c r="AJ5342" s="668"/>
      <c r="AO5342" s="612"/>
      <c r="AP5342" s="612"/>
      <c r="AY5342" s="623"/>
      <c r="BD5342" s="611"/>
      <c r="BG5342" s="624"/>
      <c r="BH5342" s="625"/>
      <c r="BI5342" s="672"/>
      <c r="BO5342" s="612"/>
      <c r="BY5342" s="669"/>
      <c r="CA5342" s="669"/>
    </row>
    <row r="5343" spans="3:79" s="610" customFormat="1">
      <c r="C5343" s="611"/>
      <c r="D5343" s="612"/>
      <c r="E5343" s="613"/>
      <c r="F5343" s="614"/>
      <c r="J5343" s="612"/>
      <c r="N5343" s="668"/>
      <c r="P5343" s="618"/>
      <c r="Q5343" s="618"/>
      <c r="R5343" s="618"/>
      <c r="S5343" s="618"/>
      <c r="T5343" s="618"/>
      <c r="U5343" s="618"/>
      <c r="V5343" s="618"/>
      <c r="W5343" s="618"/>
      <c r="X5343" s="618"/>
      <c r="Y5343" s="618"/>
      <c r="Z5343" s="618"/>
      <c r="AC5343" s="619"/>
      <c r="AD5343" s="620"/>
      <c r="AJ5343" s="668"/>
      <c r="AO5343" s="612"/>
      <c r="AP5343" s="612"/>
      <c r="AY5343" s="623"/>
      <c r="BD5343" s="611"/>
      <c r="BG5343" s="624"/>
      <c r="BH5343" s="625"/>
      <c r="BI5343" s="672"/>
      <c r="BO5343" s="612"/>
      <c r="BY5343" s="669"/>
      <c r="CA5343" s="669"/>
    </row>
    <row r="5344" spans="3:79" s="610" customFormat="1">
      <c r="C5344" s="611"/>
      <c r="D5344" s="612"/>
      <c r="E5344" s="613"/>
      <c r="F5344" s="614"/>
      <c r="J5344" s="612"/>
      <c r="N5344" s="668"/>
      <c r="P5344" s="618"/>
      <c r="Q5344" s="618"/>
      <c r="R5344" s="618"/>
      <c r="S5344" s="618"/>
      <c r="T5344" s="618"/>
      <c r="U5344" s="618"/>
      <c r="V5344" s="618"/>
      <c r="W5344" s="618"/>
      <c r="X5344" s="618"/>
      <c r="Y5344" s="618"/>
      <c r="Z5344" s="618"/>
      <c r="AC5344" s="619"/>
      <c r="AD5344" s="620"/>
      <c r="AJ5344" s="668"/>
      <c r="AO5344" s="612"/>
      <c r="AP5344" s="612"/>
      <c r="AY5344" s="623"/>
      <c r="BD5344" s="611"/>
      <c r="BG5344" s="624"/>
      <c r="BH5344" s="625"/>
      <c r="BI5344" s="672"/>
      <c r="BO5344" s="612"/>
      <c r="BY5344" s="669"/>
      <c r="CA5344" s="669"/>
    </row>
    <row r="5345" spans="3:79" s="610" customFormat="1">
      <c r="C5345" s="611"/>
      <c r="D5345" s="612"/>
      <c r="E5345" s="613"/>
      <c r="F5345" s="614"/>
      <c r="J5345" s="612"/>
      <c r="N5345" s="668"/>
      <c r="P5345" s="618"/>
      <c r="Q5345" s="618"/>
      <c r="R5345" s="618"/>
      <c r="S5345" s="618"/>
      <c r="T5345" s="618"/>
      <c r="U5345" s="618"/>
      <c r="V5345" s="618"/>
      <c r="W5345" s="618"/>
      <c r="X5345" s="618"/>
      <c r="Y5345" s="618"/>
      <c r="Z5345" s="618"/>
      <c r="AC5345" s="619"/>
      <c r="AD5345" s="620"/>
      <c r="AJ5345" s="668"/>
      <c r="AO5345" s="612"/>
      <c r="AP5345" s="612"/>
      <c r="AY5345" s="623"/>
      <c r="BD5345" s="611"/>
      <c r="BG5345" s="624"/>
      <c r="BH5345" s="625"/>
      <c r="BI5345" s="672"/>
      <c r="BO5345" s="612"/>
      <c r="BY5345" s="669"/>
      <c r="CA5345" s="669"/>
    </row>
    <row r="5346" spans="3:79" s="610" customFormat="1">
      <c r="C5346" s="611"/>
      <c r="D5346" s="612"/>
      <c r="E5346" s="613"/>
      <c r="F5346" s="614"/>
      <c r="J5346" s="612"/>
      <c r="N5346" s="668"/>
      <c r="P5346" s="618"/>
      <c r="Q5346" s="618"/>
      <c r="R5346" s="618"/>
      <c r="S5346" s="618"/>
      <c r="T5346" s="618"/>
      <c r="U5346" s="618"/>
      <c r="V5346" s="618"/>
      <c r="W5346" s="618"/>
      <c r="X5346" s="618"/>
      <c r="Y5346" s="618"/>
      <c r="Z5346" s="618"/>
      <c r="AC5346" s="619"/>
      <c r="AD5346" s="620"/>
      <c r="AJ5346" s="668"/>
      <c r="AO5346" s="612"/>
      <c r="AP5346" s="612"/>
      <c r="AY5346" s="623"/>
      <c r="BD5346" s="611"/>
      <c r="BG5346" s="624"/>
      <c r="BH5346" s="625"/>
      <c r="BI5346" s="672"/>
      <c r="BO5346" s="612"/>
      <c r="BY5346" s="669"/>
      <c r="CA5346" s="669"/>
    </row>
    <row r="5347" spans="3:79" s="610" customFormat="1">
      <c r="C5347" s="611"/>
      <c r="D5347" s="612"/>
      <c r="E5347" s="613"/>
      <c r="F5347" s="614"/>
      <c r="J5347" s="612"/>
      <c r="N5347" s="668"/>
      <c r="P5347" s="618"/>
      <c r="Q5347" s="618"/>
      <c r="R5347" s="618"/>
      <c r="S5347" s="618"/>
      <c r="T5347" s="618"/>
      <c r="U5347" s="618"/>
      <c r="V5347" s="618"/>
      <c r="W5347" s="618"/>
      <c r="X5347" s="618"/>
      <c r="Y5347" s="618"/>
      <c r="Z5347" s="618"/>
      <c r="AC5347" s="619"/>
      <c r="AD5347" s="620"/>
      <c r="AJ5347" s="668"/>
      <c r="AO5347" s="612"/>
      <c r="AP5347" s="612"/>
      <c r="AY5347" s="623"/>
      <c r="BD5347" s="611"/>
      <c r="BG5347" s="624"/>
      <c r="BH5347" s="625"/>
      <c r="BI5347" s="672"/>
      <c r="BO5347" s="612"/>
      <c r="BY5347" s="669"/>
      <c r="CA5347" s="669"/>
    </row>
    <row r="5348" spans="3:79" s="610" customFormat="1">
      <c r="C5348" s="611"/>
      <c r="D5348" s="612"/>
      <c r="E5348" s="613"/>
      <c r="F5348" s="614"/>
      <c r="J5348" s="612"/>
      <c r="N5348" s="668"/>
      <c r="P5348" s="618"/>
      <c r="Q5348" s="618"/>
      <c r="R5348" s="618"/>
      <c r="S5348" s="618"/>
      <c r="T5348" s="618"/>
      <c r="U5348" s="618"/>
      <c r="V5348" s="618"/>
      <c r="W5348" s="618"/>
      <c r="X5348" s="618"/>
      <c r="Y5348" s="618"/>
      <c r="Z5348" s="618"/>
      <c r="AC5348" s="619"/>
      <c r="AD5348" s="620"/>
      <c r="AJ5348" s="668"/>
      <c r="AO5348" s="612"/>
      <c r="AP5348" s="612"/>
      <c r="AY5348" s="623"/>
      <c r="BD5348" s="611"/>
      <c r="BG5348" s="624"/>
      <c r="BH5348" s="625"/>
      <c r="BI5348" s="672"/>
      <c r="BO5348" s="612"/>
      <c r="BY5348" s="669"/>
      <c r="CA5348" s="669"/>
    </row>
    <row r="5349" spans="3:79" s="610" customFormat="1">
      <c r="C5349" s="611"/>
      <c r="D5349" s="612"/>
      <c r="E5349" s="613"/>
      <c r="F5349" s="614"/>
      <c r="J5349" s="612"/>
      <c r="N5349" s="668"/>
      <c r="P5349" s="618"/>
      <c r="Q5349" s="618"/>
      <c r="R5349" s="618"/>
      <c r="S5349" s="618"/>
      <c r="T5349" s="618"/>
      <c r="U5349" s="618"/>
      <c r="V5349" s="618"/>
      <c r="W5349" s="618"/>
      <c r="X5349" s="618"/>
      <c r="Y5349" s="618"/>
      <c r="Z5349" s="618"/>
      <c r="AC5349" s="619"/>
      <c r="AD5349" s="620"/>
      <c r="AJ5349" s="668"/>
      <c r="AO5349" s="612"/>
      <c r="AP5349" s="612"/>
      <c r="AY5349" s="623"/>
      <c r="BD5349" s="611"/>
      <c r="BG5349" s="624"/>
      <c r="BH5349" s="625"/>
      <c r="BI5349" s="672"/>
      <c r="BO5349" s="612"/>
      <c r="BY5349" s="669"/>
      <c r="CA5349" s="669"/>
    </row>
    <row r="5350" spans="3:79" s="610" customFormat="1">
      <c r="C5350" s="611"/>
      <c r="D5350" s="612"/>
      <c r="E5350" s="613"/>
      <c r="F5350" s="614"/>
      <c r="J5350" s="612"/>
      <c r="N5350" s="668"/>
      <c r="P5350" s="618"/>
      <c r="Q5350" s="618"/>
      <c r="R5350" s="618"/>
      <c r="S5350" s="618"/>
      <c r="T5350" s="618"/>
      <c r="U5350" s="618"/>
      <c r="V5350" s="618"/>
      <c r="W5350" s="618"/>
      <c r="X5350" s="618"/>
      <c r="Y5350" s="618"/>
      <c r="Z5350" s="618"/>
      <c r="AC5350" s="619"/>
      <c r="AD5350" s="620"/>
      <c r="AJ5350" s="668"/>
      <c r="AO5350" s="612"/>
      <c r="AP5350" s="612"/>
      <c r="AY5350" s="623"/>
      <c r="BD5350" s="611"/>
      <c r="BG5350" s="624"/>
      <c r="BH5350" s="625"/>
      <c r="BI5350" s="672"/>
      <c r="BO5350" s="612"/>
      <c r="BY5350" s="669"/>
      <c r="CA5350" s="669"/>
    </row>
    <row r="5351" spans="3:79" s="610" customFormat="1">
      <c r="C5351" s="611"/>
      <c r="D5351" s="612"/>
      <c r="E5351" s="613"/>
      <c r="F5351" s="614"/>
      <c r="J5351" s="612"/>
      <c r="N5351" s="668"/>
      <c r="P5351" s="618"/>
      <c r="Q5351" s="618"/>
      <c r="R5351" s="618"/>
      <c r="S5351" s="618"/>
      <c r="T5351" s="618"/>
      <c r="U5351" s="618"/>
      <c r="V5351" s="618"/>
      <c r="W5351" s="618"/>
      <c r="X5351" s="618"/>
      <c r="Y5351" s="618"/>
      <c r="Z5351" s="618"/>
      <c r="AC5351" s="619"/>
      <c r="AD5351" s="620"/>
      <c r="AJ5351" s="668"/>
      <c r="AO5351" s="612"/>
      <c r="AP5351" s="612"/>
      <c r="AY5351" s="623"/>
      <c r="BD5351" s="611"/>
      <c r="BG5351" s="624"/>
      <c r="BH5351" s="625"/>
      <c r="BI5351" s="672"/>
      <c r="BO5351" s="612"/>
      <c r="BY5351" s="669"/>
      <c r="CA5351" s="669"/>
    </row>
    <row r="5352" spans="3:79" s="610" customFormat="1">
      <c r="C5352" s="611"/>
      <c r="D5352" s="612"/>
      <c r="E5352" s="613"/>
      <c r="F5352" s="614"/>
      <c r="J5352" s="612"/>
      <c r="N5352" s="668"/>
      <c r="P5352" s="618"/>
      <c r="Q5352" s="618"/>
      <c r="R5352" s="618"/>
      <c r="S5352" s="618"/>
      <c r="T5352" s="618"/>
      <c r="U5352" s="618"/>
      <c r="V5352" s="618"/>
      <c r="W5352" s="618"/>
      <c r="X5352" s="618"/>
      <c r="Y5352" s="618"/>
      <c r="Z5352" s="618"/>
      <c r="AC5352" s="619"/>
      <c r="AD5352" s="620"/>
      <c r="AJ5352" s="668"/>
      <c r="AO5352" s="612"/>
      <c r="AP5352" s="612"/>
      <c r="AY5352" s="623"/>
      <c r="BD5352" s="611"/>
      <c r="BG5352" s="624"/>
      <c r="BH5352" s="625"/>
      <c r="BI5352" s="672"/>
      <c r="BO5352" s="612"/>
      <c r="BY5352" s="669"/>
      <c r="CA5352" s="669"/>
    </row>
    <row r="5353" spans="3:79" s="610" customFormat="1">
      <c r="C5353" s="611"/>
      <c r="D5353" s="612"/>
      <c r="E5353" s="613"/>
      <c r="F5353" s="614"/>
      <c r="J5353" s="612"/>
      <c r="N5353" s="668"/>
      <c r="P5353" s="618"/>
      <c r="Q5353" s="618"/>
      <c r="R5353" s="618"/>
      <c r="S5353" s="618"/>
      <c r="T5353" s="618"/>
      <c r="U5353" s="618"/>
      <c r="V5353" s="618"/>
      <c r="W5353" s="618"/>
      <c r="X5353" s="618"/>
      <c r="Y5353" s="618"/>
      <c r="Z5353" s="618"/>
      <c r="AC5353" s="619"/>
      <c r="AD5353" s="620"/>
      <c r="AJ5353" s="668"/>
      <c r="AO5353" s="612"/>
      <c r="AP5353" s="612"/>
      <c r="AY5353" s="623"/>
      <c r="BD5353" s="611"/>
      <c r="BG5353" s="624"/>
      <c r="BH5353" s="625"/>
      <c r="BI5353" s="672"/>
      <c r="BO5353" s="612"/>
      <c r="BY5353" s="669"/>
      <c r="CA5353" s="669"/>
    </row>
    <row r="5354" spans="3:79" s="610" customFormat="1">
      <c r="C5354" s="611"/>
      <c r="D5354" s="612"/>
      <c r="E5354" s="613"/>
      <c r="F5354" s="614"/>
      <c r="J5354" s="612"/>
      <c r="N5354" s="668"/>
      <c r="P5354" s="618"/>
      <c r="Q5354" s="618"/>
      <c r="R5354" s="618"/>
      <c r="S5354" s="618"/>
      <c r="T5354" s="618"/>
      <c r="U5354" s="618"/>
      <c r="V5354" s="618"/>
      <c r="W5354" s="618"/>
      <c r="X5354" s="618"/>
      <c r="Y5354" s="618"/>
      <c r="Z5354" s="618"/>
      <c r="AC5354" s="619"/>
      <c r="AD5354" s="620"/>
      <c r="AJ5354" s="668"/>
      <c r="AO5354" s="612"/>
      <c r="AP5354" s="612"/>
      <c r="AY5354" s="623"/>
      <c r="BD5354" s="611"/>
      <c r="BG5354" s="624"/>
      <c r="BH5354" s="625"/>
      <c r="BI5354" s="672"/>
      <c r="BO5354" s="612"/>
      <c r="BY5354" s="669"/>
      <c r="CA5354" s="669"/>
    </row>
    <row r="5355" spans="3:79" s="610" customFormat="1">
      <c r="C5355" s="611"/>
      <c r="D5355" s="612"/>
      <c r="E5355" s="613"/>
      <c r="F5355" s="614"/>
      <c r="J5355" s="612"/>
      <c r="N5355" s="668"/>
      <c r="P5355" s="618"/>
      <c r="Q5355" s="618"/>
      <c r="R5355" s="618"/>
      <c r="S5355" s="618"/>
      <c r="T5355" s="618"/>
      <c r="U5355" s="618"/>
      <c r="V5355" s="618"/>
      <c r="W5355" s="618"/>
      <c r="X5355" s="618"/>
      <c r="Y5355" s="618"/>
      <c r="Z5355" s="618"/>
      <c r="AC5355" s="619"/>
      <c r="AD5355" s="620"/>
      <c r="AJ5355" s="668"/>
      <c r="AO5355" s="612"/>
      <c r="AP5355" s="612"/>
      <c r="AY5355" s="623"/>
      <c r="BD5355" s="611"/>
      <c r="BG5355" s="624"/>
      <c r="BH5355" s="625"/>
      <c r="BI5355" s="672"/>
      <c r="BO5355" s="612"/>
      <c r="BY5355" s="669"/>
      <c r="CA5355" s="669"/>
    </row>
    <row r="5356" spans="3:79" s="610" customFormat="1">
      <c r="C5356" s="611"/>
      <c r="D5356" s="612"/>
      <c r="E5356" s="613"/>
      <c r="F5356" s="614"/>
      <c r="J5356" s="612"/>
      <c r="N5356" s="668"/>
      <c r="P5356" s="618"/>
      <c r="Q5356" s="618"/>
      <c r="R5356" s="618"/>
      <c r="S5356" s="618"/>
      <c r="T5356" s="618"/>
      <c r="U5356" s="618"/>
      <c r="V5356" s="618"/>
      <c r="W5356" s="618"/>
      <c r="X5356" s="618"/>
      <c r="Y5356" s="618"/>
      <c r="Z5356" s="618"/>
      <c r="AC5356" s="619"/>
      <c r="AD5356" s="620"/>
      <c r="AJ5356" s="668"/>
      <c r="AO5356" s="612"/>
      <c r="AP5356" s="612"/>
      <c r="AY5356" s="623"/>
      <c r="BD5356" s="611"/>
      <c r="BG5356" s="624"/>
      <c r="BH5356" s="625"/>
      <c r="BI5356" s="672"/>
      <c r="BO5356" s="612"/>
      <c r="BY5356" s="669"/>
      <c r="CA5356" s="669"/>
    </row>
    <row r="5357" spans="3:79" s="610" customFormat="1">
      <c r="C5357" s="611"/>
      <c r="D5357" s="612"/>
      <c r="E5357" s="613"/>
      <c r="F5357" s="614"/>
      <c r="J5357" s="612"/>
      <c r="N5357" s="668"/>
      <c r="P5357" s="618"/>
      <c r="Q5357" s="618"/>
      <c r="R5357" s="618"/>
      <c r="S5357" s="618"/>
      <c r="T5357" s="618"/>
      <c r="U5357" s="618"/>
      <c r="V5357" s="618"/>
      <c r="W5357" s="618"/>
      <c r="X5357" s="618"/>
      <c r="Y5357" s="618"/>
      <c r="Z5357" s="618"/>
      <c r="AC5357" s="619"/>
      <c r="AD5357" s="620"/>
      <c r="AJ5357" s="668"/>
      <c r="AO5357" s="612"/>
      <c r="AP5357" s="612"/>
      <c r="AY5357" s="623"/>
      <c r="BD5357" s="611"/>
      <c r="BG5357" s="624"/>
      <c r="BH5357" s="625"/>
      <c r="BI5357" s="672"/>
      <c r="BO5357" s="612"/>
      <c r="BY5357" s="669"/>
      <c r="CA5357" s="669"/>
    </row>
    <row r="5358" spans="3:79" s="610" customFormat="1">
      <c r="C5358" s="611"/>
      <c r="D5358" s="612"/>
      <c r="E5358" s="613"/>
      <c r="F5358" s="614"/>
      <c r="J5358" s="612"/>
      <c r="N5358" s="668"/>
      <c r="P5358" s="618"/>
      <c r="Q5358" s="618"/>
      <c r="R5358" s="618"/>
      <c r="S5358" s="618"/>
      <c r="T5358" s="618"/>
      <c r="U5358" s="618"/>
      <c r="V5358" s="618"/>
      <c r="W5358" s="618"/>
      <c r="X5358" s="618"/>
      <c r="Y5358" s="618"/>
      <c r="Z5358" s="618"/>
      <c r="AC5358" s="619"/>
      <c r="AD5358" s="620"/>
      <c r="AJ5358" s="668"/>
      <c r="AO5358" s="612"/>
      <c r="AP5358" s="612"/>
      <c r="AY5358" s="623"/>
      <c r="BD5358" s="611"/>
      <c r="BG5358" s="624"/>
      <c r="BH5358" s="625"/>
      <c r="BI5358" s="672"/>
      <c r="BO5358" s="612"/>
      <c r="BY5358" s="669"/>
      <c r="CA5358" s="669"/>
    </row>
    <row r="5359" spans="3:79" s="610" customFormat="1">
      <c r="C5359" s="611"/>
      <c r="D5359" s="612"/>
      <c r="E5359" s="613"/>
      <c r="F5359" s="614"/>
      <c r="J5359" s="612"/>
      <c r="N5359" s="668"/>
      <c r="P5359" s="618"/>
      <c r="Q5359" s="618"/>
      <c r="R5359" s="618"/>
      <c r="S5359" s="618"/>
      <c r="T5359" s="618"/>
      <c r="U5359" s="618"/>
      <c r="V5359" s="618"/>
      <c r="W5359" s="618"/>
      <c r="X5359" s="618"/>
      <c r="Y5359" s="618"/>
      <c r="Z5359" s="618"/>
      <c r="AC5359" s="619"/>
      <c r="AD5359" s="620"/>
      <c r="AJ5359" s="668"/>
      <c r="AO5359" s="612"/>
      <c r="AP5359" s="612"/>
      <c r="AY5359" s="623"/>
      <c r="BD5359" s="611"/>
      <c r="BG5359" s="624"/>
      <c r="BH5359" s="625"/>
      <c r="BI5359" s="672"/>
      <c r="BO5359" s="612"/>
      <c r="BY5359" s="669"/>
      <c r="CA5359" s="669"/>
    </row>
    <row r="5360" spans="3:79" s="610" customFormat="1">
      <c r="C5360" s="611"/>
      <c r="D5360" s="612"/>
      <c r="E5360" s="613"/>
      <c r="F5360" s="614"/>
      <c r="J5360" s="612"/>
      <c r="N5360" s="668"/>
      <c r="P5360" s="618"/>
      <c r="Q5360" s="618"/>
      <c r="R5360" s="618"/>
      <c r="S5360" s="618"/>
      <c r="T5360" s="618"/>
      <c r="U5360" s="618"/>
      <c r="V5360" s="618"/>
      <c r="W5360" s="618"/>
      <c r="X5360" s="618"/>
      <c r="Y5360" s="618"/>
      <c r="Z5360" s="618"/>
      <c r="AC5360" s="619"/>
      <c r="AD5360" s="620"/>
      <c r="AJ5360" s="668"/>
      <c r="AO5360" s="612"/>
      <c r="AP5360" s="612"/>
      <c r="AY5360" s="623"/>
      <c r="BD5360" s="611"/>
      <c r="BG5360" s="624"/>
      <c r="BH5360" s="625"/>
      <c r="BI5360" s="672"/>
      <c r="BO5360" s="612"/>
      <c r="BY5360" s="669"/>
      <c r="CA5360" s="669"/>
    </row>
    <row r="5361" spans="3:79" s="610" customFormat="1">
      <c r="C5361" s="611"/>
      <c r="D5361" s="612"/>
      <c r="E5361" s="613"/>
      <c r="F5361" s="614"/>
      <c r="J5361" s="612"/>
      <c r="N5361" s="668"/>
      <c r="P5361" s="618"/>
      <c r="Q5361" s="618"/>
      <c r="R5361" s="618"/>
      <c r="S5361" s="618"/>
      <c r="T5361" s="618"/>
      <c r="U5361" s="618"/>
      <c r="V5361" s="618"/>
      <c r="W5361" s="618"/>
      <c r="X5361" s="618"/>
      <c r="Y5361" s="618"/>
      <c r="Z5361" s="618"/>
      <c r="AC5361" s="619"/>
      <c r="AD5361" s="620"/>
      <c r="AJ5361" s="668"/>
      <c r="AO5361" s="612"/>
      <c r="AP5361" s="612"/>
      <c r="AY5361" s="623"/>
      <c r="BD5361" s="611"/>
      <c r="BG5361" s="624"/>
      <c r="BH5361" s="625"/>
      <c r="BI5361" s="672"/>
      <c r="BO5361" s="612"/>
      <c r="BY5361" s="669"/>
      <c r="CA5361" s="669"/>
    </row>
    <row r="5362" spans="3:79" s="610" customFormat="1">
      <c r="C5362" s="611"/>
      <c r="D5362" s="612"/>
      <c r="E5362" s="613"/>
      <c r="F5362" s="614"/>
      <c r="J5362" s="612"/>
      <c r="N5362" s="668"/>
      <c r="P5362" s="618"/>
      <c r="Q5362" s="618"/>
      <c r="R5362" s="618"/>
      <c r="S5362" s="618"/>
      <c r="T5362" s="618"/>
      <c r="U5362" s="618"/>
      <c r="V5362" s="618"/>
      <c r="W5362" s="618"/>
      <c r="X5362" s="618"/>
      <c r="Y5362" s="618"/>
      <c r="Z5362" s="618"/>
      <c r="AC5362" s="619"/>
      <c r="AD5362" s="620"/>
      <c r="AJ5362" s="668"/>
      <c r="AO5362" s="612"/>
      <c r="AP5362" s="612"/>
      <c r="AY5362" s="623"/>
      <c r="BD5362" s="611"/>
      <c r="BG5362" s="624"/>
      <c r="BH5362" s="625"/>
      <c r="BI5362" s="672"/>
      <c r="BO5362" s="612"/>
      <c r="BY5362" s="669"/>
      <c r="CA5362" s="669"/>
    </row>
    <row r="5363" spans="3:79" s="610" customFormat="1">
      <c r="C5363" s="611"/>
      <c r="D5363" s="612"/>
      <c r="E5363" s="613"/>
      <c r="F5363" s="614"/>
      <c r="J5363" s="612"/>
      <c r="N5363" s="668"/>
      <c r="P5363" s="618"/>
      <c r="Q5363" s="618"/>
      <c r="R5363" s="618"/>
      <c r="S5363" s="618"/>
      <c r="T5363" s="618"/>
      <c r="U5363" s="618"/>
      <c r="V5363" s="618"/>
      <c r="W5363" s="618"/>
      <c r="X5363" s="618"/>
      <c r="Y5363" s="618"/>
      <c r="Z5363" s="618"/>
      <c r="AC5363" s="619"/>
      <c r="AD5363" s="620"/>
      <c r="AJ5363" s="668"/>
      <c r="AO5363" s="612"/>
      <c r="AP5363" s="612"/>
      <c r="AY5363" s="623"/>
      <c r="BD5363" s="611"/>
      <c r="BG5363" s="624"/>
      <c r="BH5363" s="625"/>
      <c r="BI5363" s="672"/>
      <c r="BO5363" s="612"/>
      <c r="BY5363" s="669"/>
      <c r="CA5363" s="669"/>
    </row>
    <row r="5364" spans="3:79" s="610" customFormat="1">
      <c r="C5364" s="611"/>
      <c r="D5364" s="612"/>
      <c r="E5364" s="613"/>
      <c r="F5364" s="614"/>
      <c r="J5364" s="612"/>
      <c r="N5364" s="668"/>
      <c r="P5364" s="618"/>
      <c r="Q5364" s="618"/>
      <c r="R5364" s="618"/>
      <c r="S5364" s="618"/>
      <c r="T5364" s="618"/>
      <c r="U5364" s="618"/>
      <c r="V5364" s="618"/>
      <c r="W5364" s="618"/>
      <c r="X5364" s="618"/>
      <c r="Y5364" s="618"/>
      <c r="Z5364" s="618"/>
      <c r="AC5364" s="619"/>
      <c r="AD5364" s="620"/>
      <c r="AJ5364" s="668"/>
      <c r="AO5364" s="612"/>
      <c r="AP5364" s="612"/>
      <c r="AY5364" s="623"/>
      <c r="BD5364" s="611"/>
      <c r="BG5364" s="624"/>
      <c r="BH5364" s="625"/>
      <c r="BI5364" s="672"/>
      <c r="BO5364" s="612"/>
      <c r="BY5364" s="669"/>
      <c r="CA5364" s="669"/>
    </row>
    <row r="5365" spans="3:79" s="610" customFormat="1">
      <c r="C5365" s="611"/>
      <c r="D5365" s="612"/>
      <c r="E5365" s="613"/>
      <c r="F5365" s="614"/>
      <c r="J5365" s="612"/>
      <c r="N5365" s="668"/>
      <c r="P5365" s="618"/>
      <c r="Q5365" s="618"/>
      <c r="R5365" s="618"/>
      <c r="S5365" s="618"/>
      <c r="T5365" s="618"/>
      <c r="U5365" s="618"/>
      <c r="V5365" s="618"/>
      <c r="W5365" s="618"/>
      <c r="X5365" s="618"/>
      <c r="Y5365" s="618"/>
      <c r="Z5365" s="618"/>
      <c r="AC5365" s="619"/>
      <c r="AD5365" s="620"/>
      <c r="AJ5365" s="668"/>
      <c r="AO5365" s="612"/>
      <c r="AP5365" s="612"/>
      <c r="AY5365" s="623"/>
      <c r="BD5365" s="611"/>
      <c r="BG5365" s="624"/>
      <c r="BH5365" s="625"/>
      <c r="BI5365" s="672"/>
      <c r="BO5365" s="612"/>
      <c r="BY5365" s="669"/>
      <c r="CA5365" s="669"/>
    </row>
    <row r="5366" spans="3:79" s="610" customFormat="1">
      <c r="C5366" s="611"/>
      <c r="D5366" s="612"/>
      <c r="E5366" s="613"/>
      <c r="F5366" s="614"/>
      <c r="J5366" s="612"/>
      <c r="N5366" s="668"/>
      <c r="P5366" s="618"/>
      <c r="Q5366" s="618"/>
      <c r="R5366" s="618"/>
      <c r="S5366" s="618"/>
      <c r="T5366" s="618"/>
      <c r="U5366" s="618"/>
      <c r="V5366" s="618"/>
      <c r="W5366" s="618"/>
      <c r="X5366" s="618"/>
      <c r="Y5366" s="618"/>
      <c r="Z5366" s="618"/>
      <c r="AC5366" s="619"/>
      <c r="AD5366" s="620"/>
      <c r="AJ5366" s="668"/>
      <c r="AO5366" s="612"/>
      <c r="AP5366" s="612"/>
      <c r="AY5366" s="623"/>
      <c r="BD5366" s="611"/>
      <c r="BG5366" s="624"/>
      <c r="BH5366" s="625"/>
      <c r="BI5366" s="672"/>
      <c r="BO5366" s="612"/>
      <c r="BY5366" s="669"/>
      <c r="CA5366" s="669"/>
    </row>
    <row r="5367" spans="3:79" s="610" customFormat="1">
      <c r="C5367" s="611"/>
      <c r="D5367" s="612"/>
      <c r="E5367" s="613"/>
      <c r="F5367" s="614"/>
      <c r="J5367" s="612"/>
      <c r="N5367" s="668"/>
      <c r="P5367" s="618"/>
      <c r="Q5367" s="618"/>
      <c r="R5367" s="618"/>
      <c r="S5367" s="618"/>
      <c r="T5367" s="618"/>
      <c r="U5367" s="618"/>
      <c r="V5367" s="618"/>
      <c r="W5367" s="618"/>
      <c r="X5367" s="618"/>
      <c r="Y5367" s="618"/>
      <c r="Z5367" s="618"/>
      <c r="AC5367" s="619"/>
      <c r="AD5367" s="620"/>
      <c r="AJ5367" s="668"/>
      <c r="AO5367" s="612"/>
      <c r="AP5367" s="612"/>
      <c r="AY5367" s="623"/>
      <c r="BD5367" s="611"/>
      <c r="BG5367" s="624"/>
      <c r="BH5367" s="625"/>
      <c r="BI5367" s="672"/>
      <c r="BO5367" s="612"/>
      <c r="BY5367" s="669"/>
      <c r="CA5367" s="669"/>
    </row>
    <row r="5368" spans="3:79" s="610" customFormat="1">
      <c r="C5368" s="611"/>
      <c r="D5368" s="612"/>
      <c r="E5368" s="613"/>
      <c r="F5368" s="614"/>
      <c r="J5368" s="612"/>
      <c r="N5368" s="668"/>
      <c r="P5368" s="618"/>
      <c r="Q5368" s="618"/>
      <c r="R5368" s="618"/>
      <c r="S5368" s="618"/>
      <c r="T5368" s="618"/>
      <c r="U5368" s="618"/>
      <c r="V5368" s="618"/>
      <c r="W5368" s="618"/>
      <c r="X5368" s="618"/>
      <c r="Y5368" s="618"/>
      <c r="Z5368" s="618"/>
      <c r="AC5368" s="619"/>
      <c r="AD5368" s="620"/>
      <c r="AJ5368" s="668"/>
      <c r="AO5368" s="612"/>
      <c r="AP5368" s="612"/>
      <c r="AY5368" s="623"/>
      <c r="BD5368" s="611"/>
      <c r="BG5368" s="624"/>
      <c r="BH5368" s="625"/>
      <c r="BI5368" s="672"/>
      <c r="BO5368" s="612"/>
      <c r="BY5368" s="669"/>
      <c r="CA5368" s="669"/>
    </row>
    <row r="5369" spans="3:79" s="610" customFormat="1">
      <c r="C5369" s="611"/>
      <c r="D5369" s="612"/>
      <c r="E5369" s="613"/>
      <c r="F5369" s="614"/>
      <c r="J5369" s="612"/>
      <c r="N5369" s="668"/>
      <c r="P5369" s="618"/>
      <c r="Q5369" s="618"/>
      <c r="R5369" s="618"/>
      <c r="S5369" s="618"/>
      <c r="T5369" s="618"/>
      <c r="U5369" s="618"/>
      <c r="V5369" s="618"/>
      <c r="W5369" s="618"/>
      <c r="X5369" s="618"/>
      <c r="Y5369" s="618"/>
      <c r="Z5369" s="618"/>
      <c r="AC5369" s="619"/>
      <c r="AD5369" s="620"/>
      <c r="AJ5369" s="668"/>
      <c r="AO5369" s="612"/>
      <c r="AP5369" s="612"/>
      <c r="AY5369" s="623"/>
      <c r="BD5369" s="611"/>
      <c r="BG5369" s="624"/>
      <c r="BH5369" s="625"/>
      <c r="BI5369" s="672"/>
      <c r="BO5369" s="612"/>
      <c r="BY5369" s="669"/>
      <c r="CA5369" s="669"/>
    </row>
    <row r="5370" spans="3:79" s="610" customFormat="1">
      <c r="C5370" s="611"/>
      <c r="D5370" s="612"/>
      <c r="E5370" s="613"/>
      <c r="F5370" s="614"/>
      <c r="J5370" s="612"/>
      <c r="N5370" s="668"/>
      <c r="P5370" s="618"/>
      <c r="Q5370" s="618"/>
      <c r="R5370" s="618"/>
      <c r="S5370" s="618"/>
      <c r="T5370" s="618"/>
      <c r="U5370" s="618"/>
      <c r="V5370" s="618"/>
      <c r="W5370" s="618"/>
      <c r="X5370" s="618"/>
      <c r="Y5370" s="618"/>
      <c r="Z5370" s="618"/>
      <c r="AC5370" s="619"/>
      <c r="AD5370" s="620"/>
      <c r="AJ5370" s="668"/>
      <c r="AO5370" s="612"/>
      <c r="AP5370" s="612"/>
      <c r="AY5370" s="623"/>
      <c r="BD5370" s="611"/>
      <c r="BG5370" s="624"/>
      <c r="BH5370" s="625"/>
      <c r="BI5370" s="672"/>
      <c r="BO5370" s="612"/>
      <c r="BY5370" s="669"/>
      <c r="CA5370" s="669"/>
    </row>
    <row r="5371" spans="3:79" s="610" customFormat="1">
      <c r="C5371" s="611"/>
      <c r="D5371" s="612"/>
      <c r="E5371" s="613"/>
      <c r="F5371" s="614"/>
      <c r="J5371" s="612"/>
      <c r="N5371" s="668"/>
      <c r="P5371" s="618"/>
      <c r="Q5371" s="618"/>
      <c r="R5371" s="618"/>
      <c r="S5371" s="618"/>
      <c r="T5371" s="618"/>
      <c r="U5371" s="618"/>
      <c r="V5371" s="618"/>
      <c r="W5371" s="618"/>
      <c r="X5371" s="618"/>
      <c r="Y5371" s="618"/>
      <c r="Z5371" s="618"/>
      <c r="AC5371" s="619"/>
      <c r="AD5371" s="620"/>
      <c r="AJ5371" s="668"/>
      <c r="AO5371" s="612"/>
      <c r="AP5371" s="612"/>
      <c r="AY5371" s="623"/>
      <c r="BD5371" s="611"/>
      <c r="BG5371" s="624"/>
      <c r="BH5371" s="625"/>
      <c r="BI5371" s="672"/>
      <c r="BO5371" s="612"/>
      <c r="BY5371" s="669"/>
      <c r="CA5371" s="669"/>
    </row>
    <row r="5372" spans="3:79" s="610" customFormat="1">
      <c r="C5372" s="611"/>
      <c r="D5372" s="612"/>
      <c r="E5372" s="613"/>
      <c r="F5372" s="614"/>
      <c r="J5372" s="612"/>
      <c r="N5372" s="668"/>
      <c r="P5372" s="618"/>
      <c r="Q5372" s="618"/>
      <c r="R5372" s="618"/>
      <c r="S5372" s="618"/>
      <c r="T5372" s="618"/>
      <c r="U5372" s="618"/>
      <c r="V5372" s="618"/>
      <c r="W5372" s="618"/>
      <c r="X5372" s="618"/>
      <c r="Y5372" s="618"/>
      <c r="Z5372" s="618"/>
      <c r="AC5372" s="619"/>
      <c r="AD5372" s="620"/>
      <c r="AJ5372" s="668"/>
      <c r="AO5372" s="612"/>
      <c r="AP5372" s="612"/>
      <c r="AY5372" s="623"/>
      <c r="BD5372" s="611"/>
      <c r="BG5372" s="624"/>
      <c r="BH5372" s="625"/>
      <c r="BI5372" s="672"/>
      <c r="BO5372" s="612"/>
      <c r="BY5372" s="669"/>
      <c r="CA5372" s="669"/>
    </row>
    <row r="5373" spans="3:79" s="610" customFormat="1">
      <c r="C5373" s="611"/>
      <c r="D5373" s="612"/>
      <c r="E5373" s="613"/>
      <c r="F5373" s="614"/>
      <c r="J5373" s="612"/>
      <c r="N5373" s="668"/>
      <c r="P5373" s="618"/>
      <c r="Q5373" s="618"/>
      <c r="R5373" s="618"/>
      <c r="S5373" s="618"/>
      <c r="T5373" s="618"/>
      <c r="U5373" s="618"/>
      <c r="V5373" s="618"/>
      <c r="W5373" s="618"/>
      <c r="X5373" s="618"/>
      <c r="Y5373" s="618"/>
      <c r="Z5373" s="618"/>
      <c r="AC5373" s="619"/>
      <c r="AD5373" s="620"/>
      <c r="AJ5373" s="668"/>
      <c r="AO5373" s="612"/>
      <c r="AP5373" s="612"/>
      <c r="AY5373" s="623"/>
      <c r="BD5373" s="611"/>
      <c r="BG5373" s="624"/>
      <c r="BH5373" s="625"/>
      <c r="BI5373" s="672"/>
      <c r="BO5373" s="612"/>
      <c r="BY5373" s="669"/>
      <c r="CA5373" s="669"/>
    </row>
    <row r="5374" spans="3:79" s="610" customFormat="1">
      <c r="C5374" s="611"/>
      <c r="D5374" s="612"/>
      <c r="E5374" s="613"/>
      <c r="F5374" s="614"/>
      <c r="J5374" s="612"/>
      <c r="N5374" s="668"/>
      <c r="P5374" s="618"/>
      <c r="Q5374" s="618"/>
      <c r="R5374" s="618"/>
      <c r="S5374" s="618"/>
      <c r="T5374" s="618"/>
      <c r="U5374" s="618"/>
      <c r="V5374" s="618"/>
      <c r="W5374" s="618"/>
      <c r="X5374" s="618"/>
      <c r="Y5374" s="618"/>
      <c r="Z5374" s="618"/>
      <c r="AC5374" s="619"/>
      <c r="AD5374" s="620"/>
      <c r="AJ5374" s="668"/>
      <c r="AO5374" s="612"/>
      <c r="AP5374" s="612"/>
      <c r="AY5374" s="623"/>
      <c r="BD5374" s="611"/>
      <c r="BG5374" s="624"/>
      <c r="BH5374" s="625"/>
      <c r="BI5374" s="672"/>
      <c r="BO5374" s="612"/>
      <c r="BY5374" s="669"/>
      <c r="CA5374" s="669"/>
    </row>
    <row r="5375" spans="3:79" s="610" customFormat="1">
      <c r="C5375" s="611"/>
      <c r="D5375" s="612"/>
      <c r="E5375" s="613"/>
      <c r="F5375" s="614"/>
      <c r="J5375" s="612"/>
      <c r="N5375" s="668"/>
      <c r="P5375" s="618"/>
      <c r="Q5375" s="618"/>
      <c r="R5375" s="618"/>
      <c r="S5375" s="618"/>
      <c r="T5375" s="618"/>
      <c r="U5375" s="618"/>
      <c r="V5375" s="618"/>
      <c r="W5375" s="618"/>
      <c r="X5375" s="618"/>
      <c r="Y5375" s="618"/>
      <c r="Z5375" s="618"/>
      <c r="AC5375" s="619"/>
      <c r="AD5375" s="620"/>
      <c r="AJ5375" s="668"/>
      <c r="AO5375" s="612"/>
      <c r="AP5375" s="612"/>
      <c r="AY5375" s="623"/>
      <c r="BD5375" s="611"/>
      <c r="BG5375" s="624"/>
      <c r="BH5375" s="625"/>
      <c r="BI5375" s="672"/>
      <c r="BO5375" s="612"/>
      <c r="BY5375" s="669"/>
      <c r="CA5375" s="669"/>
    </row>
    <row r="5376" spans="3:79" s="610" customFormat="1">
      <c r="C5376" s="611"/>
      <c r="D5376" s="612"/>
      <c r="E5376" s="613"/>
      <c r="F5376" s="614"/>
      <c r="J5376" s="612"/>
      <c r="N5376" s="668"/>
      <c r="P5376" s="618"/>
      <c r="Q5376" s="618"/>
      <c r="R5376" s="618"/>
      <c r="S5376" s="618"/>
      <c r="T5376" s="618"/>
      <c r="U5376" s="618"/>
      <c r="V5376" s="618"/>
      <c r="W5376" s="618"/>
      <c r="X5376" s="618"/>
      <c r="Y5376" s="618"/>
      <c r="Z5376" s="618"/>
      <c r="AC5376" s="619"/>
      <c r="AD5376" s="620"/>
      <c r="AJ5376" s="668"/>
      <c r="AO5376" s="612"/>
      <c r="AP5376" s="612"/>
      <c r="AY5376" s="623"/>
      <c r="BD5376" s="611"/>
      <c r="BG5376" s="624"/>
      <c r="BH5376" s="625"/>
      <c r="BI5376" s="672"/>
      <c r="BO5376" s="612"/>
      <c r="BY5376" s="669"/>
      <c r="CA5376" s="669"/>
    </row>
    <row r="5377" spans="3:79" s="610" customFormat="1">
      <c r="C5377" s="611"/>
      <c r="D5377" s="612"/>
      <c r="E5377" s="613"/>
      <c r="F5377" s="614"/>
      <c r="J5377" s="612"/>
      <c r="N5377" s="668"/>
      <c r="P5377" s="618"/>
      <c r="Q5377" s="618"/>
      <c r="R5377" s="618"/>
      <c r="S5377" s="618"/>
      <c r="T5377" s="618"/>
      <c r="U5377" s="618"/>
      <c r="V5377" s="618"/>
      <c r="W5377" s="618"/>
      <c r="X5377" s="618"/>
      <c r="Y5377" s="618"/>
      <c r="Z5377" s="618"/>
      <c r="AC5377" s="619"/>
      <c r="AD5377" s="620"/>
      <c r="AJ5377" s="668"/>
      <c r="AO5377" s="612"/>
      <c r="AP5377" s="612"/>
      <c r="AY5377" s="623"/>
      <c r="BD5377" s="611"/>
      <c r="BG5377" s="624"/>
      <c r="BH5377" s="625"/>
      <c r="BI5377" s="672"/>
      <c r="BO5377" s="612"/>
      <c r="BY5377" s="669"/>
      <c r="CA5377" s="669"/>
    </row>
    <row r="5378" spans="3:79" s="610" customFormat="1">
      <c r="C5378" s="611"/>
      <c r="D5378" s="612"/>
      <c r="E5378" s="613"/>
      <c r="F5378" s="614"/>
      <c r="J5378" s="612"/>
      <c r="N5378" s="668"/>
      <c r="P5378" s="618"/>
      <c r="Q5378" s="618"/>
      <c r="R5378" s="618"/>
      <c r="S5378" s="618"/>
      <c r="T5378" s="618"/>
      <c r="U5378" s="618"/>
      <c r="V5378" s="618"/>
      <c r="W5378" s="618"/>
      <c r="X5378" s="618"/>
      <c r="Y5378" s="618"/>
      <c r="Z5378" s="618"/>
      <c r="AC5378" s="619"/>
      <c r="AD5378" s="620"/>
      <c r="AJ5378" s="668"/>
      <c r="AO5378" s="612"/>
      <c r="AP5378" s="612"/>
      <c r="AY5378" s="623"/>
      <c r="BD5378" s="611"/>
      <c r="BG5378" s="624"/>
      <c r="BH5378" s="625"/>
      <c r="BI5378" s="672"/>
      <c r="BO5378" s="612"/>
      <c r="BY5378" s="669"/>
      <c r="CA5378" s="669"/>
    </row>
    <row r="5379" spans="3:79" s="610" customFormat="1">
      <c r="C5379" s="611"/>
      <c r="D5379" s="612"/>
      <c r="E5379" s="613"/>
      <c r="F5379" s="614"/>
      <c r="J5379" s="612"/>
      <c r="N5379" s="668"/>
      <c r="P5379" s="618"/>
      <c r="Q5379" s="618"/>
      <c r="R5379" s="618"/>
      <c r="S5379" s="618"/>
      <c r="T5379" s="618"/>
      <c r="U5379" s="618"/>
      <c r="V5379" s="618"/>
      <c r="W5379" s="618"/>
      <c r="X5379" s="618"/>
      <c r="Y5379" s="618"/>
      <c r="Z5379" s="618"/>
      <c r="AC5379" s="619"/>
      <c r="AD5379" s="620"/>
      <c r="AJ5379" s="668"/>
      <c r="AO5379" s="612"/>
      <c r="AP5379" s="612"/>
      <c r="AY5379" s="623"/>
      <c r="BD5379" s="611"/>
      <c r="BG5379" s="624"/>
      <c r="BH5379" s="625"/>
      <c r="BI5379" s="672"/>
      <c r="BO5379" s="612"/>
      <c r="BY5379" s="669"/>
      <c r="CA5379" s="669"/>
    </row>
    <row r="5380" spans="3:79" s="610" customFormat="1">
      <c r="C5380" s="611"/>
      <c r="D5380" s="612"/>
      <c r="E5380" s="613"/>
      <c r="F5380" s="614"/>
      <c r="J5380" s="612"/>
      <c r="N5380" s="668"/>
      <c r="P5380" s="618"/>
      <c r="Q5380" s="618"/>
      <c r="R5380" s="618"/>
      <c r="S5380" s="618"/>
      <c r="T5380" s="618"/>
      <c r="U5380" s="618"/>
      <c r="V5380" s="618"/>
      <c r="W5380" s="618"/>
      <c r="X5380" s="618"/>
      <c r="Y5380" s="618"/>
      <c r="Z5380" s="618"/>
      <c r="AC5380" s="619"/>
      <c r="AD5380" s="620"/>
      <c r="AJ5380" s="668"/>
      <c r="AO5380" s="612"/>
      <c r="AP5380" s="612"/>
      <c r="AY5380" s="623"/>
      <c r="BD5380" s="611"/>
      <c r="BG5380" s="624"/>
      <c r="BH5380" s="625"/>
      <c r="BI5380" s="672"/>
      <c r="BO5380" s="612"/>
      <c r="BY5380" s="669"/>
      <c r="CA5380" s="669"/>
    </row>
    <row r="5381" spans="3:79" s="610" customFormat="1">
      <c r="C5381" s="611"/>
      <c r="D5381" s="612"/>
      <c r="E5381" s="613"/>
      <c r="F5381" s="614"/>
      <c r="J5381" s="612"/>
      <c r="N5381" s="668"/>
      <c r="P5381" s="618"/>
      <c r="Q5381" s="618"/>
      <c r="R5381" s="618"/>
      <c r="S5381" s="618"/>
      <c r="T5381" s="618"/>
      <c r="U5381" s="618"/>
      <c r="V5381" s="618"/>
      <c r="W5381" s="618"/>
      <c r="X5381" s="618"/>
      <c r="Y5381" s="618"/>
      <c r="Z5381" s="618"/>
      <c r="AC5381" s="619"/>
      <c r="AD5381" s="620"/>
      <c r="AJ5381" s="668"/>
      <c r="AO5381" s="612"/>
      <c r="AP5381" s="612"/>
      <c r="AY5381" s="623"/>
      <c r="BD5381" s="611"/>
      <c r="BG5381" s="624"/>
      <c r="BH5381" s="625"/>
      <c r="BI5381" s="672"/>
      <c r="BO5381" s="612"/>
      <c r="BY5381" s="669"/>
      <c r="CA5381" s="669"/>
    </row>
    <row r="5382" spans="3:79" s="610" customFormat="1">
      <c r="C5382" s="611"/>
      <c r="D5382" s="612"/>
      <c r="E5382" s="613"/>
      <c r="F5382" s="614"/>
      <c r="J5382" s="612"/>
      <c r="N5382" s="668"/>
      <c r="P5382" s="618"/>
      <c r="Q5382" s="618"/>
      <c r="R5382" s="618"/>
      <c r="S5382" s="618"/>
      <c r="T5382" s="618"/>
      <c r="U5382" s="618"/>
      <c r="V5382" s="618"/>
      <c r="W5382" s="618"/>
      <c r="X5382" s="618"/>
      <c r="Y5382" s="618"/>
      <c r="Z5382" s="618"/>
      <c r="AC5382" s="619"/>
      <c r="AD5382" s="620"/>
      <c r="AJ5382" s="668"/>
      <c r="AO5382" s="612"/>
      <c r="AP5382" s="612"/>
      <c r="AY5382" s="623"/>
      <c r="BD5382" s="611"/>
      <c r="BG5382" s="624"/>
      <c r="BH5382" s="625"/>
      <c r="BI5382" s="672"/>
      <c r="BO5382" s="612"/>
      <c r="BY5382" s="669"/>
      <c r="CA5382" s="669"/>
    </row>
    <row r="5383" spans="3:79" s="610" customFormat="1">
      <c r="C5383" s="611"/>
      <c r="D5383" s="612"/>
      <c r="E5383" s="613"/>
      <c r="F5383" s="614"/>
      <c r="J5383" s="612"/>
      <c r="N5383" s="668"/>
      <c r="P5383" s="618"/>
      <c r="Q5383" s="618"/>
      <c r="R5383" s="618"/>
      <c r="S5383" s="618"/>
      <c r="T5383" s="618"/>
      <c r="U5383" s="618"/>
      <c r="V5383" s="618"/>
      <c r="W5383" s="618"/>
      <c r="X5383" s="618"/>
      <c r="Y5383" s="618"/>
      <c r="Z5383" s="618"/>
      <c r="AC5383" s="619"/>
      <c r="AD5383" s="620"/>
      <c r="AJ5383" s="668"/>
      <c r="AO5383" s="612"/>
      <c r="AP5383" s="612"/>
      <c r="AY5383" s="623"/>
      <c r="BD5383" s="611"/>
      <c r="BG5383" s="624"/>
      <c r="BH5383" s="625"/>
      <c r="BI5383" s="672"/>
      <c r="BO5383" s="612"/>
      <c r="BY5383" s="669"/>
      <c r="CA5383" s="669"/>
    </row>
    <row r="5384" spans="3:79" s="610" customFormat="1">
      <c r="C5384" s="611"/>
      <c r="D5384" s="612"/>
      <c r="E5384" s="613"/>
      <c r="F5384" s="614"/>
      <c r="J5384" s="612"/>
      <c r="N5384" s="668"/>
      <c r="P5384" s="618"/>
      <c r="Q5384" s="618"/>
      <c r="R5384" s="618"/>
      <c r="S5384" s="618"/>
      <c r="T5384" s="618"/>
      <c r="U5384" s="618"/>
      <c r="V5384" s="618"/>
      <c r="W5384" s="618"/>
      <c r="X5384" s="618"/>
      <c r="Y5384" s="618"/>
      <c r="Z5384" s="618"/>
      <c r="AC5384" s="619"/>
      <c r="AD5384" s="620"/>
      <c r="AJ5384" s="668"/>
      <c r="AO5384" s="612"/>
      <c r="AP5384" s="612"/>
      <c r="AY5384" s="623"/>
      <c r="BD5384" s="611"/>
      <c r="BG5384" s="624"/>
      <c r="BH5384" s="625"/>
      <c r="BI5384" s="672"/>
      <c r="BO5384" s="612"/>
      <c r="BY5384" s="669"/>
      <c r="CA5384" s="669"/>
    </row>
    <row r="5385" spans="3:79" s="610" customFormat="1">
      <c r="C5385" s="611"/>
      <c r="D5385" s="612"/>
      <c r="E5385" s="613"/>
      <c r="F5385" s="614"/>
      <c r="J5385" s="612"/>
      <c r="N5385" s="668"/>
      <c r="P5385" s="618"/>
      <c r="Q5385" s="618"/>
      <c r="R5385" s="618"/>
      <c r="S5385" s="618"/>
      <c r="T5385" s="618"/>
      <c r="U5385" s="618"/>
      <c r="V5385" s="618"/>
      <c r="W5385" s="618"/>
      <c r="X5385" s="618"/>
      <c r="Y5385" s="618"/>
      <c r="Z5385" s="618"/>
      <c r="AC5385" s="619"/>
      <c r="AD5385" s="620"/>
      <c r="AJ5385" s="668"/>
      <c r="AO5385" s="612"/>
      <c r="AP5385" s="612"/>
      <c r="AY5385" s="623"/>
      <c r="BD5385" s="611"/>
      <c r="BG5385" s="624"/>
      <c r="BH5385" s="625"/>
      <c r="BI5385" s="672"/>
      <c r="BO5385" s="612"/>
      <c r="BY5385" s="669"/>
      <c r="CA5385" s="669"/>
    </row>
    <row r="5386" spans="3:79" s="610" customFormat="1">
      <c r="C5386" s="611"/>
      <c r="D5386" s="612"/>
      <c r="E5386" s="613"/>
      <c r="F5386" s="614"/>
      <c r="J5386" s="612"/>
      <c r="N5386" s="668"/>
      <c r="P5386" s="618"/>
      <c r="Q5386" s="618"/>
      <c r="R5386" s="618"/>
      <c r="S5386" s="618"/>
      <c r="T5386" s="618"/>
      <c r="U5386" s="618"/>
      <c r="V5386" s="618"/>
      <c r="W5386" s="618"/>
      <c r="X5386" s="618"/>
      <c r="Y5386" s="618"/>
      <c r="Z5386" s="618"/>
      <c r="AC5386" s="619"/>
      <c r="AD5386" s="620"/>
      <c r="AJ5386" s="668"/>
      <c r="AO5386" s="612"/>
      <c r="AP5386" s="612"/>
      <c r="AY5386" s="623"/>
      <c r="BD5386" s="611"/>
      <c r="BG5386" s="624"/>
      <c r="BH5386" s="625"/>
      <c r="BI5386" s="672"/>
      <c r="BO5386" s="612"/>
      <c r="BY5386" s="669"/>
      <c r="CA5386" s="669"/>
    </row>
    <row r="5387" spans="3:79" s="610" customFormat="1">
      <c r="C5387" s="611"/>
      <c r="D5387" s="612"/>
      <c r="E5387" s="613"/>
      <c r="F5387" s="614"/>
      <c r="J5387" s="612"/>
      <c r="N5387" s="668"/>
      <c r="P5387" s="618"/>
      <c r="Q5387" s="618"/>
      <c r="R5387" s="618"/>
      <c r="S5387" s="618"/>
      <c r="T5387" s="618"/>
      <c r="U5387" s="618"/>
      <c r="V5387" s="618"/>
      <c r="W5387" s="618"/>
      <c r="X5387" s="618"/>
      <c r="Y5387" s="618"/>
      <c r="Z5387" s="618"/>
      <c r="AC5387" s="619"/>
      <c r="AD5387" s="620"/>
      <c r="AJ5387" s="668"/>
      <c r="AO5387" s="612"/>
      <c r="AP5387" s="612"/>
      <c r="AY5387" s="623"/>
      <c r="BD5387" s="611"/>
      <c r="BG5387" s="624"/>
      <c r="BH5387" s="625"/>
      <c r="BI5387" s="672"/>
      <c r="BO5387" s="612"/>
      <c r="BY5387" s="669"/>
      <c r="CA5387" s="669"/>
    </row>
    <row r="5388" spans="3:79" s="610" customFormat="1">
      <c r="C5388" s="611"/>
      <c r="D5388" s="612"/>
      <c r="E5388" s="613"/>
      <c r="F5388" s="614"/>
      <c r="J5388" s="612"/>
      <c r="N5388" s="668"/>
      <c r="P5388" s="618"/>
      <c r="Q5388" s="618"/>
      <c r="R5388" s="618"/>
      <c r="S5388" s="618"/>
      <c r="T5388" s="618"/>
      <c r="U5388" s="618"/>
      <c r="V5388" s="618"/>
      <c r="W5388" s="618"/>
      <c r="X5388" s="618"/>
      <c r="Y5388" s="618"/>
      <c r="Z5388" s="618"/>
      <c r="AC5388" s="619"/>
      <c r="AD5388" s="620"/>
      <c r="AJ5388" s="668"/>
      <c r="AO5388" s="612"/>
      <c r="AP5388" s="612"/>
      <c r="AY5388" s="623"/>
      <c r="BD5388" s="611"/>
      <c r="BG5388" s="624"/>
      <c r="BH5388" s="625"/>
      <c r="BI5388" s="672"/>
      <c r="BO5388" s="612"/>
      <c r="BY5388" s="669"/>
      <c r="CA5388" s="669"/>
    </row>
    <row r="5389" spans="3:79" s="610" customFormat="1">
      <c r="C5389" s="611"/>
      <c r="D5389" s="612"/>
      <c r="E5389" s="613"/>
      <c r="F5389" s="614"/>
      <c r="J5389" s="612"/>
      <c r="N5389" s="668"/>
      <c r="P5389" s="618"/>
      <c r="Q5389" s="618"/>
      <c r="R5389" s="618"/>
      <c r="S5389" s="618"/>
      <c r="T5389" s="618"/>
      <c r="U5389" s="618"/>
      <c r="V5389" s="618"/>
      <c r="W5389" s="618"/>
      <c r="X5389" s="618"/>
      <c r="Y5389" s="618"/>
      <c r="Z5389" s="618"/>
      <c r="AC5389" s="619"/>
      <c r="AD5389" s="620"/>
      <c r="AJ5389" s="668"/>
      <c r="AO5389" s="612"/>
      <c r="AP5389" s="612"/>
      <c r="AY5389" s="623"/>
      <c r="BD5389" s="611"/>
      <c r="BG5389" s="624"/>
      <c r="BH5389" s="625"/>
      <c r="BI5389" s="672"/>
      <c r="BO5389" s="612"/>
      <c r="BY5389" s="669"/>
      <c r="CA5389" s="669"/>
    </row>
    <row r="5390" spans="3:79" s="610" customFormat="1">
      <c r="C5390" s="611"/>
      <c r="D5390" s="612"/>
      <c r="E5390" s="613"/>
      <c r="F5390" s="614"/>
      <c r="J5390" s="612"/>
      <c r="N5390" s="668"/>
      <c r="P5390" s="618"/>
      <c r="Q5390" s="618"/>
      <c r="R5390" s="618"/>
      <c r="S5390" s="618"/>
      <c r="T5390" s="618"/>
      <c r="U5390" s="618"/>
      <c r="V5390" s="618"/>
      <c r="W5390" s="618"/>
      <c r="X5390" s="618"/>
      <c r="Y5390" s="618"/>
      <c r="Z5390" s="618"/>
      <c r="AC5390" s="619"/>
      <c r="AD5390" s="620"/>
      <c r="AJ5390" s="668"/>
      <c r="AO5390" s="612"/>
      <c r="AP5390" s="612"/>
      <c r="AY5390" s="623"/>
      <c r="BD5390" s="611"/>
      <c r="BG5390" s="624"/>
      <c r="BH5390" s="625"/>
      <c r="BI5390" s="672"/>
      <c r="BO5390" s="612"/>
      <c r="BY5390" s="669"/>
      <c r="CA5390" s="669"/>
    </row>
    <row r="5391" spans="3:79" s="610" customFormat="1">
      <c r="C5391" s="611"/>
      <c r="D5391" s="612"/>
      <c r="E5391" s="613"/>
      <c r="F5391" s="614"/>
      <c r="J5391" s="612"/>
      <c r="N5391" s="668"/>
      <c r="P5391" s="618"/>
      <c r="Q5391" s="618"/>
      <c r="R5391" s="618"/>
      <c r="S5391" s="618"/>
      <c r="T5391" s="618"/>
      <c r="U5391" s="618"/>
      <c r="V5391" s="618"/>
      <c r="W5391" s="618"/>
      <c r="X5391" s="618"/>
      <c r="Y5391" s="618"/>
      <c r="Z5391" s="618"/>
      <c r="AC5391" s="619"/>
      <c r="AD5391" s="620"/>
      <c r="AJ5391" s="668"/>
      <c r="AO5391" s="612"/>
      <c r="AP5391" s="612"/>
      <c r="AY5391" s="623"/>
      <c r="BD5391" s="611"/>
      <c r="BG5391" s="624"/>
      <c r="BH5391" s="625"/>
      <c r="BI5391" s="672"/>
      <c r="BO5391" s="612"/>
      <c r="BY5391" s="669"/>
      <c r="CA5391" s="669"/>
    </row>
    <row r="5392" spans="3:79" s="610" customFormat="1">
      <c r="C5392" s="611"/>
      <c r="D5392" s="612"/>
      <c r="E5392" s="613"/>
      <c r="F5392" s="614"/>
      <c r="J5392" s="612"/>
      <c r="N5392" s="668"/>
      <c r="P5392" s="618"/>
      <c r="Q5392" s="618"/>
      <c r="R5392" s="618"/>
      <c r="S5392" s="618"/>
      <c r="T5392" s="618"/>
      <c r="U5392" s="618"/>
      <c r="V5392" s="618"/>
      <c r="W5392" s="618"/>
      <c r="X5392" s="618"/>
      <c r="Y5392" s="618"/>
      <c r="Z5392" s="618"/>
      <c r="AC5392" s="619"/>
      <c r="AD5392" s="620"/>
      <c r="AJ5392" s="668"/>
      <c r="AO5392" s="612"/>
      <c r="AP5392" s="612"/>
      <c r="AY5392" s="623"/>
      <c r="BD5392" s="611"/>
      <c r="BG5392" s="624"/>
      <c r="BH5392" s="625"/>
      <c r="BI5392" s="672"/>
      <c r="BO5392" s="612"/>
      <c r="BY5392" s="669"/>
      <c r="CA5392" s="669"/>
    </row>
    <row r="5393" spans="3:79" s="610" customFormat="1">
      <c r="C5393" s="611"/>
      <c r="D5393" s="612"/>
      <c r="E5393" s="613"/>
      <c r="F5393" s="614"/>
      <c r="J5393" s="612"/>
      <c r="N5393" s="668"/>
      <c r="P5393" s="618"/>
      <c r="Q5393" s="618"/>
      <c r="R5393" s="618"/>
      <c r="S5393" s="618"/>
      <c r="T5393" s="618"/>
      <c r="U5393" s="618"/>
      <c r="V5393" s="618"/>
      <c r="W5393" s="618"/>
      <c r="X5393" s="618"/>
      <c r="Y5393" s="618"/>
      <c r="Z5393" s="618"/>
      <c r="AC5393" s="619"/>
      <c r="AD5393" s="620"/>
      <c r="AJ5393" s="668"/>
      <c r="AO5393" s="612"/>
      <c r="AP5393" s="612"/>
      <c r="AY5393" s="623"/>
      <c r="BD5393" s="611"/>
      <c r="BG5393" s="624"/>
      <c r="BH5393" s="625"/>
      <c r="BI5393" s="672"/>
      <c r="BO5393" s="612"/>
      <c r="BY5393" s="669"/>
      <c r="CA5393" s="669"/>
    </row>
    <row r="5394" spans="3:79" s="610" customFormat="1">
      <c r="C5394" s="611"/>
      <c r="D5394" s="612"/>
      <c r="E5394" s="613"/>
      <c r="F5394" s="614"/>
      <c r="J5394" s="612"/>
      <c r="N5394" s="668"/>
      <c r="P5394" s="618"/>
      <c r="Q5394" s="618"/>
      <c r="R5394" s="618"/>
      <c r="S5394" s="618"/>
      <c r="T5394" s="618"/>
      <c r="U5394" s="618"/>
      <c r="V5394" s="618"/>
      <c r="W5394" s="618"/>
      <c r="X5394" s="618"/>
      <c r="Y5394" s="618"/>
      <c r="Z5394" s="618"/>
      <c r="AC5394" s="619"/>
      <c r="AD5394" s="620"/>
      <c r="AJ5394" s="668"/>
      <c r="AO5394" s="612"/>
      <c r="AP5394" s="612"/>
      <c r="AY5394" s="623"/>
      <c r="BD5394" s="611"/>
      <c r="BG5394" s="624"/>
      <c r="BH5394" s="625"/>
      <c r="BI5394" s="672"/>
      <c r="BO5394" s="612"/>
      <c r="BY5394" s="669"/>
      <c r="CA5394" s="669"/>
    </row>
    <row r="5395" spans="3:79" s="610" customFormat="1">
      <c r="C5395" s="611"/>
      <c r="D5395" s="612"/>
      <c r="E5395" s="613"/>
      <c r="F5395" s="614"/>
      <c r="J5395" s="612"/>
      <c r="N5395" s="668"/>
      <c r="P5395" s="618"/>
      <c r="Q5395" s="618"/>
      <c r="R5395" s="618"/>
      <c r="S5395" s="618"/>
      <c r="T5395" s="618"/>
      <c r="U5395" s="618"/>
      <c r="V5395" s="618"/>
      <c r="W5395" s="618"/>
      <c r="X5395" s="618"/>
      <c r="Y5395" s="618"/>
      <c r="Z5395" s="618"/>
      <c r="AC5395" s="619"/>
      <c r="AD5395" s="620"/>
      <c r="AJ5395" s="668"/>
      <c r="AO5395" s="612"/>
      <c r="AP5395" s="612"/>
      <c r="AY5395" s="623"/>
      <c r="BD5395" s="611"/>
      <c r="BG5395" s="624"/>
      <c r="BH5395" s="625"/>
      <c r="BI5395" s="672"/>
      <c r="BO5395" s="612"/>
      <c r="BY5395" s="669"/>
      <c r="CA5395" s="669"/>
    </row>
    <row r="5396" spans="3:79" s="610" customFormat="1">
      <c r="C5396" s="611"/>
      <c r="D5396" s="612"/>
      <c r="E5396" s="613"/>
      <c r="F5396" s="614"/>
      <c r="J5396" s="612"/>
      <c r="N5396" s="668"/>
      <c r="P5396" s="618"/>
      <c r="Q5396" s="618"/>
      <c r="R5396" s="618"/>
      <c r="S5396" s="618"/>
      <c r="T5396" s="618"/>
      <c r="U5396" s="618"/>
      <c r="V5396" s="618"/>
      <c r="W5396" s="618"/>
      <c r="X5396" s="618"/>
      <c r="Y5396" s="618"/>
      <c r="Z5396" s="618"/>
      <c r="AC5396" s="619"/>
      <c r="AD5396" s="620"/>
      <c r="AJ5396" s="668"/>
      <c r="AO5396" s="612"/>
      <c r="AP5396" s="612"/>
      <c r="AY5396" s="623"/>
      <c r="BD5396" s="611"/>
      <c r="BG5396" s="624"/>
      <c r="BH5396" s="625"/>
      <c r="BI5396" s="672"/>
      <c r="BO5396" s="612"/>
      <c r="BY5396" s="669"/>
      <c r="CA5396" s="669"/>
    </row>
    <row r="5397" spans="3:79" s="610" customFormat="1">
      <c r="C5397" s="611"/>
      <c r="D5397" s="612"/>
      <c r="E5397" s="613"/>
      <c r="F5397" s="614"/>
      <c r="J5397" s="612"/>
      <c r="N5397" s="668"/>
      <c r="P5397" s="618"/>
      <c r="Q5397" s="618"/>
      <c r="R5397" s="618"/>
      <c r="S5397" s="618"/>
      <c r="T5397" s="618"/>
      <c r="U5397" s="618"/>
      <c r="V5397" s="618"/>
      <c r="W5397" s="618"/>
      <c r="X5397" s="618"/>
      <c r="Y5397" s="618"/>
      <c r="Z5397" s="618"/>
      <c r="AC5397" s="619"/>
      <c r="AD5397" s="620"/>
      <c r="AJ5397" s="668"/>
      <c r="AO5397" s="612"/>
      <c r="AP5397" s="612"/>
      <c r="AY5397" s="623"/>
      <c r="BD5397" s="611"/>
      <c r="BG5397" s="624"/>
      <c r="BH5397" s="625"/>
      <c r="BI5397" s="672"/>
      <c r="BO5397" s="612"/>
      <c r="BY5397" s="669"/>
      <c r="CA5397" s="669"/>
    </row>
    <row r="5398" spans="3:79" s="610" customFormat="1">
      <c r="C5398" s="611"/>
      <c r="D5398" s="612"/>
      <c r="E5398" s="613"/>
      <c r="F5398" s="614"/>
      <c r="J5398" s="612"/>
      <c r="N5398" s="668"/>
      <c r="P5398" s="618"/>
      <c r="Q5398" s="618"/>
      <c r="R5398" s="618"/>
      <c r="S5398" s="618"/>
      <c r="T5398" s="618"/>
      <c r="U5398" s="618"/>
      <c r="V5398" s="618"/>
      <c r="W5398" s="618"/>
      <c r="X5398" s="618"/>
      <c r="Y5398" s="618"/>
      <c r="Z5398" s="618"/>
      <c r="AC5398" s="619"/>
      <c r="AD5398" s="620"/>
      <c r="AJ5398" s="668"/>
      <c r="AO5398" s="612"/>
      <c r="AP5398" s="612"/>
      <c r="AY5398" s="623"/>
      <c r="BD5398" s="611"/>
      <c r="BG5398" s="624"/>
      <c r="BH5398" s="625"/>
      <c r="BI5398" s="672"/>
      <c r="BO5398" s="612"/>
      <c r="BY5398" s="669"/>
      <c r="CA5398" s="669"/>
    </row>
    <row r="5399" spans="3:79" s="610" customFormat="1">
      <c r="C5399" s="611"/>
      <c r="D5399" s="612"/>
      <c r="E5399" s="613"/>
      <c r="F5399" s="614"/>
      <c r="J5399" s="612"/>
      <c r="N5399" s="668"/>
      <c r="P5399" s="618"/>
      <c r="Q5399" s="618"/>
      <c r="R5399" s="618"/>
      <c r="S5399" s="618"/>
      <c r="T5399" s="618"/>
      <c r="U5399" s="618"/>
      <c r="V5399" s="618"/>
      <c r="W5399" s="618"/>
      <c r="X5399" s="618"/>
      <c r="Y5399" s="618"/>
      <c r="Z5399" s="618"/>
      <c r="AC5399" s="619"/>
      <c r="AD5399" s="620"/>
      <c r="AJ5399" s="668"/>
      <c r="AO5399" s="612"/>
      <c r="AP5399" s="612"/>
      <c r="AY5399" s="623"/>
      <c r="BD5399" s="611"/>
      <c r="BG5399" s="624"/>
      <c r="BH5399" s="625"/>
      <c r="BI5399" s="672"/>
      <c r="BO5399" s="612"/>
      <c r="BY5399" s="669"/>
      <c r="CA5399" s="669"/>
    </row>
    <row r="5400" spans="3:79" s="610" customFormat="1">
      <c r="C5400" s="611"/>
      <c r="D5400" s="612"/>
      <c r="E5400" s="613"/>
      <c r="F5400" s="614"/>
      <c r="J5400" s="612"/>
      <c r="N5400" s="668"/>
      <c r="P5400" s="618"/>
      <c r="Q5400" s="618"/>
      <c r="R5400" s="618"/>
      <c r="S5400" s="618"/>
      <c r="T5400" s="618"/>
      <c r="U5400" s="618"/>
      <c r="V5400" s="618"/>
      <c r="W5400" s="618"/>
      <c r="X5400" s="618"/>
      <c r="Y5400" s="618"/>
      <c r="Z5400" s="618"/>
      <c r="AC5400" s="619"/>
      <c r="AD5400" s="620"/>
      <c r="AJ5400" s="668"/>
      <c r="AO5400" s="612"/>
      <c r="AP5400" s="612"/>
      <c r="AY5400" s="623"/>
      <c r="BD5400" s="611"/>
      <c r="BG5400" s="624"/>
      <c r="BH5400" s="625"/>
      <c r="BI5400" s="672"/>
      <c r="BO5400" s="612"/>
      <c r="BY5400" s="669"/>
      <c r="CA5400" s="669"/>
    </row>
    <row r="5401" spans="3:79" s="610" customFormat="1">
      <c r="C5401" s="611"/>
      <c r="D5401" s="612"/>
      <c r="E5401" s="613"/>
      <c r="F5401" s="614"/>
      <c r="J5401" s="612"/>
      <c r="N5401" s="668"/>
      <c r="P5401" s="618"/>
      <c r="Q5401" s="618"/>
      <c r="R5401" s="618"/>
      <c r="S5401" s="618"/>
      <c r="T5401" s="618"/>
      <c r="U5401" s="618"/>
      <c r="V5401" s="618"/>
      <c r="W5401" s="618"/>
      <c r="X5401" s="618"/>
      <c r="Y5401" s="618"/>
      <c r="Z5401" s="618"/>
      <c r="AC5401" s="619"/>
      <c r="AD5401" s="620"/>
      <c r="AJ5401" s="668"/>
      <c r="AO5401" s="612"/>
      <c r="AP5401" s="612"/>
      <c r="AY5401" s="623"/>
      <c r="BD5401" s="611"/>
      <c r="BG5401" s="624"/>
      <c r="BH5401" s="625"/>
      <c r="BI5401" s="672"/>
      <c r="BO5401" s="612"/>
      <c r="BY5401" s="669"/>
      <c r="CA5401" s="669"/>
    </row>
    <row r="5402" spans="3:79" s="610" customFormat="1">
      <c r="C5402" s="611"/>
      <c r="D5402" s="612"/>
      <c r="E5402" s="613"/>
      <c r="F5402" s="614"/>
      <c r="J5402" s="612"/>
      <c r="N5402" s="668"/>
      <c r="P5402" s="618"/>
      <c r="Q5402" s="618"/>
      <c r="R5402" s="618"/>
      <c r="S5402" s="618"/>
      <c r="T5402" s="618"/>
      <c r="U5402" s="618"/>
      <c r="V5402" s="618"/>
      <c r="W5402" s="618"/>
      <c r="X5402" s="618"/>
      <c r="Y5402" s="618"/>
      <c r="Z5402" s="618"/>
      <c r="AC5402" s="619"/>
      <c r="AD5402" s="620"/>
      <c r="AJ5402" s="668"/>
      <c r="AO5402" s="612"/>
      <c r="AP5402" s="612"/>
      <c r="AY5402" s="623"/>
      <c r="BD5402" s="611"/>
      <c r="BG5402" s="624"/>
      <c r="BH5402" s="625"/>
      <c r="BI5402" s="672"/>
      <c r="BO5402" s="612"/>
      <c r="BY5402" s="669"/>
      <c r="CA5402" s="669"/>
    </row>
    <row r="5403" spans="3:79" s="610" customFormat="1">
      <c r="C5403" s="611"/>
      <c r="D5403" s="612"/>
      <c r="E5403" s="613"/>
      <c r="F5403" s="614"/>
      <c r="J5403" s="612"/>
      <c r="N5403" s="668"/>
      <c r="P5403" s="618"/>
      <c r="Q5403" s="618"/>
      <c r="R5403" s="618"/>
      <c r="S5403" s="618"/>
      <c r="T5403" s="618"/>
      <c r="U5403" s="618"/>
      <c r="V5403" s="618"/>
      <c r="W5403" s="618"/>
      <c r="X5403" s="618"/>
      <c r="Y5403" s="618"/>
      <c r="Z5403" s="618"/>
      <c r="AC5403" s="619"/>
      <c r="AD5403" s="620"/>
      <c r="AJ5403" s="668"/>
      <c r="AO5403" s="612"/>
      <c r="AP5403" s="612"/>
      <c r="AY5403" s="623"/>
      <c r="BD5403" s="611"/>
      <c r="BG5403" s="624"/>
      <c r="BH5403" s="625"/>
      <c r="BI5403" s="672"/>
      <c r="BO5403" s="612"/>
      <c r="BY5403" s="669"/>
      <c r="CA5403" s="669"/>
    </row>
    <row r="5404" spans="3:79" s="610" customFormat="1">
      <c r="C5404" s="611"/>
      <c r="D5404" s="612"/>
      <c r="E5404" s="613"/>
      <c r="F5404" s="614"/>
      <c r="J5404" s="612"/>
      <c r="N5404" s="668"/>
      <c r="P5404" s="618"/>
      <c r="Q5404" s="618"/>
      <c r="R5404" s="618"/>
      <c r="S5404" s="618"/>
      <c r="T5404" s="618"/>
      <c r="U5404" s="618"/>
      <c r="V5404" s="618"/>
      <c r="W5404" s="618"/>
      <c r="X5404" s="618"/>
      <c r="Y5404" s="618"/>
      <c r="Z5404" s="618"/>
      <c r="AC5404" s="619"/>
      <c r="AD5404" s="620"/>
      <c r="AJ5404" s="668"/>
      <c r="AO5404" s="612"/>
      <c r="AP5404" s="612"/>
      <c r="AY5404" s="623"/>
      <c r="BD5404" s="611"/>
      <c r="BG5404" s="624"/>
      <c r="BH5404" s="625"/>
      <c r="BI5404" s="672"/>
      <c r="BO5404" s="612"/>
      <c r="BY5404" s="669"/>
      <c r="CA5404" s="669"/>
    </row>
    <row r="5405" spans="3:79" s="610" customFormat="1">
      <c r="C5405" s="611"/>
      <c r="D5405" s="612"/>
      <c r="E5405" s="613"/>
      <c r="F5405" s="614"/>
      <c r="J5405" s="612"/>
      <c r="N5405" s="668"/>
      <c r="P5405" s="618"/>
      <c r="Q5405" s="618"/>
      <c r="R5405" s="618"/>
      <c r="S5405" s="618"/>
      <c r="T5405" s="618"/>
      <c r="U5405" s="618"/>
      <c r="V5405" s="618"/>
      <c r="W5405" s="618"/>
      <c r="X5405" s="618"/>
      <c r="Y5405" s="618"/>
      <c r="Z5405" s="618"/>
      <c r="AC5405" s="619"/>
      <c r="AD5405" s="620"/>
      <c r="AJ5405" s="668"/>
      <c r="AO5405" s="612"/>
      <c r="AP5405" s="612"/>
      <c r="AY5405" s="623"/>
      <c r="BD5405" s="611"/>
      <c r="BG5405" s="624"/>
      <c r="BH5405" s="625"/>
      <c r="BI5405" s="672"/>
      <c r="BO5405" s="612"/>
      <c r="BY5405" s="669"/>
      <c r="CA5405" s="669"/>
    </row>
    <row r="5406" spans="3:79" s="610" customFormat="1">
      <c r="C5406" s="611"/>
      <c r="D5406" s="612"/>
      <c r="E5406" s="613"/>
      <c r="F5406" s="614"/>
      <c r="J5406" s="612"/>
      <c r="N5406" s="668"/>
      <c r="P5406" s="618"/>
      <c r="Q5406" s="618"/>
      <c r="R5406" s="618"/>
      <c r="S5406" s="618"/>
      <c r="T5406" s="618"/>
      <c r="U5406" s="618"/>
      <c r="V5406" s="618"/>
      <c r="W5406" s="618"/>
      <c r="X5406" s="618"/>
      <c r="Y5406" s="618"/>
      <c r="Z5406" s="618"/>
      <c r="AC5406" s="619"/>
      <c r="AD5406" s="620"/>
      <c r="AJ5406" s="668"/>
      <c r="AO5406" s="612"/>
      <c r="AP5406" s="612"/>
      <c r="AY5406" s="623"/>
      <c r="BD5406" s="611"/>
      <c r="BG5406" s="624"/>
      <c r="BH5406" s="625"/>
      <c r="BI5406" s="672"/>
      <c r="BO5406" s="612"/>
      <c r="BY5406" s="669"/>
      <c r="CA5406" s="669"/>
    </row>
    <row r="5407" spans="3:79" s="610" customFormat="1">
      <c r="C5407" s="611"/>
      <c r="D5407" s="612"/>
      <c r="E5407" s="613"/>
      <c r="F5407" s="614"/>
      <c r="J5407" s="612"/>
      <c r="N5407" s="668"/>
      <c r="P5407" s="618"/>
      <c r="Q5407" s="618"/>
      <c r="R5407" s="618"/>
      <c r="S5407" s="618"/>
      <c r="T5407" s="618"/>
      <c r="U5407" s="618"/>
      <c r="V5407" s="618"/>
      <c r="W5407" s="618"/>
      <c r="X5407" s="618"/>
      <c r="Y5407" s="618"/>
      <c r="Z5407" s="618"/>
      <c r="AC5407" s="619"/>
      <c r="AD5407" s="620"/>
      <c r="AJ5407" s="668"/>
      <c r="AO5407" s="612"/>
      <c r="AP5407" s="612"/>
      <c r="AY5407" s="623"/>
      <c r="BD5407" s="611"/>
      <c r="BG5407" s="624"/>
      <c r="BH5407" s="625"/>
      <c r="BI5407" s="672"/>
      <c r="BO5407" s="612"/>
      <c r="BY5407" s="669"/>
      <c r="CA5407" s="669"/>
    </row>
    <row r="5408" spans="3:79" s="610" customFormat="1">
      <c r="C5408" s="611"/>
      <c r="D5408" s="612"/>
      <c r="E5408" s="613"/>
      <c r="F5408" s="614"/>
      <c r="J5408" s="612"/>
      <c r="N5408" s="668"/>
      <c r="P5408" s="618"/>
      <c r="Q5408" s="618"/>
      <c r="R5408" s="618"/>
      <c r="S5408" s="618"/>
      <c r="T5408" s="618"/>
      <c r="U5408" s="618"/>
      <c r="V5408" s="618"/>
      <c r="W5408" s="618"/>
      <c r="X5408" s="618"/>
      <c r="Y5408" s="618"/>
      <c r="Z5408" s="618"/>
      <c r="AC5408" s="619"/>
      <c r="AD5408" s="620"/>
      <c r="AJ5408" s="668"/>
      <c r="AO5408" s="612"/>
      <c r="AP5408" s="612"/>
      <c r="AY5408" s="623"/>
      <c r="BD5408" s="611"/>
      <c r="BG5408" s="624"/>
      <c r="BH5408" s="625"/>
      <c r="BI5408" s="672"/>
      <c r="BO5408" s="612"/>
      <c r="BY5408" s="669"/>
      <c r="CA5408" s="669"/>
    </row>
    <row r="5409" spans="3:79" s="610" customFormat="1">
      <c r="C5409" s="611"/>
      <c r="D5409" s="612"/>
      <c r="E5409" s="613"/>
      <c r="F5409" s="614"/>
      <c r="J5409" s="612"/>
      <c r="N5409" s="668"/>
      <c r="P5409" s="618"/>
      <c r="Q5409" s="618"/>
      <c r="R5409" s="618"/>
      <c r="S5409" s="618"/>
      <c r="T5409" s="618"/>
      <c r="U5409" s="618"/>
      <c r="V5409" s="618"/>
      <c r="W5409" s="618"/>
      <c r="X5409" s="618"/>
      <c r="Y5409" s="618"/>
      <c r="Z5409" s="618"/>
      <c r="AC5409" s="619"/>
      <c r="AD5409" s="620"/>
      <c r="AJ5409" s="668"/>
      <c r="AO5409" s="612"/>
      <c r="AP5409" s="612"/>
      <c r="AY5409" s="623"/>
      <c r="BD5409" s="611"/>
      <c r="BG5409" s="624"/>
      <c r="BH5409" s="625"/>
      <c r="BI5409" s="672"/>
      <c r="BO5409" s="612"/>
      <c r="BY5409" s="669"/>
      <c r="CA5409" s="669"/>
    </row>
    <row r="5410" spans="3:79" s="610" customFormat="1">
      <c r="C5410" s="611"/>
      <c r="D5410" s="612"/>
      <c r="E5410" s="613"/>
      <c r="F5410" s="614"/>
      <c r="J5410" s="612"/>
      <c r="N5410" s="668"/>
      <c r="P5410" s="618"/>
      <c r="Q5410" s="618"/>
      <c r="R5410" s="618"/>
      <c r="S5410" s="618"/>
      <c r="T5410" s="618"/>
      <c r="U5410" s="618"/>
      <c r="V5410" s="618"/>
      <c r="W5410" s="618"/>
      <c r="X5410" s="618"/>
      <c r="Y5410" s="618"/>
      <c r="Z5410" s="618"/>
      <c r="AC5410" s="619"/>
      <c r="AD5410" s="620"/>
      <c r="AJ5410" s="668"/>
      <c r="AO5410" s="612"/>
      <c r="AP5410" s="612"/>
      <c r="AY5410" s="623"/>
      <c r="BD5410" s="611"/>
      <c r="BG5410" s="624"/>
      <c r="BH5410" s="625"/>
      <c r="BI5410" s="672"/>
      <c r="BO5410" s="612"/>
      <c r="BY5410" s="669"/>
      <c r="CA5410" s="669"/>
    </row>
    <row r="5411" spans="3:79" s="610" customFormat="1">
      <c r="C5411" s="611"/>
      <c r="D5411" s="612"/>
      <c r="E5411" s="613"/>
      <c r="F5411" s="614"/>
      <c r="J5411" s="612"/>
      <c r="N5411" s="668"/>
      <c r="P5411" s="618"/>
      <c r="Q5411" s="618"/>
      <c r="R5411" s="618"/>
      <c r="S5411" s="618"/>
      <c r="T5411" s="618"/>
      <c r="U5411" s="618"/>
      <c r="V5411" s="618"/>
      <c r="W5411" s="618"/>
      <c r="X5411" s="618"/>
      <c r="Y5411" s="618"/>
      <c r="Z5411" s="618"/>
      <c r="AC5411" s="619"/>
      <c r="AD5411" s="620"/>
      <c r="AJ5411" s="668"/>
      <c r="AO5411" s="612"/>
      <c r="AP5411" s="612"/>
      <c r="AY5411" s="623"/>
      <c r="BD5411" s="611"/>
      <c r="BG5411" s="624"/>
      <c r="BH5411" s="625"/>
      <c r="BI5411" s="672"/>
      <c r="BO5411" s="612"/>
      <c r="BY5411" s="669"/>
      <c r="CA5411" s="669"/>
    </row>
    <row r="5412" spans="3:79" s="610" customFormat="1">
      <c r="C5412" s="611"/>
      <c r="D5412" s="612"/>
      <c r="E5412" s="613"/>
      <c r="F5412" s="614"/>
      <c r="J5412" s="612"/>
      <c r="N5412" s="668"/>
      <c r="P5412" s="618"/>
      <c r="Q5412" s="618"/>
      <c r="R5412" s="618"/>
      <c r="S5412" s="618"/>
      <c r="T5412" s="618"/>
      <c r="U5412" s="618"/>
      <c r="V5412" s="618"/>
      <c r="W5412" s="618"/>
      <c r="X5412" s="618"/>
      <c r="Y5412" s="618"/>
      <c r="Z5412" s="618"/>
      <c r="AC5412" s="619"/>
      <c r="AD5412" s="620"/>
      <c r="AJ5412" s="668"/>
      <c r="AO5412" s="612"/>
      <c r="AP5412" s="612"/>
      <c r="AY5412" s="623"/>
      <c r="BD5412" s="611"/>
      <c r="BG5412" s="624"/>
      <c r="BH5412" s="625"/>
      <c r="BI5412" s="672"/>
      <c r="BO5412" s="612"/>
      <c r="BY5412" s="669"/>
      <c r="CA5412" s="669"/>
    </row>
    <row r="5413" spans="3:79" s="610" customFormat="1">
      <c r="C5413" s="611"/>
      <c r="D5413" s="612"/>
      <c r="E5413" s="613"/>
      <c r="F5413" s="614"/>
      <c r="J5413" s="612"/>
      <c r="N5413" s="668"/>
      <c r="P5413" s="618"/>
      <c r="Q5413" s="618"/>
      <c r="R5413" s="618"/>
      <c r="S5413" s="618"/>
      <c r="T5413" s="618"/>
      <c r="U5413" s="618"/>
      <c r="V5413" s="618"/>
      <c r="W5413" s="618"/>
      <c r="X5413" s="618"/>
      <c r="Y5413" s="618"/>
      <c r="Z5413" s="618"/>
      <c r="AC5413" s="619"/>
      <c r="AD5413" s="620"/>
      <c r="AJ5413" s="668"/>
      <c r="AO5413" s="612"/>
      <c r="AP5413" s="612"/>
      <c r="AY5413" s="623"/>
      <c r="BD5413" s="611"/>
      <c r="BG5413" s="624"/>
      <c r="BH5413" s="625"/>
      <c r="BI5413" s="672"/>
      <c r="BO5413" s="612"/>
      <c r="BY5413" s="669"/>
      <c r="CA5413" s="669"/>
    </row>
    <row r="5414" spans="3:79" s="610" customFormat="1">
      <c r="C5414" s="611"/>
      <c r="D5414" s="612"/>
      <c r="E5414" s="613"/>
      <c r="F5414" s="614"/>
      <c r="J5414" s="612"/>
      <c r="N5414" s="668"/>
      <c r="P5414" s="618"/>
      <c r="Q5414" s="618"/>
      <c r="R5414" s="618"/>
      <c r="S5414" s="618"/>
      <c r="T5414" s="618"/>
      <c r="U5414" s="618"/>
      <c r="V5414" s="618"/>
      <c r="W5414" s="618"/>
      <c r="X5414" s="618"/>
      <c r="Y5414" s="618"/>
      <c r="Z5414" s="618"/>
      <c r="AC5414" s="619"/>
      <c r="AD5414" s="620"/>
      <c r="AJ5414" s="668"/>
      <c r="AO5414" s="612"/>
      <c r="AP5414" s="612"/>
      <c r="AY5414" s="623"/>
      <c r="BD5414" s="611"/>
      <c r="BG5414" s="624"/>
      <c r="BH5414" s="625"/>
      <c r="BI5414" s="672"/>
      <c r="BO5414" s="612"/>
      <c r="BY5414" s="669"/>
      <c r="CA5414" s="669"/>
    </row>
    <row r="5415" spans="3:79" s="610" customFormat="1">
      <c r="C5415" s="611"/>
      <c r="D5415" s="612"/>
      <c r="E5415" s="613"/>
      <c r="F5415" s="614"/>
      <c r="J5415" s="612"/>
      <c r="N5415" s="668"/>
      <c r="P5415" s="618"/>
      <c r="Q5415" s="618"/>
      <c r="R5415" s="618"/>
      <c r="S5415" s="618"/>
      <c r="T5415" s="618"/>
      <c r="U5415" s="618"/>
      <c r="V5415" s="618"/>
      <c r="W5415" s="618"/>
      <c r="X5415" s="618"/>
      <c r="Y5415" s="618"/>
      <c r="Z5415" s="618"/>
      <c r="AC5415" s="619"/>
      <c r="AD5415" s="620"/>
      <c r="AJ5415" s="668"/>
      <c r="AO5415" s="612"/>
      <c r="AP5415" s="612"/>
      <c r="AY5415" s="623"/>
      <c r="BD5415" s="611"/>
      <c r="BG5415" s="624"/>
      <c r="BH5415" s="625"/>
      <c r="BI5415" s="672"/>
      <c r="BO5415" s="612"/>
      <c r="BY5415" s="669"/>
      <c r="CA5415" s="669"/>
    </row>
    <row r="5416" spans="3:79" s="610" customFormat="1">
      <c r="C5416" s="611"/>
      <c r="D5416" s="612"/>
      <c r="E5416" s="613"/>
      <c r="F5416" s="614"/>
      <c r="J5416" s="612"/>
      <c r="N5416" s="668"/>
      <c r="P5416" s="618"/>
      <c r="Q5416" s="618"/>
      <c r="R5416" s="618"/>
      <c r="S5416" s="618"/>
      <c r="T5416" s="618"/>
      <c r="U5416" s="618"/>
      <c r="V5416" s="618"/>
      <c r="W5416" s="618"/>
      <c r="X5416" s="618"/>
      <c r="Y5416" s="618"/>
      <c r="Z5416" s="618"/>
      <c r="AC5416" s="619"/>
      <c r="AD5416" s="620"/>
      <c r="AJ5416" s="668"/>
      <c r="AO5416" s="612"/>
      <c r="AP5416" s="612"/>
      <c r="AY5416" s="623"/>
      <c r="BD5416" s="611"/>
      <c r="BG5416" s="624"/>
      <c r="BH5416" s="625"/>
      <c r="BI5416" s="672"/>
      <c r="BO5416" s="612"/>
      <c r="BY5416" s="669"/>
      <c r="CA5416" s="669"/>
    </row>
    <row r="5417" spans="3:79" s="610" customFormat="1">
      <c r="C5417" s="611"/>
      <c r="D5417" s="612"/>
      <c r="E5417" s="613"/>
      <c r="F5417" s="614"/>
      <c r="J5417" s="612"/>
      <c r="N5417" s="668"/>
      <c r="P5417" s="618"/>
      <c r="Q5417" s="618"/>
      <c r="R5417" s="618"/>
      <c r="S5417" s="618"/>
      <c r="T5417" s="618"/>
      <c r="U5417" s="618"/>
      <c r="V5417" s="618"/>
      <c r="W5417" s="618"/>
      <c r="X5417" s="618"/>
      <c r="Y5417" s="618"/>
      <c r="Z5417" s="618"/>
      <c r="AC5417" s="619"/>
      <c r="AD5417" s="620"/>
      <c r="AJ5417" s="668"/>
      <c r="AO5417" s="612"/>
      <c r="AP5417" s="612"/>
      <c r="AY5417" s="623"/>
      <c r="BD5417" s="611"/>
      <c r="BG5417" s="624"/>
      <c r="BH5417" s="625"/>
      <c r="BI5417" s="672"/>
      <c r="BO5417" s="612"/>
      <c r="BY5417" s="669"/>
      <c r="CA5417" s="669"/>
    </row>
    <row r="5418" spans="3:79" s="610" customFormat="1">
      <c r="C5418" s="611"/>
      <c r="D5418" s="612"/>
      <c r="E5418" s="613"/>
      <c r="F5418" s="614"/>
      <c r="J5418" s="612"/>
      <c r="N5418" s="668"/>
      <c r="P5418" s="618"/>
      <c r="Q5418" s="618"/>
      <c r="R5418" s="618"/>
      <c r="S5418" s="618"/>
      <c r="T5418" s="618"/>
      <c r="U5418" s="618"/>
      <c r="V5418" s="618"/>
      <c r="W5418" s="618"/>
      <c r="X5418" s="618"/>
      <c r="Y5418" s="618"/>
      <c r="Z5418" s="618"/>
      <c r="AC5418" s="619"/>
      <c r="AD5418" s="620"/>
      <c r="AJ5418" s="668"/>
      <c r="AO5418" s="612"/>
      <c r="AP5418" s="612"/>
      <c r="AY5418" s="623"/>
      <c r="BD5418" s="611"/>
      <c r="BG5418" s="624"/>
      <c r="BH5418" s="625"/>
      <c r="BI5418" s="672"/>
      <c r="BO5418" s="612"/>
      <c r="BY5418" s="669"/>
      <c r="CA5418" s="669"/>
    </row>
    <row r="5419" spans="3:79" s="610" customFormat="1">
      <c r="C5419" s="611"/>
      <c r="D5419" s="612"/>
      <c r="E5419" s="613"/>
      <c r="F5419" s="614"/>
      <c r="J5419" s="612"/>
      <c r="N5419" s="668"/>
      <c r="P5419" s="618"/>
      <c r="Q5419" s="618"/>
      <c r="R5419" s="618"/>
      <c r="S5419" s="618"/>
      <c r="T5419" s="618"/>
      <c r="U5419" s="618"/>
      <c r="V5419" s="618"/>
      <c r="W5419" s="618"/>
      <c r="X5419" s="618"/>
      <c r="Y5419" s="618"/>
      <c r="Z5419" s="618"/>
      <c r="AC5419" s="619"/>
      <c r="AD5419" s="620"/>
      <c r="AJ5419" s="668"/>
      <c r="AO5419" s="612"/>
      <c r="AP5419" s="612"/>
      <c r="AY5419" s="623"/>
      <c r="BD5419" s="611"/>
      <c r="BG5419" s="624"/>
      <c r="BH5419" s="625"/>
      <c r="BI5419" s="672"/>
      <c r="BO5419" s="612"/>
      <c r="BY5419" s="669"/>
      <c r="CA5419" s="669"/>
    </row>
    <row r="5420" spans="3:79" s="610" customFormat="1">
      <c r="C5420" s="611"/>
      <c r="D5420" s="612"/>
      <c r="E5420" s="613"/>
      <c r="F5420" s="614"/>
      <c r="J5420" s="612"/>
      <c r="N5420" s="668"/>
      <c r="P5420" s="618"/>
      <c r="Q5420" s="618"/>
      <c r="R5420" s="618"/>
      <c r="S5420" s="618"/>
      <c r="T5420" s="618"/>
      <c r="U5420" s="618"/>
      <c r="V5420" s="618"/>
      <c r="W5420" s="618"/>
      <c r="X5420" s="618"/>
      <c r="Y5420" s="618"/>
      <c r="Z5420" s="618"/>
      <c r="AC5420" s="619"/>
      <c r="AD5420" s="620"/>
      <c r="AJ5420" s="668"/>
      <c r="AO5420" s="612"/>
      <c r="AP5420" s="612"/>
      <c r="AY5420" s="623"/>
      <c r="BD5420" s="611"/>
      <c r="BG5420" s="624"/>
      <c r="BH5420" s="625"/>
      <c r="BI5420" s="672"/>
      <c r="BO5420" s="612"/>
      <c r="BY5420" s="669"/>
      <c r="CA5420" s="669"/>
    </row>
    <row r="5421" spans="3:79" s="610" customFormat="1">
      <c r="C5421" s="611"/>
      <c r="D5421" s="612"/>
      <c r="E5421" s="613"/>
      <c r="F5421" s="614"/>
      <c r="J5421" s="612"/>
      <c r="N5421" s="668"/>
      <c r="P5421" s="618"/>
      <c r="Q5421" s="618"/>
      <c r="R5421" s="618"/>
      <c r="S5421" s="618"/>
      <c r="T5421" s="618"/>
      <c r="U5421" s="618"/>
      <c r="V5421" s="618"/>
      <c r="W5421" s="618"/>
      <c r="X5421" s="618"/>
      <c r="Y5421" s="618"/>
      <c r="Z5421" s="618"/>
      <c r="AC5421" s="619"/>
      <c r="AD5421" s="620"/>
      <c r="AJ5421" s="668"/>
      <c r="AO5421" s="612"/>
      <c r="AP5421" s="612"/>
      <c r="AY5421" s="623"/>
      <c r="BD5421" s="611"/>
      <c r="BG5421" s="624"/>
      <c r="BH5421" s="625"/>
      <c r="BI5421" s="672"/>
      <c r="BO5421" s="612"/>
      <c r="BY5421" s="669"/>
      <c r="CA5421" s="669"/>
    </row>
    <row r="5422" spans="3:79" s="610" customFormat="1">
      <c r="C5422" s="611"/>
      <c r="D5422" s="612"/>
      <c r="E5422" s="613"/>
      <c r="F5422" s="614"/>
      <c r="J5422" s="612"/>
      <c r="N5422" s="668"/>
      <c r="P5422" s="618"/>
      <c r="Q5422" s="618"/>
      <c r="R5422" s="618"/>
      <c r="S5422" s="618"/>
      <c r="T5422" s="618"/>
      <c r="U5422" s="618"/>
      <c r="V5422" s="618"/>
      <c r="W5422" s="618"/>
      <c r="X5422" s="618"/>
      <c r="Y5422" s="618"/>
      <c r="Z5422" s="618"/>
      <c r="AC5422" s="619"/>
      <c r="AD5422" s="620"/>
      <c r="AJ5422" s="668"/>
      <c r="AO5422" s="612"/>
      <c r="AP5422" s="612"/>
      <c r="AY5422" s="623"/>
      <c r="BD5422" s="611"/>
      <c r="BG5422" s="624"/>
      <c r="BH5422" s="625"/>
      <c r="BI5422" s="672"/>
      <c r="BO5422" s="612"/>
      <c r="BY5422" s="669"/>
      <c r="CA5422" s="669"/>
    </row>
    <row r="5423" spans="3:79" s="610" customFormat="1">
      <c r="C5423" s="611"/>
      <c r="D5423" s="612"/>
      <c r="E5423" s="613"/>
      <c r="F5423" s="614"/>
      <c r="J5423" s="612"/>
      <c r="N5423" s="668"/>
      <c r="P5423" s="618"/>
      <c r="Q5423" s="618"/>
      <c r="R5423" s="618"/>
      <c r="S5423" s="618"/>
      <c r="T5423" s="618"/>
      <c r="U5423" s="618"/>
      <c r="V5423" s="618"/>
      <c r="W5423" s="618"/>
      <c r="X5423" s="618"/>
      <c r="Y5423" s="618"/>
      <c r="Z5423" s="618"/>
      <c r="AC5423" s="619"/>
      <c r="AD5423" s="620"/>
      <c r="AJ5423" s="668"/>
      <c r="AO5423" s="612"/>
      <c r="AP5423" s="612"/>
      <c r="AY5423" s="623"/>
      <c r="BD5423" s="611"/>
      <c r="BG5423" s="624"/>
      <c r="BH5423" s="625"/>
      <c r="BI5423" s="672"/>
      <c r="BO5423" s="612"/>
      <c r="BY5423" s="669"/>
      <c r="CA5423" s="669"/>
    </row>
    <row r="5424" spans="3:79" s="610" customFormat="1">
      <c r="C5424" s="611"/>
      <c r="D5424" s="612"/>
      <c r="E5424" s="613"/>
      <c r="F5424" s="614"/>
      <c r="J5424" s="612"/>
      <c r="N5424" s="668"/>
      <c r="P5424" s="618"/>
      <c r="Q5424" s="618"/>
      <c r="R5424" s="618"/>
      <c r="S5424" s="618"/>
      <c r="T5424" s="618"/>
      <c r="U5424" s="618"/>
      <c r="V5424" s="618"/>
      <c r="W5424" s="618"/>
      <c r="X5424" s="618"/>
      <c r="Y5424" s="618"/>
      <c r="Z5424" s="618"/>
      <c r="AC5424" s="619"/>
      <c r="AD5424" s="620"/>
      <c r="AJ5424" s="668"/>
      <c r="AO5424" s="612"/>
      <c r="AP5424" s="612"/>
      <c r="AY5424" s="623"/>
      <c r="BD5424" s="611"/>
      <c r="BG5424" s="624"/>
      <c r="BH5424" s="625"/>
      <c r="BI5424" s="672"/>
      <c r="BO5424" s="612"/>
      <c r="BY5424" s="669"/>
      <c r="CA5424" s="669"/>
    </row>
    <row r="5425" spans="3:79" s="610" customFormat="1">
      <c r="C5425" s="611"/>
      <c r="D5425" s="612"/>
      <c r="E5425" s="613"/>
      <c r="F5425" s="614"/>
      <c r="J5425" s="612"/>
      <c r="N5425" s="668"/>
      <c r="P5425" s="618"/>
      <c r="Q5425" s="618"/>
      <c r="R5425" s="618"/>
      <c r="S5425" s="618"/>
      <c r="T5425" s="618"/>
      <c r="U5425" s="618"/>
      <c r="V5425" s="618"/>
      <c r="W5425" s="618"/>
      <c r="X5425" s="618"/>
      <c r="Y5425" s="618"/>
      <c r="Z5425" s="618"/>
      <c r="AC5425" s="619"/>
      <c r="AD5425" s="620"/>
      <c r="AJ5425" s="668"/>
      <c r="AO5425" s="612"/>
      <c r="AP5425" s="612"/>
      <c r="AY5425" s="623"/>
      <c r="BD5425" s="611"/>
      <c r="BG5425" s="624"/>
      <c r="BH5425" s="625"/>
      <c r="BI5425" s="672"/>
      <c r="BO5425" s="612"/>
      <c r="BY5425" s="669"/>
      <c r="CA5425" s="669"/>
    </row>
    <row r="5426" spans="3:79" s="610" customFormat="1">
      <c r="C5426" s="611"/>
      <c r="D5426" s="612"/>
      <c r="E5426" s="613"/>
      <c r="F5426" s="614"/>
      <c r="J5426" s="612"/>
      <c r="N5426" s="668"/>
      <c r="P5426" s="618"/>
      <c r="Q5426" s="618"/>
      <c r="R5426" s="618"/>
      <c r="S5426" s="618"/>
      <c r="T5426" s="618"/>
      <c r="U5426" s="618"/>
      <c r="V5426" s="618"/>
      <c r="W5426" s="618"/>
      <c r="X5426" s="618"/>
      <c r="Y5426" s="618"/>
      <c r="Z5426" s="618"/>
      <c r="AC5426" s="619"/>
      <c r="AD5426" s="620"/>
      <c r="AJ5426" s="668"/>
      <c r="AO5426" s="612">
        <f>168+50+35</f>
        <v>253</v>
      </c>
      <c r="AP5426" s="612"/>
      <c r="AY5426" s="623"/>
      <c r="BD5426" s="611"/>
      <c r="BG5426" s="624"/>
      <c r="BH5426" s="625"/>
      <c r="BI5426" s="672"/>
      <c r="BO5426" s="612"/>
      <c r="BY5426" s="669"/>
      <c r="CA5426" s="669"/>
    </row>
    <row r="5427" spans="3:79" s="610" customFormat="1">
      <c r="C5427" s="611"/>
      <c r="D5427" s="612"/>
      <c r="E5427" s="613"/>
      <c r="F5427" s="614"/>
      <c r="J5427" s="612"/>
      <c r="N5427" s="668"/>
      <c r="P5427" s="618"/>
      <c r="Q5427" s="618"/>
      <c r="R5427" s="618"/>
      <c r="S5427" s="618"/>
      <c r="T5427" s="618"/>
      <c r="U5427" s="618"/>
      <c r="V5427" s="618"/>
      <c r="W5427" s="618"/>
      <c r="X5427" s="618"/>
      <c r="Y5427" s="618"/>
      <c r="Z5427" s="618"/>
      <c r="AC5427" s="619"/>
      <c r="AD5427" s="620"/>
      <c r="AJ5427" s="668"/>
      <c r="AO5427" s="612"/>
      <c r="AP5427" s="612"/>
      <c r="AY5427" s="623"/>
      <c r="BD5427" s="611"/>
      <c r="BG5427" s="624"/>
      <c r="BH5427" s="625"/>
      <c r="BI5427" s="672"/>
      <c r="BO5427" s="612"/>
      <c r="BY5427" s="669"/>
      <c r="CA5427" s="669"/>
    </row>
    <row r="5428" spans="3:79" s="610" customFormat="1">
      <c r="C5428" s="611"/>
      <c r="D5428" s="612"/>
      <c r="E5428" s="613"/>
      <c r="F5428" s="614"/>
      <c r="J5428" s="612"/>
      <c r="N5428" s="668"/>
      <c r="P5428" s="618"/>
      <c r="Q5428" s="618"/>
      <c r="R5428" s="618"/>
      <c r="S5428" s="618"/>
      <c r="T5428" s="618"/>
      <c r="U5428" s="618"/>
      <c r="V5428" s="618"/>
      <c r="W5428" s="618"/>
      <c r="X5428" s="618"/>
      <c r="Y5428" s="618"/>
      <c r="Z5428" s="618"/>
      <c r="AC5428" s="619"/>
      <c r="AD5428" s="620"/>
      <c r="AJ5428" s="668"/>
      <c r="AO5428" s="612"/>
      <c r="AP5428" s="612"/>
      <c r="AY5428" s="623"/>
      <c r="BD5428" s="611"/>
      <c r="BG5428" s="624"/>
      <c r="BH5428" s="625"/>
      <c r="BI5428" s="672"/>
      <c r="BO5428" s="612"/>
      <c r="BY5428" s="669"/>
      <c r="CA5428" s="669"/>
    </row>
    <row r="5429" spans="3:79" s="610" customFormat="1">
      <c r="C5429" s="611"/>
      <c r="D5429" s="612"/>
      <c r="E5429" s="613"/>
      <c r="F5429" s="614"/>
      <c r="J5429" s="612"/>
      <c r="N5429" s="668"/>
      <c r="P5429" s="618"/>
      <c r="Q5429" s="618"/>
      <c r="R5429" s="618"/>
      <c r="S5429" s="618"/>
      <c r="T5429" s="618"/>
      <c r="U5429" s="618"/>
      <c r="V5429" s="618"/>
      <c r="W5429" s="618"/>
      <c r="X5429" s="618"/>
      <c r="Y5429" s="618"/>
      <c r="Z5429" s="618"/>
      <c r="AC5429" s="619"/>
      <c r="AD5429" s="620"/>
      <c r="AJ5429" s="668"/>
      <c r="AO5429" s="612"/>
      <c r="AP5429" s="612"/>
      <c r="AY5429" s="623"/>
      <c r="BD5429" s="611"/>
      <c r="BG5429" s="624"/>
      <c r="BH5429" s="625"/>
      <c r="BI5429" s="672"/>
      <c r="BO5429" s="612"/>
      <c r="BY5429" s="669"/>
      <c r="CA5429" s="669"/>
    </row>
    <row r="5430" spans="3:79" s="610" customFormat="1">
      <c r="C5430" s="611"/>
      <c r="D5430" s="612"/>
      <c r="E5430" s="613"/>
      <c r="F5430" s="614"/>
      <c r="J5430" s="612"/>
      <c r="N5430" s="668"/>
      <c r="P5430" s="618"/>
      <c r="Q5430" s="618"/>
      <c r="R5430" s="618"/>
      <c r="S5430" s="618"/>
      <c r="T5430" s="618"/>
      <c r="U5430" s="618"/>
      <c r="V5430" s="618"/>
      <c r="W5430" s="618"/>
      <c r="X5430" s="618"/>
      <c r="Y5430" s="618"/>
      <c r="Z5430" s="618"/>
      <c r="AC5430" s="619"/>
      <c r="AD5430" s="620"/>
      <c r="AJ5430" s="668"/>
      <c r="AO5430" s="612"/>
      <c r="AP5430" s="612"/>
      <c r="AY5430" s="623"/>
      <c r="BD5430" s="611"/>
      <c r="BG5430" s="624"/>
      <c r="BH5430" s="625"/>
      <c r="BI5430" s="672"/>
      <c r="BO5430" s="612"/>
      <c r="BY5430" s="669"/>
      <c r="CA5430" s="669"/>
    </row>
    <row r="5431" spans="3:79" s="610" customFormat="1">
      <c r="C5431" s="611"/>
      <c r="D5431" s="612"/>
      <c r="E5431" s="613"/>
      <c r="F5431" s="614"/>
      <c r="J5431" s="612"/>
      <c r="N5431" s="668"/>
      <c r="P5431" s="618"/>
      <c r="Q5431" s="618"/>
      <c r="R5431" s="618"/>
      <c r="S5431" s="618"/>
      <c r="T5431" s="618"/>
      <c r="U5431" s="618"/>
      <c r="V5431" s="618"/>
      <c r="W5431" s="618"/>
      <c r="X5431" s="618"/>
      <c r="Y5431" s="618"/>
      <c r="Z5431" s="618"/>
      <c r="AC5431" s="619"/>
      <c r="AD5431" s="620"/>
      <c r="AJ5431" s="668"/>
      <c r="AO5431" s="612"/>
      <c r="AP5431" s="612"/>
      <c r="AY5431" s="623"/>
      <c r="BD5431" s="611"/>
      <c r="BG5431" s="624"/>
      <c r="BH5431" s="625"/>
      <c r="BI5431" s="672"/>
      <c r="BO5431" s="612"/>
      <c r="BY5431" s="669"/>
      <c r="CA5431" s="669"/>
    </row>
    <row r="5432" spans="3:79" s="610" customFormat="1">
      <c r="C5432" s="611"/>
      <c r="D5432" s="612"/>
      <c r="E5432" s="613"/>
      <c r="F5432" s="614"/>
      <c r="J5432" s="612"/>
      <c r="N5432" s="668"/>
      <c r="P5432" s="618"/>
      <c r="Q5432" s="618"/>
      <c r="R5432" s="618"/>
      <c r="S5432" s="618"/>
      <c r="T5432" s="618"/>
      <c r="U5432" s="618"/>
      <c r="V5432" s="618"/>
      <c r="W5432" s="618"/>
      <c r="X5432" s="618"/>
      <c r="Y5432" s="618"/>
      <c r="Z5432" s="618"/>
      <c r="AC5432" s="619"/>
      <c r="AD5432" s="620"/>
      <c r="AJ5432" s="668"/>
      <c r="AO5432" s="612"/>
      <c r="AP5432" s="612"/>
      <c r="AY5432" s="623"/>
      <c r="BD5432" s="611"/>
      <c r="BG5432" s="624"/>
      <c r="BH5432" s="625"/>
      <c r="BI5432" s="672"/>
      <c r="BO5432" s="612"/>
      <c r="BY5432" s="669"/>
      <c r="CA5432" s="669"/>
    </row>
    <row r="5433" spans="3:79" s="610" customFormat="1">
      <c r="C5433" s="611"/>
      <c r="D5433" s="612"/>
      <c r="E5433" s="613"/>
      <c r="F5433" s="614"/>
      <c r="J5433" s="612"/>
      <c r="N5433" s="668"/>
      <c r="P5433" s="618"/>
      <c r="Q5433" s="618"/>
      <c r="R5433" s="618"/>
      <c r="S5433" s="618"/>
      <c r="T5433" s="618"/>
      <c r="U5433" s="618"/>
      <c r="V5433" s="618"/>
      <c r="W5433" s="618"/>
      <c r="X5433" s="618"/>
      <c r="Y5433" s="618"/>
      <c r="Z5433" s="618"/>
      <c r="AC5433" s="619"/>
      <c r="AD5433" s="620"/>
      <c r="AJ5433" s="668"/>
      <c r="AO5433" s="612"/>
      <c r="AP5433" s="612"/>
      <c r="AY5433" s="623"/>
      <c r="BD5433" s="611"/>
      <c r="BG5433" s="624"/>
      <c r="BH5433" s="625"/>
      <c r="BI5433" s="672"/>
      <c r="BO5433" s="612"/>
      <c r="BY5433" s="669"/>
      <c r="CA5433" s="669"/>
    </row>
    <row r="5434" spans="3:79" s="610" customFormat="1">
      <c r="C5434" s="611"/>
      <c r="D5434" s="612"/>
      <c r="E5434" s="613"/>
      <c r="F5434" s="614"/>
      <c r="J5434" s="612"/>
      <c r="N5434" s="668"/>
      <c r="P5434" s="618"/>
      <c r="Q5434" s="618"/>
      <c r="R5434" s="618"/>
      <c r="S5434" s="618"/>
      <c r="T5434" s="618"/>
      <c r="U5434" s="618"/>
      <c r="V5434" s="618"/>
      <c r="W5434" s="618"/>
      <c r="X5434" s="618"/>
      <c r="Y5434" s="618"/>
      <c r="Z5434" s="618"/>
      <c r="AC5434" s="619"/>
      <c r="AD5434" s="620"/>
      <c r="AJ5434" s="668"/>
      <c r="AO5434" s="612"/>
      <c r="AP5434" s="612"/>
      <c r="AY5434" s="623"/>
      <c r="BD5434" s="611"/>
      <c r="BG5434" s="624"/>
      <c r="BH5434" s="625"/>
      <c r="BI5434" s="672"/>
      <c r="BO5434" s="612"/>
      <c r="BY5434" s="669"/>
      <c r="CA5434" s="669"/>
    </row>
    <row r="5435" spans="3:79" s="610" customFormat="1">
      <c r="C5435" s="611"/>
      <c r="D5435" s="612"/>
      <c r="E5435" s="613"/>
      <c r="F5435" s="614"/>
      <c r="J5435" s="612"/>
      <c r="N5435" s="668"/>
      <c r="P5435" s="618"/>
      <c r="Q5435" s="618"/>
      <c r="R5435" s="618"/>
      <c r="S5435" s="618"/>
      <c r="T5435" s="618"/>
      <c r="U5435" s="618"/>
      <c r="V5435" s="618"/>
      <c r="W5435" s="618"/>
      <c r="X5435" s="618"/>
      <c r="Y5435" s="618"/>
      <c r="Z5435" s="618"/>
      <c r="AC5435" s="619"/>
      <c r="AD5435" s="620"/>
      <c r="AJ5435" s="668"/>
      <c r="AO5435" s="612"/>
      <c r="AP5435" s="612"/>
      <c r="AY5435" s="623"/>
      <c r="BD5435" s="611"/>
      <c r="BG5435" s="624"/>
      <c r="BH5435" s="625"/>
      <c r="BI5435" s="672"/>
      <c r="BO5435" s="612"/>
      <c r="BY5435" s="669"/>
      <c r="CA5435" s="669"/>
    </row>
    <row r="5436" spans="3:79" s="610" customFormat="1">
      <c r="C5436" s="611"/>
      <c r="D5436" s="612"/>
      <c r="E5436" s="613"/>
      <c r="F5436" s="614"/>
      <c r="J5436" s="612"/>
      <c r="N5436" s="668"/>
      <c r="P5436" s="618"/>
      <c r="Q5436" s="618"/>
      <c r="R5436" s="618"/>
      <c r="S5436" s="618"/>
      <c r="T5436" s="618"/>
      <c r="U5436" s="618"/>
      <c r="V5436" s="618"/>
      <c r="W5436" s="618"/>
      <c r="X5436" s="618"/>
      <c r="Y5436" s="618"/>
      <c r="Z5436" s="618"/>
      <c r="AC5436" s="619"/>
      <c r="AD5436" s="620"/>
      <c r="AJ5436" s="668"/>
      <c r="AO5436" s="612"/>
      <c r="AP5436" s="612"/>
      <c r="AY5436" s="623"/>
      <c r="BD5436" s="611"/>
      <c r="BG5436" s="624"/>
      <c r="BH5436" s="625"/>
      <c r="BI5436" s="672"/>
      <c r="BO5436" s="612"/>
      <c r="BY5436" s="669"/>
      <c r="CA5436" s="669"/>
    </row>
    <row r="5437" spans="3:79" s="610" customFormat="1">
      <c r="C5437" s="611"/>
      <c r="D5437" s="612"/>
      <c r="E5437" s="613"/>
      <c r="F5437" s="614"/>
      <c r="J5437" s="612"/>
      <c r="N5437" s="668"/>
      <c r="P5437" s="618"/>
      <c r="Q5437" s="618"/>
      <c r="R5437" s="618"/>
      <c r="S5437" s="618"/>
      <c r="T5437" s="618"/>
      <c r="U5437" s="618"/>
      <c r="V5437" s="618"/>
      <c r="W5437" s="618"/>
      <c r="X5437" s="618"/>
      <c r="Y5437" s="618"/>
      <c r="Z5437" s="618"/>
      <c r="AC5437" s="619"/>
      <c r="AD5437" s="620"/>
      <c r="AJ5437" s="668"/>
      <c r="AO5437" s="612"/>
      <c r="AP5437" s="612"/>
      <c r="AY5437" s="623"/>
      <c r="BD5437" s="611"/>
      <c r="BG5437" s="624"/>
      <c r="BH5437" s="625"/>
      <c r="BI5437" s="672"/>
      <c r="BO5437" s="612"/>
      <c r="BY5437" s="669"/>
      <c r="CA5437" s="669"/>
    </row>
    <row r="5438" spans="3:79" s="610" customFormat="1">
      <c r="C5438" s="611"/>
      <c r="D5438" s="612"/>
      <c r="E5438" s="613"/>
      <c r="F5438" s="614"/>
      <c r="J5438" s="612"/>
      <c r="N5438" s="668"/>
      <c r="P5438" s="618"/>
      <c r="Q5438" s="618"/>
      <c r="R5438" s="618"/>
      <c r="S5438" s="618"/>
      <c r="T5438" s="618"/>
      <c r="U5438" s="618"/>
      <c r="V5438" s="618"/>
      <c r="W5438" s="618"/>
      <c r="X5438" s="618"/>
      <c r="Y5438" s="618"/>
      <c r="Z5438" s="618"/>
      <c r="AC5438" s="619"/>
      <c r="AD5438" s="620"/>
      <c r="AJ5438" s="668"/>
      <c r="AO5438" s="612"/>
      <c r="AP5438" s="612"/>
      <c r="AY5438" s="623"/>
      <c r="BD5438" s="611"/>
      <c r="BG5438" s="624"/>
      <c r="BH5438" s="625"/>
      <c r="BI5438" s="672"/>
      <c r="BO5438" s="612"/>
      <c r="BY5438" s="669"/>
      <c r="CA5438" s="669"/>
    </row>
    <row r="5439" spans="3:79" s="610" customFormat="1">
      <c r="C5439" s="611"/>
      <c r="D5439" s="612"/>
      <c r="E5439" s="613"/>
      <c r="F5439" s="614"/>
      <c r="J5439" s="612"/>
      <c r="N5439" s="668"/>
      <c r="P5439" s="618"/>
      <c r="Q5439" s="618"/>
      <c r="R5439" s="618"/>
      <c r="S5439" s="618"/>
      <c r="T5439" s="618"/>
      <c r="U5439" s="618"/>
      <c r="V5439" s="618"/>
      <c r="W5439" s="618"/>
      <c r="X5439" s="618"/>
      <c r="Y5439" s="618"/>
      <c r="Z5439" s="618"/>
      <c r="AC5439" s="619"/>
      <c r="AD5439" s="620"/>
      <c r="AJ5439" s="668"/>
      <c r="AO5439" s="612"/>
      <c r="AP5439" s="612"/>
      <c r="AY5439" s="623"/>
      <c r="BD5439" s="611"/>
      <c r="BG5439" s="624"/>
      <c r="BH5439" s="625"/>
      <c r="BI5439" s="672"/>
      <c r="BO5439" s="612"/>
      <c r="BY5439" s="669"/>
      <c r="CA5439" s="669"/>
    </row>
    <row r="5440" spans="3:79" s="610" customFormat="1">
      <c r="C5440" s="611"/>
      <c r="D5440" s="612"/>
      <c r="E5440" s="613"/>
      <c r="F5440" s="614"/>
      <c r="J5440" s="612"/>
      <c r="N5440" s="668"/>
      <c r="P5440" s="618"/>
      <c r="Q5440" s="618"/>
      <c r="R5440" s="618"/>
      <c r="S5440" s="618"/>
      <c r="T5440" s="618"/>
      <c r="U5440" s="618"/>
      <c r="V5440" s="618"/>
      <c r="W5440" s="618"/>
      <c r="X5440" s="618"/>
      <c r="Y5440" s="618"/>
      <c r="Z5440" s="618"/>
      <c r="AC5440" s="619"/>
      <c r="AD5440" s="620"/>
      <c r="AJ5440" s="668"/>
      <c r="AO5440" s="612"/>
      <c r="AP5440" s="612"/>
      <c r="AY5440" s="623"/>
      <c r="BD5440" s="611"/>
      <c r="BG5440" s="624"/>
      <c r="BH5440" s="625"/>
      <c r="BI5440" s="672"/>
      <c r="BO5440" s="612"/>
      <c r="BY5440" s="669"/>
      <c r="CA5440" s="669"/>
    </row>
    <row r="5441" spans="3:79" s="610" customFormat="1">
      <c r="C5441" s="611"/>
      <c r="D5441" s="612"/>
      <c r="E5441" s="613"/>
      <c r="F5441" s="614"/>
      <c r="J5441" s="612"/>
      <c r="N5441" s="668"/>
      <c r="P5441" s="618"/>
      <c r="Q5441" s="618"/>
      <c r="R5441" s="618"/>
      <c r="S5441" s="618"/>
      <c r="T5441" s="618"/>
      <c r="U5441" s="618"/>
      <c r="V5441" s="618"/>
      <c r="W5441" s="618"/>
      <c r="X5441" s="618"/>
      <c r="Y5441" s="618"/>
      <c r="Z5441" s="618"/>
      <c r="AC5441" s="619"/>
      <c r="AD5441" s="620"/>
      <c r="AJ5441" s="668"/>
      <c r="AO5441" s="612"/>
      <c r="AP5441" s="612"/>
      <c r="AY5441" s="623"/>
      <c r="BD5441" s="611"/>
      <c r="BG5441" s="624"/>
      <c r="BH5441" s="625"/>
      <c r="BI5441" s="672"/>
      <c r="BO5441" s="612"/>
      <c r="BY5441" s="669"/>
      <c r="CA5441" s="669"/>
    </row>
    <row r="5442" spans="3:79" s="610" customFormat="1">
      <c r="C5442" s="611"/>
      <c r="D5442" s="612"/>
      <c r="E5442" s="613"/>
      <c r="F5442" s="614"/>
      <c r="J5442" s="612"/>
      <c r="N5442" s="668"/>
      <c r="P5442" s="618"/>
      <c r="Q5442" s="618"/>
      <c r="R5442" s="618"/>
      <c r="S5442" s="618"/>
      <c r="T5442" s="618"/>
      <c r="U5442" s="618"/>
      <c r="V5442" s="618"/>
      <c r="W5442" s="618"/>
      <c r="X5442" s="618"/>
      <c r="Y5442" s="618"/>
      <c r="Z5442" s="618"/>
      <c r="AC5442" s="619"/>
      <c r="AD5442" s="620"/>
      <c r="AJ5442" s="668"/>
      <c r="AO5442" s="612"/>
      <c r="AP5442" s="612"/>
      <c r="AY5442" s="623"/>
      <c r="BD5442" s="611"/>
      <c r="BG5442" s="624"/>
      <c r="BH5442" s="625"/>
      <c r="BI5442" s="672"/>
      <c r="BO5442" s="612"/>
      <c r="BY5442" s="669"/>
      <c r="CA5442" s="669"/>
    </row>
    <row r="5443" spans="3:79" s="610" customFormat="1">
      <c r="C5443" s="611"/>
      <c r="D5443" s="612"/>
      <c r="E5443" s="613"/>
      <c r="F5443" s="614"/>
      <c r="J5443" s="612"/>
      <c r="N5443" s="668"/>
      <c r="P5443" s="618"/>
      <c r="Q5443" s="618"/>
      <c r="R5443" s="618"/>
      <c r="S5443" s="618"/>
      <c r="T5443" s="618"/>
      <c r="U5443" s="618"/>
      <c r="V5443" s="618"/>
      <c r="W5443" s="618"/>
      <c r="X5443" s="618"/>
      <c r="Y5443" s="618"/>
      <c r="Z5443" s="618"/>
      <c r="AC5443" s="619"/>
      <c r="AD5443" s="620"/>
      <c r="AJ5443" s="668"/>
      <c r="AO5443" s="612"/>
      <c r="AP5443" s="612"/>
      <c r="AY5443" s="623"/>
      <c r="BD5443" s="611"/>
      <c r="BG5443" s="624"/>
      <c r="BH5443" s="625"/>
      <c r="BI5443" s="672"/>
      <c r="BO5443" s="612"/>
      <c r="BY5443" s="669"/>
      <c r="CA5443" s="669"/>
    </row>
    <row r="5444" spans="3:79" s="610" customFormat="1">
      <c r="C5444" s="611"/>
      <c r="D5444" s="612"/>
      <c r="E5444" s="613"/>
      <c r="F5444" s="614"/>
      <c r="J5444" s="612"/>
      <c r="N5444" s="668"/>
      <c r="P5444" s="618"/>
      <c r="Q5444" s="618"/>
      <c r="R5444" s="618"/>
      <c r="S5444" s="618"/>
      <c r="T5444" s="618"/>
      <c r="U5444" s="618"/>
      <c r="V5444" s="618"/>
      <c r="W5444" s="618"/>
      <c r="X5444" s="618"/>
      <c r="Y5444" s="618"/>
      <c r="Z5444" s="618"/>
      <c r="AC5444" s="619"/>
      <c r="AD5444" s="620"/>
      <c r="AJ5444" s="668"/>
      <c r="AO5444" s="612"/>
      <c r="AP5444" s="612"/>
      <c r="AY5444" s="623"/>
      <c r="BD5444" s="611"/>
      <c r="BG5444" s="624"/>
      <c r="BH5444" s="625"/>
      <c r="BI5444" s="672"/>
      <c r="BO5444" s="612"/>
      <c r="BY5444" s="669"/>
      <c r="CA5444" s="669"/>
    </row>
    <row r="5445" spans="3:79" s="610" customFormat="1">
      <c r="C5445" s="611"/>
      <c r="D5445" s="612"/>
      <c r="E5445" s="613"/>
      <c r="F5445" s="614"/>
      <c r="J5445" s="612"/>
      <c r="N5445" s="668"/>
      <c r="P5445" s="618"/>
      <c r="Q5445" s="618"/>
      <c r="R5445" s="618"/>
      <c r="S5445" s="618"/>
      <c r="T5445" s="618"/>
      <c r="U5445" s="618"/>
      <c r="V5445" s="618"/>
      <c r="W5445" s="618"/>
      <c r="X5445" s="618"/>
      <c r="Y5445" s="618"/>
      <c r="Z5445" s="618"/>
      <c r="AC5445" s="619"/>
      <c r="AD5445" s="620"/>
      <c r="AJ5445" s="668"/>
      <c r="AO5445" s="612"/>
      <c r="AP5445" s="612"/>
      <c r="AY5445" s="623"/>
      <c r="BD5445" s="611"/>
      <c r="BG5445" s="624"/>
      <c r="BH5445" s="625"/>
      <c r="BI5445" s="672"/>
      <c r="BO5445" s="612"/>
      <c r="BY5445" s="669"/>
      <c r="CA5445" s="669"/>
    </row>
    <row r="5446" spans="3:79" s="610" customFormat="1">
      <c r="C5446" s="611"/>
      <c r="D5446" s="612"/>
      <c r="E5446" s="613"/>
      <c r="F5446" s="614"/>
      <c r="J5446" s="612"/>
      <c r="N5446" s="668"/>
      <c r="P5446" s="618"/>
      <c r="Q5446" s="618"/>
      <c r="R5446" s="618"/>
      <c r="S5446" s="618"/>
      <c r="T5446" s="618"/>
      <c r="U5446" s="618"/>
      <c r="V5446" s="618"/>
      <c r="W5446" s="618"/>
      <c r="X5446" s="618"/>
      <c r="Y5446" s="618"/>
      <c r="Z5446" s="618"/>
      <c r="AC5446" s="619"/>
      <c r="AD5446" s="620"/>
      <c r="AJ5446" s="668"/>
      <c r="AO5446" s="612"/>
      <c r="AP5446" s="612"/>
      <c r="AY5446" s="623"/>
      <c r="BD5446" s="611"/>
      <c r="BG5446" s="624"/>
      <c r="BH5446" s="625"/>
      <c r="BI5446" s="672"/>
      <c r="BO5446" s="612"/>
      <c r="BY5446" s="669"/>
      <c r="CA5446" s="669"/>
    </row>
    <row r="5447" spans="3:79" s="610" customFormat="1">
      <c r="C5447" s="611"/>
      <c r="D5447" s="612"/>
      <c r="E5447" s="613"/>
      <c r="F5447" s="614"/>
      <c r="J5447" s="612"/>
      <c r="N5447" s="668"/>
      <c r="P5447" s="618"/>
      <c r="Q5447" s="618"/>
      <c r="R5447" s="618"/>
      <c r="S5447" s="618"/>
      <c r="T5447" s="618"/>
      <c r="U5447" s="618"/>
      <c r="V5447" s="618"/>
      <c r="W5447" s="618"/>
      <c r="X5447" s="618"/>
      <c r="Y5447" s="618"/>
      <c r="Z5447" s="618"/>
      <c r="AC5447" s="619"/>
      <c r="AD5447" s="620"/>
      <c r="AJ5447" s="668"/>
      <c r="AO5447" s="612"/>
      <c r="AP5447" s="612"/>
      <c r="AY5447" s="623"/>
      <c r="BD5447" s="611"/>
      <c r="BG5447" s="624"/>
      <c r="BH5447" s="625"/>
      <c r="BI5447" s="672"/>
      <c r="BO5447" s="612"/>
      <c r="BY5447" s="669"/>
      <c r="CA5447" s="669"/>
    </row>
    <row r="5448" spans="3:79" s="610" customFormat="1">
      <c r="C5448" s="611"/>
      <c r="D5448" s="612"/>
      <c r="E5448" s="613"/>
      <c r="F5448" s="614"/>
      <c r="J5448" s="612"/>
      <c r="N5448" s="668"/>
      <c r="P5448" s="618"/>
      <c r="Q5448" s="618"/>
      <c r="R5448" s="618"/>
      <c r="S5448" s="618"/>
      <c r="T5448" s="618"/>
      <c r="U5448" s="618"/>
      <c r="V5448" s="618"/>
      <c r="W5448" s="618"/>
      <c r="X5448" s="618"/>
      <c r="Y5448" s="618"/>
      <c r="Z5448" s="618"/>
      <c r="AC5448" s="619"/>
      <c r="AD5448" s="620"/>
      <c r="AJ5448" s="668"/>
      <c r="AO5448" s="612"/>
      <c r="AP5448" s="612"/>
      <c r="AY5448" s="623"/>
      <c r="BD5448" s="611"/>
      <c r="BG5448" s="624"/>
      <c r="BH5448" s="625"/>
      <c r="BI5448" s="672"/>
      <c r="BO5448" s="612"/>
      <c r="BY5448" s="669"/>
      <c r="CA5448" s="669"/>
    </row>
    <row r="5449" spans="3:79" s="610" customFormat="1">
      <c r="C5449" s="611"/>
      <c r="D5449" s="612"/>
      <c r="E5449" s="613"/>
      <c r="F5449" s="614"/>
      <c r="J5449" s="612"/>
      <c r="N5449" s="668"/>
      <c r="P5449" s="618"/>
      <c r="Q5449" s="618"/>
      <c r="R5449" s="618"/>
      <c r="S5449" s="618"/>
      <c r="T5449" s="618"/>
      <c r="U5449" s="618"/>
      <c r="V5449" s="618"/>
      <c r="W5449" s="618"/>
      <c r="X5449" s="618"/>
      <c r="Y5449" s="618"/>
      <c r="Z5449" s="618"/>
      <c r="AC5449" s="619"/>
      <c r="AD5449" s="620"/>
      <c r="AJ5449" s="668"/>
      <c r="AO5449" s="612"/>
      <c r="AP5449" s="612"/>
      <c r="AY5449" s="623"/>
      <c r="BD5449" s="611"/>
      <c r="BG5449" s="624"/>
      <c r="BH5449" s="625"/>
      <c r="BI5449" s="672"/>
      <c r="BO5449" s="612"/>
      <c r="BY5449" s="669"/>
      <c r="CA5449" s="669"/>
    </row>
    <row r="5450" spans="3:79" s="610" customFormat="1">
      <c r="C5450" s="611"/>
      <c r="D5450" s="612"/>
      <c r="E5450" s="613"/>
      <c r="F5450" s="614"/>
      <c r="J5450" s="612"/>
      <c r="N5450" s="668"/>
      <c r="P5450" s="618"/>
      <c r="Q5450" s="618"/>
      <c r="R5450" s="618"/>
      <c r="S5450" s="618"/>
      <c r="T5450" s="618"/>
      <c r="U5450" s="618"/>
      <c r="V5450" s="618"/>
      <c r="W5450" s="618"/>
      <c r="X5450" s="618"/>
      <c r="Y5450" s="618"/>
      <c r="Z5450" s="618"/>
      <c r="AC5450" s="619"/>
      <c r="AD5450" s="620"/>
      <c r="AJ5450" s="668"/>
      <c r="AO5450" s="612"/>
      <c r="AP5450" s="612"/>
      <c r="AY5450" s="623"/>
      <c r="BD5450" s="611"/>
      <c r="BG5450" s="624"/>
      <c r="BH5450" s="625"/>
      <c r="BI5450" s="672"/>
      <c r="BO5450" s="612"/>
      <c r="BY5450" s="669"/>
      <c r="CA5450" s="669"/>
    </row>
    <row r="5451" spans="3:79" s="610" customFormat="1">
      <c r="C5451" s="611"/>
      <c r="D5451" s="612"/>
      <c r="E5451" s="613"/>
      <c r="F5451" s="614"/>
      <c r="J5451" s="612"/>
      <c r="N5451" s="668"/>
      <c r="P5451" s="618"/>
      <c r="Q5451" s="618"/>
      <c r="R5451" s="618"/>
      <c r="S5451" s="618"/>
      <c r="T5451" s="618"/>
      <c r="U5451" s="618"/>
      <c r="V5451" s="618"/>
      <c r="W5451" s="618"/>
      <c r="X5451" s="618"/>
      <c r="Y5451" s="618"/>
      <c r="Z5451" s="618"/>
      <c r="AC5451" s="619"/>
      <c r="AD5451" s="620"/>
      <c r="AJ5451" s="668"/>
      <c r="AO5451" s="612"/>
      <c r="AP5451" s="612"/>
      <c r="AY5451" s="623"/>
      <c r="BD5451" s="611"/>
      <c r="BG5451" s="624"/>
      <c r="BH5451" s="625"/>
      <c r="BI5451" s="672"/>
      <c r="BO5451" s="612"/>
      <c r="BY5451" s="669"/>
      <c r="CA5451" s="669"/>
    </row>
    <row r="5452" spans="3:79" s="610" customFormat="1">
      <c r="C5452" s="611"/>
      <c r="D5452" s="612"/>
      <c r="E5452" s="613"/>
      <c r="F5452" s="614"/>
      <c r="J5452" s="612"/>
      <c r="N5452" s="668"/>
      <c r="P5452" s="618"/>
      <c r="Q5452" s="618"/>
      <c r="R5452" s="618"/>
      <c r="S5452" s="618"/>
      <c r="T5452" s="618"/>
      <c r="U5452" s="618"/>
      <c r="V5452" s="618"/>
      <c r="W5452" s="618"/>
      <c r="X5452" s="618"/>
      <c r="Y5452" s="618"/>
      <c r="Z5452" s="618"/>
      <c r="AC5452" s="619"/>
      <c r="AD5452" s="620"/>
      <c r="AJ5452" s="668"/>
      <c r="AO5452" s="612"/>
      <c r="AP5452" s="612"/>
      <c r="AY5452" s="623"/>
      <c r="BD5452" s="611"/>
      <c r="BG5452" s="624"/>
      <c r="BH5452" s="625"/>
      <c r="BI5452" s="672"/>
      <c r="BO5452" s="612"/>
      <c r="BY5452" s="669"/>
      <c r="CA5452" s="669"/>
    </row>
    <row r="5453" spans="3:79" s="610" customFormat="1">
      <c r="C5453" s="611"/>
      <c r="D5453" s="612"/>
      <c r="E5453" s="613"/>
      <c r="F5453" s="614"/>
      <c r="J5453" s="612"/>
      <c r="N5453" s="668"/>
      <c r="P5453" s="618"/>
      <c r="Q5453" s="618"/>
      <c r="R5453" s="618"/>
      <c r="S5453" s="618"/>
      <c r="T5453" s="618"/>
      <c r="U5453" s="618"/>
      <c r="V5453" s="618"/>
      <c r="W5453" s="618"/>
      <c r="X5453" s="618"/>
      <c r="Y5453" s="618"/>
      <c r="Z5453" s="618"/>
      <c r="AC5453" s="619"/>
      <c r="AD5453" s="620"/>
      <c r="AJ5453" s="668"/>
      <c r="AO5453" s="612"/>
      <c r="AP5453" s="612"/>
      <c r="AY5453" s="623"/>
      <c r="BD5453" s="611"/>
      <c r="BG5453" s="624"/>
      <c r="BH5453" s="625"/>
      <c r="BI5453" s="672"/>
      <c r="BO5453" s="612"/>
      <c r="BY5453" s="669"/>
      <c r="CA5453" s="669"/>
    </row>
    <row r="5454" spans="3:79" s="610" customFormat="1">
      <c r="C5454" s="611"/>
      <c r="D5454" s="612"/>
      <c r="E5454" s="613"/>
      <c r="F5454" s="614"/>
      <c r="J5454" s="612"/>
      <c r="N5454" s="668"/>
      <c r="P5454" s="618"/>
      <c r="Q5454" s="618"/>
      <c r="R5454" s="618"/>
      <c r="S5454" s="618"/>
      <c r="T5454" s="618"/>
      <c r="U5454" s="618"/>
      <c r="V5454" s="618"/>
      <c r="W5454" s="618"/>
      <c r="X5454" s="618"/>
      <c r="Y5454" s="618"/>
      <c r="Z5454" s="618"/>
      <c r="AC5454" s="619"/>
      <c r="AD5454" s="620"/>
      <c r="AJ5454" s="668"/>
      <c r="AO5454" s="612"/>
      <c r="AP5454" s="612"/>
      <c r="AY5454" s="623"/>
      <c r="BD5454" s="611"/>
      <c r="BG5454" s="624"/>
      <c r="BH5454" s="625"/>
      <c r="BI5454" s="672"/>
      <c r="BO5454" s="612"/>
      <c r="BY5454" s="669"/>
      <c r="CA5454" s="669"/>
    </row>
    <row r="5455" spans="3:79" s="610" customFormat="1">
      <c r="C5455" s="611"/>
      <c r="D5455" s="612"/>
      <c r="E5455" s="613"/>
      <c r="F5455" s="614"/>
      <c r="J5455" s="612"/>
      <c r="N5455" s="668"/>
      <c r="P5455" s="618"/>
      <c r="Q5455" s="618"/>
      <c r="R5455" s="618"/>
      <c r="S5455" s="618"/>
      <c r="T5455" s="618"/>
      <c r="U5455" s="618"/>
      <c r="V5455" s="618"/>
      <c r="W5455" s="618"/>
      <c r="X5455" s="618"/>
      <c r="Y5455" s="618"/>
      <c r="Z5455" s="618"/>
      <c r="AC5455" s="619"/>
      <c r="AD5455" s="620"/>
      <c r="AJ5455" s="668"/>
      <c r="AO5455" s="612"/>
      <c r="AP5455" s="612"/>
      <c r="AY5455" s="623"/>
      <c r="BD5455" s="611"/>
      <c r="BG5455" s="624"/>
      <c r="BH5455" s="625"/>
      <c r="BI5455" s="672"/>
      <c r="BO5455" s="612"/>
      <c r="BY5455" s="669"/>
      <c r="CA5455" s="669"/>
    </row>
    <row r="5456" spans="3:79" s="610" customFormat="1">
      <c r="C5456" s="611"/>
      <c r="D5456" s="612"/>
      <c r="E5456" s="613"/>
      <c r="F5456" s="614"/>
      <c r="J5456" s="612"/>
      <c r="N5456" s="668"/>
      <c r="P5456" s="618"/>
      <c r="Q5456" s="618"/>
      <c r="R5456" s="618"/>
      <c r="S5456" s="618"/>
      <c r="T5456" s="618"/>
      <c r="U5456" s="618"/>
      <c r="V5456" s="618"/>
      <c r="W5456" s="618"/>
      <c r="X5456" s="618"/>
      <c r="Y5456" s="618"/>
      <c r="Z5456" s="618"/>
      <c r="AC5456" s="619"/>
      <c r="AD5456" s="620"/>
      <c r="AJ5456" s="668"/>
      <c r="AO5456" s="612"/>
      <c r="AP5456" s="612"/>
      <c r="AY5456" s="623"/>
      <c r="BD5456" s="611"/>
      <c r="BG5456" s="624"/>
      <c r="BH5456" s="625"/>
      <c r="BI5456" s="672"/>
      <c r="BO5456" s="612"/>
      <c r="BY5456" s="669"/>
      <c r="CA5456" s="669"/>
    </row>
    <row r="5457" spans="3:79" s="610" customFormat="1">
      <c r="C5457" s="611"/>
      <c r="D5457" s="612"/>
      <c r="E5457" s="613"/>
      <c r="F5457" s="614"/>
      <c r="J5457" s="612"/>
      <c r="N5457" s="668"/>
      <c r="P5457" s="618"/>
      <c r="Q5457" s="618"/>
      <c r="R5457" s="618"/>
      <c r="S5457" s="618"/>
      <c r="T5457" s="618"/>
      <c r="U5457" s="618"/>
      <c r="V5457" s="618"/>
      <c r="W5457" s="618"/>
      <c r="X5457" s="618"/>
      <c r="Y5457" s="618"/>
      <c r="Z5457" s="618"/>
      <c r="AC5457" s="619"/>
      <c r="AD5457" s="620"/>
      <c r="AJ5457" s="668"/>
      <c r="AO5457" s="612"/>
      <c r="AP5457" s="612"/>
      <c r="AY5457" s="623"/>
      <c r="BD5457" s="611"/>
      <c r="BG5457" s="624"/>
      <c r="BH5457" s="625"/>
      <c r="BI5457" s="672"/>
      <c r="BO5457" s="612"/>
      <c r="BY5457" s="669"/>
      <c r="CA5457" s="669"/>
    </row>
    <row r="5458" spans="3:79" s="610" customFormat="1">
      <c r="C5458" s="611"/>
      <c r="D5458" s="612"/>
      <c r="E5458" s="613"/>
      <c r="F5458" s="614"/>
      <c r="J5458" s="612"/>
      <c r="N5458" s="668"/>
      <c r="P5458" s="618"/>
      <c r="Q5458" s="618"/>
      <c r="R5458" s="618"/>
      <c r="S5458" s="618"/>
      <c r="T5458" s="618"/>
      <c r="U5458" s="618"/>
      <c r="V5458" s="618"/>
      <c r="W5458" s="618"/>
      <c r="X5458" s="618"/>
      <c r="Y5458" s="618"/>
      <c r="Z5458" s="618"/>
      <c r="AC5458" s="619"/>
      <c r="AD5458" s="620"/>
      <c r="AJ5458" s="668"/>
      <c r="AO5458" s="612"/>
      <c r="AP5458" s="612"/>
      <c r="AY5458" s="623"/>
      <c r="BD5458" s="611"/>
      <c r="BG5458" s="624"/>
      <c r="BH5458" s="625"/>
      <c r="BI5458" s="672"/>
      <c r="BO5458" s="612"/>
      <c r="BY5458" s="669"/>
      <c r="CA5458" s="669"/>
    </row>
    <row r="5459" spans="3:79" s="610" customFormat="1">
      <c r="C5459" s="611"/>
      <c r="D5459" s="612"/>
      <c r="E5459" s="613"/>
      <c r="F5459" s="614"/>
      <c r="J5459" s="612"/>
      <c r="N5459" s="668"/>
      <c r="P5459" s="618"/>
      <c r="Q5459" s="618"/>
      <c r="R5459" s="618"/>
      <c r="S5459" s="618"/>
      <c r="T5459" s="618"/>
      <c r="U5459" s="618"/>
      <c r="V5459" s="618"/>
      <c r="W5459" s="618"/>
      <c r="X5459" s="618"/>
      <c r="Y5459" s="618"/>
      <c r="Z5459" s="618"/>
      <c r="AC5459" s="619"/>
      <c r="AD5459" s="620"/>
      <c r="AJ5459" s="668"/>
      <c r="AO5459" s="612"/>
      <c r="AP5459" s="612"/>
      <c r="AY5459" s="623"/>
      <c r="BD5459" s="611"/>
      <c r="BG5459" s="624"/>
      <c r="BH5459" s="625"/>
      <c r="BI5459" s="672"/>
      <c r="BO5459" s="612"/>
      <c r="BY5459" s="669"/>
      <c r="CA5459" s="669"/>
    </row>
    <row r="5460" spans="3:79" s="610" customFormat="1">
      <c r="C5460" s="611"/>
      <c r="D5460" s="612"/>
      <c r="E5460" s="613"/>
      <c r="F5460" s="614"/>
      <c r="J5460" s="612"/>
      <c r="N5460" s="668"/>
      <c r="P5460" s="618"/>
      <c r="Q5460" s="618"/>
      <c r="R5460" s="618"/>
      <c r="S5460" s="618"/>
      <c r="T5460" s="618"/>
      <c r="U5460" s="618"/>
      <c r="V5460" s="618"/>
      <c r="W5460" s="618"/>
      <c r="X5460" s="618"/>
      <c r="Y5460" s="618"/>
      <c r="Z5460" s="618"/>
      <c r="AC5460" s="619"/>
      <c r="AD5460" s="620"/>
      <c r="AJ5460" s="668"/>
      <c r="AO5460" s="612"/>
      <c r="AP5460" s="612"/>
      <c r="AY5460" s="623"/>
      <c r="BD5460" s="611"/>
      <c r="BG5460" s="624"/>
      <c r="BH5460" s="625"/>
      <c r="BI5460" s="672"/>
      <c r="BO5460" s="612"/>
      <c r="BY5460" s="669"/>
      <c r="CA5460" s="669"/>
    </row>
    <row r="5461" spans="3:79" s="610" customFormat="1">
      <c r="C5461" s="611"/>
      <c r="D5461" s="612"/>
      <c r="E5461" s="613"/>
      <c r="F5461" s="614"/>
      <c r="J5461" s="612"/>
      <c r="N5461" s="668"/>
      <c r="P5461" s="618"/>
      <c r="Q5461" s="618"/>
      <c r="R5461" s="618"/>
      <c r="S5461" s="618"/>
      <c r="T5461" s="618"/>
      <c r="U5461" s="618"/>
      <c r="V5461" s="618"/>
      <c r="W5461" s="618"/>
      <c r="X5461" s="618"/>
      <c r="Y5461" s="618"/>
      <c r="Z5461" s="618"/>
      <c r="AC5461" s="619"/>
      <c r="AD5461" s="620"/>
      <c r="AJ5461" s="668"/>
      <c r="AO5461" s="612"/>
      <c r="AP5461" s="612"/>
      <c r="AY5461" s="623"/>
      <c r="BD5461" s="611"/>
      <c r="BG5461" s="624"/>
      <c r="BH5461" s="625"/>
      <c r="BI5461" s="672"/>
      <c r="BO5461" s="612"/>
      <c r="BY5461" s="669"/>
      <c r="CA5461" s="669"/>
    </row>
    <row r="5462" spans="3:79" s="610" customFormat="1">
      <c r="C5462" s="611"/>
      <c r="D5462" s="612"/>
      <c r="E5462" s="613"/>
      <c r="F5462" s="614"/>
      <c r="J5462" s="612"/>
      <c r="N5462" s="668"/>
      <c r="P5462" s="618"/>
      <c r="Q5462" s="618"/>
      <c r="R5462" s="618"/>
      <c r="S5462" s="618"/>
      <c r="T5462" s="618"/>
      <c r="U5462" s="618"/>
      <c r="V5462" s="618"/>
      <c r="W5462" s="618"/>
      <c r="X5462" s="618"/>
      <c r="Y5462" s="618"/>
      <c r="Z5462" s="618"/>
      <c r="AC5462" s="619"/>
      <c r="AD5462" s="620"/>
      <c r="AJ5462" s="668"/>
      <c r="AO5462" s="612"/>
      <c r="AP5462" s="612"/>
      <c r="AY5462" s="623"/>
      <c r="BD5462" s="611"/>
      <c r="BG5462" s="624"/>
      <c r="BH5462" s="625"/>
      <c r="BI5462" s="672"/>
      <c r="BO5462" s="612"/>
      <c r="BY5462" s="669"/>
      <c r="CA5462" s="669"/>
    </row>
    <row r="5463" spans="3:79" s="610" customFormat="1">
      <c r="C5463" s="611"/>
      <c r="D5463" s="612"/>
      <c r="E5463" s="613"/>
      <c r="F5463" s="614"/>
      <c r="J5463" s="612"/>
      <c r="N5463" s="668"/>
      <c r="P5463" s="618"/>
      <c r="Q5463" s="618"/>
      <c r="R5463" s="618"/>
      <c r="S5463" s="618"/>
      <c r="T5463" s="618"/>
      <c r="U5463" s="618"/>
      <c r="V5463" s="618"/>
      <c r="W5463" s="618"/>
      <c r="X5463" s="618"/>
      <c r="Y5463" s="618"/>
      <c r="Z5463" s="618"/>
      <c r="AC5463" s="619"/>
      <c r="AD5463" s="620"/>
      <c r="AJ5463" s="668"/>
      <c r="AO5463" s="612"/>
      <c r="AP5463" s="612"/>
      <c r="AY5463" s="623"/>
      <c r="BD5463" s="611"/>
      <c r="BG5463" s="624"/>
      <c r="BH5463" s="625"/>
      <c r="BI5463" s="672"/>
      <c r="BO5463" s="612"/>
      <c r="BY5463" s="669"/>
      <c r="CA5463" s="669"/>
    </row>
    <row r="5464" spans="3:79" s="610" customFormat="1">
      <c r="C5464" s="611"/>
      <c r="D5464" s="612"/>
      <c r="E5464" s="613"/>
      <c r="F5464" s="614"/>
      <c r="J5464" s="612"/>
      <c r="N5464" s="668"/>
      <c r="P5464" s="618"/>
      <c r="Q5464" s="618"/>
      <c r="R5464" s="618"/>
      <c r="S5464" s="618"/>
      <c r="T5464" s="618"/>
      <c r="U5464" s="618"/>
      <c r="V5464" s="618"/>
      <c r="W5464" s="618"/>
      <c r="X5464" s="618"/>
      <c r="Y5464" s="618"/>
      <c r="Z5464" s="618"/>
      <c r="AC5464" s="619"/>
      <c r="AD5464" s="620"/>
      <c r="AJ5464" s="668"/>
      <c r="AO5464" s="612"/>
      <c r="AP5464" s="612"/>
      <c r="AY5464" s="623"/>
      <c r="BD5464" s="611"/>
      <c r="BG5464" s="624"/>
      <c r="BH5464" s="625"/>
      <c r="BI5464" s="672"/>
      <c r="BO5464" s="612"/>
      <c r="BY5464" s="669"/>
      <c r="CA5464" s="669"/>
    </row>
    <row r="5465" spans="3:79" s="610" customFormat="1">
      <c r="C5465" s="611"/>
      <c r="D5465" s="612"/>
      <c r="E5465" s="613"/>
      <c r="F5465" s="614"/>
      <c r="J5465" s="612"/>
      <c r="N5465" s="668"/>
      <c r="P5465" s="618"/>
      <c r="Q5465" s="618"/>
      <c r="R5465" s="618"/>
      <c r="S5465" s="618"/>
      <c r="T5465" s="618"/>
      <c r="U5465" s="618"/>
      <c r="V5465" s="618"/>
      <c r="W5465" s="618"/>
      <c r="X5465" s="618"/>
      <c r="Y5465" s="618"/>
      <c r="Z5465" s="618"/>
      <c r="AC5465" s="619"/>
      <c r="AD5465" s="620"/>
      <c r="AJ5465" s="668"/>
      <c r="AO5465" s="612"/>
      <c r="AP5465" s="612"/>
      <c r="AY5465" s="623"/>
      <c r="BD5465" s="611"/>
      <c r="BG5465" s="624"/>
      <c r="BH5465" s="625"/>
      <c r="BI5465" s="672"/>
      <c r="BO5465" s="612"/>
      <c r="BY5465" s="669"/>
      <c r="CA5465" s="669"/>
    </row>
    <row r="5466" spans="3:79" s="610" customFormat="1">
      <c r="C5466" s="611"/>
      <c r="D5466" s="612"/>
      <c r="E5466" s="613"/>
      <c r="F5466" s="614"/>
      <c r="J5466" s="612"/>
      <c r="N5466" s="668"/>
      <c r="P5466" s="618"/>
      <c r="Q5466" s="618"/>
      <c r="R5466" s="618"/>
      <c r="S5466" s="618"/>
      <c r="T5466" s="618"/>
      <c r="U5466" s="618"/>
      <c r="V5466" s="618"/>
      <c r="W5466" s="618"/>
      <c r="X5466" s="618"/>
      <c r="Y5466" s="618"/>
      <c r="Z5466" s="618"/>
      <c r="AC5466" s="619"/>
      <c r="AD5466" s="620"/>
      <c r="AJ5466" s="668"/>
      <c r="AO5466" s="612"/>
      <c r="AP5466" s="612"/>
      <c r="AY5466" s="623"/>
      <c r="BD5466" s="611"/>
      <c r="BG5466" s="624"/>
      <c r="BH5466" s="625"/>
      <c r="BI5466" s="672"/>
      <c r="BO5466" s="612"/>
      <c r="BY5466" s="669"/>
      <c r="CA5466" s="669"/>
    </row>
    <row r="5467" spans="3:79" s="610" customFormat="1">
      <c r="C5467" s="611"/>
      <c r="D5467" s="612"/>
      <c r="E5467" s="613"/>
      <c r="F5467" s="614"/>
      <c r="J5467" s="612"/>
      <c r="N5467" s="668"/>
      <c r="P5467" s="618"/>
      <c r="Q5467" s="618"/>
      <c r="R5467" s="618"/>
      <c r="S5467" s="618"/>
      <c r="T5467" s="618"/>
      <c r="U5467" s="618"/>
      <c r="V5467" s="618"/>
      <c r="W5467" s="618"/>
      <c r="X5467" s="618"/>
      <c r="Y5467" s="618"/>
      <c r="Z5467" s="618"/>
      <c r="AC5467" s="619"/>
      <c r="AD5467" s="620"/>
      <c r="AJ5467" s="668"/>
      <c r="AO5467" s="612"/>
      <c r="AP5467" s="612"/>
      <c r="AY5467" s="623"/>
      <c r="BD5467" s="611"/>
      <c r="BG5467" s="624"/>
      <c r="BH5467" s="625"/>
      <c r="BI5467" s="672"/>
      <c r="BO5467" s="612"/>
      <c r="BY5467" s="669"/>
      <c r="CA5467" s="669"/>
    </row>
    <row r="5468" spans="3:79" s="610" customFormat="1">
      <c r="C5468" s="611"/>
      <c r="D5468" s="612"/>
      <c r="E5468" s="613"/>
      <c r="F5468" s="614"/>
      <c r="J5468" s="612"/>
      <c r="N5468" s="668"/>
      <c r="P5468" s="618"/>
      <c r="Q5468" s="618"/>
      <c r="R5468" s="618"/>
      <c r="S5468" s="618"/>
      <c r="T5468" s="618"/>
      <c r="U5468" s="618"/>
      <c r="V5468" s="618"/>
      <c r="W5468" s="618"/>
      <c r="X5468" s="618"/>
      <c r="Y5468" s="618"/>
      <c r="Z5468" s="618"/>
      <c r="AC5468" s="619"/>
      <c r="AD5468" s="620"/>
      <c r="AJ5468" s="668"/>
      <c r="AO5468" s="612"/>
      <c r="AP5468" s="612"/>
      <c r="AY5468" s="623"/>
      <c r="BD5468" s="611"/>
      <c r="BG5468" s="624"/>
      <c r="BH5468" s="625"/>
      <c r="BI5468" s="672"/>
      <c r="BO5468" s="612"/>
      <c r="BY5468" s="669"/>
      <c r="CA5468" s="669"/>
    </row>
    <row r="5469" spans="3:79" s="610" customFormat="1">
      <c r="C5469" s="611"/>
      <c r="D5469" s="612"/>
      <c r="E5469" s="613"/>
      <c r="F5469" s="614"/>
      <c r="J5469" s="612"/>
      <c r="N5469" s="668"/>
      <c r="P5469" s="618"/>
      <c r="Q5469" s="618"/>
      <c r="R5469" s="618"/>
      <c r="S5469" s="618"/>
      <c r="T5469" s="618"/>
      <c r="U5469" s="618"/>
      <c r="V5469" s="618"/>
      <c r="W5469" s="618"/>
      <c r="X5469" s="618"/>
      <c r="Y5469" s="618"/>
      <c r="Z5469" s="618"/>
      <c r="AC5469" s="619"/>
      <c r="AD5469" s="620"/>
      <c r="AJ5469" s="668"/>
      <c r="AO5469" s="612"/>
      <c r="AP5469" s="612"/>
      <c r="AY5469" s="623"/>
      <c r="BD5469" s="611"/>
      <c r="BG5469" s="624"/>
      <c r="BH5469" s="625"/>
      <c r="BI5469" s="672"/>
      <c r="BO5469" s="612"/>
      <c r="BY5469" s="669"/>
      <c r="CA5469" s="669"/>
    </row>
    <row r="5470" spans="3:79" s="610" customFormat="1">
      <c r="C5470" s="611"/>
      <c r="D5470" s="612"/>
      <c r="E5470" s="613"/>
      <c r="F5470" s="614"/>
      <c r="J5470" s="612"/>
      <c r="N5470" s="668"/>
      <c r="P5470" s="618"/>
      <c r="Q5470" s="618"/>
      <c r="R5470" s="618"/>
      <c r="S5470" s="618"/>
      <c r="T5470" s="618"/>
      <c r="U5470" s="618"/>
      <c r="V5470" s="618"/>
      <c r="W5470" s="618"/>
      <c r="X5470" s="618"/>
      <c r="Y5470" s="618"/>
      <c r="Z5470" s="618"/>
      <c r="AC5470" s="619"/>
      <c r="AD5470" s="620"/>
      <c r="AJ5470" s="668"/>
      <c r="AO5470" s="612"/>
      <c r="AP5470" s="612"/>
      <c r="AY5470" s="623"/>
      <c r="BD5470" s="611"/>
      <c r="BG5470" s="624"/>
      <c r="BH5470" s="625"/>
      <c r="BI5470" s="672"/>
      <c r="BO5470" s="612"/>
      <c r="BY5470" s="669"/>
      <c r="CA5470" s="669"/>
    </row>
    <row r="5471" spans="3:79" s="610" customFormat="1">
      <c r="C5471" s="611"/>
      <c r="D5471" s="612"/>
      <c r="E5471" s="613"/>
      <c r="F5471" s="614"/>
      <c r="J5471" s="612"/>
      <c r="N5471" s="668"/>
      <c r="P5471" s="618"/>
      <c r="Q5471" s="618"/>
      <c r="R5471" s="618"/>
      <c r="S5471" s="618"/>
      <c r="T5471" s="618"/>
      <c r="U5471" s="618"/>
      <c r="V5471" s="618"/>
      <c r="W5471" s="618"/>
      <c r="X5471" s="618"/>
      <c r="Y5471" s="618"/>
      <c r="Z5471" s="618"/>
      <c r="AC5471" s="619"/>
      <c r="AD5471" s="620"/>
      <c r="AJ5471" s="668"/>
      <c r="AO5471" s="612"/>
      <c r="AP5471" s="612"/>
      <c r="AY5471" s="623"/>
      <c r="BD5471" s="611"/>
      <c r="BG5471" s="624"/>
      <c r="BH5471" s="625"/>
      <c r="BI5471" s="672"/>
      <c r="BO5471" s="612"/>
      <c r="BY5471" s="669"/>
      <c r="CA5471" s="669"/>
    </row>
    <row r="5472" spans="3:79" s="610" customFormat="1">
      <c r="C5472" s="611"/>
      <c r="D5472" s="612"/>
      <c r="E5472" s="613"/>
      <c r="F5472" s="614"/>
      <c r="J5472" s="612"/>
      <c r="N5472" s="668"/>
      <c r="P5472" s="618"/>
      <c r="Q5472" s="618"/>
      <c r="R5472" s="618"/>
      <c r="S5472" s="618"/>
      <c r="T5472" s="618"/>
      <c r="U5472" s="618"/>
      <c r="V5472" s="618"/>
      <c r="W5472" s="618"/>
      <c r="X5472" s="618"/>
      <c r="Y5472" s="618"/>
      <c r="Z5472" s="618"/>
      <c r="AC5472" s="619"/>
      <c r="AD5472" s="620"/>
      <c r="AJ5472" s="668"/>
      <c r="AO5472" s="612"/>
      <c r="AP5472" s="612"/>
      <c r="AY5472" s="623"/>
      <c r="BD5472" s="611"/>
      <c r="BG5472" s="624"/>
      <c r="BH5472" s="625"/>
      <c r="BI5472" s="672"/>
      <c r="BO5472" s="612"/>
      <c r="BY5472" s="669"/>
      <c r="CA5472" s="669"/>
    </row>
    <row r="5473" spans="3:79" s="610" customFormat="1">
      <c r="C5473" s="611"/>
      <c r="D5473" s="612"/>
      <c r="E5473" s="613"/>
      <c r="F5473" s="614"/>
      <c r="J5473" s="612"/>
      <c r="N5473" s="668"/>
      <c r="P5473" s="618"/>
      <c r="Q5473" s="618"/>
      <c r="R5473" s="618"/>
      <c r="S5473" s="618"/>
      <c r="T5473" s="618"/>
      <c r="U5473" s="618"/>
      <c r="V5473" s="618"/>
      <c r="W5473" s="618"/>
      <c r="X5473" s="618"/>
      <c r="Y5473" s="618"/>
      <c r="Z5473" s="618"/>
      <c r="AC5473" s="619"/>
      <c r="AD5473" s="620"/>
      <c r="AJ5473" s="668"/>
      <c r="AO5473" s="612"/>
      <c r="AP5473" s="612"/>
      <c r="AY5473" s="623"/>
      <c r="BD5473" s="611"/>
      <c r="BG5473" s="624"/>
      <c r="BH5473" s="625"/>
      <c r="BI5473" s="672"/>
      <c r="BO5473" s="612"/>
      <c r="BY5473" s="669"/>
      <c r="CA5473" s="669"/>
    </row>
    <row r="5474" spans="3:79" s="610" customFormat="1">
      <c r="C5474" s="611"/>
      <c r="D5474" s="612"/>
      <c r="E5474" s="613"/>
      <c r="F5474" s="614"/>
      <c r="J5474" s="612"/>
      <c r="N5474" s="668"/>
      <c r="P5474" s="618"/>
      <c r="Q5474" s="618"/>
      <c r="R5474" s="618"/>
      <c r="S5474" s="618"/>
      <c r="T5474" s="618"/>
      <c r="U5474" s="618"/>
      <c r="V5474" s="618"/>
      <c r="W5474" s="618"/>
      <c r="X5474" s="618"/>
      <c r="Y5474" s="618"/>
      <c r="Z5474" s="618"/>
      <c r="AC5474" s="619"/>
      <c r="AD5474" s="620"/>
      <c r="AJ5474" s="668"/>
      <c r="AO5474" s="612"/>
      <c r="AP5474" s="612"/>
      <c r="AY5474" s="623"/>
      <c r="BD5474" s="611"/>
      <c r="BG5474" s="624"/>
      <c r="BH5474" s="625"/>
      <c r="BI5474" s="672"/>
      <c r="BO5474" s="612"/>
      <c r="BY5474" s="669"/>
      <c r="CA5474" s="669"/>
    </row>
    <row r="5475" spans="3:79" s="610" customFormat="1">
      <c r="C5475" s="611"/>
      <c r="D5475" s="612"/>
      <c r="E5475" s="613"/>
      <c r="F5475" s="614"/>
      <c r="J5475" s="612"/>
      <c r="N5475" s="668"/>
      <c r="P5475" s="618"/>
      <c r="Q5475" s="618"/>
      <c r="R5475" s="618"/>
      <c r="S5475" s="618"/>
      <c r="T5475" s="618"/>
      <c r="U5475" s="618"/>
      <c r="V5475" s="618"/>
      <c r="W5475" s="618"/>
      <c r="X5475" s="618"/>
      <c r="Y5475" s="618"/>
      <c r="Z5475" s="618"/>
      <c r="AC5475" s="619"/>
      <c r="AD5475" s="620"/>
      <c r="AJ5475" s="668"/>
      <c r="AO5475" s="612"/>
      <c r="AP5475" s="612"/>
      <c r="AY5475" s="623"/>
      <c r="BD5475" s="611"/>
      <c r="BG5475" s="624"/>
      <c r="BH5475" s="625"/>
      <c r="BI5475" s="672"/>
      <c r="BO5475" s="612"/>
      <c r="BY5475" s="669"/>
      <c r="CA5475" s="669"/>
    </row>
    <row r="5476" spans="3:79" s="610" customFormat="1">
      <c r="C5476" s="611"/>
      <c r="D5476" s="612"/>
      <c r="E5476" s="613"/>
      <c r="F5476" s="614"/>
      <c r="J5476" s="612"/>
      <c r="N5476" s="668"/>
      <c r="P5476" s="618"/>
      <c r="Q5476" s="618"/>
      <c r="R5476" s="618"/>
      <c r="S5476" s="618"/>
      <c r="T5476" s="618"/>
      <c r="U5476" s="618"/>
      <c r="V5476" s="618"/>
      <c r="W5476" s="618"/>
      <c r="X5476" s="618"/>
      <c r="Y5476" s="618"/>
      <c r="Z5476" s="618"/>
      <c r="AC5476" s="619"/>
      <c r="AD5476" s="620"/>
      <c r="AJ5476" s="668"/>
      <c r="AO5476" s="612"/>
      <c r="AP5476" s="612"/>
      <c r="AY5476" s="623"/>
      <c r="BD5476" s="611"/>
      <c r="BG5476" s="624"/>
      <c r="BH5476" s="625"/>
      <c r="BI5476" s="672"/>
      <c r="BO5476" s="612"/>
      <c r="BY5476" s="669"/>
      <c r="CA5476" s="669"/>
    </row>
    <row r="5477" spans="3:79" s="610" customFormat="1">
      <c r="C5477" s="611"/>
      <c r="D5477" s="612"/>
      <c r="E5477" s="613"/>
      <c r="F5477" s="614"/>
      <c r="J5477" s="612"/>
      <c r="N5477" s="668"/>
      <c r="P5477" s="618"/>
      <c r="Q5477" s="618"/>
      <c r="R5477" s="618"/>
      <c r="S5477" s="618"/>
      <c r="T5477" s="618"/>
      <c r="U5477" s="618"/>
      <c r="V5477" s="618"/>
      <c r="W5477" s="618"/>
      <c r="X5477" s="618"/>
      <c r="Y5477" s="618"/>
      <c r="Z5477" s="618"/>
      <c r="AC5477" s="619"/>
      <c r="AD5477" s="620"/>
      <c r="AJ5477" s="668"/>
      <c r="AO5477" s="612"/>
      <c r="AP5477" s="612"/>
      <c r="AY5477" s="623"/>
      <c r="BD5477" s="611"/>
      <c r="BG5477" s="624"/>
      <c r="BH5477" s="625"/>
      <c r="BI5477" s="672"/>
      <c r="BO5477" s="612"/>
      <c r="BY5477" s="669"/>
      <c r="CA5477" s="669"/>
    </row>
    <row r="5478" spans="3:79" s="610" customFormat="1">
      <c r="C5478" s="611"/>
      <c r="D5478" s="612"/>
      <c r="E5478" s="613"/>
      <c r="F5478" s="614"/>
      <c r="J5478" s="612"/>
      <c r="N5478" s="668"/>
      <c r="P5478" s="618"/>
      <c r="Q5478" s="618"/>
      <c r="R5478" s="618"/>
      <c r="S5478" s="618"/>
      <c r="T5478" s="618"/>
      <c r="U5478" s="618"/>
      <c r="V5478" s="618"/>
      <c r="W5478" s="618"/>
      <c r="X5478" s="618"/>
      <c r="Y5478" s="618"/>
      <c r="Z5478" s="618"/>
      <c r="AC5478" s="619"/>
      <c r="AD5478" s="620"/>
      <c r="AJ5478" s="668"/>
      <c r="AO5478" s="612"/>
      <c r="AP5478" s="612"/>
      <c r="AY5478" s="623"/>
      <c r="BD5478" s="611"/>
      <c r="BG5478" s="624"/>
      <c r="BH5478" s="625"/>
      <c r="BI5478" s="672"/>
      <c r="BO5478" s="612"/>
      <c r="BY5478" s="669"/>
      <c r="CA5478" s="669"/>
    </row>
    <row r="5479" spans="3:79" s="610" customFormat="1">
      <c r="C5479" s="611"/>
      <c r="D5479" s="612"/>
      <c r="E5479" s="613"/>
      <c r="F5479" s="614"/>
      <c r="J5479" s="612"/>
      <c r="N5479" s="668"/>
      <c r="P5479" s="618"/>
      <c r="Q5479" s="618"/>
      <c r="R5479" s="618"/>
      <c r="S5479" s="618"/>
      <c r="T5479" s="618"/>
      <c r="U5479" s="618"/>
      <c r="V5479" s="618"/>
      <c r="W5479" s="618"/>
      <c r="X5479" s="618"/>
      <c r="Y5479" s="618"/>
      <c r="Z5479" s="618"/>
      <c r="AC5479" s="619"/>
      <c r="AD5479" s="620"/>
      <c r="AJ5479" s="668"/>
      <c r="AO5479" s="612"/>
      <c r="AP5479" s="612"/>
      <c r="AY5479" s="623"/>
      <c r="BD5479" s="611"/>
      <c r="BG5479" s="624"/>
      <c r="BH5479" s="625"/>
      <c r="BI5479" s="672"/>
      <c r="BO5479" s="612"/>
      <c r="BY5479" s="669"/>
      <c r="CA5479" s="669"/>
    </row>
    <row r="5480" spans="3:79" s="610" customFormat="1">
      <c r="C5480" s="611"/>
      <c r="D5480" s="612"/>
      <c r="E5480" s="613"/>
      <c r="F5480" s="614"/>
      <c r="J5480" s="612"/>
      <c r="N5480" s="668"/>
      <c r="P5480" s="618"/>
      <c r="Q5480" s="618"/>
      <c r="R5480" s="618"/>
      <c r="S5480" s="618"/>
      <c r="T5480" s="618"/>
      <c r="U5480" s="618"/>
      <c r="V5480" s="618"/>
      <c r="W5480" s="618"/>
      <c r="X5480" s="618"/>
      <c r="Y5480" s="618"/>
      <c r="Z5480" s="618"/>
      <c r="AC5480" s="619"/>
      <c r="AD5480" s="620"/>
      <c r="AJ5480" s="668"/>
      <c r="AO5480" s="612"/>
      <c r="AP5480" s="612"/>
      <c r="AY5480" s="623"/>
      <c r="BD5480" s="611"/>
      <c r="BG5480" s="624"/>
      <c r="BH5480" s="625"/>
      <c r="BI5480" s="672"/>
      <c r="BO5480" s="612"/>
      <c r="BY5480" s="669"/>
      <c r="CA5480" s="669"/>
    </row>
    <row r="5481" spans="3:79" s="610" customFormat="1">
      <c r="C5481" s="611"/>
      <c r="D5481" s="612"/>
      <c r="E5481" s="613"/>
      <c r="F5481" s="614"/>
      <c r="J5481" s="612"/>
      <c r="N5481" s="668"/>
      <c r="P5481" s="618"/>
      <c r="Q5481" s="618"/>
      <c r="R5481" s="618"/>
      <c r="S5481" s="618"/>
      <c r="T5481" s="618"/>
      <c r="U5481" s="618"/>
      <c r="V5481" s="618"/>
      <c r="W5481" s="618"/>
      <c r="X5481" s="618"/>
      <c r="Y5481" s="618"/>
      <c r="Z5481" s="618"/>
      <c r="AC5481" s="619"/>
      <c r="AD5481" s="620"/>
      <c r="AJ5481" s="668"/>
      <c r="AO5481" s="612"/>
      <c r="AP5481" s="612"/>
      <c r="AY5481" s="623"/>
      <c r="BD5481" s="611"/>
      <c r="BG5481" s="624"/>
      <c r="BH5481" s="625"/>
      <c r="BI5481" s="672"/>
      <c r="BO5481" s="612"/>
      <c r="BY5481" s="669"/>
      <c r="CA5481" s="669"/>
    </row>
    <row r="5482" spans="3:79" s="610" customFormat="1">
      <c r="C5482" s="611"/>
      <c r="D5482" s="612"/>
      <c r="E5482" s="613"/>
      <c r="F5482" s="614"/>
      <c r="J5482" s="612"/>
      <c r="N5482" s="668"/>
      <c r="P5482" s="618"/>
      <c r="Q5482" s="618"/>
      <c r="R5482" s="618"/>
      <c r="S5482" s="618"/>
      <c r="T5482" s="618"/>
      <c r="U5482" s="618"/>
      <c r="V5482" s="618"/>
      <c r="W5482" s="618"/>
      <c r="X5482" s="618"/>
      <c r="Y5482" s="618"/>
      <c r="Z5482" s="618"/>
      <c r="AC5482" s="619"/>
      <c r="AD5482" s="620"/>
      <c r="AJ5482" s="668"/>
      <c r="AO5482" s="612"/>
      <c r="AP5482" s="612"/>
      <c r="AY5482" s="623"/>
      <c r="BD5482" s="611"/>
      <c r="BG5482" s="624"/>
      <c r="BH5482" s="625"/>
      <c r="BI5482" s="672"/>
      <c r="BO5482" s="612"/>
      <c r="BY5482" s="669"/>
      <c r="CA5482" s="669"/>
    </row>
    <row r="5483" spans="3:79" s="610" customFormat="1">
      <c r="C5483" s="611"/>
      <c r="D5483" s="612"/>
      <c r="E5483" s="613"/>
      <c r="F5483" s="614"/>
      <c r="J5483" s="612"/>
      <c r="N5483" s="668"/>
      <c r="P5483" s="618"/>
      <c r="Q5483" s="618"/>
      <c r="R5483" s="618"/>
      <c r="S5483" s="618"/>
      <c r="T5483" s="618"/>
      <c r="U5483" s="618"/>
      <c r="V5483" s="618"/>
      <c r="W5483" s="618"/>
      <c r="X5483" s="618"/>
      <c r="Y5483" s="618"/>
      <c r="Z5483" s="618"/>
      <c r="AC5483" s="619"/>
      <c r="AD5483" s="620"/>
      <c r="AJ5483" s="668"/>
      <c r="AO5483" s="612"/>
      <c r="AP5483" s="612"/>
      <c r="AY5483" s="623"/>
      <c r="BD5483" s="611"/>
      <c r="BG5483" s="624"/>
      <c r="BH5483" s="625"/>
      <c r="BI5483" s="672"/>
      <c r="BO5483" s="612"/>
      <c r="BY5483" s="669"/>
      <c r="CA5483" s="669"/>
    </row>
    <row r="5484" spans="3:79" s="610" customFormat="1">
      <c r="C5484" s="611"/>
      <c r="D5484" s="612"/>
      <c r="E5484" s="613"/>
      <c r="F5484" s="614"/>
      <c r="J5484" s="612"/>
      <c r="N5484" s="668"/>
      <c r="P5484" s="618"/>
      <c r="Q5484" s="618"/>
      <c r="R5484" s="618"/>
      <c r="S5484" s="618"/>
      <c r="T5484" s="618"/>
      <c r="U5484" s="618"/>
      <c r="V5484" s="618"/>
      <c r="W5484" s="618"/>
      <c r="X5484" s="618"/>
      <c r="Y5484" s="618"/>
      <c r="Z5484" s="618"/>
      <c r="AC5484" s="619"/>
      <c r="AD5484" s="620"/>
      <c r="AJ5484" s="668"/>
      <c r="AO5484" s="612"/>
      <c r="AP5484" s="612"/>
      <c r="AY5484" s="623"/>
      <c r="BD5484" s="611"/>
      <c r="BG5484" s="624"/>
      <c r="BH5484" s="625"/>
      <c r="BI5484" s="672"/>
      <c r="BO5484" s="612"/>
      <c r="BY5484" s="669"/>
      <c r="CA5484" s="669"/>
    </row>
    <row r="5485" spans="3:79" s="610" customFormat="1">
      <c r="C5485" s="611"/>
      <c r="D5485" s="612"/>
      <c r="E5485" s="613"/>
      <c r="F5485" s="614"/>
      <c r="J5485" s="612"/>
      <c r="N5485" s="668"/>
      <c r="P5485" s="618"/>
      <c r="Q5485" s="618"/>
      <c r="R5485" s="618"/>
      <c r="S5485" s="618"/>
      <c r="T5485" s="618"/>
      <c r="U5485" s="618"/>
      <c r="V5485" s="618"/>
      <c r="W5485" s="618"/>
      <c r="X5485" s="618"/>
      <c r="Y5485" s="618"/>
      <c r="Z5485" s="618"/>
      <c r="AC5485" s="619"/>
      <c r="AD5485" s="620"/>
      <c r="AJ5485" s="668"/>
      <c r="AO5485" s="612"/>
      <c r="AP5485" s="612"/>
      <c r="AY5485" s="623"/>
      <c r="BD5485" s="611"/>
      <c r="BG5485" s="624"/>
      <c r="BH5485" s="625"/>
      <c r="BI5485" s="672"/>
      <c r="BO5485" s="612"/>
      <c r="BY5485" s="669"/>
      <c r="CA5485" s="669"/>
    </row>
    <row r="5486" spans="3:79" s="610" customFormat="1">
      <c r="C5486" s="611"/>
      <c r="D5486" s="612"/>
      <c r="E5486" s="613"/>
      <c r="F5486" s="614"/>
      <c r="J5486" s="612"/>
      <c r="N5486" s="668"/>
      <c r="P5486" s="618"/>
      <c r="Q5486" s="618"/>
      <c r="R5486" s="618"/>
      <c r="S5486" s="618"/>
      <c r="T5486" s="618"/>
      <c r="U5486" s="618"/>
      <c r="V5486" s="618"/>
      <c r="W5486" s="618"/>
      <c r="X5486" s="618"/>
      <c r="Y5486" s="618"/>
      <c r="Z5486" s="618"/>
      <c r="AC5486" s="619"/>
      <c r="AD5486" s="620"/>
      <c r="AJ5486" s="668"/>
      <c r="AO5486" s="612"/>
      <c r="AP5486" s="612"/>
      <c r="AY5486" s="623"/>
      <c r="BD5486" s="611"/>
      <c r="BG5486" s="624"/>
      <c r="BH5486" s="625"/>
      <c r="BI5486" s="672"/>
      <c r="BO5486" s="612"/>
      <c r="BY5486" s="669"/>
      <c r="CA5486" s="669"/>
    </row>
    <row r="5487" spans="3:79" s="610" customFormat="1">
      <c r="C5487" s="611"/>
      <c r="D5487" s="612"/>
      <c r="E5487" s="613"/>
      <c r="F5487" s="614"/>
      <c r="J5487" s="612"/>
      <c r="N5487" s="668"/>
      <c r="P5487" s="618"/>
      <c r="Q5487" s="618"/>
      <c r="R5487" s="618"/>
      <c r="S5487" s="618"/>
      <c r="T5487" s="618"/>
      <c r="U5487" s="618"/>
      <c r="V5487" s="618"/>
      <c r="W5487" s="618"/>
      <c r="X5487" s="618"/>
      <c r="Y5487" s="618"/>
      <c r="Z5487" s="618"/>
      <c r="AC5487" s="619"/>
      <c r="AD5487" s="620"/>
      <c r="AJ5487" s="668"/>
      <c r="AO5487" s="612"/>
      <c r="AP5487" s="612"/>
      <c r="AY5487" s="623"/>
      <c r="BD5487" s="611"/>
      <c r="BG5487" s="624"/>
      <c r="BH5487" s="625"/>
      <c r="BI5487" s="672"/>
      <c r="BO5487" s="612"/>
      <c r="BY5487" s="669"/>
      <c r="CA5487" s="669"/>
    </row>
    <row r="5488" spans="3:79" s="610" customFormat="1">
      <c r="C5488" s="611"/>
      <c r="D5488" s="612"/>
      <c r="E5488" s="613"/>
      <c r="F5488" s="614"/>
      <c r="J5488" s="612"/>
      <c r="N5488" s="668"/>
      <c r="P5488" s="618"/>
      <c r="Q5488" s="618"/>
      <c r="R5488" s="618"/>
      <c r="S5488" s="618"/>
      <c r="T5488" s="618"/>
      <c r="U5488" s="618"/>
      <c r="V5488" s="618"/>
      <c r="W5488" s="618"/>
      <c r="X5488" s="618"/>
      <c r="Y5488" s="618"/>
      <c r="Z5488" s="618"/>
      <c r="AC5488" s="619"/>
      <c r="AD5488" s="620"/>
      <c r="AJ5488" s="668"/>
      <c r="AO5488" s="612"/>
      <c r="AP5488" s="612"/>
      <c r="AY5488" s="623"/>
      <c r="BD5488" s="611"/>
      <c r="BG5488" s="624"/>
      <c r="BH5488" s="625"/>
      <c r="BI5488" s="672"/>
      <c r="BO5488" s="612"/>
      <c r="BY5488" s="669"/>
      <c r="CA5488" s="669"/>
    </row>
    <row r="5489" spans="3:79" s="610" customFormat="1">
      <c r="C5489" s="611"/>
      <c r="D5489" s="612"/>
      <c r="E5489" s="613"/>
      <c r="F5489" s="614"/>
      <c r="J5489" s="612"/>
      <c r="N5489" s="668"/>
      <c r="P5489" s="618"/>
      <c r="Q5489" s="618"/>
      <c r="R5489" s="618"/>
      <c r="S5489" s="618"/>
      <c r="T5489" s="618"/>
      <c r="U5489" s="618"/>
      <c r="V5489" s="618"/>
      <c r="W5489" s="618"/>
      <c r="X5489" s="618"/>
      <c r="Y5489" s="618"/>
      <c r="Z5489" s="618"/>
      <c r="AC5489" s="619"/>
      <c r="AD5489" s="620"/>
      <c r="AJ5489" s="668"/>
      <c r="AO5489" s="612"/>
      <c r="AP5489" s="612"/>
      <c r="AY5489" s="623"/>
      <c r="BD5489" s="611"/>
      <c r="BG5489" s="624"/>
      <c r="BH5489" s="625"/>
      <c r="BI5489" s="672"/>
      <c r="BO5489" s="612"/>
      <c r="BY5489" s="669"/>
      <c r="CA5489" s="669"/>
    </row>
    <row r="5490" spans="3:79" s="610" customFormat="1">
      <c r="C5490" s="611"/>
      <c r="D5490" s="612"/>
      <c r="E5490" s="613"/>
      <c r="F5490" s="614"/>
      <c r="J5490" s="612"/>
      <c r="N5490" s="668"/>
      <c r="P5490" s="618"/>
      <c r="Q5490" s="618"/>
      <c r="R5490" s="618"/>
      <c r="S5490" s="618"/>
      <c r="T5490" s="618"/>
      <c r="U5490" s="618"/>
      <c r="V5490" s="618"/>
      <c r="W5490" s="618"/>
      <c r="X5490" s="618"/>
      <c r="Y5490" s="618"/>
      <c r="Z5490" s="618"/>
      <c r="AC5490" s="619"/>
      <c r="AD5490" s="620"/>
      <c r="AJ5490" s="668"/>
      <c r="AO5490" s="612"/>
      <c r="AP5490" s="612"/>
      <c r="AY5490" s="623"/>
      <c r="BD5490" s="611"/>
      <c r="BG5490" s="624"/>
      <c r="BH5490" s="625"/>
      <c r="BI5490" s="672"/>
      <c r="BO5490" s="612"/>
      <c r="BY5490" s="669"/>
      <c r="CA5490" s="669"/>
    </row>
    <row r="5491" spans="3:79" s="610" customFormat="1">
      <c r="C5491" s="611"/>
      <c r="D5491" s="612"/>
      <c r="E5491" s="613"/>
      <c r="F5491" s="614"/>
      <c r="J5491" s="612"/>
      <c r="N5491" s="668"/>
      <c r="P5491" s="618"/>
      <c r="Q5491" s="618"/>
      <c r="R5491" s="618"/>
      <c r="S5491" s="618"/>
      <c r="T5491" s="618"/>
      <c r="U5491" s="618"/>
      <c r="V5491" s="618"/>
      <c r="W5491" s="618"/>
      <c r="X5491" s="618"/>
      <c r="Y5491" s="618"/>
      <c r="Z5491" s="618"/>
      <c r="AC5491" s="619"/>
      <c r="AD5491" s="620"/>
      <c r="AJ5491" s="668"/>
      <c r="AO5491" s="612"/>
      <c r="AP5491" s="612"/>
      <c r="AY5491" s="623"/>
      <c r="BD5491" s="611"/>
      <c r="BG5491" s="624"/>
      <c r="BH5491" s="625"/>
      <c r="BI5491" s="672"/>
      <c r="BO5491" s="612"/>
      <c r="BY5491" s="669"/>
      <c r="CA5491" s="669"/>
    </row>
    <row r="5492" spans="3:79" s="610" customFormat="1">
      <c r="C5492" s="611"/>
      <c r="D5492" s="612"/>
      <c r="E5492" s="613"/>
      <c r="F5492" s="614"/>
      <c r="J5492" s="612"/>
      <c r="N5492" s="668"/>
      <c r="P5492" s="618"/>
      <c r="Q5492" s="618"/>
      <c r="R5492" s="618"/>
      <c r="S5492" s="618"/>
      <c r="T5492" s="618"/>
      <c r="U5492" s="618"/>
      <c r="V5492" s="618"/>
      <c r="W5492" s="618"/>
      <c r="X5492" s="618"/>
      <c r="Y5492" s="618"/>
      <c r="Z5492" s="618"/>
      <c r="AC5492" s="619"/>
      <c r="AD5492" s="620"/>
      <c r="AJ5492" s="668"/>
      <c r="AO5492" s="612"/>
      <c r="AP5492" s="612"/>
      <c r="AY5492" s="623"/>
      <c r="BD5492" s="611"/>
      <c r="BG5492" s="624"/>
      <c r="BH5492" s="625"/>
      <c r="BI5492" s="672"/>
      <c r="BO5492" s="612"/>
      <c r="BY5492" s="669"/>
      <c r="CA5492" s="669"/>
    </row>
    <row r="5493" spans="3:79" s="610" customFormat="1">
      <c r="C5493" s="611"/>
      <c r="D5493" s="612"/>
      <c r="E5493" s="613"/>
      <c r="F5493" s="614"/>
      <c r="J5493" s="612"/>
      <c r="N5493" s="668"/>
      <c r="P5493" s="618"/>
      <c r="Q5493" s="618"/>
      <c r="R5493" s="618"/>
      <c r="S5493" s="618"/>
      <c r="T5493" s="618"/>
      <c r="U5493" s="618"/>
      <c r="V5493" s="618"/>
      <c r="W5493" s="618"/>
      <c r="X5493" s="618"/>
      <c r="Y5493" s="618"/>
      <c r="Z5493" s="618"/>
      <c r="AC5493" s="619"/>
      <c r="AD5493" s="620"/>
      <c r="AJ5493" s="668"/>
      <c r="AO5493" s="612"/>
      <c r="AP5493" s="612"/>
      <c r="AY5493" s="623"/>
      <c r="BD5493" s="611"/>
      <c r="BG5493" s="624"/>
      <c r="BH5493" s="625"/>
      <c r="BI5493" s="672"/>
      <c r="BO5493" s="612"/>
      <c r="BY5493" s="669"/>
      <c r="CA5493" s="669"/>
    </row>
    <row r="5494" spans="3:79" s="610" customFormat="1">
      <c r="C5494" s="611"/>
      <c r="D5494" s="612"/>
      <c r="E5494" s="613"/>
      <c r="F5494" s="614"/>
      <c r="J5494" s="612"/>
      <c r="N5494" s="668"/>
      <c r="P5494" s="618"/>
      <c r="Q5494" s="618"/>
      <c r="R5494" s="618"/>
      <c r="S5494" s="618"/>
      <c r="T5494" s="618"/>
      <c r="U5494" s="618"/>
      <c r="V5494" s="618"/>
      <c r="W5494" s="618"/>
      <c r="X5494" s="618"/>
      <c r="Y5494" s="618"/>
      <c r="Z5494" s="618"/>
      <c r="AC5494" s="619"/>
      <c r="AD5494" s="620"/>
      <c r="AJ5494" s="668"/>
      <c r="AO5494" s="612"/>
      <c r="AP5494" s="612"/>
      <c r="AY5494" s="623"/>
      <c r="BD5494" s="611"/>
      <c r="BG5494" s="624"/>
      <c r="BH5494" s="625"/>
      <c r="BI5494" s="672"/>
      <c r="BO5494" s="612"/>
      <c r="BY5494" s="669"/>
      <c r="CA5494" s="669"/>
    </row>
    <row r="5495" spans="3:79" s="610" customFormat="1">
      <c r="C5495" s="611"/>
      <c r="D5495" s="612"/>
      <c r="E5495" s="613"/>
      <c r="F5495" s="614"/>
      <c r="J5495" s="612"/>
      <c r="N5495" s="668"/>
      <c r="P5495" s="618"/>
      <c r="Q5495" s="618"/>
      <c r="R5495" s="618"/>
      <c r="S5495" s="618"/>
      <c r="T5495" s="618"/>
      <c r="U5495" s="618"/>
      <c r="V5495" s="618"/>
      <c r="W5495" s="618"/>
      <c r="X5495" s="618"/>
      <c r="Y5495" s="618"/>
      <c r="Z5495" s="618"/>
      <c r="AC5495" s="619"/>
      <c r="AD5495" s="620"/>
      <c r="AJ5495" s="668"/>
      <c r="AO5495" s="612"/>
      <c r="AP5495" s="612"/>
      <c r="AY5495" s="623"/>
      <c r="BD5495" s="611"/>
      <c r="BG5495" s="624"/>
      <c r="BH5495" s="625"/>
      <c r="BI5495" s="672"/>
      <c r="BO5495" s="612"/>
      <c r="BY5495" s="669"/>
      <c r="CA5495" s="669"/>
    </row>
    <row r="5496" spans="3:79" s="610" customFormat="1">
      <c r="C5496" s="611"/>
      <c r="D5496" s="612"/>
      <c r="E5496" s="613"/>
      <c r="F5496" s="614"/>
      <c r="J5496" s="612"/>
      <c r="N5496" s="668"/>
      <c r="P5496" s="618"/>
      <c r="Q5496" s="618"/>
      <c r="R5496" s="618"/>
      <c r="S5496" s="618"/>
      <c r="T5496" s="618"/>
      <c r="U5496" s="618"/>
      <c r="V5496" s="618"/>
      <c r="W5496" s="618"/>
      <c r="X5496" s="618"/>
      <c r="Y5496" s="618"/>
      <c r="Z5496" s="618"/>
      <c r="AC5496" s="619"/>
      <c r="AD5496" s="620"/>
      <c r="AJ5496" s="668"/>
      <c r="AO5496" s="612"/>
      <c r="AP5496" s="612"/>
      <c r="AY5496" s="623"/>
      <c r="BD5496" s="611"/>
      <c r="BG5496" s="624"/>
      <c r="BH5496" s="625"/>
      <c r="BI5496" s="672"/>
      <c r="BO5496" s="612"/>
      <c r="BY5496" s="669"/>
      <c r="CA5496" s="669"/>
    </row>
    <row r="5497" spans="3:79" s="610" customFormat="1">
      <c r="C5497" s="611"/>
      <c r="D5497" s="612"/>
      <c r="E5497" s="613"/>
      <c r="F5497" s="614"/>
      <c r="J5497" s="612"/>
      <c r="N5497" s="668"/>
      <c r="P5497" s="618"/>
      <c r="Q5497" s="618"/>
      <c r="R5497" s="618"/>
      <c r="S5497" s="618"/>
      <c r="T5497" s="618"/>
      <c r="U5497" s="618"/>
      <c r="V5497" s="618"/>
      <c r="W5497" s="618"/>
      <c r="X5497" s="618"/>
      <c r="Y5497" s="618"/>
      <c r="Z5497" s="618"/>
      <c r="AC5497" s="619"/>
      <c r="AD5497" s="620"/>
      <c r="AJ5497" s="668"/>
      <c r="AO5497" s="612"/>
      <c r="AP5497" s="612"/>
      <c r="AY5497" s="623"/>
      <c r="BD5497" s="611"/>
      <c r="BG5497" s="624"/>
      <c r="BH5497" s="625"/>
      <c r="BI5497" s="672"/>
      <c r="BO5497" s="612"/>
      <c r="BY5497" s="669"/>
      <c r="CA5497" s="669"/>
    </row>
    <row r="5498" spans="3:79" s="610" customFormat="1">
      <c r="C5498" s="611"/>
      <c r="D5498" s="612"/>
      <c r="E5498" s="613"/>
      <c r="F5498" s="614"/>
      <c r="J5498" s="612"/>
      <c r="N5498" s="668"/>
      <c r="P5498" s="618"/>
      <c r="Q5498" s="618"/>
      <c r="R5498" s="618"/>
      <c r="S5498" s="618"/>
      <c r="T5498" s="618"/>
      <c r="U5498" s="618"/>
      <c r="V5498" s="618"/>
      <c r="W5498" s="618"/>
      <c r="X5498" s="618"/>
      <c r="Y5498" s="618"/>
      <c r="Z5498" s="618"/>
      <c r="AC5498" s="619"/>
      <c r="AD5498" s="620"/>
      <c r="AJ5498" s="668"/>
      <c r="AO5498" s="612"/>
      <c r="AP5498" s="612"/>
      <c r="AY5498" s="623"/>
      <c r="BD5498" s="611"/>
      <c r="BG5498" s="624"/>
      <c r="BH5498" s="625"/>
      <c r="BI5498" s="672"/>
      <c r="BO5498" s="612"/>
      <c r="BY5498" s="669"/>
      <c r="CA5498" s="669"/>
    </row>
    <row r="5499" spans="3:79" s="610" customFormat="1">
      <c r="C5499" s="611"/>
      <c r="D5499" s="612"/>
      <c r="E5499" s="613"/>
      <c r="F5499" s="614"/>
      <c r="J5499" s="612"/>
      <c r="N5499" s="668"/>
      <c r="P5499" s="618"/>
      <c r="Q5499" s="618"/>
      <c r="R5499" s="618"/>
      <c r="S5499" s="618"/>
      <c r="T5499" s="618"/>
      <c r="U5499" s="618"/>
      <c r="V5499" s="618"/>
      <c r="W5499" s="618"/>
      <c r="X5499" s="618"/>
      <c r="Y5499" s="618"/>
      <c r="Z5499" s="618"/>
      <c r="AC5499" s="619"/>
      <c r="AD5499" s="620"/>
      <c r="AJ5499" s="668"/>
      <c r="AO5499" s="612"/>
      <c r="AP5499" s="612"/>
      <c r="AY5499" s="623"/>
      <c r="BD5499" s="611"/>
      <c r="BG5499" s="624"/>
      <c r="BH5499" s="625"/>
      <c r="BI5499" s="672"/>
      <c r="BO5499" s="612"/>
      <c r="BY5499" s="669"/>
      <c r="CA5499" s="669"/>
    </row>
    <row r="5500" spans="3:79" s="610" customFormat="1">
      <c r="C5500" s="611"/>
      <c r="D5500" s="612"/>
      <c r="E5500" s="613"/>
      <c r="F5500" s="614"/>
      <c r="J5500" s="612"/>
      <c r="N5500" s="668"/>
      <c r="P5500" s="618"/>
      <c r="Q5500" s="618"/>
      <c r="R5500" s="618"/>
      <c r="S5500" s="618"/>
      <c r="T5500" s="618"/>
      <c r="U5500" s="618"/>
      <c r="V5500" s="618"/>
      <c r="W5500" s="618"/>
      <c r="X5500" s="618"/>
      <c r="Y5500" s="618"/>
      <c r="Z5500" s="618"/>
      <c r="AC5500" s="619"/>
      <c r="AD5500" s="620"/>
      <c r="AJ5500" s="668"/>
      <c r="AO5500" s="612"/>
      <c r="AP5500" s="612"/>
      <c r="AY5500" s="623"/>
      <c r="BD5500" s="611"/>
      <c r="BG5500" s="624"/>
      <c r="BH5500" s="625"/>
      <c r="BI5500" s="672"/>
      <c r="BO5500" s="612"/>
      <c r="BY5500" s="669"/>
      <c r="CA5500" s="669"/>
    </row>
    <row r="5501" spans="3:79" s="610" customFormat="1">
      <c r="C5501" s="611"/>
      <c r="D5501" s="612"/>
      <c r="E5501" s="613"/>
      <c r="F5501" s="614"/>
      <c r="J5501" s="612"/>
      <c r="N5501" s="668"/>
      <c r="P5501" s="618"/>
      <c r="Q5501" s="618"/>
      <c r="R5501" s="618"/>
      <c r="S5501" s="618"/>
      <c r="T5501" s="618"/>
      <c r="U5501" s="618"/>
      <c r="V5501" s="618"/>
      <c r="W5501" s="618"/>
      <c r="X5501" s="618"/>
      <c r="Y5501" s="618"/>
      <c r="Z5501" s="618"/>
      <c r="AC5501" s="619"/>
      <c r="AD5501" s="620"/>
      <c r="AJ5501" s="668"/>
      <c r="AO5501" s="612"/>
      <c r="AP5501" s="612"/>
      <c r="AY5501" s="623"/>
      <c r="BD5501" s="611"/>
      <c r="BG5501" s="624"/>
      <c r="BH5501" s="625"/>
      <c r="BI5501" s="672"/>
      <c r="BO5501" s="612"/>
      <c r="BY5501" s="669"/>
      <c r="CA5501" s="669"/>
    </row>
    <row r="5502" spans="3:79" s="610" customFormat="1">
      <c r="C5502" s="611"/>
      <c r="D5502" s="612"/>
      <c r="E5502" s="613"/>
      <c r="F5502" s="614"/>
      <c r="J5502" s="612"/>
      <c r="N5502" s="668"/>
      <c r="P5502" s="618"/>
      <c r="Q5502" s="618"/>
      <c r="R5502" s="618"/>
      <c r="S5502" s="618"/>
      <c r="T5502" s="618"/>
      <c r="U5502" s="618"/>
      <c r="V5502" s="618"/>
      <c r="W5502" s="618"/>
      <c r="X5502" s="618"/>
      <c r="Y5502" s="618"/>
      <c r="Z5502" s="618"/>
      <c r="AC5502" s="619"/>
      <c r="AD5502" s="620"/>
      <c r="AJ5502" s="668"/>
      <c r="AO5502" s="612"/>
      <c r="AP5502" s="612"/>
      <c r="AY5502" s="623"/>
      <c r="BD5502" s="611"/>
      <c r="BG5502" s="624"/>
      <c r="BH5502" s="625"/>
      <c r="BI5502" s="672"/>
      <c r="BO5502" s="612"/>
      <c r="BY5502" s="669"/>
      <c r="CA5502" s="669"/>
    </row>
    <row r="5503" spans="3:79" s="610" customFormat="1">
      <c r="C5503" s="611"/>
      <c r="D5503" s="612"/>
      <c r="E5503" s="613"/>
      <c r="F5503" s="614"/>
      <c r="J5503" s="612"/>
      <c r="N5503" s="668"/>
      <c r="P5503" s="618"/>
      <c r="Q5503" s="618"/>
      <c r="R5503" s="618"/>
      <c r="S5503" s="618"/>
      <c r="T5503" s="618"/>
      <c r="U5503" s="618"/>
      <c r="V5503" s="618"/>
      <c r="W5503" s="618"/>
      <c r="X5503" s="618"/>
      <c r="Y5503" s="618"/>
      <c r="Z5503" s="618"/>
      <c r="AC5503" s="619"/>
      <c r="AD5503" s="620"/>
      <c r="AJ5503" s="668"/>
      <c r="AO5503" s="612"/>
      <c r="AP5503" s="612"/>
      <c r="AY5503" s="623"/>
      <c r="BD5503" s="611"/>
      <c r="BG5503" s="624"/>
      <c r="BH5503" s="625"/>
      <c r="BI5503" s="672"/>
      <c r="BO5503" s="612"/>
      <c r="BY5503" s="669"/>
      <c r="CA5503" s="669"/>
    </row>
    <row r="5504" spans="3:79" s="610" customFormat="1">
      <c r="C5504" s="611"/>
      <c r="D5504" s="612"/>
      <c r="E5504" s="613"/>
      <c r="F5504" s="614"/>
      <c r="J5504" s="612"/>
      <c r="N5504" s="668"/>
      <c r="P5504" s="618"/>
      <c r="Q5504" s="618"/>
      <c r="R5504" s="618"/>
      <c r="S5504" s="618"/>
      <c r="T5504" s="618"/>
      <c r="U5504" s="618"/>
      <c r="V5504" s="618"/>
      <c r="W5504" s="618"/>
      <c r="X5504" s="618"/>
      <c r="Y5504" s="618"/>
      <c r="Z5504" s="618"/>
      <c r="AC5504" s="619"/>
      <c r="AD5504" s="620"/>
      <c r="AJ5504" s="668"/>
      <c r="AO5504" s="612"/>
      <c r="AP5504" s="612"/>
      <c r="AY5504" s="623"/>
      <c r="BD5504" s="611"/>
      <c r="BG5504" s="624"/>
      <c r="BH5504" s="625"/>
      <c r="BI5504" s="672"/>
      <c r="BO5504" s="612"/>
      <c r="BY5504" s="669"/>
      <c r="CA5504" s="669"/>
    </row>
    <row r="5505" spans="3:79" s="610" customFormat="1">
      <c r="C5505" s="611"/>
      <c r="D5505" s="612"/>
      <c r="E5505" s="613"/>
      <c r="F5505" s="614"/>
      <c r="J5505" s="612"/>
      <c r="N5505" s="668"/>
      <c r="P5505" s="618"/>
      <c r="Q5505" s="618"/>
      <c r="R5505" s="618"/>
      <c r="S5505" s="618"/>
      <c r="T5505" s="618"/>
      <c r="U5505" s="618"/>
      <c r="V5505" s="618"/>
      <c r="W5505" s="618"/>
      <c r="X5505" s="618"/>
      <c r="Y5505" s="618"/>
      <c r="Z5505" s="618"/>
      <c r="AC5505" s="619"/>
      <c r="AD5505" s="620"/>
      <c r="AJ5505" s="668"/>
      <c r="AO5505" s="612"/>
      <c r="AP5505" s="612"/>
      <c r="AY5505" s="623"/>
      <c r="BD5505" s="611"/>
      <c r="BG5505" s="624"/>
      <c r="BH5505" s="625"/>
      <c r="BI5505" s="672"/>
      <c r="BO5505" s="612"/>
      <c r="BY5505" s="669"/>
      <c r="CA5505" s="669"/>
    </row>
    <row r="5506" spans="3:79" s="610" customFormat="1">
      <c r="C5506" s="611"/>
      <c r="D5506" s="612"/>
      <c r="E5506" s="613"/>
      <c r="F5506" s="614"/>
      <c r="J5506" s="612"/>
      <c r="N5506" s="668"/>
      <c r="P5506" s="618"/>
      <c r="Q5506" s="618"/>
      <c r="R5506" s="618"/>
      <c r="S5506" s="618"/>
      <c r="T5506" s="618"/>
      <c r="U5506" s="618"/>
      <c r="V5506" s="618"/>
      <c r="W5506" s="618"/>
      <c r="X5506" s="618"/>
      <c r="Y5506" s="618"/>
      <c r="Z5506" s="618"/>
      <c r="AC5506" s="619"/>
      <c r="AD5506" s="620"/>
      <c r="AJ5506" s="668"/>
      <c r="AO5506" s="612"/>
      <c r="AP5506" s="612"/>
      <c r="AY5506" s="623"/>
      <c r="BD5506" s="611"/>
      <c r="BG5506" s="624"/>
      <c r="BH5506" s="625"/>
      <c r="BI5506" s="672"/>
      <c r="BO5506" s="612"/>
      <c r="BY5506" s="669"/>
      <c r="CA5506" s="669"/>
    </row>
    <row r="5507" spans="3:79" s="610" customFormat="1">
      <c r="C5507" s="611"/>
      <c r="D5507" s="612"/>
      <c r="E5507" s="613"/>
      <c r="F5507" s="614"/>
      <c r="J5507" s="612"/>
      <c r="N5507" s="668"/>
      <c r="P5507" s="618"/>
      <c r="Q5507" s="618"/>
      <c r="R5507" s="618"/>
      <c r="S5507" s="618"/>
      <c r="T5507" s="618"/>
      <c r="U5507" s="618"/>
      <c r="V5507" s="618"/>
      <c r="W5507" s="618"/>
      <c r="X5507" s="618"/>
      <c r="Y5507" s="618"/>
      <c r="Z5507" s="618"/>
      <c r="AC5507" s="619"/>
      <c r="AD5507" s="620"/>
      <c r="AJ5507" s="668"/>
      <c r="AO5507" s="612"/>
      <c r="AP5507" s="612"/>
      <c r="AY5507" s="623"/>
      <c r="BD5507" s="611"/>
      <c r="BG5507" s="624"/>
      <c r="BH5507" s="625"/>
      <c r="BI5507" s="672"/>
      <c r="BO5507" s="612"/>
      <c r="BY5507" s="669"/>
      <c r="CA5507" s="669"/>
    </row>
    <row r="5508" spans="3:79" s="610" customFormat="1">
      <c r="C5508" s="611"/>
      <c r="D5508" s="612"/>
      <c r="E5508" s="613"/>
      <c r="F5508" s="614"/>
      <c r="J5508" s="612"/>
      <c r="N5508" s="668"/>
      <c r="P5508" s="618"/>
      <c r="Q5508" s="618"/>
      <c r="R5508" s="618"/>
      <c r="S5508" s="618"/>
      <c r="T5508" s="618"/>
      <c r="U5508" s="618"/>
      <c r="V5508" s="618"/>
      <c r="W5508" s="618"/>
      <c r="X5508" s="618"/>
      <c r="Y5508" s="618"/>
      <c r="Z5508" s="618"/>
      <c r="AC5508" s="619"/>
      <c r="AD5508" s="620"/>
      <c r="AJ5508" s="668"/>
      <c r="AO5508" s="612"/>
      <c r="AP5508" s="612"/>
      <c r="AY5508" s="623"/>
      <c r="BD5508" s="611"/>
      <c r="BG5508" s="624"/>
      <c r="BH5508" s="625"/>
      <c r="BI5508" s="672"/>
      <c r="BO5508" s="612"/>
      <c r="BY5508" s="669"/>
      <c r="CA5508" s="669"/>
    </row>
    <row r="5509" spans="3:79" s="610" customFormat="1">
      <c r="C5509" s="611"/>
      <c r="D5509" s="612"/>
      <c r="E5509" s="613"/>
      <c r="F5509" s="614"/>
      <c r="J5509" s="612"/>
      <c r="N5509" s="668"/>
      <c r="P5509" s="618"/>
      <c r="Q5509" s="618"/>
      <c r="R5509" s="618"/>
      <c r="S5509" s="618"/>
      <c r="T5509" s="618"/>
      <c r="U5509" s="618"/>
      <c r="V5509" s="618"/>
      <c r="W5509" s="618"/>
      <c r="X5509" s="618"/>
      <c r="Y5509" s="618"/>
      <c r="Z5509" s="618"/>
      <c r="AC5509" s="619"/>
      <c r="AD5509" s="620"/>
      <c r="AJ5509" s="668"/>
      <c r="AO5509" s="612"/>
      <c r="AP5509" s="612"/>
      <c r="AY5509" s="623"/>
      <c r="BD5509" s="611"/>
      <c r="BG5509" s="624"/>
      <c r="BH5509" s="625"/>
      <c r="BI5509" s="672"/>
      <c r="BO5509" s="612"/>
      <c r="BY5509" s="669"/>
      <c r="CA5509" s="669"/>
    </row>
    <row r="5510" spans="3:79" s="610" customFormat="1">
      <c r="C5510" s="611"/>
      <c r="D5510" s="612"/>
      <c r="E5510" s="613"/>
      <c r="F5510" s="614"/>
      <c r="J5510" s="612"/>
      <c r="N5510" s="668"/>
      <c r="P5510" s="618"/>
      <c r="Q5510" s="618"/>
      <c r="R5510" s="618"/>
      <c r="S5510" s="618"/>
      <c r="T5510" s="618"/>
      <c r="U5510" s="618"/>
      <c r="V5510" s="618"/>
      <c r="W5510" s="618"/>
      <c r="X5510" s="618"/>
      <c r="Y5510" s="618"/>
      <c r="Z5510" s="618"/>
      <c r="AC5510" s="619"/>
      <c r="AD5510" s="620"/>
      <c r="AJ5510" s="668"/>
      <c r="AO5510" s="612"/>
      <c r="AP5510" s="612"/>
      <c r="AY5510" s="623"/>
      <c r="BD5510" s="611"/>
      <c r="BG5510" s="624"/>
      <c r="BH5510" s="625"/>
      <c r="BI5510" s="672"/>
      <c r="BO5510" s="612"/>
      <c r="BY5510" s="669"/>
      <c r="CA5510" s="669"/>
    </row>
    <row r="5511" spans="3:79" s="610" customFormat="1">
      <c r="C5511" s="611"/>
      <c r="D5511" s="612"/>
      <c r="E5511" s="613"/>
      <c r="F5511" s="614"/>
      <c r="J5511" s="612"/>
      <c r="N5511" s="668"/>
      <c r="P5511" s="618"/>
      <c r="Q5511" s="618"/>
      <c r="R5511" s="618"/>
      <c r="S5511" s="618"/>
      <c r="T5511" s="618"/>
      <c r="U5511" s="618"/>
      <c r="V5511" s="618"/>
      <c r="W5511" s="618"/>
      <c r="X5511" s="618"/>
      <c r="Y5511" s="618"/>
      <c r="Z5511" s="618"/>
      <c r="AC5511" s="619"/>
      <c r="AD5511" s="620"/>
      <c r="AJ5511" s="668"/>
      <c r="AO5511" s="612"/>
      <c r="AP5511" s="612"/>
      <c r="AY5511" s="623"/>
      <c r="BD5511" s="611"/>
      <c r="BG5511" s="624"/>
      <c r="BH5511" s="625"/>
      <c r="BI5511" s="672"/>
      <c r="BO5511" s="612"/>
      <c r="BY5511" s="669"/>
      <c r="CA5511" s="669"/>
    </row>
    <row r="5512" spans="3:79" s="610" customFormat="1">
      <c r="C5512" s="611"/>
      <c r="D5512" s="612"/>
      <c r="E5512" s="613"/>
      <c r="F5512" s="614"/>
      <c r="J5512" s="612"/>
      <c r="N5512" s="668"/>
      <c r="P5512" s="618"/>
      <c r="Q5512" s="618"/>
      <c r="R5512" s="618"/>
      <c r="S5512" s="618"/>
      <c r="T5512" s="618"/>
      <c r="U5512" s="618"/>
      <c r="V5512" s="618"/>
      <c r="W5512" s="618"/>
      <c r="X5512" s="618"/>
      <c r="Y5512" s="618"/>
      <c r="Z5512" s="618"/>
      <c r="AC5512" s="619"/>
      <c r="AD5512" s="620"/>
      <c r="AJ5512" s="668"/>
      <c r="AO5512" s="612"/>
      <c r="AP5512" s="612"/>
      <c r="AY5512" s="623"/>
      <c r="BD5512" s="611"/>
      <c r="BG5512" s="624"/>
      <c r="BH5512" s="625"/>
      <c r="BI5512" s="672"/>
      <c r="BO5512" s="612"/>
      <c r="BY5512" s="669"/>
      <c r="CA5512" s="669"/>
    </row>
    <row r="5513" spans="3:79" s="610" customFormat="1">
      <c r="C5513" s="611"/>
      <c r="D5513" s="612"/>
      <c r="E5513" s="613"/>
      <c r="F5513" s="614"/>
      <c r="J5513" s="612"/>
      <c r="N5513" s="668"/>
      <c r="P5513" s="618"/>
      <c r="Q5513" s="618"/>
      <c r="R5513" s="618"/>
      <c r="S5513" s="618"/>
      <c r="T5513" s="618"/>
      <c r="U5513" s="618"/>
      <c r="V5513" s="618"/>
      <c r="W5513" s="618"/>
      <c r="X5513" s="618"/>
      <c r="Y5513" s="618"/>
      <c r="Z5513" s="618"/>
      <c r="AC5513" s="619"/>
      <c r="AD5513" s="620"/>
      <c r="AJ5513" s="668"/>
      <c r="AO5513" s="612"/>
      <c r="AP5513" s="612"/>
      <c r="AY5513" s="623"/>
      <c r="BD5513" s="611"/>
      <c r="BG5513" s="624"/>
      <c r="BH5513" s="625"/>
      <c r="BI5513" s="672"/>
      <c r="BO5513" s="612"/>
      <c r="BY5513" s="669"/>
      <c r="CA5513" s="669"/>
    </row>
    <row r="5514" spans="3:79" s="610" customFormat="1">
      <c r="C5514" s="611"/>
      <c r="D5514" s="612"/>
      <c r="E5514" s="613"/>
      <c r="F5514" s="614"/>
      <c r="J5514" s="612"/>
      <c r="N5514" s="668"/>
      <c r="P5514" s="618"/>
      <c r="Q5514" s="618"/>
      <c r="R5514" s="618"/>
      <c r="S5514" s="618"/>
      <c r="T5514" s="618"/>
      <c r="U5514" s="618"/>
      <c r="V5514" s="618"/>
      <c r="W5514" s="618"/>
      <c r="X5514" s="618"/>
      <c r="Y5514" s="618"/>
      <c r="Z5514" s="618"/>
      <c r="AC5514" s="619"/>
      <c r="AD5514" s="620"/>
      <c r="AJ5514" s="668"/>
      <c r="AO5514" s="612"/>
      <c r="AP5514" s="612"/>
      <c r="AY5514" s="623"/>
      <c r="BD5514" s="611"/>
      <c r="BG5514" s="624"/>
      <c r="BH5514" s="625"/>
      <c r="BI5514" s="672"/>
      <c r="BO5514" s="612"/>
      <c r="BY5514" s="669"/>
      <c r="CA5514" s="669"/>
    </row>
    <row r="5515" spans="3:79" s="610" customFormat="1">
      <c r="C5515" s="611"/>
      <c r="D5515" s="612"/>
      <c r="E5515" s="613"/>
      <c r="F5515" s="614"/>
      <c r="J5515" s="612"/>
      <c r="N5515" s="668"/>
      <c r="P5515" s="618"/>
      <c r="Q5515" s="618"/>
      <c r="R5515" s="618"/>
      <c r="S5515" s="618"/>
      <c r="T5515" s="618"/>
      <c r="U5515" s="618"/>
      <c r="V5515" s="618"/>
      <c r="W5515" s="618"/>
      <c r="X5515" s="618"/>
      <c r="Y5515" s="618"/>
      <c r="Z5515" s="618"/>
      <c r="AC5515" s="619"/>
      <c r="AD5515" s="620"/>
      <c r="AJ5515" s="668"/>
      <c r="AO5515" s="612"/>
      <c r="AP5515" s="612"/>
      <c r="AY5515" s="623"/>
      <c r="BD5515" s="611"/>
      <c r="BG5515" s="624"/>
      <c r="BH5515" s="625"/>
      <c r="BI5515" s="672"/>
      <c r="BO5515" s="612"/>
      <c r="BY5515" s="669"/>
      <c r="CA5515" s="669"/>
    </row>
    <row r="5516" spans="3:79" s="610" customFormat="1">
      <c r="C5516" s="611"/>
      <c r="D5516" s="612"/>
      <c r="E5516" s="613"/>
      <c r="F5516" s="614"/>
      <c r="J5516" s="612"/>
      <c r="N5516" s="668"/>
      <c r="P5516" s="618"/>
      <c r="Q5516" s="618"/>
      <c r="R5516" s="618"/>
      <c r="S5516" s="618"/>
      <c r="T5516" s="618"/>
      <c r="U5516" s="618"/>
      <c r="V5516" s="618"/>
      <c r="W5516" s="618"/>
      <c r="X5516" s="618"/>
      <c r="Y5516" s="618"/>
      <c r="Z5516" s="618"/>
      <c r="AC5516" s="619"/>
      <c r="AD5516" s="620"/>
      <c r="AJ5516" s="668"/>
      <c r="AO5516" s="612"/>
      <c r="AP5516" s="612"/>
      <c r="AY5516" s="623"/>
      <c r="BD5516" s="611"/>
      <c r="BG5516" s="624"/>
      <c r="BH5516" s="625"/>
      <c r="BI5516" s="672"/>
      <c r="BO5516" s="612"/>
      <c r="BY5516" s="669"/>
      <c r="CA5516" s="669"/>
    </row>
    <row r="5517" spans="3:79" s="610" customFormat="1">
      <c r="C5517" s="611"/>
      <c r="D5517" s="612"/>
      <c r="E5517" s="613"/>
      <c r="F5517" s="614"/>
      <c r="J5517" s="612"/>
      <c r="N5517" s="668"/>
      <c r="P5517" s="618"/>
      <c r="Q5517" s="618"/>
      <c r="R5517" s="618"/>
      <c r="S5517" s="618"/>
      <c r="T5517" s="618"/>
      <c r="U5517" s="618"/>
      <c r="V5517" s="618"/>
      <c r="W5517" s="618"/>
      <c r="X5517" s="618"/>
      <c r="Y5517" s="618"/>
      <c r="Z5517" s="618"/>
      <c r="AC5517" s="619"/>
      <c r="AD5517" s="620"/>
      <c r="AJ5517" s="668"/>
      <c r="AO5517" s="612"/>
      <c r="AP5517" s="612"/>
      <c r="AY5517" s="623"/>
      <c r="BD5517" s="611"/>
      <c r="BG5517" s="624"/>
      <c r="BH5517" s="625"/>
      <c r="BI5517" s="672"/>
      <c r="BO5517" s="612"/>
      <c r="BY5517" s="669"/>
      <c r="CA5517" s="669"/>
    </row>
    <row r="5518" spans="3:79" s="610" customFormat="1">
      <c r="C5518" s="611"/>
      <c r="D5518" s="612"/>
      <c r="E5518" s="613"/>
      <c r="F5518" s="614"/>
      <c r="J5518" s="612"/>
      <c r="N5518" s="668"/>
      <c r="P5518" s="618"/>
      <c r="Q5518" s="618"/>
      <c r="R5518" s="618"/>
      <c r="S5518" s="618"/>
      <c r="T5518" s="618"/>
      <c r="U5518" s="618"/>
      <c r="V5518" s="618"/>
      <c r="W5518" s="618"/>
      <c r="X5518" s="618"/>
      <c r="Y5518" s="618"/>
      <c r="Z5518" s="618"/>
      <c r="AC5518" s="619"/>
      <c r="AD5518" s="620"/>
      <c r="AJ5518" s="668"/>
      <c r="AO5518" s="612"/>
      <c r="AP5518" s="612"/>
      <c r="AY5518" s="623"/>
      <c r="BD5518" s="611"/>
      <c r="BG5518" s="624"/>
      <c r="BH5518" s="625"/>
      <c r="BI5518" s="672"/>
      <c r="BO5518" s="612"/>
      <c r="BY5518" s="669"/>
      <c r="CA5518" s="669"/>
    </row>
    <row r="5519" spans="3:79" s="610" customFormat="1">
      <c r="C5519" s="611"/>
      <c r="D5519" s="612"/>
      <c r="E5519" s="613"/>
      <c r="F5519" s="614"/>
      <c r="J5519" s="612"/>
      <c r="N5519" s="668"/>
      <c r="P5519" s="618"/>
      <c r="Q5519" s="618"/>
      <c r="R5519" s="618"/>
      <c r="S5519" s="618"/>
      <c r="T5519" s="618"/>
      <c r="U5519" s="618"/>
      <c r="V5519" s="618"/>
      <c r="W5519" s="618"/>
      <c r="X5519" s="618"/>
      <c r="Y5519" s="618"/>
      <c r="Z5519" s="618"/>
      <c r="AC5519" s="619"/>
      <c r="AD5519" s="620"/>
      <c r="AJ5519" s="668"/>
      <c r="AO5519" s="612"/>
      <c r="AP5519" s="612"/>
      <c r="AY5519" s="623"/>
      <c r="BD5519" s="611"/>
      <c r="BG5519" s="624"/>
      <c r="BH5519" s="625"/>
      <c r="BI5519" s="672"/>
      <c r="BO5519" s="612"/>
      <c r="BY5519" s="669"/>
      <c r="CA5519" s="669"/>
    </row>
    <row r="5520" spans="3:79" s="610" customFormat="1">
      <c r="C5520" s="611"/>
      <c r="D5520" s="612"/>
      <c r="E5520" s="613"/>
      <c r="F5520" s="614"/>
      <c r="J5520" s="612"/>
      <c r="N5520" s="668"/>
      <c r="P5520" s="618"/>
      <c r="Q5520" s="618"/>
      <c r="R5520" s="618"/>
      <c r="S5520" s="618"/>
      <c r="T5520" s="618"/>
      <c r="U5520" s="618"/>
      <c r="V5520" s="618"/>
      <c r="W5520" s="618"/>
      <c r="X5520" s="618"/>
      <c r="Y5520" s="618"/>
      <c r="Z5520" s="618"/>
      <c r="AC5520" s="619"/>
      <c r="AD5520" s="620"/>
      <c r="AJ5520" s="668"/>
      <c r="AO5520" s="612"/>
      <c r="AP5520" s="612"/>
      <c r="AY5520" s="623"/>
      <c r="BD5520" s="611"/>
      <c r="BG5520" s="624"/>
      <c r="BH5520" s="625"/>
      <c r="BI5520" s="672"/>
      <c r="BO5520" s="612"/>
      <c r="BY5520" s="669"/>
      <c r="CA5520" s="669"/>
    </row>
    <row r="5521" spans="3:79" s="610" customFormat="1">
      <c r="C5521" s="611"/>
      <c r="D5521" s="612"/>
      <c r="E5521" s="613"/>
      <c r="F5521" s="614"/>
      <c r="J5521" s="612"/>
      <c r="N5521" s="668"/>
      <c r="P5521" s="618"/>
      <c r="Q5521" s="618"/>
      <c r="R5521" s="618"/>
      <c r="S5521" s="618"/>
      <c r="T5521" s="618"/>
      <c r="U5521" s="618"/>
      <c r="V5521" s="618"/>
      <c r="W5521" s="618"/>
      <c r="X5521" s="618"/>
      <c r="Y5521" s="618"/>
      <c r="Z5521" s="618"/>
      <c r="AC5521" s="619"/>
      <c r="AD5521" s="620"/>
      <c r="AJ5521" s="668"/>
      <c r="AO5521" s="612"/>
      <c r="AP5521" s="612"/>
      <c r="AY5521" s="623"/>
      <c r="BD5521" s="611"/>
      <c r="BG5521" s="624"/>
      <c r="BH5521" s="625"/>
      <c r="BI5521" s="672"/>
      <c r="BO5521" s="612"/>
      <c r="BY5521" s="669"/>
      <c r="CA5521" s="669"/>
    </row>
    <row r="5522" spans="3:79" s="610" customFormat="1">
      <c r="C5522" s="611"/>
      <c r="D5522" s="612"/>
      <c r="E5522" s="613"/>
      <c r="F5522" s="614"/>
      <c r="J5522" s="612"/>
      <c r="N5522" s="668"/>
      <c r="P5522" s="618"/>
      <c r="Q5522" s="618"/>
      <c r="R5522" s="618"/>
      <c r="S5522" s="618"/>
      <c r="T5522" s="618"/>
      <c r="U5522" s="618"/>
      <c r="V5522" s="618"/>
      <c r="W5522" s="618"/>
      <c r="X5522" s="618"/>
      <c r="Y5522" s="618"/>
      <c r="Z5522" s="618"/>
      <c r="AC5522" s="619"/>
      <c r="AD5522" s="620"/>
      <c r="AJ5522" s="668"/>
      <c r="AO5522" s="612"/>
      <c r="AP5522" s="612"/>
      <c r="AY5522" s="623"/>
      <c r="BD5522" s="611"/>
      <c r="BG5522" s="624"/>
      <c r="BH5522" s="625"/>
      <c r="BI5522" s="672"/>
      <c r="BO5522" s="612"/>
      <c r="BY5522" s="669"/>
      <c r="CA5522" s="669"/>
    </row>
    <row r="5523" spans="3:79" s="610" customFormat="1">
      <c r="C5523" s="611"/>
      <c r="D5523" s="612"/>
      <c r="E5523" s="613"/>
      <c r="F5523" s="614"/>
      <c r="J5523" s="612"/>
      <c r="N5523" s="668"/>
      <c r="P5523" s="618"/>
      <c r="Q5523" s="618"/>
      <c r="R5523" s="618"/>
      <c r="S5523" s="618"/>
      <c r="T5523" s="618"/>
      <c r="U5523" s="618"/>
      <c r="V5523" s="618"/>
      <c r="W5523" s="618"/>
      <c r="X5523" s="618"/>
      <c r="Y5523" s="618"/>
      <c r="Z5523" s="618"/>
      <c r="AC5523" s="619"/>
      <c r="AD5523" s="620"/>
      <c r="AJ5523" s="668"/>
      <c r="AO5523" s="612"/>
      <c r="AP5523" s="612"/>
      <c r="AY5523" s="623"/>
      <c r="BD5523" s="611"/>
      <c r="BG5523" s="624"/>
      <c r="BH5523" s="625"/>
      <c r="BI5523" s="672"/>
      <c r="BO5523" s="612"/>
      <c r="BY5523" s="669"/>
      <c r="CA5523" s="669"/>
    </row>
    <row r="5524" spans="3:79" s="610" customFormat="1">
      <c r="C5524" s="611"/>
      <c r="D5524" s="612"/>
      <c r="E5524" s="613"/>
      <c r="F5524" s="614"/>
      <c r="J5524" s="612"/>
      <c r="N5524" s="668"/>
      <c r="P5524" s="618"/>
      <c r="Q5524" s="618"/>
      <c r="R5524" s="618"/>
      <c r="S5524" s="618"/>
      <c r="T5524" s="618"/>
      <c r="U5524" s="618"/>
      <c r="V5524" s="618"/>
      <c r="W5524" s="618"/>
      <c r="X5524" s="618"/>
      <c r="Y5524" s="618"/>
      <c r="Z5524" s="618"/>
      <c r="AC5524" s="619"/>
      <c r="AD5524" s="620"/>
      <c r="AJ5524" s="668"/>
      <c r="AO5524" s="612"/>
      <c r="AP5524" s="612"/>
      <c r="AY5524" s="623"/>
      <c r="BD5524" s="611"/>
      <c r="BG5524" s="624"/>
      <c r="BH5524" s="625"/>
      <c r="BI5524" s="672"/>
      <c r="BO5524" s="612"/>
      <c r="BY5524" s="669"/>
      <c r="CA5524" s="669"/>
    </row>
    <row r="5525" spans="3:79" s="610" customFormat="1">
      <c r="C5525" s="611"/>
      <c r="D5525" s="612"/>
      <c r="E5525" s="613"/>
      <c r="F5525" s="614"/>
      <c r="J5525" s="612"/>
      <c r="N5525" s="668"/>
      <c r="P5525" s="618"/>
      <c r="Q5525" s="618"/>
      <c r="R5525" s="618"/>
      <c r="S5525" s="618"/>
      <c r="T5525" s="618"/>
      <c r="U5525" s="618"/>
      <c r="V5525" s="618"/>
      <c r="W5525" s="618"/>
      <c r="X5525" s="618"/>
      <c r="Y5525" s="618"/>
      <c r="Z5525" s="618"/>
      <c r="AC5525" s="619"/>
      <c r="AD5525" s="620"/>
      <c r="AJ5525" s="668"/>
      <c r="AO5525" s="612"/>
      <c r="AP5525" s="612"/>
      <c r="AY5525" s="623"/>
      <c r="BD5525" s="611"/>
      <c r="BG5525" s="624"/>
      <c r="BH5525" s="625"/>
      <c r="BI5525" s="672"/>
      <c r="BO5525" s="612"/>
      <c r="BY5525" s="669"/>
      <c r="CA5525" s="669"/>
    </row>
    <row r="5526" spans="3:79" s="610" customFormat="1">
      <c r="C5526" s="611"/>
      <c r="D5526" s="612"/>
      <c r="E5526" s="613"/>
      <c r="F5526" s="614"/>
      <c r="J5526" s="612"/>
      <c r="N5526" s="668"/>
      <c r="P5526" s="618"/>
      <c r="Q5526" s="618"/>
      <c r="R5526" s="618"/>
      <c r="S5526" s="618"/>
      <c r="T5526" s="618"/>
      <c r="U5526" s="618"/>
      <c r="V5526" s="618"/>
      <c r="W5526" s="618"/>
      <c r="X5526" s="618"/>
      <c r="Y5526" s="618"/>
      <c r="Z5526" s="618"/>
      <c r="AC5526" s="619"/>
      <c r="AD5526" s="620"/>
      <c r="AJ5526" s="668"/>
      <c r="AO5526" s="612"/>
      <c r="AP5526" s="612"/>
      <c r="AY5526" s="623"/>
      <c r="BD5526" s="611"/>
      <c r="BG5526" s="624"/>
      <c r="BH5526" s="625"/>
      <c r="BI5526" s="672"/>
      <c r="BO5526" s="612"/>
      <c r="BY5526" s="669"/>
      <c r="CA5526" s="669"/>
    </row>
    <row r="5527" spans="3:79" s="610" customFormat="1">
      <c r="C5527" s="611"/>
      <c r="D5527" s="612"/>
      <c r="E5527" s="613"/>
      <c r="F5527" s="614"/>
      <c r="J5527" s="612"/>
      <c r="N5527" s="668"/>
      <c r="P5527" s="618"/>
      <c r="Q5527" s="618"/>
      <c r="R5527" s="618"/>
      <c r="S5527" s="618"/>
      <c r="T5527" s="618"/>
      <c r="U5527" s="618"/>
      <c r="V5527" s="618"/>
      <c r="W5527" s="618"/>
      <c r="X5527" s="618"/>
      <c r="Y5527" s="618"/>
      <c r="Z5527" s="618"/>
      <c r="AC5527" s="619"/>
      <c r="AD5527" s="620"/>
      <c r="AJ5527" s="668"/>
      <c r="AO5527" s="612"/>
      <c r="AP5527" s="612"/>
      <c r="AY5527" s="623"/>
      <c r="BD5527" s="611"/>
      <c r="BG5527" s="624"/>
      <c r="BH5527" s="625"/>
      <c r="BI5527" s="672"/>
      <c r="BO5527" s="612"/>
      <c r="BY5527" s="669"/>
      <c r="CA5527" s="669"/>
    </row>
    <row r="5528" spans="3:79" s="610" customFormat="1">
      <c r="C5528" s="611"/>
      <c r="D5528" s="612"/>
      <c r="E5528" s="613"/>
      <c r="F5528" s="614"/>
      <c r="J5528" s="612"/>
      <c r="N5528" s="668"/>
      <c r="P5528" s="618"/>
      <c r="Q5528" s="618"/>
      <c r="R5528" s="618"/>
      <c r="S5528" s="618"/>
      <c r="T5528" s="618"/>
      <c r="U5528" s="618"/>
      <c r="V5528" s="618"/>
      <c r="W5528" s="618"/>
      <c r="X5528" s="618"/>
      <c r="Y5528" s="618"/>
      <c r="Z5528" s="618"/>
      <c r="AC5528" s="619"/>
      <c r="AD5528" s="620"/>
      <c r="AJ5528" s="668"/>
      <c r="AO5528" s="612"/>
      <c r="AP5528" s="612"/>
      <c r="AY5528" s="623"/>
      <c r="BD5528" s="611"/>
      <c r="BG5528" s="624"/>
      <c r="BH5528" s="625"/>
      <c r="BI5528" s="672"/>
      <c r="BO5528" s="612"/>
      <c r="BY5528" s="669"/>
      <c r="CA5528" s="669"/>
    </row>
    <row r="5529" spans="3:79" s="610" customFormat="1">
      <c r="C5529" s="611"/>
      <c r="D5529" s="612"/>
      <c r="E5529" s="613"/>
      <c r="F5529" s="614"/>
      <c r="J5529" s="612"/>
      <c r="N5529" s="668"/>
      <c r="P5529" s="618"/>
      <c r="Q5529" s="618"/>
      <c r="R5529" s="618"/>
      <c r="S5529" s="618"/>
      <c r="T5529" s="618"/>
      <c r="U5529" s="618"/>
      <c r="V5529" s="618"/>
      <c r="W5529" s="618"/>
      <c r="X5529" s="618"/>
      <c r="Y5529" s="618"/>
      <c r="Z5529" s="618"/>
      <c r="AC5529" s="619"/>
      <c r="AD5529" s="620"/>
      <c r="AJ5529" s="668"/>
      <c r="AO5529" s="612"/>
      <c r="AP5529" s="612"/>
      <c r="AY5529" s="623"/>
      <c r="BD5529" s="611"/>
      <c r="BG5529" s="624"/>
      <c r="BH5529" s="625"/>
      <c r="BI5529" s="672"/>
      <c r="BO5529" s="612"/>
      <c r="BY5529" s="669"/>
      <c r="CA5529" s="669"/>
    </row>
    <row r="5530" spans="3:79" s="610" customFormat="1">
      <c r="C5530" s="611"/>
      <c r="D5530" s="612"/>
      <c r="E5530" s="613"/>
      <c r="F5530" s="614"/>
      <c r="J5530" s="612"/>
      <c r="N5530" s="668"/>
      <c r="P5530" s="618"/>
      <c r="Q5530" s="618"/>
      <c r="R5530" s="618"/>
      <c r="S5530" s="618"/>
      <c r="T5530" s="618"/>
      <c r="U5530" s="618"/>
      <c r="V5530" s="618"/>
      <c r="W5530" s="618"/>
      <c r="X5530" s="618"/>
      <c r="Y5530" s="618"/>
      <c r="Z5530" s="618"/>
      <c r="AC5530" s="619"/>
      <c r="AD5530" s="620"/>
      <c r="AJ5530" s="668"/>
      <c r="AO5530" s="612"/>
      <c r="AP5530" s="612"/>
      <c r="AY5530" s="623"/>
      <c r="BD5530" s="611"/>
      <c r="BG5530" s="624"/>
      <c r="BH5530" s="625"/>
      <c r="BI5530" s="672"/>
      <c r="BO5530" s="612"/>
      <c r="BY5530" s="669"/>
      <c r="CA5530" s="669"/>
    </row>
    <row r="5531" spans="3:79" s="610" customFormat="1">
      <c r="C5531" s="611"/>
      <c r="D5531" s="612"/>
      <c r="E5531" s="613"/>
      <c r="F5531" s="614"/>
      <c r="J5531" s="612"/>
      <c r="N5531" s="668"/>
      <c r="P5531" s="618"/>
      <c r="Q5531" s="618"/>
      <c r="R5531" s="618"/>
      <c r="S5531" s="618"/>
      <c r="T5531" s="618"/>
      <c r="U5531" s="618"/>
      <c r="V5531" s="618"/>
      <c r="W5531" s="618"/>
      <c r="X5531" s="618"/>
      <c r="Y5531" s="618"/>
      <c r="Z5531" s="618"/>
      <c r="AC5531" s="619"/>
      <c r="AD5531" s="620"/>
      <c r="AJ5531" s="668"/>
      <c r="AO5531" s="612"/>
      <c r="AP5531" s="612"/>
      <c r="AY5531" s="623"/>
      <c r="BD5531" s="611"/>
      <c r="BG5531" s="624"/>
      <c r="BH5531" s="625"/>
      <c r="BI5531" s="672"/>
      <c r="BO5531" s="612"/>
      <c r="BY5531" s="669"/>
      <c r="CA5531" s="669"/>
    </row>
    <row r="5532" spans="3:79" s="610" customFormat="1">
      <c r="C5532" s="611"/>
      <c r="D5532" s="612"/>
      <c r="E5532" s="613"/>
      <c r="F5532" s="614"/>
      <c r="J5532" s="612"/>
      <c r="N5532" s="668"/>
      <c r="P5532" s="618"/>
      <c r="Q5532" s="618"/>
      <c r="R5532" s="618"/>
      <c r="S5532" s="618"/>
      <c r="T5532" s="618"/>
      <c r="U5532" s="618"/>
      <c r="V5532" s="618"/>
      <c r="W5532" s="618"/>
      <c r="X5532" s="618"/>
      <c r="Y5532" s="618"/>
      <c r="Z5532" s="618"/>
      <c r="AC5532" s="619"/>
      <c r="AD5532" s="620"/>
      <c r="AJ5532" s="668"/>
      <c r="AO5532" s="612"/>
      <c r="AP5532" s="612"/>
      <c r="AY5532" s="623"/>
      <c r="BD5532" s="611"/>
      <c r="BG5532" s="624"/>
      <c r="BH5532" s="625"/>
      <c r="BI5532" s="672"/>
      <c r="BO5532" s="612"/>
      <c r="BY5532" s="669"/>
      <c r="CA5532" s="669"/>
    </row>
    <row r="5533" spans="3:79" s="610" customFormat="1">
      <c r="C5533" s="611"/>
      <c r="D5533" s="612"/>
      <c r="E5533" s="613"/>
      <c r="F5533" s="614"/>
      <c r="J5533" s="612"/>
      <c r="N5533" s="668"/>
      <c r="P5533" s="618"/>
      <c r="Q5533" s="618"/>
      <c r="R5533" s="618"/>
      <c r="S5533" s="618"/>
      <c r="T5533" s="618"/>
      <c r="U5533" s="618"/>
      <c r="V5533" s="618"/>
      <c r="W5533" s="618"/>
      <c r="X5533" s="618"/>
      <c r="Y5533" s="618"/>
      <c r="Z5533" s="618"/>
      <c r="AC5533" s="619"/>
      <c r="AD5533" s="620"/>
      <c r="AJ5533" s="668"/>
      <c r="AO5533" s="612"/>
      <c r="AP5533" s="612"/>
      <c r="AY5533" s="623"/>
      <c r="BD5533" s="611"/>
      <c r="BG5533" s="624"/>
      <c r="BH5533" s="625"/>
      <c r="BI5533" s="672"/>
      <c r="BO5533" s="612"/>
      <c r="BY5533" s="669"/>
      <c r="CA5533" s="669"/>
    </row>
    <row r="5534" spans="3:79" s="610" customFormat="1">
      <c r="C5534" s="611"/>
      <c r="D5534" s="612"/>
      <c r="E5534" s="613"/>
      <c r="F5534" s="614"/>
      <c r="J5534" s="612"/>
      <c r="N5534" s="668"/>
      <c r="P5534" s="618"/>
      <c r="Q5534" s="618"/>
      <c r="R5534" s="618"/>
      <c r="S5534" s="618"/>
      <c r="T5534" s="618"/>
      <c r="U5534" s="618"/>
      <c r="V5534" s="618"/>
      <c r="W5534" s="618"/>
      <c r="X5534" s="618"/>
      <c r="Y5534" s="618"/>
      <c r="Z5534" s="618"/>
      <c r="AC5534" s="619"/>
      <c r="AD5534" s="620"/>
      <c r="AJ5534" s="668"/>
      <c r="AO5534" s="612"/>
      <c r="AP5534" s="612"/>
      <c r="AY5534" s="623"/>
      <c r="BD5534" s="611"/>
      <c r="BG5534" s="624"/>
      <c r="BH5534" s="625"/>
      <c r="BI5534" s="672"/>
      <c r="BO5534" s="612"/>
      <c r="BY5534" s="669"/>
      <c r="CA5534" s="669"/>
    </row>
    <row r="5535" spans="3:79" s="610" customFormat="1">
      <c r="C5535" s="611"/>
      <c r="D5535" s="612"/>
      <c r="E5535" s="613"/>
      <c r="F5535" s="614"/>
      <c r="J5535" s="612"/>
      <c r="N5535" s="668"/>
      <c r="P5535" s="618"/>
      <c r="Q5535" s="618"/>
      <c r="R5535" s="618"/>
      <c r="S5535" s="618"/>
      <c r="T5535" s="618"/>
      <c r="U5535" s="618"/>
      <c r="V5535" s="618"/>
      <c r="W5535" s="618"/>
      <c r="X5535" s="618"/>
      <c r="Y5535" s="618"/>
      <c r="Z5535" s="618"/>
      <c r="AC5535" s="619"/>
      <c r="AD5535" s="620"/>
      <c r="AJ5535" s="668"/>
      <c r="AO5535" s="612"/>
      <c r="AP5535" s="612"/>
      <c r="AY5535" s="623"/>
      <c r="BD5535" s="611"/>
      <c r="BG5535" s="624"/>
      <c r="BH5535" s="625"/>
      <c r="BI5535" s="672"/>
      <c r="BO5535" s="612"/>
      <c r="BY5535" s="669"/>
      <c r="CA5535" s="669"/>
    </row>
    <row r="5536" spans="3:79" s="610" customFormat="1">
      <c r="C5536" s="611"/>
      <c r="D5536" s="612"/>
      <c r="E5536" s="613"/>
      <c r="F5536" s="614"/>
      <c r="J5536" s="612"/>
      <c r="N5536" s="668"/>
      <c r="P5536" s="618"/>
      <c r="Q5536" s="618"/>
      <c r="R5536" s="618"/>
      <c r="S5536" s="618"/>
      <c r="T5536" s="618"/>
      <c r="U5536" s="618"/>
      <c r="V5536" s="618"/>
      <c r="W5536" s="618"/>
      <c r="X5536" s="618"/>
      <c r="Y5536" s="618"/>
      <c r="Z5536" s="618"/>
      <c r="AC5536" s="619"/>
      <c r="AD5536" s="620"/>
      <c r="AJ5536" s="668"/>
      <c r="AO5536" s="612"/>
      <c r="AP5536" s="612"/>
      <c r="AY5536" s="623"/>
      <c r="BD5536" s="611"/>
      <c r="BG5536" s="624"/>
      <c r="BH5536" s="625"/>
      <c r="BI5536" s="672"/>
      <c r="BO5536" s="612"/>
      <c r="BY5536" s="669"/>
      <c r="CA5536" s="669"/>
    </row>
    <row r="5537" spans="3:79" s="610" customFormat="1">
      <c r="C5537" s="611"/>
      <c r="D5537" s="612"/>
      <c r="E5537" s="613"/>
      <c r="F5537" s="614"/>
      <c r="J5537" s="612"/>
      <c r="N5537" s="668"/>
      <c r="P5537" s="618"/>
      <c r="Q5537" s="618"/>
      <c r="R5537" s="618"/>
      <c r="S5537" s="618"/>
      <c r="T5537" s="618"/>
      <c r="U5537" s="618"/>
      <c r="V5537" s="618"/>
      <c r="W5537" s="618"/>
      <c r="X5537" s="618"/>
      <c r="Y5537" s="618"/>
      <c r="Z5537" s="618"/>
      <c r="AC5537" s="619"/>
      <c r="AD5537" s="620"/>
      <c r="AJ5537" s="668"/>
      <c r="AO5537" s="612"/>
      <c r="AP5537" s="612"/>
      <c r="AY5537" s="623"/>
      <c r="BD5537" s="611"/>
      <c r="BG5537" s="624"/>
      <c r="BH5537" s="625"/>
      <c r="BI5537" s="672"/>
      <c r="BO5537" s="612"/>
      <c r="BY5537" s="669"/>
      <c r="CA5537" s="669"/>
    </row>
    <row r="5538" spans="3:79" s="610" customFormat="1">
      <c r="C5538" s="611"/>
      <c r="D5538" s="612"/>
      <c r="E5538" s="613"/>
      <c r="F5538" s="614"/>
      <c r="J5538" s="612"/>
      <c r="N5538" s="668"/>
      <c r="P5538" s="618"/>
      <c r="Q5538" s="618"/>
      <c r="R5538" s="618"/>
      <c r="S5538" s="618"/>
      <c r="T5538" s="618"/>
      <c r="U5538" s="618"/>
      <c r="V5538" s="618"/>
      <c r="W5538" s="618"/>
      <c r="X5538" s="618"/>
      <c r="Y5538" s="618"/>
      <c r="Z5538" s="618"/>
      <c r="AC5538" s="619"/>
      <c r="AD5538" s="620"/>
      <c r="AJ5538" s="668"/>
      <c r="AO5538" s="612"/>
      <c r="AP5538" s="612"/>
      <c r="AY5538" s="623"/>
      <c r="BD5538" s="611"/>
      <c r="BG5538" s="624"/>
      <c r="BH5538" s="625"/>
      <c r="BI5538" s="672"/>
      <c r="BO5538" s="612"/>
      <c r="BY5538" s="669"/>
      <c r="CA5538" s="669"/>
    </row>
    <row r="5539" spans="3:79" s="610" customFormat="1">
      <c r="C5539" s="611"/>
      <c r="D5539" s="612"/>
      <c r="E5539" s="613"/>
      <c r="F5539" s="614"/>
      <c r="J5539" s="612"/>
      <c r="N5539" s="668"/>
      <c r="P5539" s="618"/>
      <c r="Q5539" s="618"/>
      <c r="R5539" s="618"/>
      <c r="S5539" s="618"/>
      <c r="T5539" s="618"/>
      <c r="U5539" s="618"/>
      <c r="V5539" s="618"/>
      <c r="W5539" s="618"/>
      <c r="X5539" s="618"/>
      <c r="Y5539" s="618"/>
      <c r="Z5539" s="618"/>
      <c r="AC5539" s="619"/>
      <c r="AD5539" s="620"/>
      <c r="AJ5539" s="668"/>
      <c r="AO5539" s="612"/>
      <c r="AP5539" s="612"/>
      <c r="AY5539" s="623"/>
      <c r="BD5539" s="611"/>
      <c r="BG5539" s="624"/>
      <c r="BH5539" s="625"/>
      <c r="BI5539" s="672"/>
      <c r="BO5539" s="612"/>
      <c r="BY5539" s="669"/>
      <c r="CA5539" s="669"/>
    </row>
    <row r="5540" spans="3:79" s="610" customFormat="1">
      <c r="C5540" s="611"/>
      <c r="D5540" s="612"/>
      <c r="E5540" s="613"/>
      <c r="F5540" s="614"/>
      <c r="J5540" s="612"/>
      <c r="N5540" s="668"/>
      <c r="P5540" s="618"/>
      <c r="Q5540" s="618"/>
      <c r="R5540" s="618"/>
      <c r="S5540" s="618"/>
      <c r="T5540" s="618"/>
      <c r="U5540" s="618"/>
      <c r="V5540" s="618"/>
      <c r="W5540" s="618"/>
      <c r="X5540" s="618"/>
      <c r="Y5540" s="618"/>
      <c r="Z5540" s="618"/>
      <c r="AC5540" s="619"/>
      <c r="AD5540" s="620"/>
      <c r="AJ5540" s="668"/>
      <c r="AO5540" s="612"/>
      <c r="AP5540" s="612"/>
      <c r="AY5540" s="623"/>
      <c r="BD5540" s="611"/>
      <c r="BG5540" s="624"/>
      <c r="BH5540" s="625"/>
      <c r="BI5540" s="672"/>
      <c r="BO5540" s="612"/>
      <c r="BY5540" s="669"/>
      <c r="CA5540" s="669"/>
    </row>
    <row r="5541" spans="3:79" s="610" customFormat="1">
      <c r="C5541" s="611"/>
      <c r="D5541" s="612"/>
      <c r="E5541" s="613"/>
      <c r="F5541" s="614"/>
      <c r="J5541" s="612"/>
      <c r="N5541" s="668"/>
      <c r="P5541" s="618"/>
      <c r="Q5541" s="618"/>
      <c r="R5541" s="618"/>
      <c r="S5541" s="618"/>
      <c r="T5541" s="618"/>
      <c r="U5541" s="618"/>
      <c r="V5541" s="618"/>
      <c r="W5541" s="618"/>
      <c r="X5541" s="618"/>
      <c r="Y5541" s="618"/>
      <c r="Z5541" s="618"/>
      <c r="AC5541" s="619"/>
      <c r="AD5541" s="620"/>
      <c r="AJ5541" s="668"/>
      <c r="AO5541" s="612"/>
      <c r="AP5541" s="612"/>
      <c r="AY5541" s="623"/>
      <c r="BD5541" s="611"/>
      <c r="BG5541" s="624"/>
      <c r="BH5541" s="625"/>
      <c r="BI5541" s="672"/>
      <c r="BO5541" s="612"/>
      <c r="BY5541" s="669"/>
      <c r="CA5541" s="669"/>
    </row>
    <row r="5542" spans="3:79" s="610" customFormat="1">
      <c r="C5542" s="611"/>
      <c r="D5542" s="612"/>
      <c r="E5542" s="613"/>
      <c r="F5542" s="614"/>
      <c r="J5542" s="612"/>
      <c r="N5542" s="668"/>
      <c r="P5542" s="618"/>
      <c r="Q5542" s="618"/>
      <c r="R5542" s="618"/>
      <c r="S5542" s="618"/>
      <c r="T5542" s="618"/>
      <c r="U5542" s="618"/>
      <c r="V5542" s="618"/>
      <c r="W5542" s="618"/>
      <c r="X5542" s="618"/>
      <c r="Y5542" s="618"/>
      <c r="Z5542" s="618"/>
      <c r="AC5542" s="619"/>
      <c r="AD5542" s="620"/>
      <c r="AJ5542" s="668"/>
      <c r="AO5542" s="612"/>
      <c r="AP5542" s="612"/>
      <c r="AY5542" s="623"/>
      <c r="BD5542" s="611"/>
      <c r="BG5542" s="624"/>
      <c r="BH5542" s="625"/>
      <c r="BI5542" s="672"/>
      <c r="BO5542" s="612"/>
      <c r="BY5542" s="669"/>
      <c r="CA5542" s="669"/>
    </row>
    <row r="5543" spans="3:79" s="610" customFormat="1">
      <c r="C5543" s="611"/>
      <c r="D5543" s="612"/>
      <c r="E5543" s="613"/>
      <c r="F5543" s="614"/>
      <c r="J5543" s="612"/>
      <c r="N5543" s="668"/>
      <c r="P5543" s="618"/>
      <c r="Q5543" s="618"/>
      <c r="R5543" s="618"/>
      <c r="S5543" s="618"/>
      <c r="T5543" s="618"/>
      <c r="U5543" s="618"/>
      <c r="V5543" s="618"/>
      <c r="W5543" s="618"/>
      <c r="X5543" s="618"/>
      <c r="Y5543" s="618"/>
      <c r="Z5543" s="618"/>
      <c r="AC5543" s="619"/>
      <c r="AD5543" s="620"/>
      <c r="AJ5543" s="668"/>
      <c r="AO5543" s="612"/>
      <c r="AP5543" s="612"/>
      <c r="AY5543" s="623"/>
      <c r="BD5543" s="611"/>
      <c r="BG5543" s="624"/>
      <c r="BH5543" s="625"/>
      <c r="BI5543" s="672"/>
      <c r="BO5543" s="612"/>
      <c r="BY5543" s="669"/>
      <c r="CA5543" s="669"/>
    </row>
    <row r="5544" spans="3:79" s="610" customFormat="1">
      <c r="C5544" s="611"/>
      <c r="D5544" s="612"/>
      <c r="E5544" s="613"/>
      <c r="F5544" s="614"/>
      <c r="J5544" s="612"/>
      <c r="N5544" s="668"/>
      <c r="P5544" s="618"/>
      <c r="Q5544" s="618"/>
      <c r="R5544" s="618"/>
      <c r="S5544" s="618"/>
      <c r="T5544" s="618"/>
      <c r="U5544" s="618"/>
      <c r="V5544" s="618"/>
      <c r="W5544" s="618"/>
      <c r="X5544" s="618"/>
      <c r="Y5544" s="618"/>
      <c r="Z5544" s="618"/>
      <c r="AC5544" s="619"/>
      <c r="AD5544" s="620"/>
      <c r="AJ5544" s="668"/>
      <c r="AO5544" s="612"/>
      <c r="AP5544" s="612"/>
      <c r="AY5544" s="623"/>
      <c r="BD5544" s="611"/>
      <c r="BG5544" s="624"/>
      <c r="BH5544" s="625"/>
      <c r="BI5544" s="672"/>
      <c r="BO5544" s="612"/>
      <c r="BY5544" s="669"/>
      <c r="CA5544" s="669"/>
    </row>
    <row r="5545" spans="3:79" s="610" customFormat="1">
      <c r="C5545" s="611"/>
      <c r="D5545" s="612"/>
      <c r="E5545" s="613"/>
      <c r="F5545" s="614"/>
      <c r="J5545" s="612"/>
      <c r="N5545" s="668"/>
      <c r="P5545" s="618"/>
      <c r="Q5545" s="618"/>
      <c r="R5545" s="618"/>
      <c r="S5545" s="618"/>
      <c r="T5545" s="618"/>
      <c r="U5545" s="618"/>
      <c r="V5545" s="618"/>
      <c r="W5545" s="618"/>
      <c r="X5545" s="618"/>
      <c r="Y5545" s="618"/>
      <c r="Z5545" s="618"/>
      <c r="AC5545" s="619"/>
      <c r="AD5545" s="620"/>
      <c r="AJ5545" s="668"/>
      <c r="AO5545" s="612"/>
      <c r="AP5545" s="612"/>
      <c r="AY5545" s="623"/>
      <c r="BD5545" s="611"/>
      <c r="BG5545" s="624"/>
      <c r="BH5545" s="625"/>
      <c r="BI5545" s="672"/>
      <c r="BO5545" s="612"/>
      <c r="BY5545" s="669"/>
      <c r="CA5545" s="669"/>
    </row>
    <row r="5546" spans="3:79" s="610" customFormat="1">
      <c r="C5546" s="611"/>
      <c r="D5546" s="612"/>
      <c r="E5546" s="613"/>
      <c r="F5546" s="614"/>
      <c r="J5546" s="612"/>
      <c r="N5546" s="668"/>
      <c r="P5546" s="618"/>
      <c r="Q5546" s="618"/>
      <c r="R5546" s="618"/>
      <c r="S5546" s="618"/>
      <c r="T5546" s="618"/>
      <c r="U5546" s="618"/>
      <c r="V5546" s="618"/>
      <c r="W5546" s="618"/>
      <c r="X5546" s="618"/>
      <c r="Y5546" s="618"/>
      <c r="Z5546" s="618"/>
      <c r="AC5546" s="619"/>
      <c r="AD5546" s="620"/>
      <c r="AJ5546" s="668"/>
      <c r="AO5546" s="612"/>
      <c r="AP5546" s="612"/>
      <c r="AY5546" s="623"/>
      <c r="BD5546" s="611"/>
      <c r="BG5546" s="624"/>
      <c r="BH5546" s="625"/>
      <c r="BI5546" s="672"/>
      <c r="BO5546" s="612"/>
      <c r="BY5546" s="669"/>
      <c r="CA5546" s="669"/>
    </row>
    <row r="5547" spans="3:79" s="610" customFormat="1">
      <c r="C5547" s="611"/>
      <c r="D5547" s="612"/>
      <c r="E5547" s="613"/>
      <c r="F5547" s="614"/>
      <c r="J5547" s="612"/>
      <c r="N5547" s="668"/>
      <c r="P5547" s="618"/>
      <c r="Q5547" s="618"/>
      <c r="R5547" s="618"/>
      <c r="S5547" s="618"/>
      <c r="T5547" s="618"/>
      <c r="U5547" s="618"/>
      <c r="V5547" s="618"/>
      <c r="W5547" s="618"/>
      <c r="X5547" s="618"/>
      <c r="Y5547" s="618"/>
      <c r="Z5547" s="618"/>
      <c r="AC5547" s="619"/>
      <c r="AD5547" s="620"/>
      <c r="AJ5547" s="668"/>
      <c r="AO5547" s="612"/>
      <c r="AP5547" s="612"/>
      <c r="AY5547" s="623"/>
      <c r="BD5547" s="611"/>
      <c r="BG5547" s="624"/>
      <c r="BH5547" s="625"/>
      <c r="BI5547" s="672"/>
      <c r="BO5547" s="612"/>
      <c r="BY5547" s="669"/>
      <c r="CA5547" s="669"/>
    </row>
    <row r="5548" spans="3:79" s="610" customFormat="1">
      <c r="C5548" s="611"/>
      <c r="D5548" s="612"/>
      <c r="E5548" s="613"/>
      <c r="F5548" s="614"/>
      <c r="J5548" s="612"/>
      <c r="N5548" s="668"/>
      <c r="P5548" s="618"/>
      <c r="Q5548" s="618"/>
      <c r="R5548" s="618"/>
      <c r="S5548" s="618"/>
      <c r="T5548" s="618"/>
      <c r="U5548" s="618"/>
      <c r="V5548" s="618"/>
      <c r="W5548" s="618"/>
      <c r="X5548" s="618"/>
      <c r="Y5548" s="618"/>
      <c r="Z5548" s="618"/>
      <c r="AC5548" s="619"/>
      <c r="AD5548" s="620"/>
      <c r="AJ5548" s="668"/>
      <c r="AO5548" s="612"/>
      <c r="AP5548" s="612"/>
      <c r="AY5548" s="623"/>
      <c r="BD5548" s="611"/>
      <c r="BG5548" s="624"/>
      <c r="BH5548" s="625"/>
      <c r="BI5548" s="672"/>
      <c r="BO5548" s="612"/>
      <c r="BY5548" s="669"/>
      <c r="CA5548" s="669"/>
    </row>
    <row r="5549" spans="3:79" s="610" customFormat="1">
      <c r="C5549" s="611"/>
      <c r="D5549" s="612"/>
      <c r="E5549" s="613"/>
      <c r="F5549" s="614"/>
      <c r="J5549" s="612"/>
      <c r="N5549" s="668"/>
      <c r="P5549" s="618"/>
      <c r="Q5549" s="618"/>
      <c r="R5549" s="618"/>
      <c r="S5549" s="618"/>
      <c r="T5549" s="618"/>
      <c r="U5549" s="618"/>
      <c r="V5549" s="618"/>
      <c r="W5549" s="618"/>
      <c r="X5549" s="618"/>
      <c r="Y5549" s="618"/>
      <c r="Z5549" s="618"/>
      <c r="AC5549" s="619"/>
      <c r="AD5549" s="620"/>
      <c r="AJ5549" s="668"/>
      <c r="AO5549" s="612"/>
      <c r="AP5549" s="612"/>
      <c r="AY5549" s="623"/>
      <c r="BD5549" s="611"/>
      <c r="BG5549" s="624"/>
      <c r="BH5549" s="625"/>
      <c r="BI5549" s="672"/>
      <c r="BO5549" s="612"/>
      <c r="BY5549" s="669"/>
      <c r="CA5549" s="669"/>
    </row>
    <row r="5550" spans="3:79" s="610" customFormat="1">
      <c r="C5550" s="611"/>
      <c r="D5550" s="612"/>
      <c r="E5550" s="613"/>
      <c r="F5550" s="614"/>
      <c r="J5550" s="612"/>
      <c r="N5550" s="668"/>
      <c r="P5550" s="618"/>
      <c r="Q5550" s="618"/>
      <c r="R5550" s="618"/>
      <c r="S5550" s="618"/>
      <c r="T5550" s="618"/>
      <c r="U5550" s="618"/>
      <c r="V5550" s="618"/>
      <c r="W5550" s="618"/>
      <c r="X5550" s="618"/>
      <c r="Y5550" s="618"/>
      <c r="Z5550" s="618"/>
      <c r="AC5550" s="619"/>
      <c r="AD5550" s="620"/>
      <c r="AJ5550" s="668"/>
      <c r="AO5550" s="612"/>
      <c r="AP5550" s="612"/>
      <c r="AY5550" s="623"/>
      <c r="BD5550" s="611"/>
      <c r="BG5550" s="624"/>
      <c r="BH5550" s="625"/>
      <c r="BI5550" s="672"/>
      <c r="BO5550" s="612"/>
      <c r="BY5550" s="669"/>
      <c r="CA5550" s="669"/>
    </row>
    <row r="5551" spans="3:79" s="610" customFormat="1">
      <c r="C5551" s="611"/>
      <c r="D5551" s="612"/>
      <c r="E5551" s="613"/>
      <c r="F5551" s="614"/>
      <c r="J5551" s="612"/>
      <c r="N5551" s="668"/>
      <c r="P5551" s="618"/>
      <c r="Q5551" s="618"/>
      <c r="R5551" s="618"/>
      <c r="S5551" s="618"/>
      <c r="T5551" s="618"/>
      <c r="U5551" s="618"/>
      <c r="V5551" s="618"/>
      <c r="W5551" s="618"/>
      <c r="X5551" s="618"/>
      <c r="Y5551" s="618"/>
      <c r="Z5551" s="618"/>
      <c r="AC5551" s="619"/>
      <c r="AD5551" s="620"/>
      <c r="AJ5551" s="668"/>
      <c r="AO5551" s="612"/>
      <c r="AP5551" s="612"/>
      <c r="AY5551" s="623"/>
      <c r="BD5551" s="611"/>
      <c r="BG5551" s="624"/>
      <c r="BH5551" s="625"/>
      <c r="BI5551" s="672"/>
      <c r="BO5551" s="612"/>
      <c r="BY5551" s="669"/>
      <c r="CA5551" s="669"/>
    </row>
    <row r="5552" spans="3:79" s="610" customFormat="1">
      <c r="C5552" s="611"/>
      <c r="D5552" s="612"/>
      <c r="E5552" s="613"/>
      <c r="F5552" s="614"/>
      <c r="J5552" s="612"/>
      <c r="N5552" s="668"/>
      <c r="P5552" s="618"/>
      <c r="Q5552" s="618"/>
      <c r="R5552" s="618"/>
      <c r="S5552" s="618"/>
      <c r="T5552" s="618"/>
      <c r="U5552" s="618"/>
      <c r="V5552" s="618"/>
      <c r="W5552" s="618"/>
      <c r="X5552" s="618"/>
      <c r="Y5552" s="618"/>
      <c r="Z5552" s="618"/>
      <c r="AC5552" s="619"/>
      <c r="AD5552" s="620"/>
      <c r="AJ5552" s="668"/>
      <c r="AO5552" s="612"/>
      <c r="AP5552" s="612"/>
      <c r="AY5552" s="623"/>
      <c r="BD5552" s="611"/>
      <c r="BG5552" s="624"/>
      <c r="BH5552" s="625"/>
      <c r="BI5552" s="672"/>
      <c r="BO5552" s="612"/>
      <c r="BY5552" s="669"/>
      <c r="CA5552" s="669"/>
    </row>
    <row r="5553" spans="3:79" s="610" customFormat="1">
      <c r="C5553" s="611"/>
      <c r="D5553" s="612"/>
      <c r="E5553" s="613"/>
      <c r="F5553" s="614"/>
      <c r="J5553" s="612"/>
      <c r="N5553" s="668"/>
      <c r="P5553" s="618"/>
      <c r="Q5553" s="618"/>
      <c r="R5553" s="618"/>
      <c r="S5553" s="618"/>
      <c r="T5553" s="618"/>
      <c r="U5553" s="618"/>
      <c r="V5553" s="618"/>
      <c r="W5553" s="618"/>
      <c r="X5553" s="618"/>
      <c r="Y5553" s="618"/>
      <c r="Z5553" s="618"/>
      <c r="AC5553" s="619"/>
      <c r="AD5553" s="620"/>
      <c r="AJ5553" s="668"/>
      <c r="AO5553" s="612"/>
      <c r="AP5553" s="612"/>
      <c r="AY5553" s="623"/>
      <c r="BD5553" s="611"/>
      <c r="BG5553" s="624"/>
      <c r="BH5553" s="625"/>
      <c r="BI5553" s="672"/>
      <c r="BO5553" s="612"/>
      <c r="BY5553" s="669"/>
      <c r="CA5553" s="669"/>
    </row>
    <row r="5554" spans="3:79" s="610" customFormat="1">
      <c r="C5554" s="611"/>
      <c r="D5554" s="612"/>
      <c r="E5554" s="613"/>
      <c r="F5554" s="614"/>
      <c r="J5554" s="612"/>
      <c r="N5554" s="668"/>
      <c r="P5554" s="618"/>
      <c r="Q5554" s="618"/>
      <c r="R5554" s="618"/>
      <c r="S5554" s="618"/>
      <c r="T5554" s="618"/>
      <c r="U5554" s="618"/>
      <c r="V5554" s="618"/>
      <c r="W5554" s="618"/>
      <c r="X5554" s="618"/>
      <c r="Y5554" s="618"/>
      <c r="Z5554" s="618"/>
      <c r="AC5554" s="619"/>
      <c r="AD5554" s="620"/>
      <c r="AJ5554" s="668"/>
      <c r="AO5554" s="612"/>
      <c r="AP5554" s="612"/>
      <c r="AY5554" s="623"/>
      <c r="BD5554" s="611"/>
      <c r="BG5554" s="624"/>
      <c r="BH5554" s="625"/>
      <c r="BI5554" s="672"/>
      <c r="BO5554" s="612"/>
      <c r="BY5554" s="669"/>
      <c r="CA5554" s="669"/>
    </row>
    <row r="5555" spans="3:79" s="610" customFormat="1">
      <c r="C5555" s="611"/>
      <c r="D5555" s="612"/>
      <c r="E5555" s="613"/>
      <c r="F5555" s="614"/>
      <c r="J5555" s="612"/>
      <c r="N5555" s="668"/>
      <c r="P5555" s="618"/>
      <c r="Q5555" s="618"/>
      <c r="R5555" s="618"/>
      <c r="S5555" s="618"/>
      <c r="T5555" s="618"/>
      <c r="U5555" s="618"/>
      <c r="V5555" s="618"/>
      <c r="W5555" s="618"/>
      <c r="X5555" s="618"/>
      <c r="Y5555" s="618"/>
      <c r="Z5555" s="618"/>
      <c r="AC5555" s="619"/>
      <c r="AD5555" s="620"/>
      <c r="AJ5555" s="668"/>
      <c r="AO5555" s="612"/>
      <c r="AP5555" s="612"/>
      <c r="AY5555" s="623"/>
      <c r="BD5555" s="611"/>
      <c r="BG5555" s="624"/>
      <c r="BH5555" s="625"/>
      <c r="BI5555" s="672"/>
      <c r="BO5555" s="612"/>
      <c r="BY5555" s="669"/>
      <c r="CA5555" s="669"/>
    </row>
    <row r="5556" spans="3:79" s="610" customFormat="1">
      <c r="C5556" s="611"/>
      <c r="D5556" s="612"/>
      <c r="E5556" s="613"/>
      <c r="F5556" s="614"/>
      <c r="J5556" s="612"/>
      <c r="N5556" s="668"/>
      <c r="P5556" s="618"/>
      <c r="Q5556" s="618"/>
      <c r="R5556" s="618"/>
      <c r="S5556" s="618"/>
      <c r="T5556" s="618"/>
      <c r="U5556" s="618"/>
      <c r="V5556" s="618"/>
      <c r="W5556" s="618"/>
      <c r="X5556" s="618"/>
      <c r="Y5556" s="618"/>
      <c r="Z5556" s="618"/>
      <c r="AC5556" s="619"/>
      <c r="AD5556" s="620"/>
      <c r="AJ5556" s="668"/>
      <c r="AO5556" s="612"/>
      <c r="AP5556" s="612"/>
      <c r="AY5556" s="623"/>
      <c r="BD5556" s="611"/>
      <c r="BG5556" s="624"/>
      <c r="BH5556" s="625"/>
      <c r="BI5556" s="672"/>
      <c r="BO5556" s="612"/>
      <c r="BY5556" s="669"/>
      <c r="CA5556" s="669"/>
    </row>
    <row r="5557" spans="3:79" s="610" customFormat="1">
      <c r="C5557" s="611"/>
      <c r="D5557" s="612"/>
      <c r="E5557" s="613"/>
      <c r="F5557" s="614"/>
      <c r="J5557" s="612"/>
      <c r="N5557" s="668"/>
      <c r="P5557" s="618"/>
      <c r="Q5557" s="618"/>
      <c r="R5557" s="618"/>
      <c r="S5557" s="618"/>
      <c r="T5557" s="618"/>
      <c r="U5557" s="618"/>
      <c r="V5557" s="618"/>
      <c r="W5557" s="618"/>
      <c r="X5557" s="618"/>
      <c r="Y5557" s="618"/>
      <c r="Z5557" s="618"/>
      <c r="AC5557" s="619"/>
      <c r="AD5557" s="620"/>
      <c r="AJ5557" s="668"/>
      <c r="AO5557" s="612"/>
      <c r="AP5557" s="612"/>
      <c r="AY5557" s="623"/>
      <c r="BD5557" s="611"/>
      <c r="BG5557" s="624"/>
      <c r="BH5557" s="625"/>
      <c r="BI5557" s="672"/>
      <c r="BO5557" s="612"/>
      <c r="BY5557" s="669"/>
      <c r="CA5557" s="669"/>
    </row>
    <row r="5558" spans="3:79" s="610" customFormat="1">
      <c r="C5558" s="611"/>
      <c r="D5558" s="612"/>
      <c r="E5558" s="613"/>
      <c r="F5558" s="614"/>
      <c r="J5558" s="612"/>
      <c r="N5558" s="668"/>
      <c r="P5558" s="618"/>
      <c r="Q5558" s="618"/>
      <c r="R5558" s="618"/>
      <c r="S5558" s="618"/>
      <c r="T5558" s="618"/>
      <c r="U5558" s="618"/>
      <c r="V5558" s="618"/>
      <c r="W5558" s="618"/>
      <c r="X5558" s="618"/>
      <c r="Y5558" s="618"/>
      <c r="Z5558" s="618"/>
      <c r="AC5558" s="619"/>
      <c r="AD5558" s="620"/>
      <c r="AJ5558" s="668"/>
      <c r="AO5558" s="612"/>
      <c r="AP5558" s="612"/>
      <c r="AY5558" s="623"/>
      <c r="BD5558" s="611"/>
      <c r="BG5558" s="624"/>
      <c r="BH5558" s="625"/>
      <c r="BI5558" s="672"/>
      <c r="BO5558" s="612"/>
      <c r="BY5558" s="669"/>
      <c r="CA5558" s="669"/>
    </row>
    <row r="5559" spans="3:79" s="610" customFormat="1">
      <c r="C5559" s="611"/>
      <c r="D5559" s="612"/>
      <c r="E5559" s="613"/>
      <c r="F5559" s="614"/>
      <c r="J5559" s="612"/>
      <c r="N5559" s="668"/>
      <c r="P5559" s="618"/>
      <c r="Q5559" s="618"/>
      <c r="R5559" s="618"/>
      <c r="S5559" s="618"/>
      <c r="T5559" s="618"/>
      <c r="U5559" s="618"/>
      <c r="V5559" s="618"/>
      <c r="W5559" s="618"/>
      <c r="X5559" s="618"/>
      <c r="Y5559" s="618"/>
      <c r="Z5559" s="618"/>
      <c r="AC5559" s="619"/>
      <c r="AD5559" s="620"/>
      <c r="AJ5559" s="668"/>
      <c r="AO5559" s="612"/>
      <c r="AP5559" s="612"/>
      <c r="AY5559" s="623"/>
      <c r="BD5559" s="611"/>
      <c r="BG5559" s="624"/>
      <c r="BH5559" s="625"/>
      <c r="BI5559" s="672"/>
      <c r="BO5559" s="612"/>
      <c r="BY5559" s="669"/>
      <c r="CA5559" s="669"/>
    </row>
    <row r="5560" spans="3:79" s="610" customFormat="1">
      <c r="C5560" s="611"/>
      <c r="D5560" s="612"/>
      <c r="E5560" s="613"/>
      <c r="F5560" s="614"/>
      <c r="J5560" s="612"/>
      <c r="N5560" s="668"/>
      <c r="P5560" s="618"/>
      <c r="Q5560" s="618"/>
      <c r="R5560" s="618"/>
      <c r="S5560" s="618"/>
      <c r="T5560" s="618"/>
      <c r="U5560" s="618"/>
      <c r="V5560" s="618"/>
      <c r="W5560" s="618"/>
      <c r="X5560" s="618"/>
      <c r="Y5560" s="618"/>
      <c r="Z5560" s="618"/>
      <c r="AC5560" s="619"/>
      <c r="AD5560" s="620"/>
      <c r="AJ5560" s="668"/>
      <c r="AO5560" s="612"/>
      <c r="AP5560" s="612"/>
      <c r="AY5560" s="623"/>
      <c r="BD5560" s="611"/>
      <c r="BG5560" s="624"/>
      <c r="BH5560" s="625"/>
      <c r="BI5560" s="672"/>
      <c r="BO5560" s="612"/>
      <c r="BY5560" s="669"/>
      <c r="CA5560" s="669"/>
    </row>
    <row r="5561" spans="3:79" s="610" customFormat="1">
      <c r="C5561" s="611"/>
      <c r="D5561" s="612"/>
      <c r="E5561" s="613"/>
      <c r="F5561" s="614"/>
      <c r="J5561" s="612"/>
      <c r="N5561" s="668"/>
      <c r="P5561" s="618"/>
      <c r="Q5561" s="618"/>
      <c r="R5561" s="618"/>
      <c r="S5561" s="618"/>
      <c r="T5561" s="618"/>
      <c r="U5561" s="618"/>
      <c r="V5561" s="618"/>
      <c r="W5561" s="618"/>
      <c r="X5561" s="618"/>
      <c r="Y5561" s="618"/>
      <c r="Z5561" s="618"/>
      <c r="AC5561" s="619"/>
      <c r="AD5561" s="620"/>
      <c r="AJ5561" s="668"/>
      <c r="AO5561" s="612"/>
      <c r="AP5561" s="612"/>
      <c r="AY5561" s="623"/>
      <c r="BD5561" s="611"/>
      <c r="BG5561" s="624"/>
      <c r="BH5561" s="625"/>
      <c r="BI5561" s="672"/>
      <c r="BO5561" s="612"/>
      <c r="BY5561" s="669"/>
      <c r="CA5561" s="669"/>
    </row>
    <row r="5562" spans="3:79" s="610" customFormat="1">
      <c r="C5562" s="611"/>
      <c r="D5562" s="612"/>
      <c r="E5562" s="613"/>
      <c r="F5562" s="614"/>
      <c r="J5562" s="612"/>
      <c r="N5562" s="668"/>
      <c r="P5562" s="618"/>
      <c r="Q5562" s="618"/>
      <c r="R5562" s="618"/>
      <c r="S5562" s="618"/>
      <c r="T5562" s="618"/>
      <c r="U5562" s="618"/>
      <c r="V5562" s="618"/>
      <c r="W5562" s="618"/>
      <c r="X5562" s="618"/>
      <c r="Y5562" s="618"/>
      <c r="Z5562" s="618"/>
      <c r="AC5562" s="619"/>
      <c r="AD5562" s="620"/>
      <c r="AJ5562" s="668"/>
      <c r="AO5562" s="612"/>
      <c r="AP5562" s="612"/>
      <c r="AY5562" s="623"/>
      <c r="BD5562" s="611"/>
      <c r="BG5562" s="624"/>
      <c r="BH5562" s="625"/>
      <c r="BI5562" s="672"/>
      <c r="BO5562" s="612"/>
      <c r="BY5562" s="669"/>
      <c r="CA5562" s="669"/>
    </row>
    <row r="5563" spans="3:79" s="610" customFormat="1">
      <c r="C5563" s="611"/>
      <c r="D5563" s="612"/>
      <c r="E5563" s="613"/>
      <c r="F5563" s="614"/>
      <c r="J5563" s="612"/>
      <c r="N5563" s="668"/>
      <c r="P5563" s="618"/>
      <c r="Q5563" s="618"/>
      <c r="R5563" s="618"/>
      <c r="S5563" s="618"/>
      <c r="T5563" s="618"/>
      <c r="U5563" s="618"/>
      <c r="V5563" s="618"/>
      <c r="W5563" s="618"/>
      <c r="X5563" s="618"/>
      <c r="Y5563" s="618"/>
      <c r="Z5563" s="618"/>
      <c r="AC5563" s="619"/>
      <c r="AD5563" s="620"/>
      <c r="AJ5563" s="668"/>
      <c r="AO5563" s="612"/>
      <c r="AP5563" s="612"/>
      <c r="AY5563" s="623"/>
      <c r="BD5563" s="611"/>
      <c r="BG5563" s="624"/>
      <c r="BH5563" s="625"/>
      <c r="BI5563" s="672"/>
      <c r="BO5563" s="612"/>
      <c r="BY5563" s="669"/>
      <c r="CA5563" s="669"/>
    </row>
    <row r="5564" spans="3:79" s="610" customFormat="1">
      <c r="C5564" s="611"/>
      <c r="D5564" s="612"/>
      <c r="E5564" s="613"/>
      <c r="F5564" s="614"/>
      <c r="J5564" s="612"/>
      <c r="N5564" s="668"/>
      <c r="P5564" s="618"/>
      <c r="Q5564" s="618"/>
      <c r="R5564" s="618"/>
      <c r="S5564" s="618"/>
      <c r="T5564" s="618"/>
      <c r="U5564" s="618"/>
      <c r="V5564" s="618"/>
      <c r="W5564" s="618"/>
      <c r="X5564" s="618"/>
      <c r="Y5564" s="618"/>
      <c r="Z5564" s="618"/>
      <c r="AC5564" s="619"/>
      <c r="AD5564" s="620"/>
      <c r="AJ5564" s="668"/>
      <c r="AO5564" s="612"/>
      <c r="AP5564" s="612"/>
      <c r="AY5564" s="623"/>
      <c r="BD5564" s="611"/>
      <c r="BG5564" s="624"/>
      <c r="BH5564" s="625"/>
      <c r="BI5564" s="672"/>
      <c r="BO5564" s="612"/>
      <c r="BY5564" s="669"/>
      <c r="CA5564" s="669"/>
    </row>
    <row r="5565" spans="3:79" s="610" customFormat="1">
      <c r="C5565" s="611"/>
      <c r="D5565" s="612"/>
      <c r="E5565" s="613"/>
      <c r="F5565" s="614"/>
      <c r="J5565" s="612"/>
      <c r="N5565" s="668"/>
      <c r="P5565" s="618"/>
      <c r="Q5565" s="618"/>
      <c r="R5565" s="618"/>
      <c r="S5565" s="618"/>
      <c r="T5565" s="618"/>
      <c r="U5565" s="618"/>
      <c r="V5565" s="618"/>
      <c r="W5565" s="618"/>
      <c r="X5565" s="618"/>
      <c r="Y5565" s="618"/>
      <c r="Z5565" s="618"/>
      <c r="AC5565" s="619"/>
      <c r="AD5565" s="620"/>
      <c r="AJ5565" s="668"/>
      <c r="AO5565" s="612"/>
      <c r="AP5565" s="612"/>
      <c r="AY5565" s="623"/>
      <c r="BD5565" s="611"/>
      <c r="BG5565" s="624"/>
      <c r="BH5565" s="625"/>
      <c r="BI5565" s="672"/>
      <c r="BO5565" s="612"/>
      <c r="BY5565" s="669"/>
      <c r="CA5565" s="669"/>
    </row>
    <row r="5566" spans="3:79" s="610" customFormat="1">
      <c r="C5566" s="611"/>
      <c r="D5566" s="612"/>
      <c r="E5566" s="613"/>
      <c r="F5566" s="614"/>
      <c r="J5566" s="612"/>
      <c r="N5566" s="668"/>
      <c r="P5566" s="618"/>
      <c r="Q5566" s="618"/>
      <c r="R5566" s="618"/>
      <c r="S5566" s="618"/>
      <c r="T5566" s="618"/>
      <c r="U5566" s="618"/>
      <c r="V5566" s="618"/>
      <c r="W5566" s="618"/>
      <c r="X5566" s="618"/>
      <c r="Y5566" s="618"/>
      <c r="Z5566" s="618"/>
      <c r="AC5566" s="619"/>
      <c r="AD5566" s="620"/>
      <c r="AJ5566" s="668"/>
      <c r="AO5566" s="612"/>
      <c r="AP5566" s="612"/>
      <c r="AY5566" s="623"/>
      <c r="BD5566" s="611"/>
      <c r="BG5566" s="624"/>
      <c r="BH5566" s="625"/>
      <c r="BI5566" s="672"/>
      <c r="BO5566" s="612"/>
      <c r="BY5566" s="669"/>
      <c r="CA5566" s="669"/>
    </row>
    <row r="5567" spans="3:79" s="610" customFormat="1">
      <c r="C5567" s="611"/>
      <c r="D5567" s="612"/>
      <c r="E5567" s="613"/>
      <c r="F5567" s="614"/>
      <c r="J5567" s="612"/>
      <c r="N5567" s="668"/>
      <c r="P5567" s="618"/>
      <c r="Q5567" s="618"/>
      <c r="R5567" s="618"/>
      <c r="S5567" s="618"/>
      <c r="T5567" s="618"/>
      <c r="U5567" s="618"/>
      <c r="V5567" s="618"/>
      <c r="W5567" s="618"/>
      <c r="X5567" s="618"/>
      <c r="Y5567" s="618"/>
      <c r="Z5567" s="618"/>
      <c r="AC5567" s="619"/>
      <c r="AD5567" s="620"/>
      <c r="AJ5567" s="668"/>
      <c r="AO5567" s="612"/>
      <c r="AP5567" s="612"/>
      <c r="AY5567" s="623"/>
      <c r="BD5567" s="611"/>
      <c r="BG5567" s="624"/>
      <c r="BH5567" s="625"/>
      <c r="BI5567" s="672"/>
      <c r="BO5567" s="612"/>
      <c r="BY5567" s="669"/>
      <c r="CA5567" s="669"/>
    </row>
    <row r="5568" spans="3:79" s="610" customFormat="1">
      <c r="C5568" s="611"/>
      <c r="D5568" s="612"/>
      <c r="E5568" s="613"/>
      <c r="F5568" s="614"/>
      <c r="J5568" s="612"/>
      <c r="N5568" s="668"/>
      <c r="P5568" s="618"/>
      <c r="Q5568" s="618"/>
      <c r="R5568" s="618"/>
      <c r="S5568" s="618"/>
      <c r="T5568" s="618"/>
      <c r="U5568" s="618"/>
      <c r="V5568" s="618"/>
      <c r="W5568" s="618"/>
      <c r="X5568" s="618"/>
      <c r="Y5568" s="618"/>
      <c r="Z5568" s="618"/>
      <c r="AC5568" s="619"/>
      <c r="AD5568" s="620"/>
      <c r="AJ5568" s="668"/>
      <c r="AO5568" s="612"/>
      <c r="AP5568" s="612"/>
      <c r="AY5568" s="623"/>
      <c r="BD5568" s="611"/>
      <c r="BG5568" s="624"/>
      <c r="BH5568" s="625"/>
      <c r="BI5568" s="672"/>
      <c r="BO5568" s="612"/>
      <c r="BY5568" s="669"/>
      <c r="CA5568" s="669"/>
    </row>
    <row r="5569" spans="3:79" s="610" customFormat="1">
      <c r="C5569" s="611"/>
      <c r="D5569" s="612"/>
      <c r="E5569" s="613"/>
      <c r="F5569" s="614"/>
      <c r="J5569" s="612"/>
      <c r="N5569" s="668"/>
      <c r="P5569" s="618"/>
      <c r="Q5569" s="618"/>
      <c r="R5569" s="618"/>
      <c r="S5569" s="618"/>
      <c r="T5569" s="618"/>
      <c r="U5569" s="618"/>
      <c r="V5569" s="618"/>
      <c r="W5569" s="618"/>
      <c r="X5569" s="618"/>
      <c r="Y5569" s="618"/>
      <c r="Z5569" s="618"/>
      <c r="AC5569" s="619"/>
      <c r="AD5569" s="620"/>
      <c r="AJ5569" s="668"/>
      <c r="AO5569" s="612"/>
      <c r="AP5569" s="612"/>
      <c r="AY5569" s="623"/>
      <c r="BD5569" s="611"/>
      <c r="BG5569" s="624"/>
      <c r="BH5569" s="625"/>
      <c r="BI5569" s="672"/>
      <c r="BO5569" s="612"/>
      <c r="BY5569" s="669"/>
      <c r="CA5569" s="669"/>
    </row>
    <row r="5570" spans="3:79" s="610" customFormat="1">
      <c r="C5570" s="611"/>
      <c r="D5570" s="612"/>
      <c r="E5570" s="613"/>
      <c r="F5570" s="614"/>
      <c r="J5570" s="612"/>
      <c r="N5570" s="668"/>
      <c r="P5570" s="618"/>
      <c r="Q5570" s="618"/>
      <c r="R5570" s="618"/>
      <c r="S5570" s="618"/>
      <c r="T5570" s="618"/>
      <c r="U5570" s="618"/>
      <c r="V5570" s="618"/>
      <c r="W5570" s="618"/>
      <c r="X5570" s="618"/>
      <c r="Y5570" s="618"/>
      <c r="Z5570" s="618"/>
      <c r="AC5570" s="619"/>
      <c r="AD5570" s="620"/>
      <c r="AJ5570" s="668"/>
      <c r="AO5570" s="612"/>
      <c r="AP5570" s="612"/>
      <c r="AY5570" s="623"/>
      <c r="BD5570" s="611"/>
      <c r="BG5570" s="624"/>
      <c r="BH5570" s="625"/>
      <c r="BI5570" s="672"/>
      <c r="BO5570" s="612"/>
      <c r="BY5570" s="669"/>
      <c r="CA5570" s="669"/>
    </row>
    <row r="5571" spans="3:79" s="610" customFormat="1">
      <c r="C5571" s="611"/>
      <c r="D5571" s="612"/>
      <c r="E5571" s="613"/>
      <c r="F5571" s="614"/>
      <c r="J5571" s="612"/>
      <c r="N5571" s="668"/>
      <c r="P5571" s="618"/>
      <c r="Q5571" s="618"/>
      <c r="R5571" s="618"/>
      <c r="S5571" s="618"/>
      <c r="T5571" s="618"/>
      <c r="U5571" s="618"/>
      <c r="V5571" s="618"/>
      <c r="W5571" s="618"/>
      <c r="X5571" s="618"/>
      <c r="Y5571" s="618"/>
      <c r="Z5571" s="618"/>
      <c r="AC5571" s="619"/>
      <c r="AD5571" s="620"/>
      <c r="AJ5571" s="668"/>
      <c r="AO5571" s="612"/>
      <c r="AP5571" s="612"/>
      <c r="AY5571" s="623"/>
      <c r="BD5571" s="611"/>
      <c r="BG5571" s="624"/>
      <c r="BH5571" s="625"/>
      <c r="BI5571" s="672"/>
      <c r="BO5571" s="612"/>
      <c r="BY5571" s="669"/>
      <c r="CA5571" s="669"/>
    </row>
    <row r="5572" spans="3:79" s="610" customFormat="1">
      <c r="C5572" s="611"/>
      <c r="D5572" s="612"/>
      <c r="E5572" s="613"/>
      <c r="F5572" s="614"/>
      <c r="J5572" s="612"/>
      <c r="N5572" s="668"/>
      <c r="P5572" s="618"/>
      <c r="Q5572" s="618"/>
      <c r="R5572" s="618"/>
      <c r="S5572" s="618"/>
      <c r="T5572" s="618"/>
      <c r="U5572" s="618"/>
      <c r="V5572" s="618"/>
      <c r="W5572" s="618"/>
      <c r="X5572" s="618"/>
      <c r="Y5572" s="618"/>
      <c r="Z5572" s="618"/>
      <c r="AC5572" s="619"/>
      <c r="AD5572" s="620"/>
      <c r="AJ5572" s="668"/>
      <c r="AO5572" s="612"/>
      <c r="AP5572" s="612"/>
      <c r="AY5572" s="623"/>
      <c r="BD5572" s="611"/>
      <c r="BG5572" s="624"/>
      <c r="BH5572" s="625"/>
      <c r="BI5572" s="672"/>
      <c r="BO5572" s="612"/>
      <c r="BY5572" s="669"/>
      <c r="CA5572" s="669"/>
    </row>
    <row r="5573" spans="3:79" s="610" customFormat="1">
      <c r="C5573" s="611"/>
      <c r="D5573" s="612"/>
      <c r="E5573" s="613"/>
      <c r="F5573" s="614"/>
      <c r="J5573" s="612"/>
      <c r="N5573" s="668"/>
      <c r="P5573" s="618"/>
      <c r="Q5573" s="618"/>
      <c r="R5573" s="618"/>
      <c r="S5573" s="618"/>
      <c r="T5573" s="618"/>
      <c r="U5573" s="618"/>
      <c r="V5573" s="618"/>
      <c r="W5573" s="618"/>
      <c r="X5573" s="618"/>
      <c r="Y5573" s="618"/>
      <c r="Z5573" s="618"/>
      <c r="AC5573" s="619"/>
      <c r="AD5573" s="620"/>
      <c r="AJ5573" s="668"/>
      <c r="AO5573" s="612"/>
      <c r="AP5573" s="612"/>
      <c r="AY5573" s="623"/>
      <c r="BD5573" s="611"/>
      <c r="BG5573" s="624"/>
      <c r="BH5573" s="625"/>
      <c r="BI5573" s="672"/>
      <c r="BO5573" s="612"/>
      <c r="BY5573" s="669"/>
      <c r="CA5573" s="669"/>
    </row>
    <row r="5574" spans="3:79" s="610" customFormat="1">
      <c r="C5574" s="611"/>
      <c r="D5574" s="612"/>
      <c r="E5574" s="613"/>
      <c r="F5574" s="614"/>
      <c r="J5574" s="612"/>
      <c r="N5574" s="668"/>
      <c r="P5574" s="618"/>
      <c r="Q5574" s="618"/>
      <c r="R5574" s="618"/>
      <c r="S5574" s="618"/>
      <c r="T5574" s="618"/>
      <c r="U5574" s="618"/>
      <c r="V5574" s="618"/>
      <c r="W5574" s="618"/>
      <c r="X5574" s="618"/>
      <c r="Y5574" s="618"/>
      <c r="Z5574" s="618"/>
      <c r="AC5574" s="619"/>
      <c r="AD5574" s="620"/>
      <c r="AJ5574" s="668"/>
      <c r="AO5574" s="612"/>
      <c r="AP5574" s="612"/>
      <c r="AY5574" s="623"/>
      <c r="BD5574" s="611"/>
      <c r="BG5574" s="624"/>
      <c r="BH5574" s="625"/>
      <c r="BI5574" s="672"/>
      <c r="BO5574" s="612"/>
      <c r="BY5574" s="669"/>
      <c r="CA5574" s="669"/>
    </row>
    <row r="5575" spans="3:79" s="610" customFormat="1">
      <c r="C5575" s="611"/>
      <c r="D5575" s="612"/>
      <c r="E5575" s="613"/>
      <c r="F5575" s="614"/>
      <c r="J5575" s="612"/>
      <c r="N5575" s="668"/>
      <c r="P5575" s="618"/>
      <c r="Q5575" s="618"/>
      <c r="R5575" s="618"/>
      <c r="S5575" s="618"/>
      <c r="T5575" s="618"/>
      <c r="U5575" s="618"/>
      <c r="V5575" s="618"/>
      <c r="W5575" s="618"/>
      <c r="X5575" s="618"/>
      <c r="Y5575" s="618"/>
      <c r="Z5575" s="618"/>
      <c r="AC5575" s="619"/>
      <c r="AD5575" s="620"/>
      <c r="AJ5575" s="668"/>
      <c r="AO5575" s="612"/>
      <c r="AP5575" s="612"/>
      <c r="AY5575" s="623"/>
      <c r="BD5575" s="611"/>
      <c r="BG5575" s="624"/>
      <c r="BH5575" s="625"/>
      <c r="BI5575" s="672"/>
      <c r="BO5575" s="612"/>
      <c r="BY5575" s="669"/>
      <c r="CA5575" s="669"/>
    </row>
    <row r="5576" spans="3:79" s="610" customFormat="1">
      <c r="C5576" s="611"/>
      <c r="D5576" s="612"/>
      <c r="E5576" s="613"/>
      <c r="F5576" s="614"/>
      <c r="J5576" s="612"/>
      <c r="N5576" s="668"/>
      <c r="P5576" s="618"/>
      <c r="Q5576" s="618"/>
      <c r="R5576" s="618"/>
      <c r="S5576" s="618"/>
      <c r="T5576" s="618"/>
      <c r="U5576" s="618"/>
      <c r="V5576" s="618"/>
      <c r="W5576" s="618"/>
      <c r="X5576" s="618"/>
      <c r="Y5576" s="618"/>
      <c r="Z5576" s="618"/>
      <c r="AC5576" s="619"/>
      <c r="AD5576" s="620"/>
      <c r="AJ5576" s="668"/>
      <c r="AO5576" s="612"/>
      <c r="AP5576" s="612"/>
      <c r="AY5576" s="623"/>
      <c r="BD5576" s="611"/>
      <c r="BG5576" s="624"/>
      <c r="BH5576" s="625"/>
      <c r="BI5576" s="672"/>
      <c r="BO5576" s="612"/>
      <c r="BY5576" s="669"/>
      <c r="CA5576" s="669"/>
    </row>
    <row r="5577" spans="3:79" s="610" customFormat="1">
      <c r="C5577" s="611"/>
      <c r="D5577" s="612"/>
      <c r="E5577" s="613"/>
      <c r="F5577" s="614"/>
      <c r="J5577" s="612"/>
      <c r="N5577" s="668"/>
      <c r="P5577" s="618"/>
      <c r="Q5577" s="618"/>
      <c r="R5577" s="618"/>
      <c r="S5577" s="618"/>
      <c r="T5577" s="618"/>
      <c r="U5577" s="618"/>
      <c r="V5577" s="618"/>
      <c r="W5577" s="618"/>
      <c r="X5577" s="618"/>
      <c r="Y5577" s="618"/>
      <c r="Z5577" s="618"/>
      <c r="AC5577" s="619"/>
      <c r="AD5577" s="620"/>
      <c r="AJ5577" s="668"/>
      <c r="AO5577" s="612"/>
      <c r="AP5577" s="612"/>
      <c r="AY5577" s="623"/>
      <c r="BD5577" s="611"/>
      <c r="BG5577" s="624"/>
      <c r="BH5577" s="625"/>
      <c r="BI5577" s="672"/>
      <c r="BO5577" s="612"/>
      <c r="BY5577" s="669"/>
      <c r="CA5577" s="669"/>
    </row>
    <row r="5578" spans="3:79" s="610" customFormat="1">
      <c r="C5578" s="611"/>
      <c r="D5578" s="612"/>
      <c r="E5578" s="613"/>
      <c r="F5578" s="614"/>
      <c r="J5578" s="612"/>
      <c r="N5578" s="668"/>
      <c r="P5578" s="618"/>
      <c r="Q5578" s="618"/>
      <c r="R5578" s="618"/>
      <c r="S5578" s="618"/>
      <c r="T5578" s="618"/>
      <c r="U5578" s="618"/>
      <c r="V5578" s="618"/>
      <c r="W5578" s="618"/>
      <c r="X5578" s="618"/>
      <c r="Y5578" s="618"/>
      <c r="Z5578" s="618"/>
      <c r="AC5578" s="619"/>
      <c r="AD5578" s="620"/>
      <c r="AJ5578" s="668"/>
      <c r="AO5578" s="612"/>
      <c r="AP5578" s="612"/>
      <c r="AY5578" s="623"/>
      <c r="BD5578" s="611"/>
      <c r="BG5578" s="624"/>
      <c r="BH5578" s="625"/>
      <c r="BI5578" s="672"/>
      <c r="BO5578" s="612"/>
      <c r="BY5578" s="669"/>
      <c r="CA5578" s="669"/>
    </row>
    <row r="5579" spans="3:79" s="610" customFormat="1">
      <c r="C5579" s="611"/>
      <c r="D5579" s="612"/>
      <c r="E5579" s="613"/>
      <c r="F5579" s="614"/>
      <c r="J5579" s="612"/>
      <c r="N5579" s="668"/>
      <c r="P5579" s="618"/>
      <c r="Q5579" s="618"/>
      <c r="R5579" s="618"/>
      <c r="S5579" s="618"/>
      <c r="T5579" s="618"/>
      <c r="U5579" s="618"/>
      <c r="V5579" s="618"/>
      <c r="W5579" s="618"/>
      <c r="X5579" s="618"/>
      <c r="Y5579" s="618"/>
      <c r="Z5579" s="618"/>
      <c r="AC5579" s="619"/>
      <c r="AD5579" s="620"/>
      <c r="AJ5579" s="668"/>
      <c r="AO5579" s="612"/>
      <c r="AP5579" s="612"/>
      <c r="AY5579" s="623"/>
      <c r="BD5579" s="611"/>
      <c r="BG5579" s="624"/>
      <c r="BH5579" s="625"/>
      <c r="BI5579" s="672"/>
      <c r="BO5579" s="612"/>
      <c r="BY5579" s="669"/>
      <c r="CA5579" s="669"/>
    </row>
    <row r="5580" spans="3:79" s="610" customFormat="1">
      <c r="C5580" s="611"/>
      <c r="D5580" s="612"/>
      <c r="E5580" s="613"/>
      <c r="F5580" s="614"/>
      <c r="J5580" s="612"/>
      <c r="N5580" s="668"/>
      <c r="P5580" s="618"/>
      <c r="Q5580" s="618"/>
      <c r="R5580" s="618"/>
      <c r="S5580" s="618"/>
      <c r="T5580" s="618"/>
      <c r="U5580" s="618"/>
      <c r="V5580" s="618"/>
      <c r="W5580" s="618"/>
      <c r="X5580" s="618"/>
      <c r="Y5580" s="618"/>
      <c r="Z5580" s="618"/>
      <c r="AC5580" s="619"/>
      <c r="AD5580" s="620"/>
      <c r="AJ5580" s="668"/>
      <c r="AO5580" s="612"/>
      <c r="AP5580" s="612"/>
      <c r="AY5580" s="623"/>
      <c r="BD5580" s="611"/>
      <c r="BG5580" s="624"/>
      <c r="BH5580" s="625"/>
      <c r="BI5580" s="672"/>
      <c r="BO5580" s="612"/>
      <c r="BY5580" s="669"/>
      <c r="CA5580" s="669"/>
    </row>
    <row r="5581" spans="3:79" s="610" customFormat="1">
      <c r="C5581" s="611"/>
      <c r="D5581" s="612"/>
      <c r="E5581" s="613"/>
      <c r="F5581" s="614"/>
      <c r="J5581" s="612"/>
      <c r="N5581" s="668"/>
      <c r="P5581" s="618"/>
      <c r="Q5581" s="618"/>
      <c r="R5581" s="618"/>
      <c r="S5581" s="618"/>
      <c r="T5581" s="618"/>
      <c r="U5581" s="618"/>
      <c r="V5581" s="618"/>
      <c r="W5581" s="618"/>
      <c r="X5581" s="618"/>
      <c r="Y5581" s="618"/>
      <c r="Z5581" s="618"/>
      <c r="AC5581" s="619"/>
      <c r="AD5581" s="620"/>
      <c r="AJ5581" s="668"/>
      <c r="AO5581" s="612"/>
      <c r="AP5581" s="612"/>
      <c r="AY5581" s="623"/>
      <c r="BD5581" s="611"/>
      <c r="BG5581" s="624"/>
      <c r="BH5581" s="625"/>
      <c r="BI5581" s="672"/>
      <c r="BO5581" s="612"/>
      <c r="BY5581" s="669"/>
      <c r="CA5581" s="669"/>
    </row>
    <row r="5582" spans="3:79" s="610" customFormat="1">
      <c r="C5582" s="611"/>
      <c r="D5582" s="612"/>
      <c r="E5582" s="613"/>
      <c r="F5582" s="614"/>
      <c r="J5582" s="612"/>
      <c r="N5582" s="668"/>
      <c r="P5582" s="618"/>
      <c r="Q5582" s="618"/>
      <c r="R5582" s="618"/>
      <c r="S5582" s="618"/>
      <c r="T5582" s="618"/>
      <c r="U5582" s="618"/>
      <c r="V5582" s="618"/>
      <c r="W5582" s="618"/>
      <c r="X5582" s="618"/>
      <c r="Y5582" s="618"/>
      <c r="Z5582" s="618"/>
      <c r="AC5582" s="619"/>
      <c r="AD5582" s="620"/>
      <c r="AJ5582" s="668"/>
      <c r="AO5582" s="612"/>
      <c r="AP5582" s="612"/>
      <c r="AY5582" s="623"/>
      <c r="BD5582" s="611"/>
      <c r="BG5582" s="624"/>
      <c r="BH5582" s="625"/>
      <c r="BI5582" s="672"/>
      <c r="BO5582" s="612"/>
      <c r="BY5582" s="669"/>
      <c r="CA5582" s="669"/>
    </row>
    <row r="5583" spans="3:79" s="610" customFormat="1">
      <c r="C5583" s="611"/>
      <c r="D5583" s="612"/>
      <c r="E5583" s="613"/>
      <c r="F5583" s="614"/>
      <c r="J5583" s="612"/>
      <c r="N5583" s="668"/>
      <c r="P5583" s="618"/>
      <c r="Q5583" s="618"/>
      <c r="R5583" s="618"/>
      <c r="S5583" s="618"/>
      <c r="T5583" s="618"/>
      <c r="U5583" s="618"/>
      <c r="V5583" s="618"/>
      <c r="W5583" s="618"/>
      <c r="X5583" s="618"/>
      <c r="Y5583" s="618"/>
      <c r="Z5583" s="618"/>
      <c r="AC5583" s="619"/>
      <c r="AD5583" s="620"/>
      <c r="AJ5583" s="668"/>
      <c r="AO5583" s="612"/>
      <c r="AP5583" s="612"/>
      <c r="AY5583" s="623"/>
      <c r="BD5583" s="611"/>
      <c r="BG5583" s="624"/>
      <c r="BH5583" s="625"/>
      <c r="BI5583" s="672"/>
      <c r="BO5583" s="612"/>
      <c r="BY5583" s="669"/>
      <c r="CA5583" s="669"/>
    </row>
    <row r="5584" spans="3:79" s="610" customFormat="1">
      <c r="C5584" s="611"/>
      <c r="D5584" s="612"/>
      <c r="E5584" s="613"/>
      <c r="F5584" s="614"/>
      <c r="J5584" s="612"/>
      <c r="N5584" s="668"/>
      <c r="P5584" s="618"/>
      <c r="Q5584" s="618"/>
      <c r="R5584" s="618"/>
      <c r="S5584" s="618"/>
      <c r="T5584" s="618"/>
      <c r="U5584" s="618"/>
      <c r="V5584" s="618"/>
      <c r="W5584" s="618"/>
      <c r="X5584" s="618"/>
      <c r="Y5584" s="618"/>
      <c r="Z5584" s="618"/>
      <c r="AC5584" s="619"/>
      <c r="AD5584" s="620"/>
      <c r="AJ5584" s="668"/>
      <c r="AO5584" s="612"/>
      <c r="AP5584" s="612"/>
      <c r="AY5584" s="623"/>
      <c r="BD5584" s="611"/>
      <c r="BG5584" s="624"/>
      <c r="BH5584" s="625"/>
      <c r="BI5584" s="672"/>
      <c r="BO5584" s="612"/>
      <c r="BY5584" s="669"/>
      <c r="CA5584" s="669"/>
    </row>
    <row r="5585" spans="3:79" s="610" customFormat="1">
      <c r="C5585" s="611"/>
      <c r="D5585" s="612"/>
      <c r="E5585" s="613"/>
      <c r="F5585" s="614"/>
      <c r="J5585" s="612"/>
      <c r="N5585" s="668"/>
      <c r="P5585" s="618"/>
      <c r="Q5585" s="618"/>
      <c r="R5585" s="618"/>
      <c r="S5585" s="618"/>
      <c r="T5585" s="618"/>
      <c r="U5585" s="618"/>
      <c r="V5585" s="618"/>
      <c r="W5585" s="618"/>
      <c r="X5585" s="618"/>
      <c r="Y5585" s="618"/>
      <c r="Z5585" s="618"/>
      <c r="AC5585" s="619"/>
      <c r="AD5585" s="620"/>
      <c r="AJ5585" s="668"/>
      <c r="AO5585" s="612"/>
      <c r="AP5585" s="612"/>
      <c r="AY5585" s="623"/>
      <c r="BD5585" s="611"/>
      <c r="BG5585" s="624"/>
      <c r="BH5585" s="625"/>
      <c r="BI5585" s="672"/>
      <c r="BO5585" s="612"/>
      <c r="BY5585" s="669"/>
      <c r="CA5585" s="669"/>
    </row>
    <row r="5586" spans="3:79" s="610" customFormat="1">
      <c r="C5586" s="611"/>
      <c r="D5586" s="612"/>
      <c r="E5586" s="613"/>
      <c r="F5586" s="614"/>
      <c r="J5586" s="612"/>
      <c r="N5586" s="668"/>
      <c r="P5586" s="618"/>
      <c r="Q5586" s="618"/>
      <c r="R5586" s="618"/>
      <c r="S5586" s="618"/>
      <c r="T5586" s="618"/>
      <c r="U5586" s="618"/>
      <c r="V5586" s="618"/>
      <c r="W5586" s="618"/>
      <c r="X5586" s="618"/>
      <c r="Y5586" s="618"/>
      <c r="Z5586" s="618"/>
      <c r="AC5586" s="619"/>
      <c r="AD5586" s="620"/>
      <c r="AJ5586" s="668"/>
      <c r="AO5586" s="612"/>
      <c r="AP5586" s="612"/>
      <c r="AY5586" s="623"/>
      <c r="BD5586" s="611"/>
      <c r="BG5586" s="624"/>
      <c r="BH5586" s="625"/>
      <c r="BI5586" s="672"/>
      <c r="BO5586" s="612"/>
      <c r="BY5586" s="669"/>
      <c r="CA5586" s="669"/>
    </row>
    <row r="5587" spans="3:79" s="610" customFormat="1">
      <c r="C5587" s="611"/>
      <c r="D5587" s="612"/>
      <c r="E5587" s="613"/>
      <c r="F5587" s="614"/>
      <c r="J5587" s="612"/>
      <c r="N5587" s="668"/>
      <c r="P5587" s="618"/>
      <c r="Q5587" s="618"/>
      <c r="R5587" s="618"/>
      <c r="S5587" s="618"/>
      <c r="T5587" s="618"/>
      <c r="U5587" s="618"/>
      <c r="V5587" s="618"/>
      <c r="W5587" s="618"/>
      <c r="X5587" s="618"/>
      <c r="Y5587" s="618"/>
      <c r="Z5587" s="618"/>
      <c r="AC5587" s="619"/>
      <c r="AD5587" s="620"/>
      <c r="AJ5587" s="668"/>
      <c r="AO5587" s="612"/>
      <c r="AP5587" s="612"/>
      <c r="AY5587" s="623"/>
      <c r="BD5587" s="611"/>
      <c r="BG5587" s="624"/>
      <c r="BH5587" s="625"/>
      <c r="BI5587" s="672"/>
      <c r="BO5587" s="612"/>
      <c r="BY5587" s="669"/>
      <c r="CA5587" s="669"/>
    </row>
    <row r="5588" spans="3:79" s="610" customFormat="1">
      <c r="C5588" s="611"/>
      <c r="D5588" s="612"/>
      <c r="E5588" s="613"/>
      <c r="F5588" s="614"/>
      <c r="J5588" s="612"/>
      <c r="N5588" s="668"/>
      <c r="P5588" s="618"/>
      <c r="Q5588" s="618"/>
      <c r="R5588" s="618"/>
      <c r="S5588" s="618"/>
      <c r="T5588" s="618"/>
      <c r="U5588" s="618"/>
      <c r="V5588" s="618"/>
      <c r="W5588" s="618"/>
      <c r="X5588" s="618"/>
      <c r="Y5588" s="618"/>
      <c r="Z5588" s="618"/>
      <c r="AC5588" s="619"/>
      <c r="AD5588" s="620"/>
      <c r="AJ5588" s="668"/>
      <c r="AO5588" s="612"/>
      <c r="AP5588" s="612"/>
      <c r="AY5588" s="623"/>
      <c r="BD5588" s="611"/>
      <c r="BG5588" s="624"/>
      <c r="BH5588" s="625"/>
      <c r="BI5588" s="672"/>
      <c r="BO5588" s="612"/>
      <c r="BY5588" s="669"/>
      <c r="CA5588" s="669"/>
    </row>
    <row r="5589" spans="3:79" s="610" customFormat="1">
      <c r="C5589" s="611"/>
      <c r="D5589" s="612"/>
      <c r="E5589" s="613"/>
      <c r="F5589" s="614"/>
      <c r="J5589" s="612"/>
      <c r="N5589" s="668"/>
      <c r="P5589" s="618"/>
      <c r="Q5589" s="618"/>
      <c r="R5589" s="618"/>
      <c r="S5589" s="618"/>
      <c r="T5589" s="618"/>
      <c r="U5589" s="618"/>
      <c r="V5589" s="618"/>
      <c r="W5589" s="618"/>
      <c r="X5589" s="618"/>
      <c r="Y5589" s="618"/>
      <c r="Z5589" s="618"/>
      <c r="AC5589" s="619"/>
      <c r="AD5589" s="620"/>
      <c r="AJ5589" s="668"/>
      <c r="AO5589" s="612"/>
      <c r="AP5589" s="612"/>
      <c r="AY5589" s="623"/>
      <c r="BD5589" s="611"/>
      <c r="BG5589" s="624"/>
      <c r="BH5589" s="625"/>
      <c r="BI5589" s="672"/>
      <c r="BO5589" s="612"/>
      <c r="BY5589" s="669"/>
      <c r="CA5589" s="669"/>
    </row>
    <row r="5590" spans="3:79" s="610" customFormat="1">
      <c r="C5590" s="611"/>
      <c r="D5590" s="612"/>
      <c r="E5590" s="613"/>
      <c r="F5590" s="614"/>
      <c r="J5590" s="612"/>
      <c r="N5590" s="668"/>
      <c r="P5590" s="618"/>
      <c r="Q5590" s="618"/>
      <c r="R5590" s="618"/>
      <c r="S5590" s="618"/>
      <c r="T5590" s="618"/>
      <c r="U5590" s="618"/>
      <c r="V5590" s="618"/>
      <c r="W5590" s="618"/>
      <c r="X5590" s="618"/>
      <c r="Y5590" s="618"/>
      <c r="Z5590" s="618"/>
      <c r="AC5590" s="619"/>
      <c r="AD5590" s="620"/>
      <c r="AJ5590" s="668"/>
      <c r="AO5590" s="612"/>
      <c r="AP5590" s="612"/>
      <c r="AY5590" s="623"/>
      <c r="BD5590" s="611"/>
      <c r="BG5590" s="624"/>
      <c r="BH5590" s="625"/>
      <c r="BI5590" s="672"/>
      <c r="BO5590" s="612"/>
      <c r="BY5590" s="669"/>
      <c r="CA5590" s="669"/>
    </row>
    <row r="5591" spans="3:79" s="610" customFormat="1">
      <c r="C5591" s="611"/>
      <c r="D5591" s="612"/>
      <c r="E5591" s="613"/>
      <c r="F5591" s="614"/>
      <c r="J5591" s="612"/>
      <c r="N5591" s="668"/>
      <c r="P5591" s="618"/>
      <c r="Q5591" s="618"/>
      <c r="R5591" s="618"/>
      <c r="S5591" s="618"/>
      <c r="T5591" s="618"/>
      <c r="U5591" s="618"/>
      <c r="V5591" s="618"/>
      <c r="W5591" s="618"/>
      <c r="X5591" s="618"/>
      <c r="Y5591" s="618"/>
      <c r="Z5591" s="618"/>
      <c r="AC5591" s="619"/>
      <c r="AD5591" s="620"/>
      <c r="AJ5591" s="668"/>
      <c r="AO5591" s="612"/>
      <c r="AP5591" s="612"/>
      <c r="AY5591" s="623"/>
      <c r="BD5591" s="611"/>
      <c r="BG5591" s="624"/>
      <c r="BH5591" s="625"/>
      <c r="BI5591" s="672"/>
      <c r="BO5591" s="612"/>
      <c r="BY5591" s="669"/>
      <c r="CA5591" s="669"/>
    </row>
    <row r="5592" spans="3:79" s="610" customFormat="1">
      <c r="C5592" s="611"/>
      <c r="D5592" s="612"/>
      <c r="E5592" s="613"/>
      <c r="F5592" s="614"/>
      <c r="J5592" s="612"/>
      <c r="N5592" s="668"/>
      <c r="P5592" s="618"/>
      <c r="Q5592" s="618"/>
      <c r="R5592" s="618"/>
      <c r="S5592" s="618"/>
      <c r="T5592" s="618"/>
      <c r="U5592" s="618"/>
      <c r="V5592" s="618"/>
      <c r="W5592" s="618"/>
      <c r="X5592" s="618"/>
      <c r="Y5592" s="618"/>
      <c r="Z5592" s="618"/>
      <c r="AC5592" s="619"/>
      <c r="AD5592" s="620"/>
      <c r="AJ5592" s="668"/>
      <c r="AO5592" s="612"/>
      <c r="AP5592" s="612"/>
      <c r="AY5592" s="623"/>
      <c r="BD5592" s="611"/>
      <c r="BG5592" s="624"/>
      <c r="BH5592" s="625"/>
      <c r="BI5592" s="672"/>
      <c r="BO5592" s="612"/>
      <c r="BY5592" s="669"/>
      <c r="CA5592" s="669"/>
    </row>
    <row r="5593" spans="3:79" s="610" customFormat="1">
      <c r="C5593" s="611"/>
      <c r="D5593" s="612"/>
      <c r="E5593" s="613"/>
      <c r="F5593" s="614"/>
      <c r="J5593" s="612"/>
      <c r="N5593" s="668"/>
      <c r="P5593" s="618"/>
      <c r="Q5593" s="618"/>
      <c r="R5593" s="618"/>
      <c r="S5593" s="618"/>
      <c r="T5593" s="618"/>
      <c r="U5593" s="618"/>
      <c r="V5593" s="618"/>
      <c r="W5593" s="618"/>
      <c r="X5593" s="618"/>
      <c r="Y5593" s="618"/>
      <c r="Z5593" s="618"/>
      <c r="AC5593" s="619"/>
      <c r="AD5593" s="620"/>
      <c r="AJ5593" s="668"/>
      <c r="AO5593" s="612"/>
      <c r="AP5593" s="612"/>
      <c r="AY5593" s="623"/>
      <c r="BD5593" s="611"/>
      <c r="BG5593" s="624"/>
      <c r="BH5593" s="625"/>
      <c r="BI5593" s="672"/>
      <c r="BO5593" s="612"/>
      <c r="BY5593" s="669"/>
      <c r="CA5593" s="669"/>
    </row>
    <row r="5594" spans="3:79" s="610" customFormat="1">
      <c r="C5594" s="611"/>
      <c r="D5594" s="612"/>
      <c r="E5594" s="613"/>
      <c r="F5594" s="614"/>
      <c r="J5594" s="612"/>
      <c r="N5594" s="668"/>
      <c r="P5594" s="618"/>
      <c r="Q5594" s="618"/>
      <c r="R5594" s="618"/>
      <c r="S5594" s="618"/>
      <c r="T5594" s="618"/>
      <c r="U5594" s="618"/>
      <c r="V5594" s="618"/>
      <c r="W5594" s="618"/>
      <c r="X5594" s="618"/>
      <c r="Y5594" s="618"/>
      <c r="Z5594" s="618"/>
      <c r="AC5594" s="619"/>
      <c r="AD5594" s="620"/>
      <c r="AJ5594" s="668"/>
      <c r="AO5594" s="612"/>
      <c r="AP5594" s="612"/>
      <c r="AY5594" s="623"/>
      <c r="BD5594" s="611"/>
      <c r="BG5594" s="624"/>
      <c r="BH5594" s="625"/>
      <c r="BI5594" s="672"/>
      <c r="BO5594" s="612"/>
      <c r="BY5594" s="669"/>
      <c r="CA5594" s="669"/>
    </row>
    <row r="5595" spans="3:79" s="610" customFormat="1">
      <c r="C5595" s="611"/>
      <c r="D5595" s="612"/>
      <c r="E5595" s="613"/>
      <c r="F5595" s="614"/>
      <c r="J5595" s="612"/>
      <c r="N5595" s="668"/>
      <c r="P5595" s="618"/>
      <c r="Q5595" s="618"/>
      <c r="R5595" s="618"/>
      <c r="S5595" s="618"/>
      <c r="T5595" s="618"/>
      <c r="U5595" s="618"/>
      <c r="V5595" s="618"/>
      <c r="W5595" s="618"/>
      <c r="X5595" s="618"/>
      <c r="Y5595" s="618"/>
      <c r="Z5595" s="618"/>
      <c r="AC5595" s="619"/>
      <c r="AD5595" s="620"/>
      <c r="AJ5595" s="668"/>
      <c r="AO5595" s="612"/>
      <c r="AP5595" s="612"/>
      <c r="AY5595" s="623"/>
      <c r="BD5595" s="611"/>
      <c r="BG5595" s="624"/>
      <c r="BH5595" s="625"/>
      <c r="BI5595" s="672"/>
      <c r="BO5595" s="612"/>
      <c r="BY5595" s="669"/>
      <c r="CA5595" s="669"/>
    </row>
    <row r="5596" spans="3:79" s="610" customFormat="1">
      <c r="C5596" s="611"/>
      <c r="D5596" s="612"/>
      <c r="E5596" s="613"/>
      <c r="F5596" s="614"/>
      <c r="J5596" s="612"/>
      <c r="N5596" s="668"/>
      <c r="P5596" s="618"/>
      <c r="Q5596" s="618"/>
      <c r="R5596" s="618"/>
      <c r="S5596" s="618"/>
      <c r="T5596" s="618"/>
      <c r="U5596" s="618"/>
      <c r="V5596" s="618"/>
      <c r="W5596" s="618"/>
      <c r="X5596" s="618"/>
      <c r="Y5596" s="618"/>
      <c r="Z5596" s="618"/>
      <c r="AC5596" s="619"/>
      <c r="AD5596" s="620"/>
      <c r="AJ5596" s="668"/>
      <c r="AO5596" s="612"/>
      <c r="AP5596" s="612"/>
      <c r="AY5596" s="623"/>
      <c r="BD5596" s="611"/>
      <c r="BG5596" s="624"/>
      <c r="BH5596" s="625"/>
      <c r="BI5596" s="672"/>
      <c r="BO5596" s="612"/>
      <c r="BY5596" s="669"/>
      <c r="CA5596" s="669"/>
    </row>
    <row r="5597" spans="3:79" s="610" customFormat="1">
      <c r="C5597" s="611"/>
      <c r="D5597" s="612"/>
      <c r="E5597" s="613"/>
      <c r="F5597" s="614"/>
      <c r="J5597" s="612"/>
      <c r="N5597" s="668"/>
      <c r="P5597" s="618"/>
      <c r="Q5597" s="618"/>
      <c r="R5597" s="618"/>
      <c r="S5597" s="618"/>
      <c r="T5597" s="618"/>
      <c r="U5597" s="618"/>
      <c r="V5597" s="618"/>
      <c r="W5597" s="618"/>
      <c r="X5597" s="618"/>
      <c r="Y5597" s="618"/>
      <c r="Z5597" s="618"/>
      <c r="AC5597" s="619"/>
      <c r="AD5597" s="620"/>
      <c r="AJ5597" s="668"/>
      <c r="AO5597" s="612"/>
      <c r="AP5597" s="612"/>
      <c r="AY5597" s="623"/>
      <c r="BD5597" s="611"/>
      <c r="BG5597" s="624"/>
      <c r="BH5597" s="625"/>
      <c r="BI5597" s="672"/>
      <c r="BO5597" s="612"/>
      <c r="BY5597" s="669"/>
      <c r="CA5597" s="669"/>
    </row>
    <row r="5598" spans="3:79" s="610" customFormat="1">
      <c r="C5598" s="611"/>
      <c r="D5598" s="612"/>
      <c r="E5598" s="613"/>
      <c r="F5598" s="614"/>
      <c r="J5598" s="612"/>
      <c r="N5598" s="668"/>
      <c r="P5598" s="618"/>
      <c r="Q5598" s="618"/>
      <c r="R5598" s="618"/>
      <c r="S5598" s="618"/>
      <c r="T5598" s="618"/>
      <c r="U5598" s="618"/>
      <c r="V5598" s="618"/>
      <c r="W5598" s="618"/>
      <c r="X5598" s="618"/>
      <c r="Y5598" s="618"/>
      <c r="Z5598" s="618"/>
      <c r="AC5598" s="619"/>
      <c r="AD5598" s="620"/>
      <c r="AJ5598" s="668"/>
      <c r="AO5598" s="612"/>
      <c r="AP5598" s="612"/>
      <c r="AY5598" s="623"/>
      <c r="BD5598" s="611"/>
      <c r="BG5598" s="624"/>
      <c r="BH5598" s="625"/>
      <c r="BI5598" s="672"/>
      <c r="BO5598" s="612"/>
      <c r="BY5598" s="669"/>
      <c r="CA5598" s="669"/>
    </row>
    <row r="5599" spans="3:79" s="610" customFormat="1">
      <c r="C5599" s="611"/>
      <c r="D5599" s="612"/>
      <c r="E5599" s="613"/>
      <c r="F5599" s="614"/>
      <c r="J5599" s="612"/>
      <c r="N5599" s="668"/>
      <c r="P5599" s="618"/>
      <c r="Q5599" s="618"/>
      <c r="R5599" s="618"/>
      <c r="S5599" s="618"/>
      <c r="T5599" s="618"/>
      <c r="U5599" s="618"/>
      <c r="V5599" s="618"/>
      <c r="W5599" s="618"/>
      <c r="X5599" s="618"/>
      <c r="Y5599" s="618"/>
      <c r="Z5599" s="618"/>
      <c r="AC5599" s="619"/>
      <c r="AD5599" s="620"/>
      <c r="AJ5599" s="668"/>
      <c r="AO5599" s="612"/>
      <c r="AP5599" s="612"/>
      <c r="AY5599" s="623"/>
      <c r="BD5599" s="611"/>
      <c r="BG5599" s="624"/>
      <c r="BH5599" s="625"/>
      <c r="BI5599" s="672"/>
      <c r="BO5599" s="612"/>
      <c r="BY5599" s="669"/>
      <c r="CA5599" s="669"/>
    </row>
    <row r="5600" spans="3:79" s="610" customFormat="1">
      <c r="C5600" s="611"/>
      <c r="D5600" s="612"/>
      <c r="E5600" s="613"/>
      <c r="F5600" s="614"/>
      <c r="J5600" s="612"/>
      <c r="N5600" s="668"/>
      <c r="P5600" s="618"/>
      <c r="Q5600" s="618"/>
      <c r="R5600" s="618"/>
      <c r="S5600" s="618"/>
      <c r="T5600" s="618"/>
      <c r="U5600" s="618"/>
      <c r="V5600" s="618"/>
      <c r="W5600" s="618"/>
      <c r="X5600" s="618"/>
      <c r="Y5600" s="618"/>
      <c r="Z5600" s="618"/>
      <c r="AC5600" s="619"/>
      <c r="AD5600" s="620"/>
      <c r="AJ5600" s="668"/>
      <c r="AO5600" s="612"/>
      <c r="AP5600" s="612"/>
      <c r="AY5600" s="623"/>
      <c r="BD5600" s="611"/>
      <c r="BG5600" s="624"/>
      <c r="BH5600" s="625"/>
      <c r="BI5600" s="672"/>
      <c r="BO5600" s="612"/>
      <c r="BY5600" s="669"/>
      <c r="CA5600" s="669"/>
    </row>
    <row r="5601" spans="3:79" s="610" customFormat="1">
      <c r="C5601" s="611"/>
      <c r="D5601" s="612"/>
      <c r="E5601" s="613"/>
      <c r="F5601" s="614"/>
      <c r="J5601" s="612"/>
      <c r="N5601" s="668"/>
      <c r="P5601" s="618"/>
      <c r="Q5601" s="618"/>
      <c r="R5601" s="618"/>
      <c r="S5601" s="618"/>
      <c r="T5601" s="618"/>
      <c r="U5601" s="618"/>
      <c r="V5601" s="618"/>
      <c r="W5601" s="618"/>
      <c r="X5601" s="618"/>
      <c r="Y5601" s="618"/>
      <c r="Z5601" s="618"/>
      <c r="AC5601" s="619"/>
      <c r="AD5601" s="620"/>
      <c r="AJ5601" s="668"/>
      <c r="AO5601" s="612"/>
      <c r="AP5601" s="612"/>
      <c r="AY5601" s="623"/>
      <c r="BD5601" s="611"/>
      <c r="BG5601" s="624"/>
      <c r="BH5601" s="625"/>
      <c r="BI5601" s="672"/>
      <c r="BO5601" s="612"/>
      <c r="BY5601" s="669"/>
      <c r="CA5601" s="669"/>
    </row>
    <row r="5602" spans="3:79" s="610" customFormat="1">
      <c r="C5602" s="611"/>
      <c r="D5602" s="612"/>
      <c r="E5602" s="613"/>
      <c r="F5602" s="614"/>
      <c r="J5602" s="612"/>
      <c r="N5602" s="668"/>
      <c r="P5602" s="618"/>
      <c r="Q5602" s="618"/>
      <c r="R5602" s="618"/>
      <c r="S5602" s="618"/>
      <c r="T5602" s="618"/>
      <c r="U5602" s="618"/>
      <c r="V5602" s="618"/>
      <c r="W5602" s="618"/>
      <c r="X5602" s="618"/>
      <c r="Y5602" s="618"/>
      <c r="Z5602" s="618"/>
      <c r="AC5602" s="619"/>
      <c r="AD5602" s="620"/>
      <c r="AJ5602" s="668"/>
      <c r="AO5602" s="612"/>
      <c r="AP5602" s="612"/>
      <c r="AY5602" s="623"/>
      <c r="BD5602" s="611"/>
      <c r="BG5602" s="624"/>
      <c r="BH5602" s="625"/>
      <c r="BI5602" s="672"/>
      <c r="BO5602" s="612"/>
      <c r="BY5602" s="669"/>
      <c r="CA5602" s="669"/>
    </row>
    <row r="5603" spans="3:79" s="610" customFormat="1">
      <c r="C5603" s="611"/>
      <c r="D5603" s="612"/>
      <c r="E5603" s="613"/>
      <c r="F5603" s="614"/>
      <c r="J5603" s="612"/>
      <c r="N5603" s="668"/>
      <c r="P5603" s="618"/>
      <c r="Q5603" s="618"/>
      <c r="R5603" s="618"/>
      <c r="S5603" s="618"/>
      <c r="T5603" s="618"/>
      <c r="U5603" s="618"/>
      <c r="V5603" s="618"/>
      <c r="W5603" s="618"/>
      <c r="X5603" s="618"/>
      <c r="Y5603" s="618"/>
      <c r="Z5603" s="618"/>
      <c r="AC5603" s="619"/>
      <c r="AD5603" s="620"/>
      <c r="AJ5603" s="668"/>
      <c r="AO5603" s="612"/>
      <c r="AP5603" s="612"/>
      <c r="AY5603" s="623"/>
      <c r="BD5603" s="611"/>
      <c r="BG5603" s="624"/>
      <c r="BH5603" s="625"/>
      <c r="BI5603" s="672"/>
      <c r="BO5603" s="612"/>
      <c r="BY5603" s="669"/>
      <c r="CA5603" s="669"/>
    </row>
    <row r="5604" spans="3:79" s="610" customFormat="1">
      <c r="C5604" s="611"/>
      <c r="D5604" s="612"/>
      <c r="E5604" s="613"/>
      <c r="F5604" s="614"/>
      <c r="J5604" s="612"/>
      <c r="N5604" s="668"/>
      <c r="P5604" s="618"/>
      <c r="Q5604" s="618"/>
      <c r="R5604" s="618"/>
      <c r="S5604" s="618"/>
      <c r="T5604" s="618"/>
      <c r="U5604" s="618"/>
      <c r="V5604" s="618"/>
      <c r="W5604" s="618"/>
      <c r="X5604" s="618"/>
      <c r="Y5604" s="618"/>
      <c r="Z5604" s="618"/>
      <c r="AC5604" s="619"/>
      <c r="AD5604" s="620"/>
      <c r="AJ5604" s="668"/>
      <c r="AO5604" s="612"/>
      <c r="AP5604" s="612"/>
      <c r="AY5604" s="623"/>
      <c r="BD5604" s="611"/>
      <c r="BG5604" s="624"/>
      <c r="BH5604" s="625"/>
      <c r="BI5604" s="672"/>
      <c r="BO5604" s="612"/>
      <c r="BY5604" s="669"/>
      <c r="CA5604" s="669"/>
    </row>
    <row r="5605" spans="3:79" s="610" customFormat="1">
      <c r="C5605" s="611"/>
      <c r="D5605" s="612"/>
      <c r="E5605" s="613"/>
      <c r="F5605" s="614"/>
      <c r="J5605" s="612"/>
      <c r="N5605" s="668"/>
      <c r="P5605" s="618"/>
      <c r="Q5605" s="618"/>
      <c r="R5605" s="618"/>
      <c r="S5605" s="618"/>
      <c r="T5605" s="618"/>
      <c r="U5605" s="618"/>
      <c r="V5605" s="618"/>
      <c r="W5605" s="618"/>
      <c r="X5605" s="618"/>
      <c r="Y5605" s="618"/>
      <c r="Z5605" s="618"/>
      <c r="AC5605" s="619"/>
      <c r="AD5605" s="620"/>
      <c r="AJ5605" s="668"/>
      <c r="AO5605" s="612"/>
      <c r="AP5605" s="612"/>
      <c r="AY5605" s="623"/>
      <c r="BD5605" s="611"/>
      <c r="BG5605" s="624"/>
      <c r="BH5605" s="625"/>
      <c r="BI5605" s="672"/>
      <c r="BO5605" s="612"/>
      <c r="BY5605" s="669"/>
      <c r="CA5605" s="669"/>
    </row>
    <row r="5606" spans="3:79" s="610" customFormat="1">
      <c r="C5606" s="611"/>
      <c r="D5606" s="612"/>
      <c r="E5606" s="613"/>
      <c r="F5606" s="614"/>
      <c r="J5606" s="612"/>
      <c r="N5606" s="668"/>
      <c r="P5606" s="618"/>
      <c r="Q5606" s="618"/>
      <c r="R5606" s="618"/>
      <c r="S5606" s="618"/>
      <c r="T5606" s="618"/>
      <c r="U5606" s="618"/>
      <c r="V5606" s="618"/>
      <c r="W5606" s="618"/>
      <c r="X5606" s="618"/>
      <c r="Y5606" s="618"/>
      <c r="Z5606" s="618"/>
      <c r="AC5606" s="619"/>
      <c r="AD5606" s="620"/>
      <c r="AJ5606" s="668"/>
      <c r="AO5606" s="612"/>
      <c r="AP5606" s="612"/>
      <c r="AY5606" s="623"/>
      <c r="BD5606" s="611"/>
      <c r="BG5606" s="624"/>
      <c r="BH5606" s="625"/>
      <c r="BI5606" s="672"/>
      <c r="BO5606" s="612"/>
      <c r="BY5606" s="669"/>
      <c r="CA5606" s="669"/>
    </row>
    <row r="5607" spans="3:79" s="610" customFormat="1">
      <c r="C5607" s="611"/>
      <c r="D5607" s="612"/>
      <c r="E5607" s="613"/>
      <c r="F5607" s="614"/>
      <c r="J5607" s="612"/>
      <c r="N5607" s="668"/>
      <c r="P5607" s="618"/>
      <c r="Q5607" s="618"/>
      <c r="R5607" s="618"/>
      <c r="S5607" s="618"/>
      <c r="T5607" s="618"/>
      <c r="U5607" s="618"/>
      <c r="V5607" s="618"/>
      <c r="W5607" s="618"/>
      <c r="X5607" s="618"/>
      <c r="Y5607" s="618"/>
      <c r="Z5607" s="618"/>
      <c r="AC5607" s="619"/>
      <c r="AD5607" s="620"/>
      <c r="AJ5607" s="668"/>
      <c r="AO5607" s="612"/>
      <c r="AP5607" s="612"/>
      <c r="AY5607" s="623"/>
      <c r="BD5607" s="611"/>
      <c r="BG5607" s="624"/>
      <c r="BH5607" s="625"/>
      <c r="BI5607" s="672"/>
      <c r="BO5607" s="612"/>
      <c r="BY5607" s="669"/>
      <c r="CA5607" s="669"/>
    </row>
    <row r="5608" spans="3:79" s="610" customFormat="1">
      <c r="C5608" s="611"/>
      <c r="D5608" s="612"/>
      <c r="E5608" s="613"/>
      <c r="F5608" s="614"/>
      <c r="J5608" s="612"/>
      <c r="N5608" s="668"/>
      <c r="P5608" s="618"/>
      <c r="Q5608" s="618"/>
      <c r="R5608" s="618"/>
      <c r="S5608" s="618"/>
      <c r="T5608" s="618"/>
      <c r="U5608" s="618"/>
      <c r="V5608" s="618"/>
      <c r="W5608" s="618"/>
      <c r="X5608" s="618"/>
      <c r="Y5608" s="618"/>
      <c r="Z5608" s="618"/>
      <c r="AC5608" s="619"/>
      <c r="AD5608" s="620"/>
      <c r="AJ5608" s="668"/>
      <c r="AO5608" s="612"/>
      <c r="AP5608" s="612"/>
      <c r="AY5608" s="623"/>
      <c r="BD5608" s="611"/>
      <c r="BG5608" s="624"/>
      <c r="BH5608" s="625"/>
      <c r="BI5608" s="672"/>
      <c r="BO5608" s="612"/>
      <c r="BY5608" s="669"/>
      <c r="CA5608" s="669"/>
    </row>
    <row r="5609" spans="3:79" s="610" customFormat="1">
      <c r="C5609" s="611"/>
      <c r="D5609" s="612"/>
      <c r="E5609" s="613"/>
      <c r="F5609" s="614"/>
      <c r="J5609" s="612"/>
      <c r="N5609" s="668"/>
      <c r="P5609" s="618"/>
      <c r="Q5609" s="618"/>
      <c r="R5609" s="618"/>
      <c r="S5609" s="618"/>
      <c r="T5609" s="618"/>
      <c r="U5609" s="618"/>
      <c r="V5609" s="618"/>
      <c r="W5609" s="618"/>
      <c r="X5609" s="618"/>
      <c r="Y5609" s="618"/>
      <c r="Z5609" s="618"/>
      <c r="AC5609" s="619"/>
      <c r="AD5609" s="620"/>
      <c r="AJ5609" s="668"/>
      <c r="AO5609" s="612"/>
      <c r="AP5609" s="612"/>
      <c r="AY5609" s="623"/>
      <c r="BD5609" s="611"/>
      <c r="BG5609" s="624"/>
      <c r="BH5609" s="625"/>
      <c r="BI5609" s="672"/>
      <c r="BO5609" s="612"/>
      <c r="BY5609" s="669"/>
      <c r="CA5609" s="669"/>
    </row>
    <row r="5610" spans="3:79" s="610" customFormat="1">
      <c r="C5610" s="611"/>
      <c r="D5610" s="612"/>
      <c r="E5610" s="613"/>
      <c r="F5610" s="614"/>
      <c r="J5610" s="612"/>
      <c r="N5610" s="668"/>
      <c r="P5610" s="618"/>
      <c r="Q5610" s="618"/>
      <c r="R5610" s="618"/>
      <c r="S5610" s="618"/>
      <c r="T5610" s="618"/>
      <c r="U5610" s="618"/>
      <c r="V5610" s="618"/>
      <c r="W5610" s="618"/>
      <c r="X5610" s="618"/>
      <c r="Y5610" s="618"/>
      <c r="Z5610" s="618"/>
      <c r="AC5610" s="619"/>
      <c r="AD5610" s="620"/>
      <c r="AJ5610" s="668"/>
      <c r="AO5610" s="612"/>
      <c r="AP5610" s="612"/>
      <c r="AY5610" s="623"/>
      <c r="BD5610" s="611"/>
      <c r="BG5610" s="624"/>
      <c r="BH5610" s="625"/>
      <c r="BI5610" s="672"/>
      <c r="BO5610" s="612"/>
      <c r="BY5610" s="669"/>
      <c r="CA5610" s="669"/>
    </row>
    <row r="5611" spans="3:79" s="610" customFormat="1">
      <c r="C5611" s="611"/>
      <c r="D5611" s="612"/>
      <c r="E5611" s="613"/>
      <c r="F5611" s="614"/>
      <c r="J5611" s="612"/>
      <c r="N5611" s="668"/>
      <c r="P5611" s="618"/>
      <c r="Q5611" s="618"/>
      <c r="R5611" s="618"/>
      <c r="S5611" s="618"/>
      <c r="T5611" s="618"/>
      <c r="U5611" s="618"/>
      <c r="V5611" s="618"/>
      <c r="W5611" s="618"/>
      <c r="X5611" s="618"/>
      <c r="Y5611" s="618"/>
      <c r="Z5611" s="618"/>
      <c r="AC5611" s="619"/>
      <c r="AD5611" s="620"/>
      <c r="AJ5611" s="668"/>
      <c r="AO5611" s="612"/>
      <c r="AP5611" s="612"/>
      <c r="AY5611" s="623"/>
      <c r="BD5611" s="611"/>
      <c r="BG5611" s="624"/>
      <c r="BH5611" s="625"/>
      <c r="BI5611" s="672"/>
      <c r="BO5611" s="612"/>
      <c r="BY5611" s="669"/>
      <c r="CA5611" s="669"/>
    </row>
    <row r="5612" spans="3:79" s="610" customFormat="1">
      <c r="C5612" s="611"/>
      <c r="D5612" s="612"/>
      <c r="E5612" s="613"/>
      <c r="F5612" s="614"/>
      <c r="J5612" s="612"/>
      <c r="N5612" s="668"/>
      <c r="P5612" s="618"/>
      <c r="Q5612" s="618"/>
      <c r="R5612" s="618"/>
      <c r="S5612" s="618"/>
      <c r="T5612" s="618"/>
      <c r="U5612" s="618"/>
      <c r="V5612" s="618"/>
      <c r="W5612" s="618"/>
      <c r="X5612" s="618"/>
      <c r="Y5612" s="618"/>
      <c r="Z5612" s="618"/>
      <c r="AC5612" s="619"/>
      <c r="AD5612" s="620"/>
      <c r="AJ5612" s="668"/>
      <c r="AO5612" s="612"/>
      <c r="AP5612" s="612"/>
      <c r="AY5612" s="623"/>
      <c r="BD5612" s="611"/>
      <c r="BG5612" s="624"/>
      <c r="BH5612" s="625"/>
      <c r="BI5612" s="672"/>
      <c r="BO5612" s="612"/>
      <c r="BY5612" s="669"/>
      <c r="CA5612" s="669"/>
    </row>
    <row r="5613" spans="3:79" s="610" customFormat="1">
      <c r="C5613" s="611"/>
      <c r="D5613" s="612"/>
      <c r="E5613" s="613"/>
      <c r="F5613" s="614"/>
      <c r="J5613" s="612"/>
      <c r="N5613" s="668"/>
      <c r="P5613" s="618"/>
      <c r="Q5613" s="618"/>
      <c r="R5613" s="618"/>
      <c r="S5613" s="618"/>
      <c r="T5613" s="618"/>
      <c r="U5613" s="618"/>
      <c r="V5613" s="618"/>
      <c r="W5613" s="618"/>
      <c r="X5613" s="618"/>
      <c r="Y5613" s="618"/>
      <c r="Z5613" s="618"/>
      <c r="AC5613" s="619"/>
      <c r="AD5613" s="620"/>
      <c r="AJ5613" s="668"/>
      <c r="AO5613" s="612"/>
      <c r="AP5613" s="612"/>
      <c r="AY5613" s="623"/>
      <c r="BD5613" s="611"/>
      <c r="BG5613" s="624"/>
      <c r="BH5613" s="625"/>
      <c r="BI5613" s="672"/>
      <c r="BO5613" s="612"/>
      <c r="BY5613" s="669"/>
      <c r="CA5613" s="669"/>
    </row>
    <row r="5614" spans="3:79" s="610" customFormat="1">
      <c r="C5614" s="611"/>
      <c r="D5614" s="612"/>
      <c r="E5614" s="613"/>
      <c r="F5614" s="614"/>
      <c r="J5614" s="612"/>
      <c r="N5614" s="668"/>
      <c r="P5614" s="618"/>
      <c r="Q5614" s="618"/>
      <c r="R5614" s="618"/>
      <c r="S5614" s="618"/>
      <c r="T5614" s="618"/>
      <c r="U5614" s="618"/>
      <c r="V5614" s="618"/>
      <c r="W5614" s="618"/>
      <c r="X5614" s="618"/>
      <c r="Y5614" s="618"/>
      <c r="Z5614" s="618"/>
      <c r="AC5614" s="619"/>
      <c r="AD5614" s="620"/>
      <c r="AJ5614" s="668"/>
      <c r="AO5614" s="612"/>
      <c r="AP5614" s="612"/>
      <c r="AY5614" s="623"/>
      <c r="BD5614" s="611"/>
      <c r="BG5614" s="624"/>
      <c r="BH5614" s="625"/>
      <c r="BI5614" s="672"/>
      <c r="BO5614" s="612"/>
      <c r="BY5614" s="669"/>
      <c r="CA5614" s="669"/>
    </row>
    <row r="5615" spans="3:79" s="610" customFormat="1">
      <c r="C5615" s="611"/>
      <c r="D5615" s="612"/>
      <c r="E5615" s="613"/>
      <c r="F5615" s="614"/>
      <c r="J5615" s="612"/>
      <c r="N5615" s="668"/>
      <c r="P5615" s="618"/>
      <c r="Q5615" s="618"/>
      <c r="R5615" s="618"/>
      <c r="S5615" s="618"/>
      <c r="T5615" s="618"/>
      <c r="U5615" s="618"/>
      <c r="V5615" s="618"/>
      <c r="W5615" s="618"/>
      <c r="X5615" s="618"/>
      <c r="Y5615" s="618"/>
      <c r="Z5615" s="618"/>
      <c r="AC5615" s="619"/>
      <c r="AD5615" s="620"/>
      <c r="AJ5615" s="668"/>
      <c r="AO5615" s="612"/>
      <c r="AP5615" s="612"/>
      <c r="AY5615" s="623"/>
      <c r="BD5615" s="611"/>
      <c r="BG5615" s="624"/>
      <c r="BH5615" s="625"/>
      <c r="BI5615" s="672"/>
      <c r="BO5615" s="612"/>
      <c r="BY5615" s="669"/>
      <c r="CA5615" s="669"/>
    </row>
    <row r="5616" spans="3:79" s="610" customFormat="1">
      <c r="C5616" s="611"/>
      <c r="D5616" s="612"/>
      <c r="E5616" s="613"/>
      <c r="F5616" s="614"/>
      <c r="J5616" s="612"/>
      <c r="N5616" s="668"/>
      <c r="P5616" s="618"/>
      <c r="Q5616" s="618"/>
      <c r="R5616" s="618"/>
      <c r="S5616" s="618"/>
      <c r="T5616" s="618"/>
      <c r="U5616" s="618"/>
      <c r="V5616" s="618"/>
      <c r="W5616" s="618"/>
      <c r="X5616" s="618"/>
      <c r="Y5616" s="618"/>
      <c r="Z5616" s="618"/>
      <c r="AC5616" s="619"/>
      <c r="AD5616" s="620"/>
      <c r="AJ5616" s="668"/>
      <c r="AO5616" s="612"/>
      <c r="AP5616" s="612"/>
      <c r="AY5616" s="623"/>
      <c r="BD5616" s="611"/>
      <c r="BG5616" s="624"/>
      <c r="BH5616" s="625"/>
      <c r="BI5616" s="672"/>
      <c r="BO5616" s="612"/>
      <c r="BY5616" s="669"/>
      <c r="CA5616" s="669"/>
    </row>
    <row r="5617" spans="3:79" s="610" customFormat="1">
      <c r="C5617" s="611"/>
      <c r="D5617" s="612"/>
      <c r="E5617" s="613"/>
      <c r="F5617" s="614"/>
      <c r="J5617" s="612"/>
      <c r="N5617" s="668"/>
      <c r="P5617" s="618"/>
      <c r="Q5617" s="618"/>
      <c r="R5617" s="618"/>
      <c r="S5617" s="618"/>
      <c r="T5617" s="618"/>
      <c r="U5617" s="618"/>
      <c r="V5617" s="618"/>
      <c r="W5617" s="618"/>
      <c r="X5617" s="618"/>
      <c r="Y5617" s="618"/>
      <c r="Z5617" s="618"/>
      <c r="AC5617" s="619"/>
      <c r="AD5617" s="620"/>
      <c r="AJ5617" s="668"/>
      <c r="AO5617" s="612"/>
      <c r="AP5617" s="612"/>
      <c r="AY5617" s="623"/>
      <c r="BD5617" s="611"/>
      <c r="BG5617" s="624"/>
      <c r="BH5617" s="625"/>
      <c r="BI5617" s="672"/>
      <c r="BO5617" s="612"/>
      <c r="BY5617" s="669"/>
      <c r="CA5617" s="669"/>
    </row>
    <row r="5618" spans="3:79" s="610" customFormat="1">
      <c r="C5618" s="611"/>
      <c r="D5618" s="612"/>
      <c r="E5618" s="613"/>
      <c r="F5618" s="614"/>
      <c r="J5618" s="612"/>
      <c r="N5618" s="668"/>
      <c r="P5618" s="618"/>
      <c r="Q5618" s="618"/>
      <c r="R5618" s="618"/>
      <c r="S5618" s="618"/>
      <c r="T5618" s="618"/>
      <c r="U5618" s="618"/>
      <c r="V5618" s="618"/>
      <c r="W5618" s="618"/>
      <c r="X5618" s="618"/>
      <c r="Y5618" s="618"/>
      <c r="Z5618" s="618"/>
      <c r="AC5618" s="619"/>
      <c r="AD5618" s="620"/>
      <c r="AJ5618" s="668"/>
      <c r="AO5618" s="612"/>
      <c r="AP5618" s="612"/>
      <c r="AY5618" s="623"/>
      <c r="BD5618" s="611"/>
      <c r="BG5618" s="624"/>
      <c r="BH5618" s="625"/>
      <c r="BI5618" s="672"/>
      <c r="BO5618" s="612"/>
      <c r="BY5618" s="669"/>
      <c r="CA5618" s="669"/>
    </row>
    <row r="5619" spans="3:79" s="610" customFormat="1">
      <c r="C5619" s="611"/>
      <c r="D5619" s="612"/>
      <c r="E5619" s="613"/>
      <c r="F5619" s="614"/>
      <c r="J5619" s="612"/>
      <c r="N5619" s="668"/>
      <c r="P5619" s="618"/>
      <c r="Q5619" s="618"/>
      <c r="R5619" s="618"/>
      <c r="S5619" s="618"/>
      <c r="T5619" s="618"/>
      <c r="U5619" s="618"/>
      <c r="V5619" s="618"/>
      <c r="W5619" s="618"/>
      <c r="X5619" s="618"/>
      <c r="Y5619" s="618"/>
      <c r="Z5619" s="618"/>
      <c r="AC5619" s="619"/>
      <c r="AD5619" s="620"/>
      <c r="AJ5619" s="668"/>
      <c r="AO5619" s="612"/>
      <c r="AP5619" s="612"/>
      <c r="AY5619" s="623"/>
      <c r="BD5619" s="611"/>
      <c r="BG5619" s="624"/>
      <c r="BH5619" s="625"/>
      <c r="BI5619" s="672"/>
      <c r="BO5619" s="612"/>
      <c r="BY5619" s="669"/>
      <c r="CA5619" s="669"/>
    </row>
    <row r="5620" spans="3:79" s="610" customFormat="1">
      <c r="C5620" s="611"/>
      <c r="D5620" s="612"/>
      <c r="E5620" s="613"/>
      <c r="F5620" s="614"/>
      <c r="J5620" s="612"/>
      <c r="N5620" s="668"/>
      <c r="P5620" s="618"/>
      <c r="Q5620" s="618"/>
      <c r="R5620" s="618"/>
      <c r="S5620" s="618"/>
      <c r="T5620" s="618"/>
      <c r="U5620" s="618"/>
      <c r="V5620" s="618"/>
      <c r="W5620" s="618"/>
      <c r="X5620" s="618"/>
      <c r="Y5620" s="618"/>
      <c r="Z5620" s="618"/>
      <c r="AC5620" s="619"/>
      <c r="AD5620" s="620"/>
      <c r="AJ5620" s="668"/>
      <c r="AO5620" s="612"/>
      <c r="AP5620" s="612"/>
      <c r="AY5620" s="623"/>
      <c r="BD5620" s="611"/>
      <c r="BG5620" s="624"/>
      <c r="BH5620" s="625"/>
      <c r="BI5620" s="672"/>
      <c r="BO5620" s="612"/>
      <c r="BY5620" s="669"/>
      <c r="CA5620" s="669"/>
    </row>
    <row r="5621" spans="3:79" s="610" customFormat="1">
      <c r="C5621" s="611"/>
      <c r="D5621" s="612"/>
      <c r="E5621" s="613"/>
      <c r="F5621" s="614"/>
      <c r="J5621" s="612"/>
      <c r="N5621" s="668"/>
      <c r="P5621" s="618"/>
      <c r="Q5621" s="618"/>
      <c r="R5621" s="618"/>
      <c r="S5621" s="618"/>
      <c r="T5621" s="618"/>
      <c r="U5621" s="618"/>
      <c r="V5621" s="618"/>
      <c r="W5621" s="618"/>
      <c r="X5621" s="618"/>
      <c r="Y5621" s="618"/>
      <c r="Z5621" s="618"/>
      <c r="AC5621" s="619"/>
      <c r="AD5621" s="620"/>
      <c r="AJ5621" s="668"/>
      <c r="AO5621" s="612"/>
      <c r="AP5621" s="612"/>
      <c r="AY5621" s="623"/>
      <c r="BD5621" s="611"/>
      <c r="BG5621" s="624"/>
      <c r="BH5621" s="625"/>
      <c r="BI5621" s="672"/>
      <c r="BO5621" s="612"/>
      <c r="BY5621" s="669"/>
      <c r="CA5621" s="669"/>
    </row>
    <row r="5622" spans="3:79" s="610" customFormat="1">
      <c r="C5622" s="611"/>
      <c r="D5622" s="612"/>
      <c r="E5622" s="613"/>
      <c r="F5622" s="614"/>
      <c r="J5622" s="612"/>
      <c r="N5622" s="668"/>
      <c r="P5622" s="618"/>
      <c r="Q5622" s="618"/>
      <c r="R5622" s="618"/>
      <c r="S5622" s="618"/>
      <c r="T5622" s="618"/>
      <c r="U5622" s="618"/>
      <c r="V5622" s="618"/>
      <c r="W5622" s="618"/>
      <c r="X5622" s="618"/>
      <c r="Y5622" s="618"/>
      <c r="Z5622" s="618"/>
      <c r="AC5622" s="619"/>
      <c r="AD5622" s="620"/>
      <c r="AJ5622" s="668"/>
      <c r="AO5622" s="612"/>
      <c r="AP5622" s="612"/>
      <c r="AY5622" s="623"/>
      <c r="BD5622" s="611"/>
      <c r="BG5622" s="624"/>
      <c r="BH5622" s="625"/>
      <c r="BI5622" s="672"/>
      <c r="BO5622" s="612"/>
      <c r="BY5622" s="669"/>
      <c r="CA5622" s="669"/>
    </row>
    <row r="5623" spans="3:79" s="610" customFormat="1">
      <c r="C5623" s="611"/>
      <c r="D5623" s="612"/>
      <c r="E5623" s="613"/>
      <c r="F5623" s="614"/>
      <c r="J5623" s="612"/>
      <c r="N5623" s="668"/>
      <c r="P5623" s="618"/>
      <c r="Q5623" s="618"/>
      <c r="R5623" s="618"/>
      <c r="S5623" s="618"/>
      <c r="T5623" s="618"/>
      <c r="U5623" s="618"/>
      <c r="V5623" s="618"/>
      <c r="W5623" s="618"/>
      <c r="X5623" s="618"/>
      <c r="Y5623" s="618"/>
      <c r="Z5623" s="618"/>
      <c r="AC5623" s="619"/>
      <c r="AD5623" s="620"/>
      <c r="AJ5623" s="668"/>
      <c r="AO5623" s="612"/>
      <c r="AP5623" s="612"/>
      <c r="AY5623" s="623"/>
      <c r="BD5623" s="611"/>
      <c r="BG5623" s="624"/>
      <c r="BH5623" s="625"/>
      <c r="BI5623" s="672"/>
      <c r="BO5623" s="612"/>
      <c r="BY5623" s="669"/>
      <c r="CA5623" s="669"/>
    </row>
    <row r="5624" spans="3:79" s="610" customFormat="1">
      <c r="C5624" s="611"/>
      <c r="D5624" s="612"/>
      <c r="E5624" s="613"/>
      <c r="F5624" s="614"/>
      <c r="J5624" s="612"/>
      <c r="N5624" s="668"/>
      <c r="P5624" s="618"/>
      <c r="Q5624" s="618"/>
      <c r="R5624" s="618"/>
      <c r="S5624" s="618"/>
      <c r="T5624" s="618"/>
      <c r="U5624" s="618"/>
      <c r="V5624" s="618"/>
      <c r="W5624" s="618"/>
      <c r="X5624" s="618"/>
      <c r="Y5624" s="618"/>
      <c r="Z5624" s="618"/>
      <c r="AC5624" s="619"/>
      <c r="AD5624" s="620"/>
      <c r="AJ5624" s="668"/>
      <c r="AO5624" s="612"/>
      <c r="AP5624" s="612"/>
      <c r="AY5624" s="623"/>
      <c r="BD5624" s="611"/>
      <c r="BG5624" s="624"/>
      <c r="BH5624" s="625"/>
      <c r="BI5624" s="672"/>
      <c r="BO5624" s="612"/>
      <c r="BY5624" s="669"/>
      <c r="CA5624" s="669"/>
    </row>
    <row r="5625" spans="3:79" s="610" customFormat="1">
      <c r="C5625" s="611"/>
      <c r="D5625" s="612"/>
      <c r="E5625" s="613"/>
      <c r="F5625" s="614"/>
      <c r="J5625" s="612"/>
      <c r="N5625" s="668"/>
      <c r="P5625" s="618"/>
      <c r="Q5625" s="618"/>
      <c r="R5625" s="618"/>
      <c r="S5625" s="618"/>
      <c r="T5625" s="618"/>
      <c r="U5625" s="618"/>
      <c r="V5625" s="618"/>
      <c r="W5625" s="618"/>
      <c r="X5625" s="618"/>
      <c r="Y5625" s="618"/>
      <c r="Z5625" s="618"/>
      <c r="AC5625" s="619"/>
      <c r="AD5625" s="620"/>
      <c r="AJ5625" s="668"/>
      <c r="AO5625" s="612"/>
      <c r="AP5625" s="612"/>
      <c r="AY5625" s="623"/>
      <c r="BD5625" s="611"/>
      <c r="BG5625" s="624"/>
      <c r="BH5625" s="625"/>
      <c r="BI5625" s="672"/>
      <c r="BO5625" s="612"/>
      <c r="BY5625" s="669"/>
      <c r="CA5625" s="669"/>
    </row>
    <row r="5626" spans="3:79" s="610" customFormat="1">
      <c r="C5626" s="611"/>
      <c r="D5626" s="612"/>
      <c r="E5626" s="613"/>
      <c r="F5626" s="614"/>
      <c r="J5626" s="612"/>
      <c r="N5626" s="668"/>
      <c r="P5626" s="618"/>
      <c r="Q5626" s="618"/>
      <c r="R5626" s="618"/>
      <c r="S5626" s="618"/>
      <c r="T5626" s="618"/>
      <c r="U5626" s="618"/>
      <c r="V5626" s="618"/>
      <c r="W5626" s="618"/>
      <c r="X5626" s="618"/>
      <c r="Y5626" s="618"/>
      <c r="Z5626" s="618"/>
      <c r="AC5626" s="619"/>
      <c r="AD5626" s="620"/>
      <c r="AJ5626" s="668"/>
      <c r="AO5626" s="612"/>
      <c r="AP5626" s="612"/>
      <c r="AY5626" s="623"/>
      <c r="BD5626" s="611"/>
      <c r="BG5626" s="624"/>
      <c r="BH5626" s="625"/>
      <c r="BI5626" s="672"/>
      <c r="BO5626" s="612"/>
      <c r="BY5626" s="669"/>
      <c r="CA5626" s="669"/>
    </row>
    <row r="5627" spans="3:79" s="610" customFormat="1">
      <c r="C5627" s="611"/>
      <c r="D5627" s="612"/>
      <c r="E5627" s="613"/>
      <c r="F5627" s="614"/>
      <c r="J5627" s="612"/>
      <c r="N5627" s="668"/>
      <c r="P5627" s="618"/>
      <c r="Q5627" s="618"/>
      <c r="R5627" s="618"/>
      <c r="S5627" s="618"/>
      <c r="T5627" s="618"/>
      <c r="U5627" s="618"/>
      <c r="V5627" s="618"/>
      <c r="W5627" s="618"/>
      <c r="X5627" s="618"/>
      <c r="Y5627" s="618"/>
      <c r="Z5627" s="618"/>
      <c r="AC5627" s="619"/>
      <c r="AD5627" s="620"/>
      <c r="AJ5627" s="668"/>
      <c r="AO5627" s="612"/>
      <c r="AP5627" s="612"/>
      <c r="AY5627" s="623"/>
      <c r="BD5627" s="611"/>
      <c r="BG5627" s="624"/>
      <c r="BH5627" s="625"/>
      <c r="BI5627" s="672"/>
      <c r="BO5627" s="612"/>
      <c r="BY5627" s="669"/>
      <c r="CA5627" s="669"/>
    </row>
    <row r="5628" spans="3:79" s="610" customFormat="1">
      <c r="C5628" s="611"/>
      <c r="D5628" s="612"/>
      <c r="E5628" s="613"/>
      <c r="F5628" s="614"/>
      <c r="J5628" s="612"/>
      <c r="N5628" s="668"/>
      <c r="P5628" s="618"/>
      <c r="Q5628" s="618"/>
      <c r="R5628" s="618"/>
      <c r="S5628" s="618"/>
      <c r="T5628" s="618"/>
      <c r="U5628" s="618"/>
      <c r="V5628" s="618"/>
      <c r="W5628" s="618"/>
      <c r="X5628" s="618"/>
      <c r="Y5628" s="618"/>
      <c r="Z5628" s="618"/>
      <c r="AC5628" s="619"/>
      <c r="AD5628" s="620"/>
      <c r="AJ5628" s="668"/>
      <c r="AO5628" s="612"/>
      <c r="AP5628" s="612"/>
      <c r="AY5628" s="623"/>
      <c r="BD5628" s="611"/>
      <c r="BG5628" s="624"/>
      <c r="BH5628" s="625"/>
      <c r="BI5628" s="672"/>
      <c r="BO5628" s="612"/>
      <c r="BY5628" s="669"/>
      <c r="CA5628" s="669"/>
    </row>
    <row r="5629" spans="3:79" s="610" customFormat="1">
      <c r="C5629" s="611"/>
      <c r="D5629" s="612"/>
      <c r="E5629" s="613"/>
      <c r="F5629" s="614"/>
      <c r="J5629" s="612"/>
      <c r="N5629" s="668"/>
      <c r="P5629" s="618"/>
      <c r="Q5629" s="618"/>
      <c r="R5629" s="618"/>
      <c r="S5629" s="618"/>
      <c r="T5629" s="618"/>
      <c r="U5629" s="618"/>
      <c r="V5629" s="618"/>
      <c r="W5629" s="618"/>
      <c r="X5629" s="618"/>
      <c r="Y5629" s="618"/>
      <c r="Z5629" s="618"/>
      <c r="AC5629" s="619"/>
      <c r="AD5629" s="620"/>
      <c r="AJ5629" s="668"/>
      <c r="AO5629" s="612"/>
      <c r="AP5629" s="612"/>
      <c r="AY5629" s="623"/>
      <c r="BD5629" s="611"/>
      <c r="BG5629" s="624"/>
      <c r="BH5629" s="625"/>
      <c r="BI5629" s="672"/>
      <c r="BO5629" s="612"/>
      <c r="BY5629" s="669"/>
      <c r="CA5629" s="669"/>
    </row>
    <row r="5630" spans="3:79" s="610" customFormat="1">
      <c r="C5630" s="611"/>
      <c r="D5630" s="612"/>
      <c r="E5630" s="613"/>
      <c r="F5630" s="614"/>
      <c r="J5630" s="612"/>
      <c r="N5630" s="668"/>
      <c r="P5630" s="618"/>
      <c r="Q5630" s="618"/>
      <c r="R5630" s="618"/>
      <c r="S5630" s="618"/>
      <c r="T5630" s="618"/>
      <c r="U5630" s="618"/>
      <c r="V5630" s="618"/>
      <c r="W5630" s="618"/>
      <c r="X5630" s="618"/>
      <c r="Y5630" s="618"/>
      <c r="Z5630" s="618"/>
      <c r="AC5630" s="619"/>
      <c r="AD5630" s="620"/>
      <c r="AJ5630" s="668"/>
      <c r="AO5630" s="612"/>
      <c r="AP5630" s="612"/>
      <c r="AY5630" s="623"/>
      <c r="BD5630" s="611"/>
      <c r="BG5630" s="624"/>
      <c r="BH5630" s="625"/>
      <c r="BI5630" s="672"/>
      <c r="BO5630" s="612"/>
      <c r="BY5630" s="669"/>
      <c r="CA5630" s="669"/>
    </row>
    <row r="5631" spans="3:79" s="610" customFormat="1">
      <c r="C5631" s="611"/>
      <c r="D5631" s="612"/>
      <c r="E5631" s="613"/>
      <c r="F5631" s="614"/>
      <c r="J5631" s="612"/>
      <c r="N5631" s="668"/>
      <c r="P5631" s="618"/>
      <c r="Q5631" s="618"/>
      <c r="R5631" s="618"/>
      <c r="S5631" s="618"/>
      <c r="T5631" s="618"/>
      <c r="U5631" s="618"/>
      <c r="V5631" s="618"/>
      <c r="W5631" s="618"/>
      <c r="X5631" s="618"/>
      <c r="Y5631" s="618"/>
      <c r="Z5631" s="618"/>
      <c r="AC5631" s="619"/>
      <c r="AD5631" s="620"/>
      <c r="AJ5631" s="668"/>
      <c r="AO5631" s="612"/>
      <c r="AP5631" s="612"/>
      <c r="AY5631" s="623"/>
      <c r="BD5631" s="611"/>
      <c r="BG5631" s="624"/>
      <c r="BH5631" s="625"/>
      <c r="BI5631" s="672"/>
      <c r="BO5631" s="612"/>
      <c r="BY5631" s="669"/>
      <c r="CA5631" s="669"/>
    </row>
    <row r="5632" spans="3:79" s="610" customFormat="1">
      <c r="C5632" s="611"/>
      <c r="D5632" s="612"/>
      <c r="E5632" s="613"/>
      <c r="F5632" s="614"/>
      <c r="J5632" s="612"/>
      <c r="N5632" s="668"/>
      <c r="P5632" s="618"/>
      <c r="Q5632" s="618"/>
      <c r="R5632" s="618"/>
      <c r="S5632" s="618"/>
      <c r="T5632" s="618"/>
      <c r="U5632" s="618"/>
      <c r="V5632" s="618"/>
      <c r="W5632" s="618"/>
      <c r="X5632" s="618"/>
      <c r="Y5632" s="618"/>
      <c r="Z5632" s="618"/>
      <c r="AC5632" s="619"/>
      <c r="AD5632" s="620"/>
      <c r="AJ5632" s="668"/>
      <c r="AO5632" s="612"/>
      <c r="AP5632" s="612"/>
      <c r="AY5632" s="623"/>
      <c r="BD5632" s="611"/>
      <c r="BG5632" s="624"/>
      <c r="BH5632" s="625"/>
      <c r="BI5632" s="672"/>
      <c r="BO5632" s="612"/>
      <c r="BY5632" s="669"/>
      <c r="CA5632" s="669"/>
    </row>
    <row r="5633" spans="3:79" s="610" customFormat="1">
      <c r="C5633" s="611"/>
      <c r="D5633" s="612"/>
      <c r="E5633" s="613"/>
      <c r="F5633" s="614"/>
      <c r="J5633" s="612"/>
      <c r="N5633" s="668"/>
      <c r="P5633" s="618"/>
      <c r="Q5633" s="618"/>
      <c r="R5633" s="618"/>
      <c r="S5633" s="618"/>
      <c r="T5633" s="618"/>
      <c r="U5633" s="618"/>
      <c r="V5633" s="618"/>
      <c r="W5633" s="618"/>
      <c r="X5633" s="618"/>
      <c r="Y5633" s="618"/>
      <c r="Z5633" s="618"/>
      <c r="AC5633" s="619"/>
      <c r="AD5633" s="620"/>
      <c r="AJ5633" s="668"/>
      <c r="AO5633" s="612"/>
      <c r="AP5633" s="612"/>
      <c r="AY5633" s="623"/>
      <c r="BD5633" s="611"/>
      <c r="BG5633" s="624"/>
      <c r="BH5633" s="625"/>
      <c r="BI5633" s="672"/>
      <c r="BO5633" s="612"/>
      <c r="BY5633" s="669"/>
      <c r="CA5633" s="669"/>
    </row>
    <row r="5634" spans="3:79" s="610" customFormat="1">
      <c r="C5634" s="611"/>
      <c r="D5634" s="612"/>
      <c r="E5634" s="613"/>
      <c r="F5634" s="614"/>
      <c r="J5634" s="612"/>
      <c r="N5634" s="668"/>
      <c r="P5634" s="618"/>
      <c r="Q5634" s="618"/>
      <c r="R5634" s="618"/>
      <c r="S5634" s="618"/>
      <c r="T5634" s="618"/>
      <c r="U5634" s="618"/>
      <c r="V5634" s="618"/>
      <c r="W5634" s="618"/>
      <c r="X5634" s="618"/>
      <c r="Y5634" s="618"/>
      <c r="Z5634" s="618"/>
      <c r="AC5634" s="619"/>
      <c r="AD5634" s="620"/>
      <c r="AJ5634" s="668"/>
      <c r="AO5634" s="612"/>
      <c r="AP5634" s="612"/>
      <c r="AY5634" s="623"/>
      <c r="BD5634" s="611"/>
      <c r="BG5634" s="624"/>
      <c r="BH5634" s="625"/>
      <c r="BI5634" s="672"/>
      <c r="BO5634" s="612"/>
      <c r="BY5634" s="669"/>
      <c r="CA5634" s="669"/>
    </row>
    <row r="5635" spans="3:79" s="610" customFormat="1">
      <c r="C5635" s="611"/>
      <c r="D5635" s="612"/>
      <c r="E5635" s="613"/>
      <c r="F5635" s="614"/>
      <c r="J5635" s="612"/>
      <c r="N5635" s="668"/>
      <c r="P5635" s="618"/>
      <c r="Q5635" s="618"/>
      <c r="R5635" s="618"/>
      <c r="S5635" s="618"/>
      <c r="T5635" s="618"/>
      <c r="U5635" s="618"/>
      <c r="V5635" s="618"/>
      <c r="W5635" s="618"/>
      <c r="X5635" s="618"/>
      <c r="Y5635" s="618"/>
      <c r="Z5635" s="618"/>
      <c r="AC5635" s="619"/>
      <c r="AD5635" s="620"/>
      <c r="AJ5635" s="668"/>
      <c r="AO5635" s="612"/>
      <c r="AP5635" s="612"/>
      <c r="AY5635" s="623"/>
      <c r="BD5635" s="611"/>
      <c r="BG5635" s="624"/>
      <c r="BH5635" s="625"/>
      <c r="BI5635" s="672"/>
      <c r="BO5635" s="612"/>
      <c r="BY5635" s="669"/>
      <c r="CA5635" s="669"/>
    </row>
    <row r="5636" spans="3:79" s="610" customFormat="1">
      <c r="C5636" s="611"/>
      <c r="D5636" s="612"/>
      <c r="E5636" s="613"/>
      <c r="F5636" s="614"/>
      <c r="J5636" s="612"/>
      <c r="N5636" s="668"/>
      <c r="P5636" s="618"/>
      <c r="Q5636" s="618"/>
      <c r="R5636" s="618"/>
      <c r="S5636" s="618"/>
      <c r="T5636" s="618"/>
      <c r="U5636" s="618"/>
      <c r="V5636" s="618"/>
      <c r="W5636" s="618"/>
      <c r="X5636" s="618"/>
      <c r="Y5636" s="618"/>
      <c r="Z5636" s="618"/>
      <c r="AC5636" s="619"/>
      <c r="AD5636" s="620"/>
      <c r="AJ5636" s="668"/>
      <c r="AO5636" s="612"/>
      <c r="AP5636" s="612"/>
      <c r="AY5636" s="623"/>
      <c r="BD5636" s="611"/>
      <c r="BG5636" s="624"/>
      <c r="BH5636" s="625"/>
      <c r="BI5636" s="672"/>
      <c r="BO5636" s="612"/>
      <c r="BY5636" s="669"/>
      <c r="CA5636" s="669"/>
    </row>
    <row r="5637" spans="3:79" s="610" customFormat="1">
      <c r="C5637" s="611"/>
      <c r="D5637" s="612"/>
      <c r="E5637" s="613"/>
      <c r="F5637" s="614"/>
      <c r="J5637" s="612"/>
      <c r="N5637" s="668"/>
      <c r="P5637" s="618"/>
      <c r="Q5637" s="618"/>
      <c r="R5637" s="618"/>
      <c r="S5637" s="618"/>
      <c r="T5637" s="618"/>
      <c r="U5637" s="618"/>
      <c r="V5637" s="618"/>
      <c r="W5637" s="618"/>
      <c r="X5637" s="618"/>
      <c r="Y5637" s="618"/>
      <c r="Z5637" s="618"/>
      <c r="AC5637" s="619"/>
      <c r="AD5637" s="620"/>
      <c r="AJ5637" s="668"/>
      <c r="AO5637" s="612"/>
      <c r="AP5637" s="612"/>
      <c r="AY5637" s="623"/>
      <c r="BD5637" s="611"/>
      <c r="BG5637" s="624"/>
      <c r="BH5637" s="625"/>
      <c r="BI5637" s="672"/>
      <c r="BO5637" s="612"/>
      <c r="BY5637" s="669"/>
      <c r="CA5637" s="669"/>
    </row>
    <row r="5638" spans="3:79" s="610" customFormat="1">
      <c r="C5638" s="611"/>
      <c r="D5638" s="612"/>
      <c r="E5638" s="613"/>
      <c r="F5638" s="614"/>
      <c r="J5638" s="612"/>
      <c r="N5638" s="668"/>
      <c r="P5638" s="618"/>
      <c r="Q5638" s="618"/>
      <c r="R5638" s="618"/>
      <c r="S5638" s="618"/>
      <c r="T5638" s="618"/>
      <c r="U5638" s="618"/>
      <c r="V5638" s="618"/>
      <c r="W5638" s="618"/>
      <c r="X5638" s="618"/>
      <c r="Y5638" s="618"/>
      <c r="Z5638" s="618"/>
      <c r="AC5638" s="619"/>
      <c r="AD5638" s="620"/>
      <c r="AJ5638" s="668"/>
      <c r="AO5638" s="612"/>
      <c r="AP5638" s="612"/>
      <c r="AY5638" s="623"/>
      <c r="BD5638" s="611"/>
      <c r="BG5638" s="624"/>
      <c r="BH5638" s="625"/>
      <c r="BI5638" s="672"/>
      <c r="BO5638" s="612"/>
      <c r="BY5638" s="669"/>
      <c r="CA5638" s="669"/>
    </row>
    <row r="5639" spans="3:79" s="610" customFormat="1">
      <c r="C5639" s="611"/>
      <c r="D5639" s="612"/>
      <c r="E5639" s="613"/>
      <c r="F5639" s="614"/>
      <c r="J5639" s="612"/>
      <c r="N5639" s="668"/>
      <c r="P5639" s="618"/>
      <c r="Q5639" s="618"/>
      <c r="R5639" s="618"/>
      <c r="S5639" s="618"/>
      <c r="T5639" s="618"/>
      <c r="U5639" s="618"/>
      <c r="V5639" s="618"/>
      <c r="W5639" s="618"/>
      <c r="X5639" s="618"/>
      <c r="Y5639" s="618"/>
      <c r="Z5639" s="618"/>
      <c r="AC5639" s="619"/>
      <c r="AD5639" s="620"/>
      <c r="AJ5639" s="668"/>
      <c r="AO5639" s="612"/>
      <c r="AP5639" s="612"/>
      <c r="AY5639" s="623"/>
      <c r="BD5639" s="611"/>
      <c r="BG5639" s="624"/>
      <c r="BH5639" s="625"/>
      <c r="BI5639" s="672"/>
      <c r="BO5639" s="612"/>
      <c r="BY5639" s="669"/>
      <c r="CA5639" s="669"/>
    </row>
    <row r="5640" spans="3:79" s="610" customFormat="1">
      <c r="C5640" s="611"/>
      <c r="D5640" s="612"/>
      <c r="E5640" s="613"/>
      <c r="F5640" s="614"/>
      <c r="J5640" s="612"/>
      <c r="N5640" s="668"/>
      <c r="P5640" s="618"/>
      <c r="Q5640" s="618"/>
      <c r="R5640" s="618"/>
      <c r="S5640" s="618"/>
      <c r="T5640" s="618"/>
      <c r="U5640" s="618"/>
      <c r="V5640" s="618"/>
      <c r="W5640" s="618"/>
      <c r="X5640" s="618"/>
      <c r="Y5640" s="618"/>
      <c r="Z5640" s="618"/>
      <c r="AC5640" s="619"/>
      <c r="AD5640" s="620"/>
      <c r="AJ5640" s="668"/>
      <c r="AO5640" s="612"/>
      <c r="AP5640" s="612"/>
      <c r="AY5640" s="623"/>
      <c r="BD5640" s="611"/>
      <c r="BG5640" s="624"/>
      <c r="BH5640" s="625"/>
      <c r="BI5640" s="672"/>
      <c r="BO5640" s="612"/>
      <c r="BY5640" s="669"/>
      <c r="CA5640" s="669"/>
    </row>
    <row r="5641" spans="3:79" s="610" customFormat="1">
      <c r="C5641" s="611"/>
      <c r="D5641" s="612"/>
      <c r="E5641" s="613"/>
      <c r="F5641" s="614"/>
      <c r="J5641" s="612"/>
      <c r="N5641" s="668"/>
      <c r="P5641" s="618"/>
      <c r="Q5641" s="618"/>
      <c r="R5641" s="618"/>
      <c r="S5641" s="618"/>
      <c r="T5641" s="618"/>
      <c r="U5641" s="618"/>
      <c r="V5641" s="618"/>
      <c r="W5641" s="618"/>
      <c r="X5641" s="618"/>
      <c r="Y5641" s="618"/>
      <c r="Z5641" s="618"/>
      <c r="AC5641" s="619"/>
      <c r="AD5641" s="620"/>
      <c r="AJ5641" s="668"/>
      <c r="AO5641" s="612"/>
      <c r="AP5641" s="612"/>
      <c r="AY5641" s="623"/>
      <c r="BD5641" s="611"/>
      <c r="BG5641" s="624"/>
      <c r="BH5641" s="625"/>
      <c r="BI5641" s="672"/>
      <c r="BO5641" s="612"/>
      <c r="BY5641" s="669"/>
      <c r="CA5641" s="669"/>
    </row>
    <row r="5642" spans="3:79" s="610" customFormat="1">
      <c r="C5642" s="611"/>
      <c r="D5642" s="612"/>
      <c r="E5642" s="613"/>
      <c r="F5642" s="614"/>
      <c r="J5642" s="612"/>
      <c r="N5642" s="668"/>
      <c r="P5642" s="618"/>
      <c r="Q5642" s="618"/>
      <c r="R5642" s="618"/>
      <c r="S5642" s="618"/>
      <c r="T5642" s="618"/>
      <c r="U5642" s="618"/>
      <c r="V5642" s="618"/>
      <c r="W5642" s="618"/>
      <c r="X5642" s="618"/>
      <c r="Y5642" s="618"/>
      <c r="Z5642" s="618"/>
      <c r="AC5642" s="619"/>
      <c r="AD5642" s="620"/>
      <c r="AJ5642" s="668"/>
      <c r="AO5642" s="612"/>
      <c r="AP5642" s="612"/>
      <c r="AY5642" s="623"/>
      <c r="BD5642" s="611"/>
      <c r="BG5642" s="624"/>
      <c r="BH5642" s="625"/>
      <c r="BI5642" s="672"/>
      <c r="BO5642" s="612"/>
      <c r="BY5642" s="669"/>
      <c r="CA5642" s="669"/>
    </row>
    <row r="5643" spans="3:79" s="610" customFormat="1">
      <c r="C5643" s="611"/>
      <c r="D5643" s="612"/>
      <c r="E5643" s="613"/>
      <c r="F5643" s="614"/>
      <c r="J5643" s="612"/>
      <c r="N5643" s="668"/>
      <c r="P5643" s="618"/>
      <c r="Q5643" s="618"/>
      <c r="R5643" s="618"/>
      <c r="S5643" s="618"/>
      <c r="T5643" s="618"/>
      <c r="U5643" s="618"/>
      <c r="V5643" s="618"/>
      <c r="W5643" s="618"/>
      <c r="X5643" s="618"/>
      <c r="Y5643" s="618"/>
      <c r="Z5643" s="618"/>
      <c r="AC5643" s="619"/>
      <c r="AD5643" s="620"/>
      <c r="AJ5643" s="668"/>
      <c r="AO5643" s="612"/>
      <c r="AP5643" s="612"/>
      <c r="AY5643" s="623"/>
      <c r="BD5643" s="611"/>
      <c r="BG5643" s="624"/>
      <c r="BH5643" s="625"/>
      <c r="BI5643" s="672"/>
      <c r="BO5643" s="612"/>
      <c r="BY5643" s="669"/>
      <c r="CA5643" s="669"/>
    </row>
    <row r="5644" spans="3:79" s="610" customFormat="1">
      <c r="C5644" s="611"/>
      <c r="D5644" s="612"/>
      <c r="E5644" s="613"/>
      <c r="F5644" s="614"/>
      <c r="J5644" s="612"/>
      <c r="N5644" s="668"/>
      <c r="P5644" s="618"/>
      <c r="Q5644" s="618"/>
      <c r="R5644" s="618"/>
      <c r="S5644" s="618"/>
      <c r="T5644" s="618"/>
      <c r="U5644" s="618"/>
      <c r="V5644" s="618"/>
      <c r="W5644" s="618"/>
      <c r="X5644" s="618"/>
      <c r="Y5644" s="618"/>
      <c r="Z5644" s="618"/>
      <c r="AC5644" s="619"/>
      <c r="AD5644" s="620"/>
      <c r="AJ5644" s="668"/>
      <c r="AO5644" s="612"/>
      <c r="AP5644" s="612"/>
      <c r="AY5644" s="623"/>
      <c r="BD5644" s="611"/>
      <c r="BG5644" s="624"/>
      <c r="BH5644" s="625"/>
      <c r="BI5644" s="672"/>
      <c r="BO5644" s="612"/>
      <c r="BY5644" s="669"/>
      <c r="CA5644" s="669"/>
    </row>
    <row r="5645" spans="3:79" s="610" customFormat="1">
      <c r="C5645" s="611"/>
      <c r="D5645" s="612"/>
      <c r="E5645" s="613"/>
      <c r="F5645" s="614"/>
      <c r="J5645" s="612"/>
      <c r="N5645" s="668"/>
      <c r="P5645" s="618"/>
      <c r="Q5645" s="618"/>
      <c r="R5645" s="618"/>
      <c r="S5645" s="618"/>
      <c r="T5645" s="618"/>
      <c r="U5645" s="618"/>
      <c r="V5645" s="618"/>
      <c r="W5645" s="618"/>
      <c r="X5645" s="618"/>
      <c r="Y5645" s="618"/>
      <c r="Z5645" s="618"/>
      <c r="AC5645" s="619"/>
      <c r="AD5645" s="620"/>
      <c r="AJ5645" s="668"/>
      <c r="AO5645" s="612"/>
      <c r="AP5645" s="612"/>
      <c r="AY5645" s="623"/>
      <c r="BD5645" s="611"/>
      <c r="BG5645" s="624"/>
      <c r="BH5645" s="625"/>
      <c r="BI5645" s="672"/>
      <c r="BO5645" s="612"/>
      <c r="BY5645" s="669"/>
      <c r="CA5645" s="669"/>
    </row>
    <row r="5646" spans="3:79" s="610" customFormat="1">
      <c r="C5646" s="611"/>
      <c r="D5646" s="612"/>
      <c r="E5646" s="613"/>
      <c r="F5646" s="614"/>
      <c r="J5646" s="612"/>
      <c r="N5646" s="668"/>
      <c r="P5646" s="618"/>
      <c r="Q5646" s="618"/>
      <c r="R5646" s="618"/>
      <c r="S5646" s="618"/>
      <c r="T5646" s="618"/>
      <c r="U5646" s="618"/>
      <c r="V5646" s="618"/>
      <c r="W5646" s="618"/>
      <c r="X5646" s="618"/>
      <c r="Y5646" s="618"/>
      <c r="Z5646" s="618"/>
      <c r="AC5646" s="619"/>
      <c r="AD5646" s="620"/>
      <c r="AJ5646" s="668"/>
      <c r="AO5646" s="612"/>
      <c r="AP5646" s="612"/>
      <c r="AY5646" s="623"/>
      <c r="BD5646" s="611"/>
      <c r="BG5646" s="624"/>
      <c r="BH5646" s="625"/>
      <c r="BI5646" s="672"/>
      <c r="BO5646" s="612"/>
      <c r="BY5646" s="669"/>
      <c r="CA5646" s="669"/>
    </row>
    <row r="5647" spans="3:79" s="610" customFormat="1">
      <c r="C5647" s="611"/>
      <c r="D5647" s="612"/>
      <c r="E5647" s="613"/>
      <c r="F5647" s="614"/>
      <c r="J5647" s="612"/>
      <c r="N5647" s="668"/>
      <c r="P5647" s="618"/>
      <c r="Q5647" s="618"/>
      <c r="R5647" s="618"/>
      <c r="S5647" s="618"/>
      <c r="T5647" s="618"/>
      <c r="U5647" s="618"/>
      <c r="V5647" s="618"/>
      <c r="W5647" s="618"/>
      <c r="X5647" s="618"/>
      <c r="Y5647" s="618"/>
      <c r="Z5647" s="618"/>
      <c r="AC5647" s="619"/>
      <c r="AD5647" s="620"/>
      <c r="AJ5647" s="668"/>
      <c r="AO5647" s="612"/>
      <c r="AP5647" s="612"/>
      <c r="AY5647" s="623"/>
      <c r="BD5647" s="611"/>
      <c r="BG5647" s="624"/>
      <c r="BH5647" s="625"/>
      <c r="BI5647" s="672"/>
      <c r="BO5647" s="612"/>
      <c r="BY5647" s="669"/>
      <c r="CA5647" s="669"/>
    </row>
    <row r="5648" spans="3:79" s="610" customFormat="1">
      <c r="C5648" s="611"/>
      <c r="D5648" s="612"/>
      <c r="E5648" s="613"/>
      <c r="F5648" s="614"/>
      <c r="J5648" s="612"/>
      <c r="N5648" s="668"/>
      <c r="P5648" s="618"/>
      <c r="Q5648" s="618"/>
      <c r="R5648" s="618"/>
      <c r="S5648" s="618"/>
      <c r="T5648" s="618"/>
      <c r="U5648" s="618"/>
      <c r="V5648" s="618"/>
      <c r="W5648" s="618"/>
      <c r="X5648" s="618"/>
      <c r="Y5648" s="618"/>
      <c r="Z5648" s="618"/>
      <c r="AC5648" s="619"/>
      <c r="AD5648" s="620"/>
      <c r="AJ5648" s="668"/>
      <c r="AO5648" s="612"/>
      <c r="AP5648" s="612"/>
      <c r="AY5648" s="623"/>
      <c r="BD5648" s="611"/>
      <c r="BG5648" s="624"/>
      <c r="BH5648" s="625"/>
      <c r="BI5648" s="672"/>
      <c r="BO5648" s="612"/>
      <c r="BY5648" s="669"/>
      <c r="CA5648" s="669"/>
    </row>
    <row r="5649" spans="3:79" s="610" customFormat="1">
      <c r="C5649" s="611"/>
      <c r="D5649" s="612"/>
      <c r="E5649" s="613"/>
      <c r="F5649" s="614"/>
      <c r="J5649" s="612"/>
      <c r="N5649" s="668"/>
      <c r="P5649" s="618"/>
      <c r="Q5649" s="618"/>
      <c r="R5649" s="618"/>
      <c r="S5649" s="618"/>
      <c r="T5649" s="618"/>
      <c r="U5649" s="618"/>
      <c r="V5649" s="618"/>
      <c r="W5649" s="618"/>
      <c r="X5649" s="618"/>
      <c r="Y5649" s="618"/>
      <c r="Z5649" s="618"/>
      <c r="AC5649" s="619"/>
      <c r="AD5649" s="620"/>
      <c r="AJ5649" s="668"/>
      <c r="AO5649" s="612"/>
      <c r="AP5649" s="612"/>
      <c r="AY5649" s="623"/>
      <c r="BD5649" s="611"/>
      <c r="BG5649" s="624"/>
      <c r="BH5649" s="625"/>
      <c r="BI5649" s="672"/>
      <c r="BO5649" s="612"/>
      <c r="BY5649" s="669"/>
      <c r="CA5649" s="669"/>
    </row>
    <row r="5650" spans="3:79" s="610" customFormat="1">
      <c r="C5650" s="611"/>
      <c r="D5650" s="612"/>
      <c r="E5650" s="613"/>
      <c r="F5650" s="614"/>
      <c r="J5650" s="612"/>
      <c r="N5650" s="668"/>
      <c r="P5650" s="618"/>
      <c r="Q5650" s="618"/>
      <c r="R5650" s="618"/>
      <c r="S5650" s="618"/>
      <c r="T5650" s="618"/>
      <c r="U5650" s="618"/>
      <c r="V5650" s="618"/>
      <c r="W5650" s="618"/>
      <c r="X5650" s="618"/>
      <c r="Y5650" s="618"/>
      <c r="Z5650" s="618"/>
      <c r="AC5650" s="619"/>
      <c r="AD5650" s="620"/>
      <c r="AJ5650" s="668"/>
      <c r="AO5650" s="612"/>
      <c r="AP5650" s="612"/>
      <c r="AY5650" s="623"/>
      <c r="BD5650" s="611"/>
      <c r="BG5650" s="624"/>
      <c r="BH5650" s="625"/>
      <c r="BI5650" s="672"/>
      <c r="BO5650" s="612"/>
      <c r="BY5650" s="669"/>
      <c r="CA5650" s="669"/>
    </row>
    <row r="5651" spans="3:79" s="610" customFormat="1">
      <c r="C5651" s="611"/>
      <c r="D5651" s="612"/>
      <c r="E5651" s="613"/>
      <c r="F5651" s="614"/>
      <c r="J5651" s="612"/>
      <c r="N5651" s="668"/>
      <c r="P5651" s="618"/>
      <c r="Q5651" s="618"/>
      <c r="R5651" s="618"/>
      <c r="S5651" s="618"/>
      <c r="T5651" s="618"/>
      <c r="U5651" s="618"/>
      <c r="V5651" s="618"/>
      <c r="W5651" s="618"/>
      <c r="X5651" s="618"/>
      <c r="Y5651" s="618"/>
      <c r="Z5651" s="618"/>
      <c r="AC5651" s="619"/>
      <c r="AD5651" s="620"/>
      <c r="AJ5651" s="668"/>
      <c r="AO5651" s="612"/>
      <c r="AP5651" s="612"/>
      <c r="AY5651" s="623"/>
      <c r="BD5651" s="611"/>
      <c r="BG5651" s="624"/>
      <c r="BH5651" s="625"/>
      <c r="BI5651" s="672"/>
      <c r="BO5651" s="612"/>
      <c r="BY5651" s="669"/>
      <c r="CA5651" s="669"/>
    </row>
    <row r="5652" spans="3:79" s="610" customFormat="1">
      <c r="C5652" s="611"/>
      <c r="D5652" s="612"/>
      <c r="E5652" s="613"/>
      <c r="F5652" s="614"/>
      <c r="J5652" s="612"/>
      <c r="N5652" s="668"/>
      <c r="P5652" s="618"/>
      <c r="Q5652" s="618"/>
      <c r="R5652" s="618"/>
      <c r="S5652" s="618"/>
      <c r="T5652" s="618"/>
      <c r="U5652" s="618"/>
      <c r="V5652" s="618"/>
      <c r="W5652" s="618"/>
      <c r="X5652" s="618"/>
      <c r="Y5652" s="618"/>
      <c r="Z5652" s="618"/>
      <c r="AC5652" s="619"/>
      <c r="AD5652" s="620"/>
      <c r="AJ5652" s="668"/>
      <c r="AO5652" s="612"/>
      <c r="AP5652" s="612"/>
      <c r="AY5652" s="623"/>
      <c r="BD5652" s="611"/>
      <c r="BG5652" s="624"/>
      <c r="BH5652" s="625"/>
      <c r="BI5652" s="672"/>
      <c r="BO5652" s="612"/>
      <c r="BY5652" s="669"/>
      <c r="CA5652" s="669"/>
    </row>
    <row r="5653" spans="3:79" s="610" customFormat="1">
      <c r="C5653" s="611"/>
      <c r="D5653" s="612"/>
      <c r="E5653" s="613"/>
      <c r="F5653" s="614"/>
      <c r="J5653" s="612"/>
      <c r="N5653" s="668"/>
      <c r="P5653" s="618"/>
      <c r="Q5653" s="618"/>
      <c r="R5653" s="618"/>
      <c r="S5653" s="618"/>
      <c r="T5653" s="618"/>
      <c r="U5653" s="618"/>
      <c r="V5653" s="618"/>
      <c r="W5653" s="618"/>
      <c r="X5653" s="618"/>
      <c r="Y5653" s="618"/>
      <c r="Z5653" s="618"/>
      <c r="AC5653" s="619"/>
      <c r="AD5653" s="620"/>
      <c r="AJ5653" s="668"/>
      <c r="AO5653" s="612"/>
      <c r="AP5653" s="612"/>
      <c r="AY5653" s="623"/>
      <c r="BD5653" s="611"/>
      <c r="BG5653" s="624"/>
      <c r="BH5653" s="625"/>
      <c r="BI5653" s="672"/>
      <c r="BO5653" s="612"/>
      <c r="BY5653" s="669"/>
      <c r="CA5653" s="669"/>
    </row>
    <row r="5654" spans="3:79" s="610" customFormat="1">
      <c r="C5654" s="611"/>
      <c r="D5654" s="612"/>
      <c r="E5654" s="613"/>
      <c r="F5654" s="614"/>
      <c r="J5654" s="612"/>
      <c r="N5654" s="668"/>
      <c r="P5654" s="618"/>
      <c r="Q5654" s="618"/>
      <c r="R5654" s="618"/>
      <c r="S5654" s="618"/>
      <c r="T5654" s="618"/>
      <c r="U5654" s="618"/>
      <c r="V5654" s="618"/>
      <c r="W5654" s="618"/>
      <c r="X5654" s="618"/>
      <c r="Y5654" s="618"/>
      <c r="Z5654" s="618"/>
      <c r="AC5654" s="619"/>
      <c r="AD5654" s="620"/>
      <c r="AJ5654" s="668"/>
      <c r="AO5654" s="612"/>
      <c r="AP5654" s="612"/>
      <c r="AY5654" s="623"/>
      <c r="BD5654" s="611"/>
      <c r="BG5654" s="624"/>
      <c r="BH5654" s="625"/>
      <c r="BI5654" s="672"/>
      <c r="BO5654" s="612"/>
      <c r="BY5654" s="669"/>
      <c r="CA5654" s="669"/>
    </row>
    <row r="5655" spans="3:79" s="610" customFormat="1">
      <c r="C5655" s="611"/>
      <c r="D5655" s="612"/>
      <c r="E5655" s="613"/>
      <c r="F5655" s="614"/>
      <c r="J5655" s="612"/>
      <c r="N5655" s="668"/>
      <c r="P5655" s="618"/>
      <c r="Q5655" s="618"/>
      <c r="R5655" s="618"/>
      <c r="S5655" s="618"/>
      <c r="T5655" s="618"/>
      <c r="U5655" s="618"/>
      <c r="V5655" s="618"/>
      <c r="W5655" s="618"/>
      <c r="X5655" s="618"/>
      <c r="Y5655" s="618"/>
      <c r="Z5655" s="618"/>
      <c r="AC5655" s="619"/>
      <c r="AD5655" s="620"/>
      <c r="AJ5655" s="668"/>
      <c r="AO5655" s="612"/>
      <c r="AP5655" s="612"/>
      <c r="AY5655" s="623"/>
      <c r="BD5655" s="611"/>
      <c r="BG5655" s="624"/>
      <c r="BH5655" s="625"/>
      <c r="BI5655" s="672"/>
      <c r="BO5655" s="612"/>
      <c r="BY5655" s="669"/>
      <c r="CA5655" s="669"/>
    </row>
    <row r="5656" spans="3:79" s="610" customFormat="1">
      <c r="C5656" s="611"/>
      <c r="D5656" s="612"/>
      <c r="E5656" s="613"/>
      <c r="F5656" s="614"/>
      <c r="J5656" s="612"/>
      <c r="N5656" s="668"/>
      <c r="P5656" s="618"/>
      <c r="Q5656" s="618"/>
      <c r="R5656" s="618"/>
      <c r="S5656" s="618"/>
      <c r="T5656" s="618"/>
      <c r="U5656" s="618"/>
      <c r="V5656" s="618"/>
      <c r="W5656" s="618"/>
      <c r="X5656" s="618"/>
      <c r="Y5656" s="618"/>
      <c r="Z5656" s="618"/>
      <c r="AC5656" s="619"/>
      <c r="AD5656" s="620"/>
      <c r="AJ5656" s="668"/>
      <c r="AO5656" s="612"/>
      <c r="AP5656" s="612"/>
      <c r="AY5656" s="623"/>
      <c r="BD5656" s="611"/>
      <c r="BG5656" s="624"/>
      <c r="BH5656" s="625"/>
      <c r="BI5656" s="672"/>
      <c r="BO5656" s="612"/>
      <c r="BY5656" s="669"/>
      <c r="CA5656" s="669"/>
    </row>
    <row r="5657" spans="3:79" s="610" customFormat="1">
      <c r="C5657" s="611"/>
      <c r="D5657" s="612"/>
      <c r="E5657" s="613"/>
      <c r="F5657" s="614"/>
      <c r="J5657" s="612"/>
      <c r="N5657" s="668"/>
      <c r="P5657" s="618"/>
      <c r="Q5657" s="618"/>
      <c r="R5657" s="618"/>
      <c r="S5657" s="618"/>
      <c r="T5657" s="618"/>
      <c r="U5657" s="618"/>
      <c r="V5657" s="618"/>
      <c r="W5657" s="618"/>
      <c r="X5657" s="618"/>
      <c r="Y5657" s="618"/>
      <c r="Z5657" s="618"/>
      <c r="AC5657" s="619"/>
      <c r="AD5657" s="620"/>
      <c r="AJ5657" s="668"/>
      <c r="AO5657" s="612"/>
      <c r="AP5657" s="612"/>
      <c r="AY5657" s="623"/>
      <c r="BD5657" s="611"/>
      <c r="BG5657" s="624"/>
      <c r="BH5657" s="625"/>
      <c r="BI5657" s="672"/>
      <c r="BO5657" s="612"/>
      <c r="BY5657" s="669"/>
      <c r="CA5657" s="669"/>
    </row>
    <row r="5658" spans="3:79" s="610" customFormat="1">
      <c r="C5658" s="611"/>
      <c r="D5658" s="612"/>
      <c r="E5658" s="613"/>
      <c r="F5658" s="614"/>
      <c r="J5658" s="612"/>
      <c r="N5658" s="668"/>
      <c r="P5658" s="618"/>
      <c r="Q5658" s="618"/>
      <c r="R5658" s="618"/>
      <c r="S5658" s="618"/>
      <c r="T5658" s="618"/>
      <c r="U5658" s="618"/>
      <c r="V5658" s="618"/>
      <c r="W5658" s="618"/>
      <c r="X5658" s="618"/>
      <c r="Y5658" s="618"/>
      <c r="Z5658" s="618"/>
      <c r="AC5658" s="619"/>
      <c r="AD5658" s="620"/>
      <c r="AJ5658" s="668"/>
      <c r="AO5658" s="612"/>
      <c r="AP5658" s="612"/>
      <c r="AY5658" s="623"/>
      <c r="BD5658" s="611"/>
      <c r="BG5658" s="624"/>
      <c r="BH5658" s="625"/>
      <c r="BI5658" s="672"/>
      <c r="BO5658" s="612"/>
      <c r="BY5658" s="669"/>
      <c r="CA5658" s="669"/>
    </row>
    <row r="5659" spans="3:79" s="610" customFormat="1">
      <c r="C5659" s="611"/>
      <c r="D5659" s="612"/>
      <c r="E5659" s="613"/>
      <c r="F5659" s="614"/>
      <c r="J5659" s="612"/>
      <c r="N5659" s="668"/>
      <c r="P5659" s="618"/>
      <c r="Q5659" s="618"/>
      <c r="R5659" s="618"/>
      <c r="S5659" s="618"/>
      <c r="T5659" s="618"/>
      <c r="U5659" s="618"/>
      <c r="V5659" s="618"/>
      <c r="W5659" s="618"/>
      <c r="X5659" s="618"/>
      <c r="Y5659" s="618"/>
      <c r="Z5659" s="618"/>
      <c r="AC5659" s="619"/>
      <c r="AD5659" s="620"/>
      <c r="AJ5659" s="668"/>
      <c r="AO5659" s="612"/>
      <c r="AP5659" s="612"/>
      <c r="AY5659" s="623"/>
      <c r="BD5659" s="611"/>
      <c r="BG5659" s="624"/>
      <c r="BH5659" s="625"/>
      <c r="BI5659" s="672"/>
      <c r="BO5659" s="612"/>
      <c r="BY5659" s="669"/>
      <c r="CA5659" s="669"/>
    </row>
    <row r="5660" spans="3:79" s="610" customFormat="1">
      <c r="C5660" s="611"/>
      <c r="D5660" s="612"/>
      <c r="E5660" s="613"/>
      <c r="F5660" s="614"/>
      <c r="J5660" s="612"/>
      <c r="N5660" s="668"/>
      <c r="P5660" s="618"/>
      <c r="Q5660" s="618"/>
      <c r="R5660" s="618"/>
      <c r="S5660" s="618"/>
      <c r="T5660" s="618"/>
      <c r="U5660" s="618"/>
      <c r="V5660" s="618"/>
      <c r="W5660" s="618"/>
      <c r="X5660" s="618"/>
      <c r="Y5660" s="618"/>
      <c r="Z5660" s="618"/>
      <c r="AC5660" s="619"/>
      <c r="AD5660" s="620"/>
      <c r="AJ5660" s="668"/>
      <c r="AO5660" s="612"/>
      <c r="AP5660" s="612"/>
      <c r="AY5660" s="623"/>
      <c r="BD5660" s="611"/>
      <c r="BG5660" s="624"/>
      <c r="BH5660" s="625"/>
      <c r="BI5660" s="672"/>
      <c r="BO5660" s="612"/>
      <c r="BY5660" s="669"/>
      <c r="CA5660" s="669"/>
    </row>
    <row r="5661" spans="3:79" s="610" customFormat="1">
      <c r="C5661" s="611"/>
      <c r="D5661" s="612"/>
      <c r="E5661" s="613"/>
      <c r="F5661" s="614"/>
      <c r="J5661" s="612"/>
      <c r="N5661" s="668"/>
      <c r="P5661" s="618"/>
      <c r="Q5661" s="618"/>
      <c r="R5661" s="618"/>
      <c r="S5661" s="618"/>
      <c r="T5661" s="618"/>
      <c r="U5661" s="618"/>
      <c r="V5661" s="618"/>
      <c r="W5661" s="618"/>
      <c r="X5661" s="618"/>
      <c r="Y5661" s="618"/>
      <c r="Z5661" s="618"/>
      <c r="AC5661" s="619"/>
      <c r="AD5661" s="620"/>
      <c r="AJ5661" s="668"/>
      <c r="AO5661" s="612"/>
      <c r="AP5661" s="612"/>
      <c r="AY5661" s="623"/>
      <c r="BD5661" s="611"/>
      <c r="BG5661" s="624"/>
      <c r="BH5661" s="625"/>
      <c r="BI5661" s="672"/>
      <c r="BO5661" s="612"/>
      <c r="BY5661" s="669"/>
      <c r="CA5661" s="669"/>
    </row>
    <row r="5662" spans="3:79" s="610" customFormat="1">
      <c r="C5662" s="611"/>
      <c r="D5662" s="612"/>
      <c r="E5662" s="613"/>
      <c r="F5662" s="614"/>
      <c r="J5662" s="612"/>
      <c r="N5662" s="668"/>
      <c r="P5662" s="618"/>
      <c r="Q5662" s="618"/>
      <c r="R5662" s="618"/>
      <c r="S5662" s="618"/>
      <c r="T5662" s="618"/>
      <c r="U5662" s="618"/>
      <c r="V5662" s="618"/>
      <c r="W5662" s="618"/>
      <c r="X5662" s="618"/>
      <c r="Y5662" s="618"/>
      <c r="Z5662" s="618"/>
      <c r="AC5662" s="619"/>
      <c r="AD5662" s="620"/>
      <c r="AJ5662" s="668"/>
      <c r="AO5662" s="612"/>
      <c r="AP5662" s="612"/>
      <c r="AY5662" s="623"/>
      <c r="BD5662" s="611"/>
      <c r="BG5662" s="624"/>
      <c r="BH5662" s="625"/>
      <c r="BI5662" s="672"/>
      <c r="BO5662" s="612"/>
      <c r="BY5662" s="669"/>
      <c r="CA5662" s="669"/>
    </row>
    <row r="5663" spans="3:79" s="610" customFormat="1">
      <c r="C5663" s="611"/>
      <c r="D5663" s="612"/>
      <c r="E5663" s="613"/>
      <c r="F5663" s="614"/>
      <c r="J5663" s="612"/>
      <c r="N5663" s="668"/>
      <c r="P5663" s="618"/>
      <c r="Q5663" s="618"/>
      <c r="R5663" s="618"/>
      <c r="S5663" s="618"/>
      <c r="T5663" s="618"/>
      <c r="U5663" s="618"/>
      <c r="V5663" s="618"/>
      <c r="W5663" s="618"/>
      <c r="X5663" s="618"/>
      <c r="Y5663" s="618"/>
      <c r="Z5663" s="618"/>
      <c r="AC5663" s="619"/>
      <c r="AD5663" s="620"/>
      <c r="AJ5663" s="668"/>
      <c r="AO5663" s="612"/>
      <c r="AP5663" s="612"/>
      <c r="AY5663" s="623"/>
      <c r="BD5663" s="611"/>
      <c r="BG5663" s="624"/>
      <c r="BH5663" s="625"/>
      <c r="BI5663" s="672"/>
      <c r="BO5663" s="612"/>
      <c r="BY5663" s="669"/>
      <c r="CA5663" s="669"/>
    </row>
    <row r="5664" spans="3:79" s="610" customFormat="1">
      <c r="C5664" s="611"/>
      <c r="D5664" s="612"/>
      <c r="E5664" s="613"/>
      <c r="F5664" s="614"/>
      <c r="J5664" s="612"/>
      <c r="N5664" s="668"/>
      <c r="P5664" s="618"/>
      <c r="Q5664" s="618"/>
      <c r="R5664" s="618"/>
      <c r="S5664" s="618"/>
      <c r="T5664" s="618"/>
      <c r="U5664" s="618"/>
      <c r="V5664" s="618"/>
      <c r="W5664" s="618"/>
      <c r="X5664" s="618"/>
      <c r="Y5664" s="618"/>
      <c r="Z5664" s="618"/>
      <c r="AC5664" s="619"/>
      <c r="AD5664" s="620"/>
      <c r="AJ5664" s="668"/>
      <c r="AO5664" s="612"/>
      <c r="AP5664" s="612"/>
      <c r="AY5664" s="623"/>
      <c r="BD5664" s="611"/>
      <c r="BG5664" s="624"/>
      <c r="BH5664" s="625"/>
      <c r="BI5664" s="672"/>
      <c r="BO5664" s="612"/>
      <c r="BY5664" s="669"/>
      <c r="CA5664" s="669"/>
    </row>
    <row r="5665" spans="3:79" s="610" customFormat="1">
      <c r="C5665" s="611"/>
      <c r="D5665" s="612"/>
      <c r="E5665" s="613"/>
      <c r="F5665" s="614"/>
      <c r="J5665" s="612"/>
      <c r="N5665" s="668"/>
      <c r="P5665" s="618"/>
      <c r="Q5665" s="618"/>
      <c r="R5665" s="618"/>
      <c r="S5665" s="618"/>
      <c r="T5665" s="618"/>
      <c r="U5665" s="618"/>
      <c r="V5665" s="618"/>
      <c r="W5665" s="618"/>
      <c r="X5665" s="618"/>
      <c r="Y5665" s="618"/>
      <c r="Z5665" s="618"/>
      <c r="AC5665" s="619"/>
      <c r="AD5665" s="620"/>
      <c r="AJ5665" s="668"/>
      <c r="AO5665" s="612"/>
      <c r="AP5665" s="612"/>
      <c r="AY5665" s="623"/>
      <c r="BD5665" s="611"/>
      <c r="BG5665" s="624"/>
      <c r="BH5665" s="625"/>
      <c r="BI5665" s="672"/>
      <c r="BO5665" s="612"/>
      <c r="BY5665" s="669"/>
      <c r="CA5665" s="669"/>
    </row>
    <row r="5666" spans="3:79" s="610" customFormat="1">
      <c r="C5666" s="611"/>
      <c r="D5666" s="612"/>
      <c r="E5666" s="613"/>
      <c r="F5666" s="614"/>
      <c r="J5666" s="612"/>
      <c r="N5666" s="668"/>
      <c r="P5666" s="618"/>
      <c r="Q5666" s="618"/>
      <c r="R5666" s="618"/>
      <c r="S5666" s="618"/>
      <c r="T5666" s="618"/>
      <c r="U5666" s="618"/>
      <c r="V5666" s="618"/>
      <c r="W5666" s="618"/>
      <c r="X5666" s="618"/>
      <c r="Y5666" s="618"/>
      <c r="Z5666" s="618"/>
      <c r="AC5666" s="619"/>
      <c r="AD5666" s="620"/>
      <c r="AJ5666" s="668"/>
      <c r="AO5666" s="612"/>
      <c r="AP5666" s="612"/>
      <c r="AY5666" s="623"/>
      <c r="BD5666" s="611"/>
      <c r="BG5666" s="624"/>
      <c r="BH5666" s="625"/>
      <c r="BI5666" s="672"/>
      <c r="BO5666" s="612"/>
      <c r="BY5666" s="669"/>
      <c r="CA5666" s="669"/>
    </row>
    <row r="5667" spans="3:79" s="610" customFormat="1">
      <c r="C5667" s="611"/>
      <c r="D5667" s="612"/>
      <c r="E5667" s="613"/>
      <c r="F5667" s="614"/>
      <c r="J5667" s="612"/>
      <c r="N5667" s="668"/>
      <c r="P5667" s="618"/>
      <c r="Q5667" s="618"/>
      <c r="R5667" s="618"/>
      <c r="S5667" s="618"/>
      <c r="T5667" s="618"/>
      <c r="U5667" s="618"/>
      <c r="V5667" s="618"/>
      <c r="W5667" s="618"/>
      <c r="X5667" s="618"/>
      <c r="Y5667" s="618"/>
      <c r="Z5667" s="618"/>
      <c r="AC5667" s="619"/>
      <c r="AD5667" s="620"/>
      <c r="AJ5667" s="668"/>
      <c r="AO5667" s="612"/>
      <c r="AP5667" s="612"/>
      <c r="AY5667" s="623"/>
      <c r="BD5667" s="611"/>
      <c r="BG5667" s="624"/>
      <c r="BH5667" s="625"/>
      <c r="BI5667" s="672"/>
      <c r="BO5667" s="612"/>
      <c r="BY5667" s="669"/>
      <c r="CA5667" s="669"/>
    </row>
    <row r="5668" spans="3:79" s="610" customFormat="1">
      <c r="C5668" s="611"/>
      <c r="D5668" s="612"/>
      <c r="E5668" s="613"/>
      <c r="F5668" s="614"/>
      <c r="J5668" s="612"/>
      <c r="N5668" s="668"/>
      <c r="P5668" s="618"/>
      <c r="Q5668" s="618"/>
      <c r="R5668" s="618"/>
      <c r="S5668" s="618"/>
      <c r="T5668" s="618"/>
      <c r="U5668" s="618"/>
      <c r="V5668" s="618"/>
      <c r="W5668" s="618"/>
      <c r="X5668" s="618"/>
      <c r="Y5668" s="618"/>
      <c r="Z5668" s="618"/>
      <c r="AC5668" s="619"/>
      <c r="AD5668" s="620"/>
      <c r="AJ5668" s="668"/>
      <c r="AO5668" s="612"/>
      <c r="AP5668" s="612"/>
      <c r="AY5668" s="623"/>
      <c r="BD5668" s="611"/>
      <c r="BG5668" s="624"/>
      <c r="BH5668" s="625"/>
      <c r="BI5668" s="672"/>
      <c r="BO5668" s="612"/>
      <c r="BY5668" s="669"/>
      <c r="CA5668" s="669"/>
    </row>
    <row r="5669" spans="3:79" s="610" customFormat="1">
      <c r="C5669" s="611"/>
      <c r="D5669" s="612"/>
      <c r="E5669" s="613"/>
      <c r="F5669" s="614"/>
      <c r="J5669" s="612"/>
      <c r="N5669" s="668"/>
      <c r="P5669" s="618"/>
      <c r="Q5669" s="618"/>
      <c r="R5669" s="618"/>
      <c r="S5669" s="618"/>
      <c r="T5669" s="618"/>
      <c r="U5669" s="618"/>
      <c r="V5669" s="618"/>
      <c r="W5669" s="618"/>
      <c r="X5669" s="618"/>
      <c r="Y5669" s="618"/>
      <c r="Z5669" s="618"/>
      <c r="AC5669" s="619"/>
      <c r="AD5669" s="620"/>
      <c r="AJ5669" s="668"/>
      <c r="AO5669" s="612"/>
      <c r="AP5669" s="612"/>
      <c r="AY5669" s="623"/>
      <c r="BD5669" s="611"/>
      <c r="BG5669" s="624"/>
      <c r="BH5669" s="625"/>
      <c r="BI5669" s="672"/>
      <c r="BO5669" s="612"/>
      <c r="BY5669" s="669"/>
      <c r="CA5669" s="669"/>
    </row>
    <row r="5670" spans="3:79" s="610" customFormat="1">
      <c r="C5670" s="611"/>
      <c r="D5670" s="612"/>
      <c r="E5670" s="613"/>
      <c r="F5670" s="614"/>
      <c r="J5670" s="612"/>
      <c r="N5670" s="668"/>
      <c r="P5670" s="618"/>
      <c r="Q5670" s="618"/>
      <c r="R5670" s="618"/>
      <c r="S5670" s="618"/>
      <c r="T5670" s="618"/>
      <c r="U5670" s="618"/>
      <c r="V5670" s="618"/>
      <c r="W5670" s="618"/>
      <c r="X5670" s="618"/>
      <c r="Y5670" s="618"/>
      <c r="Z5670" s="618"/>
      <c r="AC5670" s="619"/>
      <c r="AD5670" s="620"/>
      <c r="AJ5670" s="668"/>
      <c r="AO5670" s="612"/>
      <c r="AP5670" s="612"/>
      <c r="AY5670" s="623"/>
      <c r="BD5670" s="611"/>
      <c r="BG5670" s="624"/>
      <c r="BH5670" s="625"/>
      <c r="BI5670" s="672"/>
      <c r="BO5670" s="612"/>
      <c r="BY5670" s="669"/>
      <c r="CA5670" s="669"/>
    </row>
    <row r="5671" spans="3:79" s="610" customFormat="1">
      <c r="C5671" s="611"/>
      <c r="D5671" s="612"/>
      <c r="E5671" s="613"/>
      <c r="F5671" s="614"/>
      <c r="J5671" s="612"/>
      <c r="N5671" s="668"/>
      <c r="P5671" s="618"/>
      <c r="Q5671" s="618"/>
      <c r="R5671" s="618"/>
      <c r="S5671" s="618"/>
      <c r="T5671" s="618"/>
      <c r="U5671" s="618"/>
      <c r="V5671" s="618"/>
      <c r="W5671" s="618"/>
      <c r="X5671" s="618"/>
      <c r="Y5671" s="618"/>
      <c r="Z5671" s="618"/>
      <c r="AC5671" s="619"/>
      <c r="AD5671" s="620"/>
      <c r="AJ5671" s="668"/>
      <c r="AO5671" s="612"/>
      <c r="AP5671" s="612"/>
      <c r="AY5671" s="623"/>
      <c r="BD5671" s="611"/>
      <c r="BG5671" s="624"/>
      <c r="BH5671" s="625"/>
      <c r="BI5671" s="672"/>
      <c r="BO5671" s="612"/>
      <c r="BY5671" s="669"/>
      <c r="CA5671" s="669"/>
    </row>
    <row r="5672" spans="3:79" s="610" customFormat="1">
      <c r="C5672" s="611"/>
      <c r="D5672" s="612"/>
      <c r="E5672" s="613"/>
      <c r="F5672" s="614"/>
      <c r="J5672" s="612"/>
      <c r="N5672" s="668"/>
      <c r="P5672" s="618"/>
      <c r="Q5672" s="618"/>
      <c r="R5672" s="618"/>
      <c r="S5672" s="618"/>
      <c r="T5672" s="618"/>
      <c r="U5672" s="618"/>
      <c r="V5672" s="618"/>
      <c r="W5672" s="618"/>
      <c r="X5672" s="618"/>
      <c r="Y5672" s="618"/>
      <c r="Z5672" s="618"/>
      <c r="AC5672" s="619"/>
      <c r="AD5672" s="620"/>
      <c r="AJ5672" s="668"/>
      <c r="AO5672" s="612"/>
      <c r="AP5672" s="612"/>
      <c r="AY5672" s="623"/>
      <c r="BD5672" s="611"/>
      <c r="BG5672" s="624"/>
      <c r="BH5672" s="625"/>
      <c r="BI5672" s="672"/>
      <c r="BO5672" s="612"/>
      <c r="BY5672" s="669"/>
      <c r="CA5672" s="669"/>
    </row>
    <row r="5673" spans="3:79" s="610" customFormat="1">
      <c r="C5673" s="611"/>
      <c r="D5673" s="612"/>
      <c r="E5673" s="613"/>
      <c r="F5673" s="614"/>
      <c r="J5673" s="612"/>
      <c r="N5673" s="668"/>
      <c r="P5673" s="618"/>
      <c r="Q5673" s="618"/>
      <c r="R5673" s="618"/>
      <c r="S5673" s="618"/>
      <c r="T5673" s="618"/>
      <c r="U5673" s="618"/>
      <c r="V5673" s="618"/>
      <c r="W5673" s="618"/>
      <c r="X5673" s="618"/>
      <c r="Y5673" s="618"/>
      <c r="Z5673" s="618"/>
      <c r="AC5673" s="619"/>
      <c r="AD5673" s="620"/>
      <c r="AJ5673" s="668"/>
      <c r="AO5673" s="612"/>
      <c r="AP5673" s="612"/>
      <c r="AY5673" s="623"/>
      <c r="BD5673" s="611"/>
      <c r="BG5673" s="624"/>
      <c r="BH5673" s="625"/>
      <c r="BI5673" s="672"/>
      <c r="BO5673" s="612"/>
      <c r="BY5673" s="669"/>
      <c r="CA5673" s="669"/>
    </row>
    <row r="5674" spans="3:79" s="610" customFormat="1">
      <c r="C5674" s="611"/>
      <c r="D5674" s="612"/>
      <c r="E5674" s="613"/>
      <c r="F5674" s="614"/>
      <c r="J5674" s="612"/>
      <c r="N5674" s="668"/>
      <c r="P5674" s="618"/>
      <c r="Q5674" s="618"/>
      <c r="R5674" s="618"/>
      <c r="S5674" s="618"/>
      <c r="T5674" s="618"/>
      <c r="U5674" s="618"/>
      <c r="V5674" s="618"/>
      <c r="W5674" s="618"/>
      <c r="X5674" s="618"/>
      <c r="Y5674" s="618"/>
      <c r="Z5674" s="618"/>
      <c r="AC5674" s="619"/>
      <c r="AD5674" s="620"/>
      <c r="AJ5674" s="668"/>
      <c r="AO5674" s="612"/>
      <c r="AP5674" s="612"/>
      <c r="AY5674" s="623"/>
      <c r="BD5674" s="611"/>
      <c r="BG5674" s="624"/>
      <c r="BH5674" s="625"/>
      <c r="BI5674" s="672"/>
      <c r="BO5674" s="612"/>
      <c r="BY5674" s="669"/>
      <c r="CA5674" s="669"/>
    </row>
    <row r="5675" spans="3:79" s="610" customFormat="1">
      <c r="C5675" s="611"/>
      <c r="D5675" s="612"/>
      <c r="E5675" s="613"/>
      <c r="F5675" s="614"/>
      <c r="J5675" s="612"/>
      <c r="N5675" s="668"/>
      <c r="P5675" s="618"/>
      <c r="Q5675" s="618"/>
      <c r="R5675" s="618"/>
      <c r="S5675" s="618"/>
      <c r="T5675" s="618"/>
      <c r="U5675" s="618"/>
      <c r="V5675" s="618"/>
      <c r="W5675" s="618"/>
      <c r="X5675" s="618"/>
      <c r="Y5675" s="618"/>
      <c r="Z5675" s="618"/>
      <c r="AC5675" s="619"/>
      <c r="AD5675" s="620"/>
      <c r="AJ5675" s="668"/>
      <c r="AO5675" s="612"/>
      <c r="AP5675" s="612"/>
      <c r="AY5675" s="623"/>
      <c r="BD5675" s="611"/>
      <c r="BG5675" s="624"/>
      <c r="BH5675" s="625"/>
      <c r="BI5675" s="672"/>
      <c r="BO5675" s="612"/>
      <c r="BY5675" s="669"/>
      <c r="CA5675" s="669"/>
    </row>
    <row r="5676" spans="3:79" s="610" customFormat="1">
      <c r="C5676" s="611"/>
      <c r="D5676" s="612"/>
      <c r="E5676" s="613"/>
      <c r="F5676" s="614"/>
      <c r="J5676" s="612"/>
      <c r="N5676" s="668"/>
      <c r="P5676" s="618"/>
      <c r="Q5676" s="618"/>
      <c r="R5676" s="618"/>
      <c r="S5676" s="618"/>
      <c r="T5676" s="618"/>
      <c r="U5676" s="618"/>
      <c r="V5676" s="618"/>
      <c r="W5676" s="618"/>
      <c r="X5676" s="618"/>
      <c r="Y5676" s="618"/>
      <c r="Z5676" s="618"/>
      <c r="AC5676" s="619"/>
      <c r="AD5676" s="620"/>
      <c r="AJ5676" s="668"/>
      <c r="AO5676" s="612"/>
      <c r="AP5676" s="612"/>
      <c r="AY5676" s="623"/>
      <c r="BD5676" s="611"/>
      <c r="BG5676" s="624"/>
      <c r="BH5676" s="625"/>
      <c r="BI5676" s="672"/>
      <c r="BO5676" s="612"/>
      <c r="BY5676" s="669"/>
      <c r="CA5676" s="669"/>
    </row>
    <row r="5677" spans="3:79" s="610" customFormat="1">
      <c r="C5677" s="611"/>
      <c r="D5677" s="612"/>
      <c r="E5677" s="613"/>
      <c r="F5677" s="614"/>
      <c r="J5677" s="612"/>
      <c r="N5677" s="668"/>
      <c r="P5677" s="618"/>
      <c r="Q5677" s="618"/>
      <c r="R5677" s="618"/>
      <c r="S5677" s="618"/>
      <c r="T5677" s="618"/>
      <c r="U5677" s="618"/>
      <c r="V5677" s="618"/>
      <c r="W5677" s="618"/>
      <c r="X5677" s="618"/>
      <c r="Y5677" s="618"/>
      <c r="Z5677" s="618"/>
      <c r="AC5677" s="619"/>
      <c r="AD5677" s="620"/>
      <c r="AJ5677" s="668"/>
      <c r="AO5677" s="612"/>
      <c r="AP5677" s="612"/>
      <c r="AY5677" s="623"/>
      <c r="BD5677" s="611"/>
      <c r="BG5677" s="624"/>
      <c r="BH5677" s="625"/>
      <c r="BI5677" s="672"/>
      <c r="BO5677" s="612"/>
      <c r="BY5677" s="669"/>
      <c r="CA5677" s="669"/>
    </row>
    <row r="5678" spans="3:79" s="610" customFormat="1">
      <c r="C5678" s="611"/>
      <c r="D5678" s="612"/>
      <c r="E5678" s="613"/>
      <c r="F5678" s="614"/>
      <c r="J5678" s="612"/>
      <c r="N5678" s="668"/>
      <c r="P5678" s="618"/>
      <c r="Q5678" s="618"/>
      <c r="R5678" s="618"/>
      <c r="S5678" s="618"/>
      <c r="T5678" s="618"/>
      <c r="U5678" s="618"/>
      <c r="V5678" s="618"/>
      <c r="W5678" s="618"/>
      <c r="X5678" s="618"/>
      <c r="Y5678" s="618"/>
      <c r="Z5678" s="618"/>
      <c r="AC5678" s="619"/>
      <c r="AD5678" s="620"/>
      <c r="AJ5678" s="668"/>
      <c r="AO5678" s="612"/>
      <c r="AP5678" s="612"/>
      <c r="AY5678" s="623"/>
      <c r="BD5678" s="611"/>
      <c r="BG5678" s="624"/>
      <c r="BH5678" s="625"/>
      <c r="BI5678" s="672"/>
      <c r="BO5678" s="612"/>
      <c r="BY5678" s="669"/>
      <c r="CA5678" s="669"/>
    </row>
    <row r="5679" spans="3:79" s="610" customFormat="1">
      <c r="C5679" s="611"/>
      <c r="D5679" s="612"/>
      <c r="E5679" s="613"/>
      <c r="F5679" s="614"/>
      <c r="J5679" s="612"/>
      <c r="N5679" s="668"/>
      <c r="P5679" s="618"/>
      <c r="Q5679" s="618"/>
      <c r="R5679" s="618"/>
      <c r="S5679" s="618"/>
      <c r="T5679" s="618"/>
      <c r="U5679" s="618"/>
      <c r="V5679" s="618"/>
      <c r="W5679" s="618"/>
      <c r="X5679" s="618"/>
      <c r="Y5679" s="618"/>
      <c r="Z5679" s="618"/>
      <c r="AC5679" s="619"/>
      <c r="AD5679" s="620"/>
      <c r="AJ5679" s="668"/>
      <c r="AO5679" s="612"/>
      <c r="AP5679" s="612"/>
      <c r="AY5679" s="623"/>
      <c r="BD5679" s="611"/>
      <c r="BG5679" s="624"/>
      <c r="BH5679" s="625"/>
      <c r="BI5679" s="672"/>
      <c r="BO5679" s="612"/>
      <c r="BY5679" s="669"/>
      <c r="CA5679" s="669"/>
    </row>
    <row r="5680" spans="3:79" s="610" customFormat="1">
      <c r="C5680" s="611"/>
      <c r="D5680" s="612"/>
      <c r="E5680" s="613"/>
      <c r="F5680" s="614"/>
      <c r="J5680" s="612"/>
      <c r="N5680" s="668"/>
      <c r="P5680" s="618"/>
      <c r="Q5680" s="618"/>
      <c r="R5680" s="618"/>
      <c r="S5680" s="618"/>
      <c r="T5680" s="618"/>
      <c r="U5680" s="618"/>
      <c r="V5680" s="618"/>
      <c r="W5680" s="618"/>
      <c r="X5680" s="618"/>
      <c r="Y5680" s="618"/>
      <c r="Z5680" s="618"/>
      <c r="AC5680" s="619"/>
      <c r="AD5680" s="620"/>
      <c r="AJ5680" s="668"/>
      <c r="AO5680" s="612"/>
      <c r="AP5680" s="612"/>
      <c r="AY5680" s="623"/>
      <c r="BD5680" s="611"/>
      <c r="BG5680" s="624"/>
      <c r="BH5680" s="625"/>
      <c r="BI5680" s="672"/>
      <c r="BO5680" s="612"/>
      <c r="BY5680" s="669"/>
      <c r="CA5680" s="669"/>
    </row>
    <row r="5681" spans="3:79" s="610" customFormat="1">
      <c r="C5681" s="611"/>
      <c r="D5681" s="612"/>
      <c r="E5681" s="613"/>
      <c r="F5681" s="614"/>
      <c r="J5681" s="612"/>
      <c r="N5681" s="668"/>
      <c r="P5681" s="618"/>
      <c r="Q5681" s="618"/>
      <c r="R5681" s="618"/>
      <c r="S5681" s="618"/>
      <c r="T5681" s="618"/>
      <c r="U5681" s="618"/>
      <c r="V5681" s="618"/>
      <c r="W5681" s="618"/>
      <c r="X5681" s="618"/>
      <c r="Y5681" s="618"/>
      <c r="Z5681" s="618"/>
      <c r="AC5681" s="619"/>
      <c r="AD5681" s="620"/>
      <c r="AJ5681" s="668"/>
      <c r="AO5681" s="612"/>
      <c r="AP5681" s="612"/>
      <c r="AY5681" s="623"/>
      <c r="BD5681" s="611"/>
      <c r="BG5681" s="624"/>
      <c r="BH5681" s="625"/>
      <c r="BI5681" s="672"/>
      <c r="BO5681" s="612"/>
      <c r="BY5681" s="669"/>
      <c r="CA5681" s="669"/>
    </row>
    <row r="5682" spans="3:79" s="610" customFormat="1">
      <c r="C5682" s="611"/>
      <c r="D5682" s="612"/>
      <c r="E5682" s="613"/>
      <c r="F5682" s="614"/>
      <c r="J5682" s="612"/>
      <c r="N5682" s="668"/>
      <c r="P5682" s="618"/>
      <c r="Q5682" s="618"/>
      <c r="R5682" s="618"/>
      <c r="S5682" s="618"/>
      <c r="T5682" s="618"/>
      <c r="U5682" s="618"/>
      <c r="V5682" s="618"/>
      <c r="W5682" s="618"/>
      <c r="X5682" s="618"/>
      <c r="Y5682" s="618"/>
      <c r="Z5682" s="618"/>
      <c r="AC5682" s="619"/>
      <c r="AD5682" s="620"/>
      <c r="AJ5682" s="668"/>
      <c r="AO5682" s="612"/>
      <c r="AP5682" s="612"/>
      <c r="AY5682" s="623"/>
      <c r="BD5682" s="611"/>
      <c r="BG5682" s="624"/>
      <c r="BH5682" s="625"/>
      <c r="BI5682" s="672"/>
      <c r="BO5682" s="612"/>
      <c r="BY5682" s="669"/>
      <c r="CA5682" s="669"/>
    </row>
    <row r="5683" spans="3:79" s="610" customFormat="1">
      <c r="C5683" s="611"/>
      <c r="D5683" s="612"/>
      <c r="E5683" s="613"/>
      <c r="F5683" s="614"/>
      <c r="J5683" s="612"/>
      <c r="N5683" s="668"/>
      <c r="P5683" s="618"/>
      <c r="Q5683" s="618"/>
      <c r="R5683" s="618"/>
      <c r="S5683" s="618"/>
      <c r="T5683" s="618"/>
      <c r="U5683" s="618"/>
      <c r="V5683" s="618"/>
      <c r="W5683" s="618"/>
      <c r="X5683" s="618"/>
      <c r="Y5683" s="618"/>
      <c r="Z5683" s="618"/>
      <c r="AC5683" s="619"/>
      <c r="AD5683" s="620"/>
      <c r="AJ5683" s="668"/>
      <c r="AO5683" s="612"/>
      <c r="AP5683" s="612"/>
      <c r="AY5683" s="623"/>
      <c r="BD5683" s="611"/>
      <c r="BG5683" s="624"/>
      <c r="BH5683" s="625"/>
      <c r="BI5683" s="672"/>
      <c r="BO5683" s="612"/>
      <c r="BY5683" s="669"/>
      <c r="CA5683" s="669"/>
    </row>
    <row r="5684" spans="3:79" s="610" customFormat="1">
      <c r="C5684" s="611"/>
      <c r="D5684" s="612"/>
      <c r="E5684" s="613"/>
      <c r="F5684" s="614"/>
      <c r="J5684" s="612"/>
      <c r="N5684" s="668"/>
      <c r="P5684" s="618"/>
      <c r="Q5684" s="618"/>
      <c r="R5684" s="618"/>
      <c r="S5684" s="618"/>
      <c r="T5684" s="618"/>
      <c r="U5684" s="618"/>
      <c r="V5684" s="618"/>
      <c r="W5684" s="618"/>
      <c r="X5684" s="618"/>
      <c r="Y5684" s="618"/>
      <c r="Z5684" s="618"/>
      <c r="AC5684" s="619"/>
      <c r="AD5684" s="620"/>
      <c r="AJ5684" s="668"/>
      <c r="AO5684" s="612"/>
      <c r="AP5684" s="612"/>
      <c r="AY5684" s="623"/>
      <c r="BD5684" s="611"/>
      <c r="BG5684" s="624"/>
      <c r="BH5684" s="625"/>
      <c r="BI5684" s="672"/>
      <c r="BO5684" s="612"/>
      <c r="BY5684" s="669"/>
      <c r="CA5684" s="669"/>
    </row>
    <row r="5685" spans="3:79" s="610" customFormat="1">
      <c r="C5685" s="611"/>
      <c r="D5685" s="612"/>
      <c r="E5685" s="613"/>
      <c r="F5685" s="614"/>
      <c r="J5685" s="612"/>
      <c r="N5685" s="668"/>
      <c r="P5685" s="618"/>
      <c r="Q5685" s="618"/>
      <c r="R5685" s="618"/>
      <c r="S5685" s="618"/>
      <c r="T5685" s="618"/>
      <c r="U5685" s="618"/>
      <c r="V5685" s="618"/>
      <c r="W5685" s="618"/>
      <c r="X5685" s="618"/>
      <c r="Y5685" s="618"/>
      <c r="Z5685" s="618"/>
      <c r="AC5685" s="619"/>
      <c r="AD5685" s="620"/>
      <c r="AJ5685" s="668"/>
      <c r="AO5685" s="612"/>
      <c r="AP5685" s="612"/>
      <c r="AY5685" s="623"/>
      <c r="BD5685" s="611"/>
      <c r="BG5685" s="624"/>
      <c r="BH5685" s="625"/>
      <c r="BI5685" s="672"/>
      <c r="BO5685" s="612"/>
      <c r="BY5685" s="669"/>
      <c r="CA5685" s="669"/>
    </row>
    <row r="5686" spans="3:79" s="610" customFormat="1">
      <c r="C5686" s="611"/>
      <c r="D5686" s="612"/>
      <c r="E5686" s="613"/>
      <c r="F5686" s="614"/>
      <c r="J5686" s="612"/>
      <c r="N5686" s="668"/>
      <c r="P5686" s="618"/>
      <c r="Q5686" s="618"/>
      <c r="R5686" s="618"/>
      <c r="S5686" s="618"/>
      <c r="T5686" s="618"/>
      <c r="U5686" s="618"/>
      <c r="V5686" s="618"/>
      <c r="W5686" s="618"/>
      <c r="X5686" s="618"/>
      <c r="Y5686" s="618"/>
      <c r="Z5686" s="618"/>
      <c r="AC5686" s="619"/>
      <c r="AD5686" s="620"/>
      <c r="AJ5686" s="668"/>
      <c r="AO5686" s="612"/>
      <c r="AP5686" s="612"/>
      <c r="AY5686" s="623"/>
      <c r="BD5686" s="611"/>
      <c r="BG5686" s="624"/>
      <c r="BH5686" s="625"/>
      <c r="BI5686" s="672"/>
      <c r="BO5686" s="612"/>
      <c r="BY5686" s="669"/>
      <c r="CA5686" s="669"/>
    </row>
    <row r="5687" spans="3:79" s="610" customFormat="1">
      <c r="C5687" s="611"/>
      <c r="D5687" s="612"/>
      <c r="E5687" s="613"/>
      <c r="F5687" s="614"/>
      <c r="J5687" s="612"/>
      <c r="N5687" s="668"/>
      <c r="P5687" s="618"/>
      <c r="Q5687" s="618"/>
      <c r="R5687" s="618"/>
      <c r="S5687" s="618"/>
      <c r="T5687" s="618"/>
      <c r="U5687" s="618"/>
      <c r="V5687" s="618"/>
      <c r="W5687" s="618"/>
      <c r="X5687" s="618"/>
      <c r="Y5687" s="618"/>
      <c r="Z5687" s="618"/>
      <c r="AC5687" s="619"/>
      <c r="AD5687" s="620"/>
      <c r="AJ5687" s="668"/>
      <c r="AO5687" s="612"/>
      <c r="AP5687" s="612"/>
      <c r="AY5687" s="623"/>
      <c r="BD5687" s="611"/>
      <c r="BG5687" s="624"/>
      <c r="BH5687" s="625"/>
      <c r="BI5687" s="672"/>
      <c r="BO5687" s="612"/>
      <c r="BY5687" s="669"/>
      <c r="CA5687" s="669"/>
    </row>
    <row r="5688" spans="3:79" s="610" customFormat="1">
      <c r="C5688" s="611"/>
      <c r="D5688" s="612"/>
      <c r="E5688" s="613"/>
      <c r="F5688" s="614"/>
      <c r="J5688" s="612"/>
      <c r="N5688" s="668"/>
      <c r="P5688" s="618"/>
      <c r="Q5688" s="618"/>
      <c r="R5688" s="618"/>
      <c r="S5688" s="618"/>
      <c r="T5688" s="618"/>
      <c r="U5688" s="618"/>
      <c r="V5688" s="618"/>
      <c r="W5688" s="618"/>
      <c r="X5688" s="618"/>
      <c r="Y5688" s="618"/>
      <c r="Z5688" s="618"/>
      <c r="AC5688" s="619"/>
      <c r="AD5688" s="620"/>
      <c r="AJ5688" s="668"/>
      <c r="AO5688" s="612"/>
      <c r="AP5688" s="612"/>
      <c r="AY5688" s="623"/>
      <c r="BD5688" s="611"/>
      <c r="BG5688" s="624"/>
      <c r="BH5688" s="625"/>
      <c r="BI5688" s="672"/>
      <c r="BO5688" s="612"/>
      <c r="BY5688" s="669"/>
      <c r="CA5688" s="669"/>
    </row>
    <row r="5689" spans="3:79" s="610" customFormat="1">
      <c r="C5689" s="611"/>
      <c r="D5689" s="612"/>
      <c r="E5689" s="613"/>
      <c r="F5689" s="614"/>
      <c r="J5689" s="612"/>
      <c r="N5689" s="668"/>
      <c r="P5689" s="618"/>
      <c r="Q5689" s="618"/>
      <c r="R5689" s="618"/>
      <c r="S5689" s="618"/>
      <c r="T5689" s="618"/>
      <c r="U5689" s="618"/>
      <c r="V5689" s="618"/>
      <c r="W5689" s="618"/>
      <c r="X5689" s="618"/>
      <c r="Y5689" s="618"/>
      <c r="Z5689" s="618"/>
      <c r="AC5689" s="619"/>
      <c r="AD5689" s="620"/>
      <c r="AJ5689" s="668"/>
      <c r="AO5689" s="612"/>
      <c r="AP5689" s="612"/>
      <c r="AY5689" s="623"/>
      <c r="BD5689" s="611"/>
      <c r="BG5689" s="624"/>
      <c r="BH5689" s="625"/>
      <c r="BI5689" s="672"/>
      <c r="BO5689" s="612"/>
      <c r="BY5689" s="669"/>
      <c r="CA5689" s="669"/>
    </row>
    <row r="5690" spans="3:79" s="610" customFormat="1">
      <c r="C5690" s="611"/>
      <c r="D5690" s="612"/>
      <c r="E5690" s="613"/>
      <c r="F5690" s="614"/>
      <c r="J5690" s="612"/>
      <c r="N5690" s="668"/>
      <c r="P5690" s="618"/>
      <c r="Q5690" s="618"/>
      <c r="R5690" s="618"/>
      <c r="S5690" s="618"/>
      <c r="T5690" s="618"/>
      <c r="U5690" s="618"/>
      <c r="V5690" s="618"/>
      <c r="W5690" s="618"/>
      <c r="X5690" s="618"/>
      <c r="Y5690" s="618"/>
      <c r="Z5690" s="618"/>
      <c r="AC5690" s="619"/>
      <c r="AD5690" s="620"/>
      <c r="AJ5690" s="668"/>
      <c r="AO5690" s="612"/>
      <c r="AP5690" s="612"/>
      <c r="AY5690" s="623"/>
      <c r="BD5690" s="611"/>
      <c r="BG5690" s="624"/>
      <c r="BH5690" s="625"/>
      <c r="BI5690" s="672"/>
      <c r="BO5690" s="612"/>
      <c r="BY5690" s="669"/>
      <c r="CA5690" s="669"/>
    </row>
    <row r="5691" spans="3:79" s="610" customFormat="1">
      <c r="C5691" s="611"/>
      <c r="D5691" s="612"/>
      <c r="E5691" s="613"/>
      <c r="F5691" s="614"/>
      <c r="J5691" s="612"/>
      <c r="N5691" s="668"/>
      <c r="P5691" s="618"/>
      <c r="Q5691" s="618"/>
      <c r="R5691" s="618"/>
      <c r="S5691" s="618"/>
      <c r="T5691" s="618"/>
      <c r="U5691" s="618"/>
      <c r="V5691" s="618"/>
      <c r="W5691" s="618"/>
      <c r="X5691" s="618"/>
      <c r="Y5691" s="618"/>
      <c r="Z5691" s="618"/>
      <c r="AC5691" s="619"/>
      <c r="AD5691" s="620"/>
      <c r="AJ5691" s="668"/>
      <c r="AO5691" s="612"/>
      <c r="AP5691" s="612"/>
      <c r="AY5691" s="623"/>
      <c r="BD5691" s="611"/>
      <c r="BG5691" s="624"/>
      <c r="BH5691" s="625"/>
      <c r="BI5691" s="672"/>
      <c r="BO5691" s="612"/>
      <c r="BY5691" s="669"/>
      <c r="CA5691" s="669"/>
    </row>
    <row r="5692" spans="3:79" s="610" customFormat="1">
      <c r="C5692" s="611"/>
      <c r="D5692" s="612"/>
      <c r="E5692" s="613"/>
      <c r="F5692" s="614"/>
      <c r="J5692" s="612"/>
      <c r="N5692" s="668"/>
      <c r="P5692" s="618"/>
      <c r="Q5692" s="618"/>
      <c r="R5692" s="618"/>
      <c r="S5692" s="618"/>
      <c r="T5692" s="618"/>
      <c r="U5692" s="618"/>
      <c r="V5692" s="618"/>
      <c r="W5692" s="618"/>
      <c r="X5692" s="618"/>
      <c r="Y5692" s="618"/>
      <c r="Z5692" s="618"/>
      <c r="AC5692" s="619"/>
      <c r="AD5692" s="620"/>
      <c r="AJ5692" s="668"/>
      <c r="AO5692" s="612"/>
      <c r="AP5692" s="612"/>
      <c r="AY5692" s="623"/>
      <c r="BD5692" s="611"/>
      <c r="BG5692" s="624"/>
      <c r="BH5692" s="625"/>
      <c r="BI5692" s="672"/>
      <c r="BO5692" s="612"/>
      <c r="BY5692" s="669"/>
      <c r="CA5692" s="669"/>
    </row>
    <row r="5693" spans="3:79" s="610" customFormat="1">
      <c r="C5693" s="611"/>
      <c r="D5693" s="612"/>
      <c r="E5693" s="613"/>
      <c r="F5693" s="614"/>
      <c r="J5693" s="612"/>
      <c r="N5693" s="668"/>
      <c r="P5693" s="618"/>
      <c r="Q5693" s="618"/>
      <c r="R5693" s="618"/>
      <c r="S5693" s="618"/>
      <c r="T5693" s="618"/>
      <c r="U5693" s="618"/>
      <c r="V5693" s="618"/>
      <c r="W5693" s="618"/>
      <c r="X5693" s="618"/>
      <c r="Y5693" s="618"/>
      <c r="Z5693" s="618"/>
      <c r="AC5693" s="619"/>
      <c r="AD5693" s="620"/>
      <c r="AJ5693" s="668"/>
      <c r="AO5693" s="612"/>
      <c r="AP5693" s="612"/>
      <c r="AY5693" s="623"/>
      <c r="BD5693" s="611"/>
      <c r="BG5693" s="624"/>
      <c r="BH5693" s="625"/>
      <c r="BI5693" s="672"/>
      <c r="BO5693" s="612"/>
      <c r="BY5693" s="669"/>
      <c r="CA5693" s="669"/>
    </row>
    <row r="5694" spans="3:79" s="610" customFormat="1">
      <c r="C5694" s="611"/>
      <c r="D5694" s="612"/>
      <c r="E5694" s="613"/>
      <c r="F5694" s="614"/>
      <c r="J5694" s="612"/>
      <c r="N5694" s="668"/>
      <c r="P5694" s="618"/>
      <c r="Q5694" s="618"/>
      <c r="R5694" s="618"/>
      <c r="S5694" s="618"/>
      <c r="T5694" s="618"/>
      <c r="U5694" s="618"/>
      <c r="V5694" s="618"/>
      <c r="W5694" s="618"/>
      <c r="X5694" s="618"/>
      <c r="Y5694" s="618"/>
      <c r="Z5694" s="618"/>
      <c r="AC5694" s="619"/>
      <c r="AD5694" s="620"/>
      <c r="AJ5694" s="668"/>
      <c r="AO5694" s="612"/>
      <c r="AP5694" s="612"/>
      <c r="AY5694" s="623"/>
      <c r="BD5694" s="611"/>
      <c r="BG5694" s="624"/>
      <c r="BH5694" s="625"/>
      <c r="BI5694" s="672"/>
      <c r="BO5694" s="612"/>
      <c r="BY5694" s="669"/>
      <c r="CA5694" s="669"/>
    </row>
    <row r="5695" spans="3:79" s="610" customFormat="1">
      <c r="C5695" s="611"/>
      <c r="D5695" s="612"/>
      <c r="E5695" s="613"/>
      <c r="F5695" s="614"/>
      <c r="J5695" s="612"/>
      <c r="N5695" s="668"/>
      <c r="P5695" s="618"/>
      <c r="Q5695" s="618"/>
      <c r="R5695" s="618"/>
      <c r="S5695" s="618"/>
      <c r="T5695" s="618"/>
      <c r="U5695" s="618"/>
      <c r="V5695" s="618"/>
      <c r="W5695" s="618"/>
      <c r="X5695" s="618"/>
      <c r="Y5695" s="618"/>
      <c r="Z5695" s="618"/>
      <c r="AC5695" s="619"/>
      <c r="AD5695" s="620"/>
      <c r="AJ5695" s="668"/>
      <c r="AO5695" s="612"/>
      <c r="AP5695" s="612"/>
      <c r="AY5695" s="623"/>
      <c r="BD5695" s="611"/>
      <c r="BG5695" s="624"/>
      <c r="BH5695" s="625"/>
      <c r="BI5695" s="672"/>
      <c r="BO5695" s="612"/>
      <c r="BY5695" s="669"/>
      <c r="CA5695" s="669"/>
    </row>
    <row r="5696" spans="3:79" s="610" customFormat="1">
      <c r="C5696" s="611"/>
      <c r="D5696" s="612"/>
      <c r="E5696" s="613"/>
      <c r="F5696" s="614"/>
      <c r="J5696" s="612"/>
      <c r="N5696" s="668"/>
      <c r="P5696" s="618"/>
      <c r="Q5696" s="618"/>
      <c r="R5696" s="618"/>
      <c r="S5696" s="618"/>
      <c r="T5696" s="618"/>
      <c r="U5696" s="618"/>
      <c r="V5696" s="618"/>
      <c r="W5696" s="618"/>
      <c r="X5696" s="618"/>
      <c r="Y5696" s="618"/>
      <c r="Z5696" s="618"/>
      <c r="AC5696" s="619"/>
      <c r="AD5696" s="620"/>
      <c r="AJ5696" s="668"/>
      <c r="AO5696" s="612"/>
      <c r="AP5696" s="612"/>
      <c r="AY5696" s="623"/>
      <c r="BD5696" s="611"/>
      <c r="BG5696" s="624"/>
      <c r="BH5696" s="625"/>
      <c r="BI5696" s="672"/>
      <c r="BO5696" s="612"/>
      <c r="BY5696" s="669"/>
      <c r="CA5696" s="669"/>
    </row>
    <row r="5697" spans="3:79" s="610" customFormat="1">
      <c r="C5697" s="611"/>
      <c r="D5697" s="612"/>
      <c r="E5697" s="613"/>
      <c r="F5697" s="614"/>
      <c r="J5697" s="612"/>
      <c r="N5697" s="668"/>
      <c r="P5697" s="618"/>
      <c r="Q5697" s="618"/>
      <c r="R5697" s="618"/>
      <c r="S5697" s="618"/>
      <c r="T5697" s="618"/>
      <c r="U5697" s="618"/>
      <c r="V5697" s="618"/>
      <c r="W5697" s="618"/>
      <c r="X5697" s="618"/>
      <c r="Y5697" s="618"/>
      <c r="Z5697" s="618"/>
      <c r="AC5697" s="619"/>
      <c r="AD5697" s="620"/>
      <c r="AJ5697" s="668"/>
      <c r="AO5697" s="612"/>
      <c r="AP5697" s="612"/>
      <c r="AY5697" s="623"/>
      <c r="BD5697" s="611"/>
      <c r="BG5697" s="624"/>
      <c r="BH5697" s="625"/>
      <c r="BI5697" s="672"/>
      <c r="BO5697" s="612"/>
      <c r="BY5697" s="669"/>
      <c r="CA5697" s="669"/>
    </row>
    <row r="5698" spans="3:79" s="610" customFormat="1">
      <c r="C5698" s="611"/>
      <c r="D5698" s="612"/>
      <c r="E5698" s="613"/>
      <c r="F5698" s="614"/>
      <c r="J5698" s="612"/>
      <c r="N5698" s="668"/>
      <c r="P5698" s="618"/>
      <c r="Q5698" s="618"/>
      <c r="R5698" s="618"/>
      <c r="S5698" s="618"/>
      <c r="T5698" s="618"/>
      <c r="U5698" s="618"/>
      <c r="V5698" s="618"/>
      <c r="W5698" s="618"/>
      <c r="X5698" s="618"/>
      <c r="Y5698" s="618"/>
      <c r="Z5698" s="618"/>
      <c r="AC5698" s="619"/>
      <c r="AD5698" s="620"/>
      <c r="AJ5698" s="668"/>
      <c r="AO5698" s="612"/>
      <c r="AP5698" s="612"/>
      <c r="AY5698" s="623"/>
      <c r="BD5698" s="611"/>
      <c r="BG5698" s="624"/>
      <c r="BH5698" s="625"/>
      <c r="BI5698" s="672"/>
      <c r="BO5698" s="612"/>
      <c r="BY5698" s="669"/>
      <c r="CA5698" s="669"/>
    </row>
    <row r="5699" spans="3:79" s="610" customFormat="1">
      <c r="C5699" s="611"/>
      <c r="D5699" s="612"/>
      <c r="E5699" s="613"/>
      <c r="F5699" s="614"/>
      <c r="J5699" s="612"/>
      <c r="N5699" s="668"/>
      <c r="P5699" s="618"/>
      <c r="Q5699" s="618"/>
      <c r="R5699" s="618"/>
      <c r="S5699" s="618"/>
      <c r="T5699" s="618"/>
      <c r="U5699" s="618"/>
      <c r="V5699" s="618"/>
      <c r="W5699" s="618"/>
      <c r="X5699" s="618"/>
      <c r="Y5699" s="618"/>
      <c r="Z5699" s="618"/>
      <c r="AC5699" s="619"/>
      <c r="AD5699" s="620"/>
      <c r="AJ5699" s="668"/>
      <c r="AO5699" s="612"/>
      <c r="AP5699" s="612"/>
      <c r="AY5699" s="623"/>
      <c r="BD5699" s="611"/>
      <c r="BG5699" s="624"/>
      <c r="BH5699" s="625"/>
      <c r="BI5699" s="672"/>
      <c r="BO5699" s="612"/>
      <c r="BY5699" s="669"/>
      <c r="CA5699" s="669"/>
    </row>
    <row r="5700" spans="3:79" s="610" customFormat="1">
      <c r="C5700" s="611"/>
      <c r="D5700" s="612"/>
      <c r="E5700" s="613"/>
      <c r="F5700" s="614"/>
      <c r="J5700" s="612"/>
      <c r="N5700" s="668"/>
      <c r="P5700" s="618"/>
      <c r="Q5700" s="618"/>
      <c r="R5700" s="618"/>
      <c r="S5700" s="618"/>
      <c r="T5700" s="618"/>
      <c r="U5700" s="618"/>
      <c r="V5700" s="618"/>
      <c r="W5700" s="618"/>
      <c r="X5700" s="618"/>
      <c r="Y5700" s="618"/>
      <c r="Z5700" s="618"/>
      <c r="AC5700" s="619"/>
      <c r="AD5700" s="620"/>
      <c r="AJ5700" s="668"/>
      <c r="AO5700" s="612"/>
      <c r="AP5700" s="612"/>
      <c r="AY5700" s="623"/>
      <c r="BD5700" s="611"/>
      <c r="BG5700" s="624"/>
      <c r="BH5700" s="625"/>
      <c r="BI5700" s="672"/>
      <c r="BO5700" s="612"/>
      <c r="BY5700" s="669"/>
      <c r="CA5700" s="669"/>
    </row>
    <row r="5701" spans="3:79" s="610" customFormat="1">
      <c r="C5701" s="611"/>
      <c r="D5701" s="612"/>
      <c r="E5701" s="613"/>
      <c r="F5701" s="614"/>
      <c r="J5701" s="612"/>
      <c r="N5701" s="668"/>
      <c r="P5701" s="618"/>
      <c r="Q5701" s="618"/>
      <c r="R5701" s="618"/>
      <c r="S5701" s="618"/>
      <c r="T5701" s="618"/>
      <c r="U5701" s="618"/>
      <c r="V5701" s="618"/>
      <c r="W5701" s="618"/>
      <c r="X5701" s="618"/>
      <c r="Y5701" s="618"/>
      <c r="Z5701" s="618"/>
      <c r="AC5701" s="619"/>
      <c r="AD5701" s="620"/>
      <c r="AJ5701" s="668"/>
      <c r="AO5701" s="612"/>
      <c r="AP5701" s="612"/>
      <c r="AY5701" s="623"/>
      <c r="BD5701" s="611"/>
      <c r="BG5701" s="624"/>
      <c r="BH5701" s="625"/>
      <c r="BI5701" s="672"/>
      <c r="BO5701" s="612"/>
      <c r="BY5701" s="669"/>
      <c r="CA5701" s="669"/>
    </row>
    <row r="5702" spans="3:79" s="610" customFormat="1">
      <c r="C5702" s="611"/>
      <c r="D5702" s="612"/>
      <c r="E5702" s="613"/>
      <c r="F5702" s="614"/>
      <c r="J5702" s="612"/>
      <c r="N5702" s="668"/>
      <c r="P5702" s="618"/>
      <c r="Q5702" s="618"/>
      <c r="R5702" s="618"/>
      <c r="S5702" s="618"/>
      <c r="T5702" s="618"/>
      <c r="U5702" s="618"/>
      <c r="V5702" s="618"/>
      <c r="W5702" s="618"/>
      <c r="X5702" s="618"/>
      <c r="Y5702" s="618"/>
      <c r="Z5702" s="618"/>
      <c r="AC5702" s="619"/>
      <c r="AD5702" s="620"/>
      <c r="AJ5702" s="668"/>
      <c r="AO5702" s="612"/>
      <c r="AP5702" s="612"/>
      <c r="AY5702" s="623"/>
      <c r="BD5702" s="611"/>
      <c r="BG5702" s="624"/>
      <c r="BH5702" s="625"/>
      <c r="BI5702" s="672"/>
      <c r="BO5702" s="612"/>
      <c r="BY5702" s="669"/>
      <c r="CA5702" s="669"/>
    </row>
    <row r="5703" spans="3:79" s="610" customFormat="1">
      <c r="C5703" s="611"/>
      <c r="D5703" s="612"/>
      <c r="E5703" s="613"/>
      <c r="F5703" s="614"/>
      <c r="J5703" s="612"/>
      <c r="N5703" s="668"/>
      <c r="P5703" s="618"/>
      <c r="Q5703" s="618"/>
      <c r="R5703" s="618"/>
      <c r="S5703" s="618"/>
      <c r="T5703" s="618"/>
      <c r="U5703" s="618"/>
      <c r="V5703" s="618"/>
      <c r="W5703" s="618"/>
      <c r="X5703" s="618"/>
      <c r="Y5703" s="618"/>
      <c r="Z5703" s="618"/>
      <c r="AC5703" s="619"/>
      <c r="AD5703" s="620"/>
      <c r="AJ5703" s="668"/>
      <c r="AO5703" s="612"/>
      <c r="AP5703" s="612"/>
      <c r="AY5703" s="623"/>
      <c r="BD5703" s="611"/>
      <c r="BG5703" s="624"/>
      <c r="BH5703" s="625"/>
      <c r="BI5703" s="672"/>
      <c r="BO5703" s="612"/>
      <c r="BY5703" s="669"/>
      <c r="CA5703" s="669"/>
    </row>
    <row r="5704" spans="3:79" s="610" customFormat="1">
      <c r="C5704" s="611"/>
      <c r="D5704" s="612"/>
      <c r="E5704" s="613"/>
      <c r="F5704" s="614"/>
      <c r="J5704" s="612"/>
      <c r="N5704" s="668"/>
      <c r="P5704" s="618"/>
      <c r="Q5704" s="618"/>
      <c r="R5704" s="618"/>
      <c r="S5704" s="618"/>
      <c r="T5704" s="618"/>
      <c r="U5704" s="618"/>
      <c r="V5704" s="618"/>
      <c r="W5704" s="618"/>
      <c r="X5704" s="618"/>
      <c r="Y5704" s="618"/>
      <c r="Z5704" s="618"/>
      <c r="AC5704" s="619"/>
      <c r="AD5704" s="620"/>
      <c r="AJ5704" s="668"/>
      <c r="AO5704" s="612"/>
      <c r="AP5704" s="612"/>
      <c r="AY5704" s="623"/>
      <c r="BD5704" s="611"/>
      <c r="BG5704" s="624"/>
      <c r="BH5704" s="625"/>
      <c r="BI5704" s="672"/>
      <c r="BO5704" s="612"/>
      <c r="BY5704" s="669"/>
      <c r="CA5704" s="669"/>
    </row>
    <row r="5705" spans="3:79" s="610" customFormat="1">
      <c r="C5705" s="611"/>
      <c r="D5705" s="612"/>
      <c r="E5705" s="613"/>
      <c r="F5705" s="614"/>
      <c r="J5705" s="612"/>
      <c r="N5705" s="668"/>
      <c r="P5705" s="618"/>
      <c r="Q5705" s="618"/>
      <c r="R5705" s="618"/>
      <c r="S5705" s="618"/>
      <c r="T5705" s="618"/>
      <c r="U5705" s="618"/>
      <c r="V5705" s="618"/>
      <c r="W5705" s="618"/>
      <c r="X5705" s="618"/>
      <c r="Y5705" s="618"/>
      <c r="Z5705" s="618"/>
      <c r="AC5705" s="619"/>
      <c r="AD5705" s="620"/>
      <c r="AJ5705" s="668"/>
      <c r="AO5705" s="612"/>
      <c r="AP5705" s="612"/>
      <c r="AY5705" s="623"/>
      <c r="BD5705" s="611"/>
      <c r="BG5705" s="624"/>
      <c r="BH5705" s="625"/>
      <c r="BI5705" s="672"/>
      <c r="BO5705" s="612"/>
      <c r="BY5705" s="669"/>
      <c r="CA5705" s="669"/>
    </row>
    <row r="5706" spans="3:79" s="610" customFormat="1">
      <c r="C5706" s="611"/>
      <c r="D5706" s="612"/>
      <c r="E5706" s="613"/>
      <c r="F5706" s="614"/>
      <c r="J5706" s="612"/>
      <c r="N5706" s="668"/>
      <c r="P5706" s="618"/>
      <c r="Q5706" s="618"/>
      <c r="R5706" s="618"/>
      <c r="S5706" s="618"/>
      <c r="T5706" s="618"/>
      <c r="U5706" s="618"/>
      <c r="V5706" s="618"/>
      <c r="W5706" s="618"/>
      <c r="X5706" s="618"/>
      <c r="Y5706" s="618"/>
      <c r="Z5706" s="618"/>
      <c r="AC5706" s="619"/>
      <c r="AD5706" s="620"/>
      <c r="AJ5706" s="668"/>
      <c r="AO5706" s="612"/>
      <c r="AP5706" s="612"/>
      <c r="AY5706" s="623"/>
      <c r="BD5706" s="611"/>
      <c r="BG5706" s="624"/>
      <c r="BH5706" s="625"/>
      <c r="BI5706" s="672"/>
      <c r="BO5706" s="612"/>
      <c r="BY5706" s="669"/>
      <c r="CA5706" s="669"/>
    </row>
    <row r="5707" spans="3:79" s="610" customFormat="1">
      <c r="C5707" s="611"/>
      <c r="D5707" s="612"/>
      <c r="E5707" s="613"/>
      <c r="F5707" s="614"/>
      <c r="J5707" s="612"/>
      <c r="N5707" s="668"/>
      <c r="P5707" s="618"/>
      <c r="Q5707" s="618"/>
      <c r="R5707" s="618"/>
      <c r="S5707" s="618"/>
      <c r="T5707" s="618"/>
      <c r="U5707" s="618"/>
      <c r="V5707" s="618"/>
      <c r="W5707" s="618"/>
      <c r="X5707" s="618"/>
      <c r="Y5707" s="618"/>
      <c r="Z5707" s="618"/>
      <c r="AC5707" s="619"/>
      <c r="AD5707" s="620"/>
      <c r="AJ5707" s="668"/>
      <c r="AO5707" s="612"/>
      <c r="AP5707" s="612"/>
      <c r="AY5707" s="623"/>
      <c r="BD5707" s="611"/>
      <c r="BG5707" s="624"/>
      <c r="BH5707" s="625"/>
      <c r="BI5707" s="672"/>
      <c r="BO5707" s="612"/>
      <c r="BY5707" s="669"/>
      <c r="CA5707" s="669"/>
    </row>
    <row r="5708" spans="3:79" s="610" customFormat="1">
      <c r="C5708" s="611"/>
      <c r="D5708" s="612"/>
      <c r="E5708" s="613"/>
      <c r="F5708" s="614"/>
      <c r="J5708" s="612"/>
      <c r="N5708" s="668"/>
      <c r="P5708" s="618"/>
      <c r="Q5708" s="618"/>
      <c r="R5708" s="618"/>
      <c r="S5708" s="618"/>
      <c r="T5708" s="618"/>
      <c r="U5708" s="618"/>
      <c r="V5708" s="618"/>
      <c r="W5708" s="618"/>
      <c r="X5708" s="618"/>
      <c r="Y5708" s="618"/>
      <c r="Z5708" s="618"/>
      <c r="AC5708" s="619"/>
      <c r="AD5708" s="620"/>
      <c r="AJ5708" s="668"/>
      <c r="AO5708" s="612"/>
      <c r="AP5708" s="612"/>
      <c r="AY5708" s="623"/>
      <c r="BD5708" s="611"/>
      <c r="BG5708" s="624"/>
      <c r="BH5708" s="625"/>
      <c r="BI5708" s="672"/>
      <c r="BO5708" s="612"/>
      <c r="BY5708" s="669"/>
      <c r="CA5708" s="669"/>
    </row>
    <row r="5709" spans="3:79" s="610" customFormat="1">
      <c r="C5709" s="611"/>
      <c r="D5709" s="612"/>
      <c r="E5709" s="613"/>
      <c r="F5709" s="614"/>
      <c r="J5709" s="612"/>
      <c r="N5709" s="668"/>
      <c r="P5709" s="618"/>
      <c r="Q5709" s="618"/>
      <c r="R5709" s="618"/>
      <c r="S5709" s="618"/>
      <c r="T5709" s="618"/>
      <c r="U5709" s="618"/>
      <c r="V5709" s="618"/>
      <c r="W5709" s="618"/>
      <c r="X5709" s="618"/>
      <c r="Y5709" s="618"/>
      <c r="Z5709" s="618"/>
      <c r="AC5709" s="619"/>
      <c r="AD5709" s="620"/>
      <c r="AJ5709" s="668"/>
      <c r="AO5709" s="612"/>
      <c r="AP5709" s="612"/>
      <c r="AY5709" s="623"/>
      <c r="BD5709" s="611"/>
      <c r="BG5709" s="624"/>
      <c r="BH5709" s="625"/>
      <c r="BI5709" s="672"/>
      <c r="BO5709" s="612"/>
      <c r="BY5709" s="669"/>
      <c r="CA5709" s="669"/>
    </row>
    <row r="5710" spans="3:79" s="610" customFormat="1">
      <c r="C5710" s="611"/>
      <c r="D5710" s="612"/>
      <c r="E5710" s="613"/>
      <c r="F5710" s="614"/>
      <c r="J5710" s="612"/>
      <c r="N5710" s="668"/>
      <c r="P5710" s="618"/>
      <c r="Q5710" s="618"/>
      <c r="R5710" s="618"/>
      <c r="S5710" s="618"/>
      <c r="T5710" s="618"/>
      <c r="U5710" s="618"/>
      <c r="V5710" s="618"/>
      <c r="W5710" s="618"/>
      <c r="X5710" s="618"/>
      <c r="Y5710" s="618"/>
      <c r="Z5710" s="618"/>
      <c r="AC5710" s="619"/>
      <c r="AD5710" s="620"/>
      <c r="AJ5710" s="668"/>
      <c r="AO5710" s="612"/>
      <c r="AP5710" s="612"/>
      <c r="AY5710" s="623"/>
      <c r="BD5710" s="611"/>
      <c r="BG5710" s="624"/>
      <c r="BH5710" s="625"/>
      <c r="BI5710" s="672"/>
      <c r="BO5710" s="612"/>
      <c r="BY5710" s="669"/>
      <c r="CA5710" s="669"/>
    </row>
    <row r="5711" spans="3:79" s="610" customFormat="1">
      <c r="C5711" s="611"/>
      <c r="D5711" s="612"/>
      <c r="E5711" s="613"/>
      <c r="F5711" s="614"/>
      <c r="J5711" s="612"/>
      <c r="N5711" s="668"/>
      <c r="P5711" s="618"/>
      <c r="Q5711" s="618"/>
      <c r="R5711" s="618"/>
      <c r="S5711" s="618"/>
      <c r="T5711" s="618"/>
      <c r="U5711" s="618"/>
      <c r="V5711" s="618"/>
      <c r="W5711" s="618"/>
      <c r="X5711" s="618"/>
      <c r="Y5711" s="618"/>
      <c r="Z5711" s="618"/>
      <c r="AC5711" s="619"/>
      <c r="AD5711" s="620"/>
      <c r="AJ5711" s="668"/>
      <c r="AO5711" s="612"/>
      <c r="AP5711" s="612"/>
      <c r="AY5711" s="623"/>
      <c r="BD5711" s="611"/>
      <c r="BG5711" s="624"/>
      <c r="BH5711" s="625"/>
      <c r="BI5711" s="672"/>
      <c r="BO5711" s="612"/>
      <c r="BY5711" s="669"/>
      <c r="CA5711" s="669"/>
    </row>
    <row r="5712" spans="3:79" s="610" customFormat="1">
      <c r="C5712" s="611"/>
      <c r="D5712" s="612"/>
      <c r="E5712" s="613"/>
      <c r="F5712" s="614"/>
      <c r="J5712" s="612"/>
      <c r="N5712" s="668"/>
      <c r="P5712" s="618"/>
      <c r="Q5712" s="618"/>
      <c r="R5712" s="618"/>
      <c r="S5712" s="618"/>
      <c r="T5712" s="618"/>
      <c r="U5712" s="618"/>
      <c r="V5712" s="618"/>
      <c r="W5712" s="618"/>
      <c r="X5712" s="618"/>
      <c r="Y5712" s="618"/>
      <c r="Z5712" s="618"/>
      <c r="AC5712" s="619"/>
      <c r="AD5712" s="620"/>
      <c r="AJ5712" s="668"/>
      <c r="AO5712" s="612"/>
      <c r="AP5712" s="612"/>
      <c r="AY5712" s="623"/>
      <c r="BD5712" s="611"/>
      <c r="BG5712" s="624"/>
      <c r="BH5712" s="625"/>
      <c r="BI5712" s="672"/>
      <c r="BO5712" s="612"/>
      <c r="BY5712" s="669"/>
      <c r="CA5712" s="669"/>
    </row>
    <row r="5713" spans="3:79" s="610" customFormat="1">
      <c r="C5713" s="611"/>
      <c r="D5713" s="612"/>
      <c r="E5713" s="613"/>
      <c r="F5713" s="614"/>
      <c r="J5713" s="612"/>
      <c r="N5713" s="668"/>
      <c r="P5713" s="618"/>
      <c r="Q5713" s="618"/>
      <c r="R5713" s="618"/>
      <c r="S5713" s="618"/>
      <c r="T5713" s="618"/>
      <c r="U5713" s="618"/>
      <c r="V5713" s="618"/>
      <c r="W5713" s="618"/>
      <c r="X5713" s="618"/>
      <c r="Y5713" s="618"/>
      <c r="Z5713" s="618"/>
      <c r="AC5713" s="619"/>
      <c r="AD5713" s="620"/>
      <c r="AJ5713" s="668"/>
      <c r="AO5713" s="612"/>
      <c r="AP5713" s="612"/>
      <c r="AY5713" s="623"/>
      <c r="BD5713" s="611"/>
      <c r="BG5713" s="624"/>
      <c r="BH5713" s="625"/>
      <c r="BI5713" s="672"/>
      <c r="BO5713" s="612"/>
      <c r="BY5713" s="669"/>
      <c r="CA5713" s="669"/>
    </row>
    <row r="5714" spans="3:79" s="610" customFormat="1">
      <c r="C5714" s="611"/>
      <c r="D5714" s="612"/>
      <c r="E5714" s="613"/>
      <c r="F5714" s="614"/>
      <c r="J5714" s="612"/>
      <c r="N5714" s="668"/>
      <c r="P5714" s="618"/>
      <c r="Q5714" s="618"/>
      <c r="R5714" s="618"/>
      <c r="S5714" s="618"/>
      <c r="T5714" s="618"/>
      <c r="U5714" s="618"/>
      <c r="V5714" s="618"/>
      <c r="W5714" s="618"/>
      <c r="X5714" s="618"/>
      <c r="Y5714" s="618"/>
      <c r="Z5714" s="618"/>
      <c r="AC5714" s="619"/>
      <c r="AD5714" s="620"/>
      <c r="AJ5714" s="668"/>
      <c r="AO5714" s="612"/>
      <c r="AP5714" s="612"/>
      <c r="AY5714" s="623"/>
      <c r="BD5714" s="611"/>
      <c r="BG5714" s="624"/>
      <c r="BH5714" s="625"/>
      <c r="BI5714" s="672"/>
      <c r="BO5714" s="612"/>
      <c r="BY5714" s="669"/>
      <c r="CA5714" s="669"/>
    </row>
    <row r="5715" spans="3:79" s="610" customFormat="1">
      <c r="C5715" s="611"/>
      <c r="D5715" s="612"/>
      <c r="E5715" s="613"/>
      <c r="F5715" s="614"/>
      <c r="J5715" s="612"/>
      <c r="N5715" s="668"/>
      <c r="P5715" s="618"/>
      <c r="Q5715" s="618"/>
      <c r="R5715" s="618"/>
      <c r="S5715" s="618"/>
      <c r="T5715" s="618"/>
      <c r="U5715" s="618"/>
      <c r="V5715" s="618"/>
      <c r="W5715" s="618"/>
      <c r="X5715" s="618"/>
      <c r="Y5715" s="618"/>
      <c r="Z5715" s="618"/>
      <c r="AC5715" s="619"/>
      <c r="AD5715" s="620"/>
      <c r="AJ5715" s="668"/>
      <c r="AO5715" s="612"/>
      <c r="AP5715" s="612"/>
      <c r="AY5715" s="623"/>
      <c r="BD5715" s="611"/>
      <c r="BG5715" s="624"/>
      <c r="BH5715" s="625"/>
      <c r="BI5715" s="672"/>
      <c r="BO5715" s="612"/>
      <c r="BY5715" s="669"/>
      <c r="CA5715" s="669"/>
    </row>
    <row r="5716" spans="3:79" s="610" customFormat="1">
      <c r="C5716" s="611"/>
      <c r="D5716" s="612"/>
      <c r="E5716" s="613"/>
      <c r="F5716" s="614"/>
      <c r="J5716" s="612"/>
      <c r="N5716" s="668"/>
      <c r="P5716" s="618"/>
      <c r="Q5716" s="618"/>
      <c r="R5716" s="618"/>
      <c r="S5716" s="618"/>
      <c r="T5716" s="618"/>
      <c r="U5716" s="618"/>
      <c r="V5716" s="618"/>
      <c r="W5716" s="618"/>
      <c r="X5716" s="618"/>
      <c r="Y5716" s="618"/>
      <c r="Z5716" s="618"/>
      <c r="AC5716" s="619"/>
      <c r="AD5716" s="620"/>
      <c r="AJ5716" s="668"/>
      <c r="AO5716" s="612"/>
      <c r="AP5716" s="612"/>
      <c r="AY5716" s="623"/>
      <c r="BD5716" s="611"/>
      <c r="BG5716" s="624"/>
      <c r="BH5716" s="625"/>
      <c r="BI5716" s="672"/>
      <c r="BO5716" s="612"/>
      <c r="BY5716" s="669"/>
      <c r="CA5716" s="669"/>
    </row>
    <row r="5717" spans="3:79" s="610" customFormat="1">
      <c r="C5717" s="611"/>
      <c r="D5717" s="612"/>
      <c r="E5717" s="613"/>
      <c r="F5717" s="614"/>
      <c r="J5717" s="612"/>
      <c r="N5717" s="668"/>
      <c r="P5717" s="618"/>
      <c r="Q5717" s="618"/>
      <c r="R5717" s="618"/>
      <c r="S5717" s="618"/>
      <c r="T5717" s="618"/>
      <c r="U5717" s="618"/>
      <c r="V5717" s="618"/>
      <c r="W5717" s="618"/>
      <c r="X5717" s="618"/>
      <c r="Y5717" s="618"/>
      <c r="Z5717" s="618"/>
      <c r="AC5717" s="619"/>
      <c r="AD5717" s="620"/>
      <c r="AJ5717" s="668"/>
      <c r="AO5717" s="612"/>
      <c r="AP5717" s="612"/>
      <c r="AY5717" s="623"/>
      <c r="BD5717" s="611"/>
      <c r="BG5717" s="624"/>
      <c r="BH5717" s="625"/>
      <c r="BI5717" s="672"/>
      <c r="BO5717" s="612"/>
      <c r="BY5717" s="669"/>
      <c r="CA5717" s="669"/>
    </row>
    <row r="5718" spans="3:79" s="610" customFormat="1">
      <c r="C5718" s="611"/>
      <c r="D5718" s="612"/>
      <c r="E5718" s="613"/>
      <c r="F5718" s="614"/>
      <c r="J5718" s="612"/>
      <c r="N5718" s="668"/>
      <c r="P5718" s="618"/>
      <c r="Q5718" s="618"/>
      <c r="R5718" s="618"/>
      <c r="S5718" s="618"/>
      <c r="T5718" s="618"/>
      <c r="U5718" s="618"/>
      <c r="V5718" s="618"/>
      <c r="W5718" s="618"/>
      <c r="X5718" s="618"/>
      <c r="Y5718" s="618"/>
      <c r="Z5718" s="618"/>
      <c r="AC5718" s="619"/>
      <c r="AD5718" s="620"/>
      <c r="AJ5718" s="668"/>
      <c r="AO5718" s="612"/>
      <c r="AP5718" s="612"/>
      <c r="AY5718" s="623"/>
      <c r="BD5718" s="611"/>
      <c r="BG5718" s="624"/>
      <c r="BH5718" s="625"/>
      <c r="BI5718" s="672"/>
      <c r="BO5718" s="612"/>
      <c r="BY5718" s="669"/>
      <c r="CA5718" s="669"/>
    </row>
    <row r="5719" spans="3:79" s="610" customFormat="1">
      <c r="C5719" s="611"/>
      <c r="D5719" s="612"/>
      <c r="E5719" s="613"/>
      <c r="F5719" s="614"/>
      <c r="J5719" s="612"/>
      <c r="N5719" s="668"/>
      <c r="P5719" s="618"/>
      <c r="Q5719" s="618"/>
      <c r="R5719" s="618"/>
      <c r="S5719" s="618"/>
      <c r="T5719" s="618"/>
      <c r="U5719" s="618"/>
      <c r="V5719" s="618"/>
      <c r="W5719" s="618"/>
      <c r="X5719" s="618"/>
      <c r="Y5719" s="618"/>
      <c r="Z5719" s="618"/>
      <c r="AC5719" s="619"/>
      <c r="AD5719" s="620"/>
      <c r="AJ5719" s="668"/>
      <c r="AO5719" s="612"/>
      <c r="AP5719" s="612"/>
      <c r="AY5719" s="623"/>
      <c r="BD5719" s="611"/>
      <c r="BG5719" s="624"/>
      <c r="BH5719" s="625"/>
      <c r="BI5719" s="672"/>
      <c r="BO5719" s="612"/>
      <c r="BY5719" s="669"/>
      <c r="CA5719" s="669"/>
    </row>
    <row r="5720" spans="3:79" s="610" customFormat="1">
      <c r="C5720" s="611"/>
      <c r="D5720" s="612"/>
      <c r="E5720" s="613"/>
      <c r="F5720" s="614"/>
      <c r="J5720" s="612"/>
      <c r="N5720" s="668"/>
      <c r="P5720" s="618"/>
      <c r="Q5720" s="618"/>
      <c r="R5720" s="618"/>
      <c r="S5720" s="618"/>
      <c r="T5720" s="618"/>
      <c r="U5720" s="618"/>
      <c r="V5720" s="618"/>
      <c r="W5720" s="618"/>
      <c r="X5720" s="618"/>
      <c r="Y5720" s="618"/>
      <c r="Z5720" s="618"/>
      <c r="AC5720" s="619"/>
      <c r="AD5720" s="620"/>
      <c r="AJ5720" s="668"/>
      <c r="AO5720" s="612"/>
      <c r="AP5720" s="612"/>
      <c r="AY5720" s="623"/>
      <c r="BD5720" s="611"/>
      <c r="BG5720" s="624"/>
      <c r="BH5720" s="625"/>
      <c r="BI5720" s="672"/>
      <c r="BO5720" s="612"/>
      <c r="BY5720" s="669"/>
      <c r="CA5720" s="669"/>
    </row>
    <row r="5721" spans="3:79" s="610" customFormat="1">
      <c r="C5721" s="611"/>
      <c r="D5721" s="612"/>
      <c r="E5721" s="613"/>
      <c r="F5721" s="614"/>
      <c r="J5721" s="612"/>
      <c r="N5721" s="668"/>
      <c r="P5721" s="618"/>
      <c r="Q5721" s="618"/>
      <c r="R5721" s="618"/>
      <c r="S5721" s="618"/>
      <c r="T5721" s="618"/>
      <c r="U5721" s="618"/>
      <c r="V5721" s="618"/>
      <c r="W5721" s="618"/>
      <c r="X5721" s="618"/>
      <c r="Y5721" s="618"/>
      <c r="Z5721" s="618"/>
      <c r="AC5721" s="619"/>
      <c r="AD5721" s="620"/>
      <c r="AJ5721" s="668"/>
      <c r="AO5721" s="612"/>
      <c r="AP5721" s="612"/>
      <c r="AY5721" s="623"/>
      <c r="BD5721" s="611"/>
      <c r="BG5721" s="624"/>
      <c r="BH5721" s="625"/>
      <c r="BI5721" s="672"/>
      <c r="BO5721" s="612"/>
      <c r="BY5721" s="669"/>
      <c r="CA5721" s="669"/>
    </row>
    <row r="5722" spans="3:79" s="610" customFormat="1">
      <c r="C5722" s="611"/>
      <c r="D5722" s="612"/>
      <c r="E5722" s="613"/>
      <c r="F5722" s="614"/>
      <c r="J5722" s="612"/>
      <c r="N5722" s="668"/>
      <c r="P5722" s="618"/>
      <c r="Q5722" s="618"/>
      <c r="R5722" s="618"/>
      <c r="S5722" s="618"/>
      <c r="T5722" s="618"/>
      <c r="U5722" s="618"/>
      <c r="V5722" s="618"/>
      <c r="W5722" s="618"/>
      <c r="X5722" s="618"/>
      <c r="Y5722" s="618"/>
      <c r="Z5722" s="618"/>
      <c r="AC5722" s="619"/>
      <c r="AD5722" s="620"/>
      <c r="AJ5722" s="668"/>
      <c r="AO5722" s="612"/>
      <c r="AP5722" s="612"/>
      <c r="AY5722" s="623"/>
      <c r="BD5722" s="611"/>
      <c r="BG5722" s="624"/>
      <c r="BH5722" s="625"/>
      <c r="BI5722" s="672"/>
      <c r="BO5722" s="612"/>
      <c r="BY5722" s="669"/>
      <c r="CA5722" s="669"/>
    </row>
    <row r="5723" spans="3:79" s="610" customFormat="1">
      <c r="C5723" s="611"/>
      <c r="D5723" s="612"/>
      <c r="E5723" s="613"/>
      <c r="F5723" s="614"/>
      <c r="J5723" s="612"/>
      <c r="N5723" s="668"/>
      <c r="P5723" s="618"/>
      <c r="Q5723" s="618"/>
      <c r="R5723" s="618"/>
      <c r="S5723" s="618"/>
      <c r="T5723" s="618"/>
      <c r="U5723" s="618"/>
      <c r="V5723" s="618"/>
      <c r="W5723" s="618"/>
      <c r="X5723" s="618"/>
      <c r="Y5723" s="618"/>
      <c r="Z5723" s="618"/>
      <c r="AC5723" s="619"/>
      <c r="AD5723" s="620"/>
      <c r="AJ5723" s="668"/>
      <c r="AO5723" s="612"/>
      <c r="AP5723" s="612"/>
      <c r="AY5723" s="623"/>
      <c r="BD5723" s="611"/>
      <c r="BG5723" s="624"/>
      <c r="BH5723" s="625"/>
      <c r="BI5723" s="672"/>
      <c r="BO5723" s="612"/>
      <c r="BY5723" s="669"/>
      <c r="CA5723" s="669"/>
    </row>
    <row r="5724" spans="3:79" s="610" customFormat="1">
      <c r="C5724" s="611"/>
      <c r="D5724" s="612"/>
      <c r="E5724" s="613"/>
      <c r="F5724" s="614"/>
      <c r="J5724" s="612"/>
      <c r="N5724" s="668"/>
      <c r="P5724" s="618"/>
      <c r="Q5724" s="618"/>
      <c r="R5724" s="618"/>
      <c r="S5724" s="618"/>
      <c r="T5724" s="618"/>
      <c r="U5724" s="618"/>
      <c r="V5724" s="618"/>
      <c r="W5724" s="618"/>
      <c r="X5724" s="618"/>
      <c r="Y5724" s="618"/>
      <c r="Z5724" s="618"/>
      <c r="AC5724" s="619"/>
      <c r="AD5724" s="620"/>
      <c r="AJ5724" s="668"/>
      <c r="AO5724" s="612"/>
      <c r="AP5724" s="612"/>
      <c r="AY5724" s="623"/>
      <c r="BD5724" s="611"/>
      <c r="BG5724" s="624"/>
      <c r="BH5724" s="625"/>
      <c r="BI5724" s="672"/>
      <c r="BO5724" s="612"/>
      <c r="BY5724" s="669"/>
      <c r="CA5724" s="669"/>
    </row>
    <row r="5725" spans="3:79" s="610" customFormat="1">
      <c r="C5725" s="611"/>
      <c r="D5725" s="612"/>
      <c r="E5725" s="613"/>
      <c r="F5725" s="614"/>
      <c r="J5725" s="612"/>
      <c r="N5725" s="668"/>
      <c r="P5725" s="618"/>
      <c r="Q5725" s="618"/>
      <c r="R5725" s="618"/>
      <c r="S5725" s="618"/>
      <c r="T5725" s="618"/>
      <c r="U5725" s="618"/>
      <c r="V5725" s="618"/>
      <c r="W5725" s="618"/>
      <c r="X5725" s="618"/>
      <c r="Y5725" s="618"/>
      <c r="Z5725" s="618"/>
      <c r="AC5725" s="619"/>
      <c r="AD5725" s="620"/>
      <c r="AJ5725" s="668"/>
      <c r="AO5725" s="612"/>
      <c r="AP5725" s="612"/>
      <c r="AY5725" s="623"/>
      <c r="BD5725" s="611"/>
      <c r="BG5725" s="624"/>
      <c r="BH5725" s="625"/>
      <c r="BI5725" s="672"/>
      <c r="BO5725" s="612"/>
      <c r="BY5725" s="669"/>
      <c r="CA5725" s="669"/>
    </row>
    <row r="5726" spans="3:79" s="610" customFormat="1">
      <c r="C5726" s="611"/>
      <c r="D5726" s="612"/>
      <c r="E5726" s="613"/>
      <c r="F5726" s="614"/>
      <c r="J5726" s="612"/>
      <c r="N5726" s="668"/>
      <c r="P5726" s="618"/>
      <c r="Q5726" s="618"/>
      <c r="R5726" s="618"/>
      <c r="S5726" s="618"/>
      <c r="T5726" s="618"/>
      <c r="U5726" s="618"/>
      <c r="V5726" s="618"/>
      <c r="W5726" s="618"/>
      <c r="X5726" s="618"/>
      <c r="Y5726" s="618"/>
      <c r="Z5726" s="618"/>
      <c r="AC5726" s="619"/>
      <c r="AD5726" s="620"/>
      <c r="AJ5726" s="668"/>
      <c r="AO5726" s="612"/>
      <c r="AP5726" s="612"/>
      <c r="AY5726" s="623"/>
      <c r="BD5726" s="611"/>
      <c r="BG5726" s="624"/>
      <c r="BH5726" s="625"/>
      <c r="BI5726" s="672"/>
      <c r="BO5726" s="612"/>
      <c r="BY5726" s="669"/>
      <c r="CA5726" s="669"/>
    </row>
    <row r="5727" spans="3:79" s="610" customFormat="1">
      <c r="C5727" s="611"/>
      <c r="D5727" s="612"/>
      <c r="E5727" s="613"/>
      <c r="F5727" s="614"/>
      <c r="J5727" s="612"/>
      <c r="N5727" s="668"/>
      <c r="P5727" s="618"/>
      <c r="Q5727" s="618"/>
      <c r="R5727" s="618"/>
      <c r="S5727" s="618"/>
      <c r="T5727" s="618"/>
      <c r="U5727" s="618"/>
      <c r="V5727" s="618"/>
      <c r="W5727" s="618"/>
      <c r="X5727" s="618"/>
      <c r="Y5727" s="618"/>
      <c r="Z5727" s="618"/>
      <c r="AC5727" s="619"/>
      <c r="AD5727" s="620"/>
      <c r="AJ5727" s="668"/>
      <c r="AO5727" s="612"/>
      <c r="AP5727" s="612"/>
      <c r="AY5727" s="623"/>
      <c r="BD5727" s="611"/>
      <c r="BG5727" s="624"/>
      <c r="BH5727" s="625"/>
      <c r="BI5727" s="672"/>
      <c r="BO5727" s="612"/>
      <c r="BY5727" s="669"/>
      <c r="CA5727" s="669"/>
    </row>
    <row r="5728" spans="3:79" s="610" customFormat="1">
      <c r="C5728" s="611"/>
      <c r="D5728" s="612"/>
      <c r="E5728" s="613"/>
      <c r="F5728" s="614"/>
      <c r="J5728" s="612"/>
      <c r="N5728" s="668"/>
      <c r="P5728" s="618"/>
      <c r="Q5728" s="618"/>
      <c r="R5728" s="618"/>
      <c r="S5728" s="618"/>
      <c r="T5728" s="618"/>
      <c r="U5728" s="618"/>
      <c r="V5728" s="618"/>
      <c r="W5728" s="618"/>
      <c r="X5728" s="618"/>
      <c r="Y5728" s="618"/>
      <c r="Z5728" s="618"/>
      <c r="AC5728" s="619"/>
      <c r="AD5728" s="620"/>
      <c r="AJ5728" s="668"/>
      <c r="AO5728" s="612"/>
      <c r="AP5728" s="612"/>
      <c r="AY5728" s="623"/>
      <c r="BD5728" s="611"/>
      <c r="BG5728" s="624"/>
      <c r="BH5728" s="625"/>
      <c r="BI5728" s="672"/>
      <c r="BO5728" s="612"/>
      <c r="BY5728" s="669"/>
      <c r="CA5728" s="669"/>
    </row>
    <row r="5729" spans="3:79" s="610" customFormat="1">
      <c r="C5729" s="611"/>
      <c r="D5729" s="612"/>
      <c r="E5729" s="613"/>
      <c r="F5729" s="614"/>
      <c r="J5729" s="612"/>
      <c r="N5729" s="668"/>
      <c r="P5729" s="618"/>
      <c r="Q5729" s="618"/>
      <c r="R5729" s="618"/>
      <c r="S5729" s="618"/>
      <c r="T5729" s="618"/>
      <c r="U5729" s="618"/>
      <c r="V5729" s="618"/>
      <c r="W5729" s="618"/>
      <c r="X5729" s="618"/>
      <c r="Y5729" s="618"/>
      <c r="Z5729" s="618"/>
      <c r="AC5729" s="619"/>
      <c r="AD5729" s="620"/>
      <c r="AJ5729" s="668"/>
      <c r="AO5729" s="612"/>
      <c r="AP5729" s="612"/>
      <c r="AY5729" s="623"/>
      <c r="BD5729" s="611"/>
      <c r="BG5729" s="624"/>
      <c r="BH5729" s="625"/>
      <c r="BI5729" s="672"/>
      <c r="BO5729" s="612"/>
      <c r="BY5729" s="669"/>
      <c r="CA5729" s="669"/>
    </row>
    <row r="5730" spans="3:79" s="610" customFormat="1">
      <c r="C5730" s="611"/>
      <c r="D5730" s="612"/>
      <c r="E5730" s="613"/>
      <c r="F5730" s="614"/>
      <c r="J5730" s="612"/>
      <c r="N5730" s="668"/>
      <c r="P5730" s="618"/>
      <c r="Q5730" s="618"/>
      <c r="R5730" s="618"/>
      <c r="S5730" s="618"/>
      <c r="T5730" s="618"/>
      <c r="U5730" s="618"/>
      <c r="V5730" s="618"/>
      <c r="W5730" s="618"/>
      <c r="X5730" s="618"/>
      <c r="Y5730" s="618"/>
      <c r="Z5730" s="618"/>
      <c r="AC5730" s="619"/>
      <c r="AD5730" s="620"/>
      <c r="AJ5730" s="668"/>
      <c r="AO5730" s="612"/>
      <c r="AP5730" s="612"/>
      <c r="AY5730" s="623"/>
      <c r="BD5730" s="611"/>
      <c r="BG5730" s="624"/>
      <c r="BH5730" s="625"/>
      <c r="BI5730" s="672"/>
      <c r="BO5730" s="612"/>
      <c r="BY5730" s="669"/>
      <c r="CA5730" s="669"/>
    </row>
    <row r="5731" spans="3:79" s="610" customFormat="1">
      <c r="C5731" s="611"/>
      <c r="D5731" s="612"/>
      <c r="E5731" s="613"/>
      <c r="F5731" s="614"/>
      <c r="J5731" s="612"/>
      <c r="N5731" s="668"/>
      <c r="P5731" s="618"/>
      <c r="Q5731" s="618"/>
      <c r="R5731" s="618"/>
      <c r="S5731" s="618"/>
      <c r="T5731" s="618"/>
      <c r="U5731" s="618"/>
      <c r="V5731" s="618"/>
      <c r="W5731" s="618"/>
      <c r="X5731" s="618"/>
      <c r="Y5731" s="618"/>
      <c r="Z5731" s="618"/>
      <c r="AC5731" s="619"/>
      <c r="AD5731" s="620"/>
      <c r="AJ5731" s="668"/>
      <c r="AO5731" s="612"/>
      <c r="AP5731" s="612"/>
      <c r="AY5731" s="623"/>
      <c r="BD5731" s="611"/>
      <c r="BG5731" s="624"/>
      <c r="BH5731" s="625"/>
      <c r="BI5731" s="672"/>
      <c r="BO5731" s="612"/>
      <c r="BY5731" s="669"/>
      <c r="CA5731" s="669"/>
    </row>
    <row r="5732" spans="3:79" s="610" customFormat="1">
      <c r="C5732" s="611"/>
      <c r="D5732" s="612"/>
      <c r="E5732" s="613"/>
      <c r="F5732" s="614"/>
      <c r="J5732" s="612"/>
      <c r="N5732" s="668"/>
      <c r="P5732" s="618"/>
      <c r="Q5732" s="618"/>
      <c r="R5732" s="618"/>
      <c r="S5732" s="618"/>
      <c r="T5732" s="618"/>
      <c r="U5732" s="618"/>
      <c r="V5732" s="618"/>
      <c r="W5732" s="618"/>
      <c r="X5732" s="618"/>
      <c r="Y5732" s="618"/>
      <c r="Z5732" s="618"/>
      <c r="AC5732" s="619"/>
      <c r="AD5732" s="620"/>
      <c r="AJ5732" s="668"/>
      <c r="AO5732" s="612"/>
      <c r="AP5732" s="612"/>
      <c r="AY5732" s="623"/>
      <c r="BD5732" s="611"/>
      <c r="BG5732" s="624"/>
      <c r="BH5732" s="625"/>
      <c r="BI5732" s="672"/>
      <c r="BO5732" s="612"/>
      <c r="BY5732" s="669"/>
      <c r="CA5732" s="669"/>
    </row>
    <row r="5733" spans="3:79" s="610" customFormat="1">
      <c r="C5733" s="611"/>
      <c r="D5733" s="612"/>
      <c r="E5733" s="613"/>
      <c r="F5733" s="614"/>
      <c r="J5733" s="612"/>
      <c r="N5733" s="668"/>
      <c r="P5733" s="618"/>
      <c r="Q5733" s="618"/>
      <c r="R5733" s="618"/>
      <c r="S5733" s="618"/>
      <c r="T5733" s="618"/>
      <c r="U5733" s="618"/>
      <c r="V5733" s="618"/>
      <c r="W5733" s="618"/>
      <c r="X5733" s="618"/>
      <c r="Y5733" s="618"/>
      <c r="Z5733" s="618"/>
      <c r="AC5733" s="619"/>
      <c r="AD5733" s="620"/>
      <c r="AJ5733" s="668"/>
      <c r="AO5733" s="612"/>
      <c r="AP5733" s="612"/>
      <c r="AY5733" s="623"/>
      <c r="BD5733" s="611"/>
      <c r="BG5733" s="624"/>
      <c r="BH5733" s="625"/>
      <c r="BI5733" s="672"/>
      <c r="BO5733" s="612"/>
      <c r="BY5733" s="669"/>
      <c r="CA5733" s="669"/>
    </row>
    <row r="5734" spans="3:79" s="610" customFormat="1">
      <c r="C5734" s="611"/>
      <c r="D5734" s="612"/>
      <c r="E5734" s="613"/>
      <c r="F5734" s="614"/>
      <c r="J5734" s="612"/>
      <c r="N5734" s="668"/>
      <c r="P5734" s="618"/>
      <c r="Q5734" s="618"/>
      <c r="R5734" s="618"/>
      <c r="S5734" s="618"/>
      <c r="T5734" s="618"/>
      <c r="U5734" s="618"/>
      <c r="V5734" s="618"/>
      <c r="W5734" s="618"/>
      <c r="X5734" s="618"/>
      <c r="Y5734" s="618"/>
      <c r="Z5734" s="618"/>
      <c r="AC5734" s="619"/>
      <c r="AD5734" s="620"/>
      <c r="AJ5734" s="668"/>
      <c r="AO5734" s="612"/>
      <c r="AP5734" s="612"/>
      <c r="AY5734" s="623"/>
      <c r="BD5734" s="611"/>
      <c r="BG5734" s="624"/>
      <c r="BH5734" s="625"/>
      <c r="BI5734" s="672"/>
      <c r="BO5734" s="612"/>
      <c r="BY5734" s="669"/>
      <c r="CA5734" s="669"/>
    </row>
    <row r="5735" spans="3:79" s="610" customFormat="1">
      <c r="C5735" s="611"/>
      <c r="D5735" s="612"/>
      <c r="E5735" s="613"/>
      <c r="F5735" s="614"/>
      <c r="J5735" s="612"/>
      <c r="N5735" s="668"/>
      <c r="P5735" s="618"/>
      <c r="Q5735" s="618"/>
      <c r="R5735" s="618"/>
      <c r="S5735" s="618"/>
      <c r="T5735" s="618"/>
      <c r="U5735" s="618"/>
      <c r="V5735" s="618"/>
      <c r="W5735" s="618"/>
      <c r="X5735" s="618"/>
      <c r="Y5735" s="618"/>
      <c r="Z5735" s="618"/>
      <c r="AC5735" s="619"/>
      <c r="AD5735" s="620"/>
      <c r="AJ5735" s="668"/>
      <c r="AO5735" s="612"/>
      <c r="AP5735" s="612"/>
      <c r="AY5735" s="623"/>
      <c r="BD5735" s="611"/>
      <c r="BG5735" s="624"/>
      <c r="BH5735" s="625"/>
      <c r="BI5735" s="672"/>
      <c r="BO5735" s="612"/>
      <c r="BY5735" s="669"/>
      <c r="CA5735" s="669"/>
    </row>
    <row r="5736" spans="3:79" s="610" customFormat="1">
      <c r="C5736" s="611"/>
      <c r="D5736" s="612"/>
      <c r="E5736" s="613"/>
      <c r="F5736" s="614"/>
      <c r="J5736" s="612"/>
      <c r="N5736" s="668"/>
      <c r="P5736" s="618"/>
      <c r="Q5736" s="618"/>
      <c r="R5736" s="618"/>
      <c r="S5736" s="618"/>
      <c r="T5736" s="618"/>
      <c r="U5736" s="618"/>
      <c r="V5736" s="618"/>
      <c r="W5736" s="618"/>
      <c r="X5736" s="618"/>
      <c r="Y5736" s="618"/>
      <c r="Z5736" s="618"/>
      <c r="AC5736" s="619"/>
      <c r="AD5736" s="620"/>
      <c r="AJ5736" s="668"/>
      <c r="AO5736" s="612"/>
      <c r="AP5736" s="612"/>
      <c r="AY5736" s="623"/>
      <c r="BD5736" s="611"/>
      <c r="BG5736" s="624"/>
      <c r="BH5736" s="625"/>
      <c r="BI5736" s="672"/>
      <c r="BO5736" s="612"/>
      <c r="BY5736" s="669"/>
      <c r="CA5736" s="669"/>
    </row>
    <row r="5737" spans="3:79" s="610" customFormat="1">
      <c r="C5737" s="611"/>
      <c r="D5737" s="612"/>
      <c r="E5737" s="613"/>
      <c r="F5737" s="614"/>
      <c r="J5737" s="612"/>
      <c r="N5737" s="668"/>
      <c r="P5737" s="618"/>
      <c r="Q5737" s="618"/>
      <c r="R5737" s="618"/>
      <c r="S5737" s="618"/>
      <c r="T5737" s="618"/>
      <c r="U5737" s="618"/>
      <c r="V5737" s="618"/>
      <c r="W5737" s="618"/>
      <c r="X5737" s="618"/>
      <c r="Y5737" s="618"/>
      <c r="Z5737" s="618"/>
      <c r="AC5737" s="619"/>
      <c r="AD5737" s="620"/>
      <c r="AJ5737" s="668"/>
      <c r="AO5737" s="612"/>
      <c r="AP5737" s="612"/>
      <c r="AY5737" s="623"/>
      <c r="BD5737" s="611"/>
      <c r="BG5737" s="624"/>
      <c r="BH5737" s="625"/>
      <c r="BI5737" s="672"/>
      <c r="BO5737" s="612"/>
      <c r="BY5737" s="669"/>
      <c r="CA5737" s="669"/>
    </row>
    <row r="5738" spans="3:79" s="610" customFormat="1">
      <c r="C5738" s="611"/>
      <c r="D5738" s="612"/>
      <c r="E5738" s="613"/>
      <c r="F5738" s="614"/>
      <c r="J5738" s="612"/>
      <c r="N5738" s="668"/>
      <c r="P5738" s="618"/>
      <c r="Q5738" s="618"/>
      <c r="R5738" s="618"/>
      <c r="S5738" s="618"/>
      <c r="T5738" s="618"/>
      <c r="U5738" s="618"/>
      <c r="V5738" s="618"/>
      <c r="W5738" s="618"/>
      <c r="X5738" s="618"/>
      <c r="Y5738" s="618"/>
      <c r="Z5738" s="618"/>
      <c r="AC5738" s="619"/>
      <c r="AD5738" s="620"/>
      <c r="AJ5738" s="668"/>
      <c r="AO5738" s="612"/>
      <c r="AP5738" s="612"/>
      <c r="AY5738" s="623"/>
      <c r="BD5738" s="611"/>
      <c r="BG5738" s="624"/>
      <c r="BH5738" s="625"/>
      <c r="BI5738" s="672"/>
      <c r="BO5738" s="612"/>
      <c r="BY5738" s="669"/>
      <c r="CA5738" s="669"/>
    </row>
    <row r="5739" spans="3:79" s="610" customFormat="1">
      <c r="C5739" s="611"/>
      <c r="D5739" s="612"/>
      <c r="E5739" s="613"/>
      <c r="F5739" s="614"/>
      <c r="J5739" s="612"/>
      <c r="N5739" s="668"/>
      <c r="P5739" s="618"/>
      <c r="Q5739" s="618"/>
      <c r="R5739" s="618"/>
      <c r="S5739" s="618"/>
      <c r="T5739" s="618"/>
      <c r="U5739" s="618"/>
      <c r="V5739" s="618"/>
      <c r="W5739" s="618"/>
      <c r="X5739" s="618"/>
      <c r="Y5739" s="618"/>
      <c r="Z5739" s="618"/>
      <c r="AC5739" s="619"/>
      <c r="AD5739" s="620"/>
      <c r="AJ5739" s="668"/>
      <c r="AO5739" s="612"/>
      <c r="AP5739" s="612"/>
      <c r="AY5739" s="623"/>
      <c r="BD5739" s="611"/>
      <c r="BG5739" s="624"/>
      <c r="BH5739" s="625"/>
      <c r="BI5739" s="672"/>
      <c r="BO5739" s="612"/>
      <c r="BY5739" s="669"/>
      <c r="CA5739" s="669"/>
    </row>
    <row r="5740" spans="3:79" s="610" customFormat="1">
      <c r="C5740" s="611"/>
      <c r="D5740" s="612"/>
      <c r="E5740" s="613"/>
      <c r="F5740" s="614"/>
      <c r="J5740" s="612"/>
      <c r="N5740" s="668"/>
      <c r="P5740" s="618"/>
      <c r="Q5740" s="618"/>
      <c r="R5740" s="618"/>
      <c r="S5740" s="618"/>
      <c r="T5740" s="618"/>
      <c r="U5740" s="618"/>
      <c r="V5740" s="618"/>
      <c r="W5740" s="618"/>
      <c r="X5740" s="618"/>
      <c r="Y5740" s="618"/>
      <c r="Z5740" s="618"/>
      <c r="AC5740" s="619"/>
      <c r="AD5740" s="620"/>
      <c r="AJ5740" s="668"/>
      <c r="AO5740" s="612"/>
      <c r="AP5740" s="612"/>
      <c r="AY5740" s="623"/>
      <c r="BD5740" s="611"/>
      <c r="BG5740" s="624"/>
      <c r="BH5740" s="625"/>
      <c r="BI5740" s="672"/>
      <c r="BO5740" s="612"/>
      <c r="BY5740" s="669"/>
      <c r="CA5740" s="669"/>
    </row>
    <row r="5741" spans="3:79" s="610" customFormat="1">
      <c r="C5741" s="611"/>
      <c r="D5741" s="612"/>
      <c r="E5741" s="613"/>
      <c r="F5741" s="614"/>
      <c r="J5741" s="612"/>
      <c r="N5741" s="668"/>
      <c r="P5741" s="618"/>
      <c r="Q5741" s="618"/>
      <c r="R5741" s="618"/>
      <c r="S5741" s="618"/>
      <c r="T5741" s="618"/>
      <c r="U5741" s="618"/>
      <c r="V5741" s="618"/>
      <c r="W5741" s="618"/>
      <c r="X5741" s="618"/>
      <c r="Y5741" s="618"/>
      <c r="Z5741" s="618"/>
      <c r="AC5741" s="619"/>
      <c r="AD5741" s="620"/>
      <c r="AJ5741" s="668"/>
      <c r="AO5741" s="612"/>
      <c r="AP5741" s="612"/>
      <c r="AY5741" s="623"/>
      <c r="BD5741" s="611"/>
      <c r="BG5741" s="624"/>
      <c r="BH5741" s="625"/>
      <c r="BI5741" s="672"/>
      <c r="BO5741" s="612"/>
      <c r="BY5741" s="669"/>
      <c r="CA5741" s="669"/>
    </row>
    <row r="5742" spans="3:79" s="610" customFormat="1">
      <c r="C5742" s="611"/>
      <c r="D5742" s="612"/>
      <c r="E5742" s="613"/>
      <c r="F5742" s="614"/>
      <c r="J5742" s="612"/>
      <c r="N5742" s="668"/>
      <c r="P5742" s="618"/>
      <c r="Q5742" s="618"/>
      <c r="R5742" s="618"/>
      <c r="S5742" s="618"/>
      <c r="T5742" s="618"/>
      <c r="U5742" s="618"/>
      <c r="V5742" s="618"/>
      <c r="W5742" s="618"/>
      <c r="X5742" s="618"/>
      <c r="Y5742" s="618"/>
      <c r="Z5742" s="618"/>
      <c r="AC5742" s="619"/>
      <c r="AD5742" s="620"/>
      <c r="AJ5742" s="668"/>
      <c r="AO5742" s="612"/>
      <c r="AP5742" s="612"/>
      <c r="AY5742" s="623"/>
      <c r="BD5742" s="611"/>
      <c r="BG5742" s="624"/>
      <c r="BH5742" s="625"/>
      <c r="BI5742" s="672"/>
      <c r="BO5742" s="612"/>
      <c r="BY5742" s="669"/>
      <c r="CA5742" s="669"/>
    </row>
    <row r="5743" spans="3:79" s="610" customFormat="1">
      <c r="C5743" s="611"/>
      <c r="D5743" s="612"/>
      <c r="E5743" s="613"/>
      <c r="F5743" s="614"/>
      <c r="J5743" s="612"/>
      <c r="N5743" s="668"/>
      <c r="P5743" s="618"/>
      <c r="Q5743" s="618"/>
      <c r="R5743" s="618"/>
      <c r="S5743" s="618"/>
      <c r="T5743" s="618"/>
      <c r="U5743" s="618"/>
      <c r="V5743" s="618"/>
      <c r="W5743" s="618"/>
      <c r="X5743" s="618"/>
      <c r="Y5743" s="618"/>
      <c r="Z5743" s="618"/>
      <c r="AC5743" s="619"/>
      <c r="AD5743" s="620"/>
      <c r="AJ5743" s="668"/>
      <c r="AO5743" s="612"/>
      <c r="AP5743" s="612"/>
      <c r="AY5743" s="623"/>
      <c r="BD5743" s="611"/>
      <c r="BG5743" s="624"/>
      <c r="BH5743" s="625"/>
      <c r="BI5743" s="672"/>
      <c r="BO5743" s="612"/>
      <c r="BY5743" s="669"/>
      <c r="CA5743" s="669"/>
    </row>
    <row r="5744" spans="3:79" s="610" customFormat="1">
      <c r="C5744" s="611"/>
      <c r="D5744" s="612"/>
      <c r="E5744" s="613"/>
      <c r="F5744" s="614"/>
      <c r="J5744" s="612"/>
      <c r="N5744" s="668"/>
      <c r="P5744" s="618"/>
      <c r="Q5744" s="618"/>
      <c r="R5744" s="618"/>
      <c r="S5744" s="618"/>
      <c r="T5744" s="618"/>
      <c r="U5744" s="618"/>
      <c r="V5744" s="618"/>
      <c r="W5744" s="618"/>
      <c r="X5744" s="618"/>
      <c r="Y5744" s="618"/>
      <c r="Z5744" s="618"/>
      <c r="AC5744" s="619"/>
      <c r="AD5744" s="620"/>
      <c r="AJ5744" s="668"/>
      <c r="AO5744" s="612"/>
      <c r="AP5744" s="612"/>
      <c r="AY5744" s="623"/>
      <c r="BD5744" s="611"/>
      <c r="BG5744" s="624"/>
      <c r="BH5744" s="625"/>
      <c r="BI5744" s="672"/>
      <c r="BO5744" s="612"/>
      <c r="BY5744" s="669"/>
      <c r="CA5744" s="669"/>
    </row>
    <row r="5745" spans="3:79" s="610" customFormat="1">
      <c r="C5745" s="611"/>
      <c r="D5745" s="612"/>
      <c r="E5745" s="613"/>
      <c r="F5745" s="614"/>
      <c r="J5745" s="612"/>
      <c r="N5745" s="668"/>
      <c r="P5745" s="618"/>
      <c r="Q5745" s="618"/>
      <c r="R5745" s="618"/>
      <c r="S5745" s="618"/>
      <c r="T5745" s="618"/>
      <c r="U5745" s="618"/>
      <c r="V5745" s="618"/>
      <c r="W5745" s="618"/>
      <c r="X5745" s="618"/>
      <c r="Y5745" s="618"/>
      <c r="Z5745" s="618"/>
      <c r="AC5745" s="619"/>
      <c r="AD5745" s="620"/>
      <c r="AJ5745" s="668"/>
      <c r="AO5745" s="612"/>
      <c r="AP5745" s="612"/>
      <c r="AY5745" s="623"/>
      <c r="BD5745" s="611"/>
      <c r="BG5745" s="624"/>
      <c r="BH5745" s="625"/>
      <c r="BI5745" s="672"/>
      <c r="BO5745" s="612"/>
      <c r="BY5745" s="669"/>
      <c r="CA5745" s="669"/>
    </row>
    <row r="5746" spans="3:79" s="610" customFormat="1">
      <c r="C5746" s="611"/>
      <c r="D5746" s="612"/>
      <c r="E5746" s="613"/>
      <c r="F5746" s="614"/>
      <c r="J5746" s="612"/>
      <c r="N5746" s="668"/>
      <c r="P5746" s="618"/>
      <c r="Q5746" s="618"/>
      <c r="R5746" s="618"/>
      <c r="S5746" s="618"/>
      <c r="T5746" s="618"/>
      <c r="U5746" s="618"/>
      <c r="V5746" s="618"/>
      <c r="W5746" s="618"/>
      <c r="X5746" s="618"/>
      <c r="Y5746" s="618"/>
      <c r="Z5746" s="618"/>
      <c r="AC5746" s="619"/>
      <c r="AD5746" s="620"/>
      <c r="AJ5746" s="668"/>
      <c r="AO5746" s="612"/>
      <c r="AP5746" s="612"/>
      <c r="AY5746" s="623"/>
      <c r="BD5746" s="611"/>
      <c r="BG5746" s="624"/>
      <c r="BH5746" s="625"/>
      <c r="BI5746" s="672"/>
      <c r="BO5746" s="612"/>
      <c r="BY5746" s="669"/>
      <c r="CA5746" s="669"/>
    </row>
    <row r="5747" spans="3:79" s="610" customFormat="1">
      <c r="C5747" s="611"/>
      <c r="D5747" s="612"/>
      <c r="E5747" s="613"/>
      <c r="F5747" s="614"/>
      <c r="J5747" s="612"/>
      <c r="N5747" s="668"/>
      <c r="P5747" s="618"/>
      <c r="Q5747" s="618"/>
      <c r="R5747" s="618"/>
      <c r="S5747" s="618"/>
      <c r="T5747" s="618"/>
      <c r="U5747" s="618"/>
      <c r="V5747" s="618"/>
      <c r="W5747" s="618"/>
      <c r="X5747" s="618"/>
      <c r="Y5747" s="618"/>
      <c r="Z5747" s="618"/>
      <c r="AC5747" s="619"/>
      <c r="AD5747" s="620"/>
      <c r="AJ5747" s="668"/>
      <c r="AO5747" s="612"/>
      <c r="AP5747" s="612"/>
      <c r="AY5747" s="623"/>
      <c r="BD5747" s="611"/>
      <c r="BG5747" s="624"/>
      <c r="BH5747" s="625"/>
      <c r="BI5747" s="672"/>
      <c r="BO5747" s="612"/>
      <c r="BY5747" s="669"/>
      <c r="CA5747" s="669"/>
    </row>
    <row r="5748" spans="3:79" s="610" customFormat="1">
      <c r="C5748" s="611"/>
      <c r="D5748" s="612"/>
      <c r="E5748" s="613"/>
      <c r="F5748" s="614"/>
      <c r="J5748" s="612"/>
      <c r="N5748" s="668"/>
      <c r="P5748" s="618"/>
      <c r="Q5748" s="618"/>
      <c r="R5748" s="618"/>
      <c r="S5748" s="618"/>
      <c r="T5748" s="618"/>
      <c r="U5748" s="618"/>
      <c r="V5748" s="618"/>
      <c r="W5748" s="618"/>
      <c r="X5748" s="618"/>
      <c r="Y5748" s="618"/>
      <c r="Z5748" s="618"/>
      <c r="AC5748" s="619"/>
      <c r="AD5748" s="620"/>
      <c r="AJ5748" s="668"/>
      <c r="AO5748" s="612"/>
      <c r="AP5748" s="612"/>
      <c r="AY5748" s="623"/>
      <c r="BD5748" s="611"/>
      <c r="BG5748" s="624"/>
      <c r="BH5748" s="625"/>
      <c r="BI5748" s="672"/>
      <c r="BO5748" s="612"/>
      <c r="BY5748" s="669"/>
      <c r="CA5748" s="669"/>
    </row>
    <row r="5749" spans="3:79" s="610" customFormat="1">
      <c r="C5749" s="611"/>
      <c r="D5749" s="612"/>
      <c r="E5749" s="613"/>
      <c r="F5749" s="614"/>
      <c r="J5749" s="612"/>
      <c r="N5749" s="668"/>
      <c r="P5749" s="618"/>
      <c r="Q5749" s="618"/>
      <c r="R5749" s="618"/>
      <c r="S5749" s="618"/>
      <c r="T5749" s="618"/>
      <c r="U5749" s="618"/>
      <c r="V5749" s="618"/>
      <c r="W5749" s="618"/>
      <c r="X5749" s="618"/>
      <c r="Y5749" s="618"/>
      <c r="Z5749" s="618"/>
      <c r="AC5749" s="619"/>
      <c r="AD5749" s="620"/>
      <c r="AJ5749" s="668"/>
      <c r="AO5749" s="612"/>
      <c r="AP5749" s="612"/>
      <c r="AY5749" s="623"/>
      <c r="BD5749" s="611"/>
      <c r="BG5749" s="624"/>
      <c r="BH5749" s="625"/>
      <c r="BI5749" s="672"/>
      <c r="BO5749" s="612"/>
      <c r="BY5749" s="669"/>
      <c r="CA5749" s="669"/>
    </row>
    <row r="5750" spans="3:79" s="610" customFormat="1">
      <c r="C5750" s="611"/>
      <c r="D5750" s="612"/>
      <c r="E5750" s="613"/>
      <c r="F5750" s="614"/>
      <c r="J5750" s="612"/>
      <c r="N5750" s="668"/>
      <c r="P5750" s="618"/>
      <c r="Q5750" s="618"/>
      <c r="R5750" s="618"/>
      <c r="S5750" s="618"/>
      <c r="T5750" s="618"/>
      <c r="U5750" s="618"/>
      <c r="V5750" s="618"/>
      <c r="W5750" s="618"/>
      <c r="X5750" s="618"/>
      <c r="Y5750" s="618"/>
      <c r="Z5750" s="618"/>
      <c r="AC5750" s="619"/>
      <c r="AD5750" s="620"/>
      <c r="AJ5750" s="668"/>
      <c r="AO5750" s="612"/>
      <c r="AP5750" s="612"/>
      <c r="AY5750" s="623"/>
      <c r="BD5750" s="611"/>
      <c r="BG5750" s="624"/>
      <c r="BH5750" s="625"/>
      <c r="BI5750" s="672"/>
      <c r="BO5750" s="612"/>
      <c r="BY5750" s="669"/>
      <c r="CA5750" s="669"/>
    </row>
    <row r="5751" spans="3:79" s="610" customFormat="1">
      <c r="C5751" s="611"/>
      <c r="D5751" s="612"/>
      <c r="E5751" s="613"/>
      <c r="F5751" s="614"/>
      <c r="J5751" s="612"/>
      <c r="N5751" s="668"/>
      <c r="P5751" s="618"/>
      <c r="Q5751" s="618"/>
      <c r="R5751" s="618"/>
      <c r="S5751" s="618"/>
      <c r="T5751" s="618"/>
      <c r="U5751" s="618"/>
      <c r="V5751" s="618"/>
      <c r="W5751" s="618"/>
      <c r="X5751" s="618"/>
      <c r="Y5751" s="618"/>
      <c r="Z5751" s="618"/>
      <c r="AC5751" s="619"/>
      <c r="AD5751" s="620"/>
      <c r="AJ5751" s="668"/>
      <c r="AO5751" s="612"/>
      <c r="AP5751" s="612"/>
      <c r="AY5751" s="623"/>
      <c r="BD5751" s="611"/>
      <c r="BG5751" s="624"/>
      <c r="BH5751" s="625"/>
      <c r="BI5751" s="672"/>
      <c r="BO5751" s="612"/>
      <c r="BY5751" s="669"/>
      <c r="CA5751" s="669"/>
    </row>
    <row r="5752" spans="3:79" s="610" customFormat="1">
      <c r="C5752" s="611"/>
      <c r="D5752" s="612"/>
      <c r="E5752" s="613"/>
      <c r="F5752" s="614"/>
      <c r="J5752" s="612"/>
      <c r="N5752" s="668"/>
      <c r="P5752" s="618"/>
      <c r="Q5752" s="618"/>
      <c r="R5752" s="618"/>
      <c r="S5752" s="618"/>
      <c r="T5752" s="618"/>
      <c r="U5752" s="618"/>
      <c r="V5752" s="618"/>
      <c r="W5752" s="618"/>
      <c r="X5752" s="618"/>
      <c r="Y5752" s="618"/>
      <c r="Z5752" s="618"/>
      <c r="AC5752" s="619"/>
      <c r="AD5752" s="620"/>
      <c r="AJ5752" s="668"/>
      <c r="AO5752" s="612"/>
      <c r="AP5752" s="612"/>
      <c r="AY5752" s="623"/>
      <c r="BD5752" s="611"/>
      <c r="BG5752" s="624"/>
      <c r="BH5752" s="625"/>
      <c r="BI5752" s="672"/>
      <c r="BO5752" s="612"/>
      <c r="BY5752" s="669"/>
      <c r="CA5752" s="669"/>
    </row>
    <row r="5753" spans="3:79" s="610" customFormat="1">
      <c r="C5753" s="611"/>
      <c r="D5753" s="612"/>
      <c r="E5753" s="613"/>
      <c r="F5753" s="614"/>
      <c r="J5753" s="612"/>
      <c r="N5753" s="668"/>
      <c r="P5753" s="618"/>
      <c r="Q5753" s="618"/>
      <c r="R5753" s="618"/>
      <c r="S5753" s="618"/>
      <c r="T5753" s="618"/>
      <c r="U5753" s="618"/>
      <c r="V5753" s="618"/>
      <c r="W5753" s="618"/>
      <c r="X5753" s="618"/>
      <c r="Y5753" s="618"/>
      <c r="Z5753" s="618"/>
      <c r="AC5753" s="619"/>
      <c r="AD5753" s="620"/>
      <c r="AJ5753" s="668"/>
      <c r="AO5753" s="612"/>
      <c r="AP5753" s="612"/>
      <c r="AY5753" s="623"/>
      <c r="BD5753" s="611"/>
      <c r="BG5753" s="624"/>
      <c r="BH5753" s="625"/>
      <c r="BI5753" s="672"/>
      <c r="BO5753" s="612"/>
      <c r="BY5753" s="669"/>
      <c r="CA5753" s="669"/>
    </row>
    <row r="5754" spans="3:79" s="610" customFormat="1">
      <c r="C5754" s="611"/>
      <c r="D5754" s="612"/>
      <c r="E5754" s="613"/>
      <c r="F5754" s="614"/>
      <c r="J5754" s="612"/>
      <c r="N5754" s="668"/>
      <c r="P5754" s="618"/>
      <c r="Q5754" s="618"/>
      <c r="R5754" s="618"/>
      <c r="S5754" s="618"/>
      <c r="T5754" s="618"/>
      <c r="U5754" s="618"/>
      <c r="V5754" s="618"/>
      <c r="W5754" s="618"/>
      <c r="X5754" s="618"/>
      <c r="Y5754" s="618"/>
      <c r="Z5754" s="618"/>
      <c r="AC5754" s="619"/>
      <c r="AD5754" s="620"/>
      <c r="AJ5754" s="668"/>
      <c r="AO5754" s="612"/>
      <c r="AP5754" s="612"/>
      <c r="AY5754" s="623"/>
      <c r="BD5754" s="611"/>
      <c r="BG5754" s="624"/>
      <c r="BH5754" s="625"/>
      <c r="BI5754" s="672"/>
      <c r="BO5754" s="612"/>
      <c r="BY5754" s="669"/>
      <c r="CA5754" s="669"/>
    </row>
    <row r="5755" spans="3:79" s="610" customFormat="1">
      <c r="C5755" s="611"/>
      <c r="D5755" s="612"/>
      <c r="E5755" s="613"/>
      <c r="F5755" s="614"/>
      <c r="J5755" s="612"/>
      <c r="N5755" s="668"/>
      <c r="P5755" s="618"/>
      <c r="Q5755" s="618"/>
      <c r="R5755" s="618"/>
      <c r="S5755" s="618"/>
      <c r="T5755" s="618"/>
      <c r="U5755" s="618"/>
      <c r="V5755" s="618"/>
      <c r="W5755" s="618"/>
      <c r="X5755" s="618"/>
      <c r="Y5755" s="618"/>
      <c r="Z5755" s="618"/>
      <c r="AC5755" s="619"/>
      <c r="AD5755" s="620"/>
      <c r="AJ5755" s="668"/>
      <c r="AO5755" s="612"/>
      <c r="AP5755" s="612"/>
      <c r="AY5755" s="623"/>
      <c r="BD5755" s="611"/>
      <c r="BG5755" s="624"/>
      <c r="BH5755" s="625"/>
      <c r="BI5755" s="672"/>
      <c r="BO5755" s="612"/>
      <c r="BY5755" s="669"/>
      <c r="CA5755" s="669"/>
    </row>
    <row r="5756" spans="3:79" s="610" customFormat="1">
      <c r="C5756" s="611"/>
      <c r="D5756" s="612"/>
      <c r="E5756" s="613"/>
      <c r="F5756" s="614"/>
      <c r="J5756" s="612"/>
      <c r="N5756" s="668"/>
      <c r="P5756" s="618"/>
      <c r="Q5756" s="618"/>
      <c r="R5756" s="618"/>
      <c r="S5756" s="618"/>
      <c r="T5756" s="618"/>
      <c r="U5756" s="618"/>
      <c r="V5756" s="618"/>
      <c r="W5756" s="618"/>
      <c r="X5756" s="618"/>
      <c r="Y5756" s="618"/>
      <c r="Z5756" s="618"/>
      <c r="AC5756" s="619"/>
      <c r="AD5756" s="620"/>
      <c r="AJ5756" s="668"/>
      <c r="AO5756" s="612"/>
      <c r="AP5756" s="612"/>
      <c r="AY5756" s="623"/>
      <c r="BD5756" s="611"/>
      <c r="BG5756" s="624"/>
      <c r="BH5756" s="625"/>
      <c r="BI5756" s="672"/>
      <c r="BO5756" s="612"/>
      <c r="BY5756" s="669"/>
      <c r="CA5756" s="669"/>
    </row>
    <row r="5757" spans="3:79" s="610" customFormat="1">
      <c r="C5757" s="611"/>
      <c r="D5757" s="612"/>
      <c r="E5757" s="613"/>
      <c r="F5757" s="614"/>
      <c r="J5757" s="612"/>
      <c r="N5757" s="668"/>
      <c r="P5757" s="618"/>
      <c r="Q5757" s="618"/>
      <c r="R5757" s="618"/>
      <c r="S5757" s="618"/>
      <c r="T5757" s="618"/>
      <c r="U5757" s="618"/>
      <c r="V5757" s="618"/>
      <c r="W5757" s="618"/>
      <c r="X5757" s="618"/>
      <c r="Y5757" s="618"/>
      <c r="Z5757" s="618"/>
      <c r="AC5757" s="619"/>
      <c r="AD5757" s="620"/>
      <c r="AJ5757" s="668"/>
      <c r="AO5757" s="612"/>
      <c r="AP5757" s="612"/>
      <c r="AY5757" s="623"/>
      <c r="BD5757" s="611"/>
      <c r="BG5757" s="624"/>
      <c r="BH5757" s="625"/>
      <c r="BI5757" s="672"/>
      <c r="BO5757" s="612"/>
      <c r="BY5757" s="669"/>
      <c r="CA5757" s="669"/>
    </row>
    <row r="5758" spans="3:79" s="610" customFormat="1">
      <c r="C5758" s="611"/>
      <c r="D5758" s="612"/>
      <c r="E5758" s="613"/>
      <c r="F5758" s="614"/>
      <c r="J5758" s="612"/>
      <c r="N5758" s="668"/>
      <c r="P5758" s="618"/>
      <c r="Q5758" s="618"/>
      <c r="R5758" s="618"/>
      <c r="S5758" s="618"/>
      <c r="T5758" s="618"/>
      <c r="U5758" s="618"/>
      <c r="V5758" s="618"/>
      <c r="W5758" s="618"/>
      <c r="X5758" s="618"/>
      <c r="Y5758" s="618"/>
      <c r="Z5758" s="618"/>
      <c r="AC5758" s="619"/>
      <c r="AD5758" s="620"/>
      <c r="AJ5758" s="668"/>
      <c r="AO5758" s="612"/>
      <c r="AP5758" s="612"/>
      <c r="AY5758" s="623"/>
      <c r="BD5758" s="611"/>
      <c r="BG5758" s="624"/>
      <c r="BH5758" s="625"/>
      <c r="BI5758" s="672"/>
      <c r="BO5758" s="612"/>
      <c r="BY5758" s="669"/>
      <c r="CA5758" s="669"/>
    </row>
    <row r="5759" spans="3:79" s="610" customFormat="1">
      <c r="C5759" s="611"/>
      <c r="D5759" s="612"/>
      <c r="E5759" s="613"/>
      <c r="F5759" s="614"/>
      <c r="J5759" s="612"/>
      <c r="N5759" s="668"/>
      <c r="P5759" s="618"/>
      <c r="Q5759" s="618"/>
      <c r="R5759" s="618"/>
      <c r="S5759" s="618"/>
      <c r="T5759" s="618"/>
      <c r="U5759" s="618"/>
      <c r="V5759" s="618"/>
      <c r="W5759" s="618"/>
      <c r="X5759" s="618"/>
      <c r="Y5759" s="618"/>
      <c r="Z5759" s="618"/>
      <c r="AC5759" s="619"/>
      <c r="AD5759" s="620"/>
      <c r="AJ5759" s="668"/>
      <c r="AO5759" s="612"/>
      <c r="AP5759" s="612"/>
      <c r="AY5759" s="623"/>
      <c r="BD5759" s="611"/>
      <c r="BG5759" s="624"/>
      <c r="BH5759" s="625"/>
      <c r="BI5759" s="672"/>
      <c r="BO5759" s="612"/>
      <c r="BY5759" s="669"/>
      <c r="CA5759" s="669"/>
    </row>
    <row r="5760" spans="3:79" s="610" customFormat="1">
      <c r="C5760" s="611"/>
      <c r="D5760" s="612"/>
      <c r="E5760" s="613"/>
      <c r="F5760" s="614"/>
      <c r="J5760" s="612"/>
      <c r="N5760" s="668"/>
      <c r="P5760" s="618"/>
      <c r="Q5760" s="618"/>
      <c r="R5760" s="618"/>
      <c r="S5760" s="618"/>
      <c r="T5760" s="618"/>
      <c r="U5760" s="618"/>
      <c r="V5760" s="618"/>
      <c r="W5760" s="618"/>
      <c r="X5760" s="618"/>
      <c r="Y5760" s="618"/>
      <c r="Z5760" s="618"/>
      <c r="AC5760" s="619"/>
      <c r="AD5760" s="620"/>
      <c r="AJ5760" s="668"/>
      <c r="AO5760" s="612"/>
      <c r="AP5760" s="612"/>
      <c r="AY5760" s="623"/>
      <c r="BD5760" s="611"/>
      <c r="BG5760" s="624"/>
      <c r="BH5760" s="625"/>
      <c r="BI5760" s="672"/>
      <c r="BO5760" s="612"/>
      <c r="BY5760" s="669"/>
      <c r="CA5760" s="669"/>
    </row>
    <row r="5761" spans="3:79" s="610" customFormat="1">
      <c r="C5761" s="611"/>
      <c r="D5761" s="612"/>
      <c r="E5761" s="613"/>
      <c r="F5761" s="614"/>
      <c r="J5761" s="612"/>
      <c r="N5761" s="668"/>
      <c r="P5761" s="618"/>
      <c r="Q5761" s="618"/>
      <c r="R5761" s="618"/>
      <c r="S5761" s="618"/>
      <c r="T5761" s="618"/>
      <c r="U5761" s="618"/>
      <c r="V5761" s="618"/>
      <c r="W5761" s="618"/>
      <c r="X5761" s="618"/>
      <c r="Y5761" s="618"/>
      <c r="Z5761" s="618"/>
      <c r="AC5761" s="619"/>
      <c r="AD5761" s="620"/>
      <c r="AJ5761" s="668"/>
      <c r="AO5761" s="612"/>
      <c r="AP5761" s="612"/>
      <c r="AY5761" s="623"/>
      <c r="BD5761" s="611"/>
      <c r="BG5761" s="624"/>
      <c r="BH5761" s="625"/>
      <c r="BI5761" s="672"/>
      <c r="BO5761" s="612"/>
      <c r="BY5761" s="669"/>
      <c r="CA5761" s="669"/>
    </row>
    <row r="5762" spans="3:79" s="610" customFormat="1">
      <c r="C5762" s="611"/>
      <c r="D5762" s="612"/>
      <c r="E5762" s="613"/>
      <c r="F5762" s="614"/>
      <c r="J5762" s="612"/>
      <c r="N5762" s="668"/>
      <c r="P5762" s="618"/>
      <c r="Q5762" s="618"/>
      <c r="R5762" s="618"/>
      <c r="S5762" s="618"/>
      <c r="T5762" s="618"/>
      <c r="U5762" s="618"/>
      <c r="V5762" s="618"/>
      <c r="W5762" s="618"/>
      <c r="X5762" s="618"/>
      <c r="Y5762" s="618"/>
      <c r="Z5762" s="618"/>
      <c r="AC5762" s="619"/>
      <c r="AD5762" s="620"/>
      <c r="AJ5762" s="668"/>
      <c r="AO5762" s="612"/>
      <c r="AP5762" s="612"/>
      <c r="AY5762" s="623"/>
      <c r="BD5762" s="611"/>
      <c r="BG5762" s="624"/>
      <c r="BH5762" s="625"/>
      <c r="BI5762" s="672"/>
      <c r="BO5762" s="612"/>
      <c r="BY5762" s="669"/>
      <c r="CA5762" s="669"/>
    </row>
    <row r="5763" spans="3:79" s="610" customFormat="1">
      <c r="C5763" s="611"/>
      <c r="D5763" s="612"/>
      <c r="E5763" s="613"/>
      <c r="F5763" s="614"/>
      <c r="J5763" s="612"/>
      <c r="N5763" s="668"/>
      <c r="P5763" s="618"/>
      <c r="Q5763" s="618"/>
      <c r="R5763" s="618"/>
      <c r="S5763" s="618"/>
      <c r="T5763" s="618"/>
      <c r="U5763" s="618"/>
      <c r="V5763" s="618"/>
      <c r="W5763" s="618"/>
      <c r="X5763" s="618"/>
      <c r="Y5763" s="618"/>
      <c r="Z5763" s="618"/>
      <c r="AC5763" s="619"/>
      <c r="AD5763" s="620"/>
      <c r="AJ5763" s="668"/>
      <c r="AO5763" s="612"/>
      <c r="AP5763" s="612"/>
      <c r="AY5763" s="623"/>
      <c r="BD5763" s="611"/>
      <c r="BG5763" s="624"/>
      <c r="BH5763" s="625"/>
      <c r="BI5763" s="672"/>
      <c r="BO5763" s="612"/>
      <c r="BY5763" s="669"/>
      <c r="CA5763" s="669"/>
    </row>
    <row r="5764" spans="3:79" s="610" customFormat="1">
      <c r="C5764" s="611"/>
      <c r="D5764" s="612"/>
      <c r="E5764" s="613"/>
      <c r="F5764" s="614"/>
      <c r="J5764" s="612"/>
      <c r="N5764" s="668"/>
      <c r="P5764" s="618"/>
      <c r="Q5764" s="618"/>
      <c r="R5764" s="618"/>
      <c r="S5764" s="618"/>
      <c r="T5764" s="618"/>
      <c r="U5764" s="618"/>
      <c r="V5764" s="618"/>
      <c r="W5764" s="618"/>
      <c r="X5764" s="618"/>
      <c r="Y5764" s="618"/>
      <c r="Z5764" s="618"/>
      <c r="AC5764" s="619"/>
      <c r="AD5764" s="620"/>
      <c r="AJ5764" s="668"/>
      <c r="AO5764" s="612"/>
      <c r="AP5764" s="612"/>
      <c r="AY5764" s="623"/>
      <c r="BD5764" s="611"/>
      <c r="BG5764" s="624"/>
      <c r="BH5764" s="625"/>
      <c r="BI5764" s="672"/>
      <c r="BO5764" s="612"/>
      <c r="BY5764" s="669"/>
      <c r="CA5764" s="669"/>
    </row>
    <row r="5765" spans="3:79" s="610" customFormat="1">
      <c r="C5765" s="611"/>
      <c r="D5765" s="612"/>
      <c r="E5765" s="613"/>
      <c r="F5765" s="614"/>
      <c r="J5765" s="612"/>
      <c r="N5765" s="668"/>
      <c r="P5765" s="618"/>
      <c r="Q5765" s="618"/>
      <c r="R5765" s="618"/>
      <c r="S5765" s="618"/>
      <c r="T5765" s="618"/>
      <c r="U5765" s="618"/>
      <c r="V5765" s="618"/>
      <c r="W5765" s="618"/>
      <c r="X5765" s="618"/>
      <c r="Y5765" s="618"/>
      <c r="Z5765" s="618"/>
      <c r="AC5765" s="619"/>
      <c r="AD5765" s="620"/>
      <c r="AJ5765" s="668"/>
      <c r="AO5765" s="612"/>
      <c r="AP5765" s="612"/>
      <c r="AY5765" s="623"/>
      <c r="BD5765" s="611"/>
      <c r="BG5765" s="624"/>
      <c r="BH5765" s="625"/>
      <c r="BI5765" s="672"/>
      <c r="BO5765" s="612"/>
      <c r="BY5765" s="669"/>
      <c r="CA5765" s="669"/>
    </row>
    <row r="5766" spans="3:79" s="610" customFormat="1">
      <c r="C5766" s="611"/>
      <c r="D5766" s="612"/>
      <c r="E5766" s="613"/>
      <c r="F5766" s="614"/>
      <c r="J5766" s="612"/>
      <c r="N5766" s="668"/>
      <c r="P5766" s="618"/>
      <c r="Q5766" s="618"/>
      <c r="R5766" s="618"/>
      <c r="S5766" s="618"/>
      <c r="T5766" s="618"/>
      <c r="U5766" s="618"/>
      <c r="V5766" s="618"/>
      <c r="W5766" s="618"/>
      <c r="X5766" s="618"/>
      <c r="Y5766" s="618"/>
      <c r="Z5766" s="618"/>
      <c r="AC5766" s="619"/>
      <c r="AD5766" s="620"/>
      <c r="AJ5766" s="668"/>
      <c r="AO5766" s="612"/>
      <c r="AP5766" s="612"/>
      <c r="AY5766" s="623"/>
      <c r="BD5766" s="611"/>
      <c r="BG5766" s="624"/>
      <c r="BH5766" s="625"/>
      <c r="BI5766" s="672"/>
      <c r="BO5766" s="612"/>
      <c r="BY5766" s="669"/>
      <c r="CA5766" s="669"/>
    </row>
    <row r="5767" spans="3:79" s="610" customFormat="1">
      <c r="C5767" s="611"/>
      <c r="D5767" s="612"/>
      <c r="E5767" s="613"/>
      <c r="F5767" s="614"/>
      <c r="J5767" s="612"/>
      <c r="N5767" s="668"/>
      <c r="P5767" s="618"/>
      <c r="Q5767" s="618"/>
      <c r="R5767" s="618"/>
      <c r="S5767" s="618"/>
      <c r="T5767" s="618"/>
      <c r="U5767" s="618"/>
      <c r="V5767" s="618"/>
      <c r="W5767" s="618"/>
      <c r="X5767" s="618"/>
      <c r="Y5767" s="618"/>
      <c r="Z5767" s="618"/>
      <c r="AC5767" s="619"/>
      <c r="AD5767" s="620"/>
      <c r="AJ5767" s="668"/>
      <c r="AO5767" s="612"/>
      <c r="AP5767" s="612"/>
      <c r="AY5767" s="623"/>
      <c r="BD5767" s="611"/>
      <c r="BG5767" s="624"/>
      <c r="BH5767" s="625"/>
      <c r="BI5767" s="672"/>
      <c r="BO5767" s="612"/>
      <c r="BY5767" s="669"/>
      <c r="CA5767" s="669"/>
    </row>
    <row r="5768" spans="3:79" s="610" customFormat="1">
      <c r="C5768" s="611"/>
      <c r="D5768" s="612"/>
      <c r="E5768" s="613"/>
      <c r="F5768" s="614"/>
      <c r="J5768" s="612"/>
      <c r="N5768" s="668"/>
      <c r="P5768" s="618"/>
      <c r="Q5768" s="618"/>
      <c r="R5768" s="618"/>
      <c r="S5768" s="618"/>
      <c r="T5768" s="618"/>
      <c r="U5768" s="618"/>
      <c r="V5768" s="618"/>
      <c r="W5768" s="618"/>
      <c r="X5768" s="618"/>
      <c r="Y5768" s="618"/>
      <c r="Z5768" s="618"/>
      <c r="AC5768" s="619"/>
      <c r="AD5768" s="620"/>
      <c r="AJ5768" s="668"/>
      <c r="AO5768" s="612"/>
      <c r="AP5768" s="612"/>
      <c r="AY5768" s="623"/>
      <c r="BD5768" s="611"/>
      <c r="BG5768" s="624"/>
      <c r="BH5768" s="625"/>
      <c r="BI5768" s="672"/>
      <c r="BO5768" s="612"/>
      <c r="BY5768" s="669"/>
      <c r="CA5768" s="669"/>
    </row>
    <row r="5769" spans="3:79" s="610" customFormat="1">
      <c r="C5769" s="611"/>
      <c r="D5769" s="612"/>
      <c r="E5769" s="613"/>
      <c r="F5769" s="614"/>
      <c r="J5769" s="612"/>
      <c r="N5769" s="668"/>
      <c r="P5769" s="618"/>
      <c r="Q5769" s="618"/>
      <c r="R5769" s="618"/>
      <c r="S5769" s="618"/>
      <c r="T5769" s="618"/>
      <c r="U5769" s="618"/>
      <c r="V5769" s="618"/>
      <c r="W5769" s="618"/>
      <c r="X5769" s="618"/>
      <c r="Y5769" s="618"/>
      <c r="Z5769" s="618"/>
      <c r="AC5769" s="619"/>
      <c r="AD5769" s="620"/>
      <c r="AJ5769" s="668"/>
      <c r="AO5769" s="612"/>
      <c r="AP5769" s="612"/>
      <c r="AY5769" s="623"/>
      <c r="BD5769" s="611"/>
      <c r="BG5769" s="624"/>
      <c r="BH5769" s="625"/>
      <c r="BI5769" s="672"/>
      <c r="BO5769" s="612"/>
      <c r="BY5769" s="669"/>
      <c r="CA5769" s="669"/>
    </row>
    <row r="5770" spans="3:79" s="610" customFormat="1">
      <c r="C5770" s="611"/>
      <c r="D5770" s="612"/>
      <c r="E5770" s="613"/>
      <c r="F5770" s="614"/>
      <c r="J5770" s="612"/>
      <c r="N5770" s="668"/>
      <c r="P5770" s="618"/>
      <c r="Q5770" s="618"/>
      <c r="R5770" s="618"/>
      <c r="S5770" s="618"/>
      <c r="T5770" s="618"/>
      <c r="U5770" s="618"/>
      <c r="V5770" s="618"/>
      <c r="W5770" s="618"/>
      <c r="X5770" s="618"/>
      <c r="Y5770" s="618"/>
      <c r="Z5770" s="618"/>
      <c r="AC5770" s="619"/>
      <c r="AD5770" s="620"/>
      <c r="AJ5770" s="668"/>
      <c r="AO5770" s="612"/>
      <c r="AP5770" s="612"/>
      <c r="AY5770" s="623"/>
      <c r="BD5770" s="611"/>
      <c r="BG5770" s="624"/>
      <c r="BH5770" s="625"/>
      <c r="BI5770" s="672"/>
      <c r="BO5770" s="612"/>
      <c r="BY5770" s="669"/>
      <c r="CA5770" s="669"/>
    </row>
    <row r="5771" spans="3:79" s="610" customFormat="1">
      <c r="C5771" s="611"/>
      <c r="D5771" s="612"/>
      <c r="E5771" s="613"/>
      <c r="F5771" s="614"/>
      <c r="J5771" s="612"/>
      <c r="N5771" s="668"/>
      <c r="P5771" s="618"/>
      <c r="Q5771" s="618"/>
      <c r="R5771" s="618"/>
      <c r="S5771" s="618"/>
      <c r="T5771" s="618"/>
      <c r="U5771" s="618"/>
      <c r="V5771" s="618"/>
      <c r="W5771" s="618"/>
      <c r="X5771" s="618"/>
      <c r="Y5771" s="618"/>
      <c r="Z5771" s="618"/>
      <c r="AC5771" s="619"/>
      <c r="AD5771" s="620"/>
      <c r="AJ5771" s="668"/>
      <c r="AO5771" s="612"/>
      <c r="AP5771" s="612"/>
      <c r="AY5771" s="623"/>
      <c r="BD5771" s="611"/>
      <c r="BG5771" s="624"/>
      <c r="BH5771" s="625"/>
      <c r="BI5771" s="672"/>
      <c r="BO5771" s="612"/>
      <c r="BY5771" s="669"/>
      <c r="CA5771" s="669"/>
    </row>
    <row r="5772" spans="3:79" s="610" customFormat="1">
      <c r="C5772" s="611"/>
      <c r="D5772" s="612"/>
      <c r="E5772" s="613"/>
      <c r="F5772" s="614"/>
      <c r="J5772" s="612"/>
      <c r="N5772" s="668"/>
      <c r="P5772" s="618"/>
      <c r="Q5772" s="618"/>
      <c r="R5772" s="618"/>
      <c r="S5772" s="618"/>
      <c r="T5772" s="618"/>
      <c r="U5772" s="618"/>
      <c r="V5772" s="618"/>
      <c r="W5772" s="618"/>
      <c r="X5772" s="618"/>
      <c r="Y5772" s="618"/>
      <c r="Z5772" s="618"/>
      <c r="AC5772" s="619"/>
      <c r="AD5772" s="620"/>
      <c r="AJ5772" s="668"/>
      <c r="AO5772" s="612"/>
      <c r="AP5772" s="612"/>
      <c r="AY5772" s="623"/>
      <c r="BD5772" s="611"/>
      <c r="BG5772" s="624"/>
      <c r="BH5772" s="625"/>
      <c r="BI5772" s="672"/>
      <c r="BO5772" s="612"/>
      <c r="BY5772" s="669"/>
      <c r="CA5772" s="669"/>
    </row>
    <row r="5773" spans="3:79" s="610" customFormat="1">
      <c r="C5773" s="611"/>
      <c r="D5773" s="612"/>
      <c r="E5773" s="613"/>
      <c r="F5773" s="614"/>
      <c r="J5773" s="612"/>
      <c r="N5773" s="668"/>
      <c r="P5773" s="618"/>
      <c r="Q5773" s="618"/>
      <c r="R5773" s="618"/>
      <c r="S5773" s="618"/>
      <c r="T5773" s="618"/>
      <c r="U5773" s="618"/>
      <c r="V5773" s="618"/>
      <c r="W5773" s="618"/>
      <c r="X5773" s="618"/>
      <c r="Y5773" s="618"/>
      <c r="Z5773" s="618"/>
      <c r="AC5773" s="619"/>
      <c r="AD5773" s="620"/>
      <c r="AJ5773" s="668"/>
      <c r="AO5773" s="612"/>
      <c r="AP5773" s="612"/>
      <c r="AY5773" s="623"/>
      <c r="BD5773" s="611"/>
      <c r="BG5773" s="624"/>
      <c r="BH5773" s="625"/>
      <c r="BI5773" s="672"/>
      <c r="BO5773" s="612"/>
      <c r="BY5773" s="669"/>
      <c r="CA5773" s="669"/>
    </row>
    <row r="5774" spans="3:79" s="610" customFormat="1">
      <c r="C5774" s="611"/>
      <c r="D5774" s="612"/>
      <c r="E5774" s="613"/>
      <c r="F5774" s="614"/>
      <c r="J5774" s="612"/>
      <c r="N5774" s="668"/>
      <c r="P5774" s="618"/>
      <c r="Q5774" s="618"/>
      <c r="R5774" s="618"/>
      <c r="S5774" s="618"/>
      <c r="T5774" s="618"/>
      <c r="U5774" s="618"/>
      <c r="V5774" s="618"/>
      <c r="W5774" s="618"/>
      <c r="X5774" s="618"/>
      <c r="Y5774" s="618"/>
      <c r="Z5774" s="618"/>
      <c r="AC5774" s="619"/>
      <c r="AD5774" s="620"/>
      <c r="AJ5774" s="668"/>
      <c r="AO5774" s="612"/>
      <c r="AP5774" s="612"/>
      <c r="AY5774" s="623"/>
      <c r="BD5774" s="611"/>
      <c r="BG5774" s="624"/>
      <c r="BH5774" s="625"/>
      <c r="BI5774" s="672"/>
      <c r="BO5774" s="612"/>
      <c r="BY5774" s="669"/>
      <c r="CA5774" s="669"/>
    </row>
    <row r="5775" spans="3:79" s="610" customFormat="1">
      <c r="C5775" s="611"/>
      <c r="D5775" s="612"/>
      <c r="E5775" s="613"/>
      <c r="F5775" s="614"/>
      <c r="J5775" s="612"/>
      <c r="N5775" s="668"/>
      <c r="P5775" s="618"/>
      <c r="Q5775" s="618"/>
      <c r="R5775" s="618"/>
      <c r="S5775" s="618"/>
      <c r="T5775" s="618"/>
      <c r="U5775" s="618"/>
      <c r="V5775" s="618"/>
      <c r="W5775" s="618"/>
      <c r="X5775" s="618"/>
      <c r="Y5775" s="618"/>
      <c r="Z5775" s="618"/>
      <c r="AC5775" s="619"/>
      <c r="AD5775" s="620"/>
      <c r="AJ5775" s="668"/>
      <c r="AO5775" s="612"/>
      <c r="AP5775" s="612"/>
      <c r="AY5775" s="623"/>
      <c r="BD5775" s="611"/>
      <c r="BG5775" s="624"/>
      <c r="BH5775" s="625"/>
      <c r="BI5775" s="672"/>
      <c r="BO5775" s="612"/>
      <c r="BY5775" s="669"/>
      <c r="CA5775" s="669"/>
    </row>
    <row r="5776" spans="3:79" s="610" customFormat="1">
      <c r="C5776" s="611"/>
      <c r="D5776" s="612"/>
      <c r="E5776" s="613"/>
      <c r="F5776" s="614"/>
      <c r="J5776" s="612"/>
      <c r="N5776" s="668"/>
      <c r="P5776" s="618"/>
      <c r="Q5776" s="618"/>
      <c r="R5776" s="618"/>
      <c r="S5776" s="618"/>
      <c r="T5776" s="618"/>
      <c r="U5776" s="618"/>
      <c r="V5776" s="618"/>
      <c r="W5776" s="618"/>
      <c r="X5776" s="618"/>
      <c r="Y5776" s="618"/>
      <c r="Z5776" s="618"/>
      <c r="AC5776" s="619"/>
      <c r="AD5776" s="620"/>
      <c r="AJ5776" s="668"/>
      <c r="AO5776" s="612"/>
      <c r="AP5776" s="612"/>
      <c r="AY5776" s="623"/>
      <c r="BD5776" s="611"/>
      <c r="BG5776" s="624"/>
      <c r="BH5776" s="625"/>
      <c r="BI5776" s="672"/>
      <c r="BO5776" s="612"/>
      <c r="BY5776" s="669"/>
      <c r="CA5776" s="669"/>
    </row>
    <row r="5777" spans="3:79" s="610" customFormat="1">
      <c r="C5777" s="611"/>
      <c r="D5777" s="612"/>
      <c r="E5777" s="613"/>
      <c r="F5777" s="614"/>
      <c r="J5777" s="612"/>
      <c r="N5777" s="668"/>
      <c r="P5777" s="618"/>
      <c r="Q5777" s="618"/>
      <c r="R5777" s="618"/>
      <c r="S5777" s="618"/>
      <c r="T5777" s="618"/>
      <c r="U5777" s="618"/>
      <c r="V5777" s="618"/>
      <c r="W5777" s="618"/>
      <c r="X5777" s="618"/>
      <c r="Y5777" s="618"/>
      <c r="Z5777" s="618"/>
      <c r="AC5777" s="619"/>
      <c r="AD5777" s="620"/>
      <c r="AJ5777" s="668"/>
      <c r="AO5777" s="612"/>
      <c r="AP5777" s="612"/>
      <c r="AY5777" s="623"/>
      <c r="BD5777" s="611"/>
      <c r="BG5777" s="624"/>
      <c r="BH5777" s="625"/>
      <c r="BI5777" s="672"/>
      <c r="BO5777" s="612"/>
      <c r="BY5777" s="669"/>
      <c r="CA5777" s="669"/>
    </row>
    <row r="5778" spans="3:79" s="610" customFormat="1">
      <c r="C5778" s="611"/>
      <c r="D5778" s="612"/>
      <c r="E5778" s="613"/>
      <c r="F5778" s="614"/>
      <c r="J5778" s="612"/>
      <c r="N5778" s="668"/>
      <c r="P5778" s="618"/>
      <c r="Q5778" s="618"/>
      <c r="R5778" s="618"/>
      <c r="S5778" s="618"/>
      <c r="T5778" s="618"/>
      <c r="U5778" s="618"/>
      <c r="V5778" s="618"/>
      <c r="W5778" s="618"/>
      <c r="X5778" s="618"/>
      <c r="Y5778" s="618"/>
      <c r="Z5778" s="618"/>
      <c r="AC5778" s="619"/>
      <c r="AD5778" s="620"/>
      <c r="AJ5778" s="668"/>
      <c r="AO5778" s="612"/>
      <c r="AP5778" s="612"/>
      <c r="AY5778" s="623"/>
      <c r="BD5778" s="611"/>
      <c r="BG5778" s="624"/>
      <c r="BH5778" s="625"/>
      <c r="BI5778" s="672"/>
      <c r="BO5778" s="612"/>
      <c r="BY5778" s="669"/>
      <c r="CA5778" s="669"/>
    </row>
    <row r="5779" spans="3:79" s="610" customFormat="1">
      <c r="C5779" s="611"/>
      <c r="D5779" s="612"/>
      <c r="E5779" s="613"/>
      <c r="F5779" s="614"/>
      <c r="J5779" s="612"/>
      <c r="N5779" s="668"/>
      <c r="P5779" s="618"/>
      <c r="Q5779" s="618"/>
      <c r="R5779" s="618"/>
      <c r="S5779" s="618"/>
      <c r="T5779" s="618"/>
      <c r="U5779" s="618"/>
      <c r="V5779" s="618"/>
      <c r="W5779" s="618"/>
      <c r="X5779" s="618"/>
      <c r="Y5779" s="618"/>
      <c r="Z5779" s="618"/>
      <c r="AC5779" s="619"/>
      <c r="AD5779" s="620"/>
      <c r="AJ5779" s="668"/>
      <c r="AO5779" s="612"/>
      <c r="AP5779" s="612"/>
      <c r="AY5779" s="623"/>
      <c r="BD5779" s="611"/>
      <c r="BG5779" s="624"/>
      <c r="BH5779" s="625"/>
      <c r="BI5779" s="672"/>
      <c r="BO5779" s="612"/>
      <c r="BY5779" s="669"/>
      <c r="CA5779" s="669"/>
    </row>
    <row r="5780" spans="3:79" s="610" customFormat="1">
      <c r="C5780" s="611"/>
      <c r="D5780" s="612"/>
      <c r="E5780" s="613"/>
      <c r="F5780" s="614"/>
      <c r="J5780" s="612"/>
      <c r="N5780" s="668"/>
      <c r="P5780" s="618"/>
      <c r="Q5780" s="618"/>
      <c r="R5780" s="618"/>
      <c r="S5780" s="618"/>
      <c r="T5780" s="618"/>
      <c r="U5780" s="618"/>
      <c r="V5780" s="618"/>
      <c r="W5780" s="618"/>
      <c r="X5780" s="618"/>
      <c r="Y5780" s="618"/>
      <c r="Z5780" s="618"/>
      <c r="AC5780" s="619"/>
      <c r="AD5780" s="620"/>
      <c r="AJ5780" s="668"/>
      <c r="AO5780" s="612"/>
      <c r="AP5780" s="612"/>
      <c r="AY5780" s="623"/>
      <c r="BD5780" s="611"/>
      <c r="BG5780" s="624"/>
      <c r="BH5780" s="625"/>
      <c r="BI5780" s="672"/>
      <c r="BO5780" s="612"/>
      <c r="BY5780" s="669"/>
      <c r="CA5780" s="669"/>
    </row>
    <row r="5781" spans="3:79" s="610" customFormat="1">
      <c r="C5781" s="611"/>
      <c r="D5781" s="612"/>
      <c r="E5781" s="613"/>
      <c r="F5781" s="614"/>
      <c r="J5781" s="612"/>
      <c r="N5781" s="668"/>
      <c r="P5781" s="618"/>
      <c r="Q5781" s="618"/>
      <c r="R5781" s="618"/>
      <c r="S5781" s="618"/>
      <c r="T5781" s="618"/>
      <c r="U5781" s="618"/>
      <c r="V5781" s="618"/>
      <c r="W5781" s="618"/>
      <c r="X5781" s="618"/>
      <c r="Y5781" s="618"/>
      <c r="Z5781" s="618"/>
      <c r="AC5781" s="619"/>
      <c r="AD5781" s="620"/>
      <c r="AJ5781" s="668"/>
      <c r="AO5781" s="612"/>
      <c r="AP5781" s="612"/>
      <c r="AY5781" s="623"/>
      <c r="BD5781" s="611"/>
      <c r="BG5781" s="624"/>
      <c r="BH5781" s="625"/>
      <c r="BI5781" s="672"/>
      <c r="BO5781" s="612"/>
      <c r="BY5781" s="669"/>
      <c r="CA5781" s="669"/>
    </row>
    <row r="5782" spans="3:79" s="610" customFormat="1">
      <c r="C5782" s="611"/>
      <c r="D5782" s="612"/>
      <c r="E5782" s="613"/>
      <c r="F5782" s="614"/>
      <c r="J5782" s="612"/>
      <c r="N5782" s="668"/>
      <c r="P5782" s="618"/>
      <c r="Q5782" s="618"/>
      <c r="R5782" s="618"/>
      <c r="S5782" s="618"/>
      <c r="T5782" s="618"/>
      <c r="U5782" s="618"/>
      <c r="V5782" s="618"/>
      <c r="W5782" s="618"/>
      <c r="X5782" s="618"/>
      <c r="Y5782" s="618"/>
      <c r="Z5782" s="618"/>
      <c r="AC5782" s="619"/>
      <c r="AD5782" s="620"/>
      <c r="AJ5782" s="668"/>
      <c r="AO5782" s="612"/>
      <c r="AP5782" s="612"/>
      <c r="AY5782" s="623"/>
      <c r="BD5782" s="611"/>
      <c r="BG5782" s="624"/>
      <c r="BH5782" s="625"/>
      <c r="BI5782" s="672"/>
      <c r="BO5782" s="612"/>
      <c r="BY5782" s="669"/>
      <c r="CA5782" s="669"/>
    </row>
    <row r="5783" spans="3:79" s="610" customFormat="1">
      <c r="C5783" s="611"/>
      <c r="D5783" s="612"/>
      <c r="E5783" s="613"/>
      <c r="F5783" s="614"/>
      <c r="J5783" s="612"/>
      <c r="N5783" s="668"/>
      <c r="P5783" s="618"/>
      <c r="Q5783" s="618"/>
      <c r="R5783" s="618"/>
      <c r="S5783" s="618"/>
      <c r="T5783" s="618"/>
      <c r="U5783" s="618"/>
      <c r="V5783" s="618"/>
      <c r="W5783" s="618"/>
      <c r="X5783" s="618"/>
      <c r="Y5783" s="618"/>
      <c r="Z5783" s="618"/>
      <c r="AC5783" s="619"/>
      <c r="AD5783" s="620"/>
      <c r="AJ5783" s="668"/>
      <c r="AO5783" s="612"/>
      <c r="AP5783" s="612"/>
      <c r="AY5783" s="623"/>
      <c r="BD5783" s="611"/>
      <c r="BG5783" s="624"/>
      <c r="BH5783" s="625"/>
      <c r="BI5783" s="672"/>
      <c r="BO5783" s="612"/>
      <c r="BY5783" s="669"/>
      <c r="CA5783" s="669"/>
    </row>
    <row r="5784" spans="3:79" s="610" customFormat="1">
      <c r="C5784" s="611"/>
      <c r="D5784" s="612"/>
      <c r="E5784" s="613"/>
      <c r="F5784" s="614"/>
      <c r="J5784" s="612"/>
      <c r="N5784" s="668"/>
      <c r="P5784" s="618"/>
      <c r="Q5784" s="618"/>
      <c r="R5784" s="618"/>
      <c r="S5784" s="618"/>
      <c r="T5784" s="618"/>
      <c r="U5784" s="618"/>
      <c r="V5784" s="618"/>
      <c r="W5784" s="618"/>
      <c r="X5784" s="618"/>
      <c r="Y5784" s="618"/>
      <c r="Z5784" s="618"/>
      <c r="AC5784" s="619"/>
      <c r="AD5784" s="620"/>
      <c r="AJ5784" s="668"/>
      <c r="AO5784" s="612"/>
      <c r="AP5784" s="612"/>
      <c r="AY5784" s="623"/>
      <c r="BD5784" s="611"/>
      <c r="BG5784" s="624"/>
      <c r="BH5784" s="625"/>
      <c r="BI5784" s="672"/>
      <c r="BO5784" s="612"/>
      <c r="BY5784" s="669"/>
      <c r="CA5784" s="669"/>
    </row>
    <row r="5785" spans="3:79" s="610" customFormat="1">
      <c r="C5785" s="611"/>
      <c r="D5785" s="612"/>
      <c r="E5785" s="613"/>
      <c r="F5785" s="614"/>
      <c r="J5785" s="612"/>
      <c r="N5785" s="668"/>
      <c r="P5785" s="618"/>
      <c r="Q5785" s="618"/>
      <c r="R5785" s="618"/>
      <c r="S5785" s="618"/>
      <c r="T5785" s="618"/>
      <c r="U5785" s="618"/>
      <c r="V5785" s="618"/>
      <c r="W5785" s="618"/>
      <c r="X5785" s="618"/>
      <c r="Y5785" s="618"/>
      <c r="Z5785" s="618"/>
      <c r="AC5785" s="619"/>
      <c r="AD5785" s="620"/>
      <c r="AJ5785" s="668"/>
      <c r="AO5785" s="612"/>
      <c r="AP5785" s="612"/>
      <c r="AY5785" s="623"/>
      <c r="BD5785" s="611"/>
      <c r="BG5785" s="624"/>
      <c r="BH5785" s="625"/>
      <c r="BI5785" s="672"/>
      <c r="BO5785" s="612"/>
      <c r="BY5785" s="669"/>
      <c r="CA5785" s="669"/>
    </row>
    <row r="5786" spans="3:79" s="610" customFormat="1">
      <c r="C5786" s="611"/>
      <c r="D5786" s="612"/>
      <c r="E5786" s="613"/>
      <c r="F5786" s="614"/>
      <c r="J5786" s="612"/>
      <c r="N5786" s="668"/>
      <c r="P5786" s="618"/>
      <c r="Q5786" s="618"/>
      <c r="R5786" s="618"/>
      <c r="S5786" s="618"/>
      <c r="T5786" s="618"/>
      <c r="U5786" s="618"/>
      <c r="V5786" s="618"/>
      <c r="W5786" s="618"/>
      <c r="X5786" s="618"/>
      <c r="Y5786" s="618"/>
      <c r="Z5786" s="618"/>
      <c r="AC5786" s="619"/>
      <c r="AD5786" s="620"/>
      <c r="AJ5786" s="668"/>
      <c r="AO5786" s="612"/>
      <c r="AP5786" s="612"/>
      <c r="AY5786" s="623"/>
      <c r="BD5786" s="611"/>
      <c r="BG5786" s="624"/>
      <c r="BH5786" s="625"/>
      <c r="BI5786" s="672"/>
      <c r="BO5786" s="612"/>
      <c r="BY5786" s="669"/>
      <c r="CA5786" s="669"/>
    </row>
    <row r="5787" spans="3:79" s="610" customFormat="1">
      <c r="C5787" s="611"/>
      <c r="D5787" s="612"/>
      <c r="E5787" s="613"/>
      <c r="F5787" s="614"/>
      <c r="J5787" s="612"/>
      <c r="N5787" s="668"/>
      <c r="P5787" s="618"/>
      <c r="Q5787" s="618"/>
      <c r="R5787" s="618"/>
      <c r="S5787" s="618"/>
      <c r="T5787" s="618"/>
      <c r="U5787" s="618"/>
      <c r="V5787" s="618"/>
      <c r="W5787" s="618"/>
      <c r="X5787" s="618"/>
      <c r="Y5787" s="618"/>
      <c r="Z5787" s="618"/>
      <c r="AC5787" s="619"/>
      <c r="AD5787" s="620"/>
      <c r="AJ5787" s="668"/>
      <c r="AO5787" s="612"/>
      <c r="AP5787" s="612"/>
      <c r="AY5787" s="623"/>
      <c r="BD5787" s="611"/>
      <c r="BG5787" s="624"/>
      <c r="BH5787" s="625"/>
      <c r="BI5787" s="672"/>
      <c r="BO5787" s="612"/>
      <c r="BY5787" s="669"/>
      <c r="CA5787" s="669"/>
    </row>
    <row r="5788" spans="3:79" s="610" customFormat="1">
      <c r="C5788" s="611"/>
      <c r="D5788" s="612"/>
      <c r="E5788" s="613"/>
      <c r="F5788" s="614"/>
      <c r="J5788" s="612"/>
      <c r="N5788" s="668"/>
      <c r="P5788" s="618"/>
      <c r="Q5788" s="618"/>
      <c r="R5788" s="618"/>
      <c r="S5788" s="618"/>
      <c r="T5788" s="618"/>
      <c r="U5788" s="618"/>
      <c r="V5788" s="618"/>
      <c r="W5788" s="618"/>
      <c r="X5788" s="618"/>
      <c r="Y5788" s="618"/>
      <c r="Z5788" s="618"/>
      <c r="AC5788" s="619"/>
      <c r="AD5788" s="620"/>
      <c r="AJ5788" s="668"/>
      <c r="AO5788" s="612"/>
      <c r="AP5788" s="612"/>
      <c r="AY5788" s="623"/>
      <c r="BD5788" s="611"/>
      <c r="BG5788" s="624"/>
      <c r="BH5788" s="625"/>
      <c r="BI5788" s="672"/>
      <c r="BO5788" s="612"/>
      <c r="BY5788" s="669"/>
      <c r="CA5788" s="669"/>
    </row>
    <row r="5789" spans="3:79" s="610" customFormat="1">
      <c r="C5789" s="611"/>
      <c r="D5789" s="612"/>
      <c r="E5789" s="613"/>
      <c r="F5789" s="614"/>
      <c r="J5789" s="612"/>
      <c r="N5789" s="668"/>
      <c r="P5789" s="618"/>
      <c r="Q5789" s="618"/>
      <c r="R5789" s="618"/>
      <c r="S5789" s="618"/>
      <c r="T5789" s="618"/>
      <c r="U5789" s="618"/>
      <c r="V5789" s="618"/>
      <c r="W5789" s="618"/>
      <c r="X5789" s="618"/>
      <c r="Y5789" s="618"/>
      <c r="Z5789" s="618"/>
      <c r="AC5789" s="619"/>
      <c r="AD5789" s="620"/>
      <c r="AJ5789" s="668"/>
      <c r="AO5789" s="612"/>
      <c r="AP5789" s="612"/>
      <c r="AY5789" s="623"/>
      <c r="BD5789" s="611"/>
      <c r="BG5789" s="624"/>
      <c r="BH5789" s="625"/>
      <c r="BI5789" s="672"/>
      <c r="BO5789" s="612"/>
      <c r="BY5789" s="669"/>
      <c r="CA5789" s="669"/>
    </row>
    <row r="5790" spans="3:79" s="610" customFormat="1">
      <c r="C5790" s="611"/>
      <c r="D5790" s="612"/>
      <c r="E5790" s="613"/>
      <c r="F5790" s="614"/>
      <c r="J5790" s="612"/>
      <c r="N5790" s="668"/>
      <c r="P5790" s="618"/>
      <c r="Q5790" s="618"/>
      <c r="R5790" s="618"/>
      <c r="S5790" s="618"/>
      <c r="T5790" s="618"/>
      <c r="U5790" s="618"/>
      <c r="V5790" s="618"/>
      <c r="W5790" s="618"/>
      <c r="X5790" s="618"/>
      <c r="Y5790" s="618"/>
      <c r="Z5790" s="618"/>
      <c r="AC5790" s="619"/>
      <c r="AD5790" s="620"/>
      <c r="AJ5790" s="668"/>
      <c r="AO5790" s="612"/>
      <c r="AP5790" s="612"/>
      <c r="AY5790" s="623"/>
      <c r="BD5790" s="611"/>
      <c r="BG5790" s="624"/>
      <c r="BH5790" s="625"/>
      <c r="BI5790" s="672"/>
      <c r="BO5790" s="612"/>
      <c r="BY5790" s="669"/>
      <c r="CA5790" s="669"/>
    </row>
    <row r="5791" spans="3:79" s="610" customFormat="1">
      <c r="C5791" s="611"/>
      <c r="D5791" s="612"/>
      <c r="E5791" s="613"/>
      <c r="F5791" s="614"/>
      <c r="J5791" s="612"/>
      <c r="N5791" s="668"/>
      <c r="P5791" s="618"/>
      <c r="Q5791" s="618"/>
      <c r="R5791" s="618"/>
      <c r="S5791" s="618"/>
      <c r="T5791" s="618"/>
      <c r="U5791" s="618"/>
      <c r="V5791" s="618"/>
      <c r="W5791" s="618"/>
      <c r="X5791" s="618"/>
      <c r="Y5791" s="618"/>
      <c r="Z5791" s="618"/>
      <c r="AC5791" s="619"/>
      <c r="AD5791" s="620"/>
      <c r="AJ5791" s="668"/>
      <c r="AO5791" s="612"/>
      <c r="AP5791" s="612"/>
      <c r="AY5791" s="623"/>
      <c r="BD5791" s="611"/>
      <c r="BG5791" s="624"/>
      <c r="BH5791" s="625"/>
      <c r="BI5791" s="672"/>
      <c r="BO5791" s="612"/>
      <c r="BY5791" s="669"/>
      <c r="CA5791" s="669"/>
    </row>
    <row r="5792" spans="3:79" s="610" customFormat="1">
      <c r="C5792" s="611"/>
      <c r="D5792" s="612"/>
      <c r="E5792" s="613"/>
      <c r="F5792" s="614"/>
      <c r="J5792" s="612"/>
      <c r="N5792" s="668"/>
      <c r="P5792" s="618"/>
      <c r="Q5792" s="618"/>
      <c r="R5792" s="618"/>
      <c r="S5792" s="618"/>
      <c r="T5792" s="618"/>
      <c r="U5792" s="618"/>
      <c r="V5792" s="618"/>
      <c r="W5792" s="618"/>
      <c r="X5792" s="618"/>
      <c r="Y5792" s="618"/>
      <c r="Z5792" s="618"/>
      <c r="AC5792" s="619"/>
      <c r="AD5792" s="620"/>
      <c r="AJ5792" s="668"/>
      <c r="AO5792" s="612"/>
      <c r="AP5792" s="612"/>
      <c r="AY5792" s="623"/>
      <c r="BD5792" s="611"/>
      <c r="BG5792" s="624"/>
      <c r="BH5792" s="625"/>
      <c r="BI5792" s="672"/>
      <c r="BO5792" s="612"/>
      <c r="BY5792" s="669"/>
      <c r="CA5792" s="669"/>
    </row>
    <row r="5793" spans="3:79" s="610" customFormat="1">
      <c r="C5793" s="611"/>
      <c r="D5793" s="612"/>
      <c r="E5793" s="613"/>
      <c r="F5793" s="614"/>
      <c r="J5793" s="612"/>
      <c r="N5793" s="668"/>
      <c r="P5793" s="618"/>
      <c r="Q5793" s="618"/>
      <c r="R5793" s="618"/>
      <c r="S5793" s="618"/>
      <c r="T5793" s="618"/>
      <c r="U5793" s="618"/>
      <c r="V5793" s="618"/>
      <c r="W5793" s="618"/>
      <c r="X5793" s="618"/>
      <c r="Y5793" s="618"/>
      <c r="Z5793" s="618"/>
      <c r="AC5793" s="619"/>
      <c r="AD5793" s="620"/>
      <c r="AJ5793" s="668"/>
      <c r="AO5793" s="612"/>
      <c r="AP5793" s="612"/>
      <c r="AY5793" s="623"/>
      <c r="BD5793" s="611"/>
      <c r="BG5793" s="624"/>
      <c r="BH5793" s="625"/>
      <c r="BI5793" s="672"/>
      <c r="BO5793" s="612"/>
      <c r="BY5793" s="669"/>
      <c r="CA5793" s="669"/>
    </row>
    <row r="5794" spans="3:79" s="610" customFormat="1">
      <c r="C5794" s="611"/>
      <c r="D5794" s="612"/>
      <c r="E5794" s="613"/>
      <c r="F5794" s="614"/>
      <c r="J5794" s="612"/>
      <c r="N5794" s="668"/>
      <c r="P5794" s="618"/>
      <c r="Q5794" s="618"/>
      <c r="R5794" s="618"/>
      <c r="S5794" s="618"/>
      <c r="T5794" s="618"/>
      <c r="U5794" s="618"/>
      <c r="V5794" s="618"/>
      <c r="W5794" s="618"/>
      <c r="X5794" s="618"/>
      <c r="Y5794" s="618"/>
      <c r="Z5794" s="618"/>
      <c r="AC5794" s="619"/>
      <c r="AD5794" s="620"/>
      <c r="AJ5794" s="668"/>
      <c r="AO5794" s="612"/>
      <c r="AP5794" s="612"/>
      <c r="AY5794" s="623"/>
      <c r="BD5794" s="611"/>
      <c r="BG5794" s="624"/>
      <c r="BH5794" s="625"/>
      <c r="BI5794" s="672"/>
      <c r="BO5794" s="612"/>
      <c r="BY5794" s="669"/>
      <c r="CA5794" s="669"/>
    </row>
    <row r="5795" spans="3:79" s="610" customFormat="1">
      <c r="C5795" s="611"/>
      <c r="D5795" s="612"/>
      <c r="E5795" s="613"/>
      <c r="F5795" s="614"/>
      <c r="J5795" s="612"/>
      <c r="N5795" s="668"/>
      <c r="P5795" s="618"/>
      <c r="Q5795" s="618"/>
      <c r="R5795" s="618"/>
      <c r="S5795" s="618"/>
      <c r="T5795" s="618"/>
      <c r="U5795" s="618"/>
      <c r="V5795" s="618"/>
      <c r="W5795" s="618"/>
      <c r="X5795" s="618"/>
      <c r="Y5795" s="618"/>
      <c r="Z5795" s="618"/>
      <c r="AC5795" s="619"/>
      <c r="AD5795" s="620"/>
      <c r="AJ5795" s="668"/>
      <c r="AO5795" s="612"/>
      <c r="AP5795" s="612"/>
      <c r="AY5795" s="623"/>
      <c r="BD5795" s="611"/>
      <c r="BG5795" s="624"/>
      <c r="BH5795" s="625"/>
      <c r="BI5795" s="672"/>
      <c r="BO5795" s="612"/>
      <c r="BY5795" s="669"/>
      <c r="CA5795" s="669"/>
    </row>
    <row r="5796" spans="3:79" s="610" customFormat="1">
      <c r="C5796" s="611"/>
      <c r="D5796" s="612"/>
      <c r="E5796" s="613"/>
      <c r="F5796" s="614"/>
      <c r="J5796" s="612"/>
      <c r="N5796" s="668"/>
      <c r="P5796" s="618"/>
      <c r="Q5796" s="618"/>
      <c r="R5796" s="618"/>
      <c r="S5796" s="618"/>
      <c r="T5796" s="618"/>
      <c r="U5796" s="618"/>
      <c r="V5796" s="618"/>
      <c r="W5796" s="618"/>
      <c r="X5796" s="618"/>
      <c r="Y5796" s="618"/>
      <c r="Z5796" s="618"/>
      <c r="AC5796" s="619"/>
      <c r="AD5796" s="620"/>
      <c r="AJ5796" s="668"/>
      <c r="AO5796" s="612"/>
      <c r="AP5796" s="612"/>
      <c r="AY5796" s="623"/>
      <c r="BD5796" s="611"/>
      <c r="BG5796" s="624"/>
      <c r="BH5796" s="625"/>
      <c r="BI5796" s="672"/>
      <c r="BO5796" s="612"/>
      <c r="BY5796" s="669"/>
      <c r="CA5796" s="669"/>
    </row>
    <row r="5797" spans="3:79" s="610" customFormat="1">
      <c r="C5797" s="611"/>
      <c r="D5797" s="612"/>
      <c r="E5797" s="613"/>
      <c r="F5797" s="614"/>
      <c r="J5797" s="612"/>
      <c r="N5797" s="668"/>
      <c r="P5797" s="618"/>
      <c r="Q5797" s="618"/>
      <c r="R5797" s="618"/>
      <c r="S5797" s="618"/>
      <c r="T5797" s="618"/>
      <c r="U5797" s="618"/>
      <c r="V5797" s="618"/>
      <c r="W5797" s="618"/>
      <c r="X5797" s="618"/>
      <c r="Y5797" s="618"/>
      <c r="Z5797" s="618"/>
      <c r="AC5797" s="619"/>
      <c r="AD5797" s="620"/>
      <c r="AJ5797" s="668"/>
      <c r="AO5797" s="612"/>
      <c r="AP5797" s="612"/>
      <c r="AY5797" s="623"/>
      <c r="BD5797" s="611"/>
      <c r="BG5797" s="624"/>
      <c r="BH5797" s="625"/>
      <c r="BI5797" s="672"/>
      <c r="BO5797" s="612"/>
      <c r="BY5797" s="669"/>
      <c r="CA5797" s="669"/>
    </row>
    <row r="5798" spans="3:79" s="610" customFormat="1">
      <c r="C5798" s="611"/>
      <c r="D5798" s="612"/>
      <c r="E5798" s="613"/>
      <c r="F5798" s="614"/>
      <c r="J5798" s="612"/>
      <c r="N5798" s="668"/>
      <c r="P5798" s="618"/>
      <c r="Q5798" s="618"/>
      <c r="R5798" s="618"/>
      <c r="S5798" s="618"/>
      <c r="T5798" s="618"/>
      <c r="U5798" s="618"/>
      <c r="V5798" s="618"/>
      <c r="W5798" s="618"/>
      <c r="X5798" s="618"/>
      <c r="Y5798" s="618"/>
      <c r="Z5798" s="618"/>
      <c r="AC5798" s="619"/>
      <c r="AD5798" s="620"/>
      <c r="AJ5798" s="668"/>
      <c r="AO5798" s="612"/>
      <c r="AP5798" s="612"/>
      <c r="AY5798" s="623"/>
      <c r="BD5798" s="611"/>
      <c r="BG5798" s="624"/>
      <c r="BH5798" s="625"/>
      <c r="BI5798" s="672"/>
      <c r="BO5798" s="612"/>
      <c r="BY5798" s="669"/>
      <c r="CA5798" s="669"/>
    </row>
    <row r="5799" spans="3:79" s="610" customFormat="1">
      <c r="C5799" s="611"/>
      <c r="D5799" s="612"/>
      <c r="E5799" s="613"/>
      <c r="F5799" s="614"/>
      <c r="J5799" s="612"/>
      <c r="N5799" s="668"/>
      <c r="P5799" s="618"/>
      <c r="Q5799" s="618"/>
      <c r="R5799" s="618"/>
      <c r="S5799" s="618"/>
      <c r="T5799" s="618"/>
      <c r="U5799" s="618"/>
      <c r="V5799" s="618"/>
      <c r="W5799" s="618"/>
      <c r="X5799" s="618"/>
      <c r="Y5799" s="618"/>
      <c r="Z5799" s="618"/>
      <c r="AC5799" s="619"/>
      <c r="AD5799" s="620"/>
      <c r="AJ5799" s="668"/>
      <c r="AO5799" s="612"/>
      <c r="AP5799" s="612"/>
      <c r="AY5799" s="623"/>
      <c r="BD5799" s="611"/>
      <c r="BG5799" s="624"/>
      <c r="BH5799" s="625"/>
      <c r="BI5799" s="672"/>
      <c r="BO5799" s="612"/>
      <c r="BY5799" s="669"/>
      <c r="CA5799" s="669"/>
    </row>
    <row r="5800" spans="3:79" s="610" customFormat="1">
      <c r="C5800" s="611"/>
      <c r="D5800" s="612"/>
      <c r="E5800" s="613"/>
      <c r="F5800" s="614"/>
      <c r="J5800" s="612"/>
      <c r="N5800" s="668"/>
      <c r="P5800" s="618"/>
      <c r="Q5800" s="618"/>
      <c r="R5800" s="618"/>
      <c r="S5800" s="618"/>
      <c r="T5800" s="618"/>
      <c r="U5800" s="618"/>
      <c r="V5800" s="618"/>
      <c r="W5800" s="618"/>
      <c r="X5800" s="618"/>
      <c r="Y5800" s="618"/>
      <c r="Z5800" s="618"/>
      <c r="AC5800" s="619"/>
      <c r="AD5800" s="620"/>
      <c r="AJ5800" s="668"/>
      <c r="AO5800" s="612"/>
      <c r="AP5800" s="612"/>
      <c r="AY5800" s="623"/>
      <c r="BD5800" s="611"/>
      <c r="BG5800" s="624"/>
      <c r="BH5800" s="625"/>
      <c r="BI5800" s="672"/>
      <c r="BO5800" s="612"/>
      <c r="BY5800" s="669"/>
      <c r="CA5800" s="669"/>
    </row>
    <row r="5801" spans="3:79" s="610" customFormat="1">
      <c r="C5801" s="611"/>
      <c r="D5801" s="612"/>
      <c r="E5801" s="613"/>
      <c r="F5801" s="614"/>
      <c r="J5801" s="612"/>
      <c r="N5801" s="668"/>
      <c r="P5801" s="618"/>
      <c r="Q5801" s="618"/>
      <c r="R5801" s="618"/>
      <c r="S5801" s="618"/>
      <c r="T5801" s="618"/>
      <c r="U5801" s="618"/>
      <c r="V5801" s="618"/>
      <c r="W5801" s="618"/>
      <c r="X5801" s="618"/>
      <c r="Y5801" s="618"/>
      <c r="Z5801" s="618"/>
      <c r="AC5801" s="619"/>
      <c r="AD5801" s="620"/>
      <c r="AJ5801" s="668"/>
      <c r="AO5801" s="612"/>
      <c r="AP5801" s="612"/>
      <c r="AY5801" s="623"/>
      <c r="BD5801" s="611"/>
      <c r="BG5801" s="624"/>
      <c r="BH5801" s="625"/>
      <c r="BI5801" s="672"/>
      <c r="BO5801" s="612"/>
      <c r="BY5801" s="669"/>
      <c r="CA5801" s="669"/>
    </row>
    <row r="5802" spans="3:79" s="610" customFormat="1">
      <c r="C5802" s="611"/>
      <c r="D5802" s="612"/>
      <c r="E5802" s="613"/>
      <c r="F5802" s="614"/>
      <c r="J5802" s="612"/>
      <c r="N5802" s="668"/>
      <c r="P5802" s="618"/>
      <c r="Q5802" s="618"/>
      <c r="R5802" s="618"/>
      <c r="S5802" s="618"/>
      <c r="T5802" s="618"/>
      <c r="U5802" s="618"/>
      <c r="V5802" s="618"/>
      <c r="W5802" s="618"/>
      <c r="X5802" s="618"/>
      <c r="Y5802" s="618"/>
      <c r="Z5802" s="618"/>
      <c r="AC5802" s="619"/>
      <c r="AD5802" s="620"/>
      <c r="AJ5802" s="668"/>
      <c r="AO5802" s="612"/>
      <c r="AP5802" s="612"/>
      <c r="AY5802" s="623"/>
      <c r="BD5802" s="611"/>
      <c r="BG5802" s="624"/>
      <c r="BH5802" s="625"/>
      <c r="BI5802" s="672"/>
      <c r="BO5802" s="612"/>
      <c r="BY5802" s="669"/>
      <c r="CA5802" s="669"/>
    </row>
    <row r="5803" spans="3:79" s="610" customFormat="1">
      <c r="C5803" s="611"/>
      <c r="D5803" s="612"/>
      <c r="E5803" s="613"/>
      <c r="F5803" s="614"/>
      <c r="J5803" s="612"/>
      <c r="N5803" s="668"/>
      <c r="P5803" s="618"/>
      <c r="Q5803" s="618"/>
      <c r="R5803" s="618"/>
      <c r="S5803" s="618"/>
      <c r="T5803" s="618"/>
      <c r="U5803" s="618"/>
      <c r="V5803" s="618"/>
      <c r="W5803" s="618"/>
      <c r="X5803" s="618"/>
      <c r="Y5803" s="618"/>
      <c r="Z5803" s="618"/>
      <c r="AC5803" s="619"/>
      <c r="AD5803" s="620"/>
      <c r="AJ5803" s="668"/>
      <c r="AO5803" s="612"/>
      <c r="AP5803" s="612"/>
      <c r="AY5803" s="623"/>
      <c r="BD5803" s="611"/>
      <c r="BG5803" s="624"/>
      <c r="BH5803" s="625"/>
      <c r="BI5803" s="672"/>
      <c r="BO5803" s="612"/>
      <c r="BY5803" s="669"/>
      <c r="CA5803" s="669"/>
    </row>
    <row r="5804" spans="3:79" s="610" customFormat="1">
      <c r="C5804" s="611"/>
      <c r="D5804" s="612"/>
      <c r="E5804" s="613"/>
      <c r="F5804" s="614"/>
      <c r="J5804" s="612"/>
      <c r="N5804" s="668"/>
      <c r="P5804" s="618"/>
      <c r="Q5804" s="618"/>
      <c r="R5804" s="618"/>
      <c r="S5804" s="618"/>
      <c r="T5804" s="618"/>
      <c r="U5804" s="618"/>
      <c r="V5804" s="618"/>
      <c r="W5804" s="618"/>
      <c r="X5804" s="618"/>
      <c r="Y5804" s="618"/>
      <c r="Z5804" s="618"/>
      <c r="AC5804" s="619"/>
      <c r="AD5804" s="620"/>
      <c r="AJ5804" s="668"/>
      <c r="AO5804" s="612"/>
      <c r="AP5804" s="612"/>
      <c r="AY5804" s="623"/>
      <c r="BD5804" s="611"/>
      <c r="BG5804" s="624"/>
      <c r="BH5804" s="625"/>
      <c r="BI5804" s="672"/>
      <c r="BO5804" s="612"/>
      <c r="BY5804" s="669"/>
      <c r="CA5804" s="669"/>
    </row>
    <row r="5805" spans="3:79" s="610" customFormat="1">
      <c r="C5805" s="611"/>
      <c r="D5805" s="612"/>
      <c r="E5805" s="613"/>
      <c r="F5805" s="614"/>
      <c r="J5805" s="612"/>
      <c r="N5805" s="668"/>
      <c r="P5805" s="618"/>
      <c r="Q5805" s="618"/>
      <c r="R5805" s="618"/>
      <c r="S5805" s="618"/>
      <c r="T5805" s="618"/>
      <c r="U5805" s="618"/>
      <c r="V5805" s="618"/>
      <c r="W5805" s="618"/>
      <c r="X5805" s="618"/>
      <c r="Y5805" s="618"/>
      <c r="Z5805" s="618"/>
      <c r="AC5805" s="619"/>
      <c r="AD5805" s="620"/>
      <c r="AJ5805" s="668"/>
      <c r="AO5805" s="612"/>
      <c r="AP5805" s="612"/>
      <c r="AY5805" s="623"/>
      <c r="BD5805" s="611"/>
      <c r="BG5805" s="624"/>
      <c r="BH5805" s="625"/>
      <c r="BI5805" s="672"/>
      <c r="BO5805" s="612"/>
      <c r="BY5805" s="669"/>
      <c r="CA5805" s="669"/>
    </row>
    <row r="5806" spans="3:79" s="610" customFormat="1">
      <c r="C5806" s="611"/>
      <c r="D5806" s="612"/>
      <c r="E5806" s="613"/>
      <c r="F5806" s="614"/>
      <c r="J5806" s="612"/>
      <c r="N5806" s="668"/>
      <c r="P5806" s="618"/>
      <c r="Q5806" s="618"/>
      <c r="R5806" s="618"/>
      <c r="S5806" s="618"/>
      <c r="T5806" s="618"/>
      <c r="U5806" s="618"/>
      <c r="V5806" s="618"/>
      <c r="W5806" s="618"/>
      <c r="X5806" s="618"/>
      <c r="Y5806" s="618"/>
      <c r="Z5806" s="618"/>
      <c r="AC5806" s="619"/>
      <c r="AD5806" s="620"/>
      <c r="AJ5806" s="668"/>
      <c r="AO5806" s="612"/>
      <c r="AP5806" s="612"/>
      <c r="AY5806" s="623"/>
      <c r="BD5806" s="611"/>
      <c r="BG5806" s="624"/>
      <c r="BH5806" s="625"/>
      <c r="BI5806" s="672"/>
      <c r="BO5806" s="612"/>
      <c r="BY5806" s="669"/>
      <c r="CA5806" s="669"/>
    </row>
    <row r="5807" spans="3:79" s="610" customFormat="1">
      <c r="C5807" s="611"/>
      <c r="D5807" s="612"/>
      <c r="E5807" s="613"/>
      <c r="F5807" s="614"/>
      <c r="J5807" s="612"/>
      <c r="N5807" s="668"/>
      <c r="P5807" s="618"/>
      <c r="Q5807" s="618"/>
      <c r="R5807" s="618"/>
      <c r="S5807" s="618"/>
      <c r="T5807" s="618"/>
      <c r="U5807" s="618"/>
      <c r="V5807" s="618"/>
      <c r="W5807" s="618"/>
      <c r="X5807" s="618"/>
      <c r="Y5807" s="618"/>
      <c r="Z5807" s="618"/>
      <c r="AC5807" s="619"/>
      <c r="AD5807" s="620"/>
      <c r="AJ5807" s="668"/>
      <c r="AO5807" s="612"/>
      <c r="AP5807" s="612"/>
      <c r="AY5807" s="623"/>
      <c r="BD5807" s="611"/>
      <c r="BG5807" s="624"/>
      <c r="BH5807" s="625"/>
      <c r="BI5807" s="672"/>
      <c r="BO5807" s="612"/>
      <c r="BY5807" s="669"/>
      <c r="CA5807" s="669"/>
    </row>
    <row r="5808" spans="3:79" s="610" customFormat="1">
      <c r="C5808" s="611"/>
      <c r="D5808" s="612"/>
      <c r="E5808" s="613"/>
      <c r="F5808" s="614"/>
      <c r="J5808" s="612"/>
      <c r="N5808" s="668"/>
      <c r="P5808" s="618"/>
      <c r="Q5808" s="618"/>
      <c r="R5808" s="618"/>
      <c r="S5808" s="618"/>
      <c r="T5808" s="618"/>
      <c r="U5808" s="618"/>
      <c r="V5808" s="618"/>
      <c r="W5808" s="618"/>
      <c r="X5808" s="618"/>
      <c r="Y5808" s="618"/>
      <c r="Z5808" s="618"/>
      <c r="AC5808" s="619"/>
      <c r="AD5808" s="620"/>
      <c r="AJ5808" s="668"/>
      <c r="AO5808" s="612"/>
      <c r="AP5808" s="612"/>
      <c r="AY5808" s="623"/>
      <c r="BD5808" s="611"/>
      <c r="BG5808" s="624"/>
      <c r="BH5808" s="625"/>
      <c r="BI5808" s="672"/>
      <c r="BO5808" s="612"/>
      <c r="BY5808" s="669"/>
      <c r="CA5808" s="669"/>
    </row>
    <row r="5809" spans="3:79" s="610" customFormat="1">
      <c r="C5809" s="611"/>
      <c r="D5809" s="612"/>
      <c r="E5809" s="613"/>
      <c r="F5809" s="614"/>
      <c r="J5809" s="612"/>
      <c r="N5809" s="668"/>
      <c r="P5809" s="618"/>
      <c r="Q5809" s="618"/>
      <c r="R5809" s="618"/>
      <c r="S5809" s="618"/>
      <c r="T5809" s="618"/>
      <c r="U5809" s="618"/>
      <c r="V5809" s="618"/>
      <c r="W5809" s="618"/>
      <c r="X5809" s="618"/>
      <c r="Y5809" s="618"/>
      <c r="Z5809" s="618"/>
      <c r="AC5809" s="619"/>
      <c r="AD5809" s="620"/>
      <c r="AJ5809" s="668"/>
      <c r="AO5809" s="612"/>
      <c r="AP5809" s="612"/>
      <c r="AY5809" s="623"/>
      <c r="BD5809" s="611"/>
      <c r="BG5809" s="624"/>
      <c r="BH5809" s="625"/>
      <c r="BI5809" s="672"/>
      <c r="BO5809" s="612"/>
      <c r="BY5809" s="669"/>
      <c r="CA5809" s="669"/>
    </row>
    <row r="5810" spans="3:79" s="610" customFormat="1">
      <c r="C5810" s="611"/>
      <c r="D5810" s="612"/>
      <c r="E5810" s="613"/>
      <c r="F5810" s="614"/>
      <c r="J5810" s="612"/>
      <c r="N5810" s="668"/>
      <c r="P5810" s="618"/>
      <c r="Q5810" s="618"/>
      <c r="R5810" s="618"/>
      <c r="S5810" s="618"/>
      <c r="T5810" s="618"/>
      <c r="U5810" s="618"/>
      <c r="V5810" s="618"/>
      <c r="W5810" s="618"/>
      <c r="X5810" s="618"/>
      <c r="Y5810" s="618"/>
      <c r="Z5810" s="618"/>
      <c r="AC5810" s="619"/>
      <c r="AD5810" s="620"/>
      <c r="AJ5810" s="668"/>
      <c r="AO5810" s="612"/>
      <c r="AP5810" s="612"/>
      <c r="AY5810" s="623"/>
      <c r="BD5810" s="611"/>
      <c r="BG5810" s="624"/>
      <c r="BH5810" s="625"/>
      <c r="BI5810" s="672"/>
      <c r="BO5810" s="612"/>
      <c r="BY5810" s="669"/>
      <c r="CA5810" s="669"/>
    </row>
    <row r="5811" spans="3:79" s="610" customFormat="1">
      <c r="C5811" s="611"/>
      <c r="D5811" s="612"/>
      <c r="E5811" s="613"/>
      <c r="F5811" s="614"/>
      <c r="J5811" s="612"/>
      <c r="N5811" s="668"/>
      <c r="P5811" s="618"/>
      <c r="Q5811" s="618"/>
      <c r="R5811" s="618"/>
      <c r="S5811" s="618"/>
      <c r="T5811" s="618"/>
      <c r="U5811" s="618"/>
      <c r="V5811" s="618"/>
      <c r="W5811" s="618"/>
      <c r="X5811" s="618"/>
      <c r="Y5811" s="618"/>
      <c r="Z5811" s="618"/>
      <c r="AC5811" s="619"/>
      <c r="AD5811" s="620"/>
      <c r="AJ5811" s="668"/>
      <c r="AO5811" s="612"/>
      <c r="AP5811" s="612"/>
      <c r="AY5811" s="623"/>
      <c r="BD5811" s="611"/>
      <c r="BG5811" s="624"/>
      <c r="BH5811" s="625"/>
      <c r="BI5811" s="672"/>
      <c r="BO5811" s="612"/>
      <c r="BY5811" s="669"/>
      <c r="CA5811" s="669"/>
    </row>
    <row r="5812" spans="3:79" s="610" customFormat="1">
      <c r="C5812" s="611"/>
      <c r="D5812" s="612"/>
      <c r="E5812" s="613"/>
      <c r="F5812" s="614"/>
      <c r="J5812" s="612"/>
      <c r="N5812" s="668"/>
      <c r="P5812" s="618"/>
      <c r="Q5812" s="618"/>
      <c r="R5812" s="618"/>
      <c r="S5812" s="618"/>
      <c r="T5812" s="618"/>
      <c r="U5812" s="618"/>
      <c r="V5812" s="618"/>
      <c r="W5812" s="618"/>
      <c r="X5812" s="618"/>
      <c r="Y5812" s="618"/>
      <c r="Z5812" s="618"/>
      <c r="AC5812" s="619"/>
      <c r="AD5812" s="620"/>
      <c r="AJ5812" s="668"/>
      <c r="AO5812" s="612"/>
      <c r="AP5812" s="612"/>
      <c r="AY5812" s="623"/>
      <c r="BD5812" s="611"/>
      <c r="BG5812" s="624"/>
      <c r="BH5812" s="625"/>
      <c r="BI5812" s="672"/>
      <c r="BO5812" s="612"/>
      <c r="BY5812" s="669"/>
      <c r="CA5812" s="669"/>
    </row>
    <row r="5813" spans="3:79" s="610" customFormat="1">
      <c r="C5813" s="611"/>
      <c r="D5813" s="612"/>
      <c r="E5813" s="613"/>
      <c r="F5813" s="614"/>
      <c r="J5813" s="612"/>
      <c r="N5813" s="668"/>
      <c r="P5813" s="618"/>
      <c r="Q5813" s="618"/>
      <c r="R5813" s="618"/>
      <c r="S5813" s="618"/>
      <c r="T5813" s="618"/>
      <c r="U5813" s="618"/>
      <c r="V5813" s="618"/>
      <c r="W5813" s="618"/>
      <c r="X5813" s="618"/>
      <c r="Y5813" s="618"/>
      <c r="Z5813" s="618"/>
      <c r="AC5813" s="619"/>
      <c r="AD5813" s="620"/>
      <c r="AJ5813" s="668"/>
      <c r="AO5813" s="612"/>
      <c r="AP5813" s="612"/>
      <c r="AY5813" s="623"/>
      <c r="BD5813" s="611"/>
      <c r="BG5813" s="624"/>
      <c r="BH5813" s="625"/>
      <c r="BI5813" s="672"/>
      <c r="BO5813" s="612"/>
      <c r="BY5813" s="669"/>
      <c r="CA5813" s="669"/>
    </row>
    <row r="5814" spans="3:79" s="610" customFormat="1">
      <c r="C5814" s="611"/>
      <c r="D5814" s="612"/>
      <c r="E5814" s="613"/>
      <c r="F5814" s="614"/>
      <c r="J5814" s="612"/>
      <c r="N5814" s="668"/>
      <c r="P5814" s="618"/>
      <c r="Q5814" s="618"/>
      <c r="R5814" s="618"/>
      <c r="S5814" s="618"/>
      <c r="T5814" s="618"/>
      <c r="U5814" s="618"/>
      <c r="V5814" s="618"/>
      <c r="W5814" s="618"/>
      <c r="X5814" s="618"/>
      <c r="Y5814" s="618"/>
      <c r="Z5814" s="618"/>
      <c r="AC5814" s="619"/>
      <c r="AD5814" s="620"/>
      <c r="AJ5814" s="668"/>
      <c r="AO5814" s="612"/>
      <c r="AP5814" s="612"/>
      <c r="AY5814" s="623"/>
      <c r="BD5814" s="611"/>
      <c r="BG5814" s="624"/>
      <c r="BH5814" s="625"/>
      <c r="BI5814" s="672"/>
      <c r="BO5814" s="612"/>
      <c r="BY5814" s="669"/>
      <c r="CA5814" s="669"/>
    </row>
    <row r="5815" spans="3:79" s="610" customFormat="1">
      <c r="C5815" s="611"/>
      <c r="D5815" s="612"/>
      <c r="E5815" s="613"/>
      <c r="F5815" s="614"/>
      <c r="J5815" s="612"/>
      <c r="N5815" s="668"/>
      <c r="P5815" s="618"/>
      <c r="Q5815" s="618"/>
      <c r="R5815" s="618"/>
      <c r="S5815" s="618"/>
      <c r="T5815" s="618"/>
      <c r="U5815" s="618"/>
      <c r="V5815" s="618"/>
      <c r="W5815" s="618"/>
      <c r="X5815" s="618"/>
      <c r="Y5815" s="618"/>
      <c r="Z5815" s="618"/>
      <c r="AC5815" s="619"/>
      <c r="AD5815" s="620"/>
      <c r="AJ5815" s="668"/>
      <c r="AO5815" s="612"/>
      <c r="AP5815" s="612"/>
      <c r="AY5815" s="623"/>
      <c r="BD5815" s="611"/>
      <c r="BG5815" s="624"/>
      <c r="BH5815" s="625"/>
      <c r="BI5815" s="672"/>
      <c r="BO5815" s="612"/>
      <c r="BY5815" s="669"/>
      <c r="CA5815" s="669"/>
    </row>
    <row r="5816" spans="3:79" s="610" customFormat="1">
      <c r="C5816" s="611"/>
      <c r="D5816" s="612"/>
      <c r="E5816" s="613"/>
      <c r="F5816" s="614"/>
      <c r="J5816" s="612"/>
      <c r="N5816" s="668"/>
      <c r="P5816" s="618"/>
      <c r="Q5816" s="618"/>
      <c r="R5816" s="618"/>
      <c r="S5816" s="618"/>
      <c r="T5816" s="618"/>
      <c r="U5816" s="618"/>
      <c r="V5816" s="618"/>
      <c r="W5816" s="618"/>
      <c r="X5816" s="618"/>
      <c r="Y5816" s="618"/>
      <c r="Z5816" s="618"/>
      <c r="AC5816" s="619"/>
      <c r="AD5816" s="620"/>
      <c r="AJ5816" s="668"/>
      <c r="AO5816" s="612"/>
      <c r="AP5816" s="612"/>
      <c r="AY5816" s="623"/>
      <c r="BD5816" s="611"/>
      <c r="BG5816" s="624"/>
      <c r="BH5816" s="625"/>
      <c r="BI5816" s="672"/>
      <c r="BO5816" s="612"/>
      <c r="BY5816" s="669"/>
      <c r="CA5816" s="669"/>
    </row>
    <row r="5817" spans="3:79" s="610" customFormat="1">
      <c r="C5817" s="611"/>
      <c r="D5817" s="612"/>
      <c r="E5817" s="613"/>
      <c r="F5817" s="614"/>
      <c r="J5817" s="612"/>
      <c r="N5817" s="668"/>
      <c r="P5817" s="618"/>
      <c r="Q5817" s="618"/>
      <c r="R5817" s="618"/>
      <c r="S5817" s="618"/>
      <c r="T5817" s="618"/>
      <c r="U5817" s="618"/>
      <c r="V5817" s="618"/>
      <c r="W5817" s="618"/>
      <c r="X5817" s="618"/>
      <c r="Y5817" s="618"/>
      <c r="Z5817" s="618"/>
      <c r="AC5817" s="619"/>
      <c r="AD5817" s="620"/>
      <c r="AJ5817" s="668"/>
      <c r="AO5817" s="612"/>
      <c r="AP5817" s="612"/>
      <c r="AY5817" s="623"/>
      <c r="BD5817" s="611"/>
      <c r="BG5817" s="624"/>
      <c r="BH5817" s="625"/>
      <c r="BI5817" s="672"/>
      <c r="BO5817" s="612"/>
      <c r="BY5817" s="669"/>
      <c r="CA5817" s="669"/>
    </row>
    <row r="5818" spans="3:79" s="610" customFormat="1">
      <c r="C5818" s="611"/>
      <c r="D5818" s="612"/>
      <c r="E5818" s="613"/>
      <c r="F5818" s="614"/>
      <c r="J5818" s="612"/>
      <c r="N5818" s="668"/>
      <c r="P5818" s="618"/>
      <c r="Q5818" s="618"/>
      <c r="R5818" s="618"/>
      <c r="S5818" s="618"/>
      <c r="T5818" s="618"/>
      <c r="U5818" s="618"/>
      <c r="V5818" s="618"/>
      <c r="W5818" s="618"/>
      <c r="X5818" s="618"/>
      <c r="Y5818" s="618"/>
      <c r="Z5818" s="618"/>
      <c r="AC5818" s="619"/>
      <c r="AD5818" s="620"/>
      <c r="AJ5818" s="668"/>
      <c r="AO5818" s="612"/>
      <c r="AP5818" s="612"/>
      <c r="AY5818" s="623"/>
      <c r="BD5818" s="611"/>
      <c r="BG5818" s="624"/>
      <c r="BH5818" s="625"/>
      <c r="BI5818" s="672"/>
      <c r="BO5818" s="612"/>
      <c r="BY5818" s="669"/>
      <c r="CA5818" s="669"/>
    </row>
    <row r="5819" spans="3:79" s="610" customFormat="1">
      <c r="C5819" s="611"/>
      <c r="D5819" s="612"/>
      <c r="E5819" s="613"/>
      <c r="F5819" s="614"/>
      <c r="J5819" s="612"/>
      <c r="N5819" s="668"/>
      <c r="P5819" s="618"/>
      <c r="Q5819" s="618"/>
      <c r="R5819" s="618"/>
      <c r="S5819" s="618"/>
      <c r="T5819" s="618"/>
      <c r="U5819" s="618"/>
      <c r="V5819" s="618"/>
      <c r="W5819" s="618"/>
      <c r="X5819" s="618"/>
      <c r="Y5819" s="618"/>
      <c r="Z5819" s="618"/>
      <c r="AC5819" s="619"/>
      <c r="AD5819" s="620"/>
      <c r="AJ5819" s="668"/>
      <c r="AO5819" s="612"/>
      <c r="AP5819" s="612"/>
      <c r="AY5819" s="623"/>
      <c r="BD5819" s="611"/>
      <c r="BG5819" s="624"/>
      <c r="BH5819" s="625"/>
      <c r="BI5819" s="672"/>
      <c r="BO5819" s="612"/>
      <c r="BY5819" s="669"/>
      <c r="CA5819" s="669"/>
    </row>
    <row r="5820" spans="3:79" s="610" customFormat="1">
      <c r="C5820" s="611"/>
      <c r="D5820" s="612"/>
      <c r="E5820" s="613"/>
      <c r="F5820" s="614"/>
      <c r="J5820" s="612"/>
      <c r="N5820" s="668"/>
      <c r="P5820" s="618"/>
      <c r="Q5820" s="618"/>
      <c r="R5820" s="618"/>
      <c r="S5820" s="618"/>
      <c r="T5820" s="618"/>
      <c r="U5820" s="618"/>
      <c r="V5820" s="618"/>
      <c r="W5820" s="618"/>
      <c r="X5820" s="618"/>
      <c r="Y5820" s="618"/>
      <c r="Z5820" s="618"/>
      <c r="AC5820" s="619"/>
      <c r="AD5820" s="620"/>
      <c r="AJ5820" s="668"/>
      <c r="AO5820" s="612"/>
      <c r="AP5820" s="612"/>
      <c r="AY5820" s="623"/>
      <c r="BD5820" s="611"/>
      <c r="BG5820" s="624"/>
      <c r="BH5820" s="625"/>
      <c r="BI5820" s="672"/>
      <c r="BO5820" s="612"/>
      <c r="BY5820" s="669"/>
      <c r="CA5820" s="669"/>
    </row>
    <row r="5821" spans="3:79" s="610" customFormat="1">
      <c r="C5821" s="611"/>
      <c r="D5821" s="612"/>
      <c r="E5821" s="613"/>
      <c r="F5821" s="614"/>
      <c r="J5821" s="612"/>
      <c r="N5821" s="668"/>
      <c r="P5821" s="618"/>
      <c r="Q5821" s="618"/>
      <c r="R5821" s="618"/>
      <c r="S5821" s="618"/>
      <c r="T5821" s="618"/>
      <c r="U5821" s="618"/>
      <c r="V5821" s="618"/>
      <c r="W5821" s="618"/>
      <c r="X5821" s="618"/>
      <c r="Y5821" s="618"/>
      <c r="Z5821" s="618"/>
      <c r="AC5821" s="619"/>
      <c r="AD5821" s="620"/>
      <c r="AJ5821" s="668"/>
      <c r="AO5821" s="612"/>
      <c r="AP5821" s="612"/>
      <c r="AY5821" s="623"/>
      <c r="BD5821" s="611"/>
      <c r="BG5821" s="624"/>
      <c r="BH5821" s="625"/>
      <c r="BI5821" s="672"/>
      <c r="BO5821" s="612"/>
      <c r="BY5821" s="669"/>
      <c r="CA5821" s="669"/>
    </row>
    <row r="5822" spans="3:79" s="610" customFormat="1">
      <c r="C5822" s="611"/>
      <c r="D5822" s="612"/>
      <c r="E5822" s="613"/>
      <c r="F5822" s="614"/>
      <c r="J5822" s="612"/>
      <c r="N5822" s="668"/>
      <c r="P5822" s="618"/>
      <c r="Q5822" s="618"/>
      <c r="R5822" s="618"/>
      <c r="S5822" s="618"/>
      <c r="T5822" s="618"/>
      <c r="U5822" s="618"/>
      <c r="V5822" s="618"/>
      <c r="W5822" s="618"/>
      <c r="X5822" s="618"/>
      <c r="Y5822" s="618"/>
      <c r="Z5822" s="618"/>
      <c r="AC5822" s="619"/>
      <c r="AD5822" s="620"/>
      <c r="AJ5822" s="668"/>
      <c r="AO5822" s="612"/>
      <c r="AP5822" s="612"/>
      <c r="AY5822" s="623"/>
      <c r="BD5822" s="611"/>
      <c r="BG5822" s="624"/>
      <c r="BH5822" s="625"/>
      <c r="BI5822" s="672"/>
      <c r="BO5822" s="612"/>
      <c r="BY5822" s="669"/>
      <c r="CA5822" s="669"/>
    </row>
    <row r="5823" spans="3:79" s="610" customFormat="1">
      <c r="C5823" s="611"/>
      <c r="D5823" s="612"/>
      <c r="E5823" s="613"/>
      <c r="F5823" s="614"/>
      <c r="J5823" s="612"/>
      <c r="N5823" s="668"/>
      <c r="P5823" s="618"/>
      <c r="Q5823" s="618"/>
      <c r="R5823" s="618"/>
      <c r="S5823" s="618"/>
      <c r="T5823" s="618"/>
      <c r="U5823" s="618"/>
      <c r="V5823" s="618"/>
      <c r="W5823" s="618"/>
      <c r="X5823" s="618"/>
      <c r="Y5823" s="618"/>
      <c r="Z5823" s="618"/>
      <c r="AC5823" s="619"/>
      <c r="AD5823" s="620"/>
      <c r="AJ5823" s="668"/>
      <c r="AO5823" s="612"/>
      <c r="AP5823" s="612"/>
      <c r="AY5823" s="623"/>
      <c r="BD5823" s="611"/>
      <c r="BG5823" s="624"/>
      <c r="BH5823" s="625"/>
      <c r="BI5823" s="672"/>
      <c r="BO5823" s="612"/>
      <c r="BY5823" s="669"/>
      <c r="CA5823" s="669"/>
    </row>
    <row r="5824" spans="3:79" s="610" customFormat="1">
      <c r="C5824" s="611"/>
      <c r="D5824" s="612"/>
      <c r="E5824" s="613"/>
      <c r="F5824" s="614"/>
      <c r="J5824" s="612"/>
      <c r="N5824" s="668"/>
      <c r="P5824" s="618"/>
      <c r="Q5824" s="618"/>
      <c r="R5824" s="618"/>
      <c r="S5824" s="618"/>
      <c r="T5824" s="618"/>
      <c r="U5824" s="618"/>
      <c r="V5824" s="618"/>
      <c r="W5824" s="618"/>
      <c r="X5824" s="618"/>
      <c r="Y5824" s="618"/>
      <c r="Z5824" s="618"/>
      <c r="AC5824" s="619"/>
      <c r="AD5824" s="620"/>
      <c r="AJ5824" s="668"/>
      <c r="AO5824" s="612"/>
      <c r="AP5824" s="612"/>
      <c r="AY5824" s="623"/>
      <c r="BD5824" s="611"/>
      <c r="BG5824" s="624"/>
      <c r="BH5824" s="625"/>
      <c r="BI5824" s="672"/>
      <c r="BO5824" s="612"/>
      <c r="BY5824" s="669"/>
      <c r="CA5824" s="669"/>
    </row>
    <row r="5825" spans="3:79" s="610" customFormat="1">
      <c r="C5825" s="611"/>
      <c r="D5825" s="612"/>
      <c r="E5825" s="613"/>
      <c r="F5825" s="614"/>
      <c r="J5825" s="612"/>
      <c r="N5825" s="668"/>
      <c r="P5825" s="618"/>
      <c r="Q5825" s="618"/>
      <c r="R5825" s="618"/>
      <c r="S5825" s="618"/>
      <c r="T5825" s="618"/>
      <c r="U5825" s="618"/>
      <c r="V5825" s="618"/>
      <c r="W5825" s="618"/>
      <c r="X5825" s="618"/>
      <c r="Y5825" s="618"/>
      <c r="Z5825" s="618"/>
      <c r="AC5825" s="619"/>
      <c r="AD5825" s="620"/>
      <c r="AJ5825" s="668"/>
      <c r="AO5825" s="612"/>
      <c r="AP5825" s="612"/>
      <c r="AY5825" s="623"/>
      <c r="BD5825" s="611"/>
      <c r="BG5825" s="624"/>
      <c r="BH5825" s="625"/>
      <c r="BI5825" s="672"/>
      <c r="BO5825" s="612"/>
      <c r="BY5825" s="669"/>
      <c r="CA5825" s="669"/>
    </row>
    <row r="5826" spans="3:79" s="610" customFormat="1">
      <c r="C5826" s="611"/>
      <c r="D5826" s="612"/>
      <c r="E5826" s="613"/>
      <c r="F5826" s="614"/>
      <c r="J5826" s="612"/>
      <c r="N5826" s="668"/>
      <c r="P5826" s="618"/>
      <c r="Q5826" s="618"/>
      <c r="R5826" s="618"/>
      <c r="S5826" s="618"/>
      <c r="T5826" s="618"/>
      <c r="U5826" s="618"/>
      <c r="V5826" s="618"/>
      <c r="W5826" s="618"/>
      <c r="X5826" s="618"/>
      <c r="Y5826" s="618"/>
      <c r="Z5826" s="618"/>
      <c r="AC5826" s="619"/>
      <c r="AD5826" s="620"/>
      <c r="AJ5826" s="668"/>
      <c r="AO5826" s="612"/>
      <c r="AP5826" s="612"/>
      <c r="AY5826" s="623"/>
      <c r="BD5826" s="611"/>
      <c r="BG5826" s="624"/>
      <c r="BH5826" s="625"/>
      <c r="BI5826" s="672"/>
      <c r="BO5826" s="612"/>
      <c r="BY5826" s="669"/>
      <c r="CA5826" s="669"/>
    </row>
    <row r="5827" spans="3:79" s="610" customFormat="1">
      <c r="C5827" s="611"/>
      <c r="D5827" s="612"/>
      <c r="E5827" s="613"/>
      <c r="F5827" s="614"/>
      <c r="J5827" s="612"/>
      <c r="N5827" s="668"/>
      <c r="P5827" s="618"/>
      <c r="Q5827" s="618"/>
      <c r="R5827" s="618"/>
      <c r="S5827" s="618"/>
      <c r="T5827" s="618"/>
      <c r="U5827" s="618"/>
      <c r="V5827" s="618"/>
      <c r="W5827" s="618"/>
      <c r="X5827" s="618"/>
      <c r="Y5827" s="618"/>
      <c r="Z5827" s="618"/>
      <c r="AC5827" s="619"/>
      <c r="AD5827" s="620"/>
      <c r="AJ5827" s="668"/>
      <c r="AO5827" s="612"/>
      <c r="AP5827" s="612"/>
      <c r="AY5827" s="623"/>
      <c r="BD5827" s="611"/>
      <c r="BG5827" s="624"/>
      <c r="BH5827" s="625"/>
      <c r="BI5827" s="672"/>
      <c r="BO5827" s="612"/>
      <c r="BY5827" s="669"/>
      <c r="CA5827" s="669"/>
    </row>
    <row r="5828" spans="3:79" s="610" customFormat="1">
      <c r="C5828" s="611"/>
      <c r="D5828" s="612"/>
      <c r="E5828" s="613"/>
      <c r="F5828" s="614"/>
      <c r="J5828" s="612"/>
      <c r="N5828" s="668"/>
      <c r="P5828" s="618"/>
      <c r="Q5828" s="618"/>
      <c r="R5828" s="618"/>
      <c r="S5828" s="618"/>
      <c r="T5828" s="618"/>
      <c r="U5828" s="618"/>
      <c r="V5828" s="618"/>
      <c r="W5828" s="618"/>
      <c r="X5828" s="618"/>
      <c r="Y5828" s="618"/>
      <c r="Z5828" s="618"/>
      <c r="AC5828" s="619"/>
      <c r="AD5828" s="620"/>
      <c r="AJ5828" s="668"/>
      <c r="AO5828" s="612"/>
      <c r="AP5828" s="612"/>
      <c r="AY5828" s="623"/>
      <c r="BD5828" s="611"/>
      <c r="BG5828" s="624"/>
      <c r="BH5828" s="625"/>
      <c r="BI5828" s="672"/>
      <c r="BO5828" s="612"/>
      <c r="BY5828" s="669"/>
      <c r="CA5828" s="669"/>
    </row>
    <row r="5829" spans="3:79" s="610" customFormat="1">
      <c r="C5829" s="611"/>
      <c r="D5829" s="612"/>
      <c r="E5829" s="613"/>
      <c r="F5829" s="614"/>
      <c r="J5829" s="612"/>
      <c r="N5829" s="668"/>
      <c r="P5829" s="618"/>
      <c r="Q5829" s="618"/>
      <c r="R5829" s="618"/>
      <c r="S5829" s="618"/>
      <c r="T5829" s="618"/>
      <c r="U5829" s="618"/>
      <c r="V5829" s="618"/>
      <c r="W5829" s="618"/>
      <c r="X5829" s="618"/>
      <c r="Y5829" s="618"/>
      <c r="Z5829" s="618"/>
      <c r="AC5829" s="619"/>
      <c r="AD5829" s="620"/>
      <c r="AJ5829" s="668"/>
      <c r="AO5829" s="612"/>
      <c r="AP5829" s="612"/>
      <c r="AY5829" s="623"/>
      <c r="BD5829" s="611"/>
      <c r="BG5829" s="624"/>
      <c r="BH5829" s="625"/>
      <c r="BI5829" s="672"/>
      <c r="BO5829" s="612"/>
      <c r="BY5829" s="669"/>
      <c r="CA5829" s="669"/>
    </row>
    <row r="5830" spans="3:79" s="610" customFormat="1">
      <c r="C5830" s="611"/>
      <c r="D5830" s="612"/>
      <c r="E5830" s="613"/>
      <c r="F5830" s="614"/>
      <c r="J5830" s="612"/>
      <c r="N5830" s="668"/>
      <c r="P5830" s="618"/>
      <c r="Q5830" s="618"/>
      <c r="R5830" s="618"/>
      <c r="S5830" s="618"/>
      <c r="T5830" s="618"/>
      <c r="U5830" s="618"/>
      <c r="V5830" s="618"/>
      <c r="W5830" s="618"/>
      <c r="X5830" s="618"/>
      <c r="Y5830" s="618"/>
      <c r="Z5830" s="618"/>
      <c r="AC5830" s="619"/>
      <c r="AD5830" s="620"/>
      <c r="AJ5830" s="668"/>
      <c r="AO5830" s="612"/>
      <c r="AP5830" s="612"/>
      <c r="AY5830" s="623"/>
      <c r="BD5830" s="611"/>
      <c r="BG5830" s="624"/>
      <c r="BH5830" s="625"/>
      <c r="BI5830" s="672"/>
      <c r="BO5830" s="612"/>
      <c r="BY5830" s="669"/>
      <c r="CA5830" s="669"/>
    </row>
    <row r="5831" spans="3:79" s="610" customFormat="1">
      <c r="C5831" s="611"/>
      <c r="D5831" s="612"/>
      <c r="E5831" s="613"/>
      <c r="F5831" s="614"/>
      <c r="J5831" s="612"/>
      <c r="N5831" s="668"/>
      <c r="P5831" s="618"/>
      <c r="Q5831" s="618"/>
      <c r="R5831" s="618"/>
      <c r="S5831" s="618"/>
      <c r="T5831" s="618"/>
      <c r="U5831" s="618"/>
      <c r="V5831" s="618"/>
      <c r="W5831" s="618"/>
      <c r="X5831" s="618"/>
      <c r="Y5831" s="618"/>
      <c r="Z5831" s="618"/>
      <c r="AC5831" s="619"/>
      <c r="AD5831" s="620"/>
      <c r="AJ5831" s="668"/>
      <c r="AO5831" s="612"/>
      <c r="AP5831" s="612"/>
      <c r="AY5831" s="623"/>
      <c r="BD5831" s="611"/>
      <c r="BG5831" s="624"/>
      <c r="BH5831" s="625"/>
      <c r="BI5831" s="672"/>
      <c r="BO5831" s="612"/>
      <c r="BY5831" s="669"/>
      <c r="CA5831" s="669"/>
    </row>
    <row r="5832" spans="3:79" s="610" customFormat="1">
      <c r="C5832" s="611"/>
      <c r="D5832" s="612"/>
      <c r="E5832" s="613"/>
      <c r="F5832" s="614"/>
      <c r="J5832" s="612"/>
      <c r="N5832" s="668"/>
      <c r="P5832" s="618"/>
      <c r="Q5832" s="618"/>
      <c r="R5832" s="618"/>
      <c r="S5832" s="618"/>
      <c r="T5832" s="618"/>
      <c r="U5832" s="618"/>
      <c r="V5832" s="618"/>
      <c r="W5832" s="618"/>
      <c r="X5832" s="618"/>
      <c r="Y5832" s="618"/>
      <c r="Z5832" s="618"/>
      <c r="AC5832" s="619"/>
      <c r="AD5832" s="620"/>
      <c r="AJ5832" s="668"/>
      <c r="AO5832" s="612"/>
      <c r="AP5832" s="612"/>
      <c r="AY5832" s="623"/>
      <c r="BD5832" s="611"/>
      <c r="BG5832" s="624"/>
      <c r="BH5832" s="625"/>
      <c r="BI5832" s="672"/>
      <c r="BO5832" s="612"/>
      <c r="BY5832" s="669"/>
      <c r="CA5832" s="669"/>
    </row>
    <row r="5833" spans="3:79" s="610" customFormat="1">
      <c r="C5833" s="611"/>
      <c r="D5833" s="612"/>
      <c r="E5833" s="613"/>
      <c r="F5833" s="614"/>
      <c r="J5833" s="612"/>
      <c r="N5833" s="668"/>
      <c r="P5833" s="618"/>
      <c r="Q5833" s="618"/>
      <c r="R5833" s="618"/>
      <c r="S5833" s="618"/>
      <c r="T5833" s="618"/>
      <c r="U5833" s="618"/>
      <c r="V5833" s="618"/>
      <c r="W5833" s="618"/>
      <c r="X5833" s="618"/>
      <c r="Y5833" s="618"/>
      <c r="Z5833" s="618"/>
      <c r="AC5833" s="619"/>
      <c r="AD5833" s="620"/>
      <c r="AJ5833" s="668"/>
      <c r="AO5833" s="612"/>
      <c r="AP5833" s="612"/>
      <c r="AY5833" s="623"/>
      <c r="BD5833" s="611"/>
      <c r="BG5833" s="624"/>
      <c r="BH5833" s="625"/>
      <c r="BI5833" s="672"/>
      <c r="BO5833" s="612"/>
      <c r="BY5833" s="669"/>
      <c r="CA5833" s="669"/>
    </row>
    <row r="5834" spans="3:79" s="610" customFormat="1">
      <c r="C5834" s="611"/>
      <c r="D5834" s="612"/>
      <c r="E5834" s="613"/>
      <c r="F5834" s="614"/>
      <c r="J5834" s="612"/>
      <c r="N5834" s="668"/>
      <c r="P5834" s="618"/>
      <c r="Q5834" s="618"/>
      <c r="R5834" s="618"/>
      <c r="S5834" s="618"/>
      <c r="T5834" s="618"/>
      <c r="U5834" s="618"/>
      <c r="V5834" s="618"/>
      <c r="W5834" s="618"/>
      <c r="X5834" s="618"/>
      <c r="Y5834" s="618"/>
      <c r="Z5834" s="618"/>
      <c r="AC5834" s="619"/>
      <c r="AD5834" s="620"/>
      <c r="AJ5834" s="668"/>
      <c r="AO5834" s="612"/>
      <c r="AP5834" s="612"/>
      <c r="AY5834" s="623"/>
      <c r="BD5834" s="611"/>
      <c r="BG5834" s="624"/>
      <c r="BH5834" s="625"/>
      <c r="BI5834" s="672"/>
      <c r="BO5834" s="612"/>
      <c r="BY5834" s="669"/>
      <c r="CA5834" s="669"/>
    </row>
    <row r="5835" spans="3:79" s="610" customFormat="1">
      <c r="C5835" s="611"/>
      <c r="D5835" s="612"/>
      <c r="E5835" s="613"/>
      <c r="F5835" s="614"/>
      <c r="J5835" s="612"/>
      <c r="N5835" s="668"/>
      <c r="P5835" s="618"/>
      <c r="Q5835" s="618"/>
      <c r="R5835" s="618"/>
      <c r="S5835" s="618"/>
      <c r="T5835" s="618"/>
      <c r="U5835" s="618"/>
      <c r="V5835" s="618"/>
      <c r="W5835" s="618"/>
      <c r="X5835" s="618"/>
      <c r="Y5835" s="618"/>
      <c r="Z5835" s="618"/>
      <c r="AC5835" s="619"/>
      <c r="AD5835" s="620"/>
      <c r="AJ5835" s="668"/>
      <c r="AO5835" s="612"/>
      <c r="AP5835" s="612"/>
      <c r="AY5835" s="623"/>
      <c r="BD5835" s="611"/>
      <c r="BG5835" s="624"/>
      <c r="BH5835" s="625"/>
      <c r="BI5835" s="672"/>
      <c r="BO5835" s="612"/>
      <c r="BY5835" s="669"/>
      <c r="CA5835" s="669"/>
    </row>
    <row r="5836" spans="3:79" s="610" customFormat="1">
      <c r="C5836" s="611"/>
      <c r="D5836" s="612"/>
      <c r="E5836" s="613"/>
      <c r="F5836" s="614"/>
      <c r="J5836" s="612"/>
      <c r="N5836" s="668"/>
      <c r="P5836" s="618"/>
      <c r="Q5836" s="618"/>
      <c r="R5836" s="618"/>
      <c r="S5836" s="618"/>
      <c r="T5836" s="618"/>
      <c r="U5836" s="618"/>
      <c r="V5836" s="618"/>
      <c r="W5836" s="618"/>
      <c r="X5836" s="618"/>
      <c r="Y5836" s="618"/>
      <c r="Z5836" s="618"/>
      <c r="AC5836" s="619"/>
      <c r="AD5836" s="620"/>
      <c r="AJ5836" s="668"/>
      <c r="AO5836" s="612"/>
      <c r="AP5836" s="612"/>
      <c r="AY5836" s="623"/>
      <c r="BD5836" s="611"/>
      <c r="BG5836" s="624"/>
      <c r="BH5836" s="625"/>
      <c r="BI5836" s="672"/>
      <c r="BO5836" s="612"/>
      <c r="BY5836" s="669"/>
      <c r="CA5836" s="669"/>
    </row>
    <row r="5837" spans="3:79" s="610" customFormat="1">
      <c r="C5837" s="611"/>
      <c r="D5837" s="612"/>
      <c r="E5837" s="613"/>
      <c r="F5837" s="614"/>
      <c r="J5837" s="612"/>
      <c r="N5837" s="668"/>
      <c r="P5837" s="618"/>
      <c r="Q5837" s="618"/>
      <c r="R5837" s="618"/>
      <c r="S5837" s="618"/>
      <c r="T5837" s="618"/>
      <c r="U5837" s="618"/>
      <c r="V5837" s="618"/>
      <c r="W5837" s="618"/>
      <c r="X5837" s="618"/>
      <c r="Y5837" s="618"/>
      <c r="Z5837" s="618"/>
      <c r="AC5837" s="619"/>
      <c r="AD5837" s="620"/>
      <c r="AJ5837" s="668"/>
      <c r="AO5837" s="612"/>
      <c r="AP5837" s="612"/>
      <c r="AY5837" s="623"/>
      <c r="BD5837" s="611"/>
      <c r="BG5837" s="624"/>
      <c r="BH5837" s="625"/>
      <c r="BI5837" s="672"/>
      <c r="BO5837" s="612"/>
      <c r="BY5837" s="669"/>
      <c r="CA5837" s="669"/>
    </row>
    <row r="5838" spans="3:79" s="610" customFormat="1">
      <c r="C5838" s="611"/>
      <c r="D5838" s="612"/>
      <c r="E5838" s="613"/>
      <c r="F5838" s="614"/>
      <c r="J5838" s="612"/>
      <c r="N5838" s="668"/>
      <c r="P5838" s="618"/>
      <c r="Q5838" s="618"/>
      <c r="R5838" s="618"/>
      <c r="S5838" s="618"/>
      <c r="T5838" s="618"/>
      <c r="U5838" s="618"/>
      <c r="V5838" s="618"/>
      <c r="W5838" s="618"/>
      <c r="X5838" s="618"/>
      <c r="Y5838" s="618"/>
      <c r="Z5838" s="618"/>
      <c r="AC5838" s="619"/>
      <c r="AD5838" s="620"/>
      <c r="AJ5838" s="668"/>
      <c r="AO5838" s="612"/>
      <c r="AP5838" s="612"/>
      <c r="AY5838" s="623"/>
      <c r="BD5838" s="611"/>
      <c r="BG5838" s="624"/>
      <c r="BH5838" s="625"/>
      <c r="BI5838" s="672"/>
      <c r="BO5838" s="612"/>
      <c r="BY5838" s="669"/>
      <c r="CA5838" s="669"/>
    </row>
    <row r="5839" spans="3:79" s="610" customFormat="1">
      <c r="C5839" s="611"/>
      <c r="D5839" s="612"/>
      <c r="E5839" s="613"/>
      <c r="F5839" s="614"/>
      <c r="J5839" s="612"/>
      <c r="N5839" s="668"/>
      <c r="P5839" s="618"/>
      <c r="Q5839" s="618"/>
      <c r="R5839" s="618"/>
      <c r="S5839" s="618"/>
      <c r="T5839" s="618"/>
      <c r="U5839" s="618"/>
      <c r="V5839" s="618"/>
      <c r="W5839" s="618"/>
      <c r="X5839" s="618"/>
      <c r="Y5839" s="618"/>
      <c r="Z5839" s="618"/>
      <c r="AC5839" s="619"/>
      <c r="AD5839" s="620"/>
      <c r="AJ5839" s="668"/>
      <c r="AO5839" s="612"/>
      <c r="AP5839" s="612"/>
      <c r="AY5839" s="623"/>
      <c r="BD5839" s="611"/>
      <c r="BG5839" s="624"/>
      <c r="BH5839" s="625"/>
      <c r="BI5839" s="672"/>
      <c r="BO5839" s="612"/>
      <c r="BY5839" s="669"/>
      <c r="CA5839" s="669"/>
    </row>
    <row r="5840" spans="3:79" s="610" customFormat="1">
      <c r="C5840" s="611"/>
      <c r="D5840" s="612"/>
      <c r="E5840" s="613"/>
      <c r="F5840" s="614"/>
      <c r="J5840" s="612"/>
      <c r="N5840" s="668"/>
      <c r="P5840" s="618"/>
      <c r="Q5840" s="618"/>
      <c r="R5840" s="618"/>
      <c r="S5840" s="618"/>
      <c r="T5840" s="618"/>
      <c r="U5840" s="618"/>
      <c r="V5840" s="618"/>
      <c r="W5840" s="618"/>
      <c r="X5840" s="618"/>
      <c r="Y5840" s="618"/>
      <c r="Z5840" s="618"/>
      <c r="AC5840" s="619"/>
      <c r="AD5840" s="620"/>
      <c r="AJ5840" s="668"/>
      <c r="AO5840" s="612"/>
      <c r="AP5840" s="612"/>
      <c r="AY5840" s="623"/>
      <c r="BD5840" s="611"/>
      <c r="BG5840" s="624"/>
      <c r="BH5840" s="625"/>
      <c r="BI5840" s="672"/>
      <c r="BO5840" s="612"/>
      <c r="BY5840" s="669"/>
      <c r="CA5840" s="669"/>
    </row>
    <row r="5841" spans="3:79" s="610" customFormat="1">
      <c r="C5841" s="611"/>
      <c r="D5841" s="612"/>
      <c r="E5841" s="613"/>
      <c r="F5841" s="614"/>
      <c r="J5841" s="612"/>
      <c r="N5841" s="668"/>
      <c r="P5841" s="618"/>
      <c r="Q5841" s="618"/>
      <c r="R5841" s="618"/>
      <c r="S5841" s="618"/>
      <c r="T5841" s="618"/>
      <c r="U5841" s="618"/>
      <c r="V5841" s="618"/>
      <c r="W5841" s="618"/>
      <c r="X5841" s="618"/>
      <c r="Y5841" s="618"/>
      <c r="Z5841" s="618"/>
      <c r="AC5841" s="619"/>
      <c r="AD5841" s="620"/>
      <c r="AJ5841" s="668"/>
      <c r="AO5841" s="612"/>
      <c r="AP5841" s="612"/>
      <c r="AY5841" s="623"/>
      <c r="BD5841" s="611"/>
      <c r="BG5841" s="624"/>
      <c r="BH5841" s="625"/>
      <c r="BI5841" s="672"/>
      <c r="BO5841" s="612"/>
      <c r="BY5841" s="669"/>
      <c r="CA5841" s="669"/>
    </row>
    <row r="5842" spans="3:79" s="610" customFormat="1">
      <c r="C5842" s="611"/>
      <c r="D5842" s="612"/>
      <c r="E5842" s="613"/>
      <c r="F5842" s="614"/>
      <c r="J5842" s="612"/>
      <c r="N5842" s="668"/>
      <c r="P5842" s="618"/>
      <c r="Q5842" s="618"/>
      <c r="R5842" s="618"/>
      <c r="S5842" s="618"/>
      <c r="T5842" s="618"/>
      <c r="U5842" s="618"/>
      <c r="V5842" s="618"/>
      <c r="W5842" s="618"/>
      <c r="X5842" s="618"/>
      <c r="Y5842" s="618"/>
      <c r="Z5842" s="618"/>
      <c r="AC5842" s="619"/>
      <c r="AD5842" s="620"/>
      <c r="AJ5842" s="668"/>
      <c r="AO5842" s="612"/>
      <c r="AP5842" s="612"/>
      <c r="AY5842" s="623"/>
      <c r="BD5842" s="611"/>
      <c r="BG5842" s="624"/>
      <c r="BH5842" s="625"/>
      <c r="BI5842" s="672"/>
      <c r="BO5842" s="612"/>
      <c r="BY5842" s="669"/>
      <c r="CA5842" s="669"/>
    </row>
    <row r="5843" spans="3:79" s="610" customFormat="1">
      <c r="C5843" s="611"/>
      <c r="D5843" s="612"/>
      <c r="E5843" s="613"/>
      <c r="F5843" s="614"/>
      <c r="J5843" s="612"/>
      <c r="N5843" s="668"/>
      <c r="P5843" s="618"/>
      <c r="Q5843" s="618"/>
      <c r="R5843" s="618"/>
      <c r="S5843" s="618"/>
      <c r="T5843" s="618"/>
      <c r="U5843" s="618"/>
      <c r="V5843" s="618"/>
      <c r="W5843" s="618"/>
      <c r="X5843" s="618"/>
      <c r="Y5843" s="618"/>
      <c r="Z5843" s="618"/>
      <c r="AC5843" s="619"/>
      <c r="AD5843" s="620"/>
      <c r="AJ5843" s="668"/>
      <c r="AO5843" s="612"/>
      <c r="AP5843" s="612"/>
      <c r="AY5843" s="623"/>
      <c r="BD5843" s="611"/>
      <c r="BG5843" s="624"/>
      <c r="BH5843" s="625"/>
      <c r="BI5843" s="672"/>
      <c r="BO5843" s="612"/>
      <c r="BY5843" s="669"/>
      <c r="CA5843" s="669"/>
    </row>
    <row r="5844" spans="3:79" s="610" customFormat="1">
      <c r="C5844" s="611"/>
      <c r="D5844" s="612"/>
      <c r="E5844" s="613"/>
      <c r="F5844" s="614"/>
      <c r="J5844" s="612"/>
      <c r="N5844" s="668"/>
      <c r="P5844" s="618"/>
      <c r="Q5844" s="618"/>
      <c r="R5844" s="618"/>
      <c r="S5844" s="618"/>
      <c r="T5844" s="618"/>
      <c r="U5844" s="618"/>
      <c r="V5844" s="618"/>
      <c r="W5844" s="618"/>
      <c r="X5844" s="618"/>
      <c r="Y5844" s="618"/>
      <c r="Z5844" s="618"/>
      <c r="AC5844" s="619"/>
      <c r="AD5844" s="620"/>
      <c r="AJ5844" s="668"/>
      <c r="AO5844" s="612"/>
      <c r="AP5844" s="612"/>
      <c r="AY5844" s="623"/>
      <c r="BD5844" s="611"/>
      <c r="BG5844" s="624"/>
      <c r="BH5844" s="625"/>
      <c r="BI5844" s="672"/>
      <c r="BO5844" s="612"/>
      <c r="BY5844" s="669"/>
      <c r="CA5844" s="669"/>
    </row>
    <row r="5845" spans="3:79" s="610" customFormat="1">
      <c r="C5845" s="611"/>
      <c r="D5845" s="612"/>
      <c r="E5845" s="613"/>
      <c r="F5845" s="614"/>
      <c r="J5845" s="612"/>
      <c r="N5845" s="668"/>
      <c r="P5845" s="618"/>
      <c r="Q5845" s="618"/>
      <c r="R5845" s="618"/>
      <c r="S5845" s="618"/>
      <c r="T5845" s="618"/>
      <c r="U5845" s="618"/>
      <c r="V5845" s="618"/>
      <c r="W5845" s="618"/>
      <c r="X5845" s="618"/>
      <c r="Y5845" s="618"/>
      <c r="Z5845" s="618"/>
      <c r="AC5845" s="619"/>
      <c r="AD5845" s="620"/>
      <c r="AJ5845" s="668"/>
      <c r="AO5845" s="612"/>
      <c r="AP5845" s="612"/>
      <c r="AY5845" s="623"/>
      <c r="BD5845" s="611"/>
      <c r="BG5845" s="624"/>
      <c r="BH5845" s="625"/>
      <c r="BI5845" s="672"/>
      <c r="BO5845" s="612"/>
      <c r="BY5845" s="669"/>
      <c r="CA5845" s="669"/>
    </row>
    <row r="5846" spans="3:79" s="610" customFormat="1">
      <c r="C5846" s="611"/>
      <c r="D5846" s="612"/>
      <c r="E5846" s="613"/>
      <c r="F5846" s="614"/>
      <c r="J5846" s="612"/>
      <c r="N5846" s="668"/>
      <c r="P5846" s="618"/>
      <c r="Q5846" s="618"/>
      <c r="R5846" s="618"/>
      <c r="S5846" s="618"/>
      <c r="T5846" s="618"/>
      <c r="U5846" s="618"/>
      <c r="V5846" s="618"/>
      <c r="W5846" s="618"/>
      <c r="X5846" s="618"/>
      <c r="Y5846" s="618"/>
      <c r="Z5846" s="618"/>
      <c r="AC5846" s="619"/>
      <c r="AD5846" s="620"/>
      <c r="AJ5846" s="668"/>
      <c r="AO5846" s="612"/>
      <c r="AP5846" s="612"/>
      <c r="AY5846" s="623"/>
      <c r="BD5846" s="611"/>
      <c r="BG5846" s="624"/>
      <c r="BH5846" s="625"/>
      <c r="BI5846" s="672"/>
      <c r="BO5846" s="612"/>
      <c r="BY5846" s="669"/>
      <c r="CA5846" s="669"/>
    </row>
    <row r="5847" spans="3:79" s="610" customFormat="1">
      <c r="C5847" s="611"/>
      <c r="D5847" s="612"/>
      <c r="E5847" s="613"/>
      <c r="F5847" s="614"/>
      <c r="J5847" s="612"/>
      <c r="N5847" s="668"/>
      <c r="P5847" s="618"/>
      <c r="Q5847" s="618"/>
      <c r="R5847" s="618"/>
      <c r="S5847" s="618"/>
      <c r="T5847" s="618"/>
      <c r="U5847" s="618"/>
      <c r="V5847" s="618"/>
      <c r="W5847" s="618"/>
      <c r="X5847" s="618"/>
      <c r="Y5847" s="618"/>
      <c r="Z5847" s="618"/>
      <c r="AC5847" s="619"/>
      <c r="AD5847" s="620"/>
      <c r="AJ5847" s="668"/>
      <c r="AO5847" s="612"/>
      <c r="AP5847" s="612"/>
      <c r="AY5847" s="623"/>
      <c r="BD5847" s="611"/>
      <c r="BG5847" s="624"/>
      <c r="BH5847" s="625"/>
      <c r="BI5847" s="672"/>
      <c r="BO5847" s="612"/>
      <c r="BY5847" s="669"/>
      <c r="CA5847" s="669"/>
    </row>
    <row r="5848" spans="3:79" s="610" customFormat="1">
      <c r="C5848" s="611"/>
      <c r="D5848" s="612"/>
      <c r="E5848" s="613"/>
      <c r="F5848" s="614"/>
      <c r="J5848" s="612"/>
      <c r="N5848" s="668"/>
      <c r="P5848" s="618"/>
      <c r="Q5848" s="618"/>
      <c r="R5848" s="618"/>
      <c r="S5848" s="618"/>
      <c r="T5848" s="618"/>
      <c r="U5848" s="618"/>
      <c r="V5848" s="618"/>
      <c r="W5848" s="618"/>
      <c r="X5848" s="618"/>
      <c r="Y5848" s="618"/>
      <c r="Z5848" s="618"/>
      <c r="AC5848" s="619"/>
      <c r="AD5848" s="620"/>
      <c r="AJ5848" s="668"/>
      <c r="AO5848" s="612"/>
      <c r="AP5848" s="612"/>
      <c r="AY5848" s="623"/>
      <c r="BD5848" s="611"/>
      <c r="BG5848" s="624"/>
      <c r="BH5848" s="625"/>
      <c r="BI5848" s="672"/>
      <c r="BO5848" s="612"/>
      <c r="BY5848" s="669"/>
      <c r="CA5848" s="669"/>
    </row>
    <row r="5849" spans="3:79" s="610" customFormat="1">
      <c r="C5849" s="611"/>
      <c r="D5849" s="612"/>
      <c r="E5849" s="613"/>
      <c r="F5849" s="614"/>
      <c r="J5849" s="612"/>
      <c r="N5849" s="668"/>
      <c r="P5849" s="618"/>
      <c r="Q5849" s="618"/>
      <c r="R5849" s="618"/>
      <c r="S5849" s="618"/>
      <c r="T5849" s="618"/>
      <c r="U5849" s="618"/>
      <c r="V5849" s="618"/>
      <c r="W5849" s="618"/>
      <c r="X5849" s="618"/>
      <c r="Y5849" s="618"/>
      <c r="Z5849" s="618"/>
      <c r="AC5849" s="619"/>
      <c r="AD5849" s="620"/>
      <c r="AJ5849" s="668"/>
      <c r="AO5849" s="612"/>
      <c r="AP5849" s="612"/>
      <c r="AY5849" s="623"/>
      <c r="BD5849" s="611"/>
      <c r="BG5849" s="624"/>
      <c r="BH5849" s="625"/>
      <c r="BI5849" s="672"/>
      <c r="BO5849" s="612"/>
      <c r="BY5849" s="669"/>
      <c r="CA5849" s="669"/>
    </row>
    <row r="5850" spans="3:79" s="610" customFormat="1">
      <c r="C5850" s="611"/>
      <c r="D5850" s="612"/>
      <c r="E5850" s="613"/>
      <c r="F5850" s="614"/>
      <c r="J5850" s="612"/>
      <c r="N5850" s="668"/>
      <c r="P5850" s="618"/>
      <c r="Q5850" s="618"/>
      <c r="R5850" s="618"/>
      <c r="S5850" s="618"/>
      <c r="T5850" s="618"/>
      <c r="U5850" s="618"/>
      <c r="V5850" s="618"/>
      <c r="W5850" s="618"/>
      <c r="X5850" s="618"/>
      <c r="Y5850" s="618"/>
      <c r="Z5850" s="618"/>
      <c r="AC5850" s="619"/>
      <c r="AD5850" s="620"/>
      <c r="AJ5850" s="668"/>
      <c r="AO5850" s="612"/>
      <c r="AP5850" s="612"/>
      <c r="AY5850" s="623"/>
      <c r="BD5850" s="611"/>
      <c r="BG5850" s="624"/>
      <c r="BH5850" s="625"/>
      <c r="BI5850" s="672"/>
      <c r="BO5850" s="612"/>
      <c r="BY5850" s="669"/>
      <c r="CA5850" s="669"/>
    </row>
    <row r="5851" spans="3:79" s="610" customFormat="1">
      <c r="C5851" s="611"/>
      <c r="D5851" s="612"/>
      <c r="E5851" s="613"/>
      <c r="F5851" s="614"/>
      <c r="J5851" s="612"/>
      <c r="N5851" s="668"/>
      <c r="P5851" s="618"/>
      <c r="Q5851" s="618"/>
      <c r="R5851" s="618"/>
      <c r="S5851" s="618"/>
      <c r="T5851" s="618"/>
      <c r="U5851" s="618"/>
      <c r="V5851" s="618"/>
      <c r="W5851" s="618"/>
      <c r="X5851" s="618"/>
      <c r="Y5851" s="618"/>
      <c r="Z5851" s="618"/>
      <c r="AC5851" s="619"/>
      <c r="AD5851" s="620"/>
      <c r="AJ5851" s="668"/>
      <c r="AO5851" s="612"/>
      <c r="AP5851" s="612"/>
      <c r="AY5851" s="623"/>
      <c r="BD5851" s="611"/>
      <c r="BG5851" s="624"/>
      <c r="BH5851" s="625"/>
      <c r="BI5851" s="672"/>
      <c r="BO5851" s="612"/>
      <c r="BY5851" s="669"/>
      <c r="CA5851" s="669"/>
    </row>
    <row r="5852" spans="3:79" s="610" customFormat="1">
      <c r="C5852" s="611"/>
      <c r="D5852" s="612"/>
      <c r="E5852" s="613"/>
      <c r="F5852" s="614"/>
      <c r="J5852" s="612"/>
      <c r="N5852" s="668"/>
      <c r="P5852" s="618"/>
      <c r="Q5852" s="618"/>
      <c r="R5852" s="618"/>
      <c r="S5852" s="618"/>
      <c r="T5852" s="618"/>
      <c r="U5852" s="618"/>
      <c r="V5852" s="618"/>
      <c r="W5852" s="618"/>
      <c r="X5852" s="618"/>
      <c r="Y5852" s="618"/>
      <c r="Z5852" s="618"/>
      <c r="AC5852" s="619"/>
      <c r="AD5852" s="620"/>
      <c r="AJ5852" s="668"/>
      <c r="AO5852" s="612"/>
      <c r="AP5852" s="612"/>
      <c r="AY5852" s="623"/>
      <c r="BD5852" s="611"/>
      <c r="BG5852" s="624"/>
      <c r="BH5852" s="625"/>
      <c r="BI5852" s="672"/>
      <c r="BO5852" s="612"/>
      <c r="BY5852" s="669"/>
      <c r="CA5852" s="669"/>
    </row>
    <row r="5853" spans="3:79" s="610" customFormat="1">
      <c r="C5853" s="611"/>
      <c r="D5853" s="612"/>
      <c r="E5853" s="613"/>
      <c r="F5853" s="614"/>
      <c r="J5853" s="612"/>
      <c r="N5853" s="668"/>
      <c r="P5853" s="618"/>
      <c r="Q5853" s="618"/>
      <c r="R5853" s="618"/>
      <c r="S5853" s="618"/>
      <c r="T5853" s="618"/>
      <c r="U5853" s="618"/>
      <c r="V5853" s="618"/>
      <c r="W5853" s="618"/>
      <c r="X5853" s="618"/>
      <c r="Y5853" s="618"/>
      <c r="Z5853" s="618"/>
      <c r="AC5853" s="619"/>
      <c r="AD5853" s="620"/>
      <c r="AJ5853" s="668"/>
      <c r="AO5853" s="612"/>
      <c r="AP5853" s="612"/>
      <c r="AY5853" s="623"/>
      <c r="BD5853" s="611"/>
      <c r="BG5853" s="624"/>
      <c r="BH5853" s="625"/>
      <c r="BI5853" s="672"/>
      <c r="BO5853" s="612"/>
      <c r="BY5853" s="669"/>
      <c r="CA5853" s="669"/>
    </row>
    <row r="5854" spans="3:79" s="610" customFormat="1">
      <c r="C5854" s="611"/>
      <c r="D5854" s="612"/>
      <c r="E5854" s="613"/>
      <c r="F5854" s="614"/>
      <c r="J5854" s="612"/>
      <c r="N5854" s="668"/>
      <c r="P5854" s="618"/>
      <c r="Q5854" s="618"/>
      <c r="R5854" s="618"/>
      <c r="S5854" s="618"/>
      <c r="T5854" s="618"/>
      <c r="U5854" s="618"/>
      <c r="V5854" s="618"/>
      <c r="W5854" s="618"/>
      <c r="X5854" s="618"/>
      <c r="Y5854" s="618"/>
      <c r="Z5854" s="618"/>
      <c r="AC5854" s="619"/>
      <c r="AD5854" s="620"/>
      <c r="AJ5854" s="668"/>
      <c r="AO5854" s="612"/>
      <c r="AP5854" s="612"/>
      <c r="AY5854" s="623"/>
      <c r="BD5854" s="611"/>
      <c r="BG5854" s="624"/>
      <c r="BH5854" s="625"/>
      <c r="BI5854" s="672"/>
      <c r="BO5854" s="612"/>
      <c r="BY5854" s="669"/>
      <c r="CA5854" s="669"/>
    </row>
    <row r="5855" spans="3:79" s="610" customFormat="1">
      <c r="C5855" s="611"/>
      <c r="D5855" s="612"/>
      <c r="E5855" s="613"/>
      <c r="F5855" s="614"/>
      <c r="J5855" s="612"/>
      <c r="N5855" s="668"/>
      <c r="P5855" s="618"/>
      <c r="Q5855" s="618"/>
      <c r="R5855" s="618"/>
      <c r="S5855" s="618"/>
      <c r="T5855" s="618"/>
      <c r="U5855" s="618"/>
      <c r="V5855" s="618"/>
      <c r="W5855" s="618"/>
      <c r="X5855" s="618"/>
      <c r="Y5855" s="618"/>
      <c r="Z5855" s="618"/>
      <c r="AC5855" s="619"/>
      <c r="AD5855" s="620"/>
      <c r="AJ5855" s="668"/>
      <c r="AO5855" s="612"/>
      <c r="AP5855" s="612"/>
      <c r="AY5855" s="623"/>
      <c r="BD5855" s="611"/>
      <c r="BG5855" s="624"/>
      <c r="BH5855" s="625"/>
      <c r="BI5855" s="672"/>
      <c r="BO5855" s="612"/>
      <c r="BY5855" s="669"/>
      <c r="CA5855" s="669"/>
    </row>
    <row r="5856" spans="3:79" s="610" customFormat="1">
      <c r="C5856" s="611"/>
      <c r="D5856" s="612"/>
      <c r="E5856" s="613"/>
      <c r="F5856" s="614"/>
      <c r="J5856" s="612"/>
      <c r="N5856" s="668"/>
      <c r="P5856" s="618"/>
      <c r="Q5856" s="618"/>
      <c r="R5856" s="618"/>
      <c r="S5856" s="618"/>
      <c r="T5856" s="618"/>
      <c r="U5856" s="618"/>
      <c r="V5856" s="618"/>
      <c r="W5856" s="618"/>
      <c r="X5856" s="618"/>
      <c r="Y5856" s="618"/>
      <c r="Z5856" s="618"/>
      <c r="AC5856" s="619"/>
      <c r="AD5856" s="620"/>
      <c r="AJ5856" s="668"/>
      <c r="AO5856" s="612"/>
      <c r="AP5856" s="612"/>
      <c r="AY5856" s="623"/>
      <c r="BD5856" s="611"/>
      <c r="BG5856" s="624"/>
      <c r="BH5856" s="625"/>
      <c r="BI5856" s="672"/>
      <c r="BO5856" s="612"/>
      <c r="BY5856" s="669"/>
      <c r="CA5856" s="669"/>
    </row>
    <row r="5857" spans="3:79" s="610" customFormat="1">
      <c r="C5857" s="611"/>
      <c r="D5857" s="612"/>
      <c r="E5857" s="613"/>
      <c r="F5857" s="614"/>
      <c r="J5857" s="612"/>
      <c r="N5857" s="668"/>
      <c r="P5857" s="618"/>
      <c r="Q5857" s="618"/>
      <c r="R5857" s="618"/>
      <c r="S5857" s="618"/>
      <c r="T5857" s="618"/>
      <c r="U5857" s="618"/>
      <c r="V5857" s="618"/>
      <c r="W5857" s="618"/>
      <c r="X5857" s="618"/>
      <c r="Y5857" s="618"/>
      <c r="Z5857" s="618"/>
      <c r="AC5857" s="619"/>
      <c r="AD5857" s="620"/>
      <c r="AJ5857" s="668"/>
      <c r="AO5857" s="612"/>
      <c r="AP5857" s="612"/>
      <c r="AY5857" s="623"/>
      <c r="BD5857" s="611"/>
      <c r="BG5857" s="624"/>
      <c r="BH5857" s="625"/>
      <c r="BI5857" s="672"/>
      <c r="BO5857" s="612"/>
      <c r="BY5857" s="669"/>
      <c r="CA5857" s="669"/>
    </row>
    <row r="5858" spans="3:79" s="610" customFormat="1">
      <c r="C5858" s="611"/>
      <c r="D5858" s="612"/>
      <c r="E5858" s="613"/>
      <c r="F5858" s="614"/>
      <c r="J5858" s="612"/>
      <c r="N5858" s="668"/>
      <c r="P5858" s="618"/>
      <c r="Q5858" s="618"/>
      <c r="R5858" s="618"/>
      <c r="S5858" s="618"/>
      <c r="T5858" s="618"/>
      <c r="U5858" s="618"/>
      <c r="V5858" s="618"/>
      <c r="W5858" s="618"/>
      <c r="X5858" s="618"/>
      <c r="Y5858" s="618"/>
      <c r="Z5858" s="618"/>
      <c r="AC5858" s="619"/>
      <c r="AD5858" s="620"/>
      <c r="AJ5858" s="668"/>
      <c r="AO5858" s="612"/>
      <c r="AP5858" s="612"/>
      <c r="AY5858" s="623"/>
      <c r="BD5858" s="611"/>
      <c r="BG5858" s="624"/>
      <c r="BH5858" s="625"/>
      <c r="BI5858" s="672"/>
      <c r="BO5858" s="612"/>
      <c r="BY5858" s="669"/>
      <c r="CA5858" s="669"/>
    </row>
    <row r="5859" spans="3:79" s="610" customFormat="1">
      <c r="C5859" s="611"/>
      <c r="D5859" s="612"/>
      <c r="E5859" s="613"/>
      <c r="F5859" s="614"/>
      <c r="J5859" s="612"/>
      <c r="N5859" s="668"/>
      <c r="P5859" s="618"/>
      <c r="Q5859" s="618"/>
      <c r="R5859" s="618"/>
      <c r="S5859" s="618"/>
      <c r="T5859" s="618"/>
      <c r="U5859" s="618"/>
      <c r="V5859" s="618"/>
      <c r="W5859" s="618"/>
      <c r="X5859" s="618"/>
      <c r="Y5859" s="618"/>
      <c r="Z5859" s="618"/>
      <c r="AC5859" s="619"/>
      <c r="AD5859" s="620"/>
      <c r="AJ5859" s="668"/>
      <c r="AO5859" s="612"/>
      <c r="AP5859" s="612"/>
      <c r="AY5859" s="623"/>
      <c r="BD5859" s="611"/>
      <c r="BG5859" s="624"/>
      <c r="BH5859" s="625"/>
      <c r="BI5859" s="672"/>
      <c r="BO5859" s="612"/>
      <c r="BY5859" s="669"/>
      <c r="CA5859" s="669"/>
    </row>
    <row r="5860" spans="3:79" s="610" customFormat="1">
      <c r="C5860" s="611"/>
      <c r="D5860" s="612"/>
      <c r="E5860" s="613"/>
      <c r="F5860" s="614"/>
      <c r="J5860" s="612"/>
      <c r="N5860" s="668"/>
      <c r="P5860" s="618"/>
      <c r="Q5860" s="618"/>
      <c r="R5860" s="618"/>
      <c r="S5860" s="618"/>
      <c r="T5860" s="618"/>
      <c r="U5860" s="618"/>
      <c r="V5860" s="618"/>
      <c r="W5860" s="618"/>
      <c r="X5860" s="618"/>
      <c r="Y5860" s="618"/>
      <c r="Z5860" s="618"/>
      <c r="AC5860" s="619"/>
      <c r="AD5860" s="620"/>
      <c r="AJ5860" s="668"/>
      <c r="AO5860" s="612"/>
      <c r="AP5860" s="612"/>
      <c r="AY5860" s="623"/>
      <c r="BD5860" s="611"/>
      <c r="BG5860" s="624"/>
      <c r="BH5860" s="625"/>
      <c r="BI5860" s="672"/>
      <c r="BO5860" s="612"/>
      <c r="BY5860" s="669"/>
      <c r="CA5860" s="669"/>
    </row>
    <row r="5861" spans="3:79" s="610" customFormat="1">
      <c r="C5861" s="611"/>
      <c r="D5861" s="612"/>
      <c r="E5861" s="613"/>
      <c r="F5861" s="614"/>
      <c r="J5861" s="612"/>
      <c r="N5861" s="668"/>
      <c r="P5861" s="618"/>
      <c r="Q5861" s="618"/>
      <c r="R5861" s="618"/>
      <c r="S5861" s="618"/>
      <c r="T5861" s="618"/>
      <c r="U5861" s="618"/>
      <c r="V5861" s="618"/>
      <c r="W5861" s="618"/>
      <c r="X5861" s="618"/>
      <c r="Y5861" s="618"/>
      <c r="Z5861" s="618"/>
      <c r="AC5861" s="619"/>
      <c r="AD5861" s="620"/>
      <c r="AJ5861" s="668"/>
      <c r="AO5861" s="612"/>
      <c r="AP5861" s="612"/>
      <c r="AY5861" s="623"/>
      <c r="BD5861" s="611"/>
      <c r="BG5861" s="624"/>
      <c r="BH5861" s="625"/>
      <c r="BI5861" s="672"/>
      <c r="BO5861" s="612"/>
      <c r="BY5861" s="669"/>
      <c r="CA5861" s="669"/>
    </row>
    <row r="5862" spans="3:79" s="610" customFormat="1">
      <c r="C5862" s="611"/>
      <c r="D5862" s="612"/>
      <c r="E5862" s="613"/>
      <c r="F5862" s="614"/>
      <c r="J5862" s="612"/>
      <c r="N5862" s="668"/>
      <c r="P5862" s="618"/>
      <c r="Q5862" s="618"/>
      <c r="R5862" s="618"/>
      <c r="S5862" s="618"/>
      <c r="T5862" s="618"/>
      <c r="U5862" s="618"/>
      <c r="V5862" s="618"/>
      <c r="W5862" s="618"/>
      <c r="X5862" s="618"/>
      <c r="Y5862" s="618"/>
      <c r="Z5862" s="618"/>
      <c r="AC5862" s="619"/>
      <c r="AD5862" s="620"/>
      <c r="AJ5862" s="668"/>
      <c r="AO5862" s="612"/>
      <c r="AP5862" s="612"/>
      <c r="AY5862" s="623"/>
      <c r="BD5862" s="611"/>
      <c r="BG5862" s="624"/>
      <c r="BH5862" s="625"/>
      <c r="BI5862" s="672"/>
      <c r="BO5862" s="612"/>
      <c r="BY5862" s="669"/>
      <c r="CA5862" s="669"/>
    </row>
    <row r="5863" spans="3:79" s="610" customFormat="1">
      <c r="C5863" s="611"/>
      <c r="D5863" s="612"/>
      <c r="E5863" s="613"/>
      <c r="F5863" s="614"/>
      <c r="J5863" s="612"/>
      <c r="N5863" s="668"/>
      <c r="P5863" s="618"/>
      <c r="Q5863" s="618"/>
      <c r="R5863" s="618"/>
      <c r="S5863" s="618"/>
      <c r="T5863" s="618"/>
      <c r="U5863" s="618"/>
      <c r="V5863" s="618"/>
      <c r="W5863" s="618"/>
      <c r="X5863" s="618"/>
      <c r="Y5863" s="618"/>
      <c r="Z5863" s="618"/>
      <c r="AC5863" s="619"/>
      <c r="AD5863" s="620"/>
      <c r="AJ5863" s="668"/>
      <c r="AO5863" s="612"/>
      <c r="AP5863" s="612"/>
      <c r="AY5863" s="623"/>
      <c r="BD5863" s="611"/>
      <c r="BG5863" s="624"/>
      <c r="BH5863" s="625"/>
      <c r="BI5863" s="672"/>
      <c r="BO5863" s="612"/>
      <c r="BY5863" s="669"/>
      <c r="CA5863" s="669"/>
    </row>
    <row r="5864" spans="3:79" s="610" customFormat="1">
      <c r="C5864" s="611"/>
      <c r="D5864" s="612"/>
      <c r="E5864" s="613"/>
      <c r="F5864" s="614"/>
      <c r="J5864" s="612"/>
      <c r="N5864" s="668"/>
      <c r="P5864" s="618"/>
      <c r="Q5864" s="618"/>
      <c r="R5864" s="618"/>
      <c r="S5864" s="618"/>
      <c r="T5864" s="618"/>
      <c r="U5864" s="618"/>
      <c r="V5864" s="618"/>
      <c r="W5864" s="618"/>
      <c r="X5864" s="618"/>
      <c r="Y5864" s="618"/>
      <c r="Z5864" s="618"/>
      <c r="AC5864" s="619"/>
      <c r="AD5864" s="620"/>
      <c r="AJ5864" s="668"/>
      <c r="AO5864" s="612"/>
      <c r="AP5864" s="612"/>
      <c r="AY5864" s="623"/>
      <c r="BD5864" s="611"/>
      <c r="BG5864" s="624"/>
      <c r="BH5864" s="625"/>
      <c r="BI5864" s="672"/>
      <c r="BO5864" s="612"/>
      <c r="BY5864" s="669"/>
      <c r="CA5864" s="669"/>
    </row>
    <row r="5865" spans="3:79" s="610" customFormat="1">
      <c r="C5865" s="611"/>
      <c r="D5865" s="612"/>
      <c r="E5865" s="613"/>
      <c r="F5865" s="614"/>
      <c r="J5865" s="612"/>
      <c r="N5865" s="668"/>
      <c r="P5865" s="618"/>
      <c r="Q5865" s="618"/>
      <c r="R5865" s="618"/>
      <c r="S5865" s="618"/>
      <c r="T5865" s="618"/>
      <c r="U5865" s="618"/>
      <c r="V5865" s="618"/>
      <c r="W5865" s="618"/>
      <c r="X5865" s="618"/>
      <c r="Y5865" s="618"/>
      <c r="Z5865" s="618"/>
      <c r="AC5865" s="619"/>
      <c r="AD5865" s="620"/>
      <c r="AJ5865" s="668"/>
      <c r="AO5865" s="612"/>
      <c r="AP5865" s="612"/>
      <c r="AY5865" s="623"/>
      <c r="BD5865" s="611"/>
      <c r="BG5865" s="624"/>
      <c r="BH5865" s="625"/>
      <c r="BI5865" s="672"/>
      <c r="BO5865" s="612"/>
      <c r="BY5865" s="669"/>
      <c r="CA5865" s="669"/>
    </row>
    <row r="5866" spans="3:79" s="610" customFormat="1">
      <c r="C5866" s="611"/>
      <c r="D5866" s="612"/>
      <c r="E5866" s="613"/>
      <c r="F5866" s="614"/>
      <c r="J5866" s="612"/>
      <c r="N5866" s="668"/>
      <c r="P5866" s="618"/>
      <c r="Q5866" s="618"/>
      <c r="R5866" s="618"/>
      <c r="S5866" s="618"/>
      <c r="T5866" s="618"/>
      <c r="U5866" s="618"/>
      <c r="V5866" s="618"/>
      <c r="W5866" s="618"/>
      <c r="X5866" s="618"/>
      <c r="Y5866" s="618"/>
      <c r="Z5866" s="618"/>
      <c r="AC5866" s="619"/>
      <c r="AD5866" s="620"/>
      <c r="AJ5866" s="668"/>
      <c r="AO5866" s="612"/>
      <c r="AP5866" s="612"/>
      <c r="AY5866" s="623"/>
      <c r="BD5866" s="611"/>
      <c r="BG5866" s="624"/>
      <c r="BH5866" s="625"/>
      <c r="BI5866" s="672"/>
      <c r="BO5866" s="612"/>
      <c r="BY5866" s="669"/>
      <c r="CA5866" s="669"/>
    </row>
    <row r="5867" spans="3:79" s="610" customFormat="1">
      <c r="C5867" s="611"/>
      <c r="D5867" s="612"/>
      <c r="E5867" s="613"/>
      <c r="F5867" s="614"/>
      <c r="J5867" s="612"/>
      <c r="N5867" s="668"/>
      <c r="P5867" s="618"/>
      <c r="Q5867" s="618"/>
      <c r="R5867" s="618"/>
      <c r="S5867" s="618"/>
      <c r="T5867" s="618"/>
      <c r="U5867" s="618"/>
      <c r="V5867" s="618"/>
      <c r="W5867" s="618"/>
      <c r="X5867" s="618"/>
      <c r="Y5867" s="618"/>
      <c r="Z5867" s="618"/>
      <c r="AC5867" s="619"/>
      <c r="AD5867" s="620"/>
      <c r="AJ5867" s="668"/>
      <c r="AO5867" s="612"/>
      <c r="AP5867" s="612"/>
      <c r="AY5867" s="623"/>
      <c r="BD5867" s="611"/>
      <c r="BG5867" s="624"/>
      <c r="BH5867" s="625"/>
      <c r="BI5867" s="672"/>
      <c r="BO5867" s="612"/>
      <c r="BY5867" s="669"/>
      <c r="CA5867" s="669"/>
    </row>
    <row r="5868" spans="3:79" s="610" customFormat="1">
      <c r="C5868" s="611"/>
      <c r="D5868" s="612"/>
      <c r="E5868" s="613"/>
      <c r="F5868" s="614"/>
      <c r="J5868" s="612"/>
      <c r="N5868" s="668"/>
      <c r="P5868" s="618"/>
      <c r="Q5868" s="618"/>
      <c r="R5868" s="618"/>
      <c r="S5868" s="618"/>
      <c r="T5868" s="618"/>
      <c r="U5868" s="618"/>
      <c r="V5868" s="618"/>
      <c r="W5868" s="618"/>
      <c r="X5868" s="618"/>
      <c r="Y5868" s="618"/>
      <c r="Z5868" s="618"/>
      <c r="AC5868" s="619"/>
      <c r="AD5868" s="620"/>
      <c r="AJ5868" s="668"/>
      <c r="AO5868" s="612"/>
      <c r="AP5868" s="612"/>
      <c r="AY5868" s="623"/>
      <c r="BD5868" s="611"/>
      <c r="BG5868" s="624"/>
      <c r="BH5868" s="625"/>
      <c r="BI5868" s="672"/>
      <c r="BO5868" s="612"/>
      <c r="BY5868" s="669"/>
      <c r="CA5868" s="669"/>
    </row>
    <row r="5869" spans="3:79" s="610" customFormat="1">
      <c r="C5869" s="611"/>
      <c r="D5869" s="612"/>
      <c r="E5869" s="613"/>
      <c r="F5869" s="614"/>
      <c r="J5869" s="612"/>
      <c r="N5869" s="668"/>
      <c r="P5869" s="618"/>
      <c r="Q5869" s="618"/>
      <c r="R5869" s="618"/>
      <c r="S5869" s="618"/>
      <c r="T5869" s="618"/>
      <c r="U5869" s="618"/>
      <c r="V5869" s="618"/>
      <c r="W5869" s="618"/>
      <c r="X5869" s="618"/>
      <c r="Y5869" s="618"/>
      <c r="Z5869" s="618"/>
      <c r="AC5869" s="619"/>
      <c r="AD5869" s="620"/>
      <c r="AJ5869" s="668"/>
      <c r="AO5869" s="612"/>
      <c r="AP5869" s="612"/>
      <c r="AY5869" s="623"/>
      <c r="BD5869" s="611"/>
      <c r="BG5869" s="624"/>
      <c r="BH5869" s="625"/>
      <c r="BI5869" s="672"/>
      <c r="BO5869" s="612"/>
      <c r="BY5869" s="669"/>
      <c r="CA5869" s="669"/>
    </row>
    <row r="5870" spans="3:79" s="610" customFormat="1">
      <c r="C5870" s="611"/>
      <c r="D5870" s="612"/>
      <c r="E5870" s="613"/>
      <c r="F5870" s="614"/>
      <c r="J5870" s="612"/>
      <c r="N5870" s="668"/>
      <c r="P5870" s="618"/>
      <c r="Q5870" s="618"/>
      <c r="R5870" s="618"/>
      <c r="S5870" s="618"/>
      <c r="T5870" s="618"/>
      <c r="U5870" s="618"/>
      <c r="V5870" s="618"/>
      <c r="W5870" s="618"/>
      <c r="X5870" s="618"/>
      <c r="Y5870" s="618"/>
      <c r="Z5870" s="618"/>
      <c r="AC5870" s="619"/>
      <c r="AD5870" s="620"/>
      <c r="AJ5870" s="668"/>
      <c r="AO5870" s="612"/>
      <c r="AP5870" s="612"/>
      <c r="AY5870" s="623"/>
      <c r="BD5870" s="611"/>
      <c r="BG5870" s="624"/>
      <c r="BH5870" s="625"/>
      <c r="BI5870" s="672"/>
      <c r="BO5870" s="612"/>
      <c r="BY5870" s="669"/>
      <c r="CA5870" s="669"/>
    </row>
    <row r="5871" spans="3:79" s="610" customFormat="1">
      <c r="C5871" s="611"/>
      <c r="D5871" s="612"/>
      <c r="E5871" s="613"/>
      <c r="F5871" s="614"/>
      <c r="J5871" s="612"/>
      <c r="N5871" s="668"/>
      <c r="P5871" s="618"/>
      <c r="Q5871" s="618"/>
      <c r="R5871" s="618"/>
      <c r="S5871" s="618"/>
      <c r="T5871" s="618"/>
      <c r="U5871" s="618"/>
      <c r="V5871" s="618"/>
      <c r="W5871" s="618"/>
      <c r="X5871" s="618"/>
      <c r="Y5871" s="618"/>
      <c r="Z5871" s="618"/>
      <c r="AC5871" s="619"/>
      <c r="AD5871" s="620"/>
      <c r="AJ5871" s="668"/>
      <c r="AO5871" s="612"/>
      <c r="AP5871" s="612"/>
      <c r="AY5871" s="623"/>
      <c r="BD5871" s="611"/>
      <c r="BG5871" s="624"/>
      <c r="BH5871" s="625"/>
      <c r="BI5871" s="672"/>
      <c r="BO5871" s="612"/>
      <c r="BY5871" s="669"/>
      <c r="CA5871" s="669"/>
    </row>
    <row r="5872" spans="3:79" s="610" customFormat="1">
      <c r="C5872" s="611"/>
      <c r="D5872" s="612"/>
      <c r="E5872" s="613"/>
      <c r="F5872" s="614"/>
      <c r="J5872" s="612"/>
      <c r="N5872" s="668"/>
      <c r="P5872" s="618"/>
      <c r="Q5872" s="618"/>
      <c r="R5872" s="618"/>
      <c r="S5872" s="618"/>
      <c r="T5872" s="618"/>
      <c r="U5872" s="618"/>
      <c r="V5872" s="618"/>
      <c r="W5872" s="618"/>
      <c r="X5872" s="618"/>
      <c r="Y5872" s="618"/>
      <c r="Z5872" s="618"/>
      <c r="AC5872" s="619"/>
      <c r="AD5872" s="620"/>
      <c r="AJ5872" s="668"/>
      <c r="AO5872" s="612"/>
      <c r="AP5872" s="612"/>
      <c r="AY5872" s="623"/>
      <c r="BD5872" s="611"/>
      <c r="BG5872" s="624"/>
      <c r="BH5872" s="625"/>
      <c r="BI5872" s="672"/>
      <c r="BO5872" s="612"/>
      <c r="BY5872" s="669"/>
      <c r="CA5872" s="669"/>
    </row>
    <row r="5873" spans="3:79" s="610" customFormat="1">
      <c r="C5873" s="611"/>
      <c r="D5873" s="612"/>
      <c r="E5873" s="613"/>
      <c r="F5873" s="614"/>
      <c r="J5873" s="612"/>
      <c r="N5873" s="668"/>
      <c r="P5873" s="618"/>
      <c r="Q5873" s="618"/>
      <c r="R5873" s="618"/>
      <c r="S5873" s="618"/>
      <c r="T5873" s="618"/>
      <c r="U5873" s="618"/>
      <c r="V5873" s="618"/>
      <c r="W5873" s="618"/>
      <c r="X5873" s="618"/>
      <c r="Y5873" s="618"/>
      <c r="Z5873" s="618"/>
      <c r="AC5873" s="619"/>
      <c r="AD5873" s="620"/>
      <c r="AJ5873" s="668"/>
      <c r="AO5873" s="612"/>
      <c r="AP5873" s="612"/>
      <c r="AY5873" s="623"/>
      <c r="BD5873" s="611"/>
      <c r="BG5873" s="624"/>
      <c r="BH5873" s="625"/>
      <c r="BI5873" s="672"/>
      <c r="BO5873" s="612"/>
      <c r="BY5873" s="669"/>
      <c r="CA5873" s="669"/>
    </row>
    <row r="5874" spans="3:79" s="610" customFormat="1">
      <c r="C5874" s="611"/>
      <c r="D5874" s="612"/>
      <c r="E5874" s="613"/>
      <c r="F5874" s="614"/>
      <c r="J5874" s="612"/>
      <c r="N5874" s="668"/>
      <c r="P5874" s="618"/>
      <c r="Q5874" s="618"/>
      <c r="R5874" s="618"/>
      <c r="S5874" s="618"/>
      <c r="T5874" s="618"/>
      <c r="U5874" s="618"/>
      <c r="V5874" s="618"/>
      <c r="W5874" s="618"/>
      <c r="X5874" s="618"/>
      <c r="Y5874" s="618"/>
      <c r="Z5874" s="618"/>
      <c r="AC5874" s="619"/>
      <c r="AD5874" s="620"/>
      <c r="AJ5874" s="668"/>
      <c r="AO5874" s="612"/>
      <c r="AP5874" s="612"/>
      <c r="AY5874" s="623"/>
      <c r="BD5874" s="611"/>
      <c r="BG5874" s="624"/>
      <c r="BH5874" s="625"/>
      <c r="BI5874" s="672"/>
      <c r="BO5874" s="612"/>
      <c r="BY5874" s="669"/>
      <c r="CA5874" s="669"/>
    </row>
    <row r="5875" spans="3:79" s="610" customFormat="1">
      <c r="C5875" s="611"/>
      <c r="D5875" s="612"/>
      <c r="E5875" s="613"/>
      <c r="F5875" s="614"/>
      <c r="J5875" s="612"/>
      <c r="N5875" s="668"/>
      <c r="P5875" s="618"/>
      <c r="Q5875" s="618"/>
      <c r="R5875" s="618"/>
      <c r="S5875" s="618"/>
      <c r="T5875" s="618"/>
      <c r="U5875" s="618"/>
      <c r="V5875" s="618"/>
      <c r="W5875" s="618"/>
      <c r="X5875" s="618"/>
      <c r="Y5875" s="618"/>
      <c r="Z5875" s="618"/>
      <c r="AC5875" s="619"/>
      <c r="AD5875" s="620"/>
      <c r="AJ5875" s="668"/>
      <c r="AO5875" s="612"/>
      <c r="AP5875" s="612"/>
      <c r="AY5875" s="623"/>
      <c r="BD5875" s="611"/>
      <c r="BG5875" s="624"/>
      <c r="BH5875" s="625"/>
      <c r="BI5875" s="672"/>
      <c r="BO5875" s="612"/>
      <c r="BY5875" s="669"/>
      <c r="CA5875" s="669"/>
    </row>
    <row r="5876" spans="3:79" s="610" customFormat="1">
      <c r="C5876" s="611"/>
      <c r="D5876" s="612"/>
      <c r="E5876" s="613"/>
      <c r="F5876" s="614"/>
      <c r="J5876" s="612"/>
      <c r="N5876" s="668"/>
      <c r="P5876" s="618"/>
      <c r="Q5876" s="618"/>
      <c r="R5876" s="618"/>
      <c r="S5876" s="618"/>
      <c r="T5876" s="618"/>
      <c r="U5876" s="618"/>
      <c r="V5876" s="618"/>
      <c r="W5876" s="618"/>
      <c r="X5876" s="618"/>
      <c r="Y5876" s="618"/>
      <c r="Z5876" s="618"/>
      <c r="AC5876" s="619"/>
      <c r="AD5876" s="620"/>
      <c r="AJ5876" s="668"/>
      <c r="AO5876" s="612"/>
      <c r="AP5876" s="612"/>
      <c r="AY5876" s="623"/>
      <c r="BD5876" s="611"/>
      <c r="BG5876" s="624"/>
      <c r="BH5876" s="625"/>
      <c r="BI5876" s="672"/>
      <c r="BO5876" s="612"/>
      <c r="BY5876" s="669"/>
      <c r="CA5876" s="669"/>
    </row>
    <row r="5877" spans="3:79" s="610" customFormat="1">
      <c r="C5877" s="611"/>
      <c r="D5877" s="612"/>
      <c r="E5877" s="613"/>
      <c r="F5877" s="614"/>
      <c r="J5877" s="612"/>
      <c r="N5877" s="668"/>
      <c r="P5877" s="618"/>
      <c r="Q5877" s="618"/>
      <c r="R5877" s="618"/>
      <c r="S5877" s="618"/>
      <c r="T5877" s="618"/>
      <c r="U5877" s="618"/>
      <c r="V5877" s="618"/>
      <c r="W5877" s="618"/>
      <c r="X5877" s="618"/>
      <c r="Y5877" s="618"/>
      <c r="Z5877" s="618"/>
      <c r="AC5877" s="619"/>
      <c r="AD5877" s="620"/>
      <c r="AJ5877" s="668"/>
      <c r="AO5877" s="612"/>
      <c r="AP5877" s="612"/>
      <c r="AY5877" s="623"/>
      <c r="BD5877" s="611"/>
      <c r="BG5877" s="624"/>
      <c r="BH5877" s="625"/>
      <c r="BI5877" s="672"/>
      <c r="BO5877" s="612"/>
      <c r="BY5877" s="669"/>
      <c r="CA5877" s="669"/>
    </row>
    <row r="5878" spans="3:79" s="610" customFormat="1">
      <c r="C5878" s="611"/>
      <c r="D5878" s="612"/>
      <c r="E5878" s="613"/>
      <c r="F5878" s="614"/>
      <c r="J5878" s="612"/>
      <c r="N5878" s="668"/>
      <c r="P5878" s="618"/>
      <c r="Q5878" s="618"/>
      <c r="R5878" s="618"/>
      <c r="S5878" s="618"/>
      <c r="T5878" s="618"/>
      <c r="U5878" s="618"/>
      <c r="V5878" s="618"/>
      <c r="W5878" s="618"/>
      <c r="X5878" s="618"/>
      <c r="Y5878" s="618"/>
      <c r="Z5878" s="618"/>
      <c r="AC5878" s="619"/>
      <c r="AD5878" s="620"/>
      <c r="AJ5878" s="668"/>
      <c r="AO5878" s="612"/>
      <c r="AP5878" s="612"/>
      <c r="AY5878" s="623"/>
      <c r="BD5878" s="611"/>
      <c r="BG5878" s="624"/>
      <c r="BH5878" s="625"/>
      <c r="BI5878" s="672"/>
      <c r="BO5878" s="612"/>
      <c r="BY5878" s="669"/>
      <c r="CA5878" s="669"/>
    </row>
    <row r="5879" spans="3:79" s="610" customFormat="1">
      <c r="C5879" s="611"/>
      <c r="D5879" s="612"/>
      <c r="E5879" s="613"/>
      <c r="F5879" s="614"/>
      <c r="J5879" s="612"/>
      <c r="N5879" s="668"/>
      <c r="P5879" s="618"/>
      <c r="Q5879" s="618"/>
      <c r="R5879" s="618"/>
      <c r="S5879" s="618"/>
      <c r="T5879" s="618"/>
      <c r="U5879" s="618"/>
      <c r="V5879" s="618"/>
      <c r="W5879" s="618"/>
      <c r="X5879" s="618"/>
      <c r="Y5879" s="618"/>
      <c r="Z5879" s="618"/>
      <c r="AC5879" s="619"/>
      <c r="AD5879" s="620"/>
      <c r="AJ5879" s="668"/>
      <c r="AO5879" s="612"/>
      <c r="AP5879" s="612"/>
      <c r="AY5879" s="623"/>
      <c r="BD5879" s="611"/>
      <c r="BG5879" s="624"/>
      <c r="BH5879" s="625"/>
      <c r="BI5879" s="672"/>
      <c r="BO5879" s="612"/>
      <c r="BY5879" s="669"/>
      <c r="CA5879" s="669"/>
    </row>
    <row r="5880" spans="3:79" s="610" customFormat="1">
      <c r="C5880" s="611"/>
      <c r="D5880" s="612"/>
      <c r="E5880" s="613"/>
      <c r="F5880" s="614"/>
      <c r="J5880" s="612"/>
      <c r="N5880" s="668"/>
      <c r="P5880" s="618"/>
      <c r="Q5880" s="618"/>
      <c r="R5880" s="618"/>
      <c r="S5880" s="618"/>
      <c r="T5880" s="618"/>
      <c r="U5880" s="618"/>
      <c r="V5880" s="618"/>
      <c r="W5880" s="618"/>
      <c r="X5880" s="618"/>
      <c r="Y5880" s="618"/>
      <c r="Z5880" s="618"/>
      <c r="AC5880" s="619"/>
      <c r="AD5880" s="620"/>
      <c r="AJ5880" s="668"/>
      <c r="AO5880" s="612"/>
      <c r="AP5880" s="612"/>
      <c r="AY5880" s="623"/>
      <c r="BD5880" s="611"/>
      <c r="BG5880" s="624"/>
      <c r="BH5880" s="625"/>
      <c r="BI5880" s="672"/>
      <c r="BO5880" s="612"/>
      <c r="BY5880" s="669"/>
      <c r="CA5880" s="669"/>
    </row>
    <row r="5881" spans="3:79" s="610" customFormat="1">
      <c r="C5881" s="611"/>
      <c r="D5881" s="612"/>
      <c r="E5881" s="613"/>
      <c r="F5881" s="614"/>
      <c r="J5881" s="612"/>
      <c r="N5881" s="668"/>
      <c r="P5881" s="618"/>
      <c r="Q5881" s="618"/>
      <c r="R5881" s="618"/>
      <c r="S5881" s="618"/>
      <c r="T5881" s="618"/>
      <c r="U5881" s="618"/>
      <c r="V5881" s="618"/>
      <c r="W5881" s="618"/>
      <c r="X5881" s="618"/>
      <c r="Y5881" s="618"/>
      <c r="Z5881" s="618"/>
      <c r="AC5881" s="619"/>
      <c r="AD5881" s="620"/>
      <c r="AJ5881" s="668"/>
      <c r="AO5881" s="612"/>
      <c r="AP5881" s="612"/>
      <c r="AY5881" s="623"/>
      <c r="BD5881" s="611"/>
      <c r="BG5881" s="624"/>
      <c r="BH5881" s="625"/>
      <c r="BI5881" s="672"/>
      <c r="BO5881" s="612"/>
      <c r="BY5881" s="669"/>
      <c r="CA5881" s="669"/>
    </row>
    <row r="5882" spans="3:79" s="610" customFormat="1">
      <c r="C5882" s="611"/>
      <c r="D5882" s="612"/>
      <c r="E5882" s="613"/>
      <c r="F5882" s="614"/>
      <c r="J5882" s="612"/>
      <c r="N5882" s="668"/>
      <c r="P5882" s="618"/>
      <c r="Q5882" s="618"/>
      <c r="R5882" s="618"/>
      <c r="S5882" s="618"/>
      <c r="T5882" s="618"/>
      <c r="U5882" s="618"/>
      <c r="V5882" s="618"/>
      <c r="W5882" s="618"/>
      <c r="X5882" s="618"/>
      <c r="Y5882" s="618"/>
      <c r="Z5882" s="618"/>
      <c r="AC5882" s="619"/>
      <c r="AD5882" s="620"/>
      <c r="AJ5882" s="668"/>
      <c r="AO5882" s="612"/>
      <c r="AP5882" s="612"/>
      <c r="AY5882" s="623"/>
      <c r="BD5882" s="611"/>
      <c r="BG5882" s="624"/>
      <c r="BH5882" s="625"/>
      <c r="BI5882" s="672"/>
      <c r="BO5882" s="612"/>
      <c r="BY5882" s="669"/>
      <c r="CA5882" s="669"/>
    </row>
    <row r="5883" spans="3:79" s="610" customFormat="1">
      <c r="C5883" s="611"/>
      <c r="D5883" s="612"/>
      <c r="E5883" s="613"/>
      <c r="F5883" s="614"/>
      <c r="J5883" s="612"/>
      <c r="N5883" s="668"/>
      <c r="P5883" s="618"/>
      <c r="Q5883" s="618"/>
      <c r="R5883" s="618"/>
      <c r="S5883" s="618"/>
      <c r="T5883" s="618"/>
      <c r="U5883" s="618"/>
      <c r="V5883" s="618"/>
      <c r="W5883" s="618"/>
      <c r="X5883" s="618"/>
      <c r="Y5883" s="618"/>
      <c r="Z5883" s="618"/>
      <c r="AC5883" s="619"/>
      <c r="AD5883" s="620"/>
      <c r="AJ5883" s="668"/>
      <c r="AO5883" s="612"/>
      <c r="AP5883" s="612"/>
      <c r="AY5883" s="623"/>
      <c r="BD5883" s="611"/>
      <c r="BG5883" s="624"/>
      <c r="BH5883" s="625"/>
      <c r="BI5883" s="672"/>
      <c r="BO5883" s="612"/>
      <c r="BY5883" s="669"/>
      <c r="CA5883" s="669"/>
    </row>
    <row r="5884" spans="3:79" s="610" customFormat="1">
      <c r="C5884" s="611"/>
      <c r="D5884" s="612"/>
      <c r="E5884" s="613"/>
      <c r="F5884" s="614"/>
      <c r="J5884" s="612"/>
      <c r="N5884" s="668"/>
      <c r="P5884" s="618"/>
      <c r="Q5884" s="618"/>
      <c r="R5884" s="618"/>
      <c r="S5884" s="618"/>
      <c r="T5884" s="618"/>
      <c r="U5884" s="618"/>
      <c r="V5884" s="618"/>
      <c r="W5884" s="618"/>
      <c r="X5884" s="618"/>
      <c r="Y5884" s="618"/>
      <c r="Z5884" s="618"/>
      <c r="AC5884" s="619"/>
      <c r="AD5884" s="620"/>
      <c r="AJ5884" s="668"/>
      <c r="AO5884" s="612"/>
      <c r="AP5884" s="612"/>
      <c r="AY5884" s="623"/>
      <c r="BD5884" s="611"/>
      <c r="BG5884" s="624"/>
      <c r="BH5884" s="625"/>
      <c r="BI5884" s="672"/>
      <c r="BO5884" s="612"/>
      <c r="BY5884" s="669"/>
      <c r="CA5884" s="669"/>
    </row>
    <row r="5885" spans="3:79" s="610" customFormat="1">
      <c r="C5885" s="611"/>
      <c r="D5885" s="612"/>
      <c r="E5885" s="613"/>
      <c r="F5885" s="614"/>
      <c r="J5885" s="612"/>
      <c r="N5885" s="668"/>
      <c r="P5885" s="618"/>
      <c r="Q5885" s="618"/>
      <c r="R5885" s="618"/>
      <c r="S5885" s="618"/>
      <c r="T5885" s="618"/>
      <c r="U5885" s="618"/>
      <c r="V5885" s="618"/>
      <c r="W5885" s="618"/>
      <c r="X5885" s="618"/>
      <c r="Y5885" s="618"/>
      <c r="Z5885" s="618"/>
      <c r="AC5885" s="619"/>
      <c r="AD5885" s="620"/>
      <c r="AJ5885" s="668"/>
      <c r="AO5885" s="612"/>
      <c r="AP5885" s="612"/>
      <c r="AY5885" s="623"/>
      <c r="BD5885" s="611"/>
      <c r="BG5885" s="624"/>
      <c r="BH5885" s="625"/>
      <c r="BI5885" s="672"/>
      <c r="BO5885" s="612"/>
      <c r="BY5885" s="669"/>
      <c r="CA5885" s="669"/>
    </row>
    <row r="5886" spans="3:79" s="610" customFormat="1">
      <c r="C5886" s="611"/>
      <c r="D5886" s="612"/>
      <c r="E5886" s="613"/>
      <c r="F5886" s="614"/>
      <c r="J5886" s="612"/>
      <c r="N5886" s="668"/>
      <c r="P5886" s="618"/>
      <c r="Q5886" s="618"/>
      <c r="R5886" s="618"/>
      <c r="S5886" s="618"/>
      <c r="T5886" s="618"/>
      <c r="U5886" s="618"/>
      <c r="V5886" s="618"/>
      <c r="W5886" s="618"/>
      <c r="X5886" s="618"/>
      <c r="Y5886" s="618"/>
      <c r="Z5886" s="618"/>
      <c r="AC5886" s="619"/>
      <c r="AD5886" s="620"/>
      <c r="AJ5886" s="668"/>
      <c r="AO5886" s="612"/>
      <c r="AP5886" s="612"/>
      <c r="AY5886" s="623"/>
      <c r="BD5886" s="611"/>
      <c r="BG5886" s="624"/>
      <c r="BH5886" s="625"/>
      <c r="BI5886" s="672"/>
      <c r="BO5886" s="612"/>
      <c r="BY5886" s="669"/>
      <c r="CA5886" s="669"/>
    </row>
    <row r="5887" spans="3:79" s="610" customFormat="1">
      <c r="C5887" s="611"/>
      <c r="D5887" s="612"/>
      <c r="E5887" s="613"/>
      <c r="F5887" s="614"/>
      <c r="J5887" s="612"/>
      <c r="N5887" s="668"/>
      <c r="P5887" s="618"/>
      <c r="Q5887" s="618"/>
      <c r="R5887" s="618"/>
      <c r="S5887" s="618"/>
      <c r="T5887" s="618"/>
      <c r="U5887" s="618"/>
      <c r="V5887" s="618"/>
      <c r="W5887" s="618"/>
      <c r="X5887" s="618"/>
      <c r="Y5887" s="618"/>
      <c r="Z5887" s="618"/>
      <c r="AC5887" s="619"/>
      <c r="AD5887" s="620"/>
      <c r="AJ5887" s="668"/>
      <c r="AO5887" s="612"/>
      <c r="AP5887" s="612"/>
      <c r="AY5887" s="623"/>
      <c r="BD5887" s="611"/>
      <c r="BG5887" s="624"/>
      <c r="BH5887" s="625"/>
      <c r="BI5887" s="672"/>
      <c r="BO5887" s="612"/>
      <c r="BY5887" s="669"/>
      <c r="CA5887" s="669"/>
    </row>
    <row r="5888" spans="3:79" s="610" customFormat="1">
      <c r="C5888" s="611"/>
      <c r="D5888" s="612"/>
      <c r="E5888" s="613"/>
      <c r="F5888" s="614"/>
      <c r="J5888" s="612"/>
      <c r="N5888" s="668"/>
      <c r="P5888" s="618"/>
      <c r="Q5888" s="618"/>
      <c r="R5888" s="618"/>
      <c r="S5888" s="618"/>
      <c r="T5888" s="618"/>
      <c r="U5888" s="618"/>
      <c r="V5888" s="618"/>
      <c r="W5888" s="618"/>
      <c r="X5888" s="618"/>
      <c r="Y5888" s="618"/>
      <c r="Z5888" s="618"/>
      <c r="AC5888" s="619"/>
      <c r="AD5888" s="620"/>
      <c r="AJ5888" s="668"/>
      <c r="AO5888" s="612"/>
      <c r="AP5888" s="612"/>
      <c r="AY5888" s="623"/>
      <c r="BD5888" s="611"/>
      <c r="BG5888" s="624"/>
      <c r="BH5888" s="625"/>
      <c r="BI5888" s="672"/>
      <c r="BO5888" s="612"/>
      <c r="BY5888" s="669"/>
      <c r="CA5888" s="669"/>
    </row>
    <row r="5889" spans="3:79" s="610" customFormat="1">
      <c r="C5889" s="611"/>
      <c r="D5889" s="612"/>
      <c r="E5889" s="613"/>
      <c r="F5889" s="614"/>
      <c r="J5889" s="612"/>
      <c r="N5889" s="668"/>
      <c r="P5889" s="618"/>
      <c r="Q5889" s="618"/>
      <c r="R5889" s="618"/>
      <c r="S5889" s="618"/>
      <c r="T5889" s="618"/>
      <c r="U5889" s="618"/>
      <c r="V5889" s="618"/>
      <c r="W5889" s="618"/>
      <c r="X5889" s="618"/>
      <c r="Y5889" s="618"/>
      <c r="Z5889" s="618"/>
      <c r="AC5889" s="619"/>
      <c r="AD5889" s="620"/>
      <c r="AJ5889" s="668"/>
      <c r="AO5889" s="612"/>
      <c r="AP5889" s="612"/>
      <c r="AY5889" s="623"/>
      <c r="BD5889" s="611"/>
      <c r="BG5889" s="624"/>
      <c r="BH5889" s="625"/>
      <c r="BI5889" s="672"/>
      <c r="BO5889" s="612"/>
      <c r="BY5889" s="669"/>
      <c r="CA5889" s="669"/>
    </row>
    <row r="5890" spans="3:79" s="610" customFormat="1">
      <c r="C5890" s="611"/>
      <c r="D5890" s="612"/>
      <c r="E5890" s="613"/>
      <c r="F5890" s="614"/>
      <c r="J5890" s="612"/>
      <c r="N5890" s="668"/>
      <c r="P5890" s="618"/>
      <c r="Q5890" s="618"/>
      <c r="R5890" s="618"/>
      <c r="S5890" s="618"/>
      <c r="T5890" s="618"/>
      <c r="U5890" s="618"/>
      <c r="V5890" s="618"/>
      <c r="W5890" s="618"/>
      <c r="X5890" s="618"/>
      <c r="Y5890" s="618"/>
      <c r="Z5890" s="618"/>
      <c r="AC5890" s="619"/>
      <c r="AD5890" s="620"/>
      <c r="AJ5890" s="668"/>
      <c r="AO5890" s="612"/>
      <c r="AP5890" s="612"/>
      <c r="AY5890" s="623"/>
      <c r="BD5890" s="611"/>
      <c r="BG5890" s="624"/>
      <c r="BH5890" s="625"/>
      <c r="BI5890" s="672"/>
      <c r="BO5890" s="612"/>
      <c r="BY5890" s="669"/>
      <c r="CA5890" s="669"/>
    </row>
    <row r="5891" spans="3:79" s="610" customFormat="1">
      <c r="C5891" s="611"/>
      <c r="D5891" s="612"/>
      <c r="E5891" s="613"/>
      <c r="F5891" s="614"/>
      <c r="J5891" s="612"/>
      <c r="N5891" s="668"/>
      <c r="P5891" s="618"/>
      <c r="Q5891" s="618"/>
      <c r="R5891" s="618"/>
      <c r="S5891" s="618"/>
      <c r="T5891" s="618"/>
      <c r="U5891" s="618"/>
      <c r="V5891" s="618"/>
      <c r="W5891" s="618"/>
      <c r="X5891" s="618"/>
      <c r="Y5891" s="618"/>
      <c r="Z5891" s="618"/>
      <c r="AC5891" s="619"/>
      <c r="AD5891" s="620"/>
      <c r="AJ5891" s="668"/>
      <c r="AO5891" s="612"/>
      <c r="AP5891" s="612"/>
      <c r="AY5891" s="623"/>
      <c r="BD5891" s="611"/>
      <c r="BG5891" s="624"/>
      <c r="BH5891" s="625"/>
      <c r="BI5891" s="672"/>
      <c r="BO5891" s="612"/>
      <c r="BY5891" s="669"/>
      <c r="CA5891" s="669"/>
    </row>
    <row r="5892" spans="3:79" s="610" customFormat="1">
      <c r="C5892" s="611"/>
      <c r="D5892" s="612"/>
      <c r="E5892" s="613"/>
      <c r="F5892" s="614"/>
      <c r="J5892" s="612"/>
      <c r="N5892" s="668"/>
      <c r="P5892" s="618"/>
      <c r="Q5892" s="618"/>
      <c r="R5892" s="618"/>
      <c r="S5892" s="618"/>
      <c r="T5892" s="618"/>
      <c r="U5892" s="618"/>
      <c r="V5892" s="618"/>
      <c r="W5892" s="618"/>
      <c r="X5892" s="618"/>
      <c r="Y5892" s="618"/>
      <c r="Z5892" s="618"/>
      <c r="AC5892" s="619"/>
      <c r="AD5892" s="620"/>
      <c r="AJ5892" s="668"/>
      <c r="AO5892" s="612"/>
      <c r="AP5892" s="612"/>
      <c r="AY5892" s="623"/>
      <c r="BD5892" s="611"/>
      <c r="BG5892" s="624"/>
      <c r="BH5892" s="625"/>
      <c r="BI5892" s="672"/>
      <c r="BO5892" s="612"/>
      <c r="BY5892" s="669"/>
      <c r="CA5892" s="669"/>
    </row>
    <row r="5893" spans="3:79" s="610" customFormat="1">
      <c r="C5893" s="611"/>
      <c r="D5893" s="612"/>
      <c r="E5893" s="613"/>
      <c r="F5893" s="614"/>
      <c r="J5893" s="612"/>
      <c r="N5893" s="668"/>
      <c r="P5893" s="618"/>
      <c r="Q5893" s="618"/>
      <c r="R5893" s="618"/>
      <c r="S5893" s="618"/>
      <c r="T5893" s="618"/>
      <c r="U5893" s="618"/>
      <c r="V5893" s="618"/>
      <c r="W5893" s="618"/>
      <c r="X5893" s="618"/>
      <c r="Y5893" s="618"/>
      <c r="Z5893" s="618"/>
      <c r="AC5893" s="619"/>
      <c r="AD5893" s="620"/>
      <c r="AJ5893" s="668"/>
      <c r="AO5893" s="612"/>
      <c r="AP5893" s="612"/>
      <c r="AY5893" s="623"/>
      <c r="BD5893" s="611"/>
      <c r="BG5893" s="624"/>
      <c r="BH5893" s="625"/>
      <c r="BI5893" s="672"/>
      <c r="BO5893" s="612"/>
      <c r="BY5893" s="669"/>
      <c r="CA5893" s="669"/>
    </row>
    <row r="5894" spans="3:79" s="610" customFormat="1">
      <c r="C5894" s="611"/>
      <c r="D5894" s="612"/>
      <c r="E5894" s="613"/>
      <c r="F5894" s="614"/>
      <c r="J5894" s="612"/>
      <c r="N5894" s="668"/>
      <c r="P5894" s="618"/>
      <c r="Q5894" s="618"/>
      <c r="R5894" s="618"/>
      <c r="S5894" s="618"/>
      <c r="T5894" s="618"/>
      <c r="U5894" s="618"/>
      <c r="V5894" s="618"/>
      <c r="W5894" s="618"/>
      <c r="X5894" s="618"/>
      <c r="Y5894" s="618"/>
      <c r="Z5894" s="618"/>
      <c r="AC5894" s="619"/>
      <c r="AD5894" s="620"/>
      <c r="AJ5894" s="668"/>
      <c r="AO5894" s="612"/>
      <c r="AP5894" s="612"/>
      <c r="AY5894" s="623"/>
      <c r="BD5894" s="611"/>
      <c r="BG5894" s="624"/>
      <c r="BH5894" s="625"/>
      <c r="BI5894" s="672"/>
      <c r="BO5894" s="612"/>
      <c r="BY5894" s="669"/>
      <c r="CA5894" s="669"/>
    </row>
    <row r="5895" spans="3:79" s="610" customFormat="1">
      <c r="C5895" s="611"/>
      <c r="D5895" s="612"/>
      <c r="E5895" s="613"/>
      <c r="F5895" s="614"/>
      <c r="J5895" s="612"/>
      <c r="N5895" s="668"/>
      <c r="P5895" s="618"/>
      <c r="Q5895" s="618"/>
      <c r="R5895" s="618"/>
      <c r="S5895" s="618"/>
      <c r="T5895" s="618"/>
      <c r="U5895" s="618"/>
      <c r="V5895" s="618"/>
      <c r="W5895" s="618"/>
      <c r="X5895" s="618"/>
      <c r="Y5895" s="618"/>
      <c r="Z5895" s="618"/>
      <c r="AC5895" s="619"/>
      <c r="AD5895" s="620"/>
      <c r="AJ5895" s="668"/>
      <c r="AO5895" s="612"/>
      <c r="AP5895" s="612"/>
      <c r="AY5895" s="623"/>
      <c r="BD5895" s="611"/>
      <c r="BG5895" s="624"/>
      <c r="BH5895" s="625"/>
      <c r="BI5895" s="672"/>
      <c r="BO5895" s="612"/>
      <c r="BY5895" s="669"/>
      <c r="CA5895" s="669"/>
    </row>
    <row r="5896" spans="3:79" s="610" customFormat="1">
      <c r="C5896" s="611"/>
      <c r="D5896" s="612"/>
      <c r="E5896" s="613"/>
      <c r="F5896" s="614"/>
      <c r="J5896" s="612"/>
      <c r="N5896" s="668"/>
      <c r="P5896" s="618"/>
      <c r="Q5896" s="618"/>
      <c r="R5896" s="618"/>
      <c r="S5896" s="618"/>
      <c r="T5896" s="618"/>
      <c r="U5896" s="618"/>
      <c r="V5896" s="618"/>
      <c r="W5896" s="618"/>
      <c r="X5896" s="618"/>
      <c r="Y5896" s="618"/>
      <c r="Z5896" s="618"/>
      <c r="AC5896" s="619"/>
      <c r="AD5896" s="620"/>
      <c r="AJ5896" s="668"/>
      <c r="AO5896" s="612"/>
      <c r="AP5896" s="612"/>
      <c r="AY5896" s="623"/>
      <c r="BD5896" s="611"/>
      <c r="BG5896" s="624"/>
      <c r="BH5896" s="625"/>
      <c r="BI5896" s="672"/>
      <c r="BO5896" s="612"/>
      <c r="BY5896" s="669"/>
      <c r="CA5896" s="669"/>
    </row>
    <row r="5897" spans="3:79" s="610" customFormat="1">
      <c r="C5897" s="611"/>
      <c r="D5897" s="612"/>
      <c r="E5897" s="613"/>
      <c r="F5897" s="614"/>
      <c r="J5897" s="612"/>
      <c r="N5897" s="668"/>
      <c r="P5897" s="618"/>
      <c r="Q5897" s="618"/>
      <c r="R5897" s="618"/>
      <c r="S5897" s="618"/>
      <c r="T5897" s="618"/>
      <c r="U5897" s="618"/>
      <c r="V5897" s="618"/>
      <c r="W5897" s="618"/>
      <c r="X5897" s="618"/>
      <c r="Y5897" s="618"/>
      <c r="Z5897" s="618"/>
      <c r="AC5897" s="619"/>
      <c r="AD5897" s="620"/>
      <c r="AJ5897" s="668"/>
      <c r="AO5897" s="612"/>
      <c r="AP5897" s="612"/>
      <c r="AY5897" s="623"/>
      <c r="BD5897" s="611"/>
      <c r="BG5897" s="624"/>
      <c r="BH5897" s="625"/>
      <c r="BI5897" s="672"/>
      <c r="BO5897" s="612"/>
      <c r="BY5897" s="669"/>
      <c r="CA5897" s="669"/>
    </row>
    <row r="5898" spans="3:79" s="610" customFormat="1">
      <c r="C5898" s="611"/>
      <c r="D5898" s="612"/>
      <c r="E5898" s="613"/>
      <c r="F5898" s="614"/>
      <c r="J5898" s="612"/>
      <c r="N5898" s="668"/>
      <c r="P5898" s="618"/>
      <c r="Q5898" s="618"/>
      <c r="R5898" s="618"/>
      <c r="S5898" s="618"/>
      <c r="T5898" s="618"/>
      <c r="U5898" s="618"/>
      <c r="V5898" s="618"/>
      <c r="W5898" s="618"/>
      <c r="X5898" s="618"/>
      <c r="Y5898" s="618"/>
      <c r="Z5898" s="618"/>
      <c r="AC5898" s="619"/>
      <c r="AD5898" s="620"/>
      <c r="AJ5898" s="668"/>
      <c r="AO5898" s="612"/>
      <c r="AP5898" s="612"/>
      <c r="AY5898" s="623"/>
      <c r="BD5898" s="611"/>
      <c r="BG5898" s="624"/>
      <c r="BH5898" s="625"/>
      <c r="BI5898" s="672"/>
      <c r="BO5898" s="612"/>
      <c r="BY5898" s="669"/>
      <c r="CA5898" s="669"/>
    </row>
    <row r="5899" spans="3:79" s="610" customFormat="1">
      <c r="C5899" s="611"/>
      <c r="D5899" s="612"/>
      <c r="E5899" s="613"/>
      <c r="F5899" s="614"/>
      <c r="J5899" s="612"/>
      <c r="N5899" s="668"/>
      <c r="P5899" s="618"/>
      <c r="Q5899" s="618"/>
      <c r="R5899" s="618"/>
      <c r="S5899" s="618"/>
      <c r="T5899" s="618"/>
      <c r="U5899" s="618"/>
      <c r="V5899" s="618"/>
      <c r="W5899" s="618"/>
      <c r="X5899" s="618"/>
      <c r="Y5899" s="618"/>
      <c r="Z5899" s="618"/>
      <c r="AC5899" s="619"/>
      <c r="AD5899" s="620"/>
      <c r="AJ5899" s="668"/>
      <c r="AO5899" s="612"/>
      <c r="AP5899" s="612"/>
      <c r="AY5899" s="623"/>
      <c r="BD5899" s="611"/>
      <c r="BG5899" s="624"/>
      <c r="BH5899" s="625"/>
      <c r="BI5899" s="672"/>
      <c r="BO5899" s="612"/>
      <c r="BY5899" s="669"/>
      <c r="CA5899" s="669"/>
    </row>
    <row r="5900" spans="3:79" s="610" customFormat="1">
      <c r="C5900" s="611"/>
      <c r="D5900" s="612"/>
      <c r="E5900" s="613"/>
      <c r="F5900" s="614"/>
      <c r="J5900" s="612"/>
      <c r="N5900" s="668"/>
      <c r="P5900" s="618"/>
      <c r="Q5900" s="618"/>
      <c r="R5900" s="618"/>
      <c r="S5900" s="618"/>
      <c r="T5900" s="618"/>
      <c r="U5900" s="618"/>
      <c r="V5900" s="618"/>
      <c r="W5900" s="618"/>
      <c r="X5900" s="618"/>
      <c r="Y5900" s="618"/>
      <c r="Z5900" s="618"/>
      <c r="AC5900" s="619"/>
      <c r="AD5900" s="620"/>
      <c r="AJ5900" s="668"/>
      <c r="AO5900" s="612"/>
      <c r="AP5900" s="612"/>
      <c r="AY5900" s="623"/>
      <c r="BD5900" s="611"/>
      <c r="BG5900" s="624"/>
      <c r="BH5900" s="625"/>
      <c r="BI5900" s="672"/>
      <c r="BO5900" s="612"/>
      <c r="BY5900" s="669"/>
      <c r="CA5900" s="669"/>
    </row>
    <row r="5901" spans="3:79" s="610" customFormat="1">
      <c r="C5901" s="611"/>
      <c r="D5901" s="612"/>
      <c r="E5901" s="613"/>
      <c r="F5901" s="614"/>
      <c r="J5901" s="612"/>
      <c r="N5901" s="668"/>
      <c r="P5901" s="618"/>
      <c r="Q5901" s="618"/>
      <c r="R5901" s="618"/>
      <c r="S5901" s="618"/>
      <c r="T5901" s="618"/>
      <c r="U5901" s="618"/>
      <c r="V5901" s="618"/>
      <c r="W5901" s="618"/>
      <c r="X5901" s="618"/>
      <c r="Y5901" s="618"/>
      <c r="Z5901" s="618"/>
      <c r="AC5901" s="619"/>
      <c r="AD5901" s="620"/>
      <c r="AJ5901" s="668"/>
      <c r="AO5901" s="612"/>
      <c r="AP5901" s="612"/>
      <c r="AY5901" s="623"/>
      <c r="BD5901" s="611"/>
      <c r="BG5901" s="624"/>
      <c r="BH5901" s="625"/>
      <c r="BI5901" s="672"/>
      <c r="BO5901" s="612"/>
      <c r="BY5901" s="669"/>
      <c r="CA5901" s="669"/>
    </row>
    <row r="5902" spans="3:79" s="610" customFormat="1">
      <c r="C5902" s="611"/>
      <c r="D5902" s="612"/>
      <c r="E5902" s="613"/>
      <c r="F5902" s="614"/>
      <c r="J5902" s="612"/>
      <c r="N5902" s="668"/>
      <c r="P5902" s="618"/>
      <c r="Q5902" s="618"/>
      <c r="R5902" s="618"/>
      <c r="S5902" s="618"/>
      <c r="T5902" s="618"/>
      <c r="U5902" s="618"/>
      <c r="V5902" s="618"/>
      <c r="W5902" s="618"/>
      <c r="X5902" s="618"/>
      <c r="Y5902" s="618"/>
      <c r="Z5902" s="618"/>
      <c r="AC5902" s="619"/>
      <c r="AD5902" s="620"/>
      <c r="AJ5902" s="668"/>
      <c r="AO5902" s="612"/>
      <c r="AP5902" s="612"/>
      <c r="AY5902" s="623"/>
      <c r="BD5902" s="611"/>
      <c r="BG5902" s="624"/>
      <c r="BH5902" s="625"/>
      <c r="BI5902" s="672"/>
      <c r="BO5902" s="612"/>
      <c r="BY5902" s="669"/>
      <c r="CA5902" s="669"/>
    </row>
    <row r="5903" spans="3:79" s="610" customFormat="1">
      <c r="C5903" s="611"/>
      <c r="D5903" s="612"/>
      <c r="E5903" s="613"/>
      <c r="F5903" s="614"/>
      <c r="J5903" s="612"/>
      <c r="N5903" s="668"/>
      <c r="P5903" s="618"/>
      <c r="Q5903" s="618"/>
      <c r="R5903" s="618"/>
      <c r="S5903" s="618"/>
      <c r="T5903" s="618"/>
      <c r="U5903" s="618"/>
      <c r="V5903" s="618"/>
      <c r="W5903" s="618"/>
      <c r="X5903" s="618"/>
      <c r="Y5903" s="618"/>
      <c r="Z5903" s="618"/>
      <c r="AC5903" s="619"/>
      <c r="AD5903" s="620"/>
      <c r="AJ5903" s="668"/>
      <c r="AO5903" s="612"/>
      <c r="AP5903" s="612"/>
      <c r="AY5903" s="623"/>
      <c r="BD5903" s="611"/>
      <c r="BG5903" s="624"/>
      <c r="BH5903" s="625"/>
      <c r="BI5903" s="672"/>
      <c r="BO5903" s="612"/>
      <c r="BY5903" s="669"/>
      <c r="CA5903" s="669"/>
    </row>
    <row r="5904" spans="3:79" s="610" customFormat="1">
      <c r="C5904" s="611"/>
      <c r="D5904" s="612"/>
      <c r="E5904" s="613"/>
      <c r="F5904" s="614"/>
      <c r="J5904" s="612"/>
      <c r="N5904" s="668"/>
      <c r="P5904" s="618"/>
      <c r="Q5904" s="618"/>
      <c r="R5904" s="618"/>
      <c r="S5904" s="618"/>
      <c r="T5904" s="618"/>
      <c r="U5904" s="618"/>
      <c r="V5904" s="618"/>
      <c r="W5904" s="618"/>
      <c r="X5904" s="618"/>
      <c r="Y5904" s="618"/>
      <c r="Z5904" s="618"/>
      <c r="AC5904" s="619"/>
      <c r="AD5904" s="620"/>
      <c r="AJ5904" s="668"/>
      <c r="AO5904" s="612"/>
      <c r="AP5904" s="612"/>
      <c r="AY5904" s="623"/>
      <c r="BD5904" s="611"/>
      <c r="BG5904" s="624"/>
      <c r="BH5904" s="625"/>
      <c r="BI5904" s="672"/>
      <c r="BO5904" s="612"/>
      <c r="BY5904" s="669"/>
      <c r="CA5904" s="669"/>
    </row>
    <row r="5905" spans="3:79" s="610" customFormat="1">
      <c r="C5905" s="611"/>
      <c r="D5905" s="612"/>
      <c r="E5905" s="613"/>
      <c r="F5905" s="614"/>
      <c r="J5905" s="612"/>
      <c r="N5905" s="668"/>
      <c r="P5905" s="618"/>
      <c r="Q5905" s="618"/>
      <c r="R5905" s="618"/>
      <c r="S5905" s="618"/>
      <c r="T5905" s="618"/>
      <c r="U5905" s="618"/>
      <c r="V5905" s="618"/>
      <c r="W5905" s="618"/>
      <c r="X5905" s="618"/>
      <c r="Y5905" s="618"/>
      <c r="Z5905" s="618"/>
      <c r="AC5905" s="619"/>
      <c r="AD5905" s="620"/>
      <c r="AJ5905" s="668"/>
      <c r="AO5905" s="612"/>
      <c r="AP5905" s="612"/>
      <c r="AY5905" s="623"/>
      <c r="BD5905" s="611"/>
      <c r="BG5905" s="624"/>
      <c r="BH5905" s="625"/>
      <c r="BI5905" s="672"/>
      <c r="BO5905" s="612"/>
      <c r="BY5905" s="669"/>
      <c r="CA5905" s="669"/>
    </row>
    <row r="5906" spans="3:79" s="610" customFormat="1">
      <c r="C5906" s="611"/>
      <c r="D5906" s="612"/>
      <c r="E5906" s="613"/>
      <c r="F5906" s="614"/>
      <c r="J5906" s="612"/>
      <c r="N5906" s="668"/>
      <c r="P5906" s="618"/>
      <c r="Q5906" s="618"/>
      <c r="R5906" s="618"/>
      <c r="S5906" s="618"/>
      <c r="T5906" s="618"/>
      <c r="U5906" s="618"/>
      <c r="V5906" s="618"/>
      <c r="W5906" s="618"/>
      <c r="X5906" s="618"/>
      <c r="Y5906" s="618"/>
      <c r="Z5906" s="618"/>
      <c r="AC5906" s="619"/>
      <c r="AD5906" s="620"/>
      <c r="AJ5906" s="668"/>
      <c r="AO5906" s="612"/>
      <c r="AP5906" s="612"/>
      <c r="AY5906" s="623"/>
      <c r="BD5906" s="611"/>
      <c r="BG5906" s="624"/>
      <c r="BH5906" s="625"/>
      <c r="BI5906" s="672"/>
      <c r="BO5906" s="612"/>
      <c r="BY5906" s="669"/>
      <c r="CA5906" s="669"/>
    </row>
    <row r="5907" spans="3:79" s="610" customFormat="1">
      <c r="C5907" s="611"/>
      <c r="D5907" s="612"/>
      <c r="E5907" s="613"/>
      <c r="F5907" s="614"/>
      <c r="J5907" s="612"/>
      <c r="N5907" s="668"/>
      <c r="P5907" s="618"/>
      <c r="Q5907" s="618"/>
      <c r="R5907" s="618"/>
      <c r="S5907" s="618"/>
      <c r="T5907" s="618"/>
      <c r="U5907" s="618"/>
      <c r="V5907" s="618"/>
      <c r="W5907" s="618"/>
      <c r="X5907" s="618"/>
      <c r="Y5907" s="618"/>
      <c r="Z5907" s="618"/>
      <c r="AC5907" s="619"/>
      <c r="AD5907" s="620"/>
      <c r="AJ5907" s="668"/>
      <c r="AO5907" s="612"/>
      <c r="AP5907" s="612"/>
      <c r="AY5907" s="623"/>
      <c r="BD5907" s="611"/>
      <c r="BG5907" s="624"/>
      <c r="BH5907" s="625"/>
      <c r="BI5907" s="672"/>
      <c r="BO5907" s="612"/>
      <c r="BY5907" s="669"/>
      <c r="CA5907" s="669"/>
    </row>
    <row r="5908" spans="3:79" s="610" customFormat="1">
      <c r="C5908" s="611"/>
      <c r="D5908" s="612"/>
      <c r="E5908" s="613"/>
      <c r="F5908" s="614"/>
      <c r="J5908" s="612"/>
      <c r="N5908" s="668"/>
      <c r="P5908" s="618"/>
      <c r="Q5908" s="618"/>
      <c r="R5908" s="618"/>
      <c r="S5908" s="618"/>
      <c r="T5908" s="618"/>
      <c r="U5908" s="618"/>
      <c r="V5908" s="618"/>
      <c r="W5908" s="618"/>
      <c r="X5908" s="618"/>
      <c r="Y5908" s="618"/>
      <c r="Z5908" s="618"/>
      <c r="AC5908" s="619"/>
      <c r="AD5908" s="620"/>
      <c r="AJ5908" s="668"/>
      <c r="AO5908" s="612"/>
      <c r="AP5908" s="612"/>
      <c r="AY5908" s="623"/>
      <c r="BD5908" s="611"/>
      <c r="BG5908" s="624"/>
      <c r="BH5908" s="625"/>
      <c r="BI5908" s="672"/>
      <c r="BO5908" s="612"/>
      <c r="BY5908" s="669"/>
      <c r="CA5908" s="669"/>
    </row>
    <row r="5909" spans="3:79" s="610" customFormat="1">
      <c r="C5909" s="611"/>
      <c r="D5909" s="612"/>
      <c r="E5909" s="613"/>
      <c r="F5909" s="614"/>
      <c r="J5909" s="612"/>
      <c r="N5909" s="668"/>
      <c r="P5909" s="618"/>
      <c r="Q5909" s="618"/>
      <c r="R5909" s="618"/>
      <c r="S5909" s="618"/>
      <c r="T5909" s="618"/>
      <c r="U5909" s="618"/>
      <c r="V5909" s="618"/>
      <c r="W5909" s="618"/>
      <c r="X5909" s="618"/>
      <c r="Y5909" s="618"/>
      <c r="Z5909" s="618"/>
      <c r="AC5909" s="619"/>
      <c r="AD5909" s="620"/>
      <c r="AJ5909" s="668"/>
      <c r="AO5909" s="612"/>
      <c r="AP5909" s="612"/>
      <c r="AY5909" s="623"/>
      <c r="BD5909" s="611"/>
      <c r="BG5909" s="624"/>
      <c r="BH5909" s="625"/>
      <c r="BI5909" s="672"/>
      <c r="BO5909" s="612"/>
      <c r="BY5909" s="669"/>
      <c r="CA5909" s="669"/>
    </row>
    <row r="5910" spans="3:79" s="610" customFormat="1">
      <c r="C5910" s="611"/>
      <c r="D5910" s="612"/>
      <c r="E5910" s="613"/>
      <c r="F5910" s="614"/>
      <c r="J5910" s="612"/>
      <c r="N5910" s="668"/>
      <c r="P5910" s="618"/>
      <c r="Q5910" s="618"/>
      <c r="R5910" s="618"/>
      <c r="S5910" s="618"/>
      <c r="T5910" s="618"/>
      <c r="U5910" s="618"/>
      <c r="V5910" s="618"/>
      <c r="W5910" s="618"/>
      <c r="X5910" s="618"/>
      <c r="Y5910" s="618"/>
      <c r="Z5910" s="618"/>
      <c r="AC5910" s="619"/>
      <c r="AD5910" s="620"/>
      <c r="AJ5910" s="668"/>
      <c r="AO5910" s="612"/>
      <c r="AP5910" s="612"/>
      <c r="AY5910" s="623"/>
      <c r="BD5910" s="611"/>
      <c r="BG5910" s="624"/>
      <c r="BH5910" s="625"/>
      <c r="BI5910" s="672"/>
      <c r="BO5910" s="612"/>
      <c r="BY5910" s="669"/>
      <c r="CA5910" s="669"/>
    </row>
    <row r="5911" spans="3:79" s="610" customFormat="1">
      <c r="C5911" s="611"/>
      <c r="D5911" s="612"/>
      <c r="E5911" s="613"/>
      <c r="F5911" s="614"/>
      <c r="J5911" s="612"/>
      <c r="N5911" s="668"/>
      <c r="P5911" s="618"/>
      <c r="Q5911" s="618"/>
      <c r="R5911" s="618"/>
      <c r="S5911" s="618"/>
      <c r="T5911" s="618"/>
      <c r="U5911" s="618"/>
      <c r="V5911" s="618"/>
      <c r="W5911" s="618"/>
      <c r="X5911" s="618"/>
      <c r="Y5911" s="618"/>
      <c r="Z5911" s="618"/>
      <c r="AC5911" s="619"/>
      <c r="AD5911" s="620"/>
      <c r="AJ5911" s="668"/>
      <c r="AO5911" s="612"/>
      <c r="AP5911" s="612"/>
      <c r="AY5911" s="623"/>
      <c r="BD5911" s="611"/>
      <c r="BG5911" s="624"/>
      <c r="BH5911" s="625"/>
      <c r="BI5911" s="672"/>
      <c r="BO5911" s="612"/>
      <c r="BY5911" s="669"/>
      <c r="CA5911" s="669"/>
    </row>
    <row r="5912" spans="3:79" s="610" customFormat="1">
      <c r="C5912" s="611"/>
      <c r="D5912" s="612"/>
      <c r="E5912" s="613"/>
      <c r="F5912" s="614"/>
      <c r="J5912" s="612"/>
      <c r="N5912" s="668"/>
      <c r="P5912" s="618"/>
      <c r="Q5912" s="618"/>
      <c r="R5912" s="618"/>
      <c r="S5912" s="618"/>
      <c r="T5912" s="618"/>
      <c r="U5912" s="618"/>
      <c r="V5912" s="618"/>
      <c r="W5912" s="618"/>
      <c r="X5912" s="618"/>
      <c r="Y5912" s="618"/>
      <c r="Z5912" s="618"/>
      <c r="AC5912" s="619"/>
      <c r="AD5912" s="620"/>
      <c r="AJ5912" s="668"/>
      <c r="AO5912" s="612"/>
      <c r="AP5912" s="612"/>
      <c r="AY5912" s="623"/>
      <c r="BD5912" s="611"/>
      <c r="BG5912" s="624"/>
      <c r="BH5912" s="625"/>
      <c r="BI5912" s="672"/>
      <c r="BO5912" s="612"/>
      <c r="BY5912" s="669"/>
      <c r="CA5912" s="669"/>
    </row>
    <row r="5913" spans="3:79" s="610" customFormat="1">
      <c r="C5913" s="611"/>
      <c r="D5913" s="612"/>
      <c r="E5913" s="613"/>
      <c r="F5913" s="614"/>
      <c r="J5913" s="612"/>
      <c r="N5913" s="668"/>
      <c r="P5913" s="618"/>
      <c r="Q5913" s="618"/>
      <c r="R5913" s="618"/>
      <c r="S5913" s="618"/>
      <c r="T5913" s="618"/>
      <c r="U5913" s="618"/>
      <c r="V5913" s="618"/>
      <c r="W5913" s="618"/>
      <c r="X5913" s="618"/>
      <c r="Y5913" s="618"/>
      <c r="Z5913" s="618"/>
      <c r="AC5913" s="619"/>
      <c r="AD5913" s="620"/>
      <c r="AJ5913" s="668"/>
      <c r="AO5913" s="612"/>
      <c r="AP5913" s="612"/>
      <c r="AY5913" s="623"/>
      <c r="BD5913" s="611"/>
      <c r="BG5913" s="624"/>
      <c r="BH5913" s="625"/>
      <c r="BI5913" s="672"/>
      <c r="BO5913" s="612"/>
      <c r="BY5913" s="669"/>
      <c r="CA5913" s="669"/>
    </row>
    <row r="5914" spans="3:79" s="610" customFormat="1">
      <c r="C5914" s="611"/>
      <c r="D5914" s="612"/>
      <c r="E5914" s="613"/>
      <c r="F5914" s="614"/>
      <c r="J5914" s="612"/>
      <c r="N5914" s="668"/>
      <c r="P5914" s="618"/>
      <c r="Q5914" s="618"/>
      <c r="R5914" s="618"/>
      <c r="S5914" s="618"/>
      <c r="T5914" s="618"/>
      <c r="U5914" s="618"/>
      <c r="V5914" s="618"/>
      <c r="W5914" s="618"/>
      <c r="X5914" s="618"/>
      <c r="Y5914" s="618"/>
      <c r="Z5914" s="618"/>
      <c r="AC5914" s="619"/>
      <c r="AD5914" s="620"/>
      <c r="AJ5914" s="668"/>
      <c r="AO5914" s="612"/>
      <c r="AP5914" s="612"/>
      <c r="AY5914" s="623"/>
      <c r="BD5914" s="611"/>
      <c r="BG5914" s="624"/>
      <c r="BH5914" s="625"/>
      <c r="BI5914" s="672"/>
      <c r="BO5914" s="612"/>
      <c r="BY5914" s="669"/>
      <c r="CA5914" s="669"/>
    </row>
    <row r="5915" spans="3:79" s="610" customFormat="1">
      <c r="C5915" s="611"/>
      <c r="D5915" s="612"/>
      <c r="E5915" s="613"/>
      <c r="F5915" s="614"/>
      <c r="J5915" s="612"/>
      <c r="N5915" s="668"/>
      <c r="P5915" s="618"/>
      <c r="Q5915" s="618"/>
      <c r="R5915" s="618"/>
      <c r="S5915" s="618"/>
      <c r="T5915" s="618"/>
      <c r="U5915" s="618"/>
      <c r="V5915" s="618"/>
      <c r="W5915" s="618"/>
      <c r="X5915" s="618"/>
      <c r="Y5915" s="618"/>
      <c r="Z5915" s="618"/>
      <c r="AC5915" s="619"/>
      <c r="AD5915" s="620"/>
      <c r="AJ5915" s="668"/>
      <c r="AO5915" s="612"/>
      <c r="AP5915" s="612"/>
      <c r="AY5915" s="623"/>
      <c r="BD5915" s="611"/>
      <c r="BG5915" s="624"/>
      <c r="BH5915" s="625"/>
      <c r="BI5915" s="672"/>
      <c r="BO5915" s="612"/>
      <c r="BY5915" s="669"/>
      <c r="CA5915" s="669"/>
    </row>
    <row r="5916" spans="3:79" s="610" customFormat="1">
      <c r="C5916" s="611"/>
      <c r="D5916" s="612"/>
      <c r="E5916" s="613"/>
      <c r="F5916" s="614"/>
      <c r="J5916" s="612"/>
      <c r="N5916" s="668"/>
      <c r="P5916" s="618"/>
      <c r="Q5916" s="618"/>
      <c r="R5916" s="618"/>
      <c r="S5916" s="618"/>
      <c r="T5916" s="618"/>
      <c r="U5916" s="618"/>
      <c r="V5916" s="618"/>
      <c r="W5916" s="618"/>
      <c r="X5916" s="618"/>
      <c r="Y5916" s="618"/>
      <c r="Z5916" s="618"/>
      <c r="AC5916" s="619"/>
      <c r="AD5916" s="620"/>
      <c r="AJ5916" s="668"/>
      <c r="AO5916" s="612"/>
      <c r="AP5916" s="612"/>
      <c r="AY5916" s="623"/>
      <c r="BD5916" s="611"/>
      <c r="BG5916" s="624"/>
      <c r="BH5916" s="625"/>
      <c r="BI5916" s="672"/>
      <c r="BO5916" s="612"/>
      <c r="BY5916" s="669"/>
      <c r="CA5916" s="669"/>
    </row>
    <row r="5917" spans="3:79" s="610" customFormat="1">
      <c r="C5917" s="611"/>
      <c r="D5917" s="612"/>
      <c r="E5917" s="613"/>
      <c r="F5917" s="614"/>
      <c r="J5917" s="612"/>
      <c r="N5917" s="668"/>
      <c r="P5917" s="618"/>
      <c r="Q5917" s="618"/>
      <c r="R5917" s="618"/>
      <c r="S5917" s="618"/>
      <c r="T5917" s="618"/>
      <c r="U5917" s="618"/>
      <c r="V5917" s="618"/>
      <c r="W5917" s="618"/>
      <c r="X5917" s="618"/>
      <c r="Y5917" s="618"/>
      <c r="Z5917" s="618"/>
      <c r="AC5917" s="619"/>
      <c r="AD5917" s="620"/>
      <c r="AJ5917" s="668"/>
      <c r="AO5917" s="612"/>
      <c r="AP5917" s="612"/>
      <c r="AY5917" s="623"/>
      <c r="BD5917" s="611"/>
      <c r="BG5917" s="624"/>
      <c r="BH5917" s="625"/>
      <c r="BI5917" s="672"/>
      <c r="BO5917" s="612"/>
      <c r="BY5917" s="669"/>
      <c r="CA5917" s="669"/>
    </row>
    <row r="5918" spans="3:79" s="610" customFormat="1">
      <c r="C5918" s="611"/>
      <c r="D5918" s="612"/>
      <c r="E5918" s="613"/>
      <c r="F5918" s="614"/>
      <c r="J5918" s="612"/>
      <c r="N5918" s="668"/>
      <c r="P5918" s="618"/>
      <c r="Q5918" s="618"/>
      <c r="R5918" s="618"/>
      <c r="S5918" s="618"/>
      <c r="T5918" s="618"/>
      <c r="U5918" s="618"/>
      <c r="V5918" s="618"/>
      <c r="W5918" s="618"/>
      <c r="X5918" s="618"/>
      <c r="Y5918" s="618"/>
      <c r="Z5918" s="618"/>
      <c r="AC5918" s="619"/>
      <c r="AD5918" s="620"/>
      <c r="AJ5918" s="668"/>
      <c r="AO5918" s="612"/>
      <c r="AP5918" s="612"/>
      <c r="AY5918" s="623"/>
      <c r="BD5918" s="611"/>
      <c r="BG5918" s="624"/>
      <c r="BH5918" s="625"/>
      <c r="BI5918" s="672"/>
      <c r="BO5918" s="612"/>
      <c r="BY5918" s="669"/>
      <c r="CA5918" s="669"/>
    </row>
    <row r="5919" spans="3:79" s="610" customFormat="1">
      <c r="C5919" s="611"/>
      <c r="D5919" s="612"/>
      <c r="E5919" s="613"/>
      <c r="F5919" s="614"/>
      <c r="J5919" s="612"/>
      <c r="N5919" s="668"/>
      <c r="P5919" s="618"/>
      <c r="Q5919" s="618"/>
      <c r="R5919" s="618"/>
      <c r="S5919" s="618"/>
      <c r="T5919" s="618"/>
      <c r="U5919" s="618"/>
      <c r="V5919" s="618"/>
      <c r="W5919" s="618"/>
      <c r="X5919" s="618"/>
      <c r="Y5919" s="618"/>
      <c r="Z5919" s="618"/>
      <c r="AC5919" s="619"/>
      <c r="AD5919" s="620"/>
      <c r="AJ5919" s="668"/>
      <c r="AO5919" s="612"/>
      <c r="AP5919" s="612"/>
      <c r="AY5919" s="623"/>
      <c r="BD5919" s="611"/>
      <c r="BG5919" s="624"/>
      <c r="BH5919" s="625"/>
      <c r="BI5919" s="672"/>
      <c r="BO5919" s="612"/>
      <c r="BY5919" s="669"/>
      <c r="CA5919" s="669"/>
    </row>
    <row r="5920" spans="3:79" s="610" customFormat="1">
      <c r="C5920" s="611"/>
      <c r="D5920" s="612"/>
      <c r="E5920" s="613"/>
      <c r="F5920" s="614"/>
      <c r="J5920" s="612"/>
      <c r="N5920" s="668"/>
      <c r="P5920" s="618"/>
      <c r="Q5920" s="618"/>
      <c r="R5920" s="618"/>
      <c r="S5920" s="618"/>
      <c r="T5920" s="618"/>
      <c r="U5920" s="618"/>
      <c r="V5920" s="618"/>
      <c r="W5920" s="618"/>
      <c r="X5920" s="618"/>
      <c r="Y5920" s="618"/>
      <c r="Z5920" s="618"/>
      <c r="AC5920" s="619"/>
      <c r="AD5920" s="620"/>
      <c r="AJ5920" s="668"/>
      <c r="AO5920" s="612"/>
      <c r="AP5920" s="612"/>
      <c r="AY5920" s="623"/>
      <c r="BD5920" s="611"/>
      <c r="BG5920" s="624"/>
      <c r="BH5920" s="625"/>
      <c r="BI5920" s="672"/>
      <c r="BO5920" s="612"/>
      <c r="BY5920" s="669"/>
      <c r="CA5920" s="669"/>
    </row>
    <row r="5921" spans="3:79" s="610" customFormat="1">
      <c r="C5921" s="611"/>
      <c r="D5921" s="612"/>
      <c r="E5921" s="613"/>
      <c r="F5921" s="614"/>
      <c r="J5921" s="612"/>
      <c r="N5921" s="668"/>
      <c r="P5921" s="618"/>
      <c r="Q5921" s="618"/>
      <c r="R5921" s="618"/>
      <c r="S5921" s="618"/>
      <c r="T5921" s="618"/>
      <c r="U5921" s="618"/>
      <c r="V5921" s="618"/>
      <c r="W5921" s="618"/>
      <c r="X5921" s="618"/>
      <c r="Y5921" s="618"/>
      <c r="Z5921" s="618"/>
      <c r="AC5921" s="619"/>
      <c r="AD5921" s="620"/>
      <c r="AJ5921" s="668"/>
      <c r="AO5921" s="612"/>
      <c r="AP5921" s="612"/>
      <c r="AY5921" s="623"/>
      <c r="BD5921" s="611"/>
      <c r="BG5921" s="624"/>
      <c r="BH5921" s="625"/>
      <c r="BI5921" s="672"/>
      <c r="BO5921" s="612"/>
      <c r="BY5921" s="669"/>
      <c r="CA5921" s="669"/>
    </row>
    <row r="5922" spans="3:79" s="610" customFormat="1">
      <c r="C5922" s="611"/>
      <c r="D5922" s="612"/>
      <c r="E5922" s="613"/>
      <c r="F5922" s="614"/>
      <c r="J5922" s="612"/>
      <c r="N5922" s="668"/>
      <c r="P5922" s="618"/>
      <c r="Q5922" s="618"/>
      <c r="R5922" s="618"/>
      <c r="S5922" s="618"/>
      <c r="T5922" s="618"/>
      <c r="U5922" s="618"/>
      <c r="V5922" s="618"/>
      <c r="W5922" s="618"/>
      <c r="X5922" s="618"/>
      <c r="Y5922" s="618"/>
      <c r="Z5922" s="618"/>
      <c r="AC5922" s="619"/>
      <c r="AD5922" s="620"/>
      <c r="AJ5922" s="668"/>
      <c r="AO5922" s="612"/>
      <c r="AP5922" s="612"/>
      <c r="AY5922" s="623"/>
      <c r="BD5922" s="611"/>
      <c r="BG5922" s="624"/>
      <c r="BH5922" s="625"/>
      <c r="BI5922" s="672"/>
      <c r="BO5922" s="612"/>
      <c r="BY5922" s="669"/>
      <c r="CA5922" s="669"/>
    </row>
    <row r="5923" spans="3:79" s="610" customFormat="1">
      <c r="C5923" s="611"/>
      <c r="D5923" s="612"/>
      <c r="E5923" s="613"/>
      <c r="F5923" s="614"/>
      <c r="J5923" s="612"/>
      <c r="N5923" s="668"/>
      <c r="P5923" s="618"/>
      <c r="Q5923" s="618"/>
      <c r="R5923" s="618"/>
      <c r="S5923" s="618"/>
      <c r="T5923" s="618"/>
      <c r="U5923" s="618"/>
      <c r="V5923" s="618"/>
      <c r="W5923" s="618"/>
      <c r="X5923" s="618"/>
      <c r="Y5923" s="618"/>
      <c r="Z5923" s="618"/>
      <c r="AC5923" s="619"/>
      <c r="AD5923" s="620"/>
      <c r="AJ5923" s="668"/>
      <c r="AO5923" s="612"/>
      <c r="AP5923" s="612"/>
      <c r="AY5923" s="623"/>
      <c r="BD5923" s="611"/>
      <c r="BG5923" s="624"/>
      <c r="BH5923" s="625"/>
      <c r="BI5923" s="672"/>
      <c r="BO5923" s="612"/>
      <c r="BY5923" s="669"/>
      <c r="CA5923" s="669"/>
    </row>
    <row r="5924" spans="3:79" s="610" customFormat="1">
      <c r="C5924" s="611"/>
      <c r="D5924" s="612"/>
      <c r="E5924" s="613"/>
      <c r="F5924" s="614"/>
      <c r="J5924" s="612"/>
      <c r="N5924" s="668"/>
      <c r="P5924" s="618"/>
      <c r="Q5924" s="618"/>
      <c r="R5924" s="618"/>
      <c r="S5924" s="618"/>
      <c r="T5924" s="618"/>
      <c r="U5924" s="618"/>
      <c r="V5924" s="618"/>
      <c r="W5924" s="618"/>
      <c r="X5924" s="618"/>
      <c r="Y5924" s="618"/>
      <c r="Z5924" s="618"/>
      <c r="AC5924" s="619"/>
      <c r="AD5924" s="620"/>
      <c r="AJ5924" s="668"/>
      <c r="AO5924" s="612"/>
      <c r="AP5924" s="612"/>
      <c r="AY5924" s="623"/>
      <c r="BD5924" s="611"/>
      <c r="BG5924" s="624"/>
      <c r="BH5924" s="625"/>
      <c r="BI5924" s="672"/>
      <c r="BO5924" s="612"/>
      <c r="BY5924" s="669"/>
      <c r="CA5924" s="669"/>
    </row>
    <row r="5925" spans="3:79" s="610" customFormat="1">
      <c r="C5925" s="611"/>
      <c r="D5925" s="612"/>
      <c r="E5925" s="613"/>
      <c r="F5925" s="614"/>
      <c r="J5925" s="612"/>
      <c r="N5925" s="668"/>
      <c r="P5925" s="618"/>
      <c r="Q5925" s="618"/>
      <c r="R5925" s="618"/>
      <c r="S5925" s="618"/>
      <c r="T5925" s="618"/>
      <c r="U5925" s="618"/>
      <c r="V5925" s="618"/>
      <c r="W5925" s="618"/>
      <c r="X5925" s="618"/>
      <c r="Y5925" s="618"/>
      <c r="Z5925" s="618"/>
      <c r="AC5925" s="619"/>
      <c r="AD5925" s="620"/>
      <c r="AJ5925" s="668"/>
      <c r="AO5925" s="612"/>
      <c r="AP5925" s="612"/>
      <c r="AY5925" s="623"/>
      <c r="BD5925" s="611"/>
      <c r="BG5925" s="624"/>
      <c r="BH5925" s="625"/>
      <c r="BI5925" s="672"/>
      <c r="BO5925" s="612"/>
      <c r="BY5925" s="669"/>
      <c r="CA5925" s="669"/>
    </row>
    <row r="5926" spans="3:79" s="610" customFormat="1">
      <c r="C5926" s="611"/>
      <c r="D5926" s="612"/>
      <c r="E5926" s="613"/>
      <c r="F5926" s="614"/>
      <c r="J5926" s="612"/>
      <c r="N5926" s="668"/>
      <c r="P5926" s="618"/>
      <c r="Q5926" s="618"/>
      <c r="R5926" s="618"/>
      <c r="S5926" s="618"/>
      <c r="T5926" s="618"/>
      <c r="U5926" s="618"/>
      <c r="V5926" s="618"/>
      <c r="W5926" s="618"/>
      <c r="X5926" s="618"/>
      <c r="Y5926" s="618"/>
      <c r="Z5926" s="618"/>
      <c r="AC5926" s="619"/>
      <c r="AD5926" s="620"/>
      <c r="AJ5926" s="668"/>
      <c r="AO5926" s="612"/>
      <c r="AP5926" s="612"/>
      <c r="AY5926" s="623"/>
      <c r="BD5926" s="611"/>
      <c r="BG5926" s="624"/>
      <c r="BH5926" s="625"/>
      <c r="BI5926" s="672"/>
      <c r="BO5926" s="612"/>
      <c r="BY5926" s="669"/>
      <c r="CA5926" s="669"/>
    </row>
    <row r="5927" spans="3:79" s="610" customFormat="1">
      <c r="C5927" s="611"/>
      <c r="D5927" s="612"/>
      <c r="E5927" s="613"/>
      <c r="F5927" s="614"/>
      <c r="J5927" s="612"/>
      <c r="N5927" s="668"/>
      <c r="P5927" s="618"/>
      <c r="Q5927" s="618"/>
      <c r="R5927" s="618"/>
      <c r="S5927" s="618"/>
      <c r="T5927" s="618"/>
      <c r="U5927" s="618"/>
      <c r="V5927" s="618"/>
      <c r="W5927" s="618"/>
      <c r="X5927" s="618"/>
      <c r="Y5927" s="618"/>
      <c r="Z5927" s="618"/>
      <c r="AC5927" s="619"/>
      <c r="AD5927" s="620"/>
      <c r="AJ5927" s="668"/>
      <c r="AO5927" s="612"/>
      <c r="AP5927" s="612"/>
      <c r="AY5927" s="623"/>
      <c r="BD5927" s="611"/>
      <c r="BG5927" s="624"/>
      <c r="BH5927" s="625"/>
      <c r="BI5927" s="672"/>
      <c r="BO5927" s="612"/>
      <c r="BY5927" s="669"/>
      <c r="CA5927" s="669"/>
    </row>
    <row r="5928" spans="3:79" s="610" customFormat="1">
      <c r="C5928" s="611"/>
      <c r="D5928" s="612"/>
      <c r="E5928" s="613"/>
      <c r="F5928" s="614"/>
      <c r="J5928" s="612"/>
      <c r="N5928" s="668"/>
      <c r="P5928" s="618"/>
      <c r="Q5928" s="618"/>
      <c r="R5928" s="618"/>
      <c r="S5928" s="618"/>
      <c r="T5928" s="618"/>
      <c r="U5928" s="618"/>
      <c r="V5928" s="618"/>
      <c r="W5928" s="618"/>
      <c r="X5928" s="618"/>
      <c r="Y5928" s="618"/>
      <c r="Z5928" s="618"/>
      <c r="AC5928" s="619"/>
      <c r="AD5928" s="620"/>
      <c r="AJ5928" s="668"/>
      <c r="AO5928" s="612"/>
      <c r="AP5928" s="612"/>
      <c r="AY5928" s="623"/>
      <c r="BD5928" s="611"/>
      <c r="BG5928" s="624"/>
      <c r="BH5928" s="625"/>
      <c r="BI5928" s="672"/>
      <c r="BO5928" s="612"/>
      <c r="BY5928" s="669"/>
      <c r="CA5928" s="669"/>
    </row>
    <row r="5929" spans="3:79" s="610" customFormat="1">
      <c r="C5929" s="611"/>
      <c r="D5929" s="612"/>
      <c r="E5929" s="613"/>
      <c r="F5929" s="614"/>
      <c r="J5929" s="612"/>
      <c r="N5929" s="668"/>
      <c r="P5929" s="618"/>
      <c r="Q5929" s="618"/>
      <c r="R5929" s="618"/>
      <c r="S5929" s="618"/>
      <c r="T5929" s="618"/>
      <c r="U5929" s="618"/>
      <c r="V5929" s="618"/>
      <c r="W5929" s="618"/>
      <c r="X5929" s="618"/>
      <c r="Y5929" s="618"/>
      <c r="Z5929" s="618"/>
      <c r="AC5929" s="619"/>
      <c r="AD5929" s="620"/>
      <c r="AJ5929" s="668"/>
      <c r="AO5929" s="612"/>
      <c r="AP5929" s="612"/>
      <c r="AY5929" s="623"/>
      <c r="BD5929" s="611"/>
      <c r="BG5929" s="624"/>
      <c r="BH5929" s="625"/>
      <c r="BI5929" s="672"/>
      <c r="BO5929" s="612"/>
      <c r="BY5929" s="669"/>
      <c r="CA5929" s="669"/>
    </row>
    <row r="5930" spans="3:79" s="610" customFormat="1">
      <c r="C5930" s="611"/>
      <c r="D5930" s="612"/>
      <c r="E5930" s="613"/>
      <c r="F5930" s="614"/>
      <c r="J5930" s="612"/>
      <c r="N5930" s="668"/>
      <c r="P5930" s="618"/>
      <c r="Q5930" s="618"/>
      <c r="R5930" s="618"/>
      <c r="S5930" s="618"/>
      <c r="T5930" s="618"/>
      <c r="U5930" s="618"/>
      <c r="V5930" s="618"/>
      <c r="W5930" s="618"/>
      <c r="X5930" s="618"/>
      <c r="Y5930" s="618"/>
      <c r="Z5930" s="618"/>
      <c r="AC5930" s="619"/>
      <c r="AD5930" s="620"/>
      <c r="AJ5930" s="668"/>
      <c r="AO5930" s="612"/>
      <c r="AP5930" s="612"/>
      <c r="AY5930" s="623"/>
      <c r="BD5930" s="611"/>
      <c r="BG5930" s="624"/>
      <c r="BH5930" s="625"/>
      <c r="BI5930" s="672"/>
      <c r="BO5930" s="612"/>
      <c r="BY5930" s="669"/>
      <c r="CA5930" s="669"/>
    </row>
    <row r="5931" spans="3:79" s="610" customFormat="1">
      <c r="C5931" s="611"/>
      <c r="D5931" s="612"/>
      <c r="E5931" s="613"/>
      <c r="F5931" s="614"/>
      <c r="J5931" s="612"/>
      <c r="N5931" s="668"/>
      <c r="P5931" s="618"/>
      <c r="Q5931" s="618"/>
      <c r="R5931" s="618"/>
      <c r="S5931" s="618"/>
      <c r="T5931" s="618"/>
      <c r="U5931" s="618"/>
      <c r="V5931" s="618"/>
      <c r="W5931" s="618"/>
      <c r="X5931" s="618"/>
      <c r="Y5931" s="618"/>
      <c r="Z5931" s="618"/>
      <c r="AC5931" s="619"/>
      <c r="AD5931" s="620"/>
      <c r="AJ5931" s="668"/>
      <c r="AO5931" s="612"/>
      <c r="AP5931" s="612"/>
      <c r="AY5931" s="623"/>
      <c r="BD5931" s="611"/>
      <c r="BG5931" s="624"/>
      <c r="BH5931" s="625"/>
      <c r="BI5931" s="672"/>
      <c r="BO5931" s="612"/>
      <c r="BY5931" s="669"/>
      <c r="CA5931" s="669"/>
    </row>
    <row r="5932" spans="3:79" s="610" customFormat="1">
      <c r="C5932" s="611"/>
      <c r="D5932" s="612"/>
      <c r="E5932" s="613"/>
      <c r="F5932" s="614"/>
      <c r="J5932" s="612"/>
      <c r="N5932" s="668"/>
      <c r="P5932" s="618"/>
      <c r="Q5932" s="618"/>
      <c r="R5932" s="618"/>
      <c r="S5932" s="618"/>
      <c r="T5932" s="618"/>
      <c r="U5932" s="618"/>
      <c r="V5932" s="618"/>
      <c r="W5932" s="618"/>
      <c r="X5932" s="618"/>
      <c r="Y5932" s="618"/>
      <c r="Z5932" s="618"/>
      <c r="AC5932" s="619"/>
      <c r="AD5932" s="620"/>
      <c r="AJ5932" s="668"/>
      <c r="AO5932" s="612"/>
      <c r="AP5932" s="612"/>
      <c r="AY5932" s="623"/>
      <c r="BD5932" s="611"/>
      <c r="BG5932" s="624"/>
      <c r="BH5932" s="625"/>
      <c r="BI5932" s="672"/>
      <c r="BO5932" s="612"/>
      <c r="BY5932" s="669"/>
      <c r="CA5932" s="669"/>
    </row>
    <row r="5933" spans="3:79" s="610" customFormat="1">
      <c r="C5933" s="611"/>
      <c r="D5933" s="612"/>
      <c r="E5933" s="613"/>
      <c r="F5933" s="614"/>
      <c r="J5933" s="612"/>
      <c r="N5933" s="668"/>
      <c r="P5933" s="618"/>
      <c r="Q5933" s="618"/>
      <c r="R5933" s="618"/>
      <c r="S5933" s="618"/>
      <c r="T5933" s="618"/>
      <c r="U5933" s="618"/>
      <c r="V5933" s="618"/>
      <c r="W5933" s="618"/>
      <c r="X5933" s="618"/>
      <c r="Y5933" s="618"/>
      <c r="Z5933" s="618"/>
      <c r="AC5933" s="619"/>
      <c r="AD5933" s="620"/>
      <c r="AJ5933" s="668"/>
      <c r="AO5933" s="612"/>
      <c r="AP5933" s="612"/>
      <c r="AY5933" s="623"/>
      <c r="BD5933" s="611"/>
      <c r="BG5933" s="624"/>
      <c r="BH5933" s="625"/>
      <c r="BI5933" s="672"/>
      <c r="BO5933" s="612"/>
      <c r="BY5933" s="669"/>
      <c r="CA5933" s="669"/>
    </row>
    <row r="5934" spans="3:79" s="610" customFormat="1">
      <c r="C5934" s="611"/>
      <c r="D5934" s="612"/>
      <c r="E5934" s="613"/>
      <c r="F5934" s="614"/>
      <c r="J5934" s="612"/>
      <c r="N5934" s="668"/>
      <c r="P5934" s="618"/>
      <c r="Q5934" s="618"/>
      <c r="R5934" s="618"/>
      <c r="S5934" s="618"/>
      <c r="T5934" s="618"/>
      <c r="U5934" s="618"/>
      <c r="V5934" s="618"/>
      <c r="W5934" s="618"/>
      <c r="X5934" s="618"/>
      <c r="Y5934" s="618"/>
      <c r="Z5934" s="618"/>
      <c r="AC5934" s="619"/>
      <c r="AD5934" s="620"/>
      <c r="AJ5934" s="668"/>
      <c r="AO5934" s="612"/>
      <c r="AP5934" s="612"/>
      <c r="AY5934" s="623"/>
      <c r="BD5934" s="611"/>
      <c r="BG5934" s="624"/>
      <c r="BH5934" s="625"/>
      <c r="BI5934" s="672"/>
      <c r="BO5934" s="612"/>
      <c r="BY5934" s="669"/>
      <c r="CA5934" s="669"/>
    </row>
    <row r="5935" spans="3:79" s="610" customFormat="1">
      <c r="C5935" s="611"/>
      <c r="D5935" s="612"/>
      <c r="E5935" s="613"/>
      <c r="F5935" s="614"/>
      <c r="J5935" s="612"/>
      <c r="N5935" s="668"/>
      <c r="P5935" s="618"/>
      <c r="Q5935" s="618"/>
      <c r="R5935" s="618"/>
      <c r="S5935" s="618"/>
      <c r="T5935" s="618"/>
      <c r="U5935" s="618"/>
      <c r="V5935" s="618"/>
      <c r="W5935" s="618"/>
      <c r="X5935" s="618"/>
      <c r="Y5935" s="618"/>
      <c r="Z5935" s="618"/>
      <c r="AC5935" s="619"/>
      <c r="AD5935" s="620"/>
      <c r="AJ5935" s="668"/>
      <c r="AO5935" s="612"/>
      <c r="AP5935" s="612"/>
      <c r="AY5935" s="623"/>
      <c r="BD5935" s="611"/>
      <c r="BG5935" s="624"/>
      <c r="BH5935" s="625"/>
      <c r="BI5935" s="672"/>
      <c r="BO5935" s="612"/>
      <c r="BY5935" s="669"/>
      <c r="CA5935" s="669"/>
    </row>
    <row r="5936" spans="3:79" s="610" customFormat="1">
      <c r="C5936" s="611"/>
      <c r="D5936" s="612"/>
      <c r="E5936" s="613"/>
      <c r="F5936" s="614"/>
      <c r="J5936" s="612"/>
      <c r="N5936" s="668"/>
      <c r="P5936" s="618"/>
      <c r="Q5936" s="618"/>
      <c r="R5936" s="618"/>
      <c r="S5936" s="618"/>
      <c r="T5936" s="618"/>
      <c r="U5936" s="618"/>
      <c r="V5936" s="618"/>
      <c r="W5936" s="618"/>
      <c r="X5936" s="618"/>
      <c r="Y5936" s="618"/>
      <c r="Z5936" s="618"/>
      <c r="AC5936" s="619"/>
      <c r="AD5936" s="620"/>
      <c r="AJ5936" s="668"/>
      <c r="AO5936" s="612"/>
      <c r="AP5936" s="612"/>
      <c r="AY5936" s="623"/>
      <c r="BD5936" s="611"/>
      <c r="BG5936" s="624"/>
      <c r="BH5936" s="625"/>
      <c r="BI5936" s="672"/>
      <c r="BO5936" s="612"/>
      <c r="BY5936" s="669"/>
      <c r="CA5936" s="669"/>
    </row>
    <row r="5937" spans="3:79" s="610" customFormat="1">
      <c r="C5937" s="611"/>
      <c r="D5937" s="612"/>
      <c r="E5937" s="613"/>
      <c r="F5937" s="614"/>
      <c r="J5937" s="612"/>
      <c r="N5937" s="668"/>
      <c r="P5937" s="618"/>
      <c r="Q5937" s="618"/>
      <c r="R5937" s="618"/>
      <c r="S5937" s="618"/>
      <c r="T5937" s="618"/>
      <c r="U5937" s="618"/>
      <c r="V5937" s="618"/>
      <c r="W5937" s="618"/>
      <c r="X5937" s="618"/>
      <c r="Y5937" s="618"/>
      <c r="Z5937" s="618"/>
      <c r="AC5937" s="619"/>
      <c r="AD5937" s="620"/>
      <c r="AJ5937" s="668"/>
      <c r="AO5937" s="612"/>
      <c r="AP5937" s="612"/>
      <c r="AY5937" s="623"/>
      <c r="BD5937" s="611"/>
      <c r="BG5937" s="624"/>
      <c r="BH5937" s="625"/>
      <c r="BI5937" s="672"/>
      <c r="BO5937" s="612"/>
      <c r="BY5937" s="669"/>
      <c r="CA5937" s="669"/>
    </row>
    <row r="5938" spans="3:79" s="610" customFormat="1">
      <c r="C5938" s="611"/>
      <c r="D5938" s="612"/>
      <c r="E5938" s="613"/>
      <c r="F5938" s="614"/>
      <c r="J5938" s="612"/>
      <c r="N5938" s="668"/>
      <c r="P5938" s="618"/>
      <c r="Q5938" s="618"/>
      <c r="R5938" s="618"/>
      <c r="S5938" s="618"/>
      <c r="T5938" s="618"/>
      <c r="U5938" s="618"/>
      <c r="V5938" s="618"/>
      <c r="W5938" s="618"/>
      <c r="X5938" s="618"/>
      <c r="Y5938" s="618"/>
      <c r="Z5938" s="618"/>
      <c r="AC5938" s="619"/>
      <c r="AD5938" s="620"/>
      <c r="AJ5938" s="668"/>
      <c r="AO5938" s="612"/>
      <c r="AP5938" s="612"/>
      <c r="AY5938" s="623"/>
      <c r="BD5938" s="611"/>
      <c r="BG5938" s="624"/>
      <c r="BH5938" s="625"/>
      <c r="BI5938" s="672"/>
      <c r="BO5938" s="612"/>
      <c r="BY5938" s="669"/>
      <c r="CA5938" s="669"/>
    </row>
    <row r="5939" spans="3:79" s="610" customFormat="1">
      <c r="C5939" s="611"/>
      <c r="D5939" s="612"/>
      <c r="E5939" s="613"/>
      <c r="F5939" s="614"/>
      <c r="J5939" s="612"/>
      <c r="N5939" s="668"/>
      <c r="P5939" s="618"/>
      <c r="Q5939" s="618"/>
      <c r="R5939" s="618"/>
      <c r="S5939" s="618"/>
      <c r="T5939" s="618"/>
      <c r="U5939" s="618"/>
      <c r="V5939" s="618"/>
      <c r="W5939" s="618"/>
      <c r="X5939" s="618"/>
      <c r="Y5939" s="618"/>
      <c r="Z5939" s="618"/>
      <c r="AC5939" s="619"/>
      <c r="AD5939" s="620"/>
      <c r="AJ5939" s="668"/>
      <c r="AO5939" s="612"/>
      <c r="AP5939" s="612"/>
      <c r="AY5939" s="623"/>
      <c r="BD5939" s="611"/>
      <c r="BG5939" s="624"/>
      <c r="BH5939" s="625"/>
      <c r="BI5939" s="672"/>
      <c r="BO5939" s="612"/>
      <c r="BY5939" s="669"/>
      <c r="CA5939" s="669"/>
    </row>
    <row r="5940" spans="3:79" s="610" customFormat="1">
      <c r="C5940" s="611"/>
      <c r="D5940" s="612"/>
      <c r="E5940" s="613"/>
      <c r="F5940" s="614"/>
      <c r="J5940" s="612"/>
      <c r="N5940" s="668"/>
      <c r="P5940" s="618"/>
      <c r="Q5940" s="618"/>
      <c r="R5940" s="618"/>
      <c r="S5940" s="618"/>
      <c r="T5940" s="618"/>
      <c r="U5940" s="618"/>
      <c r="V5940" s="618"/>
      <c r="W5940" s="618"/>
      <c r="X5940" s="618"/>
      <c r="Y5940" s="618"/>
      <c r="Z5940" s="618"/>
      <c r="AC5940" s="619"/>
      <c r="AD5940" s="620"/>
      <c r="AJ5940" s="668"/>
      <c r="AO5940" s="612"/>
      <c r="AP5940" s="612"/>
      <c r="AY5940" s="623"/>
      <c r="BD5940" s="611"/>
      <c r="BG5940" s="624"/>
      <c r="BH5940" s="625"/>
      <c r="BI5940" s="672"/>
      <c r="BO5940" s="612"/>
      <c r="BY5940" s="669"/>
      <c r="CA5940" s="669"/>
    </row>
    <row r="5941" spans="3:79" s="610" customFormat="1">
      <c r="C5941" s="611"/>
      <c r="D5941" s="612"/>
      <c r="E5941" s="613"/>
      <c r="F5941" s="614"/>
      <c r="J5941" s="612"/>
      <c r="N5941" s="668"/>
      <c r="P5941" s="618"/>
      <c r="Q5941" s="618"/>
      <c r="R5941" s="618"/>
      <c r="S5941" s="618"/>
      <c r="T5941" s="618"/>
      <c r="U5941" s="618"/>
      <c r="V5941" s="618"/>
      <c r="W5941" s="618"/>
      <c r="X5941" s="618"/>
      <c r="Y5941" s="618"/>
      <c r="Z5941" s="618"/>
      <c r="AC5941" s="619"/>
      <c r="AD5941" s="620"/>
      <c r="AJ5941" s="668"/>
      <c r="AO5941" s="612"/>
      <c r="AP5941" s="612"/>
      <c r="AY5941" s="623"/>
      <c r="BD5941" s="611"/>
      <c r="BG5941" s="624"/>
      <c r="BH5941" s="625"/>
      <c r="BI5941" s="672"/>
      <c r="BO5941" s="612"/>
      <c r="BY5941" s="669"/>
      <c r="CA5941" s="669"/>
    </row>
    <row r="5942" spans="3:79" s="610" customFormat="1">
      <c r="C5942" s="611"/>
      <c r="D5942" s="612"/>
      <c r="E5942" s="613"/>
      <c r="F5942" s="614"/>
      <c r="J5942" s="612"/>
      <c r="N5942" s="668"/>
      <c r="P5942" s="618"/>
      <c r="Q5942" s="618"/>
      <c r="R5942" s="618"/>
      <c r="S5942" s="618"/>
      <c r="T5942" s="618"/>
      <c r="U5942" s="618"/>
      <c r="V5942" s="618"/>
      <c r="W5942" s="618"/>
      <c r="X5942" s="618"/>
      <c r="Y5942" s="618"/>
      <c r="Z5942" s="618"/>
      <c r="AC5942" s="619"/>
      <c r="AD5942" s="620"/>
      <c r="AJ5942" s="668"/>
      <c r="AO5942" s="612"/>
      <c r="AP5942" s="612"/>
      <c r="AY5942" s="623"/>
      <c r="BD5942" s="611"/>
      <c r="BG5942" s="624"/>
      <c r="BH5942" s="625"/>
      <c r="BI5942" s="672"/>
      <c r="BO5942" s="612"/>
      <c r="BY5942" s="669"/>
      <c r="CA5942" s="669"/>
    </row>
    <row r="5943" spans="3:79" s="610" customFormat="1">
      <c r="C5943" s="611"/>
      <c r="D5943" s="612"/>
      <c r="E5943" s="613"/>
      <c r="F5943" s="614"/>
      <c r="J5943" s="612"/>
      <c r="N5943" s="668"/>
      <c r="P5943" s="618"/>
      <c r="Q5943" s="618"/>
      <c r="R5943" s="618"/>
      <c r="S5943" s="618"/>
      <c r="T5943" s="618"/>
      <c r="U5943" s="618"/>
      <c r="V5943" s="618"/>
      <c r="W5943" s="618"/>
      <c r="X5943" s="618"/>
      <c r="Y5943" s="618"/>
      <c r="Z5943" s="618"/>
      <c r="AC5943" s="619"/>
      <c r="AD5943" s="620"/>
      <c r="AJ5943" s="668"/>
      <c r="AO5943" s="612"/>
      <c r="AP5943" s="612"/>
      <c r="AY5943" s="623"/>
      <c r="BD5943" s="611"/>
      <c r="BG5943" s="624"/>
      <c r="BH5943" s="625"/>
      <c r="BI5943" s="672"/>
      <c r="BO5943" s="612"/>
      <c r="BY5943" s="669"/>
      <c r="CA5943" s="669"/>
    </row>
    <row r="5944" spans="3:79" s="610" customFormat="1">
      <c r="C5944" s="611"/>
      <c r="D5944" s="612"/>
      <c r="E5944" s="613"/>
      <c r="F5944" s="614"/>
      <c r="J5944" s="612"/>
      <c r="N5944" s="668"/>
      <c r="P5944" s="618"/>
      <c r="Q5944" s="618"/>
      <c r="R5944" s="618"/>
      <c r="S5944" s="618"/>
      <c r="T5944" s="618"/>
      <c r="U5944" s="618"/>
      <c r="V5944" s="618"/>
      <c r="W5944" s="618"/>
      <c r="X5944" s="618"/>
      <c r="Y5944" s="618"/>
      <c r="Z5944" s="618"/>
      <c r="AC5944" s="619"/>
      <c r="AD5944" s="620"/>
      <c r="AJ5944" s="668"/>
      <c r="AO5944" s="612"/>
      <c r="AP5944" s="612"/>
      <c r="AY5944" s="623"/>
      <c r="BD5944" s="611"/>
      <c r="BG5944" s="624"/>
      <c r="BH5944" s="625"/>
      <c r="BI5944" s="672"/>
      <c r="BO5944" s="612"/>
      <c r="BY5944" s="669"/>
      <c r="CA5944" s="669"/>
    </row>
    <row r="5945" spans="3:79" s="610" customFormat="1">
      <c r="C5945" s="611"/>
      <c r="D5945" s="612"/>
      <c r="E5945" s="613"/>
      <c r="F5945" s="614"/>
      <c r="J5945" s="612"/>
      <c r="N5945" s="668"/>
      <c r="P5945" s="618"/>
      <c r="Q5945" s="618"/>
      <c r="R5945" s="618"/>
      <c r="S5945" s="618"/>
      <c r="T5945" s="618"/>
      <c r="U5945" s="618"/>
      <c r="V5945" s="618"/>
      <c r="W5945" s="618"/>
      <c r="X5945" s="618"/>
      <c r="Y5945" s="618"/>
      <c r="Z5945" s="618"/>
      <c r="AC5945" s="619"/>
      <c r="AD5945" s="620"/>
      <c r="AJ5945" s="668"/>
      <c r="AO5945" s="612"/>
      <c r="AP5945" s="612"/>
      <c r="AY5945" s="623"/>
      <c r="BD5945" s="611"/>
      <c r="BG5945" s="624"/>
      <c r="BH5945" s="625"/>
      <c r="BI5945" s="672"/>
      <c r="BO5945" s="612"/>
      <c r="BY5945" s="669"/>
      <c r="CA5945" s="669"/>
    </row>
    <row r="5946" spans="3:79" s="610" customFormat="1">
      <c r="C5946" s="611"/>
      <c r="D5946" s="612"/>
      <c r="E5946" s="613"/>
      <c r="F5946" s="614"/>
      <c r="J5946" s="612"/>
      <c r="N5946" s="668"/>
      <c r="P5946" s="618"/>
      <c r="Q5946" s="618"/>
      <c r="R5946" s="618"/>
      <c r="S5946" s="618"/>
      <c r="T5946" s="618"/>
      <c r="U5946" s="618"/>
      <c r="V5946" s="618"/>
      <c r="W5946" s="618"/>
      <c r="X5946" s="618"/>
      <c r="Y5946" s="618"/>
      <c r="Z5946" s="618"/>
      <c r="AC5946" s="619"/>
      <c r="AD5946" s="620"/>
      <c r="AJ5946" s="668"/>
      <c r="AO5946" s="612"/>
      <c r="AP5946" s="612"/>
      <c r="AY5946" s="623"/>
      <c r="BD5946" s="611"/>
      <c r="BG5946" s="624"/>
      <c r="BH5946" s="625"/>
      <c r="BI5946" s="672"/>
      <c r="BO5946" s="612"/>
      <c r="BY5946" s="669"/>
      <c r="CA5946" s="669"/>
    </row>
    <row r="5947" spans="3:79" s="610" customFormat="1">
      <c r="C5947" s="611"/>
      <c r="D5947" s="612"/>
      <c r="E5947" s="613"/>
      <c r="F5947" s="614"/>
      <c r="J5947" s="612"/>
      <c r="N5947" s="668"/>
      <c r="P5947" s="618"/>
      <c r="Q5947" s="618"/>
      <c r="R5947" s="618"/>
      <c r="S5947" s="618"/>
      <c r="T5947" s="618"/>
      <c r="U5947" s="618"/>
      <c r="V5947" s="618"/>
      <c r="W5947" s="618"/>
      <c r="X5947" s="618"/>
      <c r="Y5947" s="618"/>
      <c r="Z5947" s="618"/>
      <c r="AC5947" s="619"/>
      <c r="AD5947" s="620"/>
      <c r="AJ5947" s="668"/>
      <c r="AO5947" s="612"/>
      <c r="AP5947" s="612"/>
      <c r="AY5947" s="623"/>
      <c r="BD5947" s="611"/>
      <c r="BG5947" s="624"/>
      <c r="BH5947" s="625"/>
      <c r="BI5947" s="672"/>
      <c r="BO5947" s="612"/>
      <c r="BY5947" s="669"/>
      <c r="CA5947" s="669"/>
    </row>
    <row r="5948" spans="3:79" s="610" customFormat="1">
      <c r="C5948" s="611"/>
      <c r="D5948" s="612"/>
      <c r="E5948" s="613"/>
      <c r="F5948" s="614"/>
      <c r="J5948" s="612"/>
      <c r="N5948" s="668"/>
      <c r="P5948" s="618"/>
      <c r="Q5948" s="618"/>
      <c r="R5948" s="618"/>
      <c r="S5948" s="618"/>
      <c r="T5948" s="618"/>
      <c r="U5948" s="618"/>
      <c r="V5948" s="618"/>
      <c r="W5948" s="618"/>
      <c r="X5948" s="618"/>
      <c r="Y5948" s="618"/>
      <c r="Z5948" s="618"/>
      <c r="AC5948" s="619"/>
      <c r="AD5948" s="620"/>
      <c r="AJ5948" s="668"/>
      <c r="AO5948" s="612"/>
      <c r="AP5948" s="612"/>
      <c r="AY5948" s="623"/>
      <c r="BD5948" s="611"/>
      <c r="BG5948" s="624"/>
      <c r="BH5948" s="625"/>
      <c r="BI5948" s="672"/>
      <c r="BO5948" s="612"/>
      <c r="BY5948" s="669"/>
      <c r="CA5948" s="669"/>
    </row>
    <row r="5949" spans="3:79" s="610" customFormat="1">
      <c r="C5949" s="611"/>
      <c r="D5949" s="612"/>
      <c r="E5949" s="613"/>
      <c r="F5949" s="614"/>
      <c r="J5949" s="612"/>
      <c r="N5949" s="668"/>
      <c r="P5949" s="618"/>
      <c r="Q5949" s="618"/>
      <c r="R5949" s="618"/>
      <c r="S5949" s="618"/>
      <c r="T5949" s="618"/>
      <c r="U5949" s="618"/>
      <c r="V5949" s="618"/>
      <c r="W5949" s="618"/>
      <c r="X5949" s="618"/>
      <c r="Y5949" s="618"/>
      <c r="Z5949" s="618"/>
      <c r="AC5949" s="619"/>
      <c r="AD5949" s="620"/>
      <c r="AJ5949" s="668"/>
      <c r="AO5949" s="612"/>
      <c r="AP5949" s="612"/>
      <c r="AY5949" s="623"/>
      <c r="BD5949" s="611"/>
      <c r="BG5949" s="624"/>
      <c r="BH5949" s="625"/>
      <c r="BI5949" s="672"/>
      <c r="BO5949" s="612"/>
      <c r="BY5949" s="669"/>
      <c r="CA5949" s="669"/>
    </row>
    <row r="5950" spans="3:79" s="610" customFormat="1">
      <c r="C5950" s="611"/>
      <c r="D5950" s="612"/>
      <c r="E5950" s="613"/>
      <c r="F5950" s="614"/>
      <c r="J5950" s="612"/>
      <c r="N5950" s="668"/>
      <c r="P5950" s="618"/>
      <c r="Q5950" s="618"/>
      <c r="R5950" s="618"/>
      <c r="S5950" s="618"/>
      <c r="T5950" s="618"/>
      <c r="U5950" s="618"/>
      <c r="V5950" s="618"/>
      <c r="W5950" s="618"/>
      <c r="X5950" s="618"/>
      <c r="Y5950" s="618"/>
      <c r="Z5950" s="618"/>
      <c r="AC5950" s="619"/>
      <c r="AD5950" s="620"/>
      <c r="AJ5950" s="668"/>
      <c r="AO5950" s="612"/>
      <c r="AP5950" s="612"/>
      <c r="AY5950" s="623"/>
      <c r="BD5950" s="611"/>
      <c r="BG5950" s="624"/>
      <c r="BH5950" s="625"/>
      <c r="BI5950" s="672"/>
      <c r="BO5950" s="612"/>
      <c r="BY5950" s="669"/>
      <c r="CA5950" s="669"/>
    </row>
    <row r="5951" spans="3:79" s="610" customFormat="1">
      <c r="C5951" s="611"/>
      <c r="D5951" s="612"/>
      <c r="E5951" s="613"/>
      <c r="F5951" s="614"/>
      <c r="J5951" s="612"/>
      <c r="N5951" s="668"/>
      <c r="P5951" s="618"/>
      <c r="Q5951" s="618"/>
      <c r="R5951" s="618"/>
      <c r="S5951" s="618"/>
      <c r="T5951" s="618"/>
      <c r="U5951" s="618"/>
      <c r="V5951" s="618"/>
      <c r="W5951" s="618"/>
      <c r="X5951" s="618"/>
      <c r="Y5951" s="618"/>
      <c r="Z5951" s="618"/>
      <c r="AC5951" s="619"/>
      <c r="AD5951" s="620"/>
      <c r="AJ5951" s="668"/>
      <c r="AO5951" s="612"/>
      <c r="AP5951" s="612"/>
      <c r="AY5951" s="623"/>
      <c r="BD5951" s="611"/>
      <c r="BG5951" s="624"/>
      <c r="BH5951" s="625"/>
      <c r="BI5951" s="672"/>
      <c r="BO5951" s="612"/>
      <c r="BY5951" s="669"/>
      <c r="CA5951" s="669"/>
    </row>
    <row r="5952" spans="3:79" s="610" customFormat="1">
      <c r="C5952" s="611"/>
      <c r="D5952" s="612"/>
      <c r="E5952" s="613"/>
      <c r="F5952" s="614"/>
      <c r="J5952" s="612"/>
      <c r="N5952" s="668"/>
      <c r="P5952" s="618"/>
      <c r="Q5952" s="618"/>
      <c r="R5952" s="618"/>
      <c r="S5952" s="618"/>
      <c r="T5952" s="618"/>
      <c r="U5952" s="618"/>
      <c r="V5952" s="618"/>
      <c r="W5952" s="618"/>
      <c r="X5952" s="618"/>
      <c r="Y5952" s="618"/>
      <c r="Z5952" s="618"/>
      <c r="AC5952" s="619"/>
      <c r="AD5952" s="620"/>
      <c r="AJ5952" s="668"/>
      <c r="AO5952" s="612"/>
      <c r="AP5952" s="612"/>
      <c r="AY5952" s="623"/>
      <c r="BD5952" s="611"/>
      <c r="BG5952" s="624"/>
      <c r="BH5952" s="625"/>
      <c r="BI5952" s="672"/>
      <c r="BO5952" s="612"/>
      <c r="BY5952" s="669"/>
      <c r="CA5952" s="669"/>
    </row>
    <row r="5953" spans="3:79" s="610" customFormat="1">
      <c r="C5953" s="611"/>
      <c r="D5953" s="612"/>
      <c r="E5953" s="613"/>
      <c r="F5953" s="614"/>
      <c r="J5953" s="612"/>
      <c r="N5953" s="668"/>
      <c r="P5953" s="618"/>
      <c r="Q5953" s="618"/>
      <c r="R5953" s="618"/>
      <c r="S5953" s="618"/>
      <c r="T5953" s="618"/>
      <c r="U5953" s="618"/>
      <c r="V5953" s="618"/>
      <c r="W5953" s="618"/>
      <c r="X5953" s="618"/>
      <c r="Y5953" s="618"/>
      <c r="Z5953" s="618"/>
      <c r="AC5953" s="619"/>
      <c r="AD5953" s="620"/>
      <c r="AJ5953" s="668"/>
      <c r="AO5953" s="612"/>
      <c r="AP5953" s="612"/>
      <c r="AY5953" s="623"/>
      <c r="BD5953" s="611"/>
      <c r="BG5953" s="624"/>
      <c r="BH5953" s="625"/>
      <c r="BI5953" s="672"/>
      <c r="BO5953" s="612"/>
      <c r="BY5953" s="669"/>
      <c r="CA5953" s="669"/>
    </row>
    <row r="5954" spans="3:79" s="610" customFormat="1">
      <c r="C5954" s="611"/>
      <c r="D5954" s="612"/>
      <c r="E5954" s="613"/>
      <c r="F5954" s="614"/>
      <c r="J5954" s="612"/>
      <c r="N5954" s="668"/>
      <c r="P5954" s="618"/>
      <c r="Q5954" s="618"/>
      <c r="R5954" s="618"/>
      <c r="S5954" s="618"/>
      <c r="T5954" s="618"/>
      <c r="U5954" s="618"/>
      <c r="V5954" s="618"/>
      <c r="W5954" s="618"/>
      <c r="X5954" s="618"/>
      <c r="Y5954" s="618"/>
      <c r="Z5954" s="618"/>
      <c r="AC5954" s="619"/>
      <c r="AD5954" s="620"/>
      <c r="AJ5954" s="668"/>
      <c r="AO5954" s="612"/>
      <c r="AP5954" s="612"/>
      <c r="AY5954" s="623"/>
      <c r="BD5954" s="611"/>
      <c r="BG5954" s="624"/>
      <c r="BH5954" s="625"/>
      <c r="BI5954" s="672"/>
      <c r="BO5954" s="612"/>
      <c r="BY5954" s="669"/>
      <c r="CA5954" s="669"/>
    </row>
    <row r="5955" spans="3:79" s="610" customFormat="1">
      <c r="C5955" s="611"/>
      <c r="D5955" s="612"/>
      <c r="E5955" s="613"/>
      <c r="F5955" s="614"/>
      <c r="J5955" s="612"/>
      <c r="N5955" s="668"/>
      <c r="P5955" s="618"/>
      <c r="Q5955" s="618"/>
      <c r="R5955" s="618"/>
      <c r="S5955" s="618"/>
      <c r="T5955" s="618"/>
      <c r="U5955" s="618"/>
      <c r="V5955" s="618"/>
      <c r="W5955" s="618"/>
      <c r="X5955" s="618"/>
      <c r="Y5955" s="618"/>
      <c r="Z5955" s="618"/>
      <c r="AC5955" s="619"/>
      <c r="AD5955" s="620"/>
      <c r="AJ5955" s="668"/>
      <c r="AO5955" s="612"/>
      <c r="AP5955" s="612"/>
      <c r="AY5955" s="623"/>
      <c r="BD5955" s="611"/>
      <c r="BG5955" s="624"/>
      <c r="BH5955" s="625"/>
      <c r="BI5955" s="672"/>
      <c r="BO5955" s="612"/>
      <c r="BY5955" s="669"/>
      <c r="CA5955" s="669"/>
    </row>
    <row r="5956" spans="3:79" s="610" customFormat="1">
      <c r="C5956" s="611"/>
      <c r="D5956" s="612"/>
      <c r="E5956" s="613"/>
      <c r="F5956" s="614"/>
      <c r="J5956" s="612"/>
      <c r="N5956" s="668"/>
      <c r="P5956" s="618"/>
      <c r="Q5956" s="618"/>
      <c r="R5956" s="618"/>
      <c r="S5956" s="618"/>
      <c r="T5956" s="618"/>
      <c r="U5956" s="618"/>
      <c r="V5956" s="618"/>
      <c r="W5956" s="618"/>
      <c r="X5956" s="618"/>
      <c r="Y5956" s="618"/>
      <c r="Z5956" s="618"/>
      <c r="AC5956" s="619"/>
      <c r="AD5956" s="620"/>
      <c r="AJ5956" s="668"/>
      <c r="AO5956" s="612"/>
      <c r="AP5956" s="612"/>
      <c r="AY5956" s="623"/>
      <c r="BD5956" s="611"/>
      <c r="BG5956" s="624"/>
      <c r="BH5956" s="625"/>
      <c r="BI5956" s="672"/>
      <c r="BO5956" s="612"/>
      <c r="BY5956" s="669"/>
      <c r="CA5956" s="669"/>
    </row>
    <row r="5957" spans="3:79" s="610" customFormat="1">
      <c r="C5957" s="611"/>
      <c r="D5957" s="612"/>
      <c r="E5957" s="613"/>
      <c r="F5957" s="614"/>
      <c r="J5957" s="612"/>
      <c r="N5957" s="668"/>
      <c r="P5957" s="618"/>
      <c r="Q5957" s="618"/>
      <c r="R5957" s="618"/>
      <c r="S5957" s="618"/>
      <c r="T5957" s="618"/>
      <c r="U5957" s="618"/>
      <c r="V5957" s="618"/>
      <c r="W5957" s="618"/>
      <c r="X5957" s="618"/>
      <c r="Y5957" s="618"/>
      <c r="Z5957" s="618"/>
      <c r="AC5957" s="619"/>
      <c r="AD5957" s="620"/>
      <c r="AJ5957" s="668"/>
      <c r="AO5957" s="612"/>
      <c r="AP5957" s="612"/>
      <c r="AY5957" s="623"/>
      <c r="BD5957" s="611"/>
      <c r="BG5957" s="624"/>
      <c r="BH5957" s="625"/>
      <c r="BI5957" s="672"/>
      <c r="BO5957" s="612"/>
      <c r="BY5957" s="669"/>
      <c r="CA5957" s="669"/>
    </row>
    <row r="5958" spans="3:79" s="610" customFormat="1">
      <c r="C5958" s="611"/>
      <c r="D5958" s="612"/>
      <c r="E5958" s="613"/>
      <c r="F5958" s="614"/>
      <c r="J5958" s="612"/>
      <c r="N5958" s="668"/>
      <c r="P5958" s="618"/>
      <c r="Q5958" s="618"/>
      <c r="R5958" s="618"/>
      <c r="S5958" s="618"/>
      <c r="T5958" s="618"/>
      <c r="U5958" s="618"/>
      <c r="V5958" s="618"/>
      <c r="W5958" s="618"/>
      <c r="X5958" s="618"/>
      <c r="Y5958" s="618"/>
      <c r="Z5958" s="618"/>
      <c r="AC5958" s="619"/>
      <c r="AD5958" s="620"/>
      <c r="AJ5958" s="668"/>
      <c r="AO5958" s="612"/>
      <c r="AP5958" s="612"/>
      <c r="AY5958" s="623"/>
      <c r="BD5958" s="611"/>
      <c r="BG5958" s="624"/>
      <c r="BH5958" s="625"/>
      <c r="BI5958" s="672"/>
      <c r="BO5958" s="612"/>
      <c r="BY5958" s="669"/>
      <c r="CA5958" s="669"/>
    </row>
    <row r="5959" spans="3:79" s="610" customFormat="1">
      <c r="C5959" s="611"/>
      <c r="D5959" s="612"/>
      <c r="E5959" s="613"/>
      <c r="F5959" s="614"/>
      <c r="J5959" s="612"/>
      <c r="N5959" s="668"/>
      <c r="P5959" s="618"/>
      <c r="Q5959" s="618"/>
      <c r="R5959" s="618"/>
      <c r="S5959" s="618"/>
      <c r="T5959" s="618"/>
      <c r="U5959" s="618"/>
      <c r="V5959" s="618"/>
      <c r="W5959" s="618"/>
      <c r="X5959" s="618"/>
      <c r="Y5959" s="618"/>
      <c r="Z5959" s="618"/>
      <c r="AC5959" s="619"/>
      <c r="AD5959" s="620"/>
      <c r="AJ5959" s="668"/>
      <c r="AO5959" s="612"/>
      <c r="AP5959" s="612"/>
      <c r="AY5959" s="623"/>
      <c r="BD5959" s="611"/>
      <c r="BG5959" s="624"/>
      <c r="BH5959" s="625"/>
      <c r="BI5959" s="672"/>
      <c r="BO5959" s="612"/>
      <c r="BY5959" s="669"/>
      <c r="CA5959" s="669"/>
    </row>
    <row r="5960" spans="3:79" s="610" customFormat="1">
      <c r="C5960" s="611"/>
      <c r="D5960" s="612"/>
      <c r="E5960" s="613"/>
      <c r="F5960" s="614"/>
      <c r="J5960" s="612"/>
      <c r="N5960" s="668"/>
      <c r="P5960" s="618"/>
      <c r="Q5960" s="618"/>
      <c r="R5960" s="618"/>
      <c r="S5960" s="618"/>
      <c r="T5960" s="618"/>
      <c r="U5960" s="618"/>
      <c r="V5960" s="618"/>
      <c r="W5960" s="618"/>
      <c r="X5960" s="618"/>
      <c r="Y5960" s="618"/>
      <c r="Z5960" s="618"/>
      <c r="AC5960" s="619"/>
      <c r="AD5960" s="620"/>
      <c r="AJ5960" s="668"/>
      <c r="AO5960" s="612"/>
      <c r="AP5960" s="612"/>
      <c r="AY5960" s="623"/>
      <c r="BD5960" s="611"/>
      <c r="BG5960" s="624"/>
      <c r="BH5960" s="625"/>
      <c r="BI5960" s="672"/>
      <c r="BO5960" s="612"/>
      <c r="BY5960" s="669"/>
      <c r="CA5960" s="669"/>
    </row>
    <row r="5961" spans="3:79" s="610" customFormat="1">
      <c r="C5961" s="611"/>
      <c r="D5961" s="612"/>
      <c r="E5961" s="613"/>
      <c r="F5961" s="614"/>
      <c r="J5961" s="612"/>
      <c r="N5961" s="668"/>
      <c r="P5961" s="618"/>
      <c r="Q5961" s="618"/>
      <c r="R5961" s="618"/>
      <c r="S5961" s="618"/>
      <c r="T5961" s="618"/>
      <c r="U5961" s="618"/>
      <c r="V5961" s="618"/>
      <c r="W5961" s="618"/>
      <c r="X5961" s="618"/>
      <c r="Y5961" s="618"/>
      <c r="Z5961" s="618"/>
      <c r="AC5961" s="619"/>
      <c r="AD5961" s="620"/>
      <c r="AJ5961" s="668"/>
      <c r="AO5961" s="612"/>
      <c r="AP5961" s="612"/>
      <c r="AY5961" s="623"/>
      <c r="BD5961" s="611"/>
      <c r="BG5961" s="624"/>
      <c r="BH5961" s="625"/>
      <c r="BI5961" s="672"/>
      <c r="BO5961" s="612"/>
      <c r="BY5961" s="669"/>
      <c r="CA5961" s="669"/>
    </row>
    <row r="5962" spans="3:79" s="610" customFormat="1">
      <c r="C5962" s="611"/>
      <c r="D5962" s="612"/>
      <c r="E5962" s="613"/>
      <c r="F5962" s="614"/>
      <c r="J5962" s="612"/>
      <c r="N5962" s="668"/>
      <c r="P5962" s="618"/>
      <c r="Q5962" s="618"/>
      <c r="R5962" s="618"/>
      <c r="S5962" s="618"/>
      <c r="T5962" s="618"/>
      <c r="U5962" s="618"/>
      <c r="V5962" s="618"/>
      <c r="W5962" s="618"/>
      <c r="X5962" s="618"/>
      <c r="Y5962" s="618"/>
      <c r="Z5962" s="618"/>
      <c r="AC5962" s="619"/>
      <c r="AD5962" s="620"/>
      <c r="AJ5962" s="668"/>
      <c r="AO5962" s="612"/>
      <c r="AP5962" s="612"/>
      <c r="AY5962" s="623"/>
      <c r="BD5962" s="611"/>
      <c r="BG5962" s="624"/>
      <c r="BH5962" s="625"/>
      <c r="BI5962" s="672"/>
      <c r="BO5962" s="612"/>
      <c r="BY5962" s="669"/>
      <c r="CA5962" s="669"/>
    </row>
    <row r="5963" spans="3:79" s="610" customFormat="1">
      <c r="C5963" s="611"/>
      <c r="D5963" s="612"/>
      <c r="E5963" s="613"/>
      <c r="F5963" s="614"/>
      <c r="J5963" s="612"/>
      <c r="N5963" s="668"/>
      <c r="P5963" s="618"/>
      <c r="Q5963" s="618"/>
      <c r="R5963" s="618"/>
      <c r="S5963" s="618"/>
      <c r="T5963" s="618"/>
      <c r="U5963" s="618"/>
      <c r="V5963" s="618"/>
      <c r="W5963" s="618"/>
      <c r="X5963" s="618"/>
      <c r="Y5963" s="618"/>
      <c r="Z5963" s="618"/>
      <c r="AC5963" s="619"/>
      <c r="AD5963" s="620"/>
      <c r="AJ5963" s="668"/>
      <c r="AO5963" s="612"/>
      <c r="AP5963" s="612"/>
      <c r="AY5963" s="623"/>
      <c r="BD5963" s="611"/>
      <c r="BG5963" s="624"/>
      <c r="BH5963" s="625"/>
      <c r="BI5963" s="672"/>
      <c r="BO5963" s="612"/>
      <c r="BY5963" s="669"/>
      <c r="CA5963" s="669"/>
    </row>
    <row r="5964" spans="3:79" s="610" customFormat="1">
      <c r="C5964" s="611"/>
      <c r="D5964" s="612"/>
      <c r="E5964" s="613"/>
      <c r="F5964" s="614"/>
      <c r="J5964" s="612"/>
      <c r="N5964" s="668"/>
      <c r="P5964" s="618"/>
      <c r="Q5964" s="618"/>
      <c r="R5964" s="618"/>
      <c r="S5964" s="618"/>
      <c r="T5964" s="618"/>
      <c r="U5964" s="618"/>
      <c r="V5964" s="618"/>
      <c r="W5964" s="618"/>
      <c r="X5964" s="618"/>
      <c r="Y5964" s="618"/>
      <c r="Z5964" s="618"/>
      <c r="AC5964" s="619"/>
      <c r="AD5964" s="620"/>
      <c r="AJ5964" s="668"/>
      <c r="AO5964" s="612"/>
      <c r="AP5964" s="612"/>
      <c r="AY5964" s="623"/>
      <c r="BD5964" s="611"/>
      <c r="BG5964" s="624"/>
      <c r="BH5964" s="625"/>
      <c r="BI5964" s="672"/>
      <c r="BO5964" s="612"/>
      <c r="BY5964" s="669"/>
      <c r="CA5964" s="669"/>
    </row>
    <row r="5965" spans="3:79" s="610" customFormat="1">
      <c r="C5965" s="611"/>
      <c r="D5965" s="612"/>
      <c r="E5965" s="613"/>
      <c r="F5965" s="614"/>
      <c r="J5965" s="612"/>
      <c r="N5965" s="668"/>
      <c r="P5965" s="618"/>
      <c r="Q5965" s="618"/>
      <c r="R5965" s="618"/>
      <c r="S5965" s="618"/>
      <c r="T5965" s="618"/>
      <c r="U5965" s="618"/>
      <c r="V5965" s="618"/>
      <c r="W5965" s="618"/>
      <c r="X5965" s="618"/>
      <c r="Y5965" s="618"/>
      <c r="Z5965" s="618"/>
      <c r="AC5965" s="619"/>
      <c r="AD5965" s="620"/>
      <c r="AJ5965" s="668"/>
      <c r="AO5965" s="612"/>
      <c r="AP5965" s="612"/>
      <c r="AY5965" s="623"/>
      <c r="BD5965" s="611"/>
      <c r="BG5965" s="624"/>
      <c r="BH5965" s="625"/>
      <c r="BI5965" s="672"/>
      <c r="BO5965" s="612"/>
      <c r="BY5965" s="669"/>
      <c r="CA5965" s="669"/>
    </row>
    <row r="5966" spans="3:79" s="610" customFormat="1">
      <c r="C5966" s="611"/>
      <c r="D5966" s="612"/>
      <c r="E5966" s="613"/>
      <c r="F5966" s="614"/>
      <c r="J5966" s="612"/>
      <c r="N5966" s="668"/>
      <c r="P5966" s="618"/>
      <c r="Q5966" s="618"/>
      <c r="R5966" s="618"/>
      <c r="S5966" s="618"/>
      <c r="T5966" s="618"/>
      <c r="U5966" s="618"/>
      <c r="V5966" s="618"/>
      <c r="W5966" s="618"/>
      <c r="X5966" s="618"/>
      <c r="Y5966" s="618"/>
      <c r="Z5966" s="618"/>
      <c r="AC5966" s="619"/>
      <c r="AD5966" s="620"/>
      <c r="AJ5966" s="668"/>
      <c r="AO5966" s="612"/>
      <c r="AP5966" s="612"/>
      <c r="AY5966" s="623"/>
      <c r="BD5966" s="611"/>
      <c r="BG5966" s="624"/>
      <c r="BH5966" s="625"/>
      <c r="BI5966" s="672"/>
      <c r="BO5966" s="612"/>
      <c r="BY5966" s="669"/>
      <c r="CA5966" s="669"/>
    </row>
    <row r="5967" spans="3:79" s="610" customFormat="1">
      <c r="C5967" s="611"/>
      <c r="D5967" s="612"/>
      <c r="E5967" s="613"/>
      <c r="F5967" s="614"/>
      <c r="J5967" s="612"/>
      <c r="N5967" s="668"/>
      <c r="P5967" s="618"/>
      <c r="Q5967" s="618"/>
      <c r="R5967" s="618"/>
      <c r="S5967" s="618"/>
      <c r="T5967" s="618"/>
      <c r="U5967" s="618"/>
      <c r="V5967" s="618"/>
      <c r="W5967" s="618"/>
      <c r="X5967" s="618"/>
      <c r="Y5967" s="618"/>
      <c r="Z5967" s="618"/>
      <c r="AC5967" s="619"/>
      <c r="AD5967" s="620"/>
      <c r="AJ5967" s="668"/>
      <c r="AO5967" s="612"/>
      <c r="AP5967" s="612"/>
      <c r="AY5967" s="623"/>
      <c r="BD5967" s="611"/>
      <c r="BG5967" s="624"/>
      <c r="BH5967" s="625"/>
      <c r="BI5967" s="672"/>
      <c r="BO5967" s="612"/>
      <c r="BY5967" s="669"/>
      <c r="CA5967" s="669"/>
    </row>
    <row r="5968" spans="3:79" s="610" customFormat="1">
      <c r="C5968" s="611"/>
      <c r="D5968" s="612"/>
      <c r="E5968" s="613"/>
      <c r="F5968" s="614"/>
      <c r="J5968" s="612"/>
      <c r="N5968" s="668"/>
      <c r="P5968" s="618"/>
      <c r="Q5968" s="618"/>
      <c r="R5968" s="618"/>
      <c r="S5968" s="618"/>
      <c r="T5968" s="618"/>
      <c r="U5968" s="618"/>
      <c r="V5968" s="618"/>
      <c r="W5968" s="618"/>
      <c r="X5968" s="618"/>
      <c r="Y5968" s="618"/>
      <c r="Z5968" s="618"/>
      <c r="AC5968" s="619"/>
      <c r="AD5968" s="620"/>
      <c r="AJ5968" s="668"/>
      <c r="AO5968" s="612"/>
      <c r="AP5968" s="612"/>
      <c r="AY5968" s="623"/>
      <c r="BD5968" s="611"/>
      <c r="BG5968" s="624"/>
      <c r="BH5968" s="625"/>
      <c r="BI5968" s="672"/>
      <c r="BO5968" s="612"/>
      <c r="BY5968" s="669"/>
      <c r="CA5968" s="669"/>
    </row>
    <row r="5969" spans="3:79" s="610" customFormat="1">
      <c r="C5969" s="611"/>
      <c r="D5969" s="612"/>
      <c r="E5969" s="613"/>
      <c r="F5969" s="614"/>
      <c r="J5969" s="612"/>
      <c r="N5969" s="668"/>
      <c r="P5969" s="618"/>
      <c r="Q5969" s="618"/>
      <c r="R5969" s="618"/>
      <c r="S5969" s="618"/>
      <c r="T5969" s="618"/>
      <c r="U5969" s="618"/>
      <c r="V5969" s="618"/>
      <c r="W5969" s="618"/>
      <c r="X5969" s="618"/>
      <c r="Y5969" s="618"/>
      <c r="Z5969" s="618"/>
      <c r="AC5969" s="619"/>
      <c r="AD5969" s="620"/>
      <c r="AJ5969" s="668"/>
      <c r="AO5969" s="612"/>
      <c r="AP5969" s="612"/>
      <c r="AY5969" s="623"/>
      <c r="BD5969" s="611"/>
      <c r="BG5969" s="624"/>
      <c r="BH5969" s="625"/>
      <c r="BI5969" s="672"/>
      <c r="BO5969" s="612"/>
      <c r="BY5969" s="669"/>
      <c r="CA5969" s="669"/>
    </row>
    <row r="5970" spans="3:79" s="610" customFormat="1">
      <c r="C5970" s="611"/>
      <c r="D5970" s="612"/>
      <c r="E5970" s="613"/>
      <c r="F5970" s="614"/>
      <c r="J5970" s="612"/>
      <c r="N5970" s="668"/>
      <c r="P5970" s="618"/>
      <c r="Q5970" s="618"/>
      <c r="R5970" s="618"/>
      <c r="S5970" s="618"/>
      <c r="T5970" s="618"/>
      <c r="U5970" s="618"/>
      <c r="V5970" s="618"/>
      <c r="W5970" s="618"/>
      <c r="X5970" s="618"/>
      <c r="Y5970" s="618"/>
      <c r="Z5970" s="618"/>
      <c r="AC5970" s="619"/>
      <c r="AD5970" s="620"/>
      <c r="AJ5970" s="668"/>
      <c r="AO5970" s="612"/>
      <c r="AP5970" s="612"/>
      <c r="AY5970" s="623"/>
      <c r="BD5970" s="611"/>
      <c r="BG5970" s="624"/>
      <c r="BH5970" s="625"/>
      <c r="BI5970" s="672"/>
      <c r="BO5970" s="612"/>
      <c r="BY5970" s="669"/>
      <c r="CA5970" s="669"/>
    </row>
    <row r="5971" spans="3:79" s="610" customFormat="1">
      <c r="C5971" s="611"/>
      <c r="D5971" s="612"/>
      <c r="E5971" s="613"/>
      <c r="F5971" s="614"/>
      <c r="J5971" s="612"/>
      <c r="N5971" s="668"/>
      <c r="P5971" s="618"/>
      <c r="Q5971" s="618"/>
      <c r="R5971" s="618"/>
      <c r="S5971" s="618"/>
      <c r="T5971" s="618"/>
      <c r="U5971" s="618"/>
      <c r="V5971" s="618"/>
      <c r="W5971" s="618"/>
      <c r="X5971" s="618"/>
      <c r="Y5971" s="618"/>
      <c r="Z5971" s="618"/>
      <c r="AC5971" s="619"/>
      <c r="AD5971" s="620"/>
      <c r="AJ5971" s="668"/>
      <c r="AO5971" s="612"/>
      <c r="AP5971" s="612"/>
      <c r="AY5971" s="623"/>
      <c r="BD5971" s="611"/>
      <c r="BG5971" s="624"/>
      <c r="BH5971" s="625"/>
      <c r="BI5971" s="672"/>
      <c r="BO5971" s="612"/>
      <c r="BY5971" s="669"/>
      <c r="CA5971" s="669"/>
    </row>
    <row r="5972" spans="3:79" s="610" customFormat="1">
      <c r="C5972" s="611"/>
      <c r="D5972" s="612"/>
      <c r="E5972" s="613"/>
      <c r="F5972" s="614"/>
      <c r="J5972" s="612"/>
      <c r="N5972" s="668"/>
      <c r="P5972" s="618"/>
      <c r="Q5972" s="618"/>
      <c r="R5972" s="618"/>
      <c r="S5972" s="618"/>
      <c r="T5972" s="618"/>
      <c r="U5972" s="618"/>
      <c r="V5972" s="618"/>
      <c r="W5972" s="618"/>
      <c r="X5972" s="618"/>
      <c r="Y5972" s="618"/>
      <c r="Z5972" s="618"/>
      <c r="AC5972" s="619"/>
      <c r="AD5972" s="620"/>
      <c r="AJ5972" s="668"/>
      <c r="AO5972" s="612"/>
      <c r="AP5972" s="612"/>
      <c r="AY5972" s="623"/>
      <c r="BD5972" s="611"/>
      <c r="BG5972" s="624"/>
      <c r="BH5972" s="625"/>
      <c r="BI5972" s="672"/>
      <c r="BO5972" s="612"/>
      <c r="BY5972" s="669"/>
      <c r="CA5972" s="669"/>
    </row>
    <row r="5973" spans="3:79" s="610" customFormat="1">
      <c r="C5973" s="611"/>
      <c r="D5973" s="612"/>
      <c r="E5973" s="613"/>
      <c r="F5973" s="614"/>
      <c r="J5973" s="612"/>
      <c r="N5973" s="668"/>
      <c r="P5973" s="618"/>
      <c r="Q5973" s="618"/>
      <c r="R5973" s="618"/>
      <c r="S5973" s="618"/>
      <c r="T5973" s="618"/>
      <c r="U5973" s="618"/>
      <c r="V5973" s="618"/>
      <c r="W5973" s="618"/>
      <c r="X5973" s="618"/>
      <c r="Y5973" s="618"/>
      <c r="Z5973" s="618"/>
      <c r="AC5973" s="619"/>
      <c r="AD5973" s="620"/>
      <c r="AJ5973" s="668"/>
      <c r="AO5973" s="612"/>
      <c r="AP5973" s="612"/>
      <c r="AY5973" s="623"/>
      <c r="BD5973" s="611"/>
      <c r="BG5973" s="624"/>
      <c r="BH5973" s="625"/>
      <c r="BI5973" s="672"/>
      <c r="BO5973" s="612"/>
      <c r="BY5973" s="669"/>
      <c r="CA5973" s="669"/>
    </row>
    <row r="5974" spans="3:79" s="610" customFormat="1">
      <c r="C5974" s="611"/>
      <c r="D5974" s="612"/>
      <c r="E5974" s="613"/>
      <c r="F5974" s="614"/>
      <c r="J5974" s="612"/>
      <c r="N5974" s="668"/>
      <c r="P5974" s="618"/>
      <c r="Q5974" s="618"/>
      <c r="R5974" s="618"/>
      <c r="S5974" s="618"/>
      <c r="T5974" s="618"/>
      <c r="U5974" s="618"/>
      <c r="V5974" s="618"/>
      <c r="W5974" s="618"/>
      <c r="X5974" s="618"/>
      <c r="Y5974" s="618"/>
      <c r="Z5974" s="618"/>
      <c r="AC5974" s="619"/>
      <c r="AD5974" s="620"/>
      <c r="AJ5974" s="668"/>
      <c r="AO5974" s="612"/>
      <c r="AP5974" s="612"/>
      <c r="AY5974" s="623"/>
      <c r="BD5974" s="611"/>
      <c r="BG5974" s="624"/>
      <c r="BH5974" s="625"/>
      <c r="BI5974" s="672"/>
      <c r="BO5974" s="612"/>
      <c r="BY5974" s="669"/>
      <c r="CA5974" s="669"/>
    </row>
    <row r="5975" spans="3:79" s="610" customFormat="1">
      <c r="C5975" s="611"/>
      <c r="D5975" s="612"/>
      <c r="E5975" s="613"/>
      <c r="F5975" s="614"/>
      <c r="J5975" s="612"/>
      <c r="N5975" s="668"/>
      <c r="P5975" s="618"/>
      <c r="Q5975" s="618"/>
      <c r="R5975" s="618"/>
      <c r="S5975" s="618"/>
      <c r="T5975" s="618"/>
      <c r="U5975" s="618"/>
      <c r="V5975" s="618"/>
      <c r="W5975" s="618"/>
      <c r="X5975" s="618"/>
      <c r="Y5975" s="618"/>
      <c r="Z5975" s="618"/>
      <c r="AC5975" s="619"/>
      <c r="AD5975" s="620"/>
      <c r="AJ5975" s="668"/>
      <c r="AO5975" s="612"/>
      <c r="AP5975" s="612"/>
      <c r="AY5975" s="623"/>
      <c r="BD5975" s="611"/>
      <c r="BG5975" s="624"/>
      <c r="BH5975" s="625"/>
      <c r="BI5975" s="672"/>
      <c r="BO5975" s="612"/>
      <c r="BY5975" s="669"/>
      <c r="CA5975" s="669"/>
    </row>
    <row r="5976" spans="3:79" s="610" customFormat="1">
      <c r="C5976" s="611"/>
      <c r="D5976" s="612"/>
      <c r="E5976" s="613"/>
      <c r="F5976" s="614"/>
      <c r="J5976" s="612"/>
      <c r="N5976" s="668"/>
      <c r="P5976" s="618"/>
      <c r="Q5976" s="618"/>
      <c r="R5976" s="618"/>
      <c r="S5976" s="618"/>
      <c r="T5976" s="618"/>
      <c r="U5976" s="618"/>
      <c r="V5976" s="618"/>
      <c r="W5976" s="618"/>
      <c r="X5976" s="618"/>
      <c r="Y5976" s="618"/>
      <c r="Z5976" s="618"/>
      <c r="AC5976" s="619"/>
      <c r="AD5976" s="620"/>
      <c r="AJ5976" s="668"/>
      <c r="AO5976" s="612"/>
      <c r="AP5976" s="612"/>
      <c r="AY5976" s="623"/>
      <c r="BD5976" s="611"/>
      <c r="BG5976" s="624"/>
      <c r="BH5976" s="625"/>
      <c r="BI5976" s="672"/>
      <c r="BO5976" s="612"/>
      <c r="BY5976" s="669"/>
      <c r="CA5976" s="669"/>
    </row>
    <row r="5977" spans="3:79" s="610" customFormat="1">
      <c r="C5977" s="611"/>
      <c r="D5977" s="612"/>
      <c r="E5977" s="613"/>
      <c r="F5977" s="614"/>
      <c r="J5977" s="612"/>
      <c r="N5977" s="668"/>
      <c r="P5977" s="618"/>
      <c r="Q5977" s="618"/>
      <c r="R5977" s="618"/>
      <c r="S5977" s="618"/>
      <c r="T5977" s="618"/>
      <c r="U5977" s="618"/>
      <c r="V5977" s="618"/>
      <c r="W5977" s="618"/>
      <c r="X5977" s="618"/>
      <c r="Y5977" s="618"/>
      <c r="Z5977" s="618"/>
      <c r="AC5977" s="619"/>
      <c r="AD5977" s="620"/>
      <c r="AJ5977" s="668"/>
      <c r="AO5977" s="612"/>
      <c r="AP5977" s="612"/>
      <c r="AY5977" s="623"/>
      <c r="BD5977" s="611"/>
      <c r="BG5977" s="624"/>
      <c r="BH5977" s="625"/>
      <c r="BI5977" s="672"/>
      <c r="BO5977" s="612"/>
      <c r="BY5977" s="669"/>
      <c r="CA5977" s="669"/>
    </row>
    <row r="5978" spans="3:79" s="610" customFormat="1">
      <c r="C5978" s="611"/>
      <c r="D5978" s="612"/>
      <c r="E5978" s="613"/>
      <c r="F5978" s="614"/>
      <c r="J5978" s="612"/>
      <c r="N5978" s="668"/>
      <c r="P5978" s="618"/>
      <c r="Q5978" s="618"/>
      <c r="R5978" s="618"/>
      <c r="S5978" s="618"/>
      <c r="T5978" s="618"/>
      <c r="U5978" s="618"/>
      <c r="V5978" s="618"/>
      <c r="W5978" s="618"/>
      <c r="X5978" s="618"/>
      <c r="Y5978" s="618"/>
      <c r="Z5978" s="618"/>
      <c r="AC5978" s="619"/>
      <c r="AD5978" s="620"/>
      <c r="AJ5978" s="668"/>
      <c r="AO5978" s="612"/>
      <c r="AP5978" s="612"/>
      <c r="AY5978" s="623"/>
      <c r="BD5978" s="611"/>
      <c r="BG5978" s="624"/>
      <c r="BH5978" s="625"/>
      <c r="BI5978" s="672"/>
      <c r="BO5978" s="612"/>
      <c r="BY5978" s="669"/>
      <c r="CA5978" s="669"/>
    </row>
    <row r="5979" spans="3:79" s="610" customFormat="1">
      <c r="C5979" s="611"/>
      <c r="D5979" s="612"/>
      <c r="E5979" s="613"/>
      <c r="F5979" s="614"/>
      <c r="J5979" s="612"/>
      <c r="N5979" s="668"/>
      <c r="P5979" s="618"/>
      <c r="Q5979" s="618"/>
      <c r="R5979" s="618"/>
      <c r="S5979" s="618"/>
      <c r="T5979" s="618"/>
      <c r="U5979" s="618"/>
      <c r="V5979" s="618"/>
      <c r="W5979" s="618"/>
      <c r="X5979" s="618"/>
      <c r="Y5979" s="618"/>
      <c r="Z5979" s="618"/>
      <c r="AC5979" s="619"/>
      <c r="AD5979" s="620"/>
      <c r="AJ5979" s="668"/>
      <c r="AO5979" s="612"/>
      <c r="AP5979" s="612"/>
      <c r="AY5979" s="623"/>
      <c r="BD5979" s="611"/>
      <c r="BG5979" s="624"/>
      <c r="BH5979" s="625"/>
      <c r="BI5979" s="672"/>
      <c r="BO5979" s="612"/>
      <c r="BY5979" s="669"/>
      <c r="CA5979" s="669"/>
    </row>
    <row r="5980" spans="3:79" s="610" customFormat="1">
      <c r="C5980" s="611"/>
      <c r="D5980" s="612"/>
      <c r="E5980" s="613"/>
      <c r="F5980" s="614"/>
      <c r="J5980" s="612"/>
      <c r="N5980" s="668"/>
      <c r="P5980" s="618"/>
      <c r="Q5980" s="618"/>
      <c r="R5980" s="618"/>
      <c r="S5980" s="618"/>
      <c r="T5980" s="618"/>
      <c r="U5980" s="618"/>
      <c r="V5980" s="618"/>
      <c r="W5980" s="618"/>
      <c r="X5980" s="618"/>
      <c r="Y5980" s="618"/>
      <c r="Z5980" s="618"/>
      <c r="AC5980" s="619"/>
      <c r="AD5980" s="620"/>
      <c r="AJ5980" s="668"/>
      <c r="AO5980" s="612"/>
      <c r="AP5980" s="612"/>
      <c r="AY5980" s="623"/>
      <c r="BD5980" s="611"/>
      <c r="BG5980" s="624"/>
      <c r="BH5980" s="625"/>
      <c r="BI5980" s="672"/>
      <c r="BO5980" s="612"/>
      <c r="BY5980" s="669"/>
      <c r="CA5980" s="669"/>
    </row>
    <row r="5981" spans="3:79" s="610" customFormat="1">
      <c r="C5981" s="611"/>
      <c r="D5981" s="612"/>
      <c r="E5981" s="613"/>
      <c r="F5981" s="614"/>
      <c r="J5981" s="612"/>
      <c r="N5981" s="668"/>
      <c r="P5981" s="618"/>
      <c r="Q5981" s="618"/>
      <c r="R5981" s="618"/>
      <c r="S5981" s="618"/>
      <c r="T5981" s="618"/>
      <c r="U5981" s="618"/>
      <c r="V5981" s="618"/>
      <c r="W5981" s="618"/>
      <c r="X5981" s="618"/>
      <c r="Y5981" s="618"/>
      <c r="Z5981" s="618"/>
      <c r="AC5981" s="619"/>
      <c r="AD5981" s="620"/>
      <c r="AJ5981" s="668"/>
      <c r="AO5981" s="612"/>
      <c r="AP5981" s="612"/>
      <c r="AY5981" s="623"/>
      <c r="BD5981" s="611"/>
      <c r="BG5981" s="624"/>
      <c r="BH5981" s="625"/>
      <c r="BI5981" s="672"/>
      <c r="BO5981" s="612"/>
      <c r="BY5981" s="669"/>
      <c r="CA5981" s="669"/>
    </row>
    <row r="5982" spans="3:79" s="610" customFormat="1">
      <c r="C5982" s="611"/>
      <c r="D5982" s="612"/>
      <c r="E5982" s="613"/>
      <c r="F5982" s="614"/>
      <c r="J5982" s="612"/>
      <c r="N5982" s="668"/>
      <c r="P5982" s="618"/>
      <c r="Q5982" s="618"/>
      <c r="R5982" s="618"/>
      <c r="S5982" s="618"/>
      <c r="T5982" s="618"/>
      <c r="U5982" s="618"/>
      <c r="V5982" s="618"/>
      <c r="W5982" s="618"/>
      <c r="X5982" s="618"/>
      <c r="Y5982" s="618"/>
      <c r="Z5982" s="618"/>
      <c r="AC5982" s="619"/>
      <c r="AD5982" s="620"/>
      <c r="AJ5982" s="668"/>
      <c r="AO5982" s="612"/>
      <c r="AP5982" s="612"/>
      <c r="AY5982" s="623"/>
      <c r="BD5982" s="611"/>
      <c r="BG5982" s="624"/>
      <c r="BH5982" s="625"/>
      <c r="BI5982" s="672"/>
      <c r="BO5982" s="612"/>
      <c r="BY5982" s="669"/>
      <c r="CA5982" s="669"/>
    </row>
    <row r="5983" spans="3:79" s="610" customFormat="1">
      <c r="C5983" s="611"/>
      <c r="D5983" s="612"/>
      <c r="E5983" s="613"/>
      <c r="F5983" s="614"/>
      <c r="J5983" s="612"/>
      <c r="N5983" s="668"/>
      <c r="P5983" s="618"/>
      <c r="Q5983" s="618"/>
      <c r="R5983" s="618"/>
      <c r="S5983" s="618"/>
      <c r="T5983" s="618"/>
      <c r="U5983" s="618"/>
      <c r="V5983" s="618"/>
      <c r="W5983" s="618"/>
      <c r="X5983" s="618"/>
      <c r="Y5983" s="618"/>
      <c r="Z5983" s="618"/>
      <c r="AC5983" s="619"/>
      <c r="AD5983" s="620"/>
      <c r="AJ5983" s="668"/>
      <c r="AO5983" s="612"/>
      <c r="AP5983" s="612"/>
      <c r="AY5983" s="623"/>
      <c r="BD5983" s="611"/>
      <c r="BG5983" s="624"/>
      <c r="BH5983" s="625"/>
      <c r="BI5983" s="672"/>
      <c r="BO5983" s="612"/>
      <c r="BY5983" s="669"/>
      <c r="CA5983" s="669"/>
    </row>
    <row r="5984" spans="3:79" s="610" customFormat="1">
      <c r="C5984" s="611"/>
      <c r="D5984" s="612"/>
      <c r="E5984" s="613"/>
      <c r="F5984" s="614"/>
      <c r="J5984" s="612"/>
      <c r="N5984" s="668"/>
      <c r="P5984" s="618"/>
      <c r="Q5984" s="618"/>
      <c r="R5984" s="618"/>
      <c r="S5984" s="618"/>
      <c r="T5984" s="618"/>
      <c r="U5984" s="618"/>
      <c r="V5984" s="618"/>
      <c r="W5984" s="618"/>
      <c r="X5984" s="618"/>
      <c r="Y5984" s="618"/>
      <c r="Z5984" s="618"/>
      <c r="AC5984" s="619"/>
      <c r="AD5984" s="620"/>
      <c r="AJ5984" s="668"/>
      <c r="AO5984" s="612"/>
      <c r="AP5984" s="612"/>
      <c r="AY5984" s="623"/>
      <c r="BD5984" s="611"/>
      <c r="BG5984" s="624"/>
      <c r="BH5984" s="625"/>
      <c r="BI5984" s="672"/>
      <c r="BO5984" s="612"/>
      <c r="BY5984" s="669"/>
      <c r="CA5984" s="669"/>
    </row>
    <row r="5985" spans="3:79" s="610" customFormat="1">
      <c r="C5985" s="611"/>
      <c r="D5985" s="612"/>
      <c r="E5985" s="613"/>
      <c r="F5985" s="614"/>
      <c r="J5985" s="612"/>
      <c r="N5985" s="668"/>
      <c r="P5985" s="618"/>
      <c r="Q5985" s="618"/>
      <c r="R5985" s="618"/>
      <c r="S5985" s="618"/>
      <c r="T5985" s="618"/>
      <c r="U5985" s="618"/>
      <c r="V5985" s="618"/>
      <c r="W5985" s="618"/>
      <c r="X5985" s="618"/>
      <c r="Y5985" s="618"/>
      <c r="Z5985" s="618"/>
      <c r="AC5985" s="619"/>
      <c r="AD5985" s="620"/>
      <c r="AJ5985" s="668"/>
      <c r="AO5985" s="612"/>
      <c r="AP5985" s="612"/>
      <c r="AY5985" s="623"/>
      <c r="BD5985" s="611"/>
      <c r="BG5985" s="624"/>
      <c r="BH5985" s="625"/>
      <c r="BI5985" s="672"/>
      <c r="BO5985" s="612"/>
      <c r="BY5985" s="669"/>
      <c r="CA5985" s="669"/>
    </row>
    <row r="5986" spans="3:79" s="610" customFormat="1">
      <c r="C5986" s="611"/>
      <c r="D5986" s="612"/>
      <c r="E5986" s="613"/>
      <c r="F5986" s="614"/>
      <c r="J5986" s="612"/>
      <c r="N5986" s="668"/>
      <c r="P5986" s="618"/>
      <c r="Q5986" s="618"/>
      <c r="R5986" s="618"/>
      <c r="S5986" s="618"/>
      <c r="T5986" s="618"/>
      <c r="U5986" s="618"/>
      <c r="V5986" s="618"/>
      <c r="W5986" s="618"/>
      <c r="X5986" s="618"/>
      <c r="Y5986" s="618"/>
      <c r="Z5986" s="618"/>
      <c r="AC5986" s="619"/>
      <c r="AD5986" s="620"/>
      <c r="AJ5986" s="668"/>
      <c r="AO5986" s="612"/>
      <c r="AP5986" s="612"/>
      <c r="AY5986" s="623"/>
      <c r="BD5986" s="611"/>
      <c r="BG5986" s="624"/>
      <c r="BH5986" s="625"/>
      <c r="BI5986" s="672"/>
      <c r="BO5986" s="612"/>
      <c r="BY5986" s="669"/>
      <c r="CA5986" s="669"/>
    </row>
    <row r="5987" spans="3:79" s="610" customFormat="1">
      <c r="C5987" s="611"/>
      <c r="D5987" s="612"/>
      <c r="E5987" s="613"/>
      <c r="F5987" s="614"/>
      <c r="J5987" s="612"/>
      <c r="N5987" s="668"/>
      <c r="P5987" s="618"/>
      <c r="Q5987" s="618"/>
      <c r="R5987" s="618"/>
      <c r="S5987" s="618"/>
      <c r="T5987" s="618"/>
      <c r="U5987" s="618"/>
      <c r="V5987" s="618"/>
      <c r="W5987" s="618"/>
      <c r="X5987" s="618"/>
      <c r="Y5987" s="618"/>
      <c r="Z5987" s="618"/>
      <c r="AC5987" s="619"/>
      <c r="AD5987" s="620"/>
      <c r="AJ5987" s="668"/>
      <c r="AO5987" s="612"/>
      <c r="AP5987" s="612"/>
      <c r="AY5987" s="623"/>
      <c r="BD5987" s="611"/>
      <c r="BG5987" s="624"/>
      <c r="BH5987" s="625"/>
      <c r="BI5987" s="672"/>
      <c r="BO5987" s="612"/>
      <c r="BY5987" s="669"/>
      <c r="CA5987" s="669"/>
    </row>
    <row r="5988" spans="3:79" s="610" customFormat="1">
      <c r="C5988" s="611"/>
      <c r="D5988" s="612"/>
      <c r="E5988" s="613"/>
      <c r="F5988" s="614"/>
      <c r="J5988" s="612"/>
      <c r="N5988" s="668"/>
      <c r="P5988" s="618"/>
      <c r="Q5988" s="618"/>
      <c r="R5988" s="618"/>
      <c r="S5988" s="618"/>
      <c r="T5988" s="618"/>
      <c r="U5988" s="618"/>
      <c r="V5988" s="618"/>
      <c r="W5988" s="618"/>
      <c r="X5988" s="618"/>
      <c r="Y5988" s="618"/>
      <c r="Z5988" s="618"/>
      <c r="AC5988" s="619"/>
      <c r="AD5988" s="620"/>
      <c r="AJ5988" s="668"/>
      <c r="AO5988" s="612"/>
      <c r="AP5988" s="612"/>
      <c r="AY5988" s="623"/>
      <c r="BD5988" s="611"/>
      <c r="BG5988" s="624"/>
      <c r="BH5988" s="625"/>
      <c r="BI5988" s="672"/>
      <c r="BO5988" s="612"/>
      <c r="BY5988" s="669"/>
      <c r="CA5988" s="669"/>
    </row>
    <row r="5989" spans="3:79" s="610" customFormat="1">
      <c r="C5989" s="611"/>
      <c r="D5989" s="612"/>
      <c r="E5989" s="613"/>
      <c r="F5989" s="614"/>
      <c r="J5989" s="612"/>
      <c r="N5989" s="668"/>
      <c r="P5989" s="618"/>
      <c r="Q5989" s="618"/>
      <c r="R5989" s="618"/>
      <c r="S5989" s="618"/>
      <c r="T5989" s="618"/>
      <c r="U5989" s="618"/>
      <c r="V5989" s="618"/>
      <c r="W5989" s="618"/>
      <c r="X5989" s="618"/>
      <c r="Y5989" s="618"/>
      <c r="Z5989" s="618"/>
      <c r="AC5989" s="619"/>
      <c r="AD5989" s="620"/>
      <c r="AJ5989" s="668"/>
      <c r="AO5989" s="612"/>
      <c r="AP5989" s="612"/>
      <c r="AY5989" s="623"/>
      <c r="BD5989" s="611"/>
      <c r="BG5989" s="624"/>
      <c r="BH5989" s="625"/>
      <c r="BI5989" s="672"/>
      <c r="BO5989" s="612"/>
      <c r="BY5989" s="669"/>
      <c r="CA5989" s="669"/>
    </row>
    <row r="5990" spans="3:79" s="610" customFormat="1">
      <c r="C5990" s="611"/>
      <c r="D5990" s="612"/>
      <c r="E5990" s="613"/>
      <c r="F5990" s="614"/>
      <c r="J5990" s="612"/>
      <c r="N5990" s="668"/>
      <c r="P5990" s="618"/>
      <c r="Q5990" s="618"/>
      <c r="R5990" s="618"/>
      <c r="S5990" s="618"/>
      <c r="T5990" s="618"/>
      <c r="U5990" s="618"/>
      <c r="V5990" s="618"/>
      <c r="W5990" s="618"/>
      <c r="X5990" s="618"/>
      <c r="Y5990" s="618"/>
      <c r="Z5990" s="618"/>
      <c r="AC5990" s="619"/>
      <c r="AD5990" s="620"/>
      <c r="AJ5990" s="668"/>
      <c r="AO5990" s="612"/>
      <c r="AP5990" s="612"/>
      <c r="AY5990" s="623"/>
      <c r="BD5990" s="611"/>
      <c r="BG5990" s="624"/>
      <c r="BH5990" s="625"/>
      <c r="BI5990" s="672"/>
      <c r="BO5990" s="612"/>
      <c r="BY5990" s="669"/>
      <c r="CA5990" s="669"/>
    </row>
    <row r="5991" spans="3:79" s="610" customFormat="1">
      <c r="C5991" s="611"/>
      <c r="D5991" s="612"/>
      <c r="E5991" s="613"/>
      <c r="F5991" s="614"/>
      <c r="J5991" s="612"/>
      <c r="N5991" s="668"/>
      <c r="P5991" s="618"/>
      <c r="Q5991" s="618"/>
      <c r="R5991" s="618"/>
      <c r="S5991" s="618"/>
      <c r="T5991" s="618"/>
      <c r="U5991" s="618"/>
      <c r="V5991" s="618"/>
      <c r="W5991" s="618"/>
      <c r="X5991" s="618"/>
      <c r="Y5991" s="618"/>
      <c r="Z5991" s="618"/>
      <c r="AC5991" s="619"/>
      <c r="AD5991" s="620"/>
      <c r="AJ5991" s="668"/>
      <c r="AO5991" s="612"/>
      <c r="AP5991" s="612"/>
      <c r="AY5991" s="623"/>
      <c r="BD5991" s="611"/>
      <c r="BG5991" s="624"/>
      <c r="BH5991" s="625"/>
      <c r="BI5991" s="672"/>
      <c r="BO5991" s="612"/>
      <c r="BY5991" s="669"/>
      <c r="CA5991" s="669"/>
    </row>
    <row r="5992" spans="3:79" s="610" customFormat="1">
      <c r="C5992" s="611"/>
      <c r="D5992" s="612"/>
      <c r="E5992" s="613"/>
      <c r="F5992" s="614"/>
      <c r="J5992" s="612"/>
      <c r="N5992" s="668"/>
      <c r="P5992" s="618"/>
      <c r="Q5992" s="618"/>
      <c r="R5992" s="618"/>
      <c r="S5992" s="618"/>
      <c r="T5992" s="618"/>
      <c r="U5992" s="618"/>
      <c r="V5992" s="618"/>
      <c r="W5992" s="618"/>
      <c r="X5992" s="618"/>
      <c r="Y5992" s="618"/>
      <c r="Z5992" s="618"/>
      <c r="AC5992" s="619"/>
      <c r="AD5992" s="620"/>
      <c r="AJ5992" s="668"/>
      <c r="AO5992" s="612"/>
      <c r="AP5992" s="612"/>
      <c r="AY5992" s="623"/>
      <c r="BD5992" s="611"/>
      <c r="BG5992" s="624"/>
      <c r="BH5992" s="625"/>
      <c r="BI5992" s="672"/>
      <c r="BO5992" s="612"/>
      <c r="BY5992" s="669"/>
      <c r="CA5992" s="669"/>
    </row>
    <row r="5993" spans="3:79" s="610" customFormat="1">
      <c r="C5993" s="611"/>
      <c r="D5993" s="612"/>
      <c r="E5993" s="613"/>
      <c r="F5993" s="614"/>
      <c r="J5993" s="612"/>
      <c r="N5993" s="668"/>
      <c r="P5993" s="618"/>
      <c r="Q5993" s="618"/>
      <c r="R5993" s="618"/>
      <c r="S5993" s="618"/>
      <c r="T5993" s="618"/>
      <c r="U5993" s="618"/>
      <c r="V5993" s="618"/>
      <c r="W5993" s="618"/>
      <c r="X5993" s="618"/>
      <c r="Y5993" s="618"/>
      <c r="Z5993" s="618"/>
      <c r="AC5993" s="619"/>
      <c r="AD5993" s="620"/>
      <c r="AJ5993" s="668"/>
      <c r="AO5993" s="612"/>
      <c r="AP5993" s="612"/>
      <c r="AY5993" s="623"/>
      <c r="BD5993" s="611"/>
      <c r="BG5993" s="624"/>
      <c r="BH5993" s="625"/>
      <c r="BI5993" s="672"/>
      <c r="BO5993" s="612"/>
      <c r="BY5993" s="669"/>
      <c r="CA5993" s="669"/>
    </row>
    <row r="5994" spans="3:79" s="610" customFormat="1">
      <c r="C5994" s="611"/>
      <c r="D5994" s="612"/>
      <c r="E5994" s="613"/>
      <c r="F5994" s="614"/>
      <c r="J5994" s="612"/>
      <c r="N5994" s="668"/>
      <c r="P5994" s="618"/>
      <c r="Q5994" s="618"/>
      <c r="R5994" s="618"/>
      <c r="S5994" s="618"/>
      <c r="T5994" s="618"/>
      <c r="U5994" s="618"/>
      <c r="V5994" s="618"/>
      <c r="W5994" s="618"/>
      <c r="X5994" s="618"/>
      <c r="Y5994" s="618"/>
      <c r="Z5994" s="618"/>
      <c r="AC5994" s="619"/>
      <c r="AD5994" s="620"/>
      <c r="AJ5994" s="668"/>
      <c r="AO5994" s="612"/>
      <c r="AP5994" s="612"/>
      <c r="AY5994" s="623"/>
      <c r="BD5994" s="611"/>
      <c r="BG5994" s="624"/>
      <c r="BH5994" s="625"/>
      <c r="BI5994" s="672"/>
      <c r="BO5994" s="612"/>
      <c r="BY5994" s="669"/>
      <c r="CA5994" s="669"/>
    </row>
    <row r="5995" spans="3:79" s="610" customFormat="1">
      <c r="C5995" s="611"/>
      <c r="D5995" s="612"/>
      <c r="E5995" s="613"/>
      <c r="F5995" s="614"/>
      <c r="J5995" s="612"/>
      <c r="N5995" s="668"/>
      <c r="P5995" s="618"/>
      <c r="Q5995" s="618"/>
      <c r="R5995" s="618"/>
      <c r="S5995" s="618"/>
      <c r="T5995" s="618"/>
      <c r="U5995" s="618"/>
      <c r="V5995" s="618"/>
      <c r="W5995" s="618"/>
      <c r="X5995" s="618"/>
      <c r="Y5995" s="618"/>
      <c r="Z5995" s="618"/>
      <c r="AC5995" s="619"/>
      <c r="AD5995" s="620"/>
      <c r="AJ5995" s="668"/>
      <c r="AO5995" s="612"/>
      <c r="AP5995" s="612"/>
      <c r="AY5995" s="623"/>
      <c r="BD5995" s="611"/>
      <c r="BG5995" s="624"/>
      <c r="BH5995" s="625"/>
      <c r="BI5995" s="672"/>
      <c r="BO5995" s="612"/>
      <c r="BY5995" s="669"/>
      <c r="CA5995" s="669"/>
    </row>
    <row r="5996" spans="3:79" s="610" customFormat="1">
      <c r="C5996" s="611"/>
      <c r="D5996" s="612"/>
      <c r="E5996" s="613"/>
      <c r="F5996" s="614"/>
      <c r="J5996" s="612"/>
      <c r="N5996" s="668"/>
      <c r="P5996" s="618"/>
      <c r="Q5996" s="618"/>
      <c r="R5996" s="618"/>
      <c r="S5996" s="618"/>
      <c r="T5996" s="618"/>
      <c r="U5996" s="618"/>
      <c r="V5996" s="618"/>
      <c r="W5996" s="618"/>
      <c r="X5996" s="618"/>
      <c r="Y5996" s="618"/>
      <c r="Z5996" s="618"/>
      <c r="AC5996" s="619"/>
      <c r="AD5996" s="620"/>
      <c r="AJ5996" s="668"/>
      <c r="AO5996" s="612"/>
      <c r="AP5996" s="612"/>
      <c r="AY5996" s="623"/>
      <c r="BD5996" s="611"/>
      <c r="BG5996" s="624"/>
      <c r="BH5996" s="625"/>
      <c r="BI5996" s="672"/>
      <c r="BO5996" s="612"/>
      <c r="BY5996" s="669"/>
      <c r="CA5996" s="669"/>
    </row>
    <row r="5997" spans="3:79" s="610" customFormat="1">
      <c r="C5997" s="611"/>
      <c r="D5997" s="612"/>
      <c r="E5997" s="613"/>
      <c r="F5997" s="614"/>
      <c r="J5997" s="612"/>
      <c r="N5997" s="668"/>
      <c r="P5997" s="618"/>
      <c r="Q5997" s="618"/>
      <c r="R5997" s="618"/>
      <c r="S5997" s="618"/>
      <c r="T5997" s="618"/>
      <c r="U5997" s="618"/>
      <c r="V5997" s="618"/>
      <c r="W5997" s="618"/>
      <c r="X5997" s="618"/>
      <c r="Y5997" s="618"/>
      <c r="Z5997" s="618"/>
      <c r="AC5997" s="619"/>
      <c r="AD5997" s="620"/>
      <c r="AJ5997" s="668"/>
      <c r="AO5997" s="612"/>
      <c r="AP5997" s="612"/>
      <c r="AY5997" s="623"/>
      <c r="BD5997" s="611"/>
      <c r="BG5997" s="624"/>
      <c r="BH5997" s="625"/>
      <c r="BI5997" s="672"/>
      <c r="BO5997" s="612"/>
      <c r="BY5997" s="669"/>
      <c r="CA5997" s="669"/>
    </row>
    <row r="5998" spans="3:79" s="610" customFormat="1">
      <c r="C5998" s="611"/>
      <c r="D5998" s="612"/>
      <c r="E5998" s="613"/>
      <c r="F5998" s="614"/>
      <c r="J5998" s="612"/>
      <c r="N5998" s="668"/>
      <c r="P5998" s="618"/>
      <c r="Q5998" s="618"/>
      <c r="R5998" s="618"/>
      <c r="S5998" s="618"/>
      <c r="T5998" s="618"/>
      <c r="U5998" s="618"/>
      <c r="V5998" s="618"/>
      <c r="W5998" s="618"/>
      <c r="X5998" s="618"/>
      <c r="Y5998" s="618"/>
      <c r="Z5998" s="618"/>
      <c r="AC5998" s="619"/>
      <c r="AD5998" s="620"/>
      <c r="AJ5998" s="668"/>
      <c r="AO5998" s="612"/>
      <c r="AP5998" s="612"/>
      <c r="AY5998" s="623"/>
      <c r="BD5998" s="611"/>
      <c r="BG5998" s="624"/>
      <c r="BH5998" s="625"/>
      <c r="BI5998" s="672"/>
      <c r="BO5998" s="612"/>
      <c r="BY5998" s="669"/>
      <c r="CA5998" s="669"/>
    </row>
    <row r="5999" spans="3:79" s="610" customFormat="1">
      <c r="C5999" s="611"/>
      <c r="D5999" s="612"/>
      <c r="E5999" s="613"/>
      <c r="F5999" s="614"/>
      <c r="J5999" s="612"/>
      <c r="N5999" s="668"/>
      <c r="P5999" s="618"/>
      <c r="Q5999" s="618"/>
      <c r="R5999" s="618"/>
      <c r="S5999" s="618"/>
      <c r="T5999" s="618"/>
      <c r="U5999" s="618"/>
      <c r="V5999" s="618"/>
      <c r="W5999" s="618"/>
      <c r="X5999" s="618"/>
      <c r="Y5999" s="618"/>
      <c r="Z5999" s="618"/>
      <c r="AC5999" s="619"/>
      <c r="AD5999" s="620"/>
      <c r="AJ5999" s="668"/>
      <c r="AO5999" s="612"/>
      <c r="AP5999" s="612"/>
      <c r="AY5999" s="623"/>
      <c r="BD5999" s="611"/>
      <c r="BG5999" s="624"/>
      <c r="BH5999" s="625"/>
      <c r="BI5999" s="672"/>
      <c r="BO5999" s="612"/>
      <c r="BY5999" s="669"/>
      <c r="CA5999" s="669"/>
    </row>
    <row r="6000" spans="3:79" s="610" customFormat="1">
      <c r="C6000" s="611"/>
      <c r="D6000" s="612"/>
      <c r="E6000" s="613"/>
      <c r="F6000" s="614"/>
      <c r="J6000" s="612"/>
      <c r="N6000" s="668"/>
      <c r="P6000" s="618"/>
      <c r="Q6000" s="618"/>
      <c r="R6000" s="618"/>
      <c r="S6000" s="618"/>
      <c r="T6000" s="618"/>
      <c r="U6000" s="618"/>
      <c r="V6000" s="618"/>
      <c r="W6000" s="618"/>
      <c r="X6000" s="618"/>
      <c r="Y6000" s="618"/>
      <c r="Z6000" s="618"/>
      <c r="AC6000" s="619"/>
      <c r="AD6000" s="620"/>
      <c r="AJ6000" s="668"/>
      <c r="AO6000" s="612"/>
      <c r="AP6000" s="612"/>
      <c r="AY6000" s="623"/>
      <c r="BD6000" s="611"/>
      <c r="BG6000" s="624"/>
      <c r="BH6000" s="625"/>
      <c r="BI6000" s="672"/>
      <c r="BO6000" s="612"/>
      <c r="BY6000" s="669"/>
      <c r="CA6000" s="669"/>
    </row>
    <row r="6001" spans="3:79" s="610" customFormat="1">
      <c r="C6001" s="611"/>
      <c r="D6001" s="612"/>
      <c r="E6001" s="613"/>
      <c r="F6001" s="614"/>
      <c r="J6001" s="612"/>
      <c r="N6001" s="668"/>
      <c r="P6001" s="618"/>
      <c r="Q6001" s="618"/>
      <c r="R6001" s="618"/>
      <c r="S6001" s="618"/>
      <c r="T6001" s="618"/>
      <c r="U6001" s="618"/>
      <c r="V6001" s="618"/>
      <c r="W6001" s="618"/>
      <c r="X6001" s="618"/>
      <c r="Y6001" s="618"/>
      <c r="Z6001" s="618"/>
      <c r="AC6001" s="619"/>
      <c r="AD6001" s="620"/>
      <c r="AJ6001" s="668"/>
      <c r="AO6001" s="612"/>
      <c r="AP6001" s="612"/>
      <c r="AY6001" s="623"/>
      <c r="BD6001" s="611"/>
      <c r="BG6001" s="624"/>
      <c r="BH6001" s="625"/>
      <c r="BI6001" s="672"/>
      <c r="BO6001" s="612"/>
      <c r="BY6001" s="669"/>
      <c r="CA6001" s="669"/>
    </row>
    <row r="6002" spans="3:79" s="610" customFormat="1">
      <c r="C6002" s="611"/>
      <c r="D6002" s="612"/>
      <c r="E6002" s="613"/>
      <c r="F6002" s="614"/>
      <c r="J6002" s="612"/>
      <c r="N6002" s="668"/>
      <c r="P6002" s="618"/>
      <c r="Q6002" s="618"/>
      <c r="R6002" s="618"/>
      <c r="S6002" s="618"/>
      <c r="T6002" s="618"/>
      <c r="U6002" s="618"/>
      <c r="V6002" s="618"/>
      <c r="W6002" s="618"/>
      <c r="X6002" s="618"/>
      <c r="Y6002" s="618"/>
      <c r="Z6002" s="618"/>
      <c r="AC6002" s="619"/>
      <c r="AD6002" s="620"/>
      <c r="AJ6002" s="668"/>
      <c r="AO6002" s="612"/>
      <c r="AP6002" s="612"/>
      <c r="AY6002" s="623"/>
      <c r="BD6002" s="611"/>
      <c r="BG6002" s="624"/>
      <c r="BH6002" s="625"/>
      <c r="BI6002" s="672"/>
      <c r="BO6002" s="612"/>
      <c r="BY6002" s="669"/>
      <c r="CA6002" s="669"/>
    </row>
    <row r="6003" spans="3:79" s="610" customFormat="1">
      <c r="C6003" s="611"/>
      <c r="D6003" s="612"/>
      <c r="E6003" s="613"/>
      <c r="F6003" s="614"/>
      <c r="J6003" s="612"/>
      <c r="N6003" s="668"/>
      <c r="P6003" s="618"/>
      <c r="Q6003" s="618"/>
      <c r="R6003" s="618"/>
      <c r="S6003" s="618"/>
      <c r="T6003" s="618"/>
      <c r="U6003" s="618"/>
      <c r="V6003" s="618"/>
      <c r="W6003" s="618"/>
      <c r="X6003" s="618"/>
      <c r="Y6003" s="618"/>
      <c r="Z6003" s="618"/>
      <c r="AC6003" s="619"/>
      <c r="AD6003" s="620"/>
      <c r="AJ6003" s="668"/>
      <c r="AO6003" s="612"/>
      <c r="AP6003" s="612"/>
      <c r="AY6003" s="623"/>
      <c r="BD6003" s="611"/>
      <c r="BG6003" s="624"/>
      <c r="BH6003" s="625"/>
      <c r="BI6003" s="672"/>
      <c r="BO6003" s="612"/>
      <c r="BY6003" s="669"/>
      <c r="CA6003" s="669"/>
    </row>
    <row r="6004" spans="3:79" s="610" customFormat="1">
      <c r="C6004" s="611"/>
      <c r="D6004" s="612"/>
      <c r="E6004" s="613"/>
      <c r="F6004" s="614"/>
      <c r="J6004" s="612"/>
      <c r="N6004" s="668"/>
      <c r="P6004" s="618"/>
      <c r="Q6004" s="618"/>
      <c r="R6004" s="618"/>
      <c r="S6004" s="618"/>
      <c r="T6004" s="618"/>
      <c r="U6004" s="618"/>
      <c r="V6004" s="618"/>
      <c r="W6004" s="618"/>
      <c r="X6004" s="618"/>
      <c r="Y6004" s="618"/>
      <c r="Z6004" s="618"/>
      <c r="AC6004" s="619"/>
      <c r="AD6004" s="620"/>
      <c r="AJ6004" s="668"/>
      <c r="AO6004" s="612"/>
      <c r="AP6004" s="612"/>
      <c r="AY6004" s="623"/>
      <c r="BD6004" s="611"/>
      <c r="BG6004" s="624"/>
      <c r="BH6004" s="625"/>
      <c r="BI6004" s="672"/>
      <c r="BO6004" s="612"/>
      <c r="BY6004" s="669"/>
      <c r="CA6004" s="669"/>
    </row>
    <row r="6005" spans="3:79" s="610" customFormat="1">
      <c r="C6005" s="611"/>
      <c r="D6005" s="612"/>
      <c r="E6005" s="613"/>
      <c r="F6005" s="614"/>
      <c r="J6005" s="612"/>
      <c r="N6005" s="668"/>
      <c r="P6005" s="618"/>
      <c r="Q6005" s="618"/>
      <c r="R6005" s="618"/>
      <c r="S6005" s="618"/>
      <c r="T6005" s="618"/>
      <c r="U6005" s="618"/>
      <c r="V6005" s="618"/>
      <c r="W6005" s="618"/>
      <c r="X6005" s="618"/>
      <c r="Y6005" s="618"/>
      <c r="Z6005" s="618"/>
      <c r="AC6005" s="619"/>
      <c r="AD6005" s="620"/>
      <c r="AJ6005" s="668"/>
      <c r="AO6005" s="612"/>
      <c r="AP6005" s="612"/>
      <c r="AY6005" s="623"/>
      <c r="BD6005" s="611"/>
      <c r="BG6005" s="624"/>
      <c r="BH6005" s="625"/>
      <c r="BI6005" s="672"/>
      <c r="BO6005" s="612"/>
      <c r="BY6005" s="669"/>
      <c r="CA6005" s="669"/>
    </row>
    <row r="6006" spans="3:79" s="610" customFormat="1">
      <c r="C6006" s="611"/>
      <c r="D6006" s="612"/>
      <c r="E6006" s="613"/>
      <c r="F6006" s="614"/>
      <c r="J6006" s="612"/>
      <c r="N6006" s="668"/>
      <c r="P6006" s="618"/>
      <c r="Q6006" s="618"/>
      <c r="R6006" s="618"/>
      <c r="S6006" s="618"/>
      <c r="T6006" s="618"/>
      <c r="U6006" s="618"/>
      <c r="V6006" s="618"/>
      <c r="W6006" s="618"/>
      <c r="X6006" s="618"/>
      <c r="Y6006" s="618"/>
      <c r="Z6006" s="618"/>
      <c r="AC6006" s="619"/>
      <c r="AD6006" s="620"/>
      <c r="AJ6006" s="668"/>
      <c r="AO6006" s="612"/>
      <c r="AP6006" s="612"/>
      <c r="AY6006" s="623"/>
      <c r="BD6006" s="611"/>
      <c r="BG6006" s="624"/>
      <c r="BH6006" s="625"/>
      <c r="BI6006" s="672"/>
      <c r="BO6006" s="612"/>
      <c r="BY6006" s="669"/>
      <c r="CA6006" s="669"/>
    </row>
    <row r="6007" spans="3:79" s="610" customFormat="1">
      <c r="C6007" s="611"/>
      <c r="D6007" s="612"/>
      <c r="E6007" s="613"/>
      <c r="F6007" s="614"/>
      <c r="J6007" s="612"/>
      <c r="N6007" s="668"/>
      <c r="P6007" s="618"/>
      <c r="Q6007" s="618"/>
      <c r="R6007" s="618"/>
      <c r="S6007" s="618"/>
      <c r="T6007" s="618"/>
      <c r="U6007" s="618"/>
      <c r="V6007" s="618"/>
      <c r="W6007" s="618"/>
      <c r="X6007" s="618"/>
      <c r="Y6007" s="618"/>
      <c r="Z6007" s="618"/>
      <c r="AC6007" s="619"/>
      <c r="AD6007" s="620"/>
      <c r="AJ6007" s="668"/>
      <c r="AO6007" s="612"/>
      <c r="AP6007" s="612"/>
      <c r="AY6007" s="623"/>
      <c r="BD6007" s="611"/>
      <c r="BG6007" s="624"/>
      <c r="BH6007" s="625"/>
      <c r="BI6007" s="672"/>
      <c r="BO6007" s="612"/>
      <c r="BY6007" s="669"/>
      <c r="CA6007" s="669"/>
    </row>
    <row r="6008" spans="3:79" s="610" customFormat="1">
      <c r="C6008" s="611"/>
      <c r="D6008" s="612"/>
      <c r="E6008" s="613"/>
      <c r="F6008" s="614"/>
      <c r="J6008" s="612"/>
      <c r="N6008" s="668"/>
      <c r="P6008" s="618"/>
      <c r="Q6008" s="618"/>
      <c r="R6008" s="618"/>
      <c r="S6008" s="618"/>
      <c r="T6008" s="618"/>
      <c r="U6008" s="618"/>
      <c r="V6008" s="618"/>
      <c r="W6008" s="618"/>
      <c r="X6008" s="618"/>
      <c r="Y6008" s="618"/>
      <c r="Z6008" s="618"/>
      <c r="AC6008" s="619"/>
      <c r="AD6008" s="620"/>
      <c r="AJ6008" s="668"/>
      <c r="AO6008" s="612"/>
      <c r="AP6008" s="612"/>
      <c r="AY6008" s="623"/>
      <c r="BD6008" s="611"/>
      <c r="BG6008" s="624"/>
      <c r="BH6008" s="625"/>
      <c r="BI6008" s="672"/>
      <c r="BO6008" s="612"/>
      <c r="BY6008" s="669"/>
      <c r="CA6008" s="669"/>
    </row>
    <row r="6009" spans="3:79" s="610" customFormat="1">
      <c r="C6009" s="611"/>
      <c r="D6009" s="612"/>
      <c r="E6009" s="613"/>
      <c r="F6009" s="614"/>
      <c r="J6009" s="612"/>
      <c r="N6009" s="668"/>
      <c r="P6009" s="618"/>
      <c r="Q6009" s="618"/>
      <c r="R6009" s="618"/>
      <c r="S6009" s="618"/>
      <c r="T6009" s="618"/>
      <c r="U6009" s="618"/>
      <c r="V6009" s="618"/>
      <c r="W6009" s="618"/>
      <c r="X6009" s="618"/>
      <c r="Y6009" s="618"/>
      <c r="Z6009" s="618"/>
      <c r="AC6009" s="619"/>
      <c r="AD6009" s="620"/>
      <c r="AJ6009" s="668"/>
      <c r="AO6009" s="612"/>
      <c r="AP6009" s="612"/>
      <c r="AY6009" s="623"/>
      <c r="BD6009" s="611"/>
      <c r="BG6009" s="624"/>
      <c r="BH6009" s="625"/>
      <c r="BI6009" s="672"/>
      <c r="BO6009" s="612"/>
      <c r="BY6009" s="669"/>
      <c r="CA6009" s="669"/>
    </row>
    <row r="6010" spans="3:79" s="610" customFormat="1">
      <c r="C6010" s="611"/>
      <c r="D6010" s="612"/>
      <c r="E6010" s="613"/>
      <c r="F6010" s="614"/>
      <c r="J6010" s="612"/>
      <c r="N6010" s="668"/>
      <c r="P6010" s="618"/>
      <c r="Q6010" s="618"/>
      <c r="R6010" s="618"/>
      <c r="S6010" s="618"/>
      <c r="T6010" s="618"/>
      <c r="U6010" s="618"/>
      <c r="V6010" s="618"/>
      <c r="W6010" s="618"/>
      <c r="X6010" s="618"/>
      <c r="Y6010" s="618"/>
      <c r="Z6010" s="618"/>
      <c r="AC6010" s="619"/>
      <c r="AD6010" s="620"/>
      <c r="AJ6010" s="668"/>
      <c r="AO6010" s="612"/>
      <c r="AP6010" s="612"/>
      <c r="AY6010" s="623"/>
      <c r="BD6010" s="611"/>
      <c r="BG6010" s="624"/>
      <c r="BH6010" s="625"/>
      <c r="BI6010" s="672"/>
      <c r="BO6010" s="612"/>
      <c r="BY6010" s="669"/>
      <c r="CA6010" s="669"/>
    </row>
    <row r="6011" spans="3:79" s="610" customFormat="1">
      <c r="C6011" s="611"/>
      <c r="D6011" s="612"/>
      <c r="E6011" s="613"/>
      <c r="F6011" s="614"/>
      <c r="J6011" s="612"/>
      <c r="N6011" s="668"/>
      <c r="P6011" s="618"/>
      <c r="Q6011" s="618"/>
      <c r="R6011" s="618"/>
      <c r="S6011" s="618"/>
      <c r="T6011" s="618"/>
      <c r="U6011" s="618"/>
      <c r="V6011" s="618"/>
      <c r="W6011" s="618"/>
      <c r="X6011" s="618"/>
      <c r="Y6011" s="618"/>
      <c r="Z6011" s="618"/>
      <c r="AC6011" s="619"/>
      <c r="AD6011" s="620"/>
      <c r="AJ6011" s="668"/>
      <c r="AO6011" s="612"/>
      <c r="AP6011" s="612"/>
      <c r="AY6011" s="623"/>
      <c r="BD6011" s="611"/>
      <c r="BG6011" s="624"/>
      <c r="BH6011" s="625"/>
      <c r="BI6011" s="672"/>
      <c r="BO6011" s="612"/>
      <c r="BY6011" s="669"/>
      <c r="CA6011" s="669"/>
    </row>
    <row r="6012" spans="3:79" s="610" customFormat="1">
      <c r="C6012" s="611"/>
      <c r="D6012" s="612"/>
      <c r="E6012" s="613"/>
      <c r="F6012" s="614"/>
      <c r="J6012" s="612"/>
      <c r="N6012" s="668"/>
      <c r="P6012" s="618"/>
      <c r="Q6012" s="618"/>
      <c r="R6012" s="618"/>
      <c r="S6012" s="618"/>
      <c r="T6012" s="618"/>
      <c r="U6012" s="618"/>
      <c r="V6012" s="618"/>
      <c r="W6012" s="618"/>
      <c r="X6012" s="618"/>
      <c r="Y6012" s="618"/>
      <c r="Z6012" s="618"/>
      <c r="AC6012" s="619"/>
      <c r="AD6012" s="620"/>
      <c r="AJ6012" s="668"/>
      <c r="AO6012" s="612"/>
      <c r="AP6012" s="612"/>
      <c r="AY6012" s="623"/>
      <c r="BD6012" s="611"/>
      <c r="BG6012" s="624"/>
      <c r="BH6012" s="625"/>
      <c r="BI6012" s="672"/>
      <c r="BO6012" s="612"/>
      <c r="BY6012" s="669"/>
      <c r="CA6012" s="669"/>
    </row>
    <row r="6013" spans="3:79" s="610" customFormat="1">
      <c r="C6013" s="611"/>
      <c r="D6013" s="612"/>
      <c r="E6013" s="613"/>
      <c r="F6013" s="614"/>
      <c r="J6013" s="612"/>
      <c r="N6013" s="668"/>
      <c r="P6013" s="618"/>
      <c r="Q6013" s="618"/>
      <c r="R6013" s="618"/>
      <c r="S6013" s="618"/>
      <c r="T6013" s="618"/>
      <c r="U6013" s="618"/>
      <c r="V6013" s="618"/>
      <c r="W6013" s="618"/>
      <c r="X6013" s="618"/>
      <c r="Y6013" s="618"/>
      <c r="Z6013" s="618"/>
      <c r="AC6013" s="619"/>
      <c r="AD6013" s="620"/>
      <c r="AJ6013" s="668"/>
      <c r="AO6013" s="612"/>
      <c r="AP6013" s="612"/>
      <c r="AY6013" s="623"/>
      <c r="BD6013" s="611"/>
      <c r="BG6013" s="624"/>
      <c r="BH6013" s="625"/>
      <c r="BI6013" s="672"/>
      <c r="BO6013" s="612"/>
      <c r="BY6013" s="669"/>
      <c r="CA6013" s="669"/>
    </row>
    <row r="6014" spans="3:79" s="610" customFormat="1">
      <c r="C6014" s="611"/>
      <c r="D6014" s="612"/>
      <c r="E6014" s="613"/>
      <c r="F6014" s="614"/>
      <c r="J6014" s="612"/>
      <c r="N6014" s="668"/>
      <c r="P6014" s="618"/>
      <c r="Q6014" s="618"/>
      <c r="R6014" s="618"/>
      <c r="S6014" s="618"/>
      <c r="T6014" s="618"/>
      <c r="U6014" s="618"/>
      <c r="V6014" s="618"/>
      <c r="W6014" s="618"/>
      <c r="X6014" s="618"/>
      <c r="Y6014" s="618"/>
      <c r="Z6014" s="618"/>
      <c r="AC6014" s="619"/>
      <c r="AD6014" s="620"/>
      <c r="AJ6014" s="668"/>
      <c r="AO6014" s="612"/>
      <c r="AP6014" s="612"/>
      <c r="AY6014" s="623"/>
      <c r="BD6014" s="611"/>
      <c r="BG6014" s="624"/>
      <c r="BH6014" s="625"/>
      <c r="BI6014" s="672"/>
      <c r="BO6014" s="612"/>
      <c r="BY6014" s="669"/>
      <c r="CA6014" s="669"/>
    </row>
    <row r="6015" spans="3:79" s="610" customFormat="1">
      <c r="C6015" s="611"/>
      <c r="D6015" s="612"/>
      <c r="E6015" s="613"/>
      <c r="F6015" s="614"/>
      <c r="J6015" s="612"/>
      <c r="N6015" s="668"/>
      <c r="P6015" s="618"/>
      <c r="Q6015" s="618"/>
      <c r="R6015" s="618"/>
      <c r="S6015" s="618"/>
      <c r="T6015" s="618"/>
      <c r="U6015" s="618"/>
      <c r="V6015" s="618"/>
      <c r="W6015" s="618"/>
      <c r="X6015" s="618"/>
      <c r="Y6015" s="618"/>
      <c r="Z6015" s="618"/>
      <c r="AC6015" s="619"/>
      <c r="AD6015" s="620"/>
      <c r="AJ6015" s="668"/>
      <c r="AO6015" s="612"/>
      <c r="AP6015" s="612"/>
      <c r="AY6015" s="623"/>
      <c r="BD6015" s="611"/>
      <c r="BG6015" s="624"/>
      <c r="BH6015" s="625"/>
      <c r="BI6015" s="672"/>
      <c r="BO6015" s="612"/>
      <c r="BY6015" s="669"/>
      <c r="CA6015" s="669"/>
    </row>
    <row r="6016" spans="3:79" s="610" customFormat="1">
      <c r="C6016" s="611"/>
      <c r="D6016" s="612"/>
      <c r="E6016" s="613"/>
      <c r="F6016" s="614"/>
      <c r="J6016" s="612"/>
      <c r="N6016" s="668"/>
      <c r="P6016" s="618"/>
      <c r="Q6016" s="618"/>
      <c r="R6016" s="618"/>
      <c r="S6016" s="618"/>
      <c r="T6016" s="618"/>
      <c r="U6016" s="618"/>
      <c r="V6016" s="618"/>
      <c r="W6016" s="618"/>
      <c r="X6016" s="618"/>
      <c r="Y6016" s="618"/>
      <c r="Z6016" s="618"/>
      <c r="AC6016" s="619"/>
      <c r="AD6016" s="620"/>
      <c r="AJ6016" s="668"/>
      <c r="AO6016" s="612"/>
      <c r="AP6016" s="612"/>
      <c r="AY6016" s="623"/>
      <c r="BD6016" s="611"/>
      <c r="BG6016" s="624"/>
      <c r="BH6016" s="625"/>
      <c r="BI6016" s="672"/>
      <c r="BO6016" s="612"/>
      <c r="BY6016" s="669"/>
      <c r="CA6016" s="669"/>
    </row>
    <row r="6017" spans="3:79" s="610" customFormat="1">
      <c r="C6017" s="611"/>
      <c r="D6017" s="612"/>
      <c r="E6017" s="613"/>
      <c r="F6017" s="614"/>
      <c r="J6017" s="612"/>
      <c r="N6017" s="668"/>
      <c r="P6017" s="618"/>
      <c r="Q6017" s="618"/>
      <c r="R6017" s="618"/>
      <c r="S6017" s="618"/>
      <c r="T6017" s="618"/>
      <c r="U6017" s="618"/>
      <c r="V6017" s="618"/>
      <c r="W6017" s="618"/>
      <c r="X6017" s="618"/>
      <c r="Y6017" s="618"/>
      <c r="Z6017" s="618"/>
      <c r="AC6017" s="619"/>
      <c r="AD6017" s="620"/>
      <c r="AJ6017" s="668"/>
      <c r="AO6017" s="612"/>
      <c r="AP6017" s="612"/>
      <c r="AY6017" s="623"/>
      <c r="BD6017" s="611"/>
      <c r="BG6017" s="624"/>
      <c r="BH6017" s="625"/>
      <c r="BI6017" s="672"/>
      <c r="BO6017" s="612"/>
      <c r="BY6017" s="669"/>
      <c r="CA6017" s="669"/>
    </row>
    <row r="6018" spans="3:79" s="610" customFormat="1">
      <c r="C6018" s="611"/>
      <c r="D6018" s="612"/>
      <c r="E6018" s="613"/>
      <c r="F6018" s="614"/>
      <c r="J6018" s="612"/>
      <c r="N6018" s="668"/>
      <c r="P6018" s="618"/>
      <c r="Q6018" s="618"/>
      <c r="R6018" s="618"/>
      <c r="S6018" s="618"/>
      <c r="T6018" s="618"/>
      <c r="U6018" s="618"/>
      <c r="V6018" s="618"/>
      <c r="W6018" s="618"/>
      <c r="X6018" s="618"/>
      <c r="Y6018" s="618"/>
      <c r="Z6018" s="618"/>
      <c r="AC6018" s="619"/>
      <c r="AD6018" s="620"/>
      <c r="AJ6018" s="668"/>
      <c r="AO6018" s="612"/>
      <c r="AP6018" s="612"/>
      <c r="AY6018" s="623"/>
      <c r="BD6018" s="611"/>
      <c r="BG6018" s="624"/>
      <c r="BH6018" s="625"/>
      <c r="BI6018" s="672"/>
      <c r="BO6018" s="612"/>
      <c r="BY6018" s="669"/>
      <c r="CA6018" s="669"/>
    </row>
    <row r="6019" spans="3:79" s="610" customFormat="1">
      <c r="C6019" s="611"/>
      <c r="D6019" s="612"/>
      <c r="E6019" s="613"/>
      <c r="F6019" s="614"/>
      <c r="J6019" s="612"/>
      <c r="N6019" s="668"/>
      <c r="P6019" s="618"/>
      <c r="Q6019" s="618"/>
      <c r="R6019" s="618"/>
      <c r="S6019" s="618"/>
      <c r="T6019" s="618"/>
      <c r="U6019" s="618"/>
      <c r="V6019" s="618"/>
      <c r="W6019" s="618"/>
      <c r="X6019" s="618"/>
      <c r="Y6019" s="618"/>
      <c r="Z6019" s="618"/>
      <c r="AC6019" s="619"/>
      <c r="AD6019" s="620"/>
      <c r="AJ6019" s="668"/>
      <c r="AO6019" s="612"/>
      <c r="AP6019" s="612"/>
      <c r="AY6019" s="623"/>
      <c r="BD6019" s="611"/>
      <c r="BG6019" s="624"/>
      <c r="BH6019" s="625"/>
      <c r="BI6019" s="672"/>
      <c r="BO6019" s="612"/>
      <c r="BY6019" s="669"/>
      <c r="CA6019" s="669"/>
    </row>
    <row r="6020" spans="3:79" s="610" customFormat="1">
      <c r="C6020" s="611"/>
      <c r="D6020" s="612"/>
      <c r="E6020" s="613"/>
      <c r="F6020" s="614"/>
      <c r="J6020" s="612"/>
      <c r="N6020" s="668"/>
      <c r="P6020" s="618"/>
      <c r="Q6020" s="618"/>
      <c r="R6020" s="618"/>
      <c r="S6020" s="618"/>
      <c r="T6020" s="618"/>
      <c r="U6020" s="618"/>
      <c r="V6020" s="618"/>
      <c r="W6020" s="618"/>
      <c r="X6020" s="618"/>
      <c r="Y6020" s="618"/>
      <c r="Z6020" s="618"/>
      <c r="AC6020" s="619"/>
      <c r="AD6020" s="620"/>
      <c r="AJ6020" s="668"/>
      <c r="AO6020" s="612"/>
      <c r="AP6020" s="612"/>
      <c r="AY6020" s="623"/>
      <c r="BD6020" s="611"/>
      <c r="BG6020" s="624"/>
      <c r="BH6020" s="625"/>
      <c r="BI6020" s="672"/>
      <c r="BO6020" s="612"/>
      <c r="BY6020" s="669"/>
      <c r="CA6020" s="669"/>
    </row>
    <row r="6021" spans="3:79" s="610" customFormat="1">
      <c r="C6021" s="611"/>
      <c r="D6021" s="612"/>
      <c r="E6021" s="613"/>
      <c r="F6021" s="614"/>
      <c r="J6021" s="612"/>
      <c r="N6021" s="668"/>
      <c r="P6021" s="618"/>
      <c r="Q6021" s="618"/>
      <c r="R6021" s="618"/>
      <c r="S6021" s="618"/>
      <c r="T6021" s="618"/>
      <c r="U6021" s="618"/>
      <c r="V6021" s="618"/>
      <c r="W6021" s="618"/>
      <c r="X6021" s="618"/>
      <c r="Y6021" s="618"/>
      <c r="Z6021" s="618"/>
      <c r="AC6021" s="619"/>
      <c r="AD6021" s="620"/>
      <c r="AJ6021" s="668"/>
      <c r="AO6021" s="612"/>
      <c r="AP6021" s="612"/>
      <c r="AY6021" s="623"/>
      <c r="BD6021" s="611"/>
      <c r="BG6021" s="624"/>
      <c r="BH6021" s="625"/>
      <c r="BI6021" s="672"/>
      <c r="BO6021" s="612"/>
      <c r="BY6021" s="669"/>
      <c r="CA6021" s="669"/>
    </row>
    <row r="6022" spans="3:79" s="610" customFormat="1">
      <c r="C6022" s="611"/>
      <c r="D6022" s="612"/>
      <c r="E6022" s="613"/>
      <c r="F6022" s="614"/>
      <c r="J6022" s="612"/>
      <c r="N6022" s="668"/>
      <c r="P6022" s="618"/>
      <c r="Q6022" s="618"/>
      <c r="R6022" s="618"/>
      <c r="S6022" s="618"/>
      <c r="T6022" s="618"/>
      <c r="U6022" s="618"/>
      <c r="V6022" s="618"/>
      <c r="W6022" s="618"/>
      <c r="X6022" s="618"/>
      <c r="Y6022" s="618"/>
      <c r="Z6022" s="618"/>
      <c r="AC6022" s="619"/>
      <c r="AD6022" s="620"/>
      <c r="AJ6022" s="668"/>
      <c r="AO6022" s="612"/>
      <c r="AP6022" s="612"/>
      <c r="AY6022" s="623"/>
      <c r="BD6022" s="611"/>
      <c r="BG6022" s="624"/>
      <c r="BH6022" s="625"/>
      <c r="BI6022" s="672"/>
      <c r="BO6022" s="612"/>
      <c r="BY6022" s="669"/>
      <c r="CA6022" s="669"/>
    </row>
    <row r="6023" spans="3:79" s="610" customFormat="1">
      <c r="C6023" s="611"/>
      <c r="D6023" s="612"/>
      <c r="E6023" s="613"/>
      <c r="F6023" s="614"/>
      <c r="J6023" s="612"/>
      <c r="N6023" s="668"/>
      <c r="P6023" s="618"/>
      <c r="Q6023" s="618"/>
      <c r="R6023" s="618"/>
      <c r="S6023" s="618"/>
      <c r="T6023" s="618"/>
      <c r="U6023" s="618"/>
      <c r="V6023" s="618"/>
      <c r="W6023" s="618"/>
      <c r="X6023" s="618"/>
      <c r="Y6023" s="618"/>
      <c r="Z6023" s="618"/>
      <c r="AC6023" s="619"/>
      <c r="AD6023" s="620"/>
      <c r="AJ6023" s="668"/>
      <c r="AO6023" s="612"/>
      <c r="AP6023" s="612"/>
      <c r="AY6023" s="623"/>
      <c r="BD6023" s="611"/>
      <c r="BG6023" s="624"/>
      <c r="BH6023" s="625"/>
      <c r="BI6023" s="672"/>
      <c r="BO6023" s="612"/>
      <c r="BY6023" s="669"/>
      <c r="CA6023" s="669"/>
    </row>
    <row r="6024" spans="3:79" s="610" customFormat="1">
      <c r="C6024" s="611"/>
      <c r="D6024" s="612"/>
      <c r="E6024" s="613"/>
      <c r="F6024" s="614"/>
      <c r="J6024" s="612"/>
      <c r="N6024" s="668"/>
      <c r="P6024" s="618"/>
      <c r="Q6024" s="618"/>
      <c r="R6024" s="618"/>
      <c r="S6024" s="618"/>
      <c r="T6024" s="618"/>
      <c r="U6024" s="618"/>
      <c r="V6024" s="618"/>
      <c r="W6024" s="618"/>
      <c r="X6024" s="618"/>
      <c r="Y6024" s="618"/>
      <c r="Z6024" s="618"/>
      <c r="AC6024" s="619"/>
      <c r="AD6024" s="620"/>
      <c r="AJ6024" s="668"/>
      <c r="AO6024" s="612"/>
      <c r="AP6024" s="612"/>
      <c r="AY6024" s="623"/>
      <c r="BD6024" s="611"/>
      <c r="BG6024" s="624"/>
      <c r="BH6024" s="625"/>
      <c r="BI6024" s="672"/>
      <c r="BO6024" s="612"/>
      <c r="BY6024" s="669"/>
      <c r="CA6024" s="669"/>
    </row>
    <row r="6025" spans="3:79" s="610" customFormat="1">
      <c r="C6025" s="611"/>
      <c r="D6025" s="612"/>
      <c r="E6025" s="613"/>
      <c r="F6025" s="614"/>
      <c r="J6025" s="612"/>
      <c r="N6025" s="668"/>
      <c r="P6025" s="618"/>
      <c r="Q6025" s="618"/>
      <c r="R6025" s="618"/>
      <c r="S6025" s="618"/>
      <c r="T6025" s="618"/>
      <c r="U6025" s="618"/>
      <c r="V6025" s="618"/>
      <c r="W6025" s="618"/>
      <c r="X6025" s="618"/>
      <c r="Y6025" s="618"/>
      <c r="Z6025" s="618"/>
      <c r="AC6025" s="619"/>
      <c r="AD6025" s="620"/>
      <c r="AJ6025" s="668"/>
      <c r="AO6025" s="612"/>
      <c r="AP6025" s="612"/>
      <c r="AY6025" s="623"/>
      <c r="BD6025" s="611"/>
      <c r="BG6025" s="624"/>
      <c r="BH6025" s="625"/>
      <c r="BI6025" s="672"/>
      <c r="BO6025" s="612"/>
      <c r="BY6025" s="669"/>
      <c r="CA6025" s="669"/>
    </row>
    <row r="6026" spans="3:79" s="610" customFormat="1">
      <c r="C6026" s="611"/>
      <c r="D6026" s="612"/>
      <c r="E6026" s="613"/>
      <c r="F6026" s="614"/>
      <c r="J6026" s="612"/>
      <c r="N6026" s="668"/>
      <c r="P6026" s="618"/>
      <c r="Q6026" s="618"/>
      <c r="R6026" s="618"/>
      <c r="S6026" s="618"/>
      <c r="T6026" s="618"/>
      <c r="U6026" s="618"/>
      <c r="V6026" s="618"/>
      <c r="W6026" s="618"/>
      <c r="X6026" s="618"/>
      <c r="Y6026" s="618"/>
      <c r="Z6026" s="618"/>
      <c r="AC6026" s="619"/>
      <c r="AD6026" s="620"/>
      <c r="AJ6026" s="668"/>
      <c r="AO6026" s="612"/>
      <c r="AP6026" s="612"/>
      <c r="AY6026" s="623"/>
      <c r="BD6026" s="611"/>
      <c r="BG6026" s="624"/>
      <c r="BH6026" s="625"/>
      <c r="BI6026" s="672"/>
      <c r="BO6026" s="612"/>
      <c r="BY6026" s="669"/>
      <c r="CA6026" s="669"/>
    </row>
    <row r="6027" spans="3:79" s="610" customFormat="1">
      <c r="C6027" s="611"/>
      <c r="D6027" s="612"/>
      <c r="E6027" s="613"/>
      <c r="F6027" s="614"/>
      <c r="J6027" s="612"/>
      <c r="N6027" s="668"/>
      <c r="P6027" s="618"/>
      <c r="Q6027" s="618"/>
      <c r="R6027" s="618"/>
      <c r="S6027" s="618"/>
      <c r="T6027" s="618"/>
      <c r="U6027" s="618"/>
      <c r="V6027" s="618"/>
      <c r="W6027" s="618"/>
      <c r="X6027" s="618"/>
      <c r="Y6027" s="618"/>
      <c r="Z6027" s="618"/>
      <c r="AC6027" s="619"/>
      <c r="AD6027" s="620"/>
      <c r="AJ6027" s="668"/>
      <c r="AO6027" s="612"/>
      <c r="AP6027" s="612"/>
      <c r="AY6027" s="623"/>
      <c r="BD6027" s="611"/>
      <c r="BG6027" s="624"/>
      <c r="BH6027" s="625"/>
      <c r="BI6027" s="672"/>
      <c r="BO6027" s="612"/>
      <c r="BY6027" s="669"/>
      <c r="CA6027" s="669"/>
    </row>
    <row r="6028" spans="3:79" s="610" customFormat="1">
      <c r="C6028" s="611"/>
      <c r="D6028" s="612"/>
      <c r="E6028" s="613"/>
      <c r="F6028" s="614"/>
      <c r="J6028" s="612"/>
      <c r="N6028" s="668"/>
      <c r="P6028" s="618"/>
      <c r="Q6028" s="618"/>
      <c r="R6028" s="618"/>
      <c r="S6028" s="618"/>
      <c r="T6028" s="618"/>
      <c r="U6028" s="618"/>
      <c r="V6028" s="618"/>
      <c r="W6028" s="618"/>
      <c r="X6028" s="618"/>
      <c r="Y6028" s="618"/>
      <c r="Z6028" s="618"/>
      <c r="AC6028" s="619"/>
      <c r="AD6028" s="620"/>
      <c r="AJ6028" s="668"/>
      <c r="AO6028" s="612"/>
      <c r="AP6028" s="612"/>
      <c r="AY6028" s="623"/>
      <c r="BD6028" s="611"/>
      <c r="BG6028" s="624"/>
      <c r="BH6028" s="625"/>
      <c r="BI6028" s="672"/>
      <c r="BO6028" s="612"/>
      <c r="BY6028" s="669"/>
      <c r="CA6028" s="669"/>
    </row>
    <row r="6029" spans="3:79" s="610" customFormat="1">
      <c r="C6029" s="611"/>
      <c r="D6029" s="612"/>
      <c r="E6029" s="613"/>
      <c r="F6029" s="614"/>
      <c r="J6029" s="612"/>
      <c r="N6029" s="668"/>
      <c r="P6029" s="618"/>
      <c r="Q6029" s="618"/>
      <c r="R6029" s="618"/>
      <c r="S6029" s="618"/>
      <c r="T6029" s="618"/>
      <c r="U6029" s="618"/>
      <c r="V6029" s="618"/>
      <c r="W6029" s="618"/>
      <c r="X6029" s="618"/>
      <c r="Y6029" s="618"/>
      <c r="Z6029" s="618"/>
      <c r="AC6029" s="619"/>
      <c r="AD6029" s="620"/>
      <c r="AJ6029" s="668"/>
      <c r="AO6029" s="612"/>
      <c r="AP6029" s="612"/>
      <c r="AY6029" s="623"/>
      <c r="BD6029" s="611"/>
      <c r="BG6029" s="624"/>
      <c r="BH6029" s="625"/>
      <c r="BI6029" s="672"/>
      <c r="BO6029" s="612"/>
      <c r="BY6029" s="669"/>
      <c r="CA6029" s="669"/>
    </row>
    <row r="6030" spans="3:79" s="610" customFormat="1">
      <c r="C6030" s="611"/>
      <c r="D6030" s="612"/>
      <c r="E6030" s="613"/>
      <c r="F6030" s="614"/>
      <c r="J6030" s="612"/>
      <c r="N6030" s="668"/>
      <c r="P6030" s="618"/>
      <c r="Q6030" s="618"/>
      <c r="R6030" s="618"/>
      <c r="S6030" s="618"/>
      <c r="T6030" s="618"/>
      <c r="U6030" s="618"/>
      <c r="V6030" s="618"/>
      <c r="W6030" s="618"/>
      <c r="X6030" s="618"/>
      <c r="Y6030" s="618"/>
      <c r="Z6030" s="618"/>
      <c r="AC6030" s="619"/>
      <c r="AD6030" s="620"/>
      <c r="AJ6030" s="668"/>
      <c r="AO6030" s="612"/>
      <c r="AP6030" s="612"/>
      <c r="AY6030" s="623"/>
      <c r="BD6030" s="611"/>
      <c r="BG6030" s="624"/>
      <c r="BH6030" s="625"/>
      <c r="BI6030" s="672"/>
      <c r="BO6030" s="612"/>
      <c r="BY6030" s="669"/>
      <c r="CA6030" s="669"/>
    </row>
    <row r="6031" spans="3:79" s="610" customFormat="1">
      <c r="C6031" s="611"/>
      <c r="D6031" s="612"/>
      <c r="E6031" s="613"/>
      <c r="F6031" s="614"/>
      <c r="J6031" s="612"/>
      <c r="N6031" s="668"/>
      <c r="P6031" s="618"/>
      <c r="Q6031" s="618"/>
      <c r="R6031" s="618"/>
      <c r="S6031" s="618"/>
      <c r="T6031" s="618"/>
      <c r="U6031" s="618"/>
      <c r="V6031" s="618"/>
      <c r="W6031" s="618"/>
      <c r="X6031" s="618"/>
      <c r="Y6031" s="618"/>
      <c r="Z6031" s="618"/>
      <c r="AC6031" s="619"/>
      <c r="AD6031" s="620"/>
      <c r="AJ6031" s="668"/>
      <c r="AO6031" s="612"/>
      <c r="AP6031" s="612"/>
      <c r="AY6031" s="623"/>
      <c r="BD6031" s="611"/>
      <c r="BG6031" s="624"/>
      <c r="BH6031" s="625"/>
      <c r="BI6031" s="672"/>
      <c r="BO6031" s="612"/>
      <c r="BY6031" s="669"/>
      <c r="CA6031" s="669"/>
    </row>
    <row r="6032" spans="3:79" s="610" customFormat="1">
      <c r="C6032" s="611"/>
      <c r="D6032" s="612"/>
      <c r="E6032" s="613"/>
      <c r="F6032" s="614"/>
      <c r="J6032" s="612"/>
      <c r="N6032" s="668"/>
      <c r="P6032" s="618"/>
      <c r="Q6032" s="618"/>
      <c r="R6032" s="618"/>
      <c r="S6032" s="618"/>
      <c r="T6032" s="618"/>
      <c r="U6032" s="618"/>
      <c r="V6032" s="618"/>
      <c r="W6032" s="618"/>
      <c r="X6032" s="618"/>
      <c r="Y6032" s="618"/>
      <c r="Z6032" s="618"/>
      <c r="AC6032" s="619"/>
      <c r="AD6032" s="620"/>
      <c r="AJ6032" s="668"/>
      <c r="AO6032" s="612"/>
      <c r="AP6032" s="612"/>
      <c r="AY6032" s="623"/>
      <c r="BD6032" s="611"/>
      <c r="BG6032" s="624"/>
      <c r="BH6032" s="625"/>
      <c r="BI6032" s="672"/>
      <c r="BO6032" s="612"/>
      <c r="BY6032" s="669"/>
      <c r="CA6032" s="669"/>
    </row>
    <row r="6033" spans="3:79" s="610" customFormat="1">
      <c r="C6033" s="611"/>
      <c r="D6033" s="612"/>
      <c r="E6033" s="613"/>
      <c r="F6033" s="614"/>
      <c r="J6033" s="612"/>
      <c r="N6033" s="668"/>
      <c r="P6033" s="618"/>
      <c r="Q6033" s="618"/>
      <c r="R6033" s="618"/>
      <c r="S6033" s="618"/>
      <c r="T6033" s="618"/>
      <c r="U6033" s="618"/>
      <c r="V6033" s="618"/>
      <c r="W6033" s="618"/>
      <c r="X6033" s="618"/>
      <c r="Y6033" s="618"/>
      <c r="Z6033" s="618"/>
      <c r="AC6033" s="619"/>
      <c r="AD6033" s="620"/>
      <c r="AJ6033" s="668"/>
      <c r="AO6033" s="612"/>
      <c r="AP6033" s="612"/>
      <c r="AY6033" s="623"/>
      <c r="BD6033" s="611"/>
      <c r="BG6033" s="624"/>
      <c r="BH6033" s="625"/>
      <c r="BI6033" s="672"/>
      <c r="BO6033" s="612"/>
      <c r="BY6033" s="669"/>
      <c r="CA6033" s="669"/>
    </row>
    <row r="6034" spans="3:79" s="610" customFormat="1">
      <c r="C6034" s="611"/>
      <c r="D6034" s="612"/>
      <c r="E6034" s="613"/>
      <c r="F6034" s="614"/>
      <c r="J6034" s="612"/>
      <c r="N6034" s="668"/>
      <c r="P6034" s="618"/>
      <c r="Q6034" s="618"/>
      <c r="R6034" s="618"/>
      <c r="S6034" s="618"/>
      <c r="T6034" s="618"/>
      <c r="U6034" s="618"/>
      <c r="V6034" s="618"/>
      <c r="W6034" s="618"/>
      <c r="X6034" s="618"/>
      <c r="Y6034" s="618"/>
      <c r="Z6034" s="618"/>
      <c r="AC6034" s="619"/>
      <c r="AD6034" s="620"/>
      <c r="AJ6034" s="668"/>
      <c r="AO6034" s="612"/>
      <c r="AP6034" s="612"/>
      <c r="AY6034" s="623"/>
      <c r="BD6034" s="611"/>
      <c r="BG6034" s="624"/>
      <c r="BH6034" s="625"/>
      <c r="BI6034" s="672"/>
      <c r="BO6034" s="612"/>
      <c r="BY6034" s="669"/>
      <c r="CA6034" s="669"/>
    </row>
    <row r="6035" spans="3:79" s="610" customFormat="1">
      <c r="C6035" s="611"/>
      <c r="D6035" s="612"/>
      <c r="E6035" s="613"/>
      <c r="F6035" s="614"/>
      <c r="J6035" s="612"/>
      <c r="N6035" s="668"/>
      <c r="P6035" s="618"/>
      <c r="Q6035" s="618"/>
      <c r="R6035" s="618"/>
      <c r="S6035" s="618"/>
      <c r="T6035" s="618"/>
      <c r="U6035" s="618"/>
      <c r="V6035" s="618"/>
      <c r="W6035" s="618"/>
      <c r="X6035" s="618"/>
      <c r="Y6035" s="618"/>
      <c r="Z6035" s="618"/>
      <c r="AC6035" s="619"/>
      <c r="AD6035" s="620"/>
      <c r="AJ6035" s="668"/>
      <c r="AO6035" s="612"/>
      <c r="AP6035" s="612"/>
      <c r="AY6035" s="623"/>
      <c r="BD6035" s="611"/>
      <c r="BG6035" s="624"/>
      <c r="BH6035" s="625"/>
      <c r="BI6035" s="672"/>
      <c r="BO6035" s="612"/>
      <c r="BY6035" s="669"/>
      <c r="CA6035" s="669"/>
    </row>
    <row r="6036" spans="3:79" s="610" customFormat="1">
      <c r="C6036" s="611"/>
      <c r="D6036" s="612"/>
      <c r="E6036" s="613"/>
      <c r="F6036" s="614"/>
      <c r="J6036" s="612"/>
      <c r="N6036" s="668"/>
      <c r="P6036" s="618"/>
      <c r="Q6036" s="618"/>
      <c r="R6036" s="618"/>
      <c r="S6036" s="618"/>
      <c r="T6036" s="618"/>
      <c r="U6036" s="618"/>
      <c r="V6036" s="618"/>
      <c r="W6036" s="618"/>
      <c r="X6036" s="618"/>
      <c r="Y6036" s="618"/>
      <c r="Z6036" s="618"/>
      <c r="AC6036" s="619"/>
      <c r="AD6036" s="620"/>
      <c r="AJ6036" s="668"/>
      <c r="AO6036" s="612"/>
      <c r="AP6036" s="612"/>
      <c r="AY6036" s="623"/>
      <c r="BD6036" s="611"/>
      <c r="BG6036" s="624"/>
      <c r="BH6036" s="625"/>
      <c r="BI6036" s="672"/>
      <c r="BO6036" s="612"/>
      <c r="BY6036" s="669"/>
      <c r="CA6036" s="669"/>
    </row>
    <row r="6037" spans="3:79" s="610" customFormat="1">
      <c r="C6037" s="611"/>
      <c r="D6037" s="612"/>
      <c r="E6037" s="613"/>
      <c r="F6037" s="614"/>
      <c r="J6037" s="612"/>
      <c r="N6037" s="668"/>
      <c r="P6037" s="618"/>
      <c r="Q6037" s="618"/>
      <c r="R6037" s="618"/>
      <c r="S6037" s="618"/>
      <c r="T6037" s="618"/>
      <c r="U6037" s="618"/>
      <c r="V6037" s="618"/>
      <c r="W6037" s="618"/>
      <c r="X6037" s="618"/>
      <c r="Y6037" s="618"/>
      <c r="Z6037" s="618"/>
      <c r="AC6037" s="619"/>
      <c r="AD6037" s="620"/>
      <c r="AJ6037" s="668"/>
      <c r="AO6037" s="612"/>
      <c r="AP6037" s="612"/>
      <c r="AY6037" s="623"/>
      <c r="BD6037" s="611"/>
      <c r="BG6037" s="624"/>
      <c r="BH6037" s="625"/>
      <c r="BI6037" s="672"/>
      <c r="BO6037" s="612"/>
      <c r="BY6037" s="669"/>
      <c r="CA6037" s="669"/>
    </row>
    <row r="6038" spans="3:79" s="610" customFormat="1">
      <c r="C6038" s="611"/>
      <c r="D6038" s="612"/>
      <c r="E6038" s="613"/>
      <c r="F6038" s="614"/>
      <c r="J6038" s="612"/>
      <c r="N6038" s="668"/>
      <c r="P6038" s="618"/>
      <c r="Q6038" s="618"/>
      <c r="R6038" s="618"/>
      <c r="S6038" s="618"/>
      <c r="T6038" s="618"/>
      <c r="U6038" s="618"/>
      <c r="V6038" s="618"/>
      <c r="W6038" s="618"/>
      <c r="X6038" s="618"/>
      <c r="Y6038" s="618"/>
      <c r="Z6038" s="618"/>
      <c r="AC6038" s="619"/>
      <c r="AD6038" s="620"/>
      <c r="AJ6038" s="668"/>
      <c r="AO6038" s="612"/>
      <c r="AP6038" s="612"/>
      <c r="AY6038" s="623"/>
      <c r="BD6038" s="611"/>
      <c r="BG6038" s="624"/>
      <c r="BH6038" s="625"/>
      <c r="BI6038" s="672"/>
      <c r="BO6038" s="612"/>
      <c r="BY6038" s="669"/>
      <c r="CA6038" s="669"/>
    </row>
    <row r="6039" spans="3:79" s="610" customFormat="1">
      <c r="C6039" s="611"/>
      <c r="D6039" s="612"/>
      <c r="E6039" s="613"/>
      <c r="F6039" s="614"/>
      <c r="J6039" s="612"/>
      <c r="N6039" s="668"/>
      <c r="P6039" s="618"/>
      <c r="Q6039" s="618"/>
      <c r="R6039" s="618"/>
      <c r="S6039" s="618"/>
      <c r="T6039" s="618"/>
      <c r="U6039" s="618"/>
      <c r="V6039" s="618"/>
      <c r="W6039" s="618"/>
      <c r="X6039" s="618"/>
      <c r="Y6039" s="618"/>
      <c r="Z6039" s="618"/>
      <c r="AC6039" s="619"/>
      <c r="AD6039" s="620"/>
      <c r="AJ6039" s="668"/>
      <c r="AO6039" s="612"/>
      <c r="AP6039" s="612"/>
      <c r="AY6039" s="623"/>
      <c r="BD6039" s="611"/>
      <c r="BG6039" s="624"/>
      <c r="BH6039" s="625"/>
      <c r="BI6039" s="672"/>
      <c r="BO6039" s="612"/>
      <c r="BY6039" s="669"/>
      <c r="CA6039" s="669"/>
    </row>
    <row r="6040" spans="3:79" s="610" customFormat="1">
      <c r="C6040" s="611"/>
      <c r="D6040" s="612"/>
      <c r="E6040" s="613"/>
      <c r="F6040" s="614"/>
      <c r="J6040" s="612"/>
      <c r="N6040" s="668"/>
      <c r="P6040" s="618"/>
      <c r="Q6040" s="618"/>
      <c r="R6040" s="618"/>
      <c r="S6040" s="618"/>
      <c r="T6040" s="618"/>
      <c r="U6040" s="618"/>
      <c r="V6040" s="618"/>
      <c r="W6040" s="618"/>
      <c r="X6040" s="618"/>
      <c r="Y6040" s="618"/>
      <c r="Z6040" s="618"/>
      <c r="AC6040" s="619"/>
      <c r="AD6040" s="620"/>
      <c r="AJ6040" s="668"/>
      <c r="AO6040" s="612"/>
      <c r="AP6040" s="612"/>
      <c r="AY6040" s="623"/>
      <c r="BD6040" s="611"/>
      <c r="BG6040" s="624"/>
      <c r="BH6040" s="625"/>
      <c r="BI6040" s="672"/>
      <c r="BO6040" s="612"/>
      <c r="BY6040" s="669"/>
      <c r="CA6040" s="669"/>
    </row>
    <row r="6041" spans="3:79" s="610" customFormat="1">
      <c r="C6041" s="611"/>
      <c r="D6041" s="612"/>
      <c r="E6041" s="613"/>
      <c r="F6041" s="614"/>
      <c r="J6041" s="612"/>
      <c r="N6041" s="668"/>
      <c r="P6041" s="618"/>
      <c r="Q6041" s="618"/>
      <c r="R6041" s="618"/>
      <c r="S6041" s="618"/>
      <c r="T6041" s="618"/>
      <c r="U6041" s="618"/>
      <c r="V6041" s="618"/>
      <c r="W6041" s="618"/>
      <c r="X6041" s="618"/>
      <c r="Y6041" s="618"/>
      <c r="Z6041" s="618"/>
      <c r="AC6041" s="619"/>
      <c r="AD6041" s="620"/>
      <c r="AJ6041" s="668"/>
      <c r="AO6041" s="612"/>
      <c r="AP6041" s="612"/>
      <c r="AY6041" s="623"/>
      <c r="BD6041" s="611"/>
      <c r="BG6041" s="624"/>
      <c r="BH6041" s="625"/>
      <c r="BI6041" s="672"/>
      <c r="BO6041" s="612"/>
      <c r="BY6041" s="669"/>
      <c r="CA6041" s="669"/>
    </row>
    <row r="6042" spans="3:79" s="610" customFormat="1">
      <c r="C6042" s="611"/>
      <c r="D6042" s="612"/>
      <c r="E6042" s="613"/>
      <c r="F6042" s="614"/>
      <c r="J6042" s="612"/>
      <c r="N6042" s="668"/>
      <c r="P6042" s="618"/>
      <c r="Q6042" s="618"/>
      <c r="R6042" s="618"/>
      <c r="S6042" s="618"/>
      <c r="T6042" s="618"/>
      <c r="U6042" s="618"/>
      <c r="V6042" s="618"/>
      <c r="W6042" s="618"/>
      <c r="X6042" s="618"/>
      <c r="Y6042" s="618"/>
      <c r="Z6042" s="618"/>
      <c r="AC6042" s="619"/>
      <c r="AD6042" s="620"/>
      <c r="AJ6042" s="668"/>
      <c r="AO6042" s="612"/>
      <c r="AP6042" s="612"/>
      <c r="AY6042" s="623"/>
      <c r="BD6042" s="611"/>
      <c r="BG6042" s="624"/>
      <c r="BH6042" s="625"/>
      <c r="BI6042" s="672"/>
      <c r="BO6042" s="612"/>
      <c r="BY6042" s="669"/>
      <c r="CA6042" s="669"/>
    </row>
    <row r="6043" spans="3:79" s="610" customFormat="1">
      <c r="C6043" s="611"/>
      <c r="D6043" s="612"/>
      <c r="E6043" s="613"/>
      <c r="F6043" s="614"/>
      <c r="J6043" s="612"/>
      <c r="N6043" s="668"/>
      <c r="P6043" s="618"/>
      <c r="Q6043" s="618"/>
      <c r="R6043" s="618"/>
      <c r="S6043" s="618"/>
      <c r="T6043" s="618"/>
      <c r="U6043" s="618"/>
      <c r="V6043" s="618"/>
      <c r="W6043" s="618"/>
      <c r="X6043" s="618"/>
      <c r="Y6043" s="618"/>
      <c r="Z6043" s="618"/>
      <c r="AC6043" s="619"/>
      <c r="AD6043" s="620"/>
      <c r="AJ6043" s="668"/>
      <c r="AO6043" s="612"/>
      <c r="AP6043" s="612"/>
      <c r="AY6043" s="623"/>
      <c r="BD6043" s="611"/>
      <c r="BG6043" s="624"/>
      <c r="BH6043" s="625"/>
      <c r="BI6043" s="672"/>
      <c r="BO6043" s="612"/>
      <c r="BY6043" s="669"/>
      <c r="CA6043" s="669"/>
    </row>
    <row r="6044" spans="3:79" s="610" customFormat="1">
      <c r="C6044" s="611"/>
      <c r="D6044" s="612"/>
      <c r="E6044" s="613"/>
      <c r="F6044" s="614"/>
      <c r="J6044" s="612"/>
      <c r="N6044" s="668"/>
      <c r="P6044" s="618"/>
      <c r="Q6044" s="618"/>
      <c r="R6044" s="618"/>
      <c r="S6044" s="618"/>
      <c r="T6044" s="618"/>
      <c r="U6044" s="618"/>
      <c r="V6044" s="618"/>
      <c r="W6044" s="618"/>
      <c r="X6044" s="618"/>
      <c r="Y6044" s="618"/>
      <c r="Z6044" s="618"/>
      <c r="AC6044" s="619"/>
      <c r="AD6044" s="620"/>
      <c r="AJ6044" s="668"/>
      <c r="AO6044" s="612"/>
      <c r="AP6044" s="612"/>
      <c r="AY6044" s="623"/>
      <c r="BD6044" s="611"/>
      <c r="BG6044" s="624"/>
      <c r="BH6044" s="625"/>
      <c r="BI6044" s="672"/>
      <c r="BO6044" s="612"/>
      <c r="BY6044" s="669"/>
      <c r="CA6044" s="669"/>
    </row>
    <row r="6045" spans="3:79" s="610" customFormat="1">
      <c r="C6045" s="611"/>
      <c r="D6045" s="612"/>
      <c r="E6045" s="613"/>
      <c r="F6045" s="614"/>
      <c r="J6045" s="612"/>
      <c r="N6045" s="668"/>
      <c r="P6045" s="618"/>
      <c r="Q6045" s="618"/>
      <c r="R6045" s="618"/>
      <c r="S6045" s="618"/>
      <c r="T6045" s="618"/>
      <c r="U6045" s="618"/>
      <c r="V6045" s="618"/>
      <c r="W6045" s="618"/>
      <c r="X6045" s="618"/>
      <c r="Y6045" s="618"/>
      <c r="Z6045" s="618"/>
      <c r="AC6045" s="619"/>
      <c r="AD6045" s="620"/>
      <c r="AJ6045" s="668"/>
      <c r="AO6045" s="612"/>
      <c r="AP6045" s="612"/>
      <c r="AY6045" s="623"/>
      <c r="BD6045" s="611"/>
      <c r="BG6045" s="624"/>
      <c r="BH6045" s="625"/>
      <c r="BI6045" s="672"/>
      <c r="BO6045" s="612"/>
      <c r="BY6045" s="669"/>
      <c r="CA6045" s="669"/>
    </row>
    <row r="6046" spans="3:79" s="610" customFormat="1">
      <c r="C6046" s="611"/>
      <c r="D6046" s="612"/>
      <c r="E6046" s="613"/>
      <c r="F6046" s="614"/>
      <c r="J6046" s="612"/>
      <c r="N6046" s="668"/>
      <c r="P6046" s="618"/>
      <c r="Q6046" s="618"/>
      <c r="R6046" s="618"/>
      <c r="S6046" s="618"/>
      <c r="T6046" s="618"/>
      <c r="U6046" s="618"/>
      <c r="V6046" s="618"/>
      <c r="W6046" s="618"/>
      <c r="X6046" s="618"/>
      <c r="Y6046" s="618"/>
      <c r="Z6046" s="618"/>
      <c r="AC6046" s="619"/>
      <c r="AD6046" s="620"/>
      <c r="AJ6046" s="668"/>
      <c r="AO6046" s="612"/>
      <c r="AP6046" s="612"/>
      <c r="AY6046" s="623"/>
      <c r="BD6046" s="611"/>
      <c r="BG6046" s="624"/>
      <c r="BH6046" s="625"/>
      <c r="BI6046" s="672"/>
      <c r="BO6046" s="612"/>
      <c r="BY6046" s="669"/>
      <c r="CA6046" s="669"/>
    </row>
    <row r="6047" spans="3:79" s="610" customFormat="1">
      <c r="C6047" s="611"/>
      <c r="D6047" s="612"/>
      <c r="E6047" s="613"/>
      <c r="F6047" s="614"/>
      <c r="J6047" s="612"/>
      <c r="N6047" s="668"/>
      <c r="P6047" s="618"/>
      <c r="Q6047" s="618"/>
      <c r="R6047" s="618"/>
      <c r="S6047" s="618"/>
      <c r="T6047" s="618"/>
      <c r="U6047" s="618"/>
      <c r="V6047" s="618"/>
      <c r="W6047" s="618"/>
      <c r="X6047" s="618"/>
      <c r="Y6047" s="618"/>
      <c r="Z6047" s="618"/>
      <c r="AC6047" s="619"/>
      <c r="AD6047" s="620"/>
      <c r="AJ6047" s="668"/>
      <c r="AO6047" s="612"/>
      <c r="AP6047" s="612"/>
      <c r="AY6047" s="623"/>
      <c r="BD6047" s="611"/>
      <c r="BG6047" s="624"/>
      <c r="BH6047" s="625"/>
      <c r="BI6047" s="672"/>
      <c r="BO6047" s="612"/>
      <c r="BY6047" s="669"/>
      <c r="CA6047" s="669"/>
    </row>
    <row r="6048" spans="3:79" s="610" customFormat="1">
      <c r="C6048" s="611"/>
      <c r="D6048" s="612"/>
      <c r="E6048" s="613"/>
      <c r="F6048" s="614"/>
      <c r="J6048" s="612"/>
      <c r="N6048" s="668"/>
      <c r="P6048" s="618"/>
      <c r="Q6048" s="618"/>
      <c r="R6048" s="618"/>
      <c r="S6048" s="618"/>
      <c r="T6048" s="618"/>
      <c r="U6048" s="618"/>
      <c r="V6048" s="618"/>
      <c r="W6048" s="618"/>
      <c r="X6048" s="618"/>
      <c r="Y6048" s="618"/>
      <c r="Z6048" s="618"/>
      <c r="AC6048" s="619"/>
      <c r="AD6048" s="620"/>
      <c r="AJ6048" s="668"/>
      <c r="AO6048" s="612"/>
      <c r="AP6048" s="612"/>
      <c r="AY6048" s="623"/>
      <c r="BD6048" s="611"/>
      <c r="BG6048" s="624"/>
      <c r="BH6048" s="625"/>
      <c r="BI6048" s="672"/>
      <c r="BO6048" s="612"/>
      <c r="BY6048" s="669"/>
      <c r="CA6048" s="669"/>
    </row>
    <row r="6049" spans="3:79" s="610" customFormat="1">
      <c r="C6049" s="611"/>
      <c r="D6049" s="612"/>
      <c r="E6049" s="613"/>
      <c r="F6049" s="614"/>
      <c r="J6049" s="612"/>
      <c r="N6049" s="668"/>
      <c r="P6049" s="618"/>
      <c r="Q6049" s="618"/>
      <c r="R6049" s="618"/>
      <c r="S6049" s="618"/>
      <c r="T6049" s="618"/>
      <c r="U6049" s="618"/>
      <c r="V6049" s="618"/>
      <c r="W6049" s="618"/>
      <c r="X6049" s="618"/>
      <c r="Y6049" s="618"/>
      <c r="Z6049" s="618"/>
      <c r="AC6049" s="619"/>
      <c r="AD6049" s="620"/>
      <c r="AJ6049" s="668"/>
      <c r="AO6049" s="612"/>
      <c r="AP6049" s="612"/>
      <c r="AY6049" s="623"/>
      <c r="BD6049" s="611"/>
      <c r="BG6049" s="624"/>
      <c r="BH6049" s="625"/>
      <c r="BI6049" s="672"/>
      <c r="BO6049" s="612"/>
      <c r="BY6049" s="669"/>
      <c r="CA6049" s="669"/>
    </row>
    <row r="6050" spans="3:79" s="610" customFormat="1">
      <c r="C6050" s="611"/>
      <c r="D6050" s="612"/>
      <c r="E6050" s="613"/>
      <c r="F6050" s="614"/>
      <c r="J6050" s="612"/>
      <c r="N6050" s="668"/>
      <c r="P6050" s="618"/>
      <c r="Q6050" s="618"/>
      <c r="R6050" s="618"/>
      <c r="S6050" s="618"/>
      <c r="T6050" s="618"/>
      <c r="U6050" s="618"/>
      <c r="V6050" s="618"/>
      <c r="W6050" s="618"/>
      <c r="X6050" s="618"/>
      <c r="Y6050" s="618"/>
      <c r="Z6050" s="618"/>
      <c r="AC6050" s="619"/>
      <c r="AD6050" s="620"/>
      <c r="AJ6050" s="668"/>
      <c r="AO6050" s="612"/>
      <c r="AP6050" s="612"/>
      <c r="AY6050" s="623"/>
      <c r="BD6050" s="611"/>
      <c r="BG6050" s="624"/>
      <c r="BH6050" s="625"/>
      <c r="BI6050" s="672"/>
      <c r="BO6050" s="612"/>
      <c r="BY6050" s="669"/>
      <c r="CA6050" s="669"/>
    </row>
    <row r="6051" spans="3:79" s="610" customFormat="1">
      <c r="C6051" s="611"/>
      <c r="D6051" s="612"/>
      <c r="E6051" s="613"/>
      <c r="F6051" s="614"/>
      <c r="J6051" s="612"/>
      <c r="N6051" s="668"/>
      <c r="P6051" s="618"/>
      <c r="Q6051" s="618"/>
      <c r="R6051" s="618"/>
      <c r="S6051" s="618"/>
      <c r="T6051" s="618"/>
      <c r="U6051" s="618"/>
      <c r="V6051" s="618"/>
      <c r="W6051" s="618"/>
      <c r="X6051" s="618"/>
      <c r="Y6051" s="618"/>
      <c r="Z6051" s="618"/>
      <c r="AC6051" s="619"/>
      <c r="AD6051" s="620"/>
      <c r="AJ6051" s="668"/>
      <c r="AO6051" s="612"/>
      <c r="AP6051" s="612"/>
      <c r="AY6051" s="623"/>
      <c r="BD6051" s="611"/>
      <c r="BG6051" s="624"/>
      <c r="BH6051" s="625"/>
      <c r="BI6051" s="672"/>
      <c r="BO6051" s="612"/>
      <c r="BY6051" s="669"/>
      <c r="CA6051" s="669"/>
    </row>
    <row r="6052" spans="3:79" s="610" customFormat="1">
      <c r="C6052" s="611"/>
      <c r="D6052" s="612"/>
      <c r="E6052" s="613"/>
      <c r="F6052" s="614"/>
      <c r="J6052" s="612"/>
      <c r="N6052" s="668"/>
      <c r="P6052" s="618"/>
      <c r="Q6052" s="618"/>
      <c r="R6052" s="618"/>
      <c r="S6052" s="618"/>
      <c r="T6052" s="618"/>
      <c r="U6052" s="618"/>
      <c r="V6052" s="618"/>
      <c r="W6052" s="618"/>
      <c r="X6052" s="618"/>
      <c r="Y6052" s="618"/>
      <c r="Z6052" s="618"/>
      <c r="AC6052" s="619"/>
      <c r="AD6052" s="620"/>
      <c r="AJ6052" s="668"/>
      <c r="AO6052" s="612"/>
      <c r="AP6052" s="612"/>
      <c r="AY6052" s="623"/>
      <c r="BD6052" s="611"/>
      <c r="BG6052" s="624"/>
      <c r="BH6052" s="625"/>
      <c r="BI6052" s="672"/>
      <c r="BO6052" s="612"/>
      <c r="BY6052" s="669"/>
      <c r="CA6052" s="669"/>
    </row>
    <row r="6053" spans="3:79" s="610" customFormat="1">
      <c r="C6053" s="611"/>
      <c r="D6053" s="612"/>
      <c r="E6053" s="613"/>
      <c r="F6053" s="614"/>
      <c r="J6053" s="612"/>
      <c r="N6053" s="668"/>
      <c r="P6053" s="618"/>
      <c r="Q6053" s="618"/>
      <c r="R6053" s="618"/>
      <c r="S6053" s="618"/>
      <c r="T6053" s="618"/>
      <c r="U6053" s="618"/>
      <c r="V6053" s="618"/>
      <c r="W6053" s="618"/>
      <c r="X6053" s="618"/>
      <c r="Y6053" s="618"/>
      <c r="Z6053" s="618"/>
      <c r="AC6053" s="619"/>
      <c r="AD6053" s="620"/>
      <c r="AJ6053" s="668"/>
      <c r="AO6053" s="612"/>
      <c r="AP6053" s="612"/>
      <c r="AY6053" s="623"/>
      <c r="BD6053" s="611"/>
      <c r="BG6053" s="624"/>
      <c r="BH6053" s="625"/>
      <c r="BI6053" s="672"/>
      <c r="BO6053" s="612"/>
      <c r="BY6053" s="669"/>
      <c r="CA6053" s="669"/>
    </row>
    <row r="6054" spans="3:79" s="610" customFormat="1">
      <c r="C6054" s="611"/>
      <c r="D6054" s="612"/>
      <c r="E6054" s="613"/>
      <c r="F6054" s="614"/>
      <c r="J6054" s="612"/>
      <c r="N6054" s="668"/>
      <c r="P6054" s="618"/>
      <c r="Q6054" s="618"/>
      <c r="R6054" s="618"/>
      <c r="S6054" s="618"/>
      <c r="T6054" s="618"/>
      <c r="U6054" s="618"/>
      <c r="V6054" s="618"/>
      <c r="W6054" s="618"/>
      <c r="X6054" s="618"/>
      <c r="Y6054" s="618"/>
      <c r="Z6054" s="618"/>
      <c r="AC6054" s="619"/>
      <c r="AD6054" s="620"/>
      <c r="AJ6054" s="668"/>
      <c r="AO6054" s="612"/>
      <c r="AP6054" s="612"/>
      <c r="AY6054" s="623"/>
      <c r="BD6054" s="611"/>
      <c r="BG6054" s="624"/>
      <c r="BH6054" s="625"/>
      <c r="BI6054" s="672"/>
      <c r="BO6054" s="612"/>
      <c r="BY6054" s="669"/>
      <c r="CA6054" s="669"/>
    </row>
    <row r="6055" spans="3:79" s="610" customFormat="1">
      <c r="C6055" s="611"/>
      <c r="D6055" s="612"/>
      <c r="E6055" s="613"/>
      <c r="F6055" s="614"/>
      <c r="J6055" s="612"/>
      <c r="N6055" s="668"/>
      <c r="P6055" s="618"/>
      <c r="Q6055" s="618"/>
      <c r="R6055" s="618"/>
      <c r="S6055" s="618"/>
      <c r="T6055" s="618"/>
      <c r="U6055" s="618"/>
      <c r="V6055" s="618"/>
      <c r="W6055" s="618"/>
      <c r="X6055" s="618"/>
      <c r="Y6055" s="618"/>
      <c r="Z6055" s="618"/>
      <c r="AC6055" s="619"/>
      <c r="AD6055" s="620"/>
      <c r="AJ6055" s="668"/>
      <c r="AO6055" s="612"/>
      <c r="AP6055" s="612"/>
      <c r="AY6055" s="623"/>
      <c r="BD6055" s="611"/>
      <c r="BG6055" s="624"/>
      <c r="BH6055" s="625"/>
      <c r="BI6055" s="672"/>
      <c r="BO6055" s="612"/>
      <c r="BY6055" s="669"/>
      <c r="CA6055" s="669"/>
    </row>
    <row r="6056" spans="3:79" s="610" customFormat="1">
      <c r="C6056" s="611"/>
      <c r="D6056" s="612"/>
      <c r="E6056" s="613"/>
      <c r="F6056" s="614"/>
      <c r="J6056" s="612"/>
      <c r="N6056" s="668"/>
      <c r="P6056" s="618"/>
      <c r="Q6056" s="618"/>
      <c r="R6056" s="618"/>
      <c r="S6056" s="618"/>
      <c r="T6056" s="618"/>
      <c r="U6056" s="618"/>
      <c r="V6056" s="618"/>
      <c r="W6056" s="618"/>
      <c r="X6056" s="618"/>
      <c r="Y6056" s="618"/>
      <c r="Z6056" s="618"/>
      <c r="AC6056" s="619"/>
      <c r="AD6056" s="620"/>
      <c r="AJ6056" s="668"/>
      <c r="AO6056" s="612"/>
      <c r="AP6056" s="612"/>
      <c r="AY6056" s="623"/>
      <c r="BD6056" s="611"/>
      <c r="BG6056" s="624"/>
      <c r="BH6056" s="625"/>
      <c r="BI6056" s="672"/>
      <c r="BO6056" s="612"/>
      <c r="BY6056" s="669"/>
      <c r="CA6056" s="669"/>
    </row>
    <row r="6057" spans="3:79" s="610" customFormat="1">
      <c r="C6057" s="611"/>
      <c r="D6057" s="612"/>
      <c r="E6057" s="613"/>
      <c r="F6057" s="614"/>
      <c r="J6057" s="612"/>
      <c r="N6057" s="668"/>
      <c r="P6057" s="618"/>
      <c r="Q6057" s="618"/>
      <c r="R6057" s="618"/>
      <c r="S6057" s="618"/>
      <c r="T6057" s="618"/>
      <c r="U6057" s="618"/>
      <c r="V6057" s="618"/>
      <c r="W6057" s="618"/>
      <c r="X6057" s="618"/>
      <c r="Y6057" s="618"/>
      <c r="Z6057" s="618"/>
      <c r="AC6057" s="619"/>
      <c r="AD6057" s="620"/>
      <c r="AJ6057" s="668"/>
      <c r="AO6057" s="612"/>
      <c r="AP6057" s="612"/>
      <c r="AY6057" s="623"/>
      <c r="BD6057" s="611"/>
      <c r="BG6057" s="624"/>
      <c r="BH6057" s="625"/>
      <c r="BI6057" s="672"/>
      <c r="BO6057" s="612"/>
      <c r="BY6057" s="669"/>
      <c r="CA6057" s="669"/>
    </row>
    <row r="6058" spans="3:79" s="610" customFormat="1">
      <c r="C6058" s="611"/>
      <c r="D6058" s="612"/>
      <c r="E6058" s="613"/>
      <c r="F6058" s="614"/>
      <c r="J6058" s="612"/>
      <c r="N6058" s="668"/>
      <c r="P6058" s="618"/>
      <c r="Q6058" s="618"/>
      <c r="R6058" s="618"/>
      <c r="S6058" s="618"/>
      <c r="T6058" s="618"/>
      <c r="U6058" s="618"/>
      <c r="V6058" s="618"/>
      <c r="W6058" s="618"/>
      <c r="X6058" s="618"/>
      <c r="Y6058" s="618"/>
      <c r="Z6058" s="618"/>
      <c r="AC6058" s="619"/>
      <c r="AD6058" s="620"/>
      <c r="AJ6058" s="668"/>
      <c r="AO6058" s="612"/>
      <c r="AP6058" s="612"/>
      <c r="AY6058" s="623"/>
      <c r="BD6058" s="611"/>
      <c r="BG6058" s="624"/>
      <c r="BH6058" s="625"/>
      <c r="BI6058" s="672"/>
      <c r="BO6058" s="612"/>
      <c r="BY6058" s="669"/>
      <c r="CA6058" s="669"/>
    </row>
    <row r="6059" spans="3:79" s="610" customFormat="1">
      <c r="C6059" s="611"/>
      <c r="D6059" s="612"/>
      <c r="E6059" s="613"/>
      <c r="F6059" s="614"/>
      <c r="J6059" s="612"/>
      <c r="N6059" s="668"/>
      <c r="P6059" s="618"/>
      <c r="Q6059" s="618"/>
      <c r="R6059" s="618"/>
      <c r="S6059" s="618"/>
      <c r="T6059" s="618"/>
      <c r="U6059" s="618"/>
      <c r="V6059" s="618"/>
      <c r="W6059" s="618"/>
      <c r="X6059" s="618"/>
      <c r="Y6059" s="618"/>
      <c r="Z6059" s="618"/>
      <c r="AC6059" s="619"/>
      <c r="AD6059" s="620"/>
      <c r="AJ6059" s="668"/>
      <c r="AO6059" s="612"/>
      <c r="AP6059" s="612"/>
      <c r="AY6059" s="623"/>
      <c r="BD6059" s="611"/>
      <c r="BG6059" s="624"/>
      <c r="BH6059" s="625"/>
      <c r="BI6059" s="672"/>
      <c r="BO6059" s="612"/>
      <c r="BY6059" s="669"/>
      <c r="CA6059" s="669"/>
    </row>
    <row r="6060" spans="3:79" s="610" customFormat="1">
      <c r="C6060" s="611"/>
      <c r="D6060" s="612"/>
      <c r="E6060" s="613"/>
      <c r="F6060" s="614"/>
      <c r="J6060" s="612"/>
      <c r="N6060" s="668"/>
      <c r="P6060" s="618"/>
      <c r="Q6060" s="618"/>
      <c r="R6060" s="618"/>
      <c r="S6060" s="618"/>
      <c r="T6060" s="618"/>
      <c r="U6060" s="618"/>
      <c r="V6060" s="618"/>
      <c r="W6060" s="618"/>
      <c r="X6060" s="618"/>
      <c r="Y6060" s="618"/>
      <c r="Z6060" s="618"/>
      <c r="AC6060" s="619"/>
      <c r="AD6060" s="620"/>
      <c r="AJ6060" s="668"/>
      <c r="AO6060" s="612"/>
      <c r="AP6060" s="612"/>
      <c r="AY6060" s="623"/>
      <c r="BD6060" s="611"/>
      <c r="BG6060" s="624"/>
      <c r="BH6060" s="625"/>
      <c r="BI6060" s="672"/>
      <c r="BO6060" s="612"/>
      <c r="BY6060" s="669"/>
      <c r="CA6060" s="669"/>
    </row>
    <row r="6061" spans="3:79" s="610" customFormat="1">
      <c r="C6061" s="611"/>
      <c r="D6061" s="612"/>
      <c r="E6061" s="613"/>
      <c r="F6061" s="614"/>
      <c r="J6061" s="612"/>
      <c r="N6061" s="668"/>
      <c r="P6061" s="618"/>
      <c r="Q6061" s="618"/>
      <c r="R6061" s="618"/>
      <c r="S6061" s="618"/>
      <c r="T6061" s="618"/>
      <c r="U6061" s="618"/>
      <c r="V6061" s="618"/>
      <c r="W6061" s="618"/>
      <c r="X6061" s="618"/>
      <c r="Y6061" s="618"/>
      <c r="Z6061" s="618"/>
      <c r="AC6061" s="619"/>
      <c r="AD6061" s="620"/>
      <c r="AJ6061" s="668"/>
      <c r="AO6061" s="612"/>
      <c r="AP6061" s="612"/>
      <c r="AY6061" s="623"/>
      <c r="BD6061" s="611"/>
      <c r="BG6061" s="624"/>
      <c r="BH6061" s="625"/>
      <c r="BI6061" s="672"/>
      <c r="BO6061" s="612"/>
      <c r="BY6061" s="669"/>
      <c r="CA6061" s="669"/>
    </row>
    <row r="6062" spans="3:79" s="610" customFormat="1">
      <c r="C6062" s="611"/>
      <c r="D6062" s="612"/>
      <c r="E6062" s="613"/>
      <c r="F6062" s="614"/>
      <c r="J6062" s="612"/>
      <c r="N6062" s="668"/>
      <c r="P6062" s="618"/>
      <c r="Q6062" s="618"/>
      <c r="R6062" s="618"/>
      <c r="S6062" s="618"/>
      <c r="T6062" s="618"/>
      <c r="U6062" s="618"/>
      <c r="V6062" s="618"/>
      <c r="W6062" s="618"/>
      <c r="X6062" s="618"/>
      <c r="Y6062" s="618"/>
      <c r="Z6062" s="618"/>
      <c r="AC6062" s="619"/>
      <c r="AD6062" s="620"/>
      <c r="AJ6062" s="668"/>
      <c r="AO6062" s="612"/>
      <c r="AP6062" s="612"/>
      <c r="AY6062" s="623"/>
      <c r="BD6062" s="611"/>
      <c r="BG6062" s="624"/>
      <c r="BH6062" s="625"/>
      <c r="BI6062" s="672"/>
      <c r="BO6062" s="612"/>
      <c r="BY6062" s="669"/>
      <c r="CA6062" s="669"/>
    </row>
    <row r="6063" spans="3:79" s="610" customFormat="1">
      <c r="C6063" s="611"/>
      <c r="D6063" s="612"/>
      <c r="E6063" s="613"/>
      <c r="F6063" s="614"/>
      <c r="J6063" s="612"/>
      <c r="N6063" s="668"/>
      <c r="P6063" s="618"/>
      <c r="Q6063" s="618"/>
      <c r="R6063" s="618"/>
      <c r="S6063" s="618"/>
      <c r="T6063" s="618"/>
      <c r="U6063" s="618"/>
      <c r="V6063" s="618"/>
      <c r="W6063" s="618"/>
      <c r="X6063" s="618"/>
      <c r="Y6063" s="618"/>
      <c r="Z6063" s="618"/>
      <c r="AC6063" s="619"/>
      <c r="AD6063" s="620"/>
      <c r="AJ6063" s="668"/>
      <c r="AO6063" s="612"/>
      <c r="AP6063" s="612"/>
      <c r="AY6063" s="623"/>
      <c r="BD6063" s="611"/>
      <c r="BG6063" s="624"/>
      <c r="BH6063" s="625"/>
      <c r="BI6063" s="672"/>
      <c r="BO6063" s="612"/>
      <c r="BY6063" s="669"/>
      <c r="CA6063" s="669"/>
    </row>
    <row r="6064" spans="3:79" s="610" customFormat="1">
      <c r="C6064" s="611"/>
      <c r="D6064" s="612"/>
      <c r="E6064" s="613"/>
      <c r="F6064" s="614"/>
      <c r="J6064" s="612"/>
      <c r="N6064" s="668"/>
      <c r="P6064" s="618"/>
      <c r="Q6064" s="618"/>
      <c r="R6064" s="618"/>
      <c r="S6064" s="618"/>
      <c r="T6064" s="618"/>
      <c r="U6064" s="618"/>
      <c r="V6064" s="618"/>
      <c r="W6064" s="618"/>
      <c r="X6064" s="618"/>
      <c r="Y6064" s="618"/>
      <c r="Z6064" s="618"/>
      <c r="AC6064" s="619"/>
      <c r="AD6064" s="620"/>
      <c r="AJ6064" s="668"/>
      <c r="AO6064" s="612"/>
      <c r="AP6064" s="612"/>
      <c r="AY6064" s="623"/>
      <c r="BD6064" s="611"/>
      <c r="BG6064" s="624"/>
      <c r="BH6064" s="625"/>
      <c r="BI6064" s="672"/>
      <c r="BO6064" s="612"/>
      <c r="BY6064" s="669"/>
      <c r="CA6064" s="669"/>
    </row>
    <row r="6065" spans="3:79" s="610" customFormat="1">
      <c r="C6065" s="611"/>
      <c r="D6065" s="612"/>
      <c r="E6065" s="613"/>
      <c r="F6065" s="614"/>
      <c r="J6065" s="612"/>
      <c r="N6065" s="668"/>
      <c r="P6065" s="618"/>
      <c r="Q6065" s="618"/>
      <c r="R6065" s="618"/>
      <c r="S6065" s="618"/>
      <c r="T6065" s="618"/>
      <c r="U6065" s="618"/>
      <c r="V6065" s="618"/>
      <c r="W6065" s="618"/>
      <c r="X6065" s="618"/>
      <c r="Y6065" s="618"/>
      <c r="Z6065" s="618"/>
      <c r="AC6065" s="619"/>
      <c r="AD6065" s="620"/>
      <c r="AJ6065" s="668"/>
      <c r="AO6065" s="612"/>
      <c r="AP6065" s="612"/>
      <c r="AY6065" s="623"/>
      <c r="BD6065" s="611"/>
      <c r="BG6065" s="624"/>
      <c r="BH6065" s="625"/>
      <c r="BI6065" s="672"/>
      <c r="BO6065" s="612"/>
      <c r="BY6065" s="669"/>
      <c r="CA6065" s="669"/>
    </row>
    <row r="6066" spans="3:79" s="610" customFormat="1">
      <c r="C6066" s="611"/>
      <c r="D6066" s="612"/>
      <c r="E6066" s="613"/>
      <c r="F6066" s="614"/>
      <c r="J6066" s="612"/>
      <c r="N6066" s="668"/>
      <c r="P6066" s="618"/>
      <c r="Q6066" s="618"/>
      <c r="R6066" s="618"/>
      <c r="S6066" s="618"/>
      <c r="T6066" s="618"/>
      <c r="U6066" s="618"/>
      <c r="V6066" s="618"/>
      <c r="W6066" s="618"/>
      <c r="X6066" s="618"/>
      <c r="Y6066" s="618"/>
      <c r="Z6066" s="618"/>
      <c r="AC6066" s="619"/>
      <c r="AD6066" s="620"/>
      <c r="AJ6066" s="668"/>
      <c r="AO6066" s="612"/>
      <c r="AP6066" s="612"/>
      <c r="AY6066" s="623"/>
      <c r="BD6066" s="611"/>
      <c r="BG6066" s="624"/>
      <c r="BH6066" s="625"/>
      <c r="BI6066" s="672"/>
      <c r="BO6066" s="612"/>
      <c r="BY6066" s="669"/>
      <c r="CA6066" s="669"/>
    </row>
    <row r="6067" spans="3:79" s="610" customFormat="1">
      <c r="C6067" s="611"/>
      <c r="D6067" s="612"/>
      <c r="E6067" s="613"/>
      <c r="F6067" s="614"/>
      <c r="J6067" s="612"/>
      <c r="N6067" s="668"/>
      <c r="P6067" s="618"/>
      <c r="Q6067" s="618"/>
      <c r="R6067" s="618"/>
      <c r="S6067" s="618"/>
      <c r="T6067" s="618"/>
      <c r="U6067" s="618"/>
      <c r="V6067" s="618"/>
      <c r="W6067" s="618"/>
      <c r="X6067" s="618"/>
      <c r="Y6067" s="618"/>
      <c r="Z6067" s="618"/>
      <c r="AC6067" s="619"/>
      <c r="AD6067" s="620"/>
      <c r="AJ6067" s="668"/>
      <c r="AO6067" s="612"/>
      <c r="AP6067" s="612"/>
      <c r="AY6067" s="623"/>
      <c r="BD6067" s="611"/>
      <c r="BG6067" s="624"/>
      <c r="BH6067" s="625"/>
      <c r="BI6067" s="672"/>
      <c r="BO6067" s="612"/>
      <c r="BY6067" s="669"/>
      <c r="CA6067" s="669"/>
    </row>
    <row r="6068" spans="3:79" s="610" customFormat="1">
      <c r="C6068" s="611"/>
      <c r="D6068" s="612"/>
      <c r="E6068" s="613"/>
      <c r="F6068" s="614"/>
      <c r="J6068" s="612"/>
      <c r="N6068" s="668"/>
      <c r="P6068" s="618"/>
      <c r="Q6068" s="618"/>
      <c r="R6068" s="618"/>
      <c r="S6068" s="618"/>
      <c r="T6068" s="618"/>
      <c r="U6068" s="618"/>
      <c r="V6068" s="618"/>
      <c r="W6068" s="618"/>
      <c r="X6068" s="618"/>
      <c r="Y6068" s="618"/>
      <c r="Z6068" s="618"/>
      <c r="AC6068" s="619"/>
      <c r="AD6068" s="620"/>
      <c r="AJ6068" s="668"/>
      <c r="AO6068" s="612"/>
      <c r="AP6068" s="612"/>
      <c r="AY6068" s="623"/>
      <c r="BD6068" s="611"/>
      <c r="BG6068" s="624"/>
      <c r="BH6068" s="625"/>
      <c r="BI6068" s="672"/>
      <c r="BO6068" s="612"/>
      <c r="BY6068" s="669"/>
      <c r="CA6068" s="669"/>
    </row>
    <row r="6069" spans="3:79" s="610" customFormat="1">
      <c r="C6069" s="611"/>
      <c r="D6069" s="612"/>
      <c r="E6069" s="613"/>
      <c r="F6069" s="614"/>
      <c r="J6069" s="612"/>
      <c r="N6069" s="668"/>
      <c r="P6069" s="618"/>
      <c r="Q6069" s="618"/>
      <c r="R6069" s="618"/>
      <c r="S6069" s="618"/>
      <c r="T6069" s="618"/>
      <c r="U6069" s="618"/>
      <c r="V6069" s="618"/>
      <c r="W6069" s="618"/>
      <c r="X6069" s="618"/>
      <c r="Y6069" s="618"/>
      <c r="Z6069" s="618"/>
      <c r="AC6069" s="619"/>
      <c r="AD6069" s="620"/>
      <c r="AJ6069" s="668"/>
      <c r="AO6069" s="612"/>
      <c r="AP6069" s="612"/>
      <c r="AY6069" s="623"/>
      <c r="BD6069" s="611"/>
      <c r="BG6069" s="624"/>
      <c r="BH6069" s="625"/>
      <c r="BI6069" s="672"/>
      <c r="BO6069" s="612"/>
      <c r="BY6069" s="669"/>
      <c r="CA6069" s="669"/>
    </row>
    <row r="6070" spans="3:79" s="610" customFormat="1">
      <c r="C6070" s="611"/>
      <c r="D6070" s="612"/>
      <c r="E6070" s="613"/>
      <c r="F6070" s="614"/>
      <c r="J6070" s="612"/>
      <c r="N6070" s="668"/>
      <c r="P6070" s="618"/>
      <c r="Q6070" s="618"/>
      <c r="R6070" s="618"/>
      <c r="S6070" s="618"/>
      <c r="T6070" s="618"/>
      <c r="U6070" s="618"/>
      <c r="V6070" s="618"/>
      <c r="W6070" s="618"/>
      <c r="X6070" s="618"/>
      <c r="Y6070" s="618"/>
      <c r="Z6070" s="618"/>
      <c r="AC6070" s="619"/>
      <c r="AD6070" s="620"/>
      <c r="AJ6070" s="668"/>
      <c r="AO6070" s="612"/>
      <c r="AP6070" s="612"/>
      <c r="AY6070" s="623"/>
      <c r="BD6070" s="611"/>
      <c r="BG6070" s="624"/>
      <c r="BH6070" s="625"/>
      <c r="BI6070" s="672"/>
      <c r="BO6070" s="612"/>
      <c r="BY6070" s="669"/>
      <c r="CA6070" s="669"/>
    </row>
    <row r="6071" spans="3:79" s="610" customFormat="1">
      <c r="C6071" s="611"/>
      <c r="D6071" s="612"/>
      <c r="E6071" s="613"/>
      <c r="F6071" s="614"/>
      <c r="J6071" s="612"/>
      <c r="N6071" s="668"/>
      <c r="P6071" s="618"/>
      <c r="Q6071" s="618"/>
      <c r="R6071" s="618"/>
      <c r="S6071" s="618"/>
      <c r="T6071" s="618"/>
      <c r="U6071" s="618"/>
      <c r="V6071" s="618"/>
      <c r="W6071" s="618"/>
      <c r="X6071" s="618"/>
      <c r="Y6071" s="618"/>
      <c r="Z6071" s="618"/>
      <c r="AC6071" s="619"/>
      <c r="AD6071" s="620"/>
      <c r="AJ6071" s="668"/>
      <c r="AO6071" s="612"/>
      <c r="AP6071" s="612"/>
      <c r="AY6071" s="623"/>
      <c r="BD6071" s="611"/>
      <c r="BG6071" s="624"/>
      <c r="BH6071" s="625"/>
      <c r="BI6071" s="672"/>
      <c r="BO6071" s="612"/>
      <c r="BY6071" s="669"/>
      <c r="CA6071" s="669"/>
    </row>
    <row r="6072" spans="3:79" s="610" customFormat="1">
      <c r="C6072" s="611"/>
      <c r="D6072" s="612"/>
      <c r="E6072" s="613"/>
      <c r="F6072" s="614"/>
      <c r="J6072" s="612"/>
      <c r="N6072" s="668"/>
      <c r="P6072" s="618"/>
      <c r="Q6072" s="618"/>
      <c r="R6072" s="618"/>
      <c r="S6072" s="618"/>
      <c r="T6072" s="618"/>
      <c r="U6072" s="618"/>
      <c r="V6072" s="618"/>
      <c r="W6072" s="618"/>
      <c r="X6072" s="618"/>
      <c r="Y6072" s="618"/>
      <c r="Z6072" s="618"/>
      <c r="AC6072" s="619"/>
      <c r="AD6072" s="620"/>
      <c r="AJ6072" s="668"/>
      <c r="AO6072" s="612"/>
      <c r="AP6072" s="612"/>
      <c r="AY6072" s="623"/>
      <c r="BD6072" s="611"/>
      <c r="BG6072" s="624"/>
      <c r="BH6072" s="625"/>
      <c r="BI6072" s="672"/>
      <c r="BO6072" s="612"/>
      <c r="BY6072" s="669"/>
      <c r="CA6072" s="669"/>
    </row>
    <row r="6073" spans="3:79" s="610" customFormat="1">
      <c r="C6073" s="611"/>
      <c r="D6073" s="612"/>
      <c r="E6073" s="613"/>
      <c r="F6073" s="614"/>
      <c r="J6073" s="612"/>
      <c r="N6073" s="668"/>
      <c r="P6073" s="618"/>
      <c r="Q6073" s="618"/>
      <c r="R6073" s="618"/>
      <c r="S6073" s="618"/>
      <c r="T6073" s="618"/>
      <c r="U6073" s="618"/>
      <c r="V6073" s="618"/>
      <c r="W6073" s="618"/>
      <c r="X6073" s="618"/>
      <c r="Y6073" s="618"/>
      <c r="Z6073" s="618"/>
      <c r="AC6073" s="619"/>
      <c r="AD6073" s="620"/>
      <c r="AJ6073" s="668"/>
      <c r="AO6073" s="612"/>
      <c r="AP6073" s="612"/>
      <c r="AY6073" s="623"/>
      <c r="BD6073" s="611"/>
      <c r="BG6073" s="624"/>
      <c r="BH6073" s="625"/>
      <c r="BI6073" s="672"/>
      <c r="BO6073" s="612"/>
      <c r="BY6073" s="669"/>
      <c r="CA6073" s="669"/>
    </row>
    <row r="6074" spans="3:79" s="610" customFormat="1">
      <c r="C6074" s="611"/>
      <c r="D6074" s="612"/>
      <c r="E6074" s="613"/>
      <c r="F6074" s="614"/>
      <c r="J6074" s="612"/>
      <c r="N6074" s="668"/>
      <c r="P6074" s="618"/>
      <c r="Q6074" s="618"/>
      <c r="R6074" s="618"/>
      <c r="S6074" s="618"/>
      <c r="T6074" s="618"/>
      <c r="U6074" s="618"/>
      <c r="V6074" s="618"/>
      <c r="W6074" s="618"/>
      <c r="X6074" s="618"/>
      <c r="Y6074" s="618"/>
      <c r="Z6074" s="618"/>
      <c r="AC6074" s="619"/>
      <c r="AD6074" s="620"/>
      <c r="AJ6074" s="668"/>
      <c r="AO6074" s="612"/>
      <c r="AP6074" s="612"/>
      <c r="AY6074" s="623"/>
      <c r="BD6074" s="611"/>
      <c r="BG6074" s="624"/>
      <c r="BH6074" s="625"/>
      <c r="BI6074" s="672"/>
      <c r="BO6074" s="612"/>
      <c r="BY6074" s="669"/>
      <c r="CA6074" s="669"/>
    </row>
    <row r="6075" spans="3:79" s="610" customFormat="1">
      <c r="C6075" s="611"/>
      <c r="D6075" s="612"/>
      <c r="E6075" s="613"/>
      <c r="F6075" s="614"/>
      <c r="J6075" s="612"/>
      <c r="N6075" s="668"/>
      <c r="P6075" s="618"/>
      <c r="Q6075" s="618"/>
      <c r="R6075" s="618"/>
      <c r="S6075" s="618"/>
      <c r="T6075" s="618"/>
      <c r="U6075" s="618"/>
      <c r="V6075" s="618"/>
      <c r="W6075" s="618"/>
      <c r="X6075" s="618"/>
      <c r="Y6075" s="618"/>
      <c r="Z6075" s="618"/>
      <c r="AC6075" s="619"/>
      <c r="AD6075" s="620"/>
      <c r="AJ6075" s="668"/>
      <c r="AO6075" s="612"/>
      <c r="AP6075" s="612"/>
      <c r="AY6075" s="623"/>
      <c r="BD6075" s="611"/>
      <c r="BG6075" s="624"/>
      <c r="BH6075" s="625"/>
      <c r="BI6075" s="672"/>
      <c r="BO6075" s="612"/>
      <c r="BY6075" s="669"/>
      <c r="CA6075" s="669"/>
    </row>
    <row r="6076" spans="3:79" s="610" customFormat="1">
      <c r="C6076" s="611"/>
      <c r="D6076" s="612"/>
      <c r="E6076" s="613"/>
      <c r="F6076" s="614"/>
      <c r="J6076" s="612"/>
      <c r="N6076" s="668"/>
      <c r="P6076" s="618"/>
      <c r="Q6076" s="618"/>
      <c r="R6076" s="618"/>
      <c r="S6076" s="618"/>
      <c r="T6076" s="618"/>
      <c r="U6076" s="618"/>
      <c r="V6076" s="618"/>
      <c r="W6076" s="618"/>
      <c r="X6076" s="618"/>
      <c r="Y6076" s="618"/>
      <c r="Z6076" s="618"/>
      <c r="AC6076" s="619"/>
      <c r="AD6076" s="620"/>
      <c r="AJ6076" s="668"/>
      <c r="AO6076" s="612"/>
      <c r="AP6076" s="612"/>
      <c r="AY6076" s="623"/>
      <c r="BD6076" s="611"/>
      <c r="BG6076" s="624"/>
      <c r="BH6076" s="625"/>
      <c r="BI6076" s="672"/>
      <c r="BO6076" s="612"/>
      <c r="BY6076" s="669"/>
      <c r="CA6076" s="669"/>
    </row>
    <row r="6077" spans="3:79" s="610" customFormat="1">
      <c r="C6077" s="611"/>
      <c r="D6077" s="612"/>
      <c r="E6077" s="613"/>
      <c r="F6077" s="614"/>
      <c r="J6077" s="612"/>
      <c r="N6077" s="668"/>
      <c r="P6077" s="618"/>
      <c r="Q6077" s="618"/>
      <c r="R6077" s="618"/>
      <c r="S6077" s="618"/>
      <c r="T6077" s="618"/>
      <c r="U6077" s="618"/>
      <c r="V6077" s="618"/>
      <c r="W6077" s="618"/>
      <c r="X6077" s="618"/>
      <c r="Y6077" s="618"/>
      <c r="Z6077" s="618"/>
      <c r="AC6077" s="619"/>
      <c r="AD6077" s="620"/>
      <c r="AJ6077" s="668"/>
      <c r="AO6077" s="612"/>
      <c r="AP6077" s="612"/>
      <c r="AY6077" s="623"/>
      <c r="BD6077" s="611"/>
      <c r="BG6077" s="624"/>
      <c r="BH6077" s="625"/>
      <c r="BI6077" s="672"/>
      <c r="BO6077" s="612"/>
      <c r="BY6077" s="669"/>
      <c r="CA6077" s="669"/>
    </row>
    <row r="6078" spans="3:79" s="610" customFormat="1">
      <c r="C6078" s="611"/>
      <c r="D6078" s="612"/>
      <c r="E6078" s="613"/>
      <c r="F6078" s="614"/>
      <c r="J6078" s="612"/>
      <c r="N6078" s="668"/>
      <c r="P6078" s="618"/>
      <c r="Q6078" s="618"/>
      <c r="R6078" s="618"/>
      <c r="S6078" s="618"/>
      <c r="T6078" s="618"/>
      <c r="U6078" s="618"/>
      <c r="V6078" s="618"/>
      <c r="W6078" s="618"/>
      <c r="X6078" s="618"/>
      <c r="Y6078" s="618"/>
      <c r="Z6078" s="618"/>
      <c r="AC6078" s="619"/>
      <c r="AD6078" s="620"/>
      <c r="AJ6078" s="668"/>
      <c r="AO6078" s="612"/>
      <c r="AP6078" s="612"/>
      <c r="AY6078" s="623"/>
      <c r="BD6078" s="611"/>
      <c r="BG6078" s="624"/>
      <c r="BH6078" s="625"/>
      <c r="BI6078" s="672"/>
      <c r="BO6078" s="612"/>
      <c r="BY6078" s="669"/>
      <c r="CA6078" s="669"/>
    </row>
    <row r="6079" spans="3:79" s="610" customFormat="1">
      <c r="C6079" s="611"/>
      <c r="D6079" s="612"/>
      <c r="E6079" s="613"/>
      <c r="F6079" s="614"/>
      <c r="J6079" s="612"/>
      <c r="N6079" s="668"/>
      <c r="P6079" s="618"/>
      <c r="Q6079" s="618"/>
      <c r="R6079" s="618"/>
      <c r="S6079" s="618"/>
      <c r="T6079" s="618"/>
      <c r="U6079" s="618"/>
      <c r="V6079" s="618"/>
      <c r="W6079" s="618"/>
      <c r="X6079" s="618"/>
      <c r="Y6079" s="618"/>
      <c r="Z6079" s="618"/>
      <c r="AC6079" s="619"/>
      <c r="AD6079" s="620"/>
      <c r="AJ6079" s="668"/>
      <c r="AO6079" s="612"/>
      <c r="AP6079" s="612"/>
      <c r="AY6079" s="623"/>
      <c r="BD6079" s="611"/>
      <c r="BG6079" s="624"/>
      <c r="BH6079" s="625"/>
      <c r="BI6079" s="672"/>
      <c r="BO6079" s="612"/>
      <c r="BY6079" s="669"/>
      <c r="CA6079" s="669"/>
    </row>
    <row r="6080" spans="3:79" s="610" customFormat="1">
      <c r="C6080" s="611"/>
      <c r="D6080" s="612"/>
      <c r="E6080" s="613"/>
      <c r="F6080" s="614"/>
      <c r="J6080" s="612"/>
      <c r="N6080" s="668"/>
      <c r="P6080" s="618"/>
      <c r="Q6080" s="618"/>
      <c r="R6080" s="618"/>
      <c r="S6080" s="618"/>
      <c r="T6080" s="618"/>
      <c r="U6080" s="618"/>
      <c r="V6080" s="618"/>
      <c r="W6080" s="618"/>
      <c r="X6080" s="618"/>
      <c r="Y6080" s="618"/>
      <c r="Z6080" s="618"/>
      <c r="AC6080" s="619"/>
      <c r="AD6080" s="620"/>
      <c r="AJ6080" s="668"/>
      <c r="AO6080" s="612"/>
      <c r="AP6080" s="612"/>
      <c r="AY6080" s="623"/>
      <c r="BD6080" s="611"/>
      <c r="BG6080" s="624"/>
      <c r="BH6080" s="625"/>
      <c r="BI6080" s="672"/>
      <c r="BO6080" s="612"/>
      <c r="BY6080" s="669"/>
      <c r="CA6080" s="669"/>
    </row>
    <row r="6081" spans="3:79" s="610" customFormat="1">
      <c r="C6081" s="611"/>
      <c r="D6081" s="612"/>
      <c r="E6081" s="613"/>
      <c r="F6081" s="614"/>
      <c r="J6081" s="612"/>
      <c r="N6081" s="668"/>
      <c r="P6081" s="618"/>
      <c r="Q6081" s="618"/>
      <c r="R6081" s="618"/>
      <c r="S6081" s="618"/>
      <c r="T6081" s="618"/>
      <c r="U6081" s="618"/>
      <c r="V6081" s="618"/>
      <c r="W6081" s="618"/>
      <c r="X6081" s="618"/>
      <c r="Y6081" s="618"/>
      <c r="Z6081" s="618"/>
      <c r="AC6081" s="619"/>
      <c r="AD6081" s="620"/>
      <c r="AJ6081" s="668"/>
      <c r="AO6081" s="612"/>
      <c r="AP6081" s="612"/>
      <c r="AY6081" s="623"/>
      <c r="BD6081" s="611"/>
      <c r="BG6081" s="624"/>
      <c r="BH6081" s="625"/>
      <c r="BI6081" s="672"/>
      <c r="BO6081" s="612"/>
      <c r="BY6081" s="669"/>
      <c r="CA6081" s="669"/>
    </row>
    <row r="6082" spans="3:79" s="610" customFormat="1">
      <c r="C6082" s="611"/>
      <c r="D6082" s="612"/>
      <c r="E6082" s="613"/>
      <c r="F6082" s="614"/>
      <c r="J6082" s="612"/>
      <c r="N6082" s="668"/>
      <c r="P6082" s="618"/>
      <c r="Q6082" s="618"/>
      <c r="R6082" s="618"/>
      <c r="S6082" s="618"/>
      <c r="T6082" s="618"/>
      <c r="U6082" s="618"/>
      <c r="V6082" s="618"/>
      <c r="W6082" s="618"/>
      <c r="X6082" s="618"/>
      <c r="Y6082" s="618"/>
      <c r="Z6082" s="618"/>
      <c r="AC6082" s="619"/>
      <c r="AD6082" s="620"/>
      <c r="AJ6082" s="668"/>
      <c r="AO6082" s="612"/>
      <c r="AP6082" s="612"/>
      <c r="AY6082" s="623"/>
      <c r="BD6082" s="611"/>
      <c r="BG6082" s="624"/>
      <c r="BH6082" s="625"/>
      <c r="BI6082" s="672"/>
      <c r="BO6082" s="612"/>
      <c r="BY6082" s="669"/>
      <c r="CA6082" s="669"/>
    </row>
    <row r="6083" spans="3:79" s="610" customFormat="1">
      <c r="C6083" s="611"/>
      <c r="D6083" s="612"/>
      <c r="E6083" s="613"/>
      <c r="F6083" s="614"/>
      <c r="J6083" s="612"/>
      <c r="N6083" s="668"/>
      <c r="P6083" s="618"/>
      <c r="Q6083" s="618"/>
      <c r="R6083" s="618"/>
      <c r="S6083" s="618"/>
      <c r="T6083" s="618"/>
      <c r="U6083" s="618"/>
      <c r="V6083" s="618"/>
      <c r="W6083" s="618"/>
      <c r="X6083" s="618"/>
      <c r="Y6083" s="618"/>
      <c r="Z6083" s="618"/>
      <c r="AC6083" s="619"/>
      <c r="AD6083" s="620"/>
      <c r="AJ6083" s="668"/>
      <c r="AO6083" s="612"/>
      <c r="AP6083" s="612"/>
      <c r="AY6083" s="623"/>
      <c r="BD6083" s="611"/>
      <c r="BG6083" s="624"/>
      <c r="BH6083" s="625"/>
      <c r="BI6083" s="672"/>
      <c r="BO6083" s="612"/>
      <c r="BY6083" s="669"/>
      <c r="CA6083" s="669"/>
    </row>
    <row r="6084" spans="3:79" s="610" customFormat="1">
      <c r="C6084" s="611"/>
      <c r="D6084" s="612"/>
      <c r="E6084" s="613"/>
      <c r="F6084" s="614"/>
      <c r="J6084" s="612"/>
      <c r="N6084" s="668"/>
      <c r="P6084" s="618"/>
      <c r="Q6084" s="618"/>
      <c r="R6084" s="618"/>
      <c r="S6084" s="618"/>
      <c r="T6084" s="618"/>
      <c r="U6084" s="618"/>
      <c r="V6084" s="618"/>
      <c r="W6084" s="618"/>
      <c r="X6084" s="618"/>
      <c r="Y6084" s="618"/>
      <c r="Z6084" s="618"/>
      <c r="AC6084" s="619"/>
      <c r="AD6084" s="620"/>
      <c r="AJ6084" s="668"/>
      <c r="AO6084" s="612"/>
      <c r="AP6084" s="612"/>
      <c r="AY6084" s="623"/>
      <c r="BD6084" s="611"/>
      <c r="BG6084" s="624"/>
      <c r="BH6084" s="625"/>
      <c r="BI6084" s="672"/>
      <c r="BO6084" s="612"/>
      <c r="BY6084" s="669"/>
      <c r="CA6084" s="669"/>
    </row>
    <row r="6085" spans="3:79" s="610" customFormat="1">
      <c r="C6085" s="611"/>
      <c r="D6085" s="612"/>
      <c r="E6085" s="613"/>
      <c r="F6085" s="614"/>
      <c r="J6085" s="612"/>
      <c r="N6085" s="668"/>
      <c r="P6085" s="618"/>
      <c r="Q6085" s="618"/>
      <c r="R6085" s="618"/>
      <c r="S6085" s="618"/>
      <c r="T6085" s="618"/>
      <c r="U6085" s="618"/>
      <c r="V6085" s="618"/>
      <c r="W6085" s="618"/>
      <c r="X6085" s="618"/>
      <c r="Y6085" s="618"/>
      <c r="Z6085" s="618"/>
      <c r="AC6085" s="619"/>
      <c r="AD6085" s="620"/>
      <c r="AJ6085" s="668"/>
      <c r="AO6085" s="612"/>
      <c r="AP6085" s="612"/>
      <c r="AY6085" s="623"/>
      <c r="BD6085" s="611"/>
      <c r="BG6085" s="624"/>
      <c r="BH6085" s="625"/>
      <c r="BI6085" s="672"/>
      <c r="BO6085" s="612"/>
      <c r="BY6085" s="669"/>
      <c r="CA6085" s="669"/>
    </row>
    <row r="6086" spans="3:79" s="610" customFormat="1">
      <c r="C6086" s="611"/>
      <c r="D6086" s="612"/>
      <c r="E6086" s="613"/>
      <c r="F6086" s="614"/>
      <c r="J6086" s="612"/>
      <c r="N6086" s="668"/>
      <c r="P6086" s="618"/>
      <c r="Q6086" s="618"/>
      <c r="R6086" s="618"/>
      <c r="S6086" s="618"/>
      <c r="T6086" s="618"/>
      <c r="U6086" s="618"/>
      <c r="V6086" s="618"/>
      <c r="W6086" s="618"/>
      <c r="X6086" s="618"/>
      <c r="Y6086" s="618"/>
      <c r="Z6086" s="618"/>
      <c r="AC6086" s="619"/>
      <c r="AD6086" s="620"/>
      <c r="AJ6086" s="668"/>
      <c r="AO6086" s="612"/>
      <c r="AP6086" s="612"/>
      <c r="AY6086" s="623"/>
      <c r="BD6086" s="611"/>
      <c r="BG6086" s="624"/>
      <c r="BH6086" s="625"/>
      <c r="BI6086" s="672"/>
      <c r="BO6086" s="612"/>
      <c r="BY6086" s="669"/>
      <c r="CA6086" s="669"/>
    </row>
    <row r="6087" spans="3:79" s="610" customFormat="1">
      <c r="C6087" s="611"/>
      <c r="D6087" s="612"/>
      <c r="E6087" s="613"/>
      <c r="F6087" s="614"/>
      <c r="J6087" s="612"/>
      <c r="N6087" s="668"/>
      <c r="P6087" s="618"/>
      <c r="Q6087" s="618"/>
      <c r="R6087" s="618"/>
      <c r="S6087" s="618"/>
      <c r="T6087" s="618"/>
      <c r="U6087" s="618"/>
      <c r="V6087" s="618"/>
      <c r="W6087" s="618"/>
      <c r="X6087" s="618"/>
      <c r="Y6087" s="618"/>
      <c r="Z6087" s="618"/>
      <c r="AC6087" s="619"/>
      <c r="AD6087" s="620"/>
      <c r="AJ6087" s="668"/>
      <c r="AO6087" s="612"/>
      <c r="AP6087" s="612"/>
      <c r="AY6087" s="623"/>
      <c r="BD6087" s="611"/>
      <c r="BG6087" s="624"/>
      <c r="BH6087" s="625"/>
      <c r="BI6087" s="672"/>
      <c r="BO6087" s="612"/>
      <c r="BY6087" s="669"/>
      <c r="CA6087" s="669"/>
    </row>
    <row r="6088" spans="3:79" s="610" customFormat="1">
      <c r="C6088" s="611"/>
      <c r="D6088" s="612"/>
      <c r="E6088" s="613"/>
      <c r="F6088" s="614"/>
      <c r="J6088" s="612"/>
      <c r="N6088" s="668"/>
      <c r="P6088" s="618"/>
      <c r="Q6088" s="618"/>
      <c r="R6088" s="618"/>
      <c r="S6088" s="618"/>
      <c r="T6088" s="618"/>
      <c r="U6088" s="618"/>
      <c r="V6088" s="618"/>
      <c r="W6088" s="618"/>
      <c r="X6088" s="618"/>
      <c r="Y6088" s="618"/>
      <c r="Z6088" s="618"/>
      <c r="AC6088" s="619"/>
      <c r="AD6088" s="620"/>
      <c r="AJ6088" s="668"/>
      <c r="AO6088" s="612"/>
      <c r="AP6088" s="612"/>
      <c r="AY6088" s="623"/>
      <c r="BD6088" s="611"/>
      <c r="BG6088" s="624"/>
      <c r="BH6088" s="625"/>
      <c r="BI6088" s="672"/>
      <c r="BO6088" s="612"/>
      <c r="BY6088" s="669"/>
      <c r="CA6088" s="669"/>
    </row>
    <row r="6089" spans="3:79" s="610" customFormat="1">
      <c r="C6089" s="611"/>
      <c r="D6089" s="612"/>
      <c r="E6089" s="613"/>
      <c r="F6089" s="614"/>
      <c r="J6089" s="612"/>
      <c r="N6089" s="668"/>
      <c r="P6089" s="618"/>
      <c r="Q6089" s="618"/>
      <c r="R6089" s="618"/>
      <c r="S6089" s="618"/>
      <c r="T6089" s="618"/>
      <c r="U6089" s="618"/>
      <c r="V6089" s="618"/>
      <c r="W6089" s="618"/>
      <c r="X6089" s="618"/>
      <c r="Y6089" s="618"/>
      <c r="Z6089" s="618"/>
      <c r="AC6089" s="619"/>
      <c r="AD6089" s="620"/>
      <c r="AJ6089" s="668"/>
      <c r="AO6089" s="612"/>
      <c r="AP6089" s="612"/>
      <c r="AY6089" s="623"/>
      <c r="BD6089" s="611"/>
      <c r="BG6089" s="624"/>
      <c r="BH6089" s="625"/>
      <c r="BI6089" s="672"/>
      <c r="BO6089" s="612"/>
      <c r="BY6089" s="669"/>
      <c r="CA6089" s="669"/>
    </row>
    <row r="6090" spans="3:79" s="610" customFormat="1">
      <c r="C6090" s="611"/>
      <c r="D6090" s="612"/>
      <c r="E6090" s="613"/>
      <c r="F6090" s="614"/>
      <c r="J6090" s="612"/>
      <c r="N6090" s="668"/>
      <c r="P6090" s="618"/>
      <c r="Q6090" s="618"/>
      <c r="R6090" s="618"/>
      <c r="S6090" s="618"/>
      <c r="T6090" s="618"/>
      <c r="U6090" s="618"/>
      <c r="V6090" s="618"/>
      <c r="W6090" s="618"/>
      <c r="X6090" s="618"/>
      <c r="Y6090" s="618"/>
      <c r="Z6090" s="618"/>
      <c r="AC6090" s="619"/>
      <c r="AD6090" s="620"/>
      <c r="AJ6090" s="668"/>
      <c r="AO6090" s="612"/>
      <c r="AP6090" s="612"/>
      <c r="AY6090" s="623"/>
      <c r="BD6090" s="611"/>
      <c r="BG6090" s="624"/>
      <c r="BH6090" s="625"/>
      <c r="BI6090" s="672"/>
      <c r="BO6090" s="612"/>
      <c r="BY6090" s="669"/>
      <c r="CA6090" s="669"/>
    </row>
    <row r="6091" spans="3:79" s="610" customFormat="1">
      <c r="C6091" s="611"/>
      <c r="D6091" s="612"/>
      <c r="E6091" s="613"/>
      <c r="F6091" s="614"/>
      <c r="J6091" s="612"/>
      <c r="N6091" s="668"/>
      <c r="P6091" s="618"/>
      <c r="Q6091" s="618"/>
      <c r="R6091" s="618"/>
      <c r="S6091" s="618"/>
      <c r="T6091" s="618"/>
      <c r="U6091" s="618"/>
      <c r="V6091" s="618"/>
      <c r="W6091" s="618"/>
      <c r="X6091" s="618"/>
      <c r="Y6091" s="618"/>
      <c r="Z6091" s="618"/>
      <c r="AC6091" s="619"/>
      <c r="AD6091" s="620"/>
      <c r="AJ6091" s="668"/>
      <c r="AO6091" s="612"/>
      <c r="AP6091" s="612"/>
      <c r="AY6091" s="623"/>
      <c r="BD6091" s="611"/>
      <c r="BG6091" s="624"/>
      <c r="BH6091" s="625"/>
      <c r="BI6091" s="672"/>
      <c r="BO6091" s="612"/>
      <c r="BY6091" s="669"/>
      <c r="CA6091" s="669"/>
    </row>
    <row r="6092" spans="3:79" s="610" customFormat="1">
      <c r="C6092" s="611"/>
      <c r="D6092" s="612"/>
      <c r="E6092" s="613"/>
      <c r="F6092" s="614"/>
      <c r="J6092" s="612"/>
      <c r="N6092" s="668"/>
      <c r="P6092" s="618"/>
      <c r="Q6092" s="618"/>
      <c r="R6092" s="618"/>
      <c r="S6092" s="618"/>
      <c r="T6092" s="618"/>
      <c r="U6092" s="618"/>
      <c r="V6092" s="618"/>
      <c r="W6092" s="618"/>
      <c r="X6092" s="618"/>
      <c r="Y6092" s="618"/>
      <c r="Z6092" s="618"/>
      <c r="AC6092" s="619"/>
      <c r="AD6092" s="620"/>
      <c r="AJ6092" s="668"/>
      <c r="AO6092" s="612"/>
      <c r="AP6092" s="612"/>
      <c r="AY6092" s="623"/>
      <c r="BD6092" s="611"/>
      <c r="BG6092" s="624"/>
      <c r="BH6092" s="625"/>
      <c r="BI6092" s="672"/>
      <c r="BO6092" s="612"/>
      <c r="BY6092" s="669"/>
      <c r="CA6092" s="669"/>
    </row>
    <row r="6093" spans="3:79" s="610" customFormat="1">
      <c r="C6093" s="611"/>
      <c r="D6093" s="612"/>
      <c r="E6093" s="613"/>
      <c r="F6093" s="614"/>
      <c r="J6093" s="612"/>
      <c r="N6093" s="668"/>
      <c r="P6093" s="618"/>
      <c r="Q6093" s="618"/>
      <c r="R6093" s="618"/>
      <c r="S6093" s="618"/>
      <c r="T6093" s="618"/>
      <c r="U6093" s="618"/>
      <c r="V6093" s="618"/>
      <c r="W6093" s="618"/>
      <c r="X6093" s="618"/>
      <c r="Y6093" s="618"/>
      <c r="Z6093" s="618"/>
      <c r="AC6093" s="619"/>
      <c r="AD6093" s="620"/>
      <c r="AJ6093" s="668"/>
      <c r="AO6093" s="612"/>
      <c r="AP6093" s="612"/>
      <c r="AY6093" s="623"/>
      <c r="BD6093" s="611"/>
      <c r="BG6093" s="624"/>
      <c r="BH6093" s="625"/>
      <c r="BI6093" s="672"/>
      <c r="BO6093" s="612"/>
      <c r="BY6093" s="669"/>
      <c r="CA6093" s="669"/>
    </row>
    <row r="6094" spans="3:79" s="610" customFormat="1">
      <c r="C6094" s="611"/>
      <c r="D6094" s="612"/>
      <c r="E6094" s="613"/>
      <c r="F6094" s="614"/>
      <c r="J6094" s="612"/>
      <c r="N6094" s="668"/>
      <c r="P6094" s="618"/>
      <c r="Q6094" s="618"/>
      <c r="R6094" s="618"/>
      <c r="S6094" s="618"/>
      <c r="T6094" s="618"/>
      <c r="U6094" s="618"/>
      <c r="V6094" s="618"/>
      <c r="W6094" s="618"/>
      <c r="X6094" s="618"/>
      <c r="Y6094" s="618"/>
      <c r="Z6094" s="618"/>
      <c r="AC6094" s="619"/>
      <c r="AD6094" s="620"/>
      <c r="AJ6094" s="668"/>
      <c r="AO6094" s="612"/>
      <c r="AP6094" s="612"/>
      <c r="AY6094" s="623"/>
      <c r="BD6094" s="611"/>
      <c r="BG6094" s="624"/>
      <c r="BH6094" s="625"/>
      <c r="BI6094" s="672"/>
      <c r="BO6094" s="612"/>
      <c r="BY6094" s="669"/>
      <c r="CA6094" s="669"/>
    </row>
    <row r="6095" spans="3:79" s="610" customFormat="1">
      <c r="C6095" s="611"/>
      <c r="D6095" s="612"/>
      <c r="E6095" s="613"/>
      <c r="F6095" s="614"/>
      <c r="J6095" s="612"/>
      <c r="N6095" s="668"/>
      <c r="P6095" s="618"/>
      <c r="Q6095" s="618"/>
      <c r="R6095" s="618"/>
      <c r="S6095" s="618"/>
      <c r="T6095" s="618"/>
      <c r="U6095" s="618"/>
      <c r="V6095" s="618"/>
      <c r="W6095" s="618"/>
      <c r="X6095" s="618"/>
      <c r="Y6095" s="618"/>
      <c r="Z6095" s="618"/>
      <c r="AC6095" s="619"/>
      <c r="AD6095" s="620"/>
      <c r="AJ6095" s="668"/>
      <c r="AO6095" s="612"/>
      <c r="AP6095" s="612"/>
      <c r="AY6095" s="623"/>
      <c r="BD6095" s="611"/>
      <c r="BG6095" s="624"/>
      <c r="BH6095" s="625"/>
      <c r="BI6095" s="672"/>
      <c r="BO6095" s="612"/>
      <c r="BY6095" s="669"/>
      <c r="CA6095" s="669"/>
    </row>
    <row r="6096" spans="3:79" s="610" customFormat="1">
      <c r="C6096" s="611"/>
      <c r="D6096" s="612"/>
      <c r="E6096" s="613"/>
      <c r="F6096" s="614"/>
      <c r="J6096" s="612"/>
      <c r="N6096" s="668"/>
      <c r="P6096" s="618"/>
      <c r="Q6096" s="618"/>
      <c r="R6096" s="618"/>
      <c r="S6096" s="618"/>
      <c r="T6096" s="618"/>
      <c r="U6096" s="618"/>
      <c r="V6096" s="618"/>
      <c r="W6096" s="618"/>
      <c r="X6096" s="618"/>
      <c r="Y6096" s="618"/>
      <c r="Z6096" s="618"/>
      <c r="AC6096" s="619"/>
      <c r="AD6096" s="620"/>
      <c r="AJ6096" s="668"/>
      <c r="AO6096" s="612"/>
      <c r="AP6096" s="612"/>
      <c r="AY6096" s="623"/>
      <c r="BD6096" s="611"/>
      <c r="BG6096" s="624"/>
      <c r="BH6096" s="625"/>
      <c r="BI6096" s="672"/>
      <c r="BO6096" s="612"/>
      <c r="BY6096" s="669"/>
      <c r="CA6096" s="669"/>
    </row>
    <row r="6097" spans="3:79" s="610" customFormat="1">
      <c r="C6097" s="611"/>
      <c r="D6097" s="612"/>
      <c r="E6097" s="613"/>
      <c r="F6097" s="614"/>
      <c r="J6097" s="612"/>
      <c r="N6097" s="668"/>
      <c r="P6097" s="618"/>
      <c r="Q6097" s="618"/>
      <c r="R6097" s="618"/>
      <c r="S6097" s="618"/>
      <c r="T6097" s="618"/>
      <c r="U6097" s="618"/>
      <c r="V6097" s="618"/>
      <c r="W6097" s="618"/>
      <c r="X6097" s="618"/>
      <c r="Y6097" s="618"/>
      <c r="Z6097" s="618"/>
      <c r="AC6097" s="619"/>
      <c r="AD6097" s="620"/>
      <c r="AJ6097" s="668"/>
      <c r="AO6097" s="612"/>
      <c r="AP6097" s="612"/>
      <c r="AY6097" s="623"/>
      <c r="BD6097" s="611"/>
      <c r="BG6097" s="624"/>
      <c r="BH6097" s="625"/>
      <c r="BI6097" s="672"/>
      <c r="BO6097" s="612"/>
      <c r="BY6097" s="669"/>
      <c r="CA6097" s="669"/>
    </row>
    <row r="6098" spans="3:79" s="610" customFormat="1">
      <c r="C6098" s="611"/>
      <c r="D6098" s="612"/>
      <c r="E6098" s="613"/>
      <c r="F6098" s="614"/>
      <c r="J6098" s="612"/>
      <c r="N6098" s="668"/>
      <c r="P6098" s="618"/>
      <c r="Q6098" s="618"/>
      <c r="R6098" s="618"/>
      <c r="S6098" s="618"/>
      <c r="T6098" s="618"/>
      <c r="U6098" s="618"/>
      <c r="V6098" s="618"/>
      <c r="W6098" s="618"/>
      <c r="X6098" s="618"/>
      <c r="Y6098" s="618"/>
      <c r="Z6098" s="618"/>
      <c r="AC6098" s="619"/>
      <c r="AD6098" s="620"/>
      <c r="AJ6098" s="668"/>
      <c r="AO6098" s="612"/>
      <c r="AP6098" s="612"/>
      <c r="AY6098" s="623"/>
      <c r="BD6098" s="611"/>
      <c r="BG6098" s="624"/>
      <c r="BH6098" s="625"/>
      <c r="BI6098" s="672"/>
      <c r="BO6098" s="612"/>
      <c r="BY6098" s="669"/>
      <c r="CA6098" s="669"/>
    </row>
    <row r="6099" spans="3:79" s="610" customFormat="1">
      <c r="C6099" s="611"/>
      <c r="D6099" s="612"/>
      <c r="E6099" s="613"/>
      <c r="F6099" s="614"/>
      <c r="J6099" s="612"/>
      <c r="N6099" s="668"/>
      <c r="P6099" s="618"/>
      <c r="Q6099" s="618"/>
      <c r="R6099" s="618"/>
      <c r="S6099" s="618"/>
      <c r="T6099" s="618"/>
      <c r="U6099" s="618"/>
      <c r="V6099" s="618"/>
      <c r="W6099" s="618"/>
      <c r="X6099" s="618"/>
      <c r="Y6099" s="618"/>
      <c r="Z6099" s="618"/>
      <c r="AC6099" s="619"/>
      <c r="AD6099" s="620"/>
      <c r="AJ6099" s="668"/>
      <c r="AO6099" s="612"/>
      <c r="AP6099" s="612"/>
      <c r="AY6099" s="623"/>
      <c r="BD6099" s="611"/>
      <c r="BG6099" s="624"/>
      <c r="BH6099" s="625"/>
      <c r="BI6099" s="672"/>
      <c r="BO6099" s="612"/>
      <c r="BY6099" s="669"/>
      <c r="CA6099" s="669"/>
    </row>
    <row r="6100" spans="3:79" s="610" customFormat="1">
      <c r="C6100" s="611"/>
      <c r="D6100" s="612"/>
      <c r="E6100" s="613"/>
      <c r="F6100" s="614"/>
      <c r="J6100" s="612"/>
      <c r="N6100" s="668"/>
      <c r="P6100" s="618"/>
      <c r="Q6100" s="618"/>
      <c r="R6100" s="618"/>
      <c r="S6100" s="618"/>
      <c r="T6100" s="618"/>
      <c r="U6100" s="618"/>
      <c r="V6100" s="618"/>
      <c r="W6100" s="618"/>
      <c r="X6100" s="618"/>
      <c r="Y6100" s="618"/>
      <c r="Z6100" s="618"/>
      <c r="AC6100" s="619"/>
      <c r="AD6100" s="620"/>
      <c r="AJ6100" s="668"/>
      <c r="AO6100" s="612"/>
      <c r="AP6100" s="612"/>
      <c r="AY6100" s="623"/>
      <c r="BD6100" s="611"/>
      <c r="BG6100" s="624"/>
      <c r="BH6100" s="625"/>
      <c r="BI6100" s="672"/>
      <c r="BO6100" s="612"/>
      <c r="BY6100" s="669"/>
      <c r="CA6100" s="669"/>
    </row>
    <row r="6101" spans="3:79" s="610" customFormat="1">
      <c r="C6101" s="611"/>
      <c r="D6101" s="612"/>
      <c r="E6101" s="613"/>
      <c r="F6101" s="614"/>
      <c r="J6101" s="612"/>
      <c r="N6101" s="668"/>
      <c r="P6101" s="618"/>
      <c r="Q6101" s="618"/>
      <c r="R6101" s="618"/>
      <c r="S6101" s="618"/>
      <c r="T6101" s="618"/>
      <c r="U6101" s="618"/>
      <c r="V6101" s="618"/>
      <c r="W6101" s="618"/>
      <c r="X6101" s="618"/>
      <c r="Y6101" s="618"/>
      <c r="Z6101" s="618"/>
      <c r="AC6101" s="619"/>
      <c r="AD6101" s="620"/>
      <c r="AJ6101" s="668"/>
      <c r="AO6101" s="612"/>
      <c r="AP6101" s="612"/>
      <c r="AY6101" s="623"/>
      <c r="BD6101" s="611"/>
      <c r="BG6101" s="624"/>
      <c r="BH6101" s="625"/>
      <c r="BI6101" s="672"/>
      <c r="BO6101" s="612"/>
      <c r="BY6101" s="669"/>
      <c r="CA6101" s="669"/>
    </row>
    <row r="6102" spans="3:79" s="610" customFormat="1">
      <c r="C6102" s="611"/>
      <c r="D6102" s="612"/>
      <c r="E6102" s="613"/>
      <c r="F6102" s="614"/>
      <c r="J6102" s="612"/>
      <c r="N6102" s="668"/>
      <c r="P6102" s="618"/>
      <c r="Q6102" s="618"/>
      <c r="R6102" s="618"/>
      <c r="S6102" s="618"/>
      <c r="T6102" s="618"/>
      <c r="U6102" s="618"/>
      <c r="V6102" s="618"/>
      <c r="W6102" s="618"/>
      <c r="X6102" s="618"/>
      <c r="Y6102" s="618"/>
      <c r="Z6102" s="618"/>
      <c r="AC6102" s="619"/>
      <c r="AD6102" s="620"/>
      <c r="AJ6102" s="668"/>
      <c r="AO6102" s="612"/>
      <c r="AP6102" s="612"/>
      <c r="AY6102" s="623"/>
      <c r="BD6102" s="611"/>
      <c r="BG6102" s="624"/>
      <c r="BH6102" s="625"/>
      <c r="BI6102" s="672"/>
      <c r="BO6102" s="612"/>
      <c r="BY6102" s="669"/>
      <c r="CA6102" s="669"/>
    </row>
    <row r="6103" spans="3:79" s="610" customFormat="1">
      <c r="C6103" s="611"/>
      <c r="D6103" s="612"/>
      <c r="E6103" s="613"/>
      <c r="F6103" s="614"/>
      <c r="J6103" s="612"/>
      <c r="N6103" s="668"/>
      <c r="P6103" s="618"/>
      <c r="Q6103" s="618"/>
      <c r="R6103" s="618"/>
      <c r="S6103" s="618"/>
      <c r="T6103" s="618"/>
      <c r="U6103" s="618"/>
      <c r="V6103" s="618"/>
      <c r="W6103" s="618"/>
      <c r="X6103" s="618"/>
      <c r="Y6103" s="618"/>
      <c r="Z6103" s="618"/>
      <c r="AC6103" s="619"/>
      <c r="AD6103" s="620"/>
      <c r="AJ6103" s="668"/>
      <c r="AO6103" s="612"/>
      <c r="AP6103" s="612"/>
      <c r="AY6103" s="623"/>
      <c r="BD6103" s="611"/>
      <c r="BG6103" s="624"/>
      <c r="BH6103" s="625"/>
      <c r="BI6103" s="672"/>
      <c r="BO6103" s="612"/>
      <c r="BY6103" s="669"/>
      <c r="CA6103" s="669"/>
    </row>
    <row r="6104" spans="3:79" s="610" customFormat="1">
      <c r="C6104" s="611"/>
      <c r="D6104" s="612"/>
      <c r="E6104" s="613"/>
      <c r="F6104" s="614"/>
      <c r="J6104" s="612"/>
      <c r="N6104" s="668"/>
      <c r="P6104" s="618"/>
      <c r="Q6104" s="618"/>
      <c r="R6104" s="618"/>
      <c r="S6104" s="618"/>
      <c r="T6104" s="618"/>
      <c r="U6104" s="618"/>
      <c r="V6104" s="618"/>
      <c r="W6104" s="618"/>
      <c r="X6104" s="618"/>
      <c r="Y6104" s="618"/>
      <c r="Z6104" s="618"/>
      <c r="AC6104" s="619"/>
      <c r="AD6104" s="620"/>
      <c r="AJ6104" s="668"/>
      <c r="AO6104" s="612"/>
      <c r="AP6104" s="612"/>
      <c r="AY6104" s="623"/>
      <c r="BD6104" s="611"/>
      <c r="BG6104" s="624"/>
      <c r="BH6104" s="625"/>
      <c r="BI6104" s="672"/>
      <c r="BO6104" s="612"/>
      <c r="BY6104" s="669"/>
      <c r="CA6104" s="669"/>
    </row>
    <row r="6105" spans="3:79" s="610" customFormat="1">
      <c r="C6105" s="611"/>
      <c r="D6105" s="612"/>
      <c r="E6105" s="613"/>
      <c r="F6105" s="614"/>
      <c r="J6105" s="612"/>
      <c r="N6105" s="668"/>
      <c r="P6105" s="618"/>
      <c r="Q6105" s="618"/>
      <c r="R6105" s="618"/>
      <c r="S6105" s="618"/>
      <c r="T6105" s="618"/>
      <c r="U6105" s="618"/>
      <c r="V6105" s="618"/>
      <c r="W6105" s="618"/>
      <c r="X6105" s="618"/>
      <c r="Y6105" s="618"/>
      <c r="Z6105" s="618"/>
      <c r="AC6105" s="619"/>
      <c r="AD6105" s="620"/>
      <c r="AJ6105" s="668"/>
      <c r="AO6105" s="612"/>
      <c r="AP6105" s="612"/>
      <c r="AY6105" s="623"/>
      <c r="BD6105" s="611"/>
      <c r="BG6105" s="624"/>
      <c r="BH6105" s="625"/>
      <c r="BI6105" s="672"/>
      <c r="BO6105" s="612"/>
      <c r="BY6105" s="669"/>
      <c r="CA6105" s="669"/>
    </row>
    <row r="6106" spans="3:79" s="610" customFormat="1">
      <c r="C6106" s="611"/>
      <c r="D6106" s="612"/>
      <c r="E6106" s="613"/>
      <c r="F6106" s="614"/>
      <c r="J6106" s="612"/>
      <c r="N6106" s="668"/>
      <c r="P6106" s="618"/>
      <c r="Q6106" s="618"/>
      <c r="R6106" s="618"/>
      <c r="S6106" s="618"/>
      <c r="T6106" s="618"/>
      <c r="U6106" s="618"/>
      <c r="V6106" s="618"/>
      <c r="W6106" s="618"/>
      <c r="X6106" s="618"/>
      <c r="Y6106" s="618"/>
      <c r="Z6106" s="618"/>
      <c r="AC6106" s="619"/>
      <c r="AD6106" s="620"/>
      <c r="AJ6106" s="668"/>
      <c r="AO6106" s="612"/>
      <c r="AP6106" s="612"/>
      <c r="AY6106" s="623"/>
      <c r="BD6106" s="611"/>
      <c r="BG6106" s="624"/>
      <c r="BH6106" s="625"/>
      <c r="BI6106" s="672"/>
      <c r="BO6106" s="612"/>
      <c r="BY6106" s="669"/>
      <c r="CA6106" s="669"/>
    </row>
    <row r="6107" spans="3:79" s="610" customFormat="1">
      <c r="C6107" s="611"/>
      <c r="D6107" s="612"/>
      <c r="E6107" s="613"/>
      <c r="F6107" s="614"/>
      <c r="J6107" s="612"/>
      <c r="N6107" s="668"/>
      <c r="P6107" s="618"/>
      <c r="Q6107" s="618"/>
      <c r="R6107" s="618"/>
      <c r="S6107" s="618"/>
      <c r="T6107" s="618"/>
      <c r="U6107" s="618"/>
      <c r="V6107" s="618"/>
      <c r="W6107" s="618"/>
      <c r="X6107" s="618"/>
      <c r="Y6107" s="618"/>
      <c r="Z6107" s="618"/>
      <c r="AC6107" s="619"/>
      <c r="AD6107" s="620"/>
      <c r="AJ6107" s="668"/>
      <c r="AO6107" s="612"/>
      <c r="AP6107" s="612"/>
      <c r="AY6107" s="623"/>
      <c r="BD6107" s="611"/>
      <c r="BG6107" s="624"/>
      <c r="BH6107" s="625"/>
      <c r="BI6107" s="672"/>
      <c r="BO6107" s="612"/>
      <c r="BY6107" s="669"/>
      <c r="CA6107" s="669"/>
    </row>
    <row r="6108" spans="3:79" s="610" customFormat="1">
      <c r="C6108" s="611"/>
      <c r="D6108" s="612"/>
      <c r="E6108" s="613"/>
      <c r="F6108" s="614"/>
      <c r="J6108" s="612"/>
      <c r="N6108" s="668"/>
      <c r="P6108" s="618"/>
      <c r="Q6108" s="618"/>
      <c r="R6108" s="618"/>
      <c r="S6108" s="618"/>
      <c r="T6108" s="618"/>
      <c r="U6108" s="618"/>
      <c r="V6108" s="618"/>
      <c r="W6108" s="618"/>
      <c r="X6108" s="618"/>
      <c r="Y6108" s="618"/>
      <c r="Z6108" s="618"/>
      <c r="AC6108" s="619"/>
      <c r="AD6108" s="620"/>
      <c r="AJ6108" s="668"/>
      <c r="AO6108" s="612"/>
      <c r="AP6108" s="612"/>
      <c r="AY6108" s="623"/>
      <c r="BD6108" s="611"/>
      <c r="BG6108" s="624"/>
      <c r="BH6108" s="625"/>
      <c r="BI6108" s="672"/>
      <c r="BO6108" s="612"/>
      <c r="BY6108" s="669"/>
      <c r="CA6108" s="669"/>
    </row>
    <row r="6109" spans="3:79" s="610" customFormat="1">
      <c r="C6109" s="611"/>
      <c r="D6109" s="612"/>
      <c r="E6109" s="613"/>
      <c r="F6109" s="614"/>
      <c r="J6109" s="612"/>
      <c r="N6109" s="668"/>
      <c r="P6109" s="618"/>
      <c r="Q6109" s="618"/>
      <c r="R6109" s="618"/>
      <c r="S6109" s="618"/>
      <c r="T6109" s="618"/>
      <c r="U6109" s="618"/>
      <c r="V6109" s="618"/>
      <c r="W6109" s="618"/>
      <c r="X6109" s="618"/>
      <c r="Y6109" s="618"/>
      <c r="Z6109" s="618"/>
      <c r="AC6109" s="619"/>
      <c r="AD6109" s="620"/>
      <c r="AJ6109" s="668"/>
      <c r="AO6109" s="612"/>
      <c r="AP6109" s="612"/>
      <c r="AY6109" s="623"/>
      <c r="BD6109" s="611"/>
      <c r="BG6109" s="624"/>
      <c r="BH6109" s="625"/>
      <c r="BI6109" s="672"/>
      <c r="BO6109" s="612"/>
      <c r="BY6109" s="669"/>
      <c r="CA6109" s="669"/>
    </row>
    <row r="6110" spans="3:79" s="610" customFormat="1">
      <c r="C6110" s="611"/>
      <c r="D6110" s="612"/>
      <c r="E6110" s="613"/>
      <c r="F6110" s="614"/>
      <c r="J6110" s="612"/>
      <c r="N6110" s="668"/>
      <c r="P6110" s="618"/>
      <c r="Q6110" s="618"/>
      <c r="R6110" s="618"/>
      <c r="S6110" s="618"/>
      <c r="T6110" s="618"/>
      <c r="U6110" s="618"/>
      <c r="V6110" s="618"/>
      <c r="W6110" s="618"/>
      <c r="X6110" s="618"/>
      <c r="Y6110" s="618"/>
      <c r="Z6110" s="618"/>
      <c r="AC6110" s="619"/>
      <c r="AD6110" s="620"/>
      <c r="AJ6110" s="668"/>
      <c r="AO6110" s="612"/>
      <c r="AP6110" s="612"/>
      <c r="AY6110" s="623"/>
      <c r="BD6110" s="611"/>
      <c r="BG6110" s="624"/>
      <c r="BH6110" s="625"/>
      <c r="BI6110" s="672"/>
      <c r="BO6110" s="612"/>
      <c r="BY6110" s="669"/>
      <c r="CA6110" s="669"/>
    </row>
    <row r="6111" spans="3:79" s="610" customFormat="1">
      <c r="C6111" s="611"/>
      <c r="D6111" s="612"/>
      <c r="E6111" s="613"/>
      <c r="F6111" s="614"/>
      <c r="J6111" s="612"/>
      <c r="N6111" s="668"/>
      <c r="P6111" s="618"/>
      <c r="Q6111" s="618"/>
      <c r="R6111" s="618"/>
      <c r="S6111" s="618"/>
      <c r="T6111" s="618"/>
      <c r="U6111" s="618"/>
      <c r="V6111" s="618"/>
      <c r="W6111" s="618"/>
      <c r="X6111" s="618"/>
      <c r="Y6111" s="618"/>
      <c r="Z6111" s="618"/>
      <c r="AC6111" s="619"/>
      <c r="AD6111" s="620"/>
      <c r="AJ6111" s="668"/>
      <c r="AO6111" s="612"/>
      <c r="AP6111" s="612"/>
      <c r="AY6111" s="623"/>
      <c r="BD6111" s="611"/>
      <c r="BG6111" s="624"/>
      <c r="BH6111" s="625"/>
      <c r="BI6111" s="672"/>
      <c r="BO6111" s="612"/>
      <c r="BY6111" s="669"/>
      <c r="CA6111" s="669"/>
    </row>
    <row r="6112" spans="3:79" s="610" customFormat="1">
      <c r="C6112" s="611"/>
      <c r="D6112" s="612"/>
      <c r="E6112" s="613"/>
      <c r="F6112" s="614"/>
      <c r="J6112" s="612"/>
      <c r="N6112" s="668"/>
      <c r="P6112" s="618"/>
      <c r="Q6112" s="618"/>
      <c r="R6112" s="618"/>
      <c r="S6112" s="618"/>
      <c r="T6112" s="618"/>
      <c r="U6112" s="618"/>
      <c r="V6112" s="618"/>
      <c r="W6112" s="618"/>
      <c r="X6112" s="618"/>
      <c r="Y6112" s="618"/>
      <c r="Z6112" s="618"/>
      <c r="AC6112" s="619"/>
      <c r="AD6112" s="620"/>
      <c r="AJ6112" s="668"/>
      <c r="AO6112" s="612"/>
      <c r="AP6112" s="612"/>
      <c r="AY6112" s="623"/>
      <c r="BD6112" s="611"/>
      <c r="BG6112" s="624"/>
      <c r="BH6112" s="625"/>
      <c r="BI6112" s="672"/>
      <c r="BO6112" s="612"/>
      <c r="BY6112" s="669"/>
      <c r="CA6112" s="669"/>
    </row>
    <row r="6113" spans="3:79" s="610" customFormat="1">
      <c r="C6113" s="611"/>
      <c r="D6113" s="612"/>
      <c r="E6113" s="613"/>
      <c r="F6113" s="614"/>
      <c r="J6113" s="612"/>
      <c r="N6113" s="668"/>
      <c r="P6113" s="618"/>
      <c r="Q6113" s="618"/>
      <c r="R6113" s="618"/>
      <c r="S6113" s="618"/>
      <c r="T6113" s="618"/>
      <c r="U6113" s="618"/>
      <c r="V6113" s="618"/>
      <c r="W6113" s="618"/>
      <c r="X6113" s="618"/>
      <c r="Y6113" s="618"/>
      <c r="Z6113" s="618"/>
      <c r="AC6113" s="619"/>
      <c r="AD6113" s="620"/>
      <c r="AJ6113" s="668"/>
      <c r="AO6113" s="612"/>
      <c r="AP6113" s="612"/>
      <c r="AY6113" s="623"/>
      <c r="BD6113" s="611"/>
      <c r="BG6113" s="624"/>
      <c r="BH6113" s="625"/>
      <c r="BI6113" s="672"/>
      <c r="BO6113" s="612"/>
      <c r="BY6113" s="669"/>
      <c r="CA6113" s="669"/>
    </row>
    <row r="6114" spans="3:79" s="610" customFormat="1">
      <c r="C6114" s="611"/>
      <c r="D6114" s="612"/>
      <c r="E6114" s="613"/>
      <c r="F6114" s="614"/>
      <c r="J6114" s="612"/>
      <c r="N6114" s="668"/>
      <c r="P6114" s="618"/>
      <c r="Q6114" s="618"/>
      <c r="R6114" s="618"/>
      <c r="S6114" s="618"/>
      <c r="T6114" s="618"/>
      <c r="U6114" s="618"/>
      <c r="V6114" s="618"/>
      <c r="W6114" s="618"/>
      <c r="X6114" s="618"/>
      <c r="Y6114" s="618"/>
      <c r="Z6114" s="618"/>
      <c r="AC6114" s="619"/>
      <c r="AD6114" s="620"/>
      <c r="AJ6114" s="668"/>
      <c r="AO6114" s="612"/>
      <c r="AP6114" s="612"/>
      <c r="AY6114" s="623"/>
      <c r="BD6114" s="611"/>
      <c r="BG6114" s="624"/>
      <c r="BH6114" s="625"/>
      <c r="BI6114" s="672"/>
      <c r="BO6114" s="612"/>
      <c r="BY6114" s="669"/>
      <c r="CA6114" s="669"/>
    </row>
    <row r="6115" spans="3:79" s="610" customFormat="1">
      <c r="C6115" s="611"/>
      <c r="D6115" s="612"/>
      <c r="E6115" s="613"/>
      <c r="F6115" s="614"/>
      <c r="J6115" s="612"/>
      <c r="N6115" s="668"/>
      <c r="P6115" s="618"/>
      <c r="Q6115" s="618"/>
      <c r="R6115" s="618"/>
      <c r="S6115" s="618"/>
      <c r="T6115" s="618"/>
      <c r="U6115" s="618"/>
      <c r="V6115" s="618"/>
      <c r="W6115" s="618"/>
      <c r="X6115" s="618"/>
      <c r="Y6115" s="618"/>
      <c r="Z6115" s="618"/>
      <c r="AC6115" s="619"/>
      <c r="AD6115" s="620"/>
      <c r="AJ6115" s="668"/>
      <c r="AO6115" s="612"/>
      <c r="AP6115" s="612"/>
      <c r="AY6115" s="623"/>
      <c r="BD6115" s="611"/>
      <c r="BG6115" s="624"/>
      <c r="BH6115" s="625"/>
      <c r="BI6115" s="672"/>
      <c r="BO6115" s="612"/>
      <c r="BY6115" s="669"/>
      <c r="CA6115" s="669"/>
    </row>
    <row r="6116" spans="3:79" s="610" customFormat="1">
      <c r="C6116" s="611"/>
      <c r="D6116" s="612"/>
      <c r="E6116" s="613"/>
      <c r="F6116" s="614"/>
      <c r="J6116" s="612"/>
      <c r="N6116" s="668"/>
      <c r="P6116" s="618"/>
      <c r="Q6116" s="618"/>
      <c r="R6116" s="618"/>
      <c r="S6116" s="618"/>
      <c r="T6116" s="618"/>
      <c r="U6116" s="618"/>
      <c r="V6116" s="618"/>
      <c r="W6116" s="618"/>
      <c r="X6116" s="618"/>
      <c r="Y6116" s="618"/>
      <c r="Z6116" s="618"/>
      <c r="AC6116" s="619"/>
      <c r="AD6116" s="620"/>
      <c r="AJ6116" s="668"/>
      <c r="AO6116" s="612"/>
      <c r="AP6116" s="612"/>
      <c r="AY6116" s="623"/>
      <c r="BD6116" s="611"/>
      <c r="BG6116" s="624"/>
      <c r="BH6116" s="625"/>
      <c r="BI6116" s="672"/>
      <c r="BO6116" s="612"/>
      <c r="BY6116" s="669"/>
      <c r="CA6116" s="669"/>
    </row>
    <row r="6117" spans="3:79" s="610" customFormat="1">
      <c r="C6117" s="611"/>
      <c r="D6117" s="612"/>
      <c r="E6117" s="613"/>
      <c r="F6117" s="614"/>
      <c r="J6117" s="612"/>
      <c r="N6117" s="668"/>
      <c r="P6117" s="618"/>
      <c r="Q6117" s="618"/>
      <c r="R6117" s="618"/>
      <c r="S6117" s="618"/>
      <c r="T6117" s="618"/>
      <c r="U6117" s="618"/>
      <c r="V6117" s="618"/>
      <c r="W6117" s="618"/>
      <c r="X6117" s="618"/>
      <c r="Y6117" s="618"/>
      <c r="Z6117" s="618"/>
      <c r="AC6117" s="619"/>
      <c r="AD6117" s="620"/>
      <c r="AJ6117" s="668"/>
      <c r="AO6117" s="612"/>
      <c r="AP6117" s="612"/>
      <c r="AY6117" s="623"/>
      <c r="BD6117" s="611"/>
      <c r="BG6117" s="624"/>
      <c r="BH6117" s="625"/>
      <c r="BI6117" s="672"/>
      <c r="BO6117" s="612"/>
      <c r="BY6117" s="669"/>
      <c r="CA6117" s="669"/>
    </row>
    <row r="6118" spans="3:79" s="610" customFormat="1">
      <c r="C6118" s="611"/>
      <c r="D6118" s="612"/>
      <c r="E6118" s="613"/>
      <c r="F6118" s="614"/>
      <c r="J6118" s="612"/>
      <c r="N6118" s="668"/>
      <c r="P6118" s="618"/>
      <c r="Q6118" s="618"/>
      <c r="R6118" s="618"/>
      <c r="S6118" s="618"/>
      <c r="T6118" s="618"/>
      <c r="U6118" s="618"/>
      <c r="V6118" s="618"/>
      <c r="W6118" s="618"/>
      <c r="X6118" s="618"/>
      <c r="Y6118" s="618"/>
      <c r="Z6118" s="618"/>
      <c r="AC6118" s="619"/>
      <c r="AD6118" s="620"/>
      <c r="AJ6118" s="668"/>
      <c r="AO6118" s="612"/>
      <c r="AP6118" s="612"/>
      <c r="AY6118" s="623"/>
      <c r="BD6118" s="611"/>
      <c r="BG6118" s="624"/>
      <c r="BH6118" s="625"/>
      <c r="BI6118" s="672"/>
      <c r="BO6118" s="612"/>
      <c r="BY6118" s="669"/>
      <c r="CA6118" s="669"/>
    </row>
    <row r="6119" spans="3:79" s="610" customFormat="1">
      <c r="C6119" s="611"/>
      <c r="D6119" s="612"/>
      <c r="E6119" s="613"/>
      <c r="F6119" s="614"/>
      <c r="J6119" s="612"/>
      <c r="N6119" s="668"/>
      <c r="P6119" s="618"/>
      <c r="Q6119" s="618"/>
      <c r="R6119" s="618"/>
      <c r="S6119" s="618"/>
      <c r="T6119" s="618"/>
      <c r="U6119" s="618"/>
      <c r="V6119" s="618"/>
      <c r="W6119" s="618"/>
      <c r="X6119" s="618"/>
      <c r="Y6119" s="618"/>
      <c r="Z6119" s="618"/>
      <c r="AC6119" s="619"/>
      <c r="AD6119" s="620"/>
      <c r="AJ6119" s="668"/>
      <c r="AO6119" s="612"/>
      <c r="AP6119" s="612"/>
      <c r="AY6119" s="623"/>
      <c r="BD6119" s="611"/>
      <c r="BG6119" s="624"/>
      <c r="BH6119" s="625"/>
      <c r="BI6119" s="672"/>
      <c r="BO6119" s="612"/>
      <c r="BY6119" s="669"/>
      <c r="CA6119" s="669"/>
    </row>
    <row r="6120" spans="3:79" s="610" customFormat="1">
      <c r="C6120" s="611"/>
      <c r="D6120" s="612"/>
      <c r="E6120" s="613"/>
      <c r="F6120" s="614"/>
      <c r="J6120" s="612"/>
      <c r="N6120" s="668"/>
      <c r="P6120" s="618"/>
      <c r="Q6120" s="618"/>
      <c r="R6120" s="618"/>
      <c r="S6120" s="618"/>
      <c r="T6120" s="618"/>
      <c r="U6120" s="618"/>
      <c r="V6120" s="618"/>
      <c r="W6120" s="618"/>
      <c r="X6120" s="618"/>
      <c r="Y6120" s="618"/>
      <c r="Z6120" s="618"/>
      <c r="AC6120" s="619"/>
      <c r="AD6120" s="620"/>
      <c r="AJ6120" s="668"/>
      <c r="AO6120" s="612"/>
      <c r="AP6120" s="612"/>
      <c r="AY6120" s="623"/>
      <c r="BD6120" s="611"/>
      <c r="BG6120" s="624"/>
      <c r="BH6120" s="625"/>
      <c r="BI6120" s="672"/>
      <c r="BO6120" s="612"/>
      <c r="BY6120" s="669"/>
      <c r="CA6120" s="669"/>
    </row>
    <row r="6121" spans="3:79" s="610" customFormat="1">
      <c r="C6121" s="611"/>
      <c r="D6121" s="612"/>
      <c r="E6121" s="613"/>
      <c r="F6121" s="614"/>
      <c r="J6121" s="612"/>
      <c r="N6121" s="668"/>
      <c r="P6121" s="618"/>
      <c r="Q6121" s="618"/>
      <c r="R6121" s="618"/>
      <c r="S6121" s="618"/>
      <c r="T6121" s="618"/>
      <c r="U6121" s="618"/>
      <c r="V6121" s="618"/>
      <c r="W6121" s="618"/>
      <c r="X6121" s="618"/>
      <c r="Y6121" s="618"/>
      <c r="Z6121" s="618"/>
      <c r="AC6121" s="619"/>
      <c r="AD6121" s="620"/>
      <c r="AJ6121" s="668"/>
      <c r="AO6121" s="612"/>
      <c r="AP6121" s="612"/>
      <c r="AY6121" s="623"/>
      <c r="BD6121" s="611"/>
      <c r="BG6121" s="624"/>
      <c r="BH6121" s="625"/>
      <c r="BI6121" s="672"/>
      <c r="BO6121" s="612"/>
      <c r="BY6121" s="669"/>
      <c r="CA6121" s="669"/>
    </row>
    <row r="6122" spans="3:79" s="610" customFormat="1">
      <c r="C6122" s="611"/>
      <c r="D6122" s="612"/>
      <c r="E6122" s="613"/>
      <c r="F6122" s="614"/>
      <c r="J6122" s="612"/>
      <c r="N6122" s="668"/>
      <c r="P6122" s="618"/>
      <c r="Q6122" s="618"/>
      <c r="R6122" s="618"/>
      <c r="S6122" s="618"/>
      <c r="T6122" s="618"/>
      <c r="U6122" s="618"/>
      <c r="V6122" s="618"/>
      <c r="W6122" s="618"/>
      <c r="X6122" s="618"/>
      <c r="Y6122" s="618"/>
      <c r="Z6122" s="618"/>
      <c r="AC6122" s="619"/>
      <c r="AD6122" s="620"/>
      <c r="AJ6122" s="668"/>
      <c r="AO6122" s="612"/>
      <c r="AP6122" s="612"/>
      <c r="AY6122" s="623"/>
      <c r="BD6122" s="611"/>
      <c r="BG6122" s="624"/>
      <c r="BH6122" s="625"/>
      <c r="BI6122" s="672"/>
      <c r="BO6122" s="612"/>
      <c r="BY6122" s="669"/>
      <c r="CA6122" s="669"/>
    </row>
    <row r="6123" spans="3:79" s="610" customFormat="1">
      <c r="C6123" s="611"/>
      <c r="D6123" s="612"/>
      <c r="E6123" s="613"/>
      <c r="F6123" s="614"/>
      <c r="J6123" s="612"/>
      <c r="N6123" s="668"/>
      <c r="P6123" s="618"/>
      <c r="Q6123" s="618"/>
      <c r="R6123" s="618"/>
      <c r="S6123" s="618"/>
      <c r="T6123" s="618"/>
      <c r="U6123" s="618"/>
      <c r="V6123" s="618"/>
      <c r="W6123" s="618"/>
      <c r="X6123" s="618"/>
      <c r="Y6123" s="618"/>
      <c r="Z6123" s="618"/>
      <c r="AC6123" s="619"/>
      <c r="AD6123" s="620"/>
      <c r="AJ6123" s="668"/>
      <c r="AO6123" s="612"/>
      <c r="AP6123" s="612"/>
      <c r="AY6123" s="623"/>
      <c r="BD6123" s="611"/>
      <c r="BG6123" s="624"/>
      <c r="BH6123" s="625"/>
      <c r="BI6123" s="672"/>
      <c r="BO6123" s="612"/>
      <c r="BY6123" s="669"/>
      <c r="CA6123" s="669"/>
    </row>
    <row r="6124" spans="3:79" s="610" customFormat="1">
      <c r="C6124" s="611"/>
      <c r="D6124" s="612"/>
      <c r="E6124" s="613"/>
      <c r="F6124" s="614"/>
      <c r="J6124" s="612"/>
      <c r="N6124" s="668"/>
      <c r="P6124" s="618"/>
      <c r="Q6124" s="618"/>
      <c r="R6124" s="618"/>
      <c r="S6124" s="618"/>
      <c r="T6124" s="618"/>
      <c r="U6124" s="618"/>
      <c r="V6124" s="618"/>
      <c r="W6124" s="618"/>
      <c r="X6124" s="618"/>
      <c r="Y6124" s="618"/>
      <c r="Z6124" s="618"/>
      <c r="AC6124" s="619"/>
      <c r="AD6124" s="620"/>
      <c r="AJ6124" s="668"/>
      <c r="AO6124" s="612"/>
      <c r="AP6124" s="612"/>
      <c r="AY6124" s="623"/>
      <c r="BD6124" s="611"/>
      <c r="BG6124" s="624"/>
      <c r="BH6124" s="625"/>
      <c r="BI6124" s="672"/>
      <c r="BO6124" s="612"/>
      <c r="BY6124" s="669"/>
      <c r="CA6124" s="669"/>
    </row>
    <row r="6125" spans="3:79" s="610" customFormat="1">
      <c r="C6125" s="611"/>
      <c r="D6125" s="612"/>
      <c r="E6125" s="613"/>
      <c r="F6125" s="614"/>
      <c r="J6125" s="612"/>
      <c r="N6125" s="668"/>
      <c r="P6125" s="618"/>
      <c r="Q6125" s="618"/>
      <c r="R6125" s="618"/>
      <c r="S6125" s="618"/>
      <c r="T6125" s="618"/>
      <c r="U6125" s="618"/>
      <c r="V6125" s="618"/>
      <c r="W6125" s="618"/>
      <c r="X6125" s="618"/>
      <c r="Y6125" s="618"/>
      <c r="Z6125" s="618"/>
      <c r="AC6125" s="619"/>
      <c r="AD6125" s="620"/>
      <c r="AJ6125" s="668"/>
      <c r="AO6125" s="612"/>
      <c r="AP6125" s="612"/>
      <c r="AY6125" s="623"/>
      <c r="BD6125" s="611"/>
      <c r="BG6125" s="624"/>
      <c r="BH6125" s="625"/>
      <c r="BI6125" s="672"/>
      <c r="BO6125" s="612"/>
      <c r="BY6125" s="669"/>
      <c r="CA6125" s="669"/>
    </row>
    <row r="6126" spans="3:79" s="610" customFormat="1">
      <c r="C6126" s="611"/>
      <c r="D6126" s="612"/>
      <c r="E6126" s="613"/>
      <c r="F6126" s="614"/>
      <c r="J6126" s="612"/>
      <c r="N6126" s="668"/>
      <c r="P6126" s="618"/>
      <c r="Q6126" s="618"/>
      <c r="R6126" s="618"/>
      <c r="S6126" s="618"/>
      <c r="T6126" s="618"/>
      <c r="U6126" s="618"/>
      <c r="V6126" s="618"/>
      <c r="W6126" s="618"/>
      <c r="X6126" s="618"/>
      <c r="Y6126" s="618"/>
      <c r="Z6126" s="618"/>
      <c r="AC6126" s="619"/>
      <c r="AD6126" s="620"/>
      <c r="AJ6126" s="668"/>
      <c r="AO6126" s="612"/>
      <c r="AP6126" s="612"/>
      <c r="AY6126" s="623"/>
      <c r="BD6126" s="611"/>
      <c r="BG6126" s="624"/>
      <c r="BH6126" s="625"/>
      <c r="BI6126" s="672"/>
      <c r="BO6126" s="612"/>
      <c r="BY6126" s="669"/>
      <c r="CA6126" s="669"/>
    </row>
    <row r="6127" spans="3:79" s="610" customFormat="1">
      <c r="C6127" s="611"/>
      <c r="D6127" s="612"/>
      <c r="E6127" s="613"/>
      <c r="F6127" s="614"/>
      <c r="J6127" s="612"/>
      <c r="N6127" s="668"/>
      <c r="P6127" s="618"/>
      <c r="Q6127" s="618"/>
      <c r="R6127" s="618"/>
      <c r="S6127" s="618"/>
      <c r="T6127" s="618"/>
      <c r="U6127" s="618"/>
      <c r="V6127" s="618"/>
      <c r="W6127" s="618"/>
      <c r="X6127" s="618"/>
      <c r="Y6127" s="618"/>
      <c r="Z6127" s="618"/>
      <c r="AC6127" s="619"/>
      <c r="AD6127" s="620"/>
      <c r="AJ6127" s="668"/>
      <c r="AO6127" s="612"/>
      <c r="AP6127" s="612"/>
      <c r="AY6127" s="623"/>
      <c r="BD6127" s="611"/>
      <c r="BG6127" s="624"/>
      <c r="BH6127" s="625"/>
      <c r="BI6127" s="672"/>
      <c r="BO6127" s="612"/>
      <c r="BY6127" s="669"/>
      <c r="CA6127" s="669"/>
    </row>
    <row r="6128" spans="3:79" s="610" customFormat="1">
      <c r="C6128" s="611"/>
      <c r="D6128" s="612"/>
      <c r="E6128" s="613"/>
      <c r="F6128" s="614"/>
      <c r="J6128" s="612"/>
      <c r="N6128" s="668"/>
      <c r="P6128" s="618"/>
      <c r="Q6128" s="618"/>
      <c r="R6128" s="618"/>
      <c r="S6128" s="618"/>
      <c r="T6128" s="618"/>
      <c r="U6128" s="618"/>
      <c r="V6128" s="618"/>
      <c r="W6128" s="618"/>
      <c r="X6128" s="618"/>
      <c r="Y6128" s="618"/>
      <c r="Z6128" s="618"/>
      <c r="AC6128" s="619"/>
      <c r="AD6128" s="620"/>
      <c r="AJ6128" s="668"/>
      <c r="AO6128" s="612"/>
      <c r="AP6128" s="612"/>
      <c r="AY6128" s="623"/>
      <c r="BD6128" s="611"/>
      <c r="BG6128" s="624"/>
      <c r="BH6128" s="625"/>
      <c r="BI6128" s="672"/>
      <c r="BO6128" s="612"/>
      <c r="BY6128" s="669"/>
      <c r="CA6128" s="669"/>
    </row>
    <row r="6129" spans="3:79" s="610" customFormat="1">
      <c r="C6129" s="611"/>
      <c r="D6129" s="612"/>
      <c r="E6129" s="613"/>
      <c r="F6129" s="614"/>
      <c r="J6129" s="612"/>
      <c r="N6129" s="668"/>
      <c r="P6129" s="618"/>
      <c r="Q6129" s="618"/>
      <c r="R6129" s="618"/>
      <c r="S6129" s="618"/>
      <c r="T6129" s="618"/>
      <c r="U6129" s="618"/>
      <c r="V6129" s="618"/>
      <c r="W6129" s="618"/>
      <c r="X6129" s="618"/>
      <c r="Y6129" s="618"/>
      <c r="Z6129" s="618"/>
      <c r="AC6129" s="619"/>
      <c r="AD6129" s="620"/>
      <c r="AJ6129" s="668"/>
      <c r="AO6129" s="612"/>
      <c r="AP6129" s="612"/>
      <c r="AY6129" s="623"/>
      <c r="BD6129" s="611"/>
      <c r="BG6129" s="624"/>
      <c r="BH6129" s="625"/>
      <c r="BI6129" s="672"/>
      <c r="BO6129" s="612"/>
      <c r="BY6129" s="669"/>
      <c r="CA6129" s="669"/>
    </row>
    <row r="6130" spans="3:79" s="610" customFormat="1">
      <c r="C6130" s="611"/>
      <c r="D6130" s="612"/>
      <c r="E6130" s="613"/>
      <c r="F6130" s="614"/>
      <c r="J6130" s="612"/>
      <c r="N6130" s="668"/>
      <c r="P6130" s="618"/>
      <c r="Q6130" s="618"/>
      <c r="R6130" s="618"/>
      <c r="S6130" s="618"/>
      <c r="T6130" s="618"/>
      <c r="U6130" s="618"/>
      <c r="V6130" s="618"/>
      <c r="W6130" s="618"/>
      <c r="X6130" s="618"/>
      <c r="Y6130" s="618"/>
      <c r="Z6130" s="618"/>
      <c r="AC6130" s="619"/>
      <c r="AD6130" s="620"/>
      <c r="AJ6130" s="668"/>
      <c r="AO6130" s="612"/>
      <c r="AP6130" s="612"/>
      <c r="AY6130" s="623"/>
      <c r="BD6130" s="611"/>
      <c r="BG6130" s="624"/>
      <c r="BH6130" s="625"/>
      <c r="BI6130" s="672"/>
      <c r="BO6130" s="612"/>
      <c r="BY6130" s="669"/>
      <c r="CA6130" s="669"/>
    </row>
    <row r="6131" spans="3:79" s="610" customFormat="1">
      <c r="C6131" s="611"/>
      <c r="D6131" s="612"/>
      <c r="E6131" s="613"/>
      <c r="F6131" s="614"/>
      <c r="J6131" s="612"/>
      <c r="N6131" s="668"/>
      <c r="P6131" s="618"/>
      <c r="Q6131" s="618"/>
      <c r="R6131" s="618"/>
      <c r="S6131" s="618"/>
      <c r="T6131" s="618"/>
      <c r="U6131" s="618"/>
      <c r="V6131" s="618"/>
      <c r="W6131" s="618"/>
      <c r="X6131" s="618"/>
      <c r="Y6131" s="618"/>
      <c r="Z6131" s="618"/>
      <c r="AC6131" s="619"/>
      <c r="AD6131" s="620"/>
      <c r="AJ6131" s="668"/>
      <c r="AO6131" s="612"/>
      <c r="AP6131" s="612"/>
      <c r="AY6131" s="623"/>
      <c r="BD6131" s="611"/>
      <c r="BG6131" s="624"/>
      <c r="BH6131" s="625"/>
      <c r="BI6131" s="672"/>
      <c r="BO6131" s="612"/>
      <c r="BY6131" s="669"/>
      <c r="CA6131" s="669"/>
    </row>
    <row r="6132" spans="3:79" s="610" customFormat="1">
      <c r="C6132" s="611"/>
      <c r="D6132" s="612"/>
      <c r="E6132" s="613"/>
      <c r="F6132" s="614"/>
      <c r="J6132" s="612"/>
      <c r="N6132" s="668"/>
      <c r="P6132" s="618"/>
      <c r="Q6132" s="618"/>
      <c r="R6132" s="618"/>
      <c r="S6132" s="618"/>
      <c r="T6132" s="618"/>
      <c r="U6132" s="618"/>
      <c r="V6132" s="618"/>
      <c r="W6132" s="618"/>
      <c r="X6132" s="618"/>
      <c r="Y6132" s="618"/>
      <c r="Z6132" s="618"/>
      <c r="AC6132" s="619"/>
      <c r="AD6132" s="620"/>
      <c r="AJ6132" s="668"/>
      <c r="AO6132" s="612"/>
      <c r="AP6132" s="612"/>
      <c r="AY6132" s="623"/>
      <c r="BD6132" s="611"/>
      <c r="BG6132" s="624"/>
      <c r="BH6132" s="625"/>
      <c r="BI6132" s="672"/>
      <c r="BO6132" s="612"/>
      <c r="BY6132" s="669"/>
      <c r="CA6132" s="669"/>
    </row>
    <row r="6133" spans="3:79" s="610" customFormat="1">
      <c r="C6133" s="611"/>
      <c r="D6133" s="612"/>
      <c r="E6133" s="613"/>
      <c r="F6133" s="614"/>
      <c r="J6133" s="612"/>
      <c r="N6133" s="668"/>
      <c r="P6133" s="618"/>
      <c r="Q6133" s="618"/>
      <c r="R6133" s="618"/>
      <c r="S6133" s="618"/>
      <c r="T6133" s="618"/>
      <c r="U6133" s="618"/>
      <c r="V6133" s="618"/>
      <c r="W6133" s="618"/>
      <c r="X6133" s="618"/>
      <c r="Y6133" s="618"/>
      <c r="Z6133" s="618"/>
      <c r="AC6133" s="619"/>
      <c r="AD6133" s="620"/>
      <c r="AJ6133" s="668"/>
      <c r="AO6133" s="612"/>
      <c r="AP6133" s="612"/>
      <c r="AY6133" s="623"/>
      <c r="BD6133" s="611"/>
      <c r="BG6133" s="624"/>
      <c r="BH6133" s="625"/>
      <c r="BI6133" s="672"/>
      <c r="BO6133" s="612"/>
      <c r="BY6133" s="669"/>
      <c r="CA6133" s="669"/>
    </row>
    <row r="6134" spans="3:79" s="610" customFormat="1">
      <c r="C6134" s="611"/>
      <c r="D6134" s="612"/>
      <c r="E6134" s="613"/>
      <c r="F6134" s="614"/>
      <c r="J6134" s="612"/>
      <c r="N6134" s="668"/>
      <c r="P6134" s="618"/>
      <c r="Q6134" s="618"/>
      <c r="R6134" s="618"/>
      <c r="S6134" s="618"/>
      <c r="T6134" s="618"/>
      <c r="U6134" s="618"/>
      <c r="V6134" s="618"/>
      <c r="W6134" s="618"/>
      <c r="X6134" s="618"/>
      <c r="Y6134" s="618"/>
      <c r="Z6134" s="618"/>
      <c r="AC6134" s="619"/>
      <c r="AD6134" s="620"/>
      <c r="AJ6134" s="668"/>
      <c r="AO6134" s="612"/>
      <c r="AP6134" s="612"/>
      <c r="AY6134" s="623"/>
      <c r="BD6134" s="611"/>
      <c r="BG6134" s="624"/>
      <c r="BH6134" s="625"/>
      <c r="BI6134" s="672"/>
      <c r="BO6134" s="612"/>
      <c r="BY6134" s="669"/>
      <c r="CA6134" s="669"/>
    </row>
    <row r="6135" spans="3:79" s="610" customFormat="1">
      <c r="C6135" s="611"/>
      <c r="D6135" s="612"/>
      <c r="E6135" s="613"/>
      <c r="F6135" s="614"/>
      <c r="J6135" s="612"/>
      <c r="N6135" s="668"/>
      <c r="P6135" s="618"/>
      <c r="Q6135" s="618"/>
      <c r="R6135" s="618"/>
      <c r="S6135" s="618"/>
      <c r="T6135" s="618"/>
      <c r="U6135" s="618"/>
      <c r="V6135" s="618"/>
      <c r="W6135" s="618"/>
      <c r="X6135" s="618"/>
      <c r="Y6135" s="618"/>
      <c r="Z6135" s="618"/>
      <c r="AC6135" s="619"/>
      <c r="AD6135" s="620"/>
      <c r="AJ6135" s="668"/>
      <c r="AO6135" s="612"/>
      <c r="AP6135" s="612"/>
      <c r="AY6135" s="623"/>
      <c r="BD6135" s="611"/>
      <c r="BG6135" s="624"/>
      <c r="BH6135" s="625"/>
      <c r="BI6135" s="672"/>
      <c r="BO6135" s="612"/>
      <c r="BY6135" s="669"/>
      <c r="CA6135" s="669"/>
    </row>
    <row r="6136" spans="3:79" s="610" customFormat="1">
      <c r="C6136" s="611"/>
      <c r="D6136" s="612"/>
      <c r="E6136" s="613"/>
      <c r="F6136" s="614"/>
      <c r="J6136" s="612"/>
      <c r="N6136" s="668"/>
      <c r="P6136" s="618"/>
      <c r="Q6136" s="618"/>
      <c r="R6136" s="618"/>
      <c r="S6136" s="618"/>
      <c r="T6136" s="618"/>
      <c r="U6136" s="618"/>
      <c r="V6136" s="618"/>
      <c r="W6136" s="618"/>
      <c r="X6136" s="618"/>
      <c r="Y6136" s="618"/>
      <c r="Z6136" s="618"/>
      <c r="AC6136" s="619"/>
      <c r="AD6136" s="620"/>
      <c r="AJ6136" s="668"/>
      <c r="AO6136" s="612"/>
      <c r="AP6136" s="612"/>
      <c r="AY6136" s="623"/>
      <c r="BD6136" s="611"/>
      <c r="BG6136" s="624"/>
      <c r="BH6136" s="625"/>
      <c r="BI6136" s="672"/>
      <c r="BO6136" s="612"/>
      <c r="BY6136" s="669"/>
      <c r="CA6136" s="669"/>
    </row>
    <row r="6137" spans="3:79" s="610" customFormat="1">
      <c r="C6137" s="611"/>
      <c r="D6137" s="612"/>
      <c r="E6137" s="613"/>
      <c r="F6137" s="614"/>
      <c r="J6137" s="612"/>
      <c r="N6137" s="668"/>
      <c r="P6137" s="618"/>
      <c r="Q6137" s="618"/>
      <c r="R6137" s="618"/>
      <c r="S6137" s="618"/>
      <c r="T6137" s="618"/>
      <c r="U6137" s="618"/>
      <c r="V6137" s="618"/>
      <c r="W6137" s="618"/>
      <c r="X6137" s="618"/>
      <c r="Y6137" s="618"/>
      <c r="Z6137" s="618"/>
      <c r="AC6137" s="619"/>
      <c r="AD6137" s="620"/>
      <c r="AJ6137" s="668"/>
      <c r="AO6137" s="612"/>
      <c r="AP6137" s="612"/>
      <c r="AY6137" s="623"/>
      <c r="BD6137" s="611"/>
      <c r="BG6137" s="624"/>
      <c r="BH6137" s="625"/>
      <c r="BI6137" s="672"/>
      <c r="BO6137" s="612"/>
      <c r="BY6137" s="669"/>
      <c r="CA6137" s="669"/>
    </row>
    <row r="6138" spans="3:79" s="610" customFormat="1">
      <c r="C6138" s="611"/>
      <c r="D6138" s="612"/>
      <c r="E6138" s="613"/>
      <c r="F6138" s="614"/>
      <c r="J6138" s="612"/>
      <c r="N6138" s="668"/>
      <c r="P6138" s="618"/>
      <c r="Q6138" s="618"/>
      <c r="R6138" s="618"/>
      <c r="S6138" s="618"/>
      <c r="T6138" s="618"/>
      <c r="U6138" s="618"/>
      <c r="V6138" s="618"/>
      <c r="W6138" s="618"/>
      <c r="X6138" s="618"/>
      <c r="Y6138" s="618"/>
      <c r="Z6138" s="618"/>
      <c r="AC6138" s="619"/>
      <c r="AD6138" s="620"/>
      <c r="AJ6138" s="668"/>
      <c r="AO6138" s="612"/>
      <c r="AP6138" s="612"/>
      <c r="AY6138" s="623"/>
      <c r="BD6138" s="611"/>
      <c r="BG6138" s="624"/>
      <c r="BH6138" s="625"/>
      <c r="BI6138" s="672"/>
      <c r="BO6138" s="612"/>
      <c r="BY6138" s="669"/>
      <c r="CA6138" s="669"/>
    </row>
    <row r="6139" spans="3:79" s="610" customFormat="1">
      <c r="C6139" s="611"/>
      <c r="D6139" s="612"/>
      <c r="E6139" s="613"/>
      <c r="F6139" s="614"/>
      <c r="J6139" s="612"/>
      <c r="N6139" s="668"/>
      <c r="P6139" s="618"/>
      <c r="Q6139" s="618"/>
      <c r="R6139" s="618"/>
      <c r="S6139" s="618"/>
      <c r="T6139" s="618"/>
      <c r="U6139" s="618"/>
      <c r="V6139" s="618"/>
      <c r="W6139" s="618"/>
      <c r="X6139" s="618"/>
      <c r="Y6139" s="618"/>
      <c r="Z6139" s="618"/>
      <c r="AC6139" s="619"/>
      <c r="AD6139" s="620"/>
      <c r="AJ6139" s="668"/>
      <c r="AO6139" s="612"/>
      <c r="AP6139" s="612"/>
      <c r="AY6139" s="623"/>
      <c r="BD6139" s="611"/>
      <c r="BG6139" s="624"/>
      <c r="BH6139" s="625"/>
      <c r="BI6139" s="672"/>
      <c r="BO6139" s="612"/>
      <c r="BY6139" s="669"/>
      <c r="CA6139" s="669"/>
    </row>
    <row r="6140" spans="3:79" s="610" customFormat="1">
      <c r="C6140" s="611"/>
      <c r="D6140" s="612"/>
      <c r="E6140" s="613"/>
      <c r="F6140" s="614"/>
      <c r="J6140" s="612"/>
      <c r="N6140" s="668"/>
      <c r="P6140" s="618"/>
      <c r="Q6140" s="618"/>
      <c r="R6140" s="618"/>
      <c r="S6140" s="618"/>
      <c r="T6140" s="618"/>
      <c r="U6140" s="618"/>
      <c r="V6140" s="618"/>
      <c r="W6140" s="618"/>
      <c r="X6140" s="618"/>
      <c r="Y6140" s="618"/>
      <c r="Z6140" s="618"/>
      <c r="AC6140" s="619"/>
      <c r="AD6140" s="620"/>
      <c r="AJ6140" s="668"/>
      <c r="AO6140" s="612"/>
      <c r="AP6140" s="612"/>
      <c r="AY6140" s="623"/>
      <c r="BD6140" s="611"/>
      <c r="BG6140" s="624"/>
      <c r="BH6140" s="625"/>
      <c r="BI6140" s="672"/>
      <c r="BO6140" s="612"/>
      <c r="BY6140" s="669"/>
      <c r="CA6140" s="669"/>
    </row>
    <row r="6141" spans="3:79" s="610" customFormat="1">
      <c r="C6141" s="611"/>
      <c r="D6141" s="612"/>
      <c r="E6141" s="613"/>
      <c r="F6141" s="614"/>
      <c r="J6141" s="612"/>
      <c r="N6141" s="668"/>
      <c r="P6141" s="618"/>
      <c r="Q6141" s="618"/>
      <c r="R6141" s="618"/>
      <c r="S6141" s="618"/>
      <c r="T6141" s="618"/>
      <c r="U6141" s="618"/>
      <c r="V6141" s="618"/>
      <c r="W6141" s="618"/>
      <c r="X6141" s="618"/>
      <c r="Y6141" s="618"/>
      <c r="Z6141" s="618"/>
      <c r="AC6141" s="619"/>
      <c r="AD6141" s="620"/>
      <c r="AJ6141" s="668"/>
      <c r="AO6141" s="612"/>
      <c r="AP6141" s="612"/>
      <c r="AY6141" s="623"/>
      <c r="BD6141" s="611"/>
      <c r="BG6141" s="624"/>
      <c r="BH6141" s="625"/>
      <c r="BI6141" s="672"/>
      <c r="BO6141" s="612"/>
      <c r="BY6141" s="669"/>
      <c r="CA6141" s="669"/>
    </row>
    <row r="6142" spans="3:79" s="610" customFormat="1">
      <c r="C6142" s="611"/>
      <c r="D6142" s="612"/>
      <c r="E6142" s="613"/>
      <c r="F6142" s="614"/>
      <c r="J6142" s="612"/>
      <c r="N6142" s="668"/>
      <c r="P6142" s="618"/>
      <c r="Q6142" s="618"/>
      <c r="R6142" s="618"/>
      <c r="S6142" s="618"/>
      <c r="T6142" s="618"/>
      <c r="U6142" s="618"/>
      <c r="V6142" s="618"/>
      <c r="W6142" s="618"/>
      <c r="X6142" s="618"/>
      <c r="Y6142" s="618"/>
      <c r="Z6142" s="618"/>
      <c r="AC6142" s="619"/>
      <c r="AD6142" s="620"/>
      <c r="AJ6142" s="668"/>
      <c r="AO6142" s="612"/>
      <c r="AP6142" s="612"/>
      <c r="AY6142" s="623"/>
      <c r="BD6142" s="611"/>
      <c r="BG6142" s="624"/>
      <c r="BH6142" s="625"/>
      <c r="BI6142" s="672"/>
      <c r="BO6142" s="612"/>
      <c r="BY6142" s="669"/>
      <c r="CA6142" s="669"/>
    </row>
    <row r="6143" spans="3:79" s="610" customFormat="1">
      <c r="C6143" s="611"/>
      <c r="D6143" s="612"/>
      <c r="E6143" s="613"/>
      <c r="F6143" s="614"/>
      <c r="J6143" s="612"/>
      <c r="N6143" s="668"/>
      <c r="P6143" s="618"/>
      <c r="Q6143" s="618"/>
      <c r="R6143" s="618"/>
      <c r="S6143" s="618"/>
      <c r="T6143" s="618"/>
      <c r="U6143" s="618"/>
      <c r="V6143" s="618"/>
      <c r="W6143" s="618"/>
      <c r="X6143" s="618"/>
      <c r="Y6143" s="618"/>
      <c r="Z6143" s="618"/>
      <c r="AC6143" s="619"/>
      <c r="AD6143" s="620"/>
      <c r="AJ6143" s="668"/>
      <c r="AO6143" s="612"/>
      <c r="AP6143" s="612"/>
      <c r="AY6143" s="623"/>
      <c r="BD6143" s="611"/>
      <c r="BG6143" s="624"/>
      <c r="BH6143" s="625"/>
      <c r="BI6143" s="672"/>
      <c r="BO6143" s="612"/>
      <c r="BY6143" s="669"/>
      <c r="CA6143" s="669"/>
    </row>
    <row r="6144" spans="3:79" s="610" customFormat="1">
      <c r="C6144" s="611"/>
      <c r="D6144" s="612"/>
      <c r="E6144" s="613"/>
      <c r="F6144" s="614"/>
      <c r="J6144" s="612"/>
      <c r="N6144" s="668"/>
      <c r="P6144" s="618"/>
      <c r="Q6144" s="618"/>
      <c r="R6144" s="618"/>
      <c r="S6144" s="618"/>
      <c r="T6144" s="618"/>
      <c r="U6144" s="618"/>
      <c r="V6144" s="618"/>
      <c r="W6144" s="618"/>
      <c r="X6144" s="618"/>
      <c r="Y6144" s="618"/>
      <c r="Z6144" s="618"/>
      <c r="AC6144" s="619"/>
      <c r="AD6144" s="620"/>
      <c r="AJ6144" s="668"/>
      <c r="AO6144" s="612"/>
      <c r="AP6144" s="612"/>
      <c r="AY6144" s="623"/>
      <c r="BD6144" s="611"/>
      <c r="BG6144" s="624"/>
      <c r="BH6144" s="625"/>
      <c r="BI6144" s="672"/>
      <c r="BO6144" s="612"/>
      <c r="BY6144" s="669"/>
      <c r="CA6144" s="669"/>
    </row>
    <row r="6145" spans="3:79" s="610" customFormat="1">
      <c r="C6145" s="611"/>
      <c r="D6145" s="612"/>
      <c r="E6145" s="613"/>
      <c r="F6145" s="614"/>
      <c r="J6145" s="612"/>
      <c r="N6145" s="668"/>
      <c r="P6145" s="618"/>
      <c r="Q6145" s="618"/>
      <c r="R6145" s="618"/>
      <c r="S6145" s="618"/>
      <c r="T6145" s="618"/>
      <c r="U6145" s="618"/>
      <c r="V6145" s="618"/>
      <c r="W6145" s="618"/>
      <c r="X6145" s="618"/>
      <c r="Y6145" s="618"/>
      <c r="Z6145" s="618"/>
      <c r="AC6145" s="619"/>
      <c r="AD6145" s="620"/>
      <c r="AJ6145" s="668"/>
      <c r="AO6145" s="612"/>
      <c r="AP6145" s="612"/>
      <c r="AY6145" s="623"/>
      <c r="BD6145" s="611"/>
      <c r="BG6145" s="624"/>
      <c r="BH6145" s="625"/>
      <c r="BI6145" s="672"/>
      <c r="BO6145" s="612"/>
      <c r="BY6145" s="669"/>
      <c r="CA6145" s="669"/>
    </row>
    <row r="6146" spans="3:79" s="610" customFormat="1">
      <c r="C6146" s="611"/>
      <c r="D6146" s="612"/>
      <c r="E6146" s="613"/>
      <c r="F6146" s="614"/>
      <c r="J6146" s="612"/>
      <c r="N6146" s="668"/>
      <c r="P6146" s="618"/>
      <c r="Q6146" s="618"/>
      <c r="R6146" s="618"/>
      <c r="S6146" s="618"/>
      <c r="T6146" s="618"/>
      <c r="U6146" s="618"/>
      <c r="V6146" s="618"/>
      <c r="W6146" s="618"/>
      <c r="X6146" s="618"/>
      <c r="Y6146" s="618"/>
      <c r="Z6146" s="618"/>
      <c r="AC6146" s="619"/>
      <c r="AD6146" s="620"/>
      <c r="AJ6146" s="668"/>
      <c r="AO6146" s="612"/>
      <c r="AP6146" s="612"/>
      <c r="AY6146" s="623"/>
      <c r="BD6146" s="611"/>
      <c r="BG6146" s="624"/>
      <c r="BH6146" s="625"/>
      <c r="BI6146" s="672"/>
      <c r="BO6146" s="612"/>
      <c r="BY6146" s="669"/>
      <c r="CA6146" s="669"/>
    </row>
    <row r="6147" spans="3:79" s="610" customFormat="1">
      <c r="C6147" s="611"/>
      <c r="D6147" s="612"/>
      <c r="E6147" s="613"/>
      <c r="F6147" s="614"/>
      <c r="J6147" s="612"/>
      <c r="N6147" s="668"/>
      <c r="P6147" s="618"/>
      <c r="Q6147" s="618"/>
      <c r="R6147" s="618"/>
      <c r="S6147" s="618"/>
      <c r="T6147" s="618"/>
      <c r="U6147" s="618"/>
      <c r="V6147" s="618"/>
      <c r="W6147" s="618"/>
      <c r="X6147" s="618"/>
      <c r="Y6147" s="618"/>
      <c r="Z6147" s="618"/>
      <c r="AC6147" s="619"/>
      <c r="AD6147" s="620"/>
      <c r="AJ6147" s="668"/>
      <c r="AO6147" s="612"/>
      <c r="AP6147" s="612"/>
      <c r="AY6147" s="623"/>
      <c r="BD6147" s="611"/>
      <c r="BG6147" s="624"/>
      <c r="BH6147" s="625"/>
      <c r="BI6147" s="672"/>
      <c r="BO6147" s="612"/>
      <c r="BY6147" s="669"/>
      <c r="CA6147" s="669"/>
    </row>
    <row r="6148" spans="3:79" s="610" customFormat="1">
      <c r="C6148" s="611"/>
      <c r="D6148" s="612"/>
      <c r="E6148" s="613"/>
      <c r="F6148" s="614"/>
      <c r="J6148" s="612"/>
      <c r="N6148" s="668"/>
      <c r="P6148" s="618"/>
      <c r="Q6148" s="618"/>
      <c r="R6148" s="618"/>
      <c r="S6148" s="618"/>
      <c r="T6148" s="618"/>
      <c r="U6148" s="618"/>
      <c r="V6148" s="618"/>
      <c r="W6148" s="618"/>
      <c r="X6148" s="618"/>
      <c r="Y6148" s="618"/>
      <c r="Z6148" s="618"/>
      <c r="AC6148" s="619"/>
      <c r="AD6148" s="620"/>
      <c r="AJ6148" s="668"/>
      <c r="AO6148" s="612"/>
      <c r="AP6148" s="612"/>
      <c r="AY6148" s="623"/>
      <c r="BD6148" s="611"/>
      <c r="BG6148" s="624"/>
      <c r="BH6148" s="625"/>
      <c r="BI6148" s="672"/>
      <c r="BO6148" s="612"/>
      <c r="BY6148" s="669"/>
      <c r="CA6148" s="669"/>
    </row>
    <row r="6149" spans="3:79" s="610" customFormat="1">
      <c r="C6149" s="611"/>
      <c r="D6149" s="612"/>
      <c r="E6149" s="613"/>
      <c r="F6149" s="614"/>
      <c r="J6149" s="612"/>
      <c r="N6149" s="668"/>
      <c r="P6149" s="618"/>
      <c r="Q6149" s="618"/>
      <c r="R6149" s="618"/>
      <c r="S6149" s="618"/>
      <c r="T6149" s="618"/>
      <c r="U6149" s="618"/>
      <c r="V6149" s="618"/>
      <c r="W6149" s="618"/>
      <c r="X6149" s="618"/>
      <c r="Y6149" s="618"/>
      <c r="Z6149" s="618"/>
      <c r="AC6149" s="619"/>
      <c r="AD6149" s="620"/>
      <c r="AJ6149" s="668"/>
      <c r="AO6149" s="612"/>
      <c r="AP6149" s="612"/>
      <c r="AY6149" s="623"/>
      <c r="BD6149" s="611"/>
      <c r="BG6149" s="624"/>
      <c r="BH6149" s="625"/>
      <c r="BI6149" s="672"/>
      <c r="BO6149" s="612"/>
      <c r="BY6149" s="669"/>
      <c r="CA6149" s="669"/>
    </row>
    <row r="6150" spans="3:79" s="610" customFormat="1">
      <c r="C6150" s="611"/>
      <c r="D6150" s="612"/>
      <c r="E6150" s="613"/>
      <c r="F6150" s="614"/>
      <c r="J6150" s="612"/>
      <c r="N6150" s="668"/>
      <c r="P6150" s="618"/>
      <c r="Q6150" s="618"/>
      <c r="R6150" s="618"/>
      <c r="S6150" s="618"/>
      <c r="T6150" s="618"/>
      <c r="U6150" s="618"/>
      <c r="V6150" s="618"/>
      <c r="W6150" s="618"/>
      <c r="X6150" s="618"/>
      <c r="Y6150" s="618"/>
      <c r="Z6150" s="618"/>
      <c r="AC6150" s="619"/>
      <c r="AD6150" s="620"/>
      <c r="AJ6150" s="668"/>
      <c r="AO6150" s="612"/>
      <c r="AP6150" s="612"/>
      <c r="AY6150" s="623"/>
      <c r="BD6150" s="611"/>
      <c r="BG6150" s="624"/>
      <c r="BH6150" s="625"/>
      <c r="BI6150" s="672"/>
      <c r="BO6150" s="612"/>
      <c r="BY6150" s="669"/>
      <c r="CA6150" s="669"/>
    </row>
    <row r="6151" spans="3:79" s="610" customFormat="1">
      <c r="C6151" s="611"/>
      <c r="D6151" s="612"/>
      <c r="E6151" s="613"/>
      <c r="F6151" s="614"/>
      <c r="J6151" s="612"/>
      <c r="N6151" s="668"/>
      <c r="P6151" s="618"/>
      <c r="Q6151" s="618"/>
      <c r="R6151" s="618"/>
      <c r="S6151" s="618"/>
      <c r="T6151" s="618"/>
      <c r="U6151" s="618"/>
      <c r="V6151" s="618"/>
      <c r="W6151" s="618"/>
      <c r="X6151" s="618"/>
      <c r="Y6151" s="618"/>
      <c r="Z6151" s="618"/>
      <c r="AC6151" s="619"/>
      <c r="AD6151" s="620"/>
      <c r="AJ6151" s="668"/>
      <c r="AO6151" s="612"/>
      <c r="AP6151" s="612"/>
      <c r="AY6151" s="623"/>
      <c r="BD6151" s="611"/>
      <c r="BG6151" s="624"/>
      <c r="BH6151" s="625"/>
      <c r="BI6151" s="672"/>
      <c r="BO6151" s="612"/>
      <c r="BY6151" s="669"/>
      <c r="CA6151" s="669"/>
    </row>
    <row r="6152" spans="3:79" s="610" customFormat="1">
      <c r="C6152" s="611"/>
      <c r="D6152" s="612"/>
      <c r="E6152" s="613"/>
      <c r="F6152" s="614"/>
      <c r="J6152" s="612"/>
      <c r="N6152" s="668"/>
      <c r="P6152" s="618"/>
      <c r="Q6152" s="618"/>
      <c r="R6152" s="618"/>
      <c r="S6152" s="618"/>
      <c r="T6152" s="618"/>
      <c r="U6152" s="618"/>
      <c r="V6152" s="618"/>
      <c r="W6152" s="618"/>
      <c r="X6152" s="618"/>
      <c r="Y6152" s="618"/>
      <c r="Z6152" s="618"/>
      <c r="AC6152" s="619"/>
      <c r="AD6152" s="620"/>
      <c r="AJ6152" s="668"/>
      <c r="AO6152" s="612"/>
      <c r="AP6152" s="612"/>
      <c r="AY6152" s="623"/>
      <c r="BD6152" s="611"/>
      <c r="BG6152" s="624"/>
      <c r="BH6152" s="625"/>
      <c r="BI6152" s="672"/>
      <c r="BO6152" s="612"/>
      <c r="BY6152" s="669"/>
      <c r="CA6152" s="669"/>
    </row>
    <row r="6153" spans="3:79" s="610" customFormat="1">
      <c r="C6153" s="611"/>
      <c r="D6153" s="612"/>
      <c r="E6153" s="613"/>
      <c r="F6153" s="614"/>
      <c r="J6153" s="612"/>
      <c r="N6153" s="668"/>
      <c r="P6153" s="618"/>
      <c r="Q6153" s="618"/>
      <c r="R6153" s="618"/>
      <c r="S6153" s="618"/>
      <c r="T6153" s="618"/>
      <c r="U6153" s="618"/>
      <c r="V6153" s="618"/>
      <c r="W6153" s="618"/>
      <c r="X6153" s="618"/>
      <c r="Y6153" s="618"/>
      <c r="Z6153" s="618"/>
      <c r="AC6153" s="619"/>
      <c r="AD6153" s="620"/>
      <c r="AJ6153" s="668"/>
      <c r="AO6153" s="612"/>
      <c r="AP6153" s="612"/>
      <c r="AY6153" s="623"/>
      <c r="BD6153" s="611"/>
      <c r="BG6153" s="624"/>
      <c r="BH6153" s="625"/>
      <c r="BI6153" s="672"/>
      <c r="BO6153" s="612"/>
      <c r="BY6153" s="669"/>
      <c r="CA6153" s="669"/>
    </row>
    <row r="6154" spans="3:79" s="610" customFormat="1">
      <c r="C6154" s="611"/>
      <c r="D6154" s="612"/>
      <c r="E6154" s="613"/>
      <c r="F6154" s="614"/>
      <c r="J6154" s="612"/>
      <c r="N6154" s="668"/>
      <c r="P6154" s="618"/>
      <c r="Q6154" s="618"/>
      <c r="R6154" s="618"/>
      <c r="S6154" s="618"/>
      <c r="T6154" s="618"/>
      <c r="U6154" s="618"/>
      <c r="V6154" s="618"/>
      <c r="W6154" s="618"/>
      <c r="X6154" s="618"/>
      <c r="Y6154" s="618"/>
      <c r="Z6154" s="618"/>
      <c r="AC6154" s="619"/>
      <c r="AD6154" s="620"/>
      <c r="AJ6154" s="668"/>
      <c r="AO6154" s="612"/>
      <c r="AP6154" s="612"/>
      <c r="AY6154" s="623"/>
      <c r="BD6154" s="611"/>
      <c r="BG6154" s="624"/>
      <c r="BH6154" s="625"/>
      <c r="BI6154" s="672"/>
      <c r="BO6154" s="612"/>
      <c r="BY6154" s="669"/>
      <c r="CA6154" s="669"/>
    </row>
    <row r="6155" spans="3:79" s="610" customFormat="1">
      <c r="C6155" s="611"/>
      <c r="D6155" s="612"/>
      <c r="E6155" s="613"/>
      <c r="F6155" s="614"/>
      <c r="J6155" s="612"/>
      <c r="N6155" s="668"/>
      <c r="P6155" s="618"/>
      <c r="Q6155" s="618"/>
      <c r="R6155" s="618"/>
      <c r="S6155" s="618"/>
      <c r="T6155" s="618"/>
      <c r="U6155" s="618"/>
      <c r="V6155" s="618"/>
      <c r="W6155" s="618"/>
      <c r="X6155" s="618"/>
      <c r="Y6155" s="618"/>
      <c r="Z6155" s="618"/>
      <c r="AC6155" s="619"/>
      <c r="AD6155" s="620"/>
      <c r="AJ6155" s="668"/>
      <c r="AO6155" s="612"/>
      <c r="AP6155" s="612"/>
      <c r="AY6155" s="623"/>
      <c r="BD6155" s="611"/>
      <c r="BG6155" s="624"/>
      <c r="BH6155" s="625"/>
      <c r="BI6155" s="672"/>
      <c r="BO6155" s="612"/>
      <c r="BY6155" s="669"/>
      <c r="CA6155" s="669"/>
    </row>
    <row r="6156" spans="3:79" s="610" customFormat="1">
      <c r="C6156" s="611"/>
      <c r="D6156" s="612"/>
      <c r="E6156" s="613"/>
      <c r="F6156" s="614"/>
      <c r="J6156" s="612"/>
      <c r="N6156" s="668"/>
      <c r="P6156" s="618"/>
      <c r="Q6156" s="618"/>
      <c r="R6156" s="618"/>
      <c r="S6156" s="618"/>
      <c r="T6156" s="618"/>
      <c r="U6156" s="618"/>
      <c r="V6156" s="618"/>
      <c r="W6156" s="618"/>
      <c r="X6156" s="618"/>
      <c r="Y6156" s="618"/>
      <c r="Z6156" s="618"/>
      <c r="AC6156" s="619"/>
      <c r="AD6156" s="620"/>
      <c r="AJ6156" s="668"/>
      <c r="AO6156" s="612"/>
      <c r="AP6156" s="612"/>
      <c r="AY6156" s="623"/>
      <c r="BD6156" s="611"/>
      <c r="BG6156" s="624"/>
      <c r="BH6156" s="625"/>
      <c r="BI6156" s="672"/>
      <c r="BO6156" s="612"/>
      <c r="BY6156" s="669"/>
      <c r="CA6156" s="669"/>
    </row>
    <row r="6157" spans="3:79" s="610" customFormat="1">
      <c r="C6157" s="611"/>
      <c r="D6157" s="612"/>
      <c r="E6157" s="613"/>
      <c r="F6157" s="614"/>
      <c r="J6157" s="612"/>
      <c r="N6157" s="668"/>
      <c r="P6157" s="618"/>
      <c r="Q6157" s="618"/>
      <c r="R6157" s="618"/>
      <c r="S6157" s="618"/>
      <c r="T6157" s="618"/>
      <c r="U6157" s="618"/>
      <c r="V6157" s="618"/>
      <c r="W6157" s="618"/>
      <c r="X6157" s="618"/>
      <c r="Y6157" s="618"/>
      <c r="Z6157" s="618"/>
      <c r="AC6157" s="619"/>
      <c r="AD6157" s="620"/>
      <c r="AJ6157" s="668"/>
      <c r="AO6157" s="612"/>
      <c r="AP6157" s="612"/>
      <c r="AY6157" s="623"/>
      <c r="BD6157" s="611"/>
      <c r="BG6157" s="624"/>
      <c r="BH6157" s="625"/>
      <c r="BI6157" s="672"/>
      <c r="BO6157" s="612"/>
      <c r="BY6157" s="669"/>
      <c r="CA6157" s="669"/>
    </row>
    <row r="6158" spans="3:79" s="610" customFormat="1">
      <c r="C6158" s="611"/>
      <c r="D6158" s="612"/>
      <c r="E6158" s="613"/>
      <c r="F6158" s="614"/>
      <c r="J6158" s="612"/>
      <c r="N6158" s="668"/>
      <c r="P6158" s="618"/>
      <c r="Q6158" s="618"/>
      <c r="R6158" s="618"/>
      <c r="S6158" s="618"/>
      <c r="T6158" s="618"/>
      <c r="U6158" s="618"/>
      <c r="V6158" s="618"/>
      <c r="W6158" s="618"/>
      <c r="X6158" s="618"/>
      <c r="Y6158" s="618"/>
      <c r="Z6158" s="618"/>
      <c r="AC6158" s="619"/>
      <c r="AD6158" s="620"/>
      <c r="AJ6158" s="668"/>
      <c r="AO6158" s="612"/>
      <c r="AP6158" s="612"/>
      <c r="AY6158" s="623"/>
      <c r="BD6158" s="611"/>
      <c r="BG6158" s="624"/>
      <c r="BH6158" s="625"/>
      <c r="BI6158" s="672"/>
      <c r="BO6158" s="612"/>
      <c r="BY6158" s="669"/>
      <c r="CA6158" s="669"/>
    </row>
    <row r="6159" spans="3:79" s="610" customFormat="1">
      <c r="C6159" s="611"/>
      <c r="D6159" s="612"/>
      <c r="E6159" s="613"/>
      <c r="F6159" s="614"/>
      <c r="J6159" s="612"/>
      <c r="N6159" s="668"/>
      <c r="P6159" s="618"/>
      <c r="Q6159" s="618"/>
      <c r="R6159" s="618"/>
      <c r="S6159" s="618"/>
      <c r="T6159" s="618"/>
      <c r="U6159" s="618"/>
      <c r="V6159" s="618"/>
      <c r="W6159" s="618"/>
      <c r="X6159" s="618"/>
      <c r="Y6159" s="618"/>
      <c r="Z6159" s="618"/>
      <c r="AC6159" s="619"/>
      <c r="AD6159" s="620"/>
      <c r="AJ6159" s="668"/>
      <c r="AO6159" s="612"/>
      <c r="AP6159" s="612"/>
      <c r="AY6159" s="623"/>
      <c r="BD6159" s="611"/>
      <c r="BG6159" s="624"/>
      <c r="BH6159" s="625"/>
      <c r="BI6159" s="672"/>
      <c r="BO6159" s="612"/>
      <c r="BY6159" s="669"/>
      <c r="CA6159" s="669"/>
    </row>
    <row r="6160" spans="3:79" s="610" customFormat="1">
      <c r="C6160" s="611"/>
      <c r="D6160" s="612"/>
      <c r="E6160" s="613"/>
      <c r="F6160" s="614"/>
      <c r="J6160" s="612"/>
      <c r="N6160" s="668"/>
      <c r="P6160" s="618"/>
      <c r="Q6160" s="618"/>
      <c r="R6160" s="618"/>
      <c r="S6160" s="618"/>
      <c r="T6160" s="618"/>
      <c r="U6160" s="618"/>
      <c r="V6160" s="618"/>
      <c r="W6160" s="618"/>
      <c r="X6160" s="618"/>
      <c r="Y6160" s="618"/>
      <c r="Z6160" s="618"/>
      <c r="AC6160" s="619"/>
      <c r="AD6160" s="620"/>
      <c r="AJ6160" s="668"/>
      <c r="AO6160" s="612"/>
      <c r="AP6160" s="612"/>
      <c r="AY6160" s="623"/>
      <c r="BD6160" s="611"/>
      <c r="BG6160" s="624"/>
      <c r="BH6160" s="625"/>
      <c r="BI6160" s="672"/>
      <c r="BO6160" s="612"/>
      <c r="BY6160" s="669"/>
      <c r="CA6160" s="669"/>
    </row>
    <row r="6161" spans="3:79" s="610" customFormat="1">
      <c r="C6161" s="611"/>
      <c r="D6161" s="612"/>
      <c r="E6161" s="613"/>
      <c r="F6161" s="614"/>
      <c r="J6161" s="612"/>
      <c r="N6161" s="668"/>
      <c r="P6161" s="618"/>
      <c r="Q6161" s="618"/>
      <c r="R6161" s="618"/>
      <c r="S6161" s="618"/>
      <c r="T6161" s="618"/>
      <c r="U6161" s="618"/>
      <c r="V6161" s="618"/>
      <c r="W6161" s="618"/>
      <c r="X6161" s="618"/>
      <c r="Y6161" s="618"/>
      <c r="Z6161" s="618"/>
      <c r="AC6161" s="619"/>
      <c r="AD6161" s="620"/>
      <c r="AJ6161" s="668"/>
      <c r="AO6161" s="612"/>
      <c r="AP6161" s="612"/>
      <c r="AY6161" s="623"/>
      <c r="BD6161" s="611"/>
      <c r="BG6161" s="624"/>
      <c r="BH6161" s="625"/>
      <c r="BI6161" s="672"/>
      <c r="BO6161" s="612"/>
      <c r="BY6161" s="669"/>
      <c r="CA6161" s="669"/>
    </row>
    <row r="6162" spans="3:79" s="610" customFormat="1">
      <c r="C6162" s="611"/>
      <c r="D6162" s="612"/>
      <c r="E6162" s="613"/>
      <c r="F6162" s="614"/>
      <c r="J6162" s="612"/>
      <c r="N6162" s="668"/>
      <c r="P6162" s="618"/>
      <c r="Q6162" s="618"/>
      <c r="R6162" s="618"/>
      <c r="S6162" s="618"/>
      <c r="T6162" s="618"/>
      <c r="U6162" s="618"/>
      <c r="V6162" s="618"/>
      <c r="W6162" s="618"/>
      <c r="X6162" s="618"/>
      <c r="Y6162" s="618"/>
      <c r="Z6162" s="618"/>
      <c r="AC6162" s="619"/>
      <c r="AD6162" s="620"/>
      <c r="AJ6162" s="668"/>
      <c r="AO6162" s="612"/>
      <c r="AP6162" s="612"/>
      <c r="AY6162" s="623"/>
      <c r="BD6162" s="611"/>
      <c r="BG6162" s="624"/>
      <c r="BH6162" s="625"/>
      <c r="BI6162" s="672"/>
      <c r="BO6162" s="612"/>
      <c r="BY6162" s="669"/>
      <c r="CA6162" s="669"/>
    </row>
    <row r="6163" spans="3:79" s="610" customFormat="1">
      <c r="C6163" s="611"/>
      <c r="D6163" s="612"/>
      <c r="E6163" s="613"/>
      <c r="F6163" s="614"/>
      <c r="J6163" s="612"/>
      <c r="N6163" s="668"/>
      <c r="P6163" s="618"/>
      <c r="Q6163" s="618"/>
      <c r="R6163" s="618"/>
      <c r="S6163" s="618"/>
      <c r="T6163" s="618"/>
      <c r="U6163" s="618"/>
      <c r="V6163" s="618"/>
      <c r="W6163" s="618"/>
      <c r="X6163" s="618"/>
      <c r="Y6163" s="618"/>
      <c r="Z6163" s="618"/>
      <c r="AC6163" s="619"/>
      <c r="AD6163" s="620"/>
      <c r="AJ6163" s="668"/>
      <c r="AO6163" s="612"/>
      <c r="AP6163" s="612"/>
      <c r="AY6163" s="623"/>
      <c r="BD6163" s="611"/>
      <c r="BG6163" s="624"/>
      <c r="BH6163" s="625"/>
      <c r="BI6163" s="672"/>
      <c r="BO6163" s="612"/>
      <c r="BY6163" s="669"/>
      <c r="CA6163" s="669"/>
    </row>
    <row r="6164" spans="3:79" s="610" customFormat="1">
      <c r="C6164" s="611"/>
      <c r="D6164" s="612"/>
      <c r="E6164" s="613"/>
      <c r="F6164" s="614"/>
      <c r="J6164" s="612"/>
      <c r="N6164" s="668"/>
      <c r="P6164" s="618"/>
      <c r="Q6164" s="618"/>
      <c r="R6164" s="618"/>
      <c r="S6164" s="618"/>
      <c r="T6164" s="618"/>
      <c r="U6164" s="618"/>
      <c r="V6164" s="618"/>
      <c r="W6164" s="618"/>
      <c r="X6164" s="618"/>
      <c r="Y6164" s="618"/>
      <c r="Z6164" s="618"/>
      <c r="AC6164" s="619"/>
      <c r="AD6164" s="620"/>
      <c r="AJ6164" s="668"/>
      <c r="AO6164" s="612"/>
      <c r="AP6164" s="612"/>
      <c r="AY6164" s="623"/>
      <c r="BD6164" s="611"/>
      <c r="BG6164" s="624"/>
      <c r="BH6164" s="625"/>
      <c r="BI6164" s="672"/>
      <c r="BO6164" s="612"/>
      <c r="BY6164" s="669"/>
      <c r="CA6164" s="669"/>
    </row>
    <row r="6165" spans="3:79" s="610" customFormat="1">
      <c r="C6165" s="611"/>
      <c r="D6165" s="612"/>
      <c r="E6165" s="613"/>
      <c r="F6165" s="614"/>
      <c r="J6165" s="612"/>
      <c r="N6165" s="668"/>
      <c r="P6165" s="618"/>
      <c r="Q6165" s="618"/>
      <c r="R6165" s="618"/>
      <c r="S6165" s="618"/>
      <c r="T6165" s="618"/>
      <c r="U6165" s="618"/>
      <c r="V6165" s="618"/>
      <c r="W6165" s="618"/>
      <c r="X6165" s="618"/>
      <c r="Y6165" s="618"/>
      <c r="Z6165" s="618"/>
      <c r="AC6165" s="619"/>
      <c r="AD6165" s="620"/>
      <c r="AJ6165" s="668"/>
      <c r="AO6165" s="612"/>
      <c r="AP6165" s="612"/>
      <c r="AY6165" s="623"/>
      <c r="BD6165" s="611"/>
      <c r="BG6165" s="624"/>
      <c r="BH6165" s="625"/>
      <c r="BI6165" s="672"/>
      <c r="BO6165" s="612"/>
      <c r="BY6165" s="669"/>
      <c r="CA6165" s="669"/>
    </row>
    <row r="6166" spans="3:79" s="610" customFormat="1">
      <c r="C6166" s="611"/>
      <c r="D6166" s="612"/>
      <c r="E6166" s="613"/>
      <c r="F6166" s="614"/>
      <c r="J6166" s="612"/>
      <c r="N6166" s="668"/>
      <c r="P6166" s="618"/>
      <c r="Q6166" s="618"/>
      <c r="R6166" s="618"/>
      <c r="S6166" s="618"/>
      <c r="T6166" s="618"/>
      <c r="U6166" s="618"/>
      <c r="V6166" s="618"/>
      <c r="W6166" s="618"/>
      <c r="X6166" s="618"/>
      <c r="Y6166" s="618"/>
      <c r="Z6166" s="618"/>
      <c r="AC6166" s="619"/>
      <c r="AD6166" s="620"/>
      <c r="AJ6166" s="668"/>
      <c r="AO6166" s="612"/>
      <c r="AP6166" s="612"/>
      <c r="AY6166" s="623"/>
      <c r="BD6166" s="611"/>
      <c r="BG6166" s="624"/>
      <c r="BH6166" s="625"/>
      <c r="BI6166" s="672"/>
      <c r="BO6166" s="612"/>
      <c r="BY6166" s="669"/>
      <c r="CA6166" s="669"/>
    </row>
    <row r="6167" spans="3:79" s="610" customFormat="1">
      <c r="C6167" s="611"/>
      <c r="D6167" s="612"/>
      <c r="E6167" s="613"/>
      <c r="F6167" s="614"/>
      <c r="J6167" s="612"/>
      <c r="N6167" s="668"/>
      <c r="P6167" s="618"/>
      <c r="Q6167" s="618"/>
      <c r="R6167" s="618"/>
      <c r="S6167" s="618"/>
      <c r="T6167" s="618"/>
      <c r="U6167" s="618"/>
      <c r="V6167" s="618"/>
      <c r="W6167" s="618"/>
      <c r="X6167" s="618"/>
      <c r="Y6167" s="618"/>
      <c r="Z6167" s="618"/>
      <c r="AC6167" s="619"/>
      <c r="AD6167" s="620"/>
      <c r="AJ6167" s="668"/>
      <c r="AO6167" s="612"/>
      <c r="AP6167" s="612"/>
      <c r="AY6167" s="623"/>
      <c r="BD6167" s="611"/>
      <c r="BG6167" s="624"/>
      <c r="BH6167" s="625"/>
      <c r="BI6167" s="672"/>
      <c r="BO6167" s="612"/>
      <c r="BY6167" s="669"/>
      <c r="CA6167" s="669"/>
    </row>
    <row r="6168" spans="3:79" s="610" customFormat="1">
      <c r="C6168" s="611"/>
      <c r="D6168" s="612"/>
      <c r="E6168" s="613"/>
      <c r="F6168" s="614"/>
      <c r="J6168" s="612"/>
      <c r="N6168" s="668"/>
      <c r="P6168" s="618"/>
      <c r="Q6168" s="618"/>
      <c r="R6168" s="618"/>
      <c r="S6168" s="618"/>
      <c r="T6168" s="618"/>
      <c r="U6168" s="618"/>
      <c r="V6168" s="618"/>
      <c r="W6168" s="618"/>
      <c r="X6168" s="618"/>
      <c r="Y6168" s="618"/>
      <c r="Z6168" s="618"/>
      <c r="AC6168" s="619"/>
      <c r="AD6168" s="620"/>
      <c r="AJ6168" s="668"/>
      <c r="AO6168" s="612"/>
      <c r="AP6168" s="612"/>
      <c r="AY6168" s="623"/>
      <c r="BD6168" s="611"/>
      <c r="BG6168" s="624"/>
      <c r="BH6168" s="625"/>
      <c r="BI6168" s="672"/>
      <c r="BO6168" s="612"/>
      <c r="BY6168" s="669"/>
      <c r="CA6168" s="669"/>
    </row>
    <row r="6169" spans="3:79" s="610" customFormat="1">
      <c r="C6169" s="611"/>
      <c r="D6169" s="612"/>
      <c r="E6169" s="613"/>
      <c r="F6169" s="614"/>
      <c r="J6169" s="612"/>
      <c r="N6169" s="668"/>
      <c r="P6169" s="618"/>
      <c r="Q6169" s="618"/>
      <c r="R6169" s="618"/>
      <c r="S6169" s="618"/>
      <c r="T6169" s="618"/>
      <c r="U6169" s="618"/>
      <c r="V6169" s="618"/>
      <c r="W6169" s="618"/>
      <c r="X6169" s="618"/>
      <c r="Y6169" s="618"/>
      <c r="Z6169" s="618"/>
      <c r="AC6169" s="619"/>
      <c r="AD6169" s="620"/>
      <c r="AJ6169" s="668"/>
      <c r="AO6169" s="612"/>
      <c r="AP6169" s="612"/>
      <c r="AY6169" s="623"/>
      <c r="BD6169" s="611"/>
      <c r="BG6169" s="624"/>
      <c r="BH6169" s="625"/>
      <c r="BI6169" s="672"/>
      <c r="BO6169" s="612"/>
      <c r="BY6169" s="669"/>
      <c r="CA6169" s="669"/>
    </row>
    <row r="6170" spans="3:79" s="610" customFormat="1">
      <c r="C6170" s="611"/>
      <c r="D6170" s="612"/>
      <c r="E6170" s="613"/>
      <c r="F6170" s="614"/>
      <c r="J6170" s="612"/>
      <c r="N6170" s="668"/>
      <c r="P6170" s="618"/>
      <c r="Q6170" s="618"/>
      <c r="R6170" s="618"/>
      <c r="S6170" s="618"/>
      <c r="T6170" s="618"/>
      <c r="U6170" s="618"/>
      <c r="V6170" s="618"/>
      <c r="W6170" s="618"/>
      <c r="X6170" s="618"/>
      <c r="Y6170" s="618"/>
      <c r="Z6170" s="618"/>
      <c r="AC6170" s="619"/>
      <c r="AD6170" s="620"/>
      <c r="AJ6170" s="668"/>
      <c r="AO6170" s="612"/>
      <c r="AP6170" s="612"/>
      <c r="AY6170" s="623"/>
      <c r="BD6170" s="611"/>
      <c r="BG6170" s="624"/>
      <c r="BH6170" s="625"/>
      <c r="BI6170" s="672"/>
      <c r="BO6170" s="612"/>
      <c r="BY6170" s="669"/>
      <c r="CA6170" s="669"/>
    </row>
    <row r="6171" spans="3:79" s="610" customFormat="1">
      <c r="C6171" s="611"/>
      <c r="D6171" s="612"/>
      <c r="E6171" s="613"/>
      <c r="F6171" s="614"/>
      <c r="J6171" s="612"/>
      <c r="N6171" s="668"/>
      <c r="P6171" s="618"/>
      <c r="Q6171" s="618"/>
      <c r="R6171" s="618"/>
      <c r="S6171" s="618"/>
      <c r="T6171" s="618"/>
      <c r="U6171" s="618"/>
      <c r="V6171" s="618"/>
      <c r="W6171" s="618"/>
      <c r="X6171" s="618"/>
      <c r="Y6171" s="618"/>
      <c r="Z6171" s="618"/>
      <c r="AC6171" s="619"/>
      <c r="AD6171" s="620"/>
      <c r="AJ6171" s="668"/>
      <c r="AO6171" s="612"/>
      <c r="AP6171" s="612"/>
      <c r="AY6171" s="623"/>
      <c r="BD6171" s="611"/>
      <c r="BG6171" s="624"/>
      <c r="BH6171" s="625"/>
      <c r="BI6171" s="672"/>
      <c r="BO6171" s="612"/>
      <c r="BY6171" s="669"/>
      <c r="CA6171" s="669"/>
    </row>
    <row r="6172" spans="3:79" s="610" customFormat="1">
      <c r="C6172" s="611"/>
      <c r="D6172" s="612"/>
      <c r="E6172" s="613"/>
      <c r="F6172" s="614"/>
      <c r="J6172" s="612"/>
      <c r="N6172" s="668"/>
      <c r="P6172" s="618"/>
      <c r="Q6172" s="618"/>
      <c r="R6172" s="618"/>
      <c r="S6172" s="618"/>
      <c r="T6172" s="618"/>
      <c r="U6172" s="618"/>
      <c r="V6172" s="618"/>
      <c r="W6172" s="618"/>
      <c r="X6172" s="618"/>
      <c r="Y6172" s="618"/>
      <c r="Z6172" s="618"/>
      <c r="AC6172" s="619"/>
      <c r="AD6172" s="620"/>
      <c r="AJ6172" s="668"/>
      <c r="AO6172" s="612"/>
      <c r="AP6172" s="612"/>
      <c r="AY6172" s="623"/>
      <c r="BD6172" s="611"/>
      <c r="BG6172" s="624"/>
      <c r="BH6172" s="625"/>
      <c r="BI6172" s="672"/>
      <c r="BO6172" s="612"/>
      <c r="BY6172" s="669"/>
      <c r="CA6172" s="669"/>
    </row>
    <row r="6173" spans="3:79" s="610" customFormat="1">
      <c r="C6173" s="611"/>
      <c r="D6173" s="612"/>
      <c r="E6173" s="613"/>
      <c r="F6173" s="614"/>
      <c r="J6173" s="612"/>
      <c r="N6173" s="668"/>
      <c r="P6173" s="618"/>
      <c r="Q6173" s="618"/>
      <c r="R6173" s="618"/>
      <c r="S6173" s="618"/>
      <c r="T6173" s="618"/>
      <c r="U6173" s="618"/>
      <c r="V6173" s="618"/>
      <c r="W6173" s="618"/>
      <c r="X6173" s="618"/>
      <c r="Y6173" s="618"/>
      <c r="Z6173" s="618"/>
      <c r="AC6173" s="619"/>
      <c r="AD6173" s="620"/>
      <c r="AJ6173" s="668"/>
      <c r="AO6173" s="612"/>
      <c r="AP6173" s="612"/>
      <c r="AY6173" s="623"/>
      <c r="BD6173" s="611"/>
      <c r="BG6173" s="624"/>
      <c r="BH6173" s="625"/>
      <c r="BI6173" s="672"/>
      <c r="BO6173" s="612"/>
      <c r="BY6173" s="669"/>
      <c r="CA6173" s="669"/>
    </row>
    <row r="6174" spans="3:79" s="610" customFormat="1">
      <c r="C6174" s="611"/>
      <c r="D6174" s="612"/>
      <c r="E6174" s="613"/>
      <c r="F6174" s="614"/>
      <c r="J6174" s="612"/>
      <c r="N6174" s="668"/>
      <c r="P6174" s="618"/>
      <c r="Q6174" s="618"/>
      <c r="R6174" s="618"/>
      <c r="S6174" s="618"/>
      <c r="T6174" s="618"/>
      <c r="U6174" s="618"/>
      <c r="V6174" s="618"/>
      <c r="W6174" s="618"/>
      <c r="X6174" s="618"/>
      <c r="Y6174" s="618"/>
      <c r="Z6174" s="618"/>
      <c r="AC6174" s="619"/>
      <c r="AD6174" s="620"/>
      <c r="AJ6174" s="668"/>
      <c r="AO6174" s="612"/>
      <c r="AP6174" s="612"/>
      <c r="AY6174" s="623"/>
      <c r="BD6174" s="611"/>
      <c r="BG6174" s="624"/>
      <c r="BH6174" s="625"/>
      <c r="BI6174" s="672"/>
      <c r="BO6174" s="612"/>
      <c r="BY6174" s="669"/>
      <c r="CA6174" s="669"/>
    </row>
    <row r="6175" spans="3:79" s="610" customFormat="1">
      <c r="C6175" s="611"/>
      <c r="D6175" s="612"/>
      <c r="E6175" s="613"/>
      <c r="F6175" s="614"/>
      <c r="J6175" s="612"/>
      <c r="N6175" s="668"/>
      <c r="P6175" s="618"/>
      <c r="Q6175" s="618"/>
      <c r="R6175" s="618"/>
      <c r="S6175" s="618"/>
      <c r="T6175" s="618"/>
      <c r="U6175" s="618"/>
      <c r="V6175" s="618"/>
      <c r="W6175" s="618"/>
      <c r="X6175" s="618"/>
      <c r="Y6175" s="618"/>
      <c r="Z6175" s="618"/>
      <c r="AC6175" s="619"/>
      <c r="AD6175" s="620"/>
      <c r="AJ6175" s="668"/>
      <c r="AO6175" s="612"/>
      <c r="AP6175" s="612"/>
      <c r="AY6175" s="623"/>
      <c r="BD6175" s="611"/>
      <c r="BG6175" s="624"/>
      <c r="BH6175" s="625"/>
      <c r="BI6175" s="672"/>
      <c r="BO6175" s="612"/>
      <c r="BY6175" s="669"/>
      <c r="CA6175" s="669"/>
    </row>
    <row r="6176" spans="3:79" s="610" customFormat="1">
      <c r="C6176" s="611"/>
      <c r="D6176" s="612"/>
      <c r="E6176" s="613"/>
      <c r="F6176" s="614"/>
      <c r="J6176" s="612"/>
      <c r="N6176" s="668"/>
      <c r="P6176" s="618"/>
      <c r="Q6176" s="618"/>
      <c r="R6176" s="618"/>
      <c r="S6176" s="618"/>
      <c r="T6176" s="618"/>
      <c r="U6176" s="618"/>
      <c r="V6176" s="618"/>
      <c r="W6176" s="618"/>
      <c r="X6176" s="618"/>
      <c r="Y6176" s="618"/>
      <c r="Z6176" s="618"/>
      <c r="AC6176" s="619"/>
      <c r="AD6176" s="620"/>
      <c r="AJ6176" s="668"/>
      <c r="AO6176" s="612"/>
      <c r="AP6176" s="612"/>
      <c r="AY6176" s="623"/>
      <c r="BD6176" s="611"/>
      <c r="BG6176" s="624"/>
      <c r="BH6176" s="625"/>
      <c r="BI6176" s="672"/>
      <c r="BO6176" s="612"/>
      <c r="BY6176" s="669"/>
      <c r="CA6176" s="669"/>
    </row>
    <row r="6177" spans="3:79" s="610" customFormat="1">
      <c r="C6177" s="611"/>
      <c r="D6177" s="612"/>
      <c r="E6177" s="613"/>
      <c r="F6177" s="614"/>
      <c r="J6177" s="612"/>
      <c r="N6177" s="668"/>
      <c r="P6177" s="618"/>
      <c r="Q6177" s="618"/>
      <c r="R6177" s="618"/>
      <c r="S6177" s="618"/>
      <c r="T6177" s="618"/>
      <c r="U6177" s="618"/>
      <c r="V6177" s="618"/>
      <c r="W6177" s="618"/>
      <c r="X6177" s="618"/>
      <c r="Y6177" s="618"/>
      <c r="Z6177" s="618"/>
      <c r="AC6177" s="619"/>
      <c r="AD6177" s="620"/>
      <c r="AJ6177" s="668"/>
      <c r="AO6177" s="612"/>
      <c r="AP6177" s="612"/>
      <c r="AY6177" s="623"/>
      <c r="BD6177" s="611"/>
      <c r="BG6177" s="624"/>
      <c r="BH6177" s="625"/>
      <c r="BI6177" s="672"/>
      <c r="BO6177" s="612"/>
      <c r="BY6177" s="669"/>
      <c r="CA6177" s="669"/>
    </row>
    <row r="6178" spans="3:79" s="610" customFormat="1">
      <c r="C6178" s="611"/>
      <c r="D6178" s="612"/>
      <c r="E6178" s="613"/>
      <c r="F6178" s="614"/>
      <c r="J6178" s="612"/>
      <c r="N6178" s="668"/>
      <c r="P6178" s="618"/>
      <c r="Q6178" s="618"/>
      <c r="R6178" s="618"/>
      <c r="S6178" s="618"/>
      <c r="T6178" s="618"/>
      <c r="U6178" s="618"/>
      <c r="V6178" s="618"/>
      <c r="W6178" s="618"/>
      <c r="X6178" s="618"/>
      <c r="Y6178" s="618"/>
      <c r="Z6178" s="618"/>
      <c r="AC6178" s="619"/>
      <c r="AD6178" s="620"/>
      <c r="AJ6178" s="668"/>
      <c r="AO6178" s="612"/>
      <c r="AP6178" s="612"/>
      <c r="AY6178" s="623"/>
      <c r="BD6178" s="611"/>
      <c r="BG6178" s="624"/>
      <c r="BH6178" s="625"/>
      <c r="BI6178" s="672"/>
      <c r="BO6178" s="612"/>
      <c r="BY6178" s="669"/>
      <c r="CA6178" s="669"/>
    </row>
    <row r="6179" spans="3:79" s="610" customFormat="1">
      <c r="C6179" s="611"/>
      <c r="D6179" s="612"/>
      <c r="E6179" s="613"/>
      <c r="F6179" s="614"/>
      <c r="J6179" s="612"/>
      <c r="N6179" s="668"/>
      <c r="P6179" s="618"/>
      <c r="Q6179" s="618"/>
      <c r="R6179" s="618"/>
      <c r="S6179" s="618"/>
      <c r="T6179" s="618"/>
      <c r="U6179" s="618"/>
      <c r="V6179" s="618"/>
      <c r="W6179" s="618"/>
      <c r="X6179" s="618"/>
      <c r="Y6179" s="618"/>
      <c r="Z6179" s="618"/>
      <c r="AC6179" s="619"/>
      <c r="AD6179" s="620"/>
      <c r="AJ6179" s="668"/>
      <c r="AO6179" s="612"/>
      <c r="AP6179" s="612"/>
      <c r="AY6179" s="623"/>
      <c r="BD6179" s="611"/>
      <c r="BG6179" s="624"/>
      <c r="BH6179" s="625"/>
      <c r="BI6179" s="672"/>
      <c r="BO6179" s="612"/>
      <c r="BY6179" s="669"/>
      <c r="CA6179" s="669"/>
    </row>
    <row r="6180" spans="3:79" s="610" customFormat="1">
      <c r="C6180" s="611"/>
      <c r="D6180" s="612"/>
      <c r="E6180" s="613"/>
      <c r="F6180" s="614"/>
      <c r="J6180" s="612"/>
      <c r="N6180" s="668"/>
      <c r="P6180" s="618"/>
      <c r="Q6180" s="618"/>
      <c r="R6180" s="618"/>
      <c r="S6180" s="618"/>
      <c r="T6180" s="618"/>
      <c r="U6180" s="618"/>
      <c r="V6180" s="618"/>
      <c r="W6180" s="618"/>
      <c r="X6180" s="618"/>
      <c r="Y6180" s="618"/>
      <c r="Z6180" s="618"/>
      <c r="AC6180" s="619"/>
      <c r="AD6180" s="620"/>
      <c r="AJ6180" s="668"/>
      <c r="AO6180" s="612"/>
      <c r="AP6180" s="612"/>
      <c r="AY6180" s="623"/>
      <c r="BD6180" s="611"/>
      <c r="BG6180" s="624"/>
      <c r="BH6180" s="625"/>
      <c r="BI6180" s="672"/>
      <c r="BO6180" s="612"/>
      <c r="BY6180" s="669"/>
      <c r="CA6180" s="669"/>
    </row>
    <row r="6181" spans="3:79" s="610" customFormat="1">
      <c r="C6181" s="611"/>
      <c r="D6181" s="612"/>
      <c r="E6181" s="613"/>
      <c r="F6181" s="614"/>
      <c r="J6181" s="612"/>
      <c r="N6181" s="668"/>
      <c r="P6181" s="618"/>
      <c r="Q6181" s="618"/>
      <c r="R6181" s="618"/>
      <c r="S6181" s="618"/>
      <c r="T6181" s="618"/>
      <c r="U6181" s="618"/>
      <c r="V6181" s="618"/>
      <c r="W6181" s="618"/>
      <c r="X6181" s="618"/>
      <c r="Y6181" s="618"/>
      <c r="Z6181" s="618"/>
      <c r="AC6181" s="619"/>
      <c r="AD6181" s="620"/>
      <c r="AJ6181" s="668"/>
      <c r="AO6181" s="612"/>
      <c r="AP6181" s="612"/>
      <c r="AY6181" s="623"/>
      <c r="BD6181" s="611"/>
      <c r="BG6181" s="624"/>
      <c r="BH6181" s="625"/>
      <c r="BI6181" s="672"/>
      <c r="BO6181" s="612"/>
      <c r="BY6181" s="669"/>
      <c r="CA6181" s="669"/>
    </row>
    <row r="6182" spans="3:79" s="610" customFormat="1">
      <c r="C6182" s="611"/>
      <c r="D6182" s="612"/>
      <c r="E6182" s="613"/>
      <c r="F6182" s="614"/>
      <c r="J6182" s="612"/>
      <c r="N6182" s="668"/>
      <c r="P6182" s="618"/>
      <c r="Q6182" s="618"/>
      <c r="R6182" s="618"/>
      <c r="S6182" s="618"/>
      <c r="T6182" s="618"/>
      <c r="U6182" s="618"/>
      <c r="V6182" s="618"/>
      <c r="W6182" s="618"/>
      <c r="X6182" s="618"/>
      <c r="Y6182" s="618"/>
      <c r="Z6182" s="618"/>
      <c r="AC6182" s="619"/>
      <c r="AD6182" s="620"/>
      <c r="AJ6182" s="668"/>
      <c r="AO6182" s="612"/>
      <c r="AP6182" s="612"/>
      <c r="AY6182" s="623"/>
      <c r="BD6182" s="611"/>
      <c r="BG6182" s="624"/>
      <c r="BH6182" s="625"/>
      <c r="BI6182" s="672"/>
      <c r="BO6182" s="612"/>
      <c r="BY6182" s="669"/>
      <c r="CA6182" s="669"/>
    </row>
    <row r="6183" spans="3:79" s="610" customFormat="1">
      <c r="C6183" s="611"/>
      <c r="D6183" s="612"/>
      <c r="E6183" s="613"/>
      <c r="F6183" s="614"/>
      <c r="J6183" s="612"/>
      <c r="N6183" s="668"/>
      <c r="P6183" s="618"/>
      <c r="Q6183" s="618"/>
      <c r="R6183" s="618"/>
      <c r="S6183" s="618"/>
      <c r="T6183" s="618"/>
      <c r="U6183" s="618"/>
      <c r="V6183" s="618"/>
      <c r="W6183" s="618"/>
      <c r="X6183" s="618"/>
      <c r="Y6183" s="618"/>
      <c r="Z6183" s="618"/>
      <c r="AC6183" s="619"/>
      <c r="AD6183" s="620"/>
      <c r="AJ6183" s="668"/>
      <c r="AO6183" s="612"/>
      <c r="AP6183" s="612"/>
      <c r="AY6183" s="623"/>
      <c r="BD6183" s="611"/>
      <c r="BG6183" s="624"/>
      <c r="BH6183" s="625"/>
      <c r="BI6183" s="672"/>
      <c r="BO6183" s="612"/>
      <c r="BY6183" s="669"/>
      <c r="CA6183" s="669"/>
    </row>
    <row r="6184" spans="3:79" s="610" customFormat="1">
      <c r="C6184" s="611"/>
      <c r="D6184" s="612"/>
      <c r="E6184" s="613"/>
      <c r="F6184" s="614"/>
      <c r="J6184" s="612"/>
      <c r="N6184" s="668"/>
      <c r="P6184" s="618"/>
      <c r="Q6184" s="618"/>
      <c r="R6184" s="618"/>
      <c r="S6184" s="618"/>
      <c r="T6184" s="618"/>
      <c r="U6184" s="618"/>
      <c r="V6184" s="618"/>
      <c r="W6184" s="618"/>
      <c r="X6184" s="618"/>
      <c r="Y6184" s="618"/>
      <c r="Z6184" s="618"/>
      <c r="AC6184" s="619"/>
      <c r="AD6184" s="620"/>
      <c r="AJ6184" s="668"/>
      <c r="AO6184" s="612"/>
      <c r="AP6184" s="612"/>
      <c r="AY6184" s="623"/>
      <c r="BD6184" s="611"/>
      <c r="BG6184" s="624"/>
      <c r="BH6184" s="625"/>
      <c r="BI6184" s="672"/>
      <c r="BO6184" s="612"/>
      <c r="BY6184" s="669"/>
      <c r="CA6184" s="669"/>
    </row>
    <row r="6185" spans="3:79" s="610" customFormat="1">
      <c r="C6185" s="611"/>
      <c r="D6185" s="612"/>
      <c r="E6185" s="613"/>
      <c r="F6185" s="614"/>
      <c r="J6185" s="612"/>
      <c r="N6185" s="668"/>
      <c r="P6185" s="618"/>
      <c r="Q6185" s="618"/>
      <c r="R6185" s="618"/>
      <c r="S6185" s="618"/>
      <c r="T6185" s="618"/>
      <c r="U6185" s="618"/>
      <c r="V6185" s="618"/>
      <c r="W6185" s="618"/>
      <c r="X6185" s="618"/>
      <c r="Y6185" s="618"/>
      <c r="Z6185" s="618"/>
      <c r="AC6185" s="619"/>
      <c r="AD6185" s="620"/>
      <c r="AJ6185" s="668"/>
      <c r="AO6185" s="612"/>
      <c r="AP6185" s="612"/>
      <c r="AY6185" s="623"/>
      <c r="BD6185" s="611"/>
      <c r="BG6185" s="624"/>
      <c r="BH6185" s="625"/>
      <c r="BI6185" s="672"/>
      <c r="BO6185" s="612"/>
      <c r="BY6185" s="669"/>
      <c r="CA6185" s="669"/>
    </row>
    <row r="6186" spans="3:79" s="610" customFormat="1">
      <c r="C6186" s="611"/>
      <c r="D6186" s="612"/>
      <c r="E6186" s="613"/>
      <c r="F6186" s="614"/>
      <c r="J6186" s="612"/>
      <c r="N6186" s="668"/>
      <c r="P6186" s="618"/>
      <c r="Q6186" s="618"/>
      <c r="R6186" s="618"/>
      <c r="S6186" s="618"/>
      <c r="T6186" s="618"/>
      <c r="U6186" s="618"/>
      <c r="V6186" s="618"/>
      <c r="W6186" s="618"/>
      <c r="X6186" s="618"/>
      <c r="Y6186" s="618"/>
      <c r="Z6186" s="618"/>
      <c r="AC6186" s="619"/>
      <c r="AD6186" s="620"/>
      <c r="AJ6186" s="668"/>
      <c r="AO6186" s="612"/>
      <c r="AP6186" s="612"/>
      <c r="AY6186" s="623"/>
      <c r="BD6186" s="611"/>
      <c r="BG6186" s="624"/>
      <c r="BH6186" s="625"/>
      <c r="BI6186" s="672"/>
      <c r="BO6186" s="612"/>
      <c r="BY6186" s="669"/>
      <c r="CA6186" s="669"/>
    </row>
    <row r="6187" spans="3:79" s="610" customFormat="1">
      <c r="C6187" s="611"/>
      <c r="D6187" s="612"/>
      <c r="E6187" s="613"/>
      <c r="F6187" s="614"/>
      <c r="J6187" s="612"/>
      <c r="N6187" s="668"/>
      <c r="P6187" s="618"/>
      <c r="Q6187" s="618"/>
      <c r="R6187" s="618"/>
      <c r="S6187" s="618"/>
      <c r="T6187" s="618"/>
      <c r="U6187" s="618"/>
      <c r="V6187" s="618"/>
      <c r="W6187" s="618"/>
      <c r="X6187" s="618"/>
      <c r="Y6187" s="618"/>
      <c r="Z6187" s="618"/>
      <c r="AC6187" s="619"/>
      <c r="AD6187" s="620"/>
      <c r="AJ6187" s="668"/>
      <c r="AO6187" s="612"/>
      <c r="AP6187" s="612"/>
      <c r="AY6187" s="623"/>
      <c r="BD6187" s="611"/>
      <c r="BG6187" s="624"/>
      <c r="BH6187" s="625"/>
      <c r="BI6187" s="672"/>
      <c r="BO6187" s="612"/>
      <c r="BY6187" s="669"/>
      <c r="CA6187" s="669"/>
    </row>
    <row r="6188" spans="3:79" s="610" customFormat="1">
      <c r="C6188" s="611"/>
      <c r="D6188" s="612"/>
      <c r="E6188" s="613"/>
      <c r="F6188" s="614"/>
      <c r="J6188" s="612"/>
      <c r="N6188" s="668"/>
      <c r="P6188" s="618"/>
      <c r="Q6188" s="618"/>
      <c r="R6188" s="618"/>
      <c r="S6188" s="618"/>
      <c r="T6188" s="618"/>
      <c r="U6188" s="618"/>
      <c r="V6188" s="618"/>
      <c r="W6188" s="618"/>
      <c r="X6188" s="618"/>
      <c r="Y6188" s="618"/>
      <c r="Z6188" s="618"/>
      <c r="AC6188" s="619"/>
      <c r="AD6188" s="620"/>
      <c r="AJ6188" s="668"/>
      <c r="AO6188" s="612"/>
      <c r="AP6188" s="612"/>
      <c r="AY6188" s="623"/>
      <c r="BD6188" s="611"/>
      <c r="BG6188" s="624"/>
      <c r="BH6188" s="625"/>
      <c r="BI6188" s="672"/>
      <c r="BO6188" s="612"/>
      <c r="BY6188" s="669"/>
      <c r="CA6188" s="669"/>
    </row>
    <row r="6189" spans="3:79" s="610" customFormat="1">
      <c r="C6189" s="611"/>
      <c r="D6189" s="612"/>
      <c r="E6189" s="613"/>
      <c r="F6189" s="614"/>
      <c r="J6189" s="612"/>
      <c r="N6189" s="668"/>
      <c r="P6189" s="618"/>
      <c r="Q6189" s="618"/>
      <c r="R6189" s="618"/>
      <c r="S6189" s="618"/>
      <c r="T6189" s="618"/>
      <c r="U6189" s="618"/>
      <c r="V6189" s="618"/>
      <c r="W6189" s="618"/>
      <c r="X6189" s="618"/>
      <c r="Y6189" s="618"/>
      <c r="Z6189" s="618"/>
      <c r="AC6189" s="619"/>
      <c r="AD6189" s="620"/>
      <c r="AJ6189" s="668"/>
      <c r="AO6189" s="612"/>
      <c r="AP6189" s="612"/>
      <c r="AY6189" s="623"/>
      <c r="BD6189" s="611"/>
      <c r="BG6189" s="624"/>
      <c r="BH6189" s="625"/>
      <c r="BI6189" s="672"/>
      <c r="BO6189" s="612"/>
      <c r="BY6189" s="669"/>
      <c r="CA6189" s="669"/>
    </row>
    <row r="6190" spans="3:79" s="610" customFormat="1">
      <c r="C6190" s="611"/>
      <c r="D6190" s="612"/>
      <c r="E6190" s="613"/>
      <c r="F6190" s="614"/>
      <c r="J6190" s="612"/>
      <c r="N6190" s="668"/>
      <c r="P6190" s="618"/>
      <c r="Q6190" s="618"/>
      <c r="R6190" s="618"/>
      <c r="S6190" s="618"/>
      <c r="T6190" s="618"/>
      <c r="U6190" s="618"/>
      <c r="V6190" s="618"/>
      <c r="W6190" s="618"/>
      <c r="X6190" s="618"/>
      <c r="Y6190" s="618"/>
      <c r="Z6190" s="618"/>
      <c r="AC6190" s="619"/>
      <c r="AD6190" s="620"/>
      <c r="AJ6190" s="668"/>
      <c r="AO6190" s="612"/>
      <c r="AP6190" s="612"/>
      <c r="AY6190" s="623"/>
      <c r="BD6190" s="611"/>
      <c r="BG6190" s="624"/>
      <c r="BH6190" s="625"/>
      <c r="BI6190" s="672"/>
      <c r="BO6190" s="612"/>
      <c r="BY6190" s="669"/>
      <c r="CA6190" s="669"/>
    </row>
    <row r="6191" spans="3:79" s="610" customFormat="1">
      <c r="C6191" s="611"/>
      <c r="D6191" s="612"/>
      <c r="E6191" s="613"/>
      <c r="F6191" s="614"/>
      <c r="J6191" s="612"/>
      <c r="N6191" s="668"/>
      <c r="P6191" s="618"/>
      <c r="Q6191" s="618"/>
      <c r="R6191" s="618"/>
      <c r="S6191" s="618"/>
      <c r="T6191" s="618"/>
      <c r="U6191" s="618"/>
      <c r="V6191" s="618"/>
      <c r="W6191" s="618"/>
      <c r="X6191" s="618"/>
      <c r="Y6191" s="618"/>
      <c r="Z6191" s="618"/>
      <c r="AC6191" s="619"/>
      <c r="AD6191" s="620"/>
      <c r="AJ6191" s="668"/>
      <c r="AO6191" s="612"/>
      <c r="AP6191" s="612"/>
      <c r="AY6191" s="623"/>
      <c r="BD6191" s="611"/>
      <c r="BG6191" s="624"/>
      <c r="BH6191" s="625"/>
      <c r="BI6191" s="672"/>
      <c r="BO6191" s="612"/>
      <c r="BY6191" s="669"/>
      <c r="CA6191" s="669"/>
    </row>
    <row r="6192" spans="3:79" s="610" customFormat="1">
      <c r="C6192" s="611"/>
      <c r="D6192" s="612"/>
      <c r="E6192" s="613"/>
      <c r="F6192" s="614"/>
      <c r="J6192" s="612"/>
      <c r="N6192" s="668"/>
      <c r="P6192" s="618"/>
      <c r="Q6192" s="618"/>
      <c r="R6192" s="618"/>
      <c r="S6192" s="618"/>
      <c r="T6192" s="618"/>
      <c r="U6192" s="618"/>
      <c r="V6192" s="618"/>
      <c r="W6192" s="618"/>
      <c r="X6192" s="618"/>
      <c r="Y6192" s="618"/>
      <c r="Z6192" s="618"/>
      <c r="AC6192" s="619"/>
      <c r="AD6192" s="620"/>
      <c r="AJ6192" s="668"/>
      <c r="AO6192" s="612"/>
      <c r="AP6192" s="612"/>
      <c r="AY6192" s="623"/>
      <c r="BD6192" s="611"/>
      <c r="BG6192" s="624"/>
      <c r="BH6192" s="625"/>
      <c r="BI6192" s="672"/>
      <c r="BO6192" s="612"/>
      <c r="BY6192" s="669"/>
      <c r="CA6192" s="669"/>
    </row>
    <row r="6193" spans="3:79" s="610" customFormat="1">
      <c r="C6193" s="611"/>
      <c r="D6193" s="612"/>
      <c r="E6193" s="613"/>
      <c r="F6193" s="614"/>
      <c r="J6193" s="612"/>
      <c r="N6193" s="668"/>
      <c r="P6193" s="618"/>
      <c r="Q6193" s="618"/>
      <c r="R6193" s="618"/>
      <c r="S6193" s="618"/>
      <c r="T6193" s="618"/>
      <c r="U6193" s="618"/>
      <c r="V6193" s="618"/>
      <c r="W6193" s="618"/>
      <c r="X6193" s="618"/>
      <c r="Y6193" s="618"/>
      <c r="Z6193" s="618"/>
      <c r="AC6193" s="619"/>
      <c r="AD6193" s="620"/>
      <c r="AJ6193" s="668"/>
      <c r="AO6193" s="612"/>
      <c r="AP6193" s="612"/>
      <c r="AY6193" s="623"/>
      <c r="BD6193" s="611"/>
      <c r="BG6193" s="624"/>
      <c r="BH6193" s="625"/>
      <c r="BI6193" s="672"/>
      <c r="BO6193" s="612"/>
      <c r="BY6193" s="669"/>
      <c r="CA6193" s="669"/>
    </row>
    <row r="6194" spans="3:79" s="610" customFormat="1">
      <c r="C6194" s="611"/>
      <c r="D6194" s="612"/>
      <c r="E6194" s="613"/>
      <c r="F6194" s="614"/>
      <c r="J6194" s="612"/>
      <c r="N6194" s="668"/>
      <c r="P6194" s="618"/>
      <c r="Q6194" s="618"/>
      <c r="R6194" s="618"/>
      <c r="S6194" s="618"/>
      <c r="T6194" s="618"/>
      <c r="U6194" s="618"/>
      <c r="V6194" s="618"/>
      <c r="W6194" s="618"/>
      <c r="X6194" s="618"/>
      <c r="Y6194" s="618"/>
      <c r="Z6194" s="618"/>
      <c r="AC6194" s="619"/>
      <c r="AD6194" s="620"/>
      <c r="AJ6194" s="668"/>
      <c r="AO6194" s="612"/>
      <c r="AP6194" s="612"/>
      <c r="AY6194" s="623"/>
      <c r="BD6194" s="611"/>
      <c r="BG6194" s="624"/>
      <c r="BH6194" s="625"/>
      <c r="BI6194" s="672"/>
      <c r="BO6194" s="612"/>
      <c r="BY6194" s="669"/>
      <c r="CA6194" s="669"/>
    </row>
    <row r="6195" spans="3:79" s="610" customFormat="1">
      <c r="C6195" s="611"/>
      <c r="D6195" s="612"/>
      <c r="E6195" s="613"/>
      <c r="F6195" s="614"/>
      <c r="J6195" s="612"/>
      <c r="N6195" s="668"/>
      <c r="P6195" s="618"/>
      <c r="Q6195" s="618"/>
      <c r="R6195" s="618"/>
      <c r="S6195" s="618"/>
      <c r="T6195" s="618"/>
      <c r="U6195" s="618"/>
      <c r="V6195" s="618"/>
      <c r="W6195" s="618"/>
      <c r="X6195" s="618"/>
      <c r="Y6195" s="618"/>
      <c r="Z6195" s="618"/>
      <c r="AC6195" s="619"/>
      <c r="AD6195" s="620"/>
      <c r="AJ6195" s="668"/>
      <c r="AO6195" s="612"/>
      <c r="AP6195" s="612"/>
      <c r="AY6195" s="623"/>
      <c r="BD6195" s="611"/>
      <c r="BG6195" s="624"/>
      <c r="BH6195" s="625"/>
      <c r="BI6195" s="672"/>
      <c r="BO6195" s="612"/>
      <c r="BY6195" s="669"/>
      <c r="CA6195" s="669"/>
    </row>
    <row r="6196" spans="3:79" s="610" customFormat="1">
      <c r="C6196" s="611"/>
      <c r="D6196" s="612"/>
      <c r="E6196" s="613"/>
      <c r="F6196" s="614"/>
      <c r="J6196" s="612"/>
      <c r="N6196" s="668"/>
      <c r="P6196" s="618"/>
      <c r="Q6196" s="618"/>
      <c r="R6196" s="618"/>
      <c r="S6196" s="618"/>
      <c r="T6196" s="618"/>
      <c r="U6196" s="618"/>
      <c r="V6196" s="618"/>
      <c r="W6196" s="618"/>
      <c r="X6196" s="618"/>
      <c r="Y6196" s="618"/>
      <c r="Z6196" s="618"/>
      <c r="AC6196" s="619"/>
      <c r="AD6196" s="620"/>
      <c r="AJ6196" s="668"/>
      <c r="AO6196" s="612"/>
      <c r="AP6196" s="612"/>
      <c r="AY6196" s="623"/>
      <c r="BD6196" s="611"/>
      <c r="BG6196" s="624"/>
      <c r="BH6196" s="625"/>
      <c r="BI6196" s="672"/>
      <c r="BO6196" s="612"/>
      <c r="BY6196" s="669"/>
      <c r="CA6196" s="669"/>
    </row>
    <row r="6197" spans="3:79" s="610" customFormat="1">
      <c r="C6197" s="611"/>
      <c r="D6197" s="612"/>
      <c r="E6197" s="613"/>
      <c r="F6197" s="614"/>
      <c r="J6197" s="612"/>
      <c r="N6197" s="668"/>
      <c r="P6197" s="618"/>
      <c r="Q6197" s="618"/>
      <c r="R6197" s="618"/>
      <c r="S6197" s="618"/>
      <c r="T6197" s="618"/>
      <c r="U6197" s="618"/>
      <c r="V6197" s="618"/>
      <c r="W6197" s="618"/>
      <c r="X6197" s="618"/>
      <c r="Y6197" s="618"/>
      <c r="Z6197" s="618"/>
      <c r="AC6197" s="619"/>
      <c r="AD6197" s="620"/>
      <c r="AJ6197" s="668"/>
      <c r="AO6197" s="612"/>
      <c r="AP6197" s="612"/>
      <c r="AY6197" s="623"/>
      <c r="BD6197" s="611"/>
      <c r="BG6197" s="624"/>
      <c r="BH6197" s="625"/>
      <c r="BI6197" s="672"/>
      <c r="BO6197" s="612"/>
      <c r="BY6197" s="669"/>
      <c r="CA6197" s="669"/>
    </row>
    <row r="6198" spans="3:79" s="610" customFormat="1">
      <c r="C6198" s="611"/>
      <c r="D6198" s="612"/>
      <c r="E6198" s="613"/>
      <c r="F6198" s="614"/>
      <c r="J6198" s="612"/>
      <c r="N6198" s="668"/>
      <c r="P6198" s="618"/>
      <c r="Q6198" s="618"/>
      <c r="R6198" s="618"/>
      <c r="S6198" s="618"/>
      <c r="T6198" s="618"/>
      <c r="U6198" s="618"/>
      <c r="V6198" s="618"/>
      <c r="W6198" s="618"/>
      <c r="X6198" s="618"/>
      <c r="Y6198" s="618"/>
      <c r="Z6198" s="618"/>
      <c r="AC6198" s="619"/>
      <c r="AD6198" s="620"/>
      <c r="AJ6198" s="668"/>
      <c r="AO6198" s="612"/>
      <c r="AP6198" s="612"/>
      <c r="AY6198" s="623"/>
      <c r="BD6198" s="611"/>
      <c r="BG6198" s="624"/>
      <c r="BH6198" s="625"/>
      <c r="BI6198" s="672"/>
      <c r="BO6198" s="612"/>
      <c r="BY6198" s="669"/>
      <c r="CA6198" s="669"/>
    </row>
    <row r="6199" spans="3:79" s="610" customFormat="1">
      <c r="C6199" s="611"/>
      <c r="D6199" s="612"/>
      <c r="E6199" s="613"/>
      <c r="F6199" s="614"/>
      <c r="J6199" s="612"/>
      <c r="N6199" s="668"/>
      <c r="P6199" s="618"/>
      <c r="Q6199" s="618"/>
      <c r="R6199" s="618"/>
      <c r="S6199" s="618"/>
      <c r="T6199" s="618"/>
      <c r="U6199" s="618"/>
      <c r="V6199" s="618"/>
      <c r="W6199" s="618"/>
      <c r="X6199" s="618"/>
      <c r="Y6199" s="618"/>
      <c r="Z6199" s="618"/>
      <c r="AC6199" s="619"/>
      <c r="AD6199" s="620"/>
      <c r="AJ6199" s="668"/>
      <c r="AO6199" s="612"/>
      <c r="AP6199" s="612"/>
      <c r="AY6199" s="623"/>
      <c r="BD6199" s="611"/>
      <c r="BG6199" s="624"/>
      <c r="BH6199" s="625"/>
      <c r="BI6199" s="672"/>
      <c r="BO6199" s="612"/>
      <c r="BY6199" s="669"/>
      <c r="CA6199" s="669"/>
    </row>
    <row r="6200" spans="3:79" s="610" customFormat="1">
      <c r="C6200" s="611"/>
      <c r="D6200" s="612"/>
      <c r="E6200" s="613"/>
      <c r="F6200" s="614"/>
      <c r="J6200" s="612"/>
      <c r="N6200" s="668"/>
      <c r="P6200" s="618"/>
      <c r="Q6200" s="618"/>
      <c r="R6200" s="618"/>
      <c r="S6200" s="618"/>
      <c r="T6200" s="618"/>
      <c r="U6200" s="618"/>
      <c r="V6200" s="618"/>
      <c r="W6200" s="618"/>
      <c r="X6200" s="618"/>
      <c r="Y6200" s="618"/>
      <c r="Z6200" s="618"/>
      <c r="AC6200" s="619"/>
      <c r="AD6200" s="620"/>
      <c r="AJ6200" s="668"/>
      <c r="AO6200" s="612"/>
      <c r="AP6200" s="612"/>
      <c r="AY6200" s="623"/>
      <c r="BD6200" s="611"/>
      <c r="BG6200" s="624"/>
      <c r="BH6200" s="625"/>
      <c r="BI6200" s="672"/>
      <c r="BO6200" s="612"/>
      <c r="BY6200" s="669"/>
      <c r="CA6200" s="669"/>
    </row>
    <row r="6201" spans="3:79" s="610" customFormat="1">
      <c r="C6201" s="611"/>
      <c r="D6201" s="612"/>
      <c r="E6201" s="613"/>
      <c r="F6201" s="614"/>
      <c r="J6201" s="612"/>
      <c r="N6201" s="668"/>
      <c r="P6201" s="618"/>
      <c r="Q6201" s="618"/>
      <c r="R6201" s="618"/>
      <c r="S6201" s="618"/>
      <c r="T6201" s="618"/>
      <c r="U6201" s="618"/>
      <c r="V6201" s="618"/>
      <c r="W6201" s="618"/>
      <c r="X6201" s="618"/>
      <c r="Y6201" s="618"/>
      <c r="Z6201" s="618"/>
      <c r="AC6201" s="619"/>
      <c r="AD6201" s="620"/>
      <c r="AJ6201" s="668"/>
      <c r="AO6201" s="612"/>
      <c r="AP6201" s="612"/>
      <c r="AY6201" s="623"/>
      <c r="BD6201" s="611"/>
      <c r="BG6201" s="624"/>
      <c r="BH6201" s="625"/>
      <c r="BI6201" s="672"/>
      <c r="BO6201" s="612"/>
      <c r="BY6201" s="669"/>
      <c r="CA6201" s="669"/>
    </row>
    <row r="6202" spans="3:79" s="610" customFormat="1">
      <c r="C6202" s="611"/>
      <c r="D6202" s="612"/>
      <c r="E6202" s="613"/>
      <c r="F6202" s="614"/>
      <c r="J6202" s="612"/>
      <c r="N6202" s="668"/>
      <c r="P6202" s="618"/>
      <c r="Q6202" s="618"/>
      <c r="R6202" s="618"/>
      <c r="S6202" s="618"/>
      <c r="T6202" s="618"/>
      <c r="U6202" s="618"/>
      <c r="V6202" s="618"/>
      <c r="W6202" s="618"/>
      <c r="X6202" s="618"/>
      <c r="Y6202" s="618"/>
      <c r="Z6202" s="618"/>
      <c r="AC6202" s="619"/>
      <c r="AD6202" s="620"/>
      <c r="AJ6202" s="668"/>
      <c r="AO6202" s="612"/>
      <c r="AP6202" s="612"/>
      <c r="AY6202" s="623"/>
      <c r="BD6202" s="611"/>
      <c r="BG6202" s="624"/>
      <c r="BH6202" s="625"/>
      <c r="BI6202" s="672"/>
      <c r="BO6202" s="612"/>
      <c r="BY6202" s="669"/>
      <c r="CA6202" s="669"/>
    </row>
    <row r="6203" spans="3:79" s="610" customFormat="1">
      <c r="C6203" s="611"/>
      <c r="D6203" s="612"/>
      <c r="E6203" s="613"/>
      <c r="F6203" s="614"/>
      <c r="J6203" s="612"/>
      <c r="N6203" s="668"/>
      <c r="P6203" s="618"/>
      <c r="Q6203" s="618"/>
      <c r="R6203" s="618"/>
      <c r="S6203" s="618"/>
      <c r="T6203" s="618"/>
      <c r="U6203" s="618"/>
      <c r="V6203" s="618"/>
      <c r="W6203" s="618"/>
      <c r="X6203" s="618"/>
      <c r="Y6203" s="618"/>
      <c r="Z6203" s="618"/>
      <c r="AC6203" s="619"/>
      <c r="AD6203" s="620"/>
      <c r="AJ6203" s="668"/>
      <c r="AO6203" s="612"/>
      <c r="AP6203" s="612"/>
      <c r="AY6203" s="623"/>
      <c r="BD6203" s="611"/>
      <c r="BG6203" s="624"/>
      <c r="BH6203" s="625"/>
      <c r="BI6203" s="672"/>
      <c r="BO6203" s="612"/>
      <c r="BY6203" s="669"/>
      <c r="CA6203" s="669"/>
    </row>
    <row r="6204" spans="3:79" s="610" customFormat="1">
      <c r="C6204" s="611"/>
      <c r="D6204" s="612"/>
      <c r="E6204" s="613"/>
      <c r="F6204" s="614"/>
      <c r="J6204" s="612"/>
      <c r="N6204" s="668"/>
      <c r="P6204" s="618"/>
      <c r="Q6204" s="618"/>
      <c r="R6204" s="618"/>
      <c r="S6204" s="618"/>
      <c r="T6204" s="618"/>
      <c r="U6204" s="618"/>
      <c r="V6204" s="618"/>
      <c r="W6204" s="618"/>
      <c r="X6204" s="618"/>
      <c r="Y6204" s="618"/>
      <c r="Z6204" s="618"/>
      <c r="AC6204" s="619"/>
      <c r="AD6204" s="620"/>
      <c r="AJ6204" s="668"/>
      <c r="AO6204" s="612"/>
      <c r="AP6204" s="612"/>
      <c r="AY6204" s="623"/>
      <c r="BD6204" s="611"/>
      <c r="BG6204" s="624"/>
      <c r="BH6204" s="625"/>
      <c r="BI6204" s="672"/>
      <c r="BO6204" s="612"/>
      <c r="BY6204" s="669"/>
      <c r="CA6204" s="669"/>
    </row>
    <row r="6205" spans="3:79" s="610" customFormat="1">
      <c r="C6205" s="611"/>
      <c r="D6205" s="612"/>
      <c r="E6205" s="613"/>
      <c r="F6205" s="614"/>
      <c r="J6205" s="612"/>
      <c r="N6205" s="668"/>
      <c r="P6205" s="618"/>
      <c r="Q6205" s="618"/>
      <c r="R6205" s="618"/>
      <c r="S6205" s="618"/>
      <c r="T6205" s="618"/>
      <c r="U6205" s="618"/>
      <c r="V6205" s="618"/>
      <c r="W6205" s="618"/>
      <c r="X6205" s="618"/>
      <c r="Y6205" s="618"/>
      <c r="Z6205" s="618"/>
      <c r="AC6205" s="619"/>
      <c r="AD6205" s="620"/>
      <c r="AJ6205" s="668"/>
      <c r="AO6205" s="612"/>
      <c r="AP6205" s="612"/>
      <c r="AY6205" s="623"/>
      <c r="BD6205" s="611"/>
      <c r="BG6205" s="624"/>
      <c r="BH6205" s="625"/>
      <c r="BI6205" s="672"/>
      <c r="BO6205" s="612"/>
      <c r="BY6205" s="669"/>
      <c r="CA6205" s="669"/>
    </row>
    <row r="6206" spans="3:79" s="610" customFormat="1">
      <c r="C6206" s="611"/>
      <c r="D6206" s="612"/>
      <c r="E6206" s="613"/>
      <c r="F6206" s="614"/>
      <c r="J6206" s="612"/>
      <c r="N6206" s="668"/>
      <c r="P6206" s="618"/>
      <c r="Q6206" s="618"/>
      <c r="R6206" s="618"/>
      <c r="S6206" s="618"/>
      <c r="T6206" s="618"/>
      <c r="U6206" s="618"/>
      <c r="V6206" s="618"/>
      <c r="W6206" s="618"/>
      <c r="X6206" s="618"/>
      <c r="Y6206" s="618"/>
      <c r="Z6206" s="618"/>
      <c r="AC6206" s="619"/>
      <c r="AD6206" s="620"/>
      <c r="AJ6206" s="668"/>
      <c r="AO6206" s="612"/>
      <c r="AP6206" s="612"/>
      <c r="AY6206" s="623"/>
      <c r="BD6206" s="611"/>
      <c r="BG6206" s="624"/>
      <c r="BH6206" s="625"/>
      <c r="BI6206" s="672"/>
      <c r="BO6206" s="612"/>
      <c r="BY6206" s="669"/>
      <c r="CA6206" s="669"/>
    </row>
    <row r="6207" spans="3:79" s="610" customFormat="1">
      <c r="C6207" s="611"/>
      <c r="D6207" s="612"/>
      <c r="E6207" s="613"/>
      <c r="F6207" s="614"/>
      <c r="J6207" s="612"/>
      <c r="N6207" s="668"/>
      <c r="P6207" s="618"/>
      <c r="Q6207" s="618"/>
      <c r="R6207" s="618"/>
      <c r="S6207" s="618"/>
      <c r="T6207" s="618"/>
      <c r="U6207" s="618"/>
      <c r="V6207" s="618"/>
      <c r="W6207" s="618"/>
      <c r="X6207" s="618"/>
      <c r="Y6207" s="618"/>
      <c r="Z6207" s="618"/>
      <c r="AC6207" s="619"/>
      <c r="AD6207" s="620"/>
      <c r="AJ6207" s="668"/>
      <c r="AO6207" s="612"/>
      <c r="AP6207" s="612"/>
      <c r="AY6207" s="623"/>
      <c r="BD6207" s="611"/>
      <c r="BG6207" s="624"/>
      <c r="BH6207" s="625"/>
      <c r="BI6207" s="672"/>
      <c r="BO6207" s="612"/>
      <c r="BY6207" s="669"/>
      <c r="CA6207" s="669"/>
    </row>
    <row r="6208" spans="3:79" s="610" customFormat="1">
      <c r="C6208" s="611"/>
      <c r="D6208" s="612"/>
      <c r="E6208" s="613"/>
      <c r="F6208" s="614"/>
      <c r="J6208" s="612"/>
      <c r="N6208" s="668"/>
      <c r="P6208" s="618"/>
      <c r="Q6208" s="618"/>
      <c r="R6208" s="618"/>
      <c r="S6208" s="618"/>
      <c r="T6208" s="618"/>
      <c r="U6208" s="618"/>
      <c r="V6208" s="618"/>
      <c r="W6208" s="618"/>
      <c r="X6208" s="618"/>
      <c r="Y6208" s="618"/>
      <c r="Z6208" s="618"/>
      <c r="AC6208" s="619"/>
      <c r="AD6208" s="620"/>
      <c r="AJ6208" s="668"/>
      <c r="AO6208" s="612"/>
      <c r="AP6208" s="612"/>
      <c r="AY6208" s="623"/>
      <c r="BD6208" s="611"/>
      <c r="BG6208" s="624"/>
      <c r="BH6208" s="625"/>
      <c r="BI6208" s="672"/>
      <c r="BO6208" s="612"/>
      <c r="BY6208" s="669"/>
      <c r="CA6208" s="669"/>
    </row>
    <row r="6209" spans="3:79" s="610" customFormat="1">
      <c r="C6209" s="611"/>
      <c r="D6209" s="612"/>
      <c r="E6209" s="613"/>
      <c r="F6209" s="614"/>
      <c r="J6209" s="612"/>
      <c r="N6209" s="668"/>
      <c r="P6209" s="618"/>
      <c r="Q6209" s="618"/>
      <c r="R6209" s="618"/>
      <c r="S6209" s="618"/>
      <c r="T6209" s="618"/>
      <c r="U6209" s="618"/>
      <c r="V6209" s="618"/>
      <c r="W6209" s="618"/>
      <c r="X6209" s="618"/>
      <c r="Y6209" s="618"/>
      <c r="Z6209" s="618"/>
      <c r="AC6209" s="619"/>
      <c r="AD6209" s="620"/>
      <c r="AJ6209" s="668"/>
      <c r="AO6209" s="612"/>
      <c r="AP6209" s="612"/>
      <c r="AY6209" s="623"/>
      <c r="BD6209" s="611"/>
      <c r="BG6209" s="624"/>
      <c r="BH6209" s="625"/>
      <c r="BI6209" s="672"/>
      <c r="BO6209" s="612"/>
      <c r="BY6209" s="669"/>
      <c r="CA6209" s="669"/>
    </row>
    <row r="6210" spans="3:79" s="610" customFormat="1">
      <c r="C6210" s="611"/>
      <c r="D6210" s="612"/>
      <c r="E6210" s="613"/>
      <c r="F6210" s="614"/>
      <c r="J6210" s="612"/>
      <c r="N6210" s="668"/>
      <c r="P6210" s="618"/>
      <c r="Q6210" s="618"/>
      <c r="R6210" s="618"/>
      <c r="S6210" s="618"/>
      <c r="T6210" s="618"/>
      <c r="U6210" s="618"/>
      <c r="V6210" s="618"/>
      <c r="W6210" s="618"/>
      <c r="X6210" s="618"/>
      <c r="Y6210" s="618"/>
      <c r="Z6210" s="618"/>
      <c r="AC6210" s="619"/>
      <c r="AD6210" s="620"/>
      <c r="AJ6210" s="668"/>
      <c r="AO6210" s="612"/>
      <c r="AP6210" s="612"/>
      <c r="AY6210" s="623"/>
      <c r="BD6210" s="611"/>
      <c r="BG6210" s="624"/>
      <c r="BH6210" s="625"/>
      <c r="BI6210" s="672"/>
      <c r="BO6210" s="612"/>
      <c r="BY6210" s="669"/>
      <c r="CA6210" s="669"/>
    </row>
    <row r="6211" spans="3:79" s="610" customFormat="1">
      <c r="C6211" s="611"/>
      <c r="D6211" s="612"/>
      <c r="E6211" s="613"/>
      <c r="F6211" s="614"/>
      <c r="J6211" s="612"/>
      <c r="N6211" s="668"/>
      <c r="P6211" s="618"/>
      <c r="Q6211" s="618"/>
      <c r="R6211" s="618"/>
      <c r="S6211" s="618"/>
      <c r="T6211" s="618"/>
      <c r="U6211" s="618"/>
      <c r="V6211" s="618"/>
      <c r="W6211" s="618"/>
      <c r="X6211" s="618"/>
      <c r="Y6211" s="618"/>
      <c r="Z6211" s="618"/>
      <c r="AC6211" s="619"/>
      <c r="AD6211" s="620"/>
      <c r="AJ6211" s="668"/>
      <c r="AO6211" s="612"/>
      <c r="AP6211" s="612"/>
      <c r="AY6211" s="623"/>
      <c r="BD6211" s="611"/>
      <c r="BG6211" s="624"/>
      <c r="BH6211" s="625"/>
      <c r="BI6211" s="672"/>
      <c r="BO6211" s="612"/>
      <c r="BY6211" s="669"/>
      <c r="CA6211" s="669"/>
    </row>
    <row r="6212" spans="3:79" s="610" customFormat="1">
      <c r="C6212" s="611"/>
      <c r="D6212" s="612"/>
      <c r="E6212" s="613"/>
      <c r="F6212" s="614"/>
      <c r="J6212" s="612"/>
      <c r="N6212" s="668"/>
      <c r="P6212" s="618"/>
      <c r="Q6212" s="618"/>
      <c r="R6212" s="618"/>
      <c r="S6212" s="618"/>
      <c r="T6212" s="618"/>
      <c r="U6212" s="618"/>
      <c r="V6212" s="618"/>
      <c r="W6212" s="618"/>
      <c r="X6212" s="618"/>
      <c r="Y6212" s="618"/>
      <c r="Z6212" s="618"/>
      <c r="AC6212" s="619"/>
      <c r="AD6212" s="620"/>
      <c r="AJ6212" s="668"/>
      <c r="AO6212" s="612"/>
      <c r="AP6212" s="612"/>
      <c r="AY6212" s="623"/>
      <c r="BD6212" s="611"/>
      <c r="BG6212" s="624"/>
      <c r="BH6212" s="625"/>
      <c r="BI6212" s="672"/>
      <c r="BO6212" s="612"/>
      <c r="BY6212" s="669"/>
      <c r="CA6212" s="669"/>
    </row>
    <row r="6213" spans="3:79" s="610" customFormat="1">
      <c r="C6213" s="611"/>
      <c r="D6213" s="612"/>
      <c r="E6213" s="613"/>
      <c r="F6213" s="614"/>
      <c r="J6213" s="612"/>
      <c r="N6213" s="668"/>
      <c r="P6213" s="618"/>
      <c r="Q6213" s="618"/>
      <c r="R6213" s="618"/>
      <c r="S6213" s="618"/>
      <c r="T6213" s="618"/>
      <c r="U6213" s="618"/>
      <c r="V6213" s="618"/>
      <c r="W6213" s="618"/>
      <c r="X6213" s="618"/>
      <c r="Y6213" s="618"/>
      <c r="Z6213" s="618"/>
      <c r="AC6213" s="619"/>
      <c r="AD6213" s="620"/>
      <c r="AJ6213" s="668"/>
      <c r="AO6213" s="612"/>
      <c r="AP6213" s="612"/>
      <c r="AY6213" s="623"/>
      <c r="BD6213" s="611"/>
      <c r="BG6213" s="624"/>
      <c r="BH6213" s="625"/>
      <c r="BI6213" s="672"/>
      <c r="BO6213" s="612"/>
      <c r="BY6213" s="669"/>
      <c r="CA6213" s="669"/>
    </row>
    <row r="6214" spans="3:79" s="610" customFormat="1">
      <c r="C6214" s="611"/>
      <c r="D6214" s="612"/>
      <c r="E6214" s="613"/>
      <c r="F6214" s="614"/>
      <c r="J6214" s="612"/>
      <c r="N6214" s="668"/>
      <c r="P6214" s="618"/>
      <c r="Q6214" s="618"/>
      <c r="R6214" s="618"/>
      <c r="S6214" s="618"/>
      <c r="T6214" s="618"/>
      <c r="U6214" s="618"/>
      <c r="V6214" s="618"/>
      <c r="W6214" s="618"/>
      <c r="X6214" s="618"/>
      <c r="Y6214" s="618"/>
      <c r="Z6214" s="618"/>
      <c r="AC6214" s="619"/>
      <c r="AD6214" s="620"/>
      <c r="AJ6214" s="668"/>
      <c r="AO6214" s="612"/>
      <c r="AP6214" s="612"/>
      <c r="AY6214" s="623"/>
      <c r="BD6214" s="611"/>
      <c r="BG6214" s="624"/>
      <c r="BH6214" s="625"/>
      <c r="BI6214" s="672"/>
      <c r="BO6214" s="612"/>
      <c r="BY6214" s="669"/>
      <c r="CA6214" s="669"/>
    </row>
    <row r="6215" spans="3:79" s="610" customFormat="1">
      <c r="C6215" s="611"/>
      <c r="D6215" s="612"/>
      <c r="E6215" s="613"/>
      <c r="F6215" s="614"/>
      <c r="J6215" s="612"/>
      <c r="N6215" s="668"/>
      <c r="P6215" s="618"/>
      <c r="Q6215" s="618"/>
      <c r="R6215" s="618"/>
      <c r="S6215" s="618"/>
      <c r="T6215" s="618"/>
      <c r="U6215" s="618"/>
      <c r="V6215" s="618"/>
      <c r="W6215" s="618"/>
      <c r="X6215" s="618"/>
      <c r="Y6215" s="618"/>
      <c r="Z6215" s="618"/>
      <c r="AC6215" s="619"/>
      <c r="AD6215" s="620"/>
      <c r="AJ6215" s="668"/>
      <c r="AO6215" s="612"/>
      <c r="AP6215" s="612"/>
      <c r="AY6215" s="623"/>
      <c r="BD6215" s="611"/>
      <c r="BG6215" s="624"/>
      <c r="BH6215" s="625"/>
      <c r="BI6215" s="672"/>
      <c r="BO6215" s="612"/>
      <c r="BY6215" s="669"/>
      <c r="CA6215" s="669"/>
    </row>
    <row r="6216" spans="3:79" s="610" customFormat="1">
      <c r="C6216" s="611"/>
      <c r="D6216" s="612"/>
      <c r="E6216" s="613"/>
      <c r="F6216" s="614"/>
      <c r="J6216" s="612"/>
      <c r="N6216" s="668"/>
      <c r="P6216" s="618"/>
      <c r="Q6216" s="618"/>
      <c r="R6216" s="618"/>
      <c r="S6216" s="618"/>
      <c r="T6216" s="618"/>
      <c r="U6216" s="618"/>
      <c r="V6216" s="618"/>
      <c r="W6216" s="618"/>
      <c r="X6216" s="618"/>
      <c r="Y6216" s="618"/>
      <c r="Z6216" s="618"/>
      <c r="AC6216" s="619"/>
      <c r="AD6216" s="620"/>
      <c r="AJ6216" s="668"/>
      <c r="AO6216" s="612"/>
      <c r="AP6216" s="612"/>
      <c r="AY6216" s="623"/>
      <c r="BD6216" s="611"/>
      <c r="BG6216" s="624"/>
      <c r="BH6216" s="625"/>
      <c r="BI6216" s="672"/>
      <c r="BO6216" s="612"/>
      <c r="BY6216" s="669"/>
      <c r="CA6216" s="669"/>
    </row>
    <row r="6217" spans="3:79" s="610" customFormat="1">
      <c r="C6217" s="611"/>
      <c r="D6217" s="612"/>
      <c r="E6217" s="613"/>
      <c r="F6217" s="614"/>
      <c r="J6217" s="612"/>
      <c r="N6217" s="668"/>
      <c r="P6217" s="618"/>
      <c r="Q6217" s="618"/>
      <c r="R6217" s="618"/>
      <c r="S6217" s="618"/>
      <c r="T6217" s="618"/>
      <c r="U6217" s="618"/>
      <c r="V6217" s="618"/>
      <c r="W6217" s="618"/>
      <c r="X6217" s="618"/>
      <c r="Y6217" s="618"/>
      <c r="Z6217" s="618"/>
      <c r="AC6217" s="619"/>
      <c r="AD6217" s="620"/>
      <c r="AJ6217" s="668"/>
      <c r="AO6217" s="612"/>
      <c r="AP6217" s="612"/>
      <c r="AY6217" s="623"/>
      <c r="BD6217" s="611"/>
      <c r="BG6217" s="624"/>
      <c r="BH6217" s="625"/>
      <c r="BI6217" s="672"/>
      <c r="BO6217" s="612"/>
      <c r="BY6217" s="669"/>
      <c r="CA6217" s="669"/>
    </row>
    <row r="6218" spans="3:79" s="610" customFormat="1">
      <c r="C6218" s="611"/>
      <c r="D6218" s="612"/>
      <c r="E6218" s="613"/>
      <c r="F6218" s="614"/>
      <c r="J6218" s="612"/>
      <c r="N6218" s="668"/>
      <c r="P6218" s="618"/>
      <c r="Q6218" s="618"/>
      <c r="R6218" s="618"/>
      <c r="S6218" s="618"/>
      <c r="T6218" s="618"/>
      <c r="U6218" s="618"/>
      <c r="V6218" s="618"/>
      <c r="W6218" s="618"/>
      <c r="X6218" s="618"/>
      <c r="Y6218" s="618"/>
      <c r="Z6218" s="618"/>
      <c r="AC6218" s="619"/>
      <c r="AD6218" s="620"/>
      <c r="AJ6218" s="668"/>
      <c r="AO6218" s="612"/>
      <c r="AP6218" s="612"/>
      <c r="AY6218" s="623"/>
      <c r="BD6218" s="611"/>
      <c r="BG6218" s="624"/>
      <c r="BH6218" s="625"/>
      <c r="BI6218" s="672"/>
      <c r="BO6218" s="612"/>
      <c r="BY6218" s="669"/>
      <c r="CA6218" s="669"/>
    </row>
    <row r="6219" spans="3:79" s="610" customFormat="1">
      <c r="C6219" s="611"/>
      <c r="D6219" s="612"/>
      <c r="E6219" s="613"/>
      <c r="F6219" s="614"/>
      <c r="J6219" s="612"/>
      <c r="N6219" s="668"/>
      <c r="P6219" s="618"/>
      <c r="Q6219" s="618"/>
      <c r="R6219" s="618"/>
      <c r="S6219" s="618"/>
      <c r="T6219" s="618"/>
      <c r="U6219" s="618"/>
      <c r="V6219" s="618"/>
      <c r="W6219" s="618"/>
      <c r="X6219" s="618"/>
      <c r="Y6219" s="618"/>
      <c r="Z6219" s="618"/>
      <c r="AC6219" s="619"/>
      <c r="AD6219" s="620"/>
      <c r="AJ6219" s="668"/>
      <c r="AO6219" s="612"/>
      <c r="AP6219" s="612"/>
      <c r="AY6219" s="623"/>
      <c r="BD6219" s="611"/>
      <c r="BG6219" s="624"/>
      <c r="BH6219" s="625"/>
      <c r="BI6219" s="672"/>
      <c r="BO6219" s="612"/>
      <c r="BY6219" s="669"/>
      <c r="CA6219" s="669"/>
    </row>
    <row r="6220" spans="3:79" s="610" customFormat="1">
      <c r="C6220" s="611"/>
      <c r="D6220" s="612"/>
      <c r="E6220" s="613"/>
      <c r="F6220" s="614"/>
      <c r="J6220" s="612"/>
      <c r="N6220" s="668"/>
      <c r="P6220" s="618"/>
      <c r="Q6220" s="618"/>
      <c r="R6220" s="618"/>
      <c r="S6220" s="618"/>
      <c r="T6220" s="618"/>
      <c r="U6220" s="618"/>
      <c r="V6220" s="618"/>
      <c r="W6220" s="618"/>
      <c r="X6220" s="618"/>
      <c r="Y6220" s="618"/>
      <c r="Z6220" s="618"/>
      <c r="AC6220" s="619"/>
      <c r="AD6220" s="620"/>
      <c r="AJ6220" s="668"/>
      <c r="AO6220" s="612"/>
      <c r="AP6220" s="612"/>
      <c r="AY6220" s="623"/>
      <c r="BD6220" s="611"/>
      <c r="BG6220" s="624"/>
      <c r="BH6220" s="625"/>
      <c r="BI6220" s="672"/>
      <c r="BO6220" s="612"/>
      <c r="BY6220" s="669"/>
      <c r="CA6220" s="669"/>
    </row>
    <row r="6221" spans="3:79" s="610" customFormat="1">
      <c r="C6221" s="611"/>
      <c r="D6221" s="612"/>
      <c r="E6221" s="613"/>
      <c r="F6221" s="614"/>
      <c r="J6221" s="612"/>
      <c r="N6221" s="668"/>
      <c r="P6221" s="618"/>
      <c r="Q6221" s="618"/>
      <c r="R6221" s="618"/>
      <c r="S6221" s="618"/>
      <c r="T6221" s="618"/>
      <c r="U6221" s="618"/>
      <c r="V6221" s="618"/>
      <c r="W6221" s="618"/>
      <c r="X6221" s="618"/>
      <c r="Y6221" s="618"/>
      <c r="Z6221" s="618"/>
      <c r="AC6221" s="619"/>
      <c r="AD6221" s="620"/>
      <c r="AJ6221" s="668"/>
      <c r="AO6221" s="612"/>
      <c r="AP6221" s="612"/>
      <c r="AY6221" s="623"/>
      <c r="BD6221" s="611"/>
      <c r="BG6221" s="624"/>
      <c r="BH6221" s="625"/>
      <c r="BI6221" s="672"/>
      <c r="BO6221" s="612"/>
      <c r="BY6221" s="669"/>
      <c r="CA6221" s="669"/>
    </row>
    <row r="6222" spans="3:79" s="610" customFormat="1">
      <c r="C6222" s="611"/>
      <c r="D6222" s="612"/>
      <c r="E6222" s="613"/>
      <c r="F6222" s="614"/>
      <c r="J6222" s="612"/>
      <c r="N6222" s="668"/>
      <c r="P6222" s="618"/>
      <c r="Q6222" s="618"/>
      <c r="R6222" s="618"/>
      <c r="S6222" s="618"/>
      <c r="T6222" s="618"/>
      <c r="U6222" s="618"/>
      <c r="V6222" s="618"/>
      <c r="W6222" s="618"/>
      <c r="X6222" s="618"/>
      <c r="Y6222" s="618"/>
      <c r="Z6222" s="618"/>
      <c r="AC6222" s="619"/>
      <c r="AD6222" s="620"/>
      <c r="AJ6222" s="668"/>
      <c r="AO6222" s="612"/>
      <c r="AP6222" s="612"/>
      <c r="AY6222" s="623"/>
      <c r="BD6222" s="611"/>
      <c r="BG6222" s="624"/>
      <c r="BH6222" s="625"/>
      <c r="BI6222" s="672"/>
      <c r="BO6222" s="612"/>
      <c r="BY6222" s="669"/>
      <c r="CA6222" s="669"/>
    </row>
    <row r="6223" spans="3:79" s="610" customFormat="1">
      <c r="C6223" s="611"/>
      <c r="D6223" s="612"/>
      <c r="E6223" s="613"/>
      <c r="F6223" s="614"/>
      <c r="J6223" s="612"/>
      <c r="N6223" s="668"/>
      <c r="P6223" s="618"/>
      <c r="Q6223" s="618"/>
      <c r="R6223" s="618"/>
      <c r="S6223" s="618"/>
      <c r="T6223" s="618"/>
      <c r="U6223" s="618"/>
      <c r="V6223" s="618"/>
      <c r="W6223" s="618"/>
      <c r="X6223" s="618"/>
      <c r="Y6223" s="618"/>
      <c r="Z6223" s="618"/>
      <c r="AC6223" s="619"/>
      <c r="AD6223" s="620"/>
      <c r="AJ6223" s="668"/>
      <c r="AO6223" s="612"/>
      <c r="AP6223" s="612"/>
      <c r="AY6223" s="623"/>
      <c r="BD6223" s="611"/>
      <c r="BG6223" s="624"/>
      <c r="BH6223" s="625"/>
      <c r="BI6223" s="672"/>
      <c r="BO6223" s="612"/>
      <c r="BY6223" s="669"/>
      <c r="CA6223" s="669"/>
    </row>
    <row r="6224" spans="3:79" s="610" customFormat="1">
      <c r="C6224" s="611"/>
      <c r="D6224" s="612"/>
      <c r="E6224" s="613"/>
      <c r="F6224" s="614"/>
      <c r="J6224" s="612"/>
      <c r="N6224" s="668"/>
      <c r="P6224" s="618"/>
      <c r="Q6224" s="618"/>
      <c r="R6224" s="618"/>
      <c r="S6224" s="618"/>
      <c r="T6224" s="618"/>
      <c r="U6224" s="618"/>
      <c r="V6224" s="618"/>
      <c r="W6224" s="618"/>
      <c r="X6224" s="618"/>
      <c r="Y6224" s="618"/>
      <c r="Z6224" s="618"/>
      <c r="AC6224" s="619"/>
      <c r="AD6224" s="620"/>
      <c r="AJ6224" s="668"/>
      <c r="AO6224" s="612"/>
      <c r="AP6224" s="612"/>
      <c r="AY6224" s="623"/>
      <c r="BD6224" s="611"/>
      <c r="BG6224" s="624"/>
      <c r="BH6224" s="625"/>
      <c r="BI6224" s="672"/>
      <c r="BO6224" s="612"/>
      <c r="BY6224" s="669"/>
      <c r="CA6224" s="669"/>
    </row>
    <row r="6225" spans="3:79" s="610" customFormat="1">
      <c r="C6225" s="611"/>
      <c r="D6225" s="612"/>
      <c r="E6225" s="613"/>
      <c r="F6225" s="614"/>
      <c r="J6225" s="612"/>
      <c r="N6225" s="668"/>
      <c r="P6225" s="618"/>
      <c r="Q6225" s="618"/>
      <c r="R6225" s="618"/>
      <c r="S6225" s="618"/>
      <c r="T6225" s="618"/>
      <c r="U6225" s="618"/>
      <c r="V6225" s="618"/>
      <c r="W6225" s="618"/>
      <c r="X6225" s="618"/>
      <c r="Y6225" s="618"/>
      <c r="Z6225" s="618"/>
      <c r="AC6225" s="619"/>
      <c r="AD6225" s="620"/>
      <c r="AJ6225" s="668"/>
      <c r="AO6225" s="612"/>
      <c r="AP6225" s="612"/>
      <c r="AY6225" s="623"/>
      <c r="BD6225" s="611"/>
      <c r="BG6225" s="624"/>
      <c r="BH6225" s="625"/>
      <c r="BI6225" s="672"/>
      <c r="BO6225" s="612"/>
      <c r="BY6225" s="669"/>
      <c r="CA6225" s="669"/>
    </row>
    <row r="6226" spans="3:79" s="610" customFormat="1">
      <c r="C6226" s="611"/>
      <c r="D6226" s="612"/>
      <c r="E6226" s="613"/>
      <c r="F6226" s="614"/>
      <c r="J6226" s="612"/>
      <c r="N6226" s="668"/>
      <c r="P6226" s="618"/>
      <c r="Q6226" s="618"/>
      <c r="R6226" s="618"/>
      <c r="S6226" s="618"/>
      <c r="T6226" s="618"/>
      <c r="U6226" s="618"/>
      <c r="V6226" s="618"/>
      <c r="W6226" s="618"/>
      <c r="X6226" s="618"/>
      <c r="Y6226" s="618"/>
      <c r="Z6226" s="618"/>
      <c r="AC6226" s="619"/>
      <c r="AD6226" s="620"/>
      <c r="AJ6226" s="668"/>
      <c r="AO6226" s="612"/>
      <c r="AP6226" s="612"/>
      <c r="AY6226" s="623"/>
      <c r="BD6226" s="611"/>
      <c r="BG6226" s="624"/>
      <c r="BH6226" s="625"/>
      <c r="BI6226" s="672"/>
      <c r="BO6226" s="612"/>
      <c r="BY6226" s="669"/>
      <c r="CA6226" s="669"/>
    </row>
    <row r="6227" spans="3:79" s="610" customFormat="1">
      <c r="C6227" s="611"/>
      <c r="D6227" s="612"/>
      <c r="E6227" s="613"/>
      <c r="F6227" s="614"/>
      <c r="J6227" s="612"/>
      <c r="N6227" s="668"/>
      <c r="P6227" s="618"/>
      <c r="Q6227" s="618"/>
      <c r="R6227" s="618"/>
      <c r="S6227" s="618"/>
      <c r="T6227" s="618"/>
      <c r="U6227" s="618"/>
      <c r="V6227" s="618"/>
      <c r="W6227" s="618"/>
      <c r="X6227" s="618"/>
      <c r="Y6227" s="618"/>
      <c r="Z6227" s="618"/>
      <c r="AC6227" s="619"/>
      <c r="AD6227" s="620"/>
      <c r="AJ6227" s="668"/>
      <c r="AO6227" s="612"/>
      <c r="AP6227" s="612"/>
      <c r="AY6227" s="623"/>
      <c r="BD6227" s="611"/>
      <c r="BG6227" s="624"/>
      <c r="BH6227" s="625"/>
      <c r="BI6227" s="672"/>
      <c r="BO6227" s="612"/>
      <c r="BY6227" s="669"/>
      <c r="CA6227" s="669"/>
    </row>
    <row r="6228" spans="3:79" s="610" customFormat="1">
      <c r="C6228" s="611"/>
      <c r="D6228" s="612"/>
      <c r="E6228" s="613"/>
      <c r="F6228" s="614"/>
      <c r="J6228" s="612"/>
      <c r="N6228" s="668"/>
      <c r="P6228" s="618"/>
      <c r="Q6228" s="618"/>
      <c r="R6228" s="618"/>
      <c r="S6228" s="618"/>
      <c r="T6228" s="618"/>
      <c r="U6228" s="618"/>
      <c r="V6228" s="618"/>
      <c r="W6228" s="618"/>
      <c r="X6228" s="618"/>
      <c r="Y6228" s="618"/>
      <c r="Z6228" s="618"/>
      <c r="AC6228" s="619"/>
      <c r="AD6228" s="620"/>
      <c r="AJ6228" s="668"/>
      <c r="AO6228" s="612"/>
      <c r="AP6228" s="612"/>
      <c r="AY6228" s="623"/>
      <c r="BD6228" s="611"/>
      <c r="BG6228" s="624"/>
      <c r="BH6228" s="625"/>
      <c r="BI6228" s="672"/>
      <c r="BO6228" s="612"/>
      <c r="BY6228" s="669"/>
      <c r="CA6228" s="669"/>
    </row>
    <row r="6229" spans="3:79" s="610" customFormat="1">
      <c r="C6229" s="611"/>
      <c r="D6229" s="612"/>
      <c r="E6229" s="613"/>
      <c r="F6229" s="614"/>
      <c r="J6229" s="612"/>
      <c r="N6229" s="668"/>
      <c r="P6229" s="618"/>
      <c r="Q6229" s="618"/>
      <c r="R6229" s="618"/>
      <c r="S6229" s="618"/>
      <c r="T6229" s="618"/>
      <c r="U6229" s="618"/>
      <c r="V6229" s="618"/>
      <c r="W6229" s="618"/>
      <c r="X6229" s="618"/>
      <c r="Y6229" s="618"/>
      <c r="Z6229" s="618"/>
      <c r="AC6229" s="619"/>
      <c r="AD6229" s="620"/>
      <c r="AJ6229" s="668"/>
      <c r="AO6229" s="612"/>
      <c r="AP6229" s="612"/>
      <c r="AY6229" s="623"/>
      <c r="BD6229" s="611"/>
      <c r="BG6229" s="624"/>
      <c r="BH6229" s="625"/>
      <c r="BI6229" s="672"/>
      <c r="BO6229" s="612"/>
      <c r="BY6229" s="669"/>
      <c r="CA6229" s="669"/>
    </row>
    <row r="6230" spans="3:79" s="610" customFormat="1">
      <c r="C6230" s="611"/>
      <c r="D6230" s="612"/>
      <c r="E6230" s="613"/>
      <c r="F6230" s="614"/>
      <c r="J6230" s="612"/>
      <c r="N6230" s="668"/>
      <c r="P6230" s="618"/>
      <c r="Q6230" s="618"/>
      <c r="R6230" s="618"/>
      <c r="S6230" s="618"/>
      <c r="T6230" s="618"/>
      <c r="U6230" s="618"/>
      <c r="V6230" s="618"/>
      <c r="W6230" s="618"/>
      <c r="X6230" s="618"/>
      <c r="Y6230" s="618"/>
      <c r="Z6230" s="618"/>
      <c r="AC6230" s="619"/>
      <c r="AD6230" s="620"/>
      <c r="AJ6230" s="668"/>
      <c r="AO6230" s="612"/>
      <c r="AP6230" s="612"/>
      <c r="AY6230" s="623"/>
      <c r="BD6230" s="611"/>
      <c r="BG6230" s="624"/>
      <c r="BH6230" s="625"/>
      <c r="BI6230" s="672"/>
      <c r="BO6230" s="612"/>
      <c r="BY6230" s="669"/>
      <c r="CA6230" s="669"/>
    </row>
    <row r="6231" spans="3:79" s="610" customFormat="1">
      <c r="C6231" s="611"/>
      <c r="D6231" s="612"/>
      <c r="E6231" s="613"/>
      <c r="F6231" s="614"/>
      <c r="J6231" s="612"/>
      <c r="N6231" s="668"/>
      <c r="P6231" s="618"/>
      <c r="Q6231" s="618"/>
      <c r="R6231" s="618"/>
      <c r="S6231" s="618"/>
      <c r="T6231" s="618"/>
      <c r="U6231" s="618"/>
      <c r="V6231" s="618"/>
      <c r="W6231" s="618"/>
      <c r="X6231" s="618"/>
      <c r="Y6231" s="618"/>
      <c r="Z6231" s="618"/>
      <c r="AC6231" s="619"/>
      <c r="AD6231" s="620"/>
      <c r="AJ6231" s="668"/>
      <c r="AO6231" s="612"/>
      <c r="AP6231" s="612"/>
      <c r="AY6231" s="623"/>
      <c r="BD6231" s="611"/>
      <c r="BG6231" s="624"/>
      <c r="BH6231" s="625"/>
      <c r="BI6231" s="672"/>
      <c r="BO6231" s="612"/>
      <c r="BY6231" s="669"/>
      <c r="CA6231" s="669"/>
    </row>
    <row r="6232" spans="3:79" s="610" customFormat="1">
      <c r="C6232" s="611"/>
      <c r="D6232" s="612"/>
      <c r="E6232" s="613"/>
      <c r="F6232" s="614"/>
      <c r="J6232" s="612"/>
      <c r="N6232" s="668"/>
      <c r="P6232" s="618"/>
      <c r="Q6232" s="618"/>
      <c r="R6232" s="618"/>
      <c r="S6232" s="618"/>
      <c r="T6232" s="618"/>
      <c r="U6232" s="618"/>
      <c r="V6232" s="618"/>
      <c r="W6232" s="618"/>
      <c r="X6232" s="618"/>
      <c r="Y6232" s="618"/>
      <c r="Z6232" s="618"/>
      <c r="AC6232" s="619"/>
      <c r="AD6232" s="620"/>
      <c r="AJ6232" s="668"/>
      <c r="AO6232" s="612"/>
      <c r="AP6232" s="612"/>
      <c r="AY6232" s="623"/>
      <c r="BD6232" s="611"/>
      <c r="BG6232" s="624"/>
      <c r="BH6232" s="625"/>
      <c r="BI6232" s="672"/>
      <c r="BO6232" s="612"/>
      <c r="BY6232" s="669"/>
      <c r="CA6232" s="669"/>
    </row>
    <row r="6233" spans="3:79" s="610" customFormat="1">
      <c r="C6233" s="611"/>
      <c r="D6233" s="612"/>
      <c r="E6233" s="613"/>
      <c r="F6233" s="614"/>
      <c r="J6233" s="612"/>
      <c r="N6233" s="668"/>
      <c r="P6233" s="618"/>
      <c r="Q6233" s="618"/>
      <c r="R6233" s="618"/>
      <c r="S6233" s="618"/>
      <c r="T6233" s="618"/>
      <c r="U6233" s="618"/>
      <c r="V6233" s="618"/>
      <c r="W6233" s="618"/>
      <c r="X6233" s="618"/>
      <c r="Y6233" s="618"/>
      <c r="Z6233" s="618"/>
      <c r="AC6233" s="619"/>
      <c r="AD6233" s="620"/>
      <c r="AJ6233" s="668"/>
      <c r="AO6233" s="612"/>
      <c r="AP6233" s="612"/>
      <c r="AY6233" s="623"/>
      <c r="BD6233" s="611"/>
      <c r="BG6233" s="624"/>
      <c r="BH6233" s="625"/>
      <c r="BI6233" s="672"/>
      <c r="BO6233" s="612"/>
      <c r="BY6233" s="669"/>
      <c r="CA6233" s="669"/>
    </row>
    <row r="6234" spans="3:79" s="610" customFormat="1">
      <c r="C6234" s="611"/>
      <c r="D6234" s="612"/>
      <c r="E6234" s="613"/>
      <c r="F6234" s="614"/>
      <c r="J6234" s="612"/>
      <c r="N6234" s="668"/>
      <c r="P6234" s="618"/>
      <c r="Q6234" s="618"/>
      <c r="R6234" s="618"/>
      <c r="S6234" s="618"/>
      <c r="T6234" s="618"/>
      <c r="U6234" s="618"/>
      <c r="V6234" s="618"/>
      <c r="W6234" s="618"/>
      <c r="X6234" s="618"/>
      <c r="Y6234" s="618"/>
      <c r="Z6234" s="618"/>
      <c r="AC6234" s="619"/>
      <c r="AD6234" s="620"/>
      <c r="AJ6234" s="668"/>
      <c r="AO6234" s="612"/>
      <c r="AP6234" s="612"/>
      <c r="AY6234" s="623"/>
      <c r="BD6234" s="611"/>
      <c r="BG6234" s="624"/>
      <c r="BH6234" s="625"/>
      <c r="BI6234" s="672"/>
      <c r="BO6234" s="612"/>
      <c r="BY6234" s="669"/>
      <c r="CA6234" s="669"/>
    </row>
    <row r="6235" spans="3:79" s="610" customFormat="1">
      <c r="C6235" s="611"/>
      <c r="D6235" s="612"/>
      <c r="E6235" s="613"/>
      <c r="F6235" s="614"/>
      <c r="J6235" s="612"/>
      <c r="N6235" s="668"/>
      <c r="P6235" s="618"/>
      <c r="Q6235" s="618"/>
      <c r="R6235" s="618"/>
      <c r="S6235" s="618"/>
      <c r="T6235" s="618"/>
      <c r="U6235" s="618"/>
      <c r="V6235" s="618"/>
      <c r="W6235" s="618"/>
      <c r="X6235" s="618"/>
      <c r="Y6235" s="618"/>
      <c r="Z6235" s="618"/>
      <c r="AC6235" s="619"/>
      <c r="AD6235" s="620"/>
      <c r="AJ6235" s="668"/>
      <c r="AO6235" s="612"/>
      <c r="AP6235" s="612"/>
      <c r="AY6235" s="623"/>
      <c r="BD6235" s="611"/>
      <c r="BG6235" s="624"/>
      <c r="BH6235" s="625"/>
      <c r="BI6235" s="672"/>
      <c r="BO6235" s="612"/>
      <c r="BY6235" s="669"/>
      <c r="CA6235" s="669"/>
    </row>
    <row r="6236" spans="3:79" s="610" customFormat="1">
      <c r="C6236" s="611"/>
      <c r="D6236" s="612"/>
      <c r="E6236" s="613"/>
      <c r="F6236" s="614"/>
      <c r="J6236" s="612"/>
      <c r="N6236" s="668"/>
      <c r="P6236" s="618"/>
      <c r="Q6236" s="618"/>
      <c r="R6236" s="618"/>
      <c r="S6236" s="618"/>
      <c r="T6236" s="618"/>
      <c r="U6236" s="618"/>
      <c r="V6236" s="618"/>
      <c r="W6236" s="618"/>
      <c r="X6236" s="618"/>
      <c r="Y6236" s="618"/>
      <c r="Z6236" s="618"/>
      <c r="AC6236" s="619"/>
      <c r="AD6236" s="620"/>
      <c r="AJ6236" s="668"/>
      <c r="AO6236" s="612"/>
      <c r="AP6236" s="612"/>
      <c r="AY6236" s="623"/>
      <c r="BD6236" s="611"/>
      <c r="BG6236" s="624"/>
      <c r="BH6236" s="625"/>
      <c r="BI6236" s="672"/>
      <c r="BO6236" s="612"/>
      <c r="BY6236" s="669"/>
      <c r="CA6236" s="669"/>
    </row>
    <row r="6237" spans="3:79" s="610" customFormat="1">
      <c r="C6237" s="611"/>
      <c r="D6237" s="612"/>
      <c r="E6237" s="613"/>
      <c r="F6237" s="614"/>
      <c r="J6237" s="612"/>
      <c r="N6237" s="668"/>
      <c r="P6237" s="618"/>
      <c r="Q6237" s="618"/>
      <c r="R6237" s="618"/>
      <c r="S6237" s="618"/>
      <c r="T6237" s="618"/>
      <c r="U6237" s="618"/>
      <c r="V6237" s="618"/>
      <c r="W6237" s="618"/>
      <c r="X6237" s="618"/>
      <c r="Y6237" s="618"/>
      <c r="Z6237" s="618"/>
      <c r="AC6237" s="619"/>
      <c r="AD6237" s="620"/>
      <c r="AJ6237" s="668"/>
      <c r="AO6237" s="612"/>
      <c r="AP6237" s="612"/>
      <c r="AY6237" s="623"/>
      <c r="BD6237" s="611"/>
      <c r="BG6237" s="624"/>
      <c r="BH6237" s="625"/>
      <c r="BI6237" s="672"/>
      <c r="BO6237" s="612"/>
      <c r="BY6237" s="669"/>
      <c r="CA6237" s="669"/>
    </row>
    <row r="6238" spans="3:79" s="610" customFormat="1">
      <c r="C6238" s="611"/>
      <c r="D6238" s="612"/>
      <c r="E6238" s="613"/>
      <c r="F6238" s="614"/>
      <c r="J6238" s="612"/>
      <c r="N6238" s="668"/>
      <c r="P6238" s="618"/>
      <c r="Q6238" s="618"/>
      <c r="R6238" s="618"/>
      <c r="S6238" s="618"/>
      <c r="T6238" s="618"/>
      <c r="U6238" s="618"/>
      <c r="V6238" s="618"/>
      <c r="W6238" s="618"/>
      <c r="X6238" s="618"/>
      <c r="Y6238" s="618"/>
      <c r="Z6238" s="618"/>
      <c r="AC6238" s="619"/>
      <c r="AD6238" s="620"/>
      <c r="AJ6238" s="668"/>
      <c r="AO6238" s="612"/>
      <c r="AP6238" s="612"/>
      <c r="AY6238" s="623"/>
      <c r="BD6238" s="611"/>
      <c r="BG6238" s="624"/>
      <c r="BH6238" s="625"/>
      <c r="BI6238" s="672"/>
      <c r="BO6238" s="612"/>
      <c r="BY6238" s="669"/>
      <c r="CA6238" s="669"/>
    </row>
    <row r="6239" spans="3:79" s="610" customFormat="1">
      <c r="C6239" s="611"/>
      <c r="D6239" s="612"/>
      <c r="E6239" s="613"/>
      <c r="F6239" s="614"/>
      <c r="J6239" s="612"/>
      <c r="N6239" s="668"/>
      <c r="P6239" s="618"/>
      <c r="Q6239" s="618"/>
      <c r="R6239" s="618"/>
      <c r="S6239" s="618"/>
      <c r="T6239" s="618"/>
      <c r="U6239" s="618"/>
      <c r="V6239" s="618"/>
      <c r="W6239" s="618"/>
      <c r="X6239" s="618"/>
      <c r="Y6239" s="618"/>
      <c r="Z6239" s="618"/>
      <c r="AC6239" s="619"/>
      <c r="AD6239" s="620"/>
      <c r="AJ6239" s="668"/>
      <c r="AO6239" s="612"/>
      <c r="AP6239" s="612"/>
      <c r="AY6239" s="623"/>
      <c r="BD6239" s="611"/>
      <c r="BG6239" s="624"/>
      <c r="BH6239" s="625"/>
      <c r="BI6239" s="672"/>
      <c r="BO6239" s="612"/>
      <c r="BY6239" s="669"/>
      <c r="CA6239" s="669"/>
    </row>
    <row r="6240" spans="3:79" s="610" customFormat="1">
      <c r="C6240" s="611"/>
      <c r="D6240" s="612"/>
      <c r="E6240" s="613"/>
      <c r="F6240" s="614"/>
      <c r="J6240" s="612"/>
      <c r="N6240" s="668"/>
      <c r="P6240" s="618"/>
      <c r="Q6240" s="618"/>
      <c r="R6240" s="618"/>
      <c r="S6240" s="618"/>
      <c r="T6240" s="618"/>
      <c r="U6240" s="618"/>
      <c r="V6240" s="618"/>
      <c r="W6240" s="618"/>
      <c r="X6240" s="618"/>
      <c r="Y6240" s="618"/>
      <c r="Z6240" s="618"/>
      <c r="AC6240" s="619"/>
      <c r="AD6240" s="620"/>
      <c r="AJ6240" s="668"/>
      <c r="AO6240" s="612"/>
      <c r="AP6240" s="612"/>
      <c r="AY6240" s="623"/>
      <c r="BD6240" s="611"/>
      <c r="BG6240" s="624"/>
      <c r="BH6240" s="625"/>
      <c r="BI6240" s="672"/>
      <c r="BO6240" s="612"/>
      <c r="BY6240" s="669"/>
      <c r="CA6240" s="669"/>
    </row>
    <row r="6241" spans="3:79" s="610" customFormat="1">
      <c r="C6241" s="611"/>
      <c r="D6241" s="612"/>
      <c r="E6241" s="613"/>
      <c r="F6241" s="614"/>
      <c r="J6241" s="612"/>
      <c r="N6241" s="668"/>
      <c r="P6241" s="618"/>
      <c r="Q6241" s="618"/>
      <c r="R6241" s="618"/>
      <c r="S6241" s="618"/>
      <c r="T6241" s="618"/>
      <c r="U6241" s="618"/>
      <c r="V6241" s="618"/>
      <c r="W6241" s="618"/>
      <c r="X6241" s="618"/>
      <c r="Y6241" s="618"/>
      <c r="Z6241" s="618"/>
      <c r="AC6241" s="619"/>
      <c r="AD6241" s="620"/>
      <c r="AJ6241" s="668"/>
      <c r="AO6241" s="612"/>
      <c r="AP6241" s="612"/>
      <c r="AY6241" s="623"/>
      <c r="BD6241" s="611"/>
      <c r="BG6241" s="624"/>
      <c r="BH6241" s="625"/>
      <c r="BI6241" s="672"/>
      <c r="BO6241" s="612"/>
      <c r="BY6241" s="669"/>
      <c r="CA6241" s="669"/>
    </row>
    <row r="6242" spans="3:79" s="610" customFormat="1">
      <c r="C6242" s="611"/>
      <c r="D6242" s="612"/>
      <c r="E6242" s="613"/>
      <c r="F6242" s="614"/>
      <c r="J6242" s="612"/>
      <c r="N6242" s="668"/>
      <c r="P6242" s="618"/>
      <c r="Q6242" s="618"/>
      <c r="R6242" s="618"/>
      <c r="S6242" s="618"/>
      <c r="T6242" s="618"/>
      <c r="U6242" s="618"/>
      <c r="V6242" s="618"/>
      <c r="W6242" s="618"/>
      <c r="X6242" s="618"/>
      <c r="Y6242" s="618"/>
      <c r="Z6242" s="618"/>
      <c r="AC6242" s="619"/>
      <c r="AD6242" s="620"/>
      <c r="AJ6242" s="668"/>
      <c r="AO6242" s="612"/>
      <c r="AP6242" s="612"/>
      <c r="AY6242" s="623"/>
      <c r="BD6242" s="611"/>
      <c r="BG6242" s="624"/>
      <c r="BH6242" s="625"/>
      <c r="BI6242" s="672"/>
      <c r="BO6242" s="612"/>
      <c r="BY6242" s="669"/>
      <c r="CA6242" s="669"/>
    </row>
    <row r="6243" spans="3:79" s="610" customFormat="1">
      <c r="C6243" s="611"/>
      <c r="D6243" s="612"/>
      <c r="E6243" s="613"/>
      <c r="F6243" s="614"/>
      <c r="J6243" s="612"/>
      <c r="N6243" s="668"/>
      <c r="P6243" s="618"/>
      <c r="Q6243" s="618"/>
      <c r="R6243" s="618"/>
      <c r="S6243" s="618"/>
      <c r="T6243" s="618"/>
      <c r="U6243" s="618"/>
      <c r="V6243" s="618"/>
      <c r="W6243" s="618"/>
      <c r="X6243" s="618"/>
      <c r="Y6243" s="618"/>
      <c r="Z6243" s="618"/>
      <c r="AC6243" s="619"/>
      <c r="AD6243" s="620"/>
      <c r="AJ6243" s="668"/>
      <c r="AO6243" s="612"/>
      <c r="AP6243" s="612"/>
      <c r="AY6243" s="623"/>
      <c r="BD6243" s="611"/>
      <c r="BG6243" s="624"/>
      <c r="BH6243" s="625"/>
      <c r="BI6243" s="672"/>
      <c r="BO6243" s="612"/>
      <c r="BY6243" s="669"/>
      <c r="CA6243" s="669"/>
    </row>
    <row r="6244" spans="3:79" s="610" customFormat="1">
      <c r="C6244" s="611"/>
      <c r="D6244" s="612"/>
      <c r="E6244" s="613"/>
      <c r="F6244" s="614"/>
      <c r="J6244" s="612"/>
      <c r="N6244" s="668"/>
      <c r="P6244" s="618"/>
      <c r="Q6244" s="618"/>
      <c r="R6244" s="618"/>
      <c r="S6244" s="618"/>
      <c r="T6244" s="618"/>
      <c r="U6244" s="618"/>
      <c r="V6244" s="618"/>
      <c r="W6244" s="618"/>
      <c r="X6244" s="618"/>
      <c r="Y6244" s="618"/>
      <c r="Z6244" s="618"/>
      <c r="AC6244" s="619"/>
      <c r="AD6244" s="620"/>
      <c r="AJ6244" s="668"/>
      <c r="AO6244" s="612"/>
      <c r="AP6244" s="612"/>
      <c r="AY6244" s="623"/>
      <c r="BD6244" s="611"/>
      <c r="BG6244" s="624"/>
      <c r="BH6244" s="625"/>
      <c r="BI6244" s="672"/>
      <c r="BO6244" s="612"/>
      <c r="BY6244" s="669"/>
      <c r="CA6244" s="669"/>
    </row>
    <row r="6245" spans="3:79" s="610" customFormat="1">
      <c r="C6245" s="611"/>
      <c r="D6245" s="612"/>
      <c r="E6245" s="613"/>
      <c r="F6245" s="614"/>
      <c r="J6245" s="612"/>
      <c r="N6245" s="668"/>
      <c r="P6245" s="618"/>
      <c r="Q6245" s="618"/>
      <c r="R6245" s="618"/>
      <c r="S6245" s="618"/>
      <c r="T6245" s="618"/>
      <c r="U6245" s="618"/>
      <c r="V6245" s="618"/>
      <c r="W6245" s="618"/>
      <c r="X6245" s="618"/>
      <c r="Y6245" s="618"/>
      <c r="Z6245" s="618"/>
      <c r="AC6245" s="619"/>
      <c r="AD6245" s="620"/>
      <c r="AJ6245" s="668"/>
      <c r="AO6245" s="612"/>
      <c r="AP6245" s="612"/>
      <c r="AY6245" s="623"/>
      <c r="BD6245" s="611"/>
      <c r="BG6245" s="624"/>
      <c r="BH6245" s="625"/>
      <c r="BI6245" s="672"/>
      <c r="BO6245" s="612"/>
      <c r="BY6245" s="669"/>
      <c r="CA6245" s="669"/>
    </row>
    <row r="6246" spans="3:79" s="610" customFormat="1">
      <c r="C6246" s="611"/>
      <c r="D6246" s="612"/>
      <c r="E6246" s="613"/>
      <c r="F6246" s="614"/>
      <c r="J6246" s="612"/>
      <c r="N6246" s="668"/>
      <c r="P6246" s="618"/>
      <c r="Q6246" s="618"/>
      <c r="R6246" s="618"/>
      <c r="S6246" s="618"/>
      <c r="T6246" s="618"/>
      <c r="U6246" s="618"/>
      <c r="V6246" s="618"/>
      <c r="W6246" s="618"/>
      <c r="X6246" s="618"/>
      <c r="Y6246" s="618"/>
      <c r="Z6246" s="618"/>
      <c r="AC6246" s="619"/>
      <c r="AD6246" s="620"/>
      <c r="AJ6246" s="668"/>
      <c r="AO6246" s="612"/>
      <c r="AP6246" s="612"/>
      <c r="AY6246" s="623"/>
      <c r="BD6246" s="611"/>
      <c r="BG6246" s="624"/>
      <c r="BH6246" s="625"/>
      <c r="BI6246" s="672"/>
      <c r="BO6246" s="612"/>
      <c r="BY6246" s="669"/>
      <c r="CA6246" s="669"/>
    </row>
    <row r="6247" spans="3:79" s="610" customFormat="1">
      <c r="C6247" s="611"/>
      <c r="D6247" s="612"/>
      <c r="E6247" s="613"/>
      <c r="F6247" s="614"/>
      <c r="J6247" s="612"/>
      <c r="N6247" s="668"/>
      <c r="P6247" s="618"/>
      <c r="Q6247" s="618"/>
      <c r="R6247" s="618"/>
      <c r="S6247" s="618"/>
      <c r="T6247" s="618"/>
      <c r="U6247" s="618"/>
      <c r="V6247" s="618"/>
      <c r="W6247" s="618"/>
      <c r="X6247" s="618"/>
      <c r="Y6247" s="618"/>
      <c r="Z6247" s="618"/>
      <c r="AC6247" s="619"/>
      <c r="AD6247" s="620"/>
      <c r="AJ6247" s="668"/>
      <c r="AO6247" s="612"/>
      <c r="AP6247" s="612"/>
      <c r="AY6247" s="623"/>
      <c r="BD6247" s="611"/>
      <c r="BG6247" s="624"/>
      <c r="BH6247" s="625"/>
      <c r="BI6247" s="672"/>
      <c r="BO6247" s="612"/>
      <c r="BY6247" s="669"/>
      <c r="CA6247" s="669"/>
    </row>
    <row r="6248" spans="3:79" s="610" customFormat="1">
      <c r="C6248" s="611"/>
      <c r="D6248" s="612"/>
      <c r="E6248" s="613"/>
      <c r="F6248" s="614"/>
      <c r="J6248" s="612"/>
      <c r="N6248" s="668"/>
      <c r="P6248" s="618"/>
      <c r="Q6248" s="618"/>
      <c r="R6248" s="618"/>
      <c r="S6248" s="618"/>
      <c r="T6248" s="618"/>
      <c r="U6248" s="618"/>
      <c r="V6248" s="618"/>
      <c r="W6248" s="618"/>
      <c r="X6248" s="618"/>
      <c r="Y6248" s="618"/>
      <c r="Z6248" s="618"/>
      <c r="AC6248" s="619"/>
      <c r="AD6248" s="620"/>
      <c r="AJ6248" s="668"/>
      <c r="AO6248" s="612"/>
      <c r="AP6248" s="612"/>
      <c r="AY6248" s="623"/>
      <c r="BD6248" s="611"/>
      <c r="BG6248" s="624"/>
      <c r="BH6248" s="625"/>
      <c r="BI6248" s="672"/>
      <c r="BO6248" s="612"/>
      <c r="BY6248" s="669"/>
      <c r="CA6248" s="669"/>
    </row>
    <row r="6249" spans="3:79" s="610" customFormat="1">
      <c r="C6249" s="611"/>
      <c r="D6249" s="612"/>
      <c r="E6249" s="613"/>
      <c r="F6249" s="614"/>
      <c r="J6249" s="612"/>
      <c r="N6249" s="668"/>
      <c r="P6249" s="618"/>
      <c r="Q6249" s="618"/>
      <c r="R6249" s="618"/>
      <c r="S6249" s="618"/>
      <c r="T6249" s="618"/>
      <c r="U6249" s="618"/>
      <c r="V6249" s="618"/>
      <c r="W6249" s="618"/>
      <c r="X6249" s="618"/>
      <c r="Y6249" s="618"/>
      <c r="Z6249" s="618"/>
      <c r="AC6249" s="619"/>
      <c r="AD6249" s="620"/>
      <c r="AJ6249" s="668"/>
      <c r="AO6249" s="612"/>
      <c r="AP6249" s="612"/>
      <c r="AY6249" s="623"/>
      <c r="BD6249" s="611"/>
      <c r="BG6249" s="624"/>
      <c r="BH6249" s="625"/>
      <c r="BI6249" s="672"/>
      <c r="BO6249" s="612"/>
      <c r="BY6249" s="669"/>
      <c r="CA6249" s="669"/>
    </row>
    <row r="6250" spans="3:79" s="610" customFormat="1">
      <c r="C6250" s="611"/>
      <c r="D6250" s="612"/>
      <c r="E6250" s="613"/>
      <c r="F6250" s="614"/>
      <c r="J6250" s="612"/>
      <c r="N6250" s="668"/>
      <c r="P6250" s="618"/>
      <c r="Q6250" s="618"/>
      <c r="R6250" s="618"/>
      <c r="S6250" s="618"/>
      <c r="T6250" s="618"/>
      <c r="U6250" s="618"/>
      <c r="V6250" s="618"/>
      <c r="W6250" s="618"/>
      <c r="X6250" s="618"/>
      <c r="Y6250" s="618"/>
      <c r="Z6250" s="618"/>
      <c r="AC6250" s="619"/>
      <c r="AD6250" s="620"/>
      <c r="AJ6250" s="668"/>
      <c r="AO6250" s="612"/>
      <c r="AP6250" s="612"/>
      <c r="AY6250" s="623"/>
      <c r="BD6250" s="611"/>
      <c r="BG6250" s="624"/>
      <c r="BH6250" s="625"/>
      <c r="BI6250" s="672"/>
      <c r="BO6250" s="612"/>
      <c r="BY6250" s="669"/>
      <c r="CA6250" s="669"/>
    </row>
    <row r="6251" spans="3:79" s="610" customFormat="1">
      <c r="C6251" s="611"/>
      <c r="D6251" s="612"/>
      <c r="E6251" s="613"/>
      <c r="F6251" s="614"/>
      <c r="J6251" s="612"/>
      <c r="N6251" s="668"/>
      <c r="P6251" s="618"/>
      <c r="Q6251" s="618"/>
      <c r="R6251" s="618"/>
      <c r="S6251" s="618"/>
      <c r="T6251" s="618"/>
      <c r="U6251" s="618"/>
      <c r="V6251" s="618"/>
      <c r="W6251" s="618"/>
      <c r="X6251" s="618"/>
      <c r="Y6251" s="618"/>
      <c r="Z6251" s="618"/>
      <c r="AC6251" s="619"/>
      <c r="AD6251" s="620"/>
      <c r="AJ6251" s="668"/>
      <c r="AO6251" s="612"/>
      <c r="AP6251" s="612"/>
      <c r="AY6251" s="623"/>
      <c r="BD6251" s="611"/>
      <c r="BG6251" s="624"/>
      <c r="BH6251" s="625"/>
      <c r="BI6251" s="672"/>
      <c r="BO6251" s="612"/>
      <c r="BY6251" s="669"/>
      <c r="CA6251" s="669"/>
    </row>
    <row r="6252" spans="3:79" s="610" customFormat="1">
      <c r="C6252" s="611"/>
      <c r="D6252" s="612"/>
      <c r="E6252" s="613"/>
      <c r="F6252" s="614"/>
      <c r="J6252" s="612"/>
      <c r="N6252" s="668"/>
      <c r="P6252" s="618"/>
      <c r="Q6252" s="618"/>
      <c r="R6252" s="618"/>
      <c r="S6252" s="618"/>
      <c r="T6252" s="618"/>
      <c r="U6252" s="618"/>
      <c r="V6252" s="618"/>
      <c r="W6252" s="618"/>
      <c r="X6252" s="618"/>
      <c r="Y6252" s="618"/>
      <c r="Z6252" s="618"/>
      <c r="AC6252" s="619"/>
      <c r="AD6252" s="620"/>
      <c r="AJ6252" s="668"/>
      <c r="AO6252" s="612"/>
      <c r="AP6252" s="612"/>
      <c r="AY6252" s="623"/>
      <c r="BD6252" s="611"/>
      <c r="BG6252" s="624"/>
      <c r="BH6252" s="625"/>
      <c r="BI6252" s="672"/>
      <c r="BO6252" s="612"/>
      <c r="BY6252" s="669"/>
      <c r="CA6252" s="669"/>
    </row>
    <row r="6253" spans="3:79" s="610" customFormat="1">
      <c r="C6253" s="611"/>
      <c r="D6253" s="612"/>
      <c r="E6253" s="613"/>
      <c r="F6253" s="614"/>
      <c r="J6253" s="612"/>
      <c r="N6253" s="668"/>
      <c r="P6253" s="618"/>
      <c r="Q6253" s="618"/>
      <c r="R6253" s="618"/>
      <c r="S6253" s="618"/>
      <c r="T6253" s="618"/>
      <c r="U6253" s="618"/>
      <c r="V6253" s="618"/>
      <c r="W6253" s="618"/>
      <c r="X6253" s="618"/>
      <c r="Y6253" s="618"/>
      <c r="Z6253" s="618"/>
      <c r="AC6253" s="619"/>
      <c r="AD6253" s="620"/>
      <c r="AJ6253" s="668"/>
      <c r="AO6253" s="612"/>
      <c r="AP6253" s="612"/>
      <c r="AY6253" s="623"/>
      <c r="BD6253" s="611"/>
      <c r="BG6253" s="624"/>
      <c r="BH6253" s="625"/>
      <c r="BI6253" s="672"/>
      <c r="BO6253" s="612"/>
      <c r="BY6253" s="669"/>
      <c r="CA6253" s="669"/>
    </row>
    <row r="6254" spans="3:79" s="610" customFormat="1">
      <c r="C6254" s="611"/>
      <c r="D6254" s="612"/>
      <c r="E6254" s="613"/>
      <c r="F6254" s="614"/>
      <c r="J6254" s="612"/>
      <c r="N6254" s="668"/>
      <c r="P6254" s="618"/>
      <c r="Q6254" s="618"/>
      <c r="R6254" s="618"/>
      <c r="S6254" s="618"/>
      <c r="T6254" s="618"/>
      <c r="U6254" s="618"/>
      <c r="V6254" s="618"/>
      <c r="W6254" s="618"/>
      <c r="X6254" s="618"/>
      <c r="Y6254" s="618"/>
      <c r="Z6254" s="618"/>
      <c r="AC6254" s="619"/>
      <c r="AD6254" s="620"/>
      <c r="AJ6254" s="668"/>
      <c r="AO6254" s="612"/>
      <c r="AP6254" s="612"/>
      <c r="AY6254" s="623"/>
      <c r="BD6254" s="611"/>
      <c r="BG6254" s="624"/>
      <c r="BH6254" s="625"/>
      <c r="BI6254" s="672"/>
      <c r="BO6254" s="612"/>
      <c r="BY6254" s="669"/>
      <c r="CA6254" s="669"/>
    </row>
    <row r="6255" spans="3:79" s="610" customFormat="1">
      <c r="C6255" s="611"/>
      <c r="D6255" s="612"/>
      <c r="E6255" s="613"/>
      <c r="F6255" s="614"/>
      <c r="J6255" s="612"/>
      <c r="N6255" s="668"/>
      <c r="P6255" s="618"/>
      <c r="Q6255" s="618"/>
      <c r="R6255" s="618"/>
      <c r="S6255" s="618"/>
      <c r="T6255" s="618"/>
      <c r="U6255" s="618"/>
      <c r="V6255" s="618"/>
      <c r="W6255" s="618"/>
      <c r="X6255" s="618"/>
      <c r="Y6255" s="618"/>
      <c r="Z6255" s="618"/>
      <c r="AC6255" s="619"/>
      <c r="AD6255" s="620"/>
      <c r="AJ6255" s="668"/>
      <c r="AO6255" s="612"/>
      <c r="AP6255" s="612"/>
      <c r="AY6255" s="623"/>
      <c r="BD6255" s="611"/>
      <c r="BG6255" s="624"/>
      <c r="BH6255" s="625"/>
      <c r="BI6255" s="672"/>
      <c r="BO6255" s="612"/>
      <c r="BY6255" s="669"/>
      <c r="CA6255" s="669"/>
    </row>
    <row r="6256" spans="3:79" s="610" customFormat="1">
      <c r="C6256" s="611"/>
      <c r="D6256" s="612"/>
      <c r="E6256" s="613"/>
      <c r="F6256" s="614"/>
      <c r="J6256" s="612"/>
      <c r="N6256" s="668"/>
      <c r="P6256" s="618"/>
      <c r="Q6256" s="618"/>
      <c r="R6256" s="618"/>
      <c r="S6256" s="618"/>
      <c r="T6256" s="618"/>
      <c r="U6256" s="618"/>
      <c r="V6256" s="618"/>
      <c r="W6256" s="618"/>
      <c r="X6256" s="618"/>
      <c r="Y6256" s="618"/>
      <c r="Z6256" s="618"/>
      <c r="AC6256" s="619"/>
      <c r="AD6256" s="620"/>
      <c r="AJ6256" s="668"/>
      <c r="AO6256" s="612"/>
      <c r="AP6256" s="612"/>
      <c r="AY6256" s="623"/>
      <c r="BD6256" s="611"/>
      <c r="BG6256" s="624"/>
      <c r="BH6256" s="625"/>
      <c r="BI6256" s="672"/>
      <c r="BO6256" s="612"/>
      <c r="BY6256" s="669"/>
      <c r="CA6256" s="669"/>
    </row>
    <row r="6257" spans="3:79" s="610" customFormat="1">
      <c r="C6257" s="611"/>
      <c r="D6257" s="612"/>
      <c r="E6257" s="613"/>
      <c r="F6257" s="614"/>
      <c r="J6257" s="612"/>
      <c r="N6257" s="668"/>
      <c r="P6257" s="618"/>
      <c r="Q6257" s="618"/>
      <c r="R6257" s="618"/>
      <c r="S6257" s="618"/>
      <c r="T6257" s="618"/>
      <c r="U6257" s="618"/>
      <c r="V6257" s="618"/>
      <c r="W6257" s="618"/>
      <c r="X6257" s="618"/>
      <c r="Y6257" s="618"/>
      <c r="Z6257" s="618"/>
      <c r="AC6257" s="619"/>
      <c r="AD6257" s="620"/>
      <c r="AJ6257" s="668"/>
      <c r="AO6257" s="612"/>
      <c r="AP6257" s="612"/>
      <c r="AY6257" s="623"/>
      <c r="BD6257" s="611"/>
      <c r="BG6257" s="624"/>
      <c r="BH6257" s="625"/>
      <c r="BI6257" s="672"/>
      <c r="BO6257" s="612"/>
      <c r="BY6257" s="669"/>
      <c r="CA6257" s="669"/>
    </row>
    <row r="6258" spans="3:79" s="610" customFormat="1">
      <c r="C6258" s="611"/>
      <c r="D6258" s="612"/>
      <c r="E6258" s="613"/>
      <c r="F6258" s="614"/>
      <c r="J6258" s="612"/>
      <c r="N6258" s="668"/>
      <c r="P6258" s="618"/>
      <c r="Q6258" s="618"/>
      <c r="R6258" s="618"/>
      <c r="S6258" s="618"/>
      <c r="T6258" s="618"/>
      <c r="U6258" s="618"/>
      <c r="V6258" s="618"/>
      <c r="W6258" s="618"/>
      <c r="X6258" s="618"/>
      <c r="Y6258" s="618"/>
      <c r="Z6258" s="618"/>
      <c r="AC6258" s="619"/>
      <c r="AD6258" s="620"/>
      <c r="AJ6258" s="668"/>
      <c r="AO6258" s="612"/>
      <c r="AP6258" s="612"/>
      <c r="AY6258" s="623"/>
      <c r="BD6258" s="611"/>
      <c r="BG6258" s="624"/>
      <c r="BH6258" s="625"/>
      <c r="BI6258" s="672"/>
      <c r="BO6258" s="612"/>
      <c r="BY6258" s="669"/>
      <c r="CA6258" s="669"/>
    </row>
    <row r="6259" spans="3:79" s="610" customFormat="1">
      <c r="C6259" s="611"/>
      <c r="D6259" s="612"/>
      <c r="E6259" s="613"/>
      <c r="F6259" s="614"/>
      <c r="J6259" s="612"/>
      <c r="N6259" s="668"/>
      <c r="P6259" s="618"/>
      <c r="Q6259" s="618"/>
      <c r="R6259" s="618"/>
      <c r="S6259" s="618"/>
      <c r="T6259" s="618"/>
      <c r="U6259" s="618"/>
      <c r="V6259" s="618"/>
      <c r="W6259" s="618"/>
      <c r="X6259" s="618"/>
      <c r="Y6259" s="618"/>
      <c r="Z6259" s="618"/>
      <c r="AC6259" s="619"/>
      <c r="AD6259" s="620"/>
      <c r="AJ6259" s="668"/>
      <c r="AO6259" s="612"/>
      <c r="AP6259" s="612"/>
      <c r="AY6259" s="623"/>
      <c r="BD6259" s="611"/>
      <c r="BG6259" s="624"/>
      <c r="BH6259" s="625"/>
      <c r="BI6259" s="672"/>
      <c r="BO6259" s="612"/>
      <c r="BY6259" s="669"/>
      <c r="CA6259" s="669"/>
    </row>
    <row r="6260" spans="3:79" s="610" customFormat="1">
      <c r="C6260" s="611"/>
      <c r="D6260" s="612"/>
      <c r="E6260" s="613"/>
      <c r="F6260" s="614"/>
      <c r="J6260" s="612"/>
      <c r="N6260" s="668"/>
      <c r="P6260" s="618"/>
      <c r="Q6260" s="618"/>
      <c r="R6260" s="618"/>
      <c r="S6260" s="618"/>
      <c r="T6260" s="618"/>
      <c r="U6260" s="618"/>
      <c r="V6260" s="618"/>
      <c r="W6260" s="618"/>
      <c r="X6260" s="618"/>
      <c r="Y6260" s="618"/>
      <c r="Z6260" s="618"/>
      <c r="AC6260" s="619"/>
      <c r="AD6260" s="620"/>
      <c r="AJ6260" s="668"/>
      <c r="AO6260" s="612"/>
      <c r="AP6260" s="612"/>
      <c r="AY6260" s="623"/>
      <c r="BD6260" s="611"/>
      <c r="BG6260" s="624"/>
      <c r="BH6260" s="625"/>
      <c r="BI6260" s="672"/>
      <c r="BO6260" s="612"/>
      <c r="BY6260" s="669"/>
      <c r="CA6260" s="669"/>
    </row>
    <row r="6261" spans="3:79" s="610" customFormat="1">
      <c r="C6261" s="611"/>
      <c r="D6261" s="612"/>
      <c r="E6261" s="613"/>
      <c r="F6261" s="614"/>
      <c r="J6261" s="612"/>
      <c r="N6261" s="668"/>
      <c r="P6261" s="618"/>
      <c r="Q6261" s="618"/>
      <c r="R6261" s="618"/>
      <c r="S6261" s="618"/>
      <c r="T6261" s="618"/>
      <c r="U6261" s="618"/>
      <c r="V6261" s="618"/>
      <c r="W6261" s="618"/>
      <c r="X6261" s="618"/>
      <c r="Y6261" s="618"/>
      <c r="Z6261" s="618"/>
      <c r="AC6261" s="619"/>
      <c r="AD6261" s="620"/>
      <c r="AJ6261" s="668"/>
      <c r="AO6261" s="612"/>
      <c r="AP6261" s="612"/>
      <c r="AY6261" s="623"/>
      <c r="BD6261" s="611"/>
      <c r="BG6261" s="624"/>
      <c r="BH6261" s="625"/>
      <c r="BI6261" s="672"/>
      <c r="BO6261" s="612"/>
      <c r="BY6261" s="669"/>
      <c r="CA6261" s="669"/>
    </row>
    <row r="6262" spans="3:79" s="610" customFormat="1">
      <c r="C6262" s="611"/>
      <c r="D6262" s="612"/>
      <c r="E6262" s="613"/>
      <c r="F6262" s="614"/>
      <c r="J6262" s="612"/>
      <c r="N6262" s="668"/>
      <c r="P6262" s="618"/>
      <c r="Q6262" s="618"/>
      <c r="R6262" s="618"/>
      <c r="S6262" s="618"/>
      <c r="T6262" s="618"/>
      <c r="U6262" s="618"/>
      <c r="V6262" s="618"/>
      <c r="W6262" s="618"/>
      <c r="X6262" s="618"/>
      <c r="Y6262" s="618"/>
      <c r="Z6262" s="618"/>
      <c r="AC6262" s="619"/>
      <c r="AD6262" s="620"/>
      <c r="AJ6262" s="668"/>
      <c r="AO6262" s="612"/>
      <c r="AP6262" s="612"/>
      <c r="AY6262" s="623"/>
      <c r="BD6262" s="611"/>
      <c r="BG6262" s="624"/>
      <c r="BH6262" s="625"/>
      <c r="BI6262" s="672"/>
      <c r="BO6262" s="612"/>
      <c r="BY6262" s="669"/>
      <c r="CA6262" s="669"/>
    </row>
    <row r="6263" spans="3:79" s="610" customFormat="1">
      <c r="C6263" s="611"/>
      <c r="D6263" s="612"/>
      <c r="E6263" s="613"/>
      <c r="F6263" s="614"/>
      <c r="J6263" s="612"/>
      <c r="N6263" s="668"/>
      <c r="P6263" s="618"/>
      <c r="Q6263" s="618"/>
      <c r="R6263" s="618"/>
      <c r="S6263" s="618"/>
      <c r="T6263" s="618"/>
      <c r="U6263" s="618"/>
      <c r="V6263" s="618"/>
      <c r="W6263" s="618"/>
      <c r="X6263" s="618"/>
      <c r="Y6263" s="618"/>
      <c r="Z6263" s="618"/>
      <c r="AC6263" s="619"/>
      <c r="AD6263" s="620"/>
      <c r="AJ6263" s="668"/>
      <c r="AO6263" s="612"/>
      <c r="AP6263" s="612"/>
      <c r="AY6263" s="623"/>
      <c r="BD6263" s="611"/>
      <c r="BG6263" s="624"/>
      <c r="BH6263" s="625"/>
      <c r="BI6263" s="672"/>
      <c r="BO6263" s="612"/>
      <c r="BY6263" s="669"/>
      <c r="CA6263" s="669"/>
    </row>
    <row r="6264" spans="3:79" s="610" customFormat="1">
      <c r="C6264" s="611"/>
      <c r="D6264" s="612"/>
      <c r="E6264" s="613"/>
      <c r="F6264" s="614"/>
      <c r="J6264" s="612"/>
      <c r="N6264" s="668"/>
      <c r="P6264" s="618"/>
      <c r="Q6264" s="618"/>
      <c r="R6264" s="618"/>
      <c r="S6264" s="618"/>
      <c r="T6264" s="618"/>
      <c r="U6264" s="618"/>
      <c r="V6264" s="618"/>
      <c r="W6264" s="618"/>
      <c r="X6264" s="618"/>
      <c r="Y6264" s="618"/>
      <c r="Z6264" s="618"/>
      <c r="AC6264" s="619"/>
      <c r="AD6264" s="620"/>
      <c r="AJ6264" s="668"/>
      <c r="AO6264" s="612"/>
      <c r="AP6264" s="612"/>
      <c r="AY6264" s="623"/>
      <c r="BD6264" s="611"/>
      <c r="BG6264" s="624"/>
      <c r="BH6264" s="625"/>
      <c r="BI6264" s="672"/>
      <c r="BO6264" s="612"/>
      <c r="BY6264" s="669"/>
      <c r="CA6264" s="669"/>
    </row>
    <row r="6265" spans="3:79" s="610" customFormat="1">
      <c r="C6265" s="611"/>
      <c r="D6265" s="612"/>
      <c r="E6265" s="613"/>
      <c r="F6265" s="614"/>
      <c r="J6265" s="612"/>
      <c r="N6265" s="668"/>
      <c r="P6265" s="618"/>
      <c r="Q6265" s="618"/>
      <c r="R6265" s="618"/>
      <c r="S6265" s="618"/>
      <c r="T6265" s="618"/>
      <c r="U6265" s="618"/>
      <c r="V6265" s="618"/>
      <c r="W6265" s="618"/>
      <c r="X6265" s="618"/>
      <c r="Y6265" s="618"/>
      <c r="Z6265" s="618"/>
      <c r="AC6265" s="619"/>
      <c r="AD6265" s="620"/>
      <c r="AJ6265" s="668"/>
      <c r="AO6265" s="612"/>
      <c r="AP6265" s="612"/>
      <c r="AY6265" s="623"/>
      <c r="BD6265" s="611"/>
      <c r="BG6265" s="624"/>
      <c r="BH6265" s="625"/>
      <c r="BI6265" s="672"/>
      <c r="BO6265" s="612"/>
      <c r="BY6265" s="669"/>
      <c r="CA6265" s="669"/>
    </row>
    <row r="6266" spans="3:79" s="610" customFormat="1">
      <c r="C6266" s="611"/>
      <c r="D6266" s="612"/>
      <c r="E6266" s="613"/>
      <c r="F6266" s="614"/>
      <c r="J6266" s="612"/>
      <c r="N6266" s="668"/>
      <c r="P6266" s="618"/>
      <c r="Q6266" s="618"/>
      <c r="R6266" s="618"/>
      <c r="S6266" s="618"/>
      <c r="T6266" s="618"/>
      <c r="U6266" s="618"/>
      <c r="V6266" s="618"/>
      <c r="W6266" s="618"/>
      <c r="X6266" s="618"/>
      <c r="Y6266" s="618"/>
      <c r="Z6266" s="618"/>
      <c r="AC6266" s="619"/>
      <c r="AD6266" s="620"/>
      <c r="AJ6266" s="668"/>
      <c r="AO6266" s="612"/>
      <c r="AP6266" s="612"/>
      <c r="AY6266" s="623"/>
      <c r="BD6266" s="611"/>
      <c r="BG6266" s="624"/>
      <c r="BH6266" s="625"/>
      <c r="BI6266" s="672"/>
      <c r="BO6266" s="612"/>
      <c r="BY6266" s="669"/>
      <c r="CA6266" s="669"/>
    </row>
    <row r="6267" spans="3:79" s="610" customFormat="1">
      <c r="C6267" s="611"/>
      <c r="D6267" s="612"/>
      <c r="E6267" s="613"/>
      <c r="F6267" s="614"/>
      <c r="J6267" s="612"/>
      <c r="N6267" s="668"/>
      <c r="P6267" s="618"/>
      <c r="Q6267" s="618"/>
      <c r="R6267" s="618"/>
      <c r="S6267" s="618"/>
      <c r="T6267" s="618"/>
      <c r="U6267" s="618"/>
      <c r="V6267" s="618"/>
      <c r="W6267" s="618"/>
      <c r="X6267" s="618"/>
      <c r="Y6267" s="618"/>
      <c r="Z6267" s="618"/>
      <c r="AC6267" s="619"/>
      <c r="AD6267" s="620"/>
      <c r="AJ6267" s="668"/>
      <c r="AO6267" s="612"/>
      <c r="AP6267" s="612"/>
      <c r="AY6267" s="623"/>
      <c r="BD6267" s="611"/>
      <c r="BG6267" s="624"/>
      <c r="BH6267" s="625"/>
      <c r="BI6267" s="672"/>
      <c r="BO6267" s="612"/>
      <c r="BY6267" s="669"/>
      <c r="CA6267" s="669"/>
    </row>
    <row r="6268" spans="3:79" s="610" customFormat="1">
      <c r="C6268" s="611"/>
      <c r="D6268" s="612"/>
      <c r="E6268" s="613"/>
      <c r="F6268" s="614"/>
      <c r="J6268" s="612"/>
      <c r="N6268" s="668"/>
      <c r="P6268" s="618"/>
      <c r="Q6268" s="618"/>
      <c r="R6268" s="618"/>
      <c r="S6268" s="618"/>
      <c r="T6268" s="618"/>
      <c r="U6268" s="618"/>
      <c r="V6268" s="618"/>
      <c r="W6268" s="618"/>
      <c r="X6268" s="618"/>
      <c r="Y6268" s="618"/>
      <c r="Z6268" s="618"/>
      <c r="AC6268" s="619"/>
      <c r="AD6268" s="620"/>
      <c r="AJ6268" s="668"/>
      <c r="AO6268" s="612"/>
      <c r="AP6268" s="612"/>
      <c r="AY6268" s="623"/>
      <c r="BD6268" s="611"/>
      <c r="BG6268" s="624"/>
      <c r="BH6268" s="625"/>
      <c r="BI6268" s="672"/>
      <c r="BO6268" s="612"/>
      <c r="BY6268" s="669"/>
      <c r="CA6268" s="669"/>
    </row>
    <row r="6269" spans="3:79" s="610" customFormat="1">
      <c r="C6269" s="611"/>
      <c r="D6269" s="612"/>
      <c r="E6269" s="613"/>
      <c r="F6269" s="614"/>
      <c r="J6269" s="612"/>
      <c r="N6269" s="668"/>
      <c r="P6269" s="618"/>
      <c r="Q6269" s="618"/>
      <c r="R6269" s="618"/>
      <c r="S6269" s="618"/>
      <c r="T6269" s="618"/>
      <c r="U6269" s="618"/>
      <c r="V6269" s="618"/>
      <c r="W6269" s="618"/>
      <c r="X6269" s="618"/>
      <c r="Y6269" s="618"/>
      <c r="Z6269" s="618"/>
      <c r="AC6269" s="619"/>
      <c r="AD6269" s="620"/>
      <c r="AJ6269" s="668"/>
      <c r="AO6269" s="612"/>
      <c r="AP6269" s="612"/>
      <c r="AY6269" s="623"/>
      <c r="BD6269" s="611"/>
      <c r="BG6269" s="624"/>
      <c r="BH6269" s="625"/>
      <c r="BI6269" s="672"/>
      <c r="BO6269" s="612"/>
      <c r="BY6269" s="669"/>
      <c r="CA6269" s="669"/>
    </row>
    <row r="6270" spans="3:79" s="610" customFormat="1">
      <c r="C6270" s="611"/>
      <c r="D6270" s="612"/>
      <c r="E6270" s="613"/>
      <c r="F6270" s="614"/>
      <c r="J6270" s="612"/>
      <c r="N6270" s="668"/>
      <c r="P6270" s="618"/>
      <c r="Q6270" s="618"/>
      <c r="R6270" s="618"/>
      <c r="S6270" s="618"/>
      <c r="T6270" s="618"/>
      <c r="U6270" s="618"/>
      <c r="V6270" s="618"/>
      <c r="W6270" s="618"/>
      <c r="X6270" s="618"/>
      <c r="Y6270" s="618"/>
      <c r="Z6270" s="618"/>
      <c r="AC6270" s="619"/>
      <c r="AD6270" s="620"/>
      <c r="AJ6270" s="668"/>
      <c r="AO6270" s="612"/>
      <c r="AP6270" s="612"/>
      <c r="AY6270" s="623"/>
      <c r="BD6270" s="611"/>
      <c r="BG6270" s="624"/>
      <c r="BH6270" s="625"/>
      <c r="BI6270" s="672"/>
      <c r="BO6270" s="612"/>
      <c r="BY6270" s="669"/>
      <c r="CA6270" s="669"/>
    </row>
    <row r="6271" spans="3:79" s="610" customFormat="1">
      <c r="C6271" s="611"/>
      <c r="D6271" s="612"/>
      <c r="E6271" s="613"/>
      <c r="F6271" s="614"/>
      <c r="J6271" s="612"/>
      <c r="N6271" s="668"/>
      <c r="P6271" s="618"/>
      <c r="Q6271" s="618"/>
      <c r="R6271" s="618"/>
      <c r="S6271" s="618"/>
      <c r="T6271" s="618"/>
      <c r="U6271" s="618"/>
      <c r="V6271" s="618"/>
      <c r="W6271" s="618"/>
      <c r="X6271" s="618"/>
      <c r="Y6271" s="618"/>
      <c r="Z6271" s="618"/>
      <c r="AC6271" s="619"/>
      <c r="AD6271" s="620"/>
      <c r="AJ6271" s="668"/>
      <c r="AO6271" s="612"/>
      <c r="AP6271" s="612"/>
      <c r="AY6271" s="623"/>
      <c r="BD6271" s="611"/>
      <c r="BG6271" s="624"/>
      <c r="BH6271" s="625"/>
      <c r="BI6271" s="672"/>
      <c r="BO6271" s="612"/>
      <c r="BY6271" s="669"/>
      <c r="CA6271" s="669"/>
    </row>
    <row r="6272" spans="3:79" s="610" customFormat="1">
      <c r="C6272" s="611"/>
      <c r="D6272" s="612"/>
      <c r="E6272" s="613"/>
      <c r="F6272" s="614"/>
      <c r="J6272" s="612"/>
      <c r="N6272" s="668"/>
      <c r="P6272" s="618"/>
      <c r="Q6272" s="618"/>
      <c r="R6272" s="618"/>
      <c r="S6272" s="618"/>
      <c r="T6272" s="618"/>
      <c r="U6272" s="618"/>
      <c r="V6272" s="618"/>
      <c r="W6272" s="618"/>
      <c r="X6272" s="618"/>
      <c r="Y6272" s="618"/>
      <c r="Z6272" s="618"/>
      <c r="AC6272" s="619"/>
      <c r="AD6272" s="620"/>
      <c r="AJ6272" s="668"/>
      <c r="AO6272" s="612"/>
      <c r="AP6272" s="612"/>
      <c r="AY6272" s="623"/>
      <c r="BD6272" s="611"/>
      <c r="BG6272" s="624"/>
      <c r="BH6272" s="625"/>
      <c r="BI6272" s="672"/>
      <c r="BO6272" s="612"/>
      <c r="BY6272" s="669"/>
      <c r="CA6272" s="669"/>
    </row>
    <row r="6273" spans="3:79" s="610" customFormat="1">
      <c r="C6273" s="611"/>
      <c r="D6273" s="612"/>
      <c r="E6273" s="613"/>
      <c r="F6273" s="614"/>
      <c r="J6273" s="612"/>
      <c r="N6273" s="668"/>
      <c r="P6273" s="618"/>
      <c r="Q6273" s="618"/>
      <c r="R6273" s="618"/>
      <c r="S6273" s="618"/>
      <c r="T6273" s="618"/>
      <c r="U6273" s="618"/>
      <c r="V6273" s="618"/>
      <c r="W6273" s="618"/>
      <c r="X6273" s="618"/>
      <c r="Y6273" s="618"/>
      <c r="Z6273" s="618"/>
      <c r="AC6273" s="619"/>
      <c r="AD6273" s="620"/>
      <c r="AJ6273" s="668"/>
      <c r="AO6273" s="612"/>
      <c r="AP6273" s="612"/>
      <c r="AY6273" s="623"/>
      <c r="BD6273" s="611"/>
      <c r="BG6273" s="624"/>
      <c r="BH6273" s="625"/>
      <c r="BI6273" s="672"/>
      <c r="BO6273" s="612"/>
      <c r="BY6273" s="669"/>
      <c r="CA6273" s="669"/>
    </row>
    <row r="6274" spans="3:79" s="610" customFormat="1">
      <c r="C6274" s="611"/>
      <c r="D6274" s="612"/>
      <c r="E6274" s="613"/>
      <c r="F6274" s="614"/>
      <c r="J6274" s="612"/>
      <c r="N6274" s="668"/>
      <c r="P6274" s="618"/>
      <c r="Q6274" s="618"/>
      <c r="R6274" s="618"/>
      <c r="S6274" s="618"/>
      <c r="T6274" s="618"/>
      <c r="U6274" s="618"/>
      <c r="V6274" s="618"/>
      <c r="W6274" s="618"/>
      <c r="X6274" s="618"/>
      <c r="Y6274" s="618"/>
      <c r="Z6274" s="618"/>
      <c r="AC6274" s="619"/>
      <c r="AD6274" s="620"/>
      <c r="AJ6274" s="668"/>
      <c r="AO6274" s="612"/>
      <c r="AP6274" s="612"/>
      <c r="AY6274" s="623"/>
      <c r="BD6274" s="611"/>
      <c r="BG6274" s="624"/>
      <c r="BH6274" s="625"/>
      <c r="BI6274" s="672"/>
      <c r="BO6274" s="612"/>
      <c r="BY6274" s="669"/>
      <c r="CA6274" s="669"/>
    </row>
    <row r="6275" spans="3:79" s="610" customFormat="1">
      <c r="C6275" s="611"/>
      <c r="D6275" s="612"/>
      <c r="E6275" s="613"/>
      <c r="F6275" s="614"/>
      <c r="J6275" s="612"/>
      <c r="N6275" s="668"/>
      <c r="P6275" s="618"/>
      <c r="Q6275" s="618"/>
      <c r="R6275" s="618"/>
      <c r="S6275" s="618"/>
      <c r="T6275" s="618"/>
      <c r="U6275" s="618"/>
      <c r="V6275" s="618"/>
      <c r="W6275" s="618"/>
      <c r="X6275" s="618"/>
      <c r="Y6275" s="618"/>
      <c r="Z6275" s="618"/>
      <c r="AC6275" s="619"/>
      <c r="AD6275" s="620"/>
      <c r="AJ6275" s="668"/>
      <c r="AO6275" s="612"/>
      <c r="AP6275" s="612"/>
      <c r="AY6275" s="623"/>
      <c r="BD6275" s="611"/>
      <c r="BG6275" s="624"/>
      <c r="BH6275" s="625"/>
      <c r="BI6275" s="672"/>
      <c r="BO6275" s="612"/>
      <c r="BY6275" s="669"/>
      <c r="CA6275" s="669"/>
    </row>
    <row r="6276" spans="3:79" s="610" customFormat="1">
      <c r="C6276" s="611"/>
      <c r="D6276" s="612"/>
      <c r="E6276" s="613"/>
      <c r="F6276" s="614"/>
      <c r="J6276" s="612"/>
      <c r="N6276" s="668"/>
      <c r="P6276" s="618"/>
      <c r="Q6276" s="618"/>
      <c r="R6276" s="618"/>
      <c r="S6276" s="618"/>
      <c r="T6276" s="618"/>
      <c r="U6276" s="618"/>
      <c r="V6276" s="618"/>
      <c r="W6276" s="618"/>
      <c r="X6276" s="618"/>
      <c r="Y6276" s="618"/>
      <c r="Z6276" s="618"/>
      <c r="AC6276" s="619"/>
      <c r="AD6276" s="620"/>
      <c r="AJ6276" s="668"/>
      <c r="AO6276" s="612"/>
      <c r="AP6276" s="612"/>
      <c r="AY6276" s="623"/>
      <c r="BD6276" s="611"/>
      <c r="BG6276" s="624"/>
      <c r="BH6276" s="625"/>
      <c r="BI6276" s="672"/>
      <c r="BO6276" s="612"/>
      <c r="BY6276" s="669"/>
      <c r="CA6276" s="669"/>
    </row>
    <row r="6277" spans="3:79" s="610" customFormat="1">
      <c r="C6277" s="611"/>
      <c r="D6277" s="612"/>
      <c r="E6277" s="613"/>
      <c r="F6277" s="614"/>
      <c r="J6277" s="612"/>
      <c r="N6277" s="668"/>
      <c r="P6277" s="618"/>
      <c r="Q6277" s="618"/>
      <c r="R6277" s="618"/>
      <c r="S6277" s="618"/>
      <c r="T6277" s="618"/>
      <c r="U6277" s="618"/>
      <c r="V6277" s="618"/>
      <c r="W6277" s="618"/>
      <c r="X6277" s="618"/>
      <c r="Y6277" s="618"/>
      <c r="Z6277" s="618"/>
      <c r="AC6277" s="619"/>
      <c r="AD6277" s="620"/>
      <c r="AJ6277" s="668"/>
      <c r="AO6277" s="612"/>
      <c r="AP6277" s="612"/>
      <c r="AY6277" s="623"/>
      <c r="BD6277" s="611"/>
      <c r="BG6277" s="624"/>
      <c r="BH6277" s="625"/>
      <c r="BI6277" s="672"/>
      <c r="BO6277" s="612"/>
      <c r="BY6277" s="669"/>
      <c r="CA6277" s="669"/>
    </row>
    <row r="6278" spans="3:79" s="610" customFormat="1">
      <c r="C6278" s="611"/>
      <c r="D6278" s="612"/>
      <c r="E6278" s="613"/>
      <c r="F6278" s="614"/>
      <c r="J6278" s="612"/>
      <c r="N6278" s="668"/>
      <c r="P6278" s="618"/>
      <c r="Q6278" s="618"/>
      <c r="R6278" s="618"/>
      <c r="S6278" s="618"/>
      <c r="T6278" s="618"/>
      <c r="U6278" s="618"/>
      <c r="V6278" s="618"/>
      <c r="W6278" s="618"/>
      <c r="X6278" s="618"/>
      <c r="Y6278" s="618"/>
      <c r="Z6278" s="618"/>
      <c r="AC6278" s="619"/>
      <c r="AD6278" s="620"/>
      <c r="AJ6278" s="668"/>
      <c r="AO6278" s="612"/>
      <c r="AP6278" s="612"/>
      <c r="AY6278" s="623"/>
      <c r="BD6278" s="611"/>
      <c r="BG6278" s="624"/>
      <c r="BH6278" s="625"/>
      <c r="BI6278" s="672"/>
      <c r="BO6278" s="612"/>
      <c r="BY6278" s="669"/>
      <c r="CA6278" s="669"/>
    </row>
    <row r="6279" spans="3:79" s="610" customFormat="1">
      <c r="C6279" s="611"/>
      <c r="D6279" s="612"/>
      <c r="E6279" s="613"/>
      <c r="F6279" s="614"/>
      <c r="J6279" s="612"/>
      <c r="N6279" s="668"/>
      <c r="P6279" s="618"/>
      <c r="Q6279" s="618"/>
      <c r="R6279" s="618"/>
      <c r="S6279" s="618"/>
      <c r="T6279" s="618"/>
      <c r="U6279" s="618"/>
      <c r="V6279" s="618"/>
      <c r="W6279" s="618"/>
      <c r="X6279" s="618"/>
      <c r="Y6279" s="618"/>
      <c r="Z6279" s="618"/>
      <c r="AC6279" s="619"/>
      <c r="AD6279" s="620"/>
      <c r="AJ6279" s="668"/>
      <c r="AO6279" s="612"/>
      <c r="AP6279" s="612"/>
      <c r="AY6279" s="623"/>
      <c r="BD6279" s="611"/>
      <c r="BG6279" s="624"/>
      <c r="BH6279" s="625"/>
      <c r="BI6279" s="672"/>
      <c r="BO6279" s="612"/>
      <c r="BY6279" s="669"/>
      <c r="CA6279" s="669"/>
    </row>
    <row r="6280" spans="3:79" s="610" customFormat="1">
      <c r="C6280" s="611"/>
      <c r="D6280" s="612"/>
      <c r="E6280" s="613"/>
      <c r="F6280" s="614"/>
      <c r="J6280" s="612"/>
      <c r="N6280" s="668"/>
      <c r="P6280" s="618"/>
      <c r="Q6280" s="618"/>
      <c r="R6280" s="618"/>
      <c r="S6280" s="618"/>
      <c r="T6280" s="618"/>
      <c r="U6280" s="618"/>
      <c r="V6280" s="618"/>
      <c r="W6280" s="618"/>
      <c r="X6280" s="618"/>
      <c r="Y6280" s="618"/>
      <c r="Z6280" s="618"/>
      <c r="AC6280" s="619"/>
      <c r="AD6280" s="620"/>
      <c r="AJ6280" s="668"/>
      <c r="AO6280" s="612"/>
      <c r="AP6280" s="612"/>
      <c r="AY6280" s="623"/>
      <c r="BD6280" s="611"/>
      <c r="BG6280" s="624"/>
      <c r="BH6280" s="625"/>
      <c r="BI6280" s="672"/>
      <c r="BO6280" s="612"/>
      <c r="BY6280" s="669"/>
      <c r="CA6280" s="669"/>
    </row>
    <row r="6281" spans="3:79" s="610" customFormat="1">
      <c r="C6281" s="611"/>
      <c r="D6281" s="612"/>
      <c r="E6281" s="613"/>
      <c r="F6281" s="614"/>
      <c r="J6281" s="612"/>
      <c r="N6281" s="668"/>
      <c r="P6281" s="618"/>
      <c r="Q6281" s="618"/>
      <c r="R6281" s="618"/>
      <c r="S6281" s="618"/>
      <c r="T6281" s="618"/>
      <c r="U6281" s="618"/>
      <c r="V6281" s="618"/>
      <c r="W6281" s="618"/>
      <c r="X6281" s="618"/>
      <c r="Y6281" s="618"/>
      <c r="Z6281" s="618"/>
      <c r="AC6281" s="619"/>
      <c r="AD6281" s="620"/>
      <c r="AJ6281" s="668"/>
      <c r="AO6281" s="612"/>
      <c r="AP6281" s="612"/>
      <c r="AY6281" s="623"/>
      <c r="BD6281" s="611"/>
      <c r="BG6281" s="624"/>
      <c r="BH6281" s="625"/>
      <c r="BI6281" s="672"/>
      <c r="BO6281" s="612"/>
      <c r="BY6281" s="669"/>
      <c r="CA6281" s="669"/>
    </row>
    <row r="6282" spans="3:79" s="610" customFormat="1">
      <c r="C6282" s="611"/>
      <c r="D6282" s="612"/>
      <c r="E6282" s="613"/>
      <c r="F6282" s="614"/>
      <c r="J6282" s="612"/>
      <c r="N6282" s="668"/>
      <c r="P6282" s="618"/>
      <c r="Q6282" s="618"/>
      <c r="R6282" s="618"/>
      <c r="S6282" s="618"/>
      <c r="T6282" s="618"/>
      <c r="U6282" s="618"/>
      <c r="V6282" s="618"/>
      <c r="W6282" s="618"/>
      <c r="X6282" s="618"/>
      <c r="Y6282" s="618"/>
      <c r="Z6282" s="618"/>
      <c r="AC6282" s="619"/>
      <c r="AD6282" s="620"/>
      <c r="AJ6282" s="668"/>
      <c r="AO6282" s="612"/>
      <c r="AP6282" s="612"/>
      <c r="AY6282" s="623"/>
      <c r="BD6282" s="611"/>
      <c r="BG6282" s="624"/>
      <c r="BH6282" s="625"/>
      <c r="BI6282" s="672"/>
      <c r="BO6282" s="612"/>
      <c r="BY6282" s="669"/>
      <c r="CA6282" s="669"/>
    </row>
    <row r="6283" spans="3:79" s="610" customFormat="1">
      <c r="C6283" s="611"/>
      <c r="D6283" s="612"/>
      <c r="E6283" s="613"/>
      <c r="F6283" s="614"/>
      <c r="J6283" s="612"/>
      <c r="N6283" s="668"/>
      <c r="P6283" s="618"/>
      <c r="Q6283" s="618"/>
      <c r="R6283" s="618"/>
      <c r="S6283" s="618"/>
      <c r="T6283" s="618"/>
      <c r="U6283" s="618"/>
      <c r="V6283" s="618"/>
      <c r="W6283" s="618"/>
      <c r="X6283" s="618"/>
      <c r="Y6283" s="618"/>
      <c r="Z6283" s="618"/>
      <c r="AC6283" s="619"/>
      <c r="AD6283" s="620"/>
      <c r="AJ6283" s="668"/>
      <c r="AO6283" s="612"/>
      <c r="AP6283" s="612"/>
      <c r="AY6283" s="623"/>
      <c r="BD6283" s="611"/>
      <c r="BG6283" s="624"/>
      <c r="BH6283" s="625"/>
      <c r="BI6283" s="672"/>
      <c r="BO6283" s="612"/>
      <c r="BY6283" s="669"/>
      <c r="CA6283" s="669"/>
    </row>
    <row r="6284" spans="3:79" s="610" customFormat="1">
      <c r="C6284" s="611"/>
      <c r="D6284" s="612"/>
      <c r="E6284" s="613"/>
      <c r="F6284" s="614"/>
      <c r="J6284" s="612"/>
      <c r="N6284" s="668"/>
      <c r="P6284" s="618"/>
      <c r="Q6284" s="618"/>
      <c r="R6284" s="618"/>
      <c r="S6284" s="618"/>
      <c r="T6284" s="618"/>
      <c r="U6284" s="618"/>
      <c r="V6284" s="618"/>
      <c r="W6284" s="618"/>
      <c r="X6284" s="618"/>
      <c r="Y6284" s="618"/>
      <c r="Z6284" s="618"/>
      <c r="AC6284" s="619"/>
      <c r="AD6284" s="620"/>
      <c r="AJ6284" s="668"/>
      <c r="AO6284" s="612"/>
      <c r="AP6284" s="612"/>
      <c r="AY6284" s="623"/>
      <c r="BD6284" s="611"/>
      <c r="BG6284" s="624"/>
      <c r="BH6284" s="625"/>
      <c r="BI6284" s="672"/>
      <c r="BO6284" s="612"/>
      <c r="BY6284" s="669"/>
      <c r="CA6284" s="669"/>
    </row>
    <row r="6285" spans="3:79" s="610" customFormat="1">
      <c r="C6285" s="611"/>
      <c r="D6285" s="612"/>
      <c r="E6285" s="613"/>
      <c r="F6285" s="614"/>
      <c r="J6285" s="612"/>
      <c r="N6285" s="668"/>
      <c r="P6285" s="618"/>
      <c r="Q6285" s="618"/>
      <c r="R6285" s="618"/>
      <c r="S6285" s="618"/>
      <c r="T6285" s="618"/>
      <c r="U6285" s="618"/>
      <c r="V6285" s="618"/>
      <c r="W6285" s="618"/>
      <c r="X6285" s="618"/>
      <c r="Y6285" s="618"/>
      <c r="Z6285" s="618"/>
      <c r="AC6285" s="619"/>
      <c r="AD6285" s="620"/>
      <c r="AJ6285" s="668"/>
      <c r="AO6285" s="612"/>
      <c r="AP6285" s="612"/>
      <c r="AY6285" s="623"/>
      <c r="BD6285" s="611"/>
      <c r="BG6285" s="624"/>
      <c r="BH6285" s="625"/>
      <c r="BI6285" s="672"/>
      <c r="BO6285" s="612"/>
      <c r="BY6285" s="669"/>
      <c r="CA6285" s="669"/>
    </row>
    <row r="6286" spans="3:79" s="610" customFormat="1">
      <c r="C6286" s="611"/>
      <c r="D6286" s="612"/>
      <c r="E6286" s="613"/>
      <c r="F6286" s="614"/>
      <c r="J6286" s="612"/>
      <c r="N6286" s="668"/>
      <c r="P6286" s="618"/>
      <c r="Q6286" s="618"/>
      <c r="R6286" s="618"/>
      <c r="S6286" s="618"/>
      <c r="T6286" s="618"/>
      <c r="U6286" s="618"/>
      <c r="V6286" s="618"/>
      <c r="W6286" s="618"/>
      <c r="X6286" s="618"/>
      <c r="Y6286" s="618"/>
      <c r="Z6286" s="618"/>
      <c r="AC6286" s="619"/>
      <c r="AD6286" s="620"/>
      <c r="AJ6286" s="668"/>
      <c r="AO6286" s="612"/>
      <c r="AP6286" s="612"/>
      <c r="AY6286" s="623"/>
      <c r="BD6286" s="611"/>
      <c r="BG6286" s="624"/>
      <c r="BH6286" s="625"/>
      <c r="BI6286" s="672"/>
      <c r="BO6286" s="612"/>
      <c r="BY6286" s="669"/>
      <c r="CA6286" s="669"/>
    </row>
    <row r="6287" spans="3:79" s="610" customFormat="1">
      <c r="C6287" s="611"/>
      <c r="D6287" s="612"/>
      <c r="E6287" s="613"/>
      <c r="F6287" s="614"/>
      <c r="J6287" s="612"/>
      <c r="N6287" s="668"/>
      <c r="P6287" s="618"/>
      <c r="Q6287" s="618"/>
      <c r="R6287" s="618"/>
      <c r="S6287" s="618"/>
      <c r="T6287" s="618"/>
      <c r="U6287" s="618"/>
      <c r="V6287" s="618"/>
      <c r="W6287" s="618"/>
      <c r="X6287" s="618"/>
      <c r="Y6287" s="618"/>
      <c r="Z6287" s="618"/>
      <c r="AC6287" s="619"/>
      <c r="AD6287" s="620"/>
      <c r="AJ6287" s="668"/>
      <c r="AO6287" s="612"/>
      <c r="AP6287" s="612"/>
      <c r="AY6287" s="623"/>
      <c r="BD6287" s="611"/>
      <c r="BG6287" s="624"/>
      <c r="BH6287" s="625"/>
      <c r="BI6287" s="672"/>
      <c r="BO6287" s="612"/>
      <c r="BY6287" s="669"/>
      <c r="CA6287" s="669"/>
    </row>
    <row r="6288" spans="3:79" s="610" customFormat="1">
      <c r="C6288" s="611"/>
      <c r="D6288" s="612"/>
      <c r="E6288" s="613"/>
      <c r="F6288" s="614"/>
      <c r="J6288" s="612"/>
      <c r="N6288" s="668"/>
      <c r="P6288" s="618"/>
      <c r="Q6288" s="618"/>
      <c r="R6288" s="618"/>
      <c r="S6288" s="618"/>
      <c r="T6288" s="618"/>
      <c r="U6288" s="618"/>
      <c r="V6288" s="618"/>
      <c r="W6288" s="618"/>
      <c r="X6288" s="618"/>
      <c r="Y6288" s="618"/>
      <c r="Z6288" s="618"/>
      <c r="AC6288" s="619"/>
      <c r="AD6288" s="620"/>
      <c r="AJ6288" s="668"/>
      <c r="AO6288" s="612"/>
      <c r="AP6288" s="612"/>
      <c r="AY6288" s="623"/>
      <c r="BD6288" s="611"/>
      <c r="BG6288" s="624"/>
      <c r="BH6288" s="625"/>
      <c r="BI6288" s="672"/>
      <c r="BO6288" s="612"/>
      <c r="BY6288" s="669"/>
      <c r="CA6288" s="669"/>
    </row>
    <row r="6289" spans="3:79" s="610" customFormat="1">
      <c r="C6289" s="611"/>
      <c r="D6289" s="612"/>
      <c r="E6289" s="613"/>
      <c r="F6289" s="614"/>
      <c r="J6289" s="612"/>
      <c r="N6289" s="668"/>
      <c r="P6289" s="618"/>
      <c r="Q6289" s="618"/>
      <c r="R6289" s="618"/>
      <c r="S6289" s="618"/>
      <c r="T6289" s="618"/>
      <c r="U6289" s="618"/>
      <c r="V6289" s="618"/>
      <c r="W6289" s="618"/>
      <c r="X6289" s="618"/>
      <c r="Y6289" s="618"/>
      <c r="Z6289" s="618"/>
      <c r="AC6289" s="619"/>
      <c r="AD6289" s="620"/>
      <c r="AJ6289" s="668"/>
      <c r="AO6289" s="612"/>
      <c r="AP6289" s="612"/>
      <c r="AY6289" s="623"/>
      <c r="BD6289" s="611"/>
      <c r="BG6289" s="624"/>
      <c r="BH6289" s="625"/>
      <c r="BI6289" s="672"/>
      <c r="BO6289" s="612"/>
      <c r="BY6289" s="669"/>
      <c r="CA6289" s="669"/>
    </row>
    <row r="6290" spans="3:79" s="610" customFormat="1">
      <c r="C6290" s="611"/>
      <c r="D6290" s="612"/>
      <c r="E6290" s="613"/>
      <c r="F6290" s="614"/>
      <c r="J6290" s="612"/>
      <c r="N6290" s="668"/>
      <c r="P6290" s="618"/>
      <c r="Q6290" s="618"/>
      <c r="R6290" s="618"/>
      <c r="S6290" s="618"/>
      <c r="T6290" s="618"/>
      <c r="U6290" s="618"/>
      <c r="V6290" s="618"/>
      <c r="W6290" s="618"/>
      <c r="X6290" s="618"/>
      <c r="Y6290" s="618"/>
      <c r="Z6290" s="618"/>
      <c r="AC6290" s="619"/>
      <c r="AD6290" s="620"/>
      <c r="AJ6290" s="668"/>
      <c r="AO6290" s="612"/>
      <c r="AP6290" s="612"/>
      <c r="AY6290" s="623"/>
      <c r="BD6290" s="611"/>
      <c r="BG6290" s="624"/>
      <c r="BH6290" s="625"/>
      <c r="BI6290" s="672"/>
      <c r="BO6290" s="612"/>
      <c r="BY6290" s="669"/>
      <c r="CA6290" s="669"/>
    </row>
    <row r="6291" spans="3:79" s="610" customFormat="1">
      <c r="C6291" s="611"/>
      <c r="D6291" s="612"/>
      <c r="E6291" s="613"/>
      <c r="F6291" s="614"/>
      <c r="J6291" s="612"/>
      <c r="N6291" s="668"/>
      <c r="P6291" s="618"/>
      <c r="Q6291" s="618"/>
      <c r="R6291" s="618"/>
      <c r="S6291" s="618"/>
      <c r="T6291" s="618"/>
      <c r="U6291" s="618"/>
      <c r="V6291" s="618"/>
      <c r="W6291" s="618"/>
      <c r="X6291" s="618"/>
      <c r="Y6291" s="618"/>
      <c r="Z6291" s="618"/>
      <c r="AC6291" s="619"/>
      <c r="AD6291" s="620"/>
      <c r="AJ6291" s="668"/>
      <c r="AO6291" s="612"/>
      <c r="AP6291" s="612"/>
      <c r="AY6291" s="623"/>
      <c r="BD6291" s="611"/>
      <c r="BG6291" s="624"/>
      <c r="BH6291" s="625"/>
      <c r="BI6291" s="672"/>
      <c r="BO6291" s="612"/>
      <c r="BY6291" s="669"/>
      <c r="CA6291" s="669"/>
    </row>
    <row r="6292" spans="3:79" s="610" customFormat="1">
      <c r="C6292" s="611"/>
      <c r="D6292" s="612"/>
      <c r="E6292" s="613"/>
      <c r="F6292" s="614"/>
      <c r="J6292" s="612"/>
      <c r="N6292" s="668"/>
      <c r="P6292" s="618"/>
      <c r="Q6292" s="618"/>
      <c r="R6292" s="618"/>
      <c r="S6292" s="618"/>
      <c r="T6292" s="618"/>
      <c r="U6292" s="618"/>
      <c r="V6292" s="618"/>
      <c r="W6292" s="618"/>
      <c r="X6292" s="618"/>
      <c r="Y6292" s="618"/>
      <c r="Z6292" s="618"/>
      <c r="AC6292" s="619"/>
      <c r="AD6292" s="620"/>
      <c r="AJ6292" s="668"/>
      <c r="AO6292" s="612"/>
      <c r="AP6292" s="612"/>
      <c r="AY6292" s="623"/>
      <c r="BD6292" s="611"/>
      <c r="BG6292" s="624"/>
      <c r="BH6292" s="625"/>
      <c r="BI6292" s="672"/>
      <c r="BO6292" s="612"/>
      <c r="BY6292" s="669"/>
      <c r="CA6292" s="669"/>
    </row>
    <row r="6293" spans="3:79" s="610" customFormat="1">
      <c r="C6293" s="611"/>
      <c r="D6293" s="612"/>
      <c r="E6293" s="613"/>
      <c r="F6293" s="614"/>
      <c r="J6293" s="612"/>
      <c r="N6293" s="668"/>
      <c r="P6293" s="618"/>
      <c r="Q6293" s="618"/>
      <c r="R6293" s="618"/>
      <c r="S6293" s="618"/>
      <c r="T6293" s="618"/>
      <c r="U6293" s="618"/>
      <c r="V6293" s="618"/>
      <c r="W6293" s="618"/>
      <c r="X6293" s="618"/>
      <c r="Y6293" s="618"/>
      <c r="Z6293" s="618"/>
      <c r="AC6293" s="619"/>
      <c r="AD6293" s="620"/>
      <c r="AJ6293" s="668"/>
      <c r="AO6293" s="612"/>
      <c r="AP6293" s="612"/>
      <c r="AY6293" s="623"/>
      <c r="BD6293" s="611"/>
      <c r="BG6293" s="624"/>
      <c r="BH6293" s="625"/>
      <c r="BI6293" s="672"/>
      <c r="BO6293" s="612"/>
      <c r="BY6293" s="669"/>
      <c r="CA6293" s="669"/>
    </row>
    <row r="6294" spans="3:79" s="610" customFormat="1">
      <c r="C6294" s="611"/>
      <c r="D6294" s="612"/>
      <c r="E6294" s="613"/>
      <c r="F6294" s="614"/>
      <c r="J6294" s="612"/>
      <c r="N6294" s="668"/>
      <c r="P6294" s="618"/>
      <c r="Q6294" s="618"/>
      <c r="R6294" s="618"/>
      <c r="S6294" s="618"/>
      <c r="T6294" s="618"/>
      <c r="U6294" s="618"/>
      <c r="V6294" s="618"/>
      <c r="W6294" s="618"/>
      <c r="X6294" s="618"/>
      <c r="Y6294" s="618"/>
      <c r="Z6294" s="618"/>
      <c r="AC6294" s="619"/>
      <c r="AD6294" s="620"/>
      <c r="AJ6294" s="668"/>
      <c r="AO6294" s="612"/>
      <c r="AP6294" s="612"/>
      <c r="AY6294" s="623"/>
      <c r="BD6294" s="611"/>
      <c r="BG6294" s="624"/>
      <c r="BH6294" s="625"/>
      <c r="BI6294" s="672"/>
      <c r="BO6294" s="612"/>
      <c r="BY6294" s="669"/>
      <c r="CA6294" s="669"/>
    </row>
    <row r="6295" spans="3:79" s="610" customFormat="1">
      <c r="C6295" s="611"/>
      <c r="D6295" s="612"/>
      <c r="E6295" s="613"/>
      <c r="F6295" s="614"/>
      <c r="J6295" s="612"/>
      <c r="N6295" s="668"/>
      <c r="P6295" s="618"/>
      <c r="Q6295" s="618"/>
      <c r="R6295" s="618"/>
      <c r="S6295" s="618"/>
      <c r="T6295" s="618"/>
      <c r="U6295" s="618"/>
      <c r="V6295" s="618"/>
      <c r="W6295" s="618"/>
      <c r="X6295" s="618"/>
      <c r="Y6295" s="618"/>
      <c r="Z6295" s="618"/>
      <c r="AC6295" s="619"/>
      <c r="AD6295" s="620"/>
      <c r="AJ6295" s="668"/>
      <c r="AO6295" s="612"/>
      <c r="AP6295" s="612"/>
      <c r="AY6295" s="623"/>
      <c r="BD6295" s="611"/>
      <c r="BG6295" s="624"/>
      <c r="BH6295" s="625"/>
      <c r="BI6295" s="672"/>
      <c r="BO6295" s="612"/>
      <c r="BY6295" s="669"/>
      <c r="CA6295" s="669"/>
    </row>
    <row r="6296" spans="3:79" s="610" customFormat="1">
      <c r="C6296" s="611"/>
      <c r="D6296" s="612"/>
      <c r="E6296" s="613"/>
      <c r="F6296" s="614"/>
      <c r="J6296" s="612"/>
      <c r="N6296" s="668"/>
      <c r="P6296" s="618"/>
      <c r="Q6296" s="618"/>
      <c r="R6296" s="618"/>
      <c r="S6296" s="618"/>
      <c r="T6296" s="618"/>
      <c r="U6296" s="618"/>
      <c r="V6296" s="618"/>
      <c r="W6296" s="618"/>
      <c r="X6296" s="618"/>
      <c r="Y6296" s="618"/>
      <c r="Z6296" s="618"/>
      <c r="AC6296" s="619"/>
      <c r="AD6296" s="620"/>
      <c r="AJ6296" s="668"/>
      <c r="AO6296" s="612"/>
      <c r="AP6296" s="612"/>
      <c r="AY6296" s="623"/>
      <c r="BD6296" s="611"/>
      <c r="BG6296" s="624"/>
      <c r="BH6296" s="625"/>
      <c r="BI6296" s="672"/>
      <c r="BO6296" s="612"/>
      <c r="BY6296" s="669"/>
      <c r="CA6296" s="669"/>
    </row>
    <row r="6297" spans="3:79" s="610" customFormat="1">
      <c r="C6297" s="611"/>
      <c r="D6297" s="612"/>
      <c r="E6297" s="613"/>
      <c r="F6297" s="614"/>
      <c r="J6297" s="612"/>
      <c r="N6297" s="668"/>
      <c r="P6297" s="618"/>
      <c r="Q6297" s="618"/>
      <c r="R6297" s="618"/>
      <c r="S6297" s="618"/>
      <c r="T6297" s="618"/>
      <c r="U6297" s="618"/>
      <c r="V6297" s="618"/>
      <c r="W6297" s="618"/>
      <c r="X6297" s="618"/>
      <c r="Y6297" s="618"/>
      <c r="Z6297" s="618"/>
      <c r="AC6297" s="619"/>
      <c r="AD6297" s="620"/>
      <c r="AJ6297" s="668"/>
      <c r="AO6297" s="612"/>
      <c r="AP6297" s="612"/>
      <c r="AY6297" s="623"/>
      <c r="BD6297" s="611"/>
      <c r="BG6297" s="624"/>
      <c r="BH6297" s="625"/>
      <c r="BI6297" s="672"/>
      <c r="BO6297" s="612"/>
      <c r="BY6297" s="669"/>
      <c r="CA6297" s="669"/>
    </row>
    <row r="6298" spans="3:79" s="610" customFormat="1">
      <c r="C6298" s="611"/>
      <c r="D6298" s="612"/>
      <c r="E6298" s="613"/>
      <c r="F6298" s="614"/>
      <c r="J6298" s="612"/>
      <c r="N6298" s="668"/>
      <c r="P6298" s="618"/>
      <c r="Q6298" s="618"/>
      <c r="R6298" s="618"/>
      <c r="S6298" s="618"/>
      <c r="T6298" s="618"/>
      <c r="U6298" s="618"/>
      <c r="V6298" s="618"/>
      <c r="W6298" s="618"/>
      <c r="X6298" s="618"/>
      <c r="Y6298" s="618"/>
      <c r="Z6298" s="618"/>
      <c r="AC6298" s="619"/>
      <c r="AD6298" s="620"/>
      <c r="AJ6298" s="668"/>
      <c r="AO6298" s="612"/>
      <c r="AP6298" s="612"/>
      <c r="AY6298" s="623"/>
      <c r="BD6298" s="611"/>
      <c r="BG6298" s="624"/>
      <c r="BH6298" s="625"/>
      <c r="BI6298" s="672"/>
      <c r="BO6298" s="612"/>
      <c r="BY6298" s="669"/>
      <c r="CA6298" s="669"/>
    </row>
    <row r="6299" spans="3:79" s="610" customFormat="1">
      <c r="C6299" s="611"/>
      <c r="D6299" s="612"/>
      <c r="E6299" s="613"/>
      <c r="F6299" s="614"/>
      <c r="J6299" s="612"/>
      <c r="N6299" s="668"/>
      <c r="P6299" s="618"/>
      <c r="Q6299" s="618"/>
      <c r="R6299" s="618"/>
      <c r="S6299" s="618"/>
      <c r="T6299" s="618"/>
      <c r="U6299" s="618"/>
      <c r="V6299" s="618"/>
      <c r="W6299" s="618"/>
      <c r="X6299" s="618"/>
      <c r="Y6299" s="618"/>
      <c r="Z6299" s="618"/>
      <c r="AC6299" s="619"/>
      <c r="AD6299" s="620"/>
      <c r="AJ6299" s="668"/>
      <c r="AO6299" s="612"/>
      <c r="AP6299" s="612"/>
      <c r="AY6299" s="623"/>
      <c r="BD6299" s="611"/>
      <c r="BG6299" s="624"/>
      <c r="BH6299" s="625"/>
      <c r="BI6299" s="672"/>
      <c r="BO6299" s="612"/>
      <c r="BY6299" s="669"/>
      <c r="CA6299" s="669"/>
    </row>
    <row r="6300" spans="3:79" s="610" customFormat="1">
      <c r="C6300" s="611"/>
      <c r="D6300" s="612"/>
      <c r="E6300" s="613"/>
      <c r="F6300" s="614"/>
      <c r="J6300" s="612"/>
      <c r="N6300" s="668"/>
      <c r="P6300" s="618"/>
      <c r="Q6300" s="618"/>
      <c r="R6300" s="618"/>
      <c r="S6300" s="618"/>
      <c r="T6300" s="618"/>
      <c r="U6300" s="618"/>
      <c r="V6300" s="618"/>
      <c r="W6300" s="618"/>
      <c r="X6300" s="618"/>
      <c r="Y6300" s="618"/>
      <c r="Z6300" s="618"/>
      <c r="AC6300" s="619"/>
      <c r="AD6300" s="620"/>
      <c r="AJ6300" s="668"/>
      <c r="AO6300" s="612"/>
      <c r="AP6300" s="612"/>
      <c r="AY6300" s="623"/>
      <c r="BD6300" s="611"/>
      <c r="BG6300" s="624"/>
      <c r="BH6300" s="625"/>
      <c r="BI6300" s="672"/>
      <c r="BO6300" s="612"/>
      <c r="BY6300" s="669"/>
      <c r="CA6300" s="669"/>
    </row>
    <row r="6301" spans="3:79" s="610" customFormat="1">
      <c r="C6301" s="611"/>
      <c r="D6301" s="612"/>
      <c r="E6301" s="613"/>
      <c r="F6301" s="614"/>
      <c r="J6301" s="612"/>
      <c r="N6301" s="668"/>
      <c r="P6301" s="618"/>
      <c r="Q6301" s="618"/>
      <c r="R6301" s="618"/>
      <c r="S6301" s="618"/>
      <c r="T6301" s="618"/>
      <c r="U6301" s="618"/>
      <c r="V6301" s="618"/>
      <c r="W6301" s="618"/>
      <c r="X6301" s="618"/>
      <c r="Y6301" s="618"/>
      <c r="Z6301" s="618"/>
      <c r="AC6301" s="619"/>
      <c r="AD6301" s="620"/>
      <c r="AJ6301" s="668"/>
      <c r="AO6301" s="612"/>
      <c r="AP6301" s="612"/>
      <c r="AY6301" s="623"/>
      <c r="BD6301" s="611"/>
      <c r="BG6301" s="624"/>
      <c r="BH6301" s="625"/>
      <c r="BI6301" s="672"/>
      <c r="BO6301" s="612"/>
      <c r="BY6301" s="669"/>
      <c r="CA6301" s="669"/>
    </row>
    <row r="6302" spans="3:79" s="610" customFormat="1">
      <c r="C6302" s="611"/>
      <c r="D6302" s="612"/>
      <c r="E6302" s="613"/>
      <c r="F6302" s="614"/>
      <c r="J6302" s="612"/>
      <c r="N6302" s="668"/>
      <c r="P6302" s="618"/>
      <c r="Q6302" s="618"/>
      <c r="R6302" s="618"/>
      <c r="S6302" s="618"/>
      <c r="T6302" s="618"/>
      <c r="U6302" s="618"/>
      <c r="V6302" s="618"/>
      <c r="W6302" s="618"/>
      <c r="X6302" s="618"/>
      <c r="Y6302" s="618"/>
      <c r="Z6302" s="618"/>
      <c r="AC6302" s="619"/>
      <c r="AD6302" s="620"/>
      <c r="AJ6302" s="668"/>
      <c r="AO6302" s="612"/>
      <c r="AP6302" s="612"/>
      <c r="AY6302" s="623"/>
      <c r="BD6302" s="611"/>
      <c r="BG6302" s="624"/>
      <c r="BH6302" s="625"/>
      <c r="BI6302" s="672"/>
      <c r="BO6302" s="612"/>
      <c r="BY6302" s="669"/>
      <c r="CA6302" s="669"/>
    </row>
    <row r="6303" spans="3:79" s="610" customFormat="1">
      <c r="C6303" s="611"/>
      <c r="D6303" s="612"/>
      <c r="E6303" s="613"/>
      <c r="F6303" s="614"/>
      <c r="J6303" s="612"/>
      <c r="N6303" s="668"/>
      <c r="P6303" s="618"/>
      <c r="Q6303" s="618"/>
      <c r="R6303" s="618"/>
      <c r="S6303" s="618"/>
      <c r="T6303" s="618"/>
      <c r="U6303" s="618"/>
      <c r="V6303" s="618"/>
      <c r="W6303" s="618"/>
      <c r="X6303" s="618"/>
      <c r="Y6303" s="618"/>
      <c r="Z6303" s="618"/>
      <c r="AC6303" s="619"/>
      <c r="AD6303" s="620"/>
      <c r="AJ6303" s="668"/>
      <c r="AO6303" s="612"/>
      <c r="AP6303" s="612"/>
      <c r="AY6303" s="623"/>
      <c r="BD6303" s="611"/>
      <c r="BG6303" s="624"/>
      <c r="BH6303" s="625"/>
      <c r="BI6303" s="672"/>
      <c r="BO6303" s="612"/>
      <c r="BY6303" s="669"/>
      <c r="CA6303" s="669"/>
    </row>
    <row r="6304" spans="3:79" s="610" customFormat="1">
      <c r="C6304" s="611"/>
      <c r="D6304" s="612"/>
      <c r="E6304" s="613"/>
      <c r="F6304" s="614"/>
      <c r="J6304" s="612"/>
      <c r="N6304" s="668"/>
      <c r="P6304" s="618"/>
      <c r="Q6304" s="618"/>
      <c r="R6304" s="618"/>
      <c r="S6304" s="618"/>
      <c r="T6304" s="618"/>
      <c r="U6304" s="618"/>
      <c r="V6304" s="618"/>
      <c r="W6304" s="618"/>
      <c r="X6304" s="618"/>
      <c r="Y6304" s="618"/>
      <c r="Z6304" s="618"/>
      <c r="AC6304" s="619"/>
      <c r="AD6304" s="620"/>
      <c r="AJ6304" s="668"/>
      <c r="AO6304" s="612"/>
      <c r="AP6304" s="612"/>
      <c r="AY6304" s="623"/>
      <c r="BD6304" s="611"/>
      <c r="BG6304" s="624"/>
      <c r="BH6304" s="625"/>
      <c r="BI6304" s="672"/>
      <c r="BO6304" s="612"/>
      <c r="BY6304" s="669"/>
      <c r="CA6304" s="669"/>
    </row>
    <row r="6305" spans="3:79" s="610" customFormat="1">
      <c r="C6305" s="611"/>
      <c r="D6305" s="612"/>
      <c r="E6305" s="613"/>
      <c r="F6305" s="614"/>
      <c r="J6305" s="612"/>
      <c r="N6305" s="668"/>
      <c r="P6305" s="618"/>
      <c r="Q6305" s="618"/>
      <c r="R6305" s="618"/>
      <c r="S6305" s="618"/>
      <c r="T6305" s="618"/>
      <c r="U6305" s="618"/>
      <c r="V6305" s="618"/>
      <c r="W6305" s="618"/>
      <c r="X6305" s="618"/>
      <c r="Y6305" s="618"/>
      <c r="Z6305" s="618"/>
      <c r="AC6305" s="619"/>
      <c r="AD6305" s="620"/>
      <c r="AJ6305" s="668"/>
      <c r="AO6305" s="612"/>
      <c r="AP6305" s="612"/>
      <c r="AY6305" s="623"/>
      <c r="BD6305" s="611"/>
      <c r="BG6305" s="624"/>
      <c r="BH6305" s="625"/>
      <c r="BI6305" s="672"/>
      <c r="BO6305" s="612"/>
      <c r="BY6305" s="669"/>
      <c r="CA6305" s="669"/>
    </row>
    <row r="6306" spans="3:79" s="610" customFormat="1">
      <c r="C6306" s="611"/>
      <c r="D6306" s="612"/>
      <c r="E6306" s="613"/>
      <c r="F6306" s="614"/>
      <c r="J6306" s="612"/>
      <c r="N6306" s="668"/>
      <c r="P6306" s="618"/>
      <c r="Q6306" s="618"/>
      <c r="R6306" s="618"/>
      <c r="S6306" s="618"/>
      <c r="T6306" s="618"/>
      <c r="U6306" s="618"/>
      <c r="V6306" s="618"/>
      <c r="W6306" s="618"/>
      <c r="X6306" s="618"/>
      <c r="Y6306" s="618"/>
      <c r="Z6306" s="618"/>
      <c r="AC6306" s="619"/>
      <c r="AD6306" s="620"/>
      <c r="AJ6306" s="668"/>
      <c r="AO6306" s="612"/>
      <c r="AP6306" s="612"/>
      <c r="AY6306" s="623"/>
      <c r="BD6306" s="611"/>
      <c r="BG6306" s="624"/>
      <c r="BH6306" s="625"/>
      <c r="BI6306" s="672"/>
      <c r="BO6306" s="612"/>
      <c r="BY6306" s="669"/>
      <c r="CA6306" s="669"/>
    </row>
    <row r="6307" spans="3:79" s="610" customFormat="1">
      <c r="C6307" s="611"/>
      <c r="D6307" s="612"/>
      <c r="E6307" s="613"/>
      <c r="F6307" s="614"/>
      <c r="J6307" s="612"/>
      <c r="N6307" s="668"/>
      <c r="P6307" s="618"/>
      <c r="Q6307" s="618"/>
      <c r="R6307" s="618"/>
      <c r="S6307" s="618"/>
      <c r="T6307" s="618"/>
      <c r="U6307" s="618"/>
      <c r="V6307" s="618"/>
      <c r="W6307" s="618"/>
      <c r="X6307" s="618"/>
      <c r="Y6307" s="618"/>
      <c r="Z6307" s="618"/>
      <c r="AC6307" s="619"/>
      <c r="AD6307" s="620"/>
      <c r="AJ6307" s="668"/>
      <c r="AO6307" s="612"/>
      <c r="AP6307" s="612"/>
      <c r="AY6307" s="623"/>
      <c r="BD6307" s="611"/>
      <c r="BG6307" s="624"/>
      <c r="BH6307" s="625"/>
      <c r="BI6307" s="672"/>
      <c r="BO6307" s="612"/>
      <c r="BY6307" s="669"/>
      <c r="CA6307" s="669"/>
    </row>
    <row r="6308" spans="3:79" s="610" customFormat="1">
      <c r="C6308" s="611"/>
      <c r="D6308" s="612"/>
      <c r="E6308" s="613"/>
      <c r="F6308" s="614"/>
      <c r="J6308" s="612"/>
      <c r="N6308" s="668"/>
      <c r="P6308" s="618"/>
      <c r="Q6308" s="618"/>
      <c r="R6308" s="618"/>
      <c r="S6308" s="618"/>
      <c r="T6308" s="618"/>
      <c r="U6308" s="618"/>
      <c r="V6308" s="618"/>
      <c r="W6308" s="618"/>
      <c r="X6308" s="618"/>
      <c r="Y6308" s="618"/>
      <c r="Z6308" s="618"/>
      <c r="AC6308" s="619"/>
      <c r="AD6308" s="620"/>
      <c r="AJ6308" s="668"/>
      <c r="AO6308" s="612"/>
      <c r="AP6308" s="612"/>
      <c r="AY6308" s="623"/>
      <c r="BD6308" s="611"/>
      <c r="BG6308" s="624"/>
      <c r="BH6308" s="625"/>
      <c r="BI6308" s="672"/>
      <c r="BO6308" s="612"/>
      <c r="BY6308" s="669"/>
      <c r="CA6308" s="669"/>
    </row>
    <row r="6309" spans="3:79" s="610" customFormat="1">
      <c r="C6309" s="611"/>
      <c r="D6309" s="612"/>
      <c r="E6309" s="613"/>
      <c r="F6309" s="614"/>
      <c r="J6309" s="612"/>
      <c r="N6309" s="668"/>
      <c r="P6309" s="618"/>
      <c r="Q6309" s="618"/>
      <c r="R6309" s="618"/>
      <c r="S6309" s="618"/>
      <c r="T6309" s="618"/>
      <c r="U6309" s="618"/>
      <c r="V6309" s="618"/>
      <c r="W6309" s="618"/>
      <c r="X6309" s="618"/>
      <c r="Y6309" s="618"/>
      <c r="Z6309" s="618"/>
      <c r="AC6309" s="619"/>
      <c r="AD6309" s="620"/>
      <c r="AJ6309" s="668"/>
      <c r="AO6309" s="612"/>
      <c r="AP6309" s="612"/>
      <c r="AY6309" s="623"/>
      <c r="BD6309" s="611"/>
      <c r="BG6309" s="624"/>
      <c r="BH6309" s="625"/>
      <c r="BI6309" s="672"/>
      <c r="BO6309" s="612"/>
      <c r="BY6309" s="669"/>
      <c r="CA6309" s="669"/>
    </row>
    <row r="6310" spans="3:79" s="610" customFormat="1">
      <c r="C6310" s="611"/>
      <c r="D6310" s="612"/>
      <c r="E6310" s="613"/>
      <c r="F6310" s="614"/>
      <c r="J6310" s="612"/>
      <c r="N6310" s="668"/>
      <c r="P6310" s="618"/>
      <c r="Q6310" s="618"/>
      <c r="R6310" s="618"/>
      <c r="S6310" s="618"/>
      <c r="T6310" s="618"/>
      <c r="U6310" s="618"/>
      <c r="V6310" s="618"/>
      <c r="W6310" s="618"/>
      <c r="X6310" s="618"/>
      <c r="Y6310" s="618"/>
      <c r="Z6310" s="618"/>
      <c r="AC6310" s="619"/>
      <c r="AD6310" s="620"/>
      <c r="AJ6310" s="668"/>
      <c r="AO6310" s="612"/>
      <c r="AP6310" s="612"/>
      <c r="AY6310" s="623"/>
      <c r="BD6310" s="611"/>
      <c r="BG6310" s="624"/>
      <c r="BH6310" s="625"/>
      <c r="BI6310" s="672"/>
      <c r="BO6310" s="612"/>
      <c r="BY6310" s="669"/>
      <c r="CA6310" s="669"/>
    </row>
    <row r="6311" spans="3:79" s="610" customFormat="1">
      <c r="C6311" s="611"/>
      <c r="D6311" s="612"/>
      <c r="E6311" s="613"/>
      <c r="F6311" s="614"/>
      <c r="J6311" s="612"/>
      <c r="N6311" s="668"/>
      <c r="P6311" s="618"/>
      <c r="Q6311" s="618"/>
      <c r="R6311" s="618"/>
      <c r="S6311" s="618"/>
      <c r="T6311" s="618"/>
      <c r="U6311" s="618"/>
      <c r="V6311" s="618"/>
      <c r="W6311" s="618"/>
      <c r="X6311" s="618"/>
      <c r="Y6311" s="618"/>
      <c r="Z6311" s="618"/>
      <c r="AC6311" s="619"/>
      <c r="AD6311" s="620"/>
      <c r="AJ6311" s="668"/>
      <c r="AO6311" s="612"/>
      <c r="AP6311" s="612"/>
      <c r="AY6311" s="623"/>
      <c r="BD6311" s="611"/>
      <c r="BG6311" s="624"/>
      <c r="BH6311" s="625"/>
      <c r="BI6311" s="672"/>
      <c r="BO6311" s="612"/>
      <c r="BY6311" s="669"/>
      <c r="CA6311" s="669"/>
    </row>
    <row r="6312" spans="3:79" s="610" customFormat="1">
      <c r="C6312" s="611"/>
      <c r="D6312" s="612"/>
      <c r="E6312" s="613"/>
      <c r="F6312" s="614"/>
      <c r="J6312" s="612"/>
      <c r="N6312" s="668"/>
      <c r="P6312" s="618"/>
      <c r="Q6312" s="618"/>
      <c r="R6312" s="618"/>
      <c r="S6312" s="618"/>
      <c r="T6312" s="618"/>
      <c r="U6312" s="618"/>
      <c r="V6312" s="618"/>
      <c r="W6312" s="618"/>
      <c r="X6312" s="618"/>
      <c r="Y6312" s="618"/>
      <c r="Z6312" s="618"/>
      <c r="AC6312" s="619"/>
      <c r="AD6312" s="620"/>
      <c r="AJ6312" s="668"/>
      <c r="AO6312" s="612"/>
      <c r="AP6312" s="612"/>
      <c r="AY6312" s="623"/>
      <c r="BD6312" s="611"/>
      <c r="BG6312" s="624"/>
      <c r="BH6312" s="625"/>
      <c r="BI6312" s="672"/>
      <c r="BO6312" s="612"/>
      <c r="BY6312" s="669"/>
      <c r="CA6312" s="669"/>
    </row>
    <row r="6313" spans="3:79" s="610" customFormat="1">
      <c r="C6313" s="611"/>
      <c r="D6313" s="612"/>
      <c r="E6313" s="613"/>
      <c r="F6313" s="614"/>
      <c r="J6313" s="612"/>
      <c r="N6313" s="668"/>
      <c r="P6313" s="618"/>
      <c r="Q6313" s="618"/>
      <c r="R6313" s="618"/>
      <c r="S6313" s="618"/>
      <c r="T6313" s="618"/>
      <c r="U6313" s="618"/>
      <c r="V6313" s="618"/>
      <c r="W6313" s="618"/>
      <c r="X6313" s="618"/>
      <c r="Y6313" s="618"/>
      <c r="Z6313" s="618"/>
      <c r="AC6313" s="619"/>
      <c r="AD6313" s="620"/>
      <c r="AJ6313" s="668"/>
      <c r="AO6313" s="612"/>
      <c r="AP6313" s="612"/>
      <c r="AY6313" s="623"/>
      <c r="BD6313" s="611"/>
      <c r="BG6313" s="624"/>
      <c r="BH6313" s="625"/>
      <c r="BI6313" s="672"/>
      <c r="BO6313" s="612"/>
      <c r="BY6313" s="669"/>
      <c r="CA6313" s="669"/>
    </row>
    <row r="6314" spans="3:79" s="610" customFormat="1">
      <c r="C6314" s="611"/>
      <c r="D6314" s="612"/>
      <c r="E6314" s="613"/>
      <c r="F6314" s="614"/>
      <c r="J6314" s="612"/>
      <c r="N6314" s="668"/>
      <c r="P6314" s="618"/>
      <c r="Q6314" s="618"/>
      <c r="R6314" s="618"/>
      <c r="S6314" s="618"/>
      <c r="T6314" s="618"/>
      <c r="U6314" s="618"/>
      <c r="V6314" s="618"/>
      <c r="W6314" s="618"/>
      <c r="X6314" s="618"/>
      <c r="Y6314" s="618"/>
      <c r="Z6314" s="618"/>
      <c r="AC6314" s="619"/>
      <c r="AD6314" s="620"/>
      <c r="AJ6314" s="668"/>
      <c r="AO6314" s="612"/>
      <c r="AP6314" s="612"/>
      <c r="AY6314" s="623"/>
      <c r="BD6314" s="611"/>
      <c r="BG6314" s="624"/>
      <c r="BH6314" s="625"/>
      <c r="BI6314" s="672"/>
      <c r="BO6314" s="612"/>
      <c r="BY6314" s="669"/>
      <c r="CA6314" s="669"/>
    </row>
    <row r="6315" spans="3:79" s="610" customFormat="1">
      <c r="C6315" s="611"/>
      <c r="D6315" s="612"/>
      <c r="E6315" s="613"/>
      <c r="F6315" s="614"/>
      <c r="J6315" s="612"/>
      <c r="N6315" s="668"/>
      <c r="P6315" s="618"/>
      <c r="Q6315" s="618"/>
      <c r="R6315" s="618"/>
      <c r="S6315" s="618"/>
      <c r="T6315" s="618"/>
      <c r="U6315" s="618"/>
      <c r="V6315" s="618"/>
      <c r="W6315" s="618"/>
      <c r="X6315" s="618"/>
      <c r="Y6315" s="618"/>
      <c r="Z6315" s="618"/>
      <c r="AC6315" s="619"/>
      <c r="AD6315" s="620"/>
      <c r="AJ6315" s="668"/>
      <c r="AO6315" s="612"/>
      <c r="AP6315" s="612"/>
      <c r="AY6315" s="623"/>
      <c r="BD6315" s="611"/>
      <c r="BG6315" s="624"/>
      <c r="BH6315" s="625"/>
      <c r="BI6315" s="672"/>
      <c r="BO6315" s="612"/>
      <c r="BY6315" s="669"/>
      <c r="CA6315" s="669"/>
    </row>
    <row r="6316" spans="3:79" s="610" customFormat="1">
      <c r="C6316" s="611"/>
      <c r="D6316" s="612"/>
      <c r="E6316" s="613"/>
      <c r="F6316" s="614"/>
      <c r="J6316" s="612"/>
      <c r="N6316" s="668"/>
      <c r="P6316" s="618"/>
      <c r="Q6316" s="618"/>
      <c r="R6316" s="618"/>
      <c r="S6316" s="618"/>
      <c r="T6316" s="618"/>
      <c r="U6316" s="618"/>
      <c r="V6316" s="618"/>
      <c r="W6316" s="618"/>
      <c r="X6316" s="618"/>
      <c r="Y6316" s="618"/>
      <c r="Z6316" s="618"/>
      <c r="AC6316" s="619"/>
      <c r="AD6316" s="620"/>
      <c r="AJ6316" s="668"/>
      <c r="AO6316" s="612"/>
      <c r="AP6316" s="612"/>
      <c r="AY6316" s="623"/>
      <c r="BD6316" s="611"/>
      <c r="BG6316" s="624"/>
      <c r="BH6316" s="625"/>
      <c r="BI6316" s="672"/>
      <c r="BO6316" s="612"/>
      <c r="BY6316" s="669"/>
      <c r="CA6316" s="669"/>
    </row>
    <row r="6317" spans="3:79" s="610" customFormat="1">
      <c r="C6317" s="611"/>
      <c r="D6317" s="612"/>
      <c r="E6317" s="613"/>
      <c r="F6317" s="614"/>
      <c r="J6317" s="612"/>
      <c r="N6317" s="668"/>
      <c r="P6317" s="618"/>
      <c r="Q6317" s="618"/>
      <c r="R6317" s="618"/>
      <c r="S6317" s="618"/>
      <c r="T6317" s="618"/>
      <c r="U6317" s="618"/>
      <c r="V6317" s="618"/>
      <c r="W6317" s="618"/>
      <c r="X6317" s="618"/>
      <c r="Y6317" s="618"/>
      <c r="Z6317" s="618"/>
      <c r="AC6317" s="619"/>
      <c r="AD6317" s="620"/>
      <c r="AJ6317" s="668"/>
      <c r="AO6317" s="612"/>
      <c r="AP6317" s="612"/>
      <c r="AY6317" s="623"/>
      <c r="BD6317" s="611"/>
      <c r="BG6317" s="624"/>
      <c r="BH6317" s="625"/>
      <c r="BI6317" s="672"/>
      <c r="BO6317" s="612"/>
      <c r="BY6317" s="669"/>
      <c r="CA6317" s="669"/>
    </row>
    <row r="6318" spans="3:79" s="610" customFormat="1">
      <c r="C6318" s="611"/>
      <c r="D6318" s="612"/>
      <c r="E6318" s="613"/>
      <c r="F6318" s="614"/>
      <c r="J6318" s="612"/>
      <c r="N6318" s="668"/>
      <c r="P6318" s="618"/>
      <c r="Q6318" s="618"/>
      <c r="R6318" s="618"/>
      <c r="S6318" s="618"/>
      <c r="T6318" s="618"/>
      <c r="U6318" s="618"/>
      <c r="V6318" s="618"/>
      <c r="W6318" s="618"/>
      <c r="X6318" s="618"/>
      <c r="Y6318" s="618"/>
      <c r="Z6318" s="618"/>
      <c r="AC6318" s="619"/>
      <c r="AD6318" s="620"/>
      <c r="AJ6318" s="668"/>
      <c r="AO6318" s="612"/>
      <c r="AP6318" s="612"/>
      <c r="AY6318" s="623"/>
      <c r="BD6318" s="611"/>
      <c r="BG6318" s="624"/>
      <c r="BH6318" s="625"/>
      <c r="BI6318" s="672"/>
      <c r="BO6318" s="612"/>
      <c r="BY6318" s="669"/>
      <c r="CA6318" s="669"/>
    </row>
    <row r="6319" spans="3:79" s="610" customFormat="1">
      <c r="C6319" s="611"/>
      <c r="D6319" s="612"/>
      <c r="E6319" s="613"/>
      <c r="F6319" s="614"/>
      <c r="J6319" s="612"/>
      <c r="N6319" s="668"/>
      <c r="P6319" s="618"/>
      <c r="Q6319" s="618"/>
      <c r="R6319" s="618"/>
      <c r="S6319" s="618"/>
      <c r="T6319" s="618"/>
      <c r="U6319" s="618"/>
      <c r="V6319" s="618"/>
      <c r="W6319" s="618"/>
      <c r="X6319" s="618"/>
      <c r="Y6319" s="618"/>
      <c r="Z6319" s="618"/>
      <c r="AC6319" s="619"/>
      <c r="AD6319" s="620"/>
      <c r="AJ6319" s="668"/>
      <c r="AO6319" s="612"/>
      <c r="AP6319" s="612"/>
      <c r="AY6319" s="623"/>
      <c r="BD6319" s="611"/>
      <c r="BG6319" s="624"/>
      <c r="BH6319" s="625"/>
      <c r="BI6319" s="672"/>
      <c r="BO6319" s="612"/>
      <c r="BY6319" s="669"/>
      <c r="CA6319" s="669"/>
    </row>
    <row r="6320" spans="3:79" s="610" customFormat="1">
      <c r="C6320" s="611"/>
      <c r="D6320" s="612"/>
      <c r="E6320" s="613"/>
      <c r="F6320" s="614"/>
      <c r="J6320" s="612"/>
      <c r="N6320" s="668"/>
      <c r="P6320" s="618"/>
      <c r="Q6320" s="618"/>
      <c r="R6320" s="618"/>
      <c r="S6320" s="618"/>
      <c r="T6320" s="618"/>
      <c r="U6320" s="618"/>
      <c r="V6320" s="618"/>
      <c r="W6320" s="618"/>
      <c r="X6320" s="618"/>
      <c r="Y6320" s="618"/>
      <c r="Z6320" s="618"/>
      <c r="AC6320" s="619"/>
      <c r="AD6320" s="620"/>
      <c r="AJ6320" s="668"/>
      <c r="AO6320" s="612"/>
      <c r="AP6320" s="612"/>
      <c r="AY6320" s="623"/>
      <c r="BD6320" s="611"/>
      <c r="BG6320" s="624"/>
      <c r="BH6320" s="625"/>
      <c r="BI6320" s="672"/>
      <c r="BO6320" s="612"/>
      <c r="BY6320" s="669"/>
      <c r="CA6320" s="669"/>
    </row>
    <row r="6321" spans="3:79" s="610" customFormat="1">
      <c r="C6321" s="611"/>
      <c r="D6321" s="612"/>
      <c r="E6321" s="613"/>
      <c r="F6321" s="614"/>
      <c r="J6321" s="612"/>
      <c r="N6321" s="668"/>
      <c r="P6321" s="618"/>
      <c r="Q6321" s="618"/>
      <c r="R6321" s="618"/>
      <c r="S6321" s="618"/>
      <c r="T6321" s="618"/>
      <c r="U6321" s="618"/>
      <c r="V6321" s="618"/>
      <c r="W6321" s="618"/>
      <c r="X6321" s="618"/>
      <c r="Y6321" s="618"/>
      <c r="Z6321" s="618"/>
      <c r="AC6321" s="619"/>
      <c r="AD6321" s="620"/>
      <c r="AJ6321" s="668"/>
      <c r="AO6321" s="612"/>
      <c r="AP6321" s="612"/>
      <c r="AY6321" s="623"/>
      <c r="BD6321" s="611"/>
      <c r="BG6321" s="624"/>
      <c r="BH6321" s="625"/>
      <c r="BI6321" s="672"/>
      <c r="BO6321" s="612"/>
      <c r="BY6321" s="669"/>
      <c r="CA6321" s="669"/>
    </row>
    <row r="6322" spans="3:79" s="610" customFormat="1">
      <c r="C6322" s="611"/>
      <c r="D6322" s="612"/>
      <c r="E6322" s="613"/>
      <c r="F6322" s="614"/>
      <c r="J6322" s="612"/>
      <c r="N6322" s="668"/>
      <c r="P6322" s="618"/>
      <c r="Q6322" s="618"/>
      <c r="R6322" s="618"/>
      <c r="S6322" s="618"/>
      <c r="T6322" s="618"/>
      <c r="U6322" s="618"/>
      <c r="V6322" s="618"/>
      <c r="W6322" s="618"/>
      <c r="X6322" s="618"/>
      <c r="Y6322" s="618"/>
      <c r="Z6322" s="618"/>
      <c r="AC6322" s="619"/>
      <c r="AD6322" s="620"/>
      <c r="AJ6322" s="668"/>
      <c r="AO6322" s="612"/>
      <c r="AP6322" s="612"/>
      <c r="AY6322" s="623"/>
      <c r="BD6322" s="611"/>
      <c r="BG6322" s="624"/>
      <c r="BH6322" s="625"/>
      <c r="BI6322" s="672"/>
      <c r="BO6322" s="612"/>
      <c r="BY6322" s="669"/>
      <c r="CA6322" s="669"/>
    </row>
    <row r="6323" spans="3:79" s="610" customFormat="1">
      <c r="C6323" s="611"/>
      <c r="D6323" s="612"/>
      <c r="E6323" s="613"/>
      <c r="F6323" s="614"/>
      <c r="J6323" s="612"/>
      <c r="N6323" s="668"/>
      <c r="P6323" s="618"/>
      <c r="Q6323" s="618"/>
      <c r="R6323" s="618"/>
      <c r="S6323" s="618"/>
      <c r="T6323" s="618"/>
      <c r="U6323" s="618"/>
      <c r="V6323" s="618"/>
      <c r="W6323" s="618"/>
      <c r="X6323" s="618"/>
      <c r="Y6323" s="618"/>
      <c r="Z6323" s="618"/>
      <c r="AC6323" s="619"/>
      <c r="AD6323" s="620"/>
      <c r="AJ6323" s="668"/>
      <c r="AO6323" s="612"/>
      <c r="AP6323" s="612"/>
      <c r="AY6323" s="623"/>
      <c r="BD6323" s="611"/>
      <c r="BG6323" s="624"/>
      <c r="BH6323" s="625"/>
      <c r="BI6323" s="672"/>
      <c r="BO6323" s="612"/>
      <c r="BY6323" s="669"/>
      <c r="CA6323" s="669"/>
    </row>
    <row r="6324" spans="3:79" s="610" customFormat="1">
      <c r="C6324" s="611"/>
      <c r="D6324" s="612"/>
      <c r="E6324" s="613"/>
      <c r="F6324" s="614"/>
      <c r="J6324" s="612"/>
      <c r="N6324" s="668"/>
      <c r="P6324" s="618"/>
      <c r="Q6324" s="618"/>
      <c r="R6324" s="618"/>
      <c r="S6324" s="618"/>
      <c r="T6324" s="618"/>
      <c r="U6324" s="618"/>
      <c r="V6324" s="618"/>
      <c r="W6324" s="618"/>
      <c r="X6324" s="618"/>
      <c r="Y6324" s="618"/>
      <c r="Z6324" s="618"/>
      <c r="AC6324" s="619"/>
      <c r="AD6324" s="620"/>
      <c r="AJ6324" s="668"/>
      <c r="AO6324" s="612"/>
      <c r="AP6324" s="612"/>
      <c r="AY6324" s="623"/>
      <c r="BD6324" s="611"/>
      <c r="BG6324" s="624"/>
      <c r="BH6324" s="625"/>
      <c r="BI6324" s="672"/>
      <c r="BO6324" s="612"/>
      <c r="BY6324" s="669"/>
      <c r="CA6324" s="669"/>
    </row>
    <row r="6325" spans="3:79" s="610" customFormat="1">
      <c r="C6325" s="611"/>
      <c r="D6325" s="612"/>
      <c r="E6325" s="613"/>
      <c r="F6325" s="614"/>
      <c r="J6325" s="612"/>
      <c r="N6325" s="668"/>
      <c r="P6325" s="618"/>
      <c r="Q6325" s="618"/>
      <c r="R6325" s="618"/>
      <c r="S6325" s="618"/>
      <c r="T6325" s="618"/>
      <c r="U6325" s="618"/>
      <c r="V6325" s="618"/>
      <c r="W6325" s="618"/>
      <c r="X6325" s="618"/>
      <c r="Y6325" s="618"/>
      <c r="Z6325" s="618"/>
      <c r="AC6325" s="619"/>
      <c r="AD6325" s="620"/>
      <c r="AJ6325" s="668"/>
      <c r="AO6325" s="612"/>
      <c r="AP6325" s="612"/>
      <c r="AY6325" s="623"/>
      <c r="BD6325" s="611"/>
      <c r="BG6325" s="624"/>
      <c r="BH6325" s="625"/>
      <c r="BI6325" s="672"/>
      <c r="BO6325" s="612"/>
      <c r="BY6325" s="669"/>
      <c r="CA6325" s="669"/>
    </row>
    <row r="6326" spans="3:79" s="610" customFormat="1">
      <c r="C6326" s="611"/>
      <c r="D6326" s="612"/>
      <c r="E6326" s="613"/>
      <c r="F6326" s="614"/>
      <c r="J6326" s="612"/>
      <c r="N6326" s="668"/>
      <c r="P6326" s="618"/>
      <c r="Q6326" s="618"/>
      <c r="R6326" s="618"/>
      <c r="S6326" s="618"/>
      <c r="T6326" s="618"/>
      <c r="U6326" s="618"/>
      <c r="V6326" s="618"/>
      <c r="W6326" s="618"/>
      <c r="X6326" s="618"/>
      <c r="Y6326" s="618"/>
      <c r="Z6326" s="618"/>
      <c r="AC6326" s="619"/>
      <c r="AD6326" s="620"/>
      <c r="AJ6326" s="668"/>
      <c r="AO6326" s="612"/>
      <c r="AP6326" s="612"/>
      <c r="AY6326" s="623"/>
      <c r="BD6326" s="611"/>
      <c r="BG6326" s="624"/>
      <c r="BH6326" s="625"/>
      <c r="BI6326" s="672"/>
      <c r="BO6326" s="612"/>
      <c r="BY6326" s="669"/>
      <c r="CA6326" s="669"/>
    </row>
    <row r="6327" spans="3:79" s="610" customFormat="1">
      <c r="C6327" s="611"/>
      <c r="D6327" s="612"/>
      <c r="E6327" s="613"/>
      <c r="F6327" s="614"/>
      <c r="J6327" s="612"/>
      <c r="N6327" s="668"/>
      <c r="P6327" s="618"/>
      <c r="Q6327" s="618"/>
      <c r="R6327" s="618"/>
      <c r="S6327" s="618"/>
      <c r="T6327" s="618"/>
      <c r="U6327" s="618"/>
      <c r="V6327" s="618"/>
      <c r="W6327" s="618"/>
      <c r="X6327" s="618"/>
      <c r="Y6327" s="618"/>
      <c r="Z6327" s="618"/>
      <c r="AC6327" s="619"/>
      <c r="AD6327" s="620"/>
      <c r="AJ6327" s="668"/>
      <c r="AO6327" s="612"/>
      <c r="AP6327" s="612"/>
      <c r="AY6327" s="623"/>
      <c r="BD6327" s="611"/>
      <c r="BG6327" s="624"/>
      <c r="BH6327" s="625"/>
      <c r="BI6327" s="672"/>
      <c r="BO6327" s="612"/>
      <c r="BY6327" s="669"/>
      <c r="CA6327" s="669"/>
    </row>
    <row r="6328" spans="3:79" s="610" customFormat="1">
      <c r="C6328" s="611"/>
      <c r="D6328" s="612"/>
      <c r="E6328" s="613"/>
      <c r="F6328" s="614"/>
      <c r="J6328" s="612"/>
      <c r="N6328" s="668"/>
      <c r="P6328" s="618"/>
      <c r="Q6328" s="618"/>
      <c r="R6328" s="618"/>
      <c r="S6328" s="618"/>
      <c r="T6328" s="618"/>
      <c r="U6328" s="618"/>
      <c r="V6328" s="618"/>
      <c r="W6328" s="618"/>
      <c r="X6328" s="618"/>
      <c r="Y6328" s="618"/>
      <c r="Z6328" s="618"/>
      <c r="AC6328" s="619"/>
      <c r="AD6328" s="620"/>
      <c r="AJ6328" s="668"/>
      <c r="AO6328" s="612"/>
      <c r="AP6328" s="612"/>
      <c r="AY6328" s="623"/>
      <c r="BD6328" s="611"/>
      <c r="BG6328" s="624"/>
      <c r="BH6328" s="625"/>
      <c r="BI6328" s="672"/>
      <c r="BO6328" s="612"/>
      <c r="BY6328" s="669"/>
      <c r="CA6328" s="669"/>
    </row>
    <row r="6329" spans="3:79" s="610" customFormat="1">
      <c r="C6329" s="611"/>
      <c r="D6329" s="612"/>
      <c r="E6329" s="613"/>
      <c r="F6329" s="614"/>
      <c r="J6329" s="612"/>
      <c r="N6329" s="668"/>
      <c r="P6329" s="618"/>
      <c r="Q6329" s="618"/>
      <c r="R6329" s="618"/>
      <c r="S6329" s="618"/>
      <c r="T6329" s="618"/>
      <c r="U6329" s="618"/>
      <c r="V6329" s="618"/>
      <c r="W6329" s="618"/>
      <c r="X6329" s="618"/>
      <c r="Y6329" s="618"/>
      <c r="Z6329" s="618"/>
      <c r="AC6329" s="619"/>
      <c r="AD6329" s="620"/>
      <c r="AJ6329" s="668"/>
      <c r="AO6329" s="612"/>
      <c r="AP6329" s="612"/>
      <c r="AY6329" s="623"/>
      <c r="BD6329" s="611"/>
      <c r="BG6329" s="624"/>
      <c r="BH6329" s="625"/>
      <c r="BI6329" s="672"/>
      <c r="BO6329" s="612"/>
      <c r="BY6329" s="669"/>
      <c r="CA6329" s="669"/>
    </row>
    <row r="6330" spans="3:79" s="610" customFormat="1">
      <c r="C6330" s="611"/>
      <c r="D6330" s="612"/>
      <c r="E6330" s="613"/>
      <c r="F6330" s="614"/>
      <c r="J6330" s="612"/>
      <c r="N6330" s="668"/>
      <c r="P6330" s="618"/>
      <c r="Q6330" s="618"/>
      <c r="R6330" s="618"/>
      <c r="S6330" s="618"/>
      <c r="T6330" s="618"/>
      <c r="U6330" s="618"/>
      <c r="V6330" s="618"/>
      <c r="W6330" s="618"/>
      <c r="X6330" s="618"/>
      <c r="Y6330" s="618"/>
      <c r="Z6330" s="618"/>
      <c r="AC6330" s="619"/>
      <c r="AD6330" s="620"/>
      <c r="AJ6330" s="668"/>
      <c r="AO6330" s="612"/>
      <c r="AP6330" s="612"/>
      <c r="AY6330" s="623"/>
      <c r="BD6330" s="611"/>
      <c r="BG6330" s="624"/>
      <c r="BH6330" s="625"/>
      <c r="BI6330" s="672"/>
      <c r="BO6330" s="612"/>
      <c r="BY6330" s="669"/>
      <c r="CA6330" s="669"/>
    </row>
    <row r="6331" spans="3:79" s="610" customFormat="1">
      <c r="C6331" s="611"/>
      <c r="D6331" s="612"/>
      <c r="E6331" s="613"/>
      <c r="F6331" s="614"/>
      <c r="J6331" s="612"/>
      <c r="N6331" s="668"/>
      <c r="P6331" s="618"/>
      <c r="Q6331" s="618"/>
      <c r="R6331" s="618"/>
      <c r="S6331" s="618"/>
      <c r="T6331" s="618"/>
      <c r="U6331" s="618"/>
      <c r="V6331" s="618"/>
      <c r="W6331" s="618"/>
      <c r="X6331" s="618"/>
      <c r="Y6331" s="618"/>
      <c r="Z6331" s="618"/>
      <c r="AC6331" s="619"/>
      <c r="AD6331" s="620"/>
      <c r="AJ6331" s="668"/>
      <c r="AO6331" s="612"/>
      <c r="AP6331" s="612"/>
      <c r="AY6331" s="623"/>
      <c r="BD6331" s="611"/>
      <c r="BG6331" s="624"/>
      <c r="BH6331" s="625"/>
      <c r="BI6331" s="672"/>
      <c r="BO6331" s="612"/>
      <c r="BY6331" s="669"/>
      <c r="CA6331" s="669"/>
    </row>
    <row r="6332" spans="3:79" s="610" customFormat="1">
      <c r="C6332" s="611"/>
      <c r="D6332" s="612"/>
      <c r="E6332" s="613"/>
      <c r="F6332" s="614"/>
      <c r="J6332" s="612"/>
      <c r="N6332" s="668"/>
      <c r="P6332" s="618"/>
      <c r="Q6332" s="618"/>
      <c r="R6332" s="618"/>
      <c r="S6332" s="618"/>
      <c r="T6332" s="618"/>
      <c r="U6332" s="618"/>
      <c r="V6332" s="618"/>
      <c r="W6332" s="618"/>
      <c r="X6332" s="618"/>
      <c r="Y6332" s="618"/>
      <c r="Z6332" s="618"/>
      <c r="AC6332" s="619"/>
      <c r="AD6332" s="620"/>
      <c r="AJ6332" s="668"/>
      <c r="AO6332" s="612"/>
      <c r="AP6332" s="612"/>
      <c r="AY6332" s="623"/>
      <c r="BD6332" s="611"/>
      <c r="BG6332" s="624"/>
      <c r="BH6332" s="625"/>
      <c r="BI6332" s="672"/>
      <c r="BO6332" s="612"/>
      <c r="BY6332" s="669"/>
      <c r="CA6332" s="669"/>
    </row>
    <row r="6333" spans="3:79" s="610" customFormat="1">
      <c r="C6333" s="611"/>
      <c r="D6333" s="612"/>
      <c r="E6333" s="613"/>
      <c r="F6333" s="614"/>
      <c r="J6333" s="612"/>
      <c r="N6333" s="668"/>
      <c r="P6333" s="618"/>
      <c r="Q6333" s="618"/>
      <c r="R6333" s="618"/>
      <c r="S6333" s="618"/>
      <c r="T6333" s="618"/>
      <c r="U6333" s="618"/>
      <c r="V6333" s="618"/>
      <c r="W6333" s="618"/>
      <c r="X6333" s="618"/>
      <c r="Y6333" s="618"/>
      <c r="Z6333" s="618"/>
      <c r="AC6333" s="619"/>
      <c r="AD6333" s="620"/>
      <c r="AJ6333" s="668"/>
      <c r="AO6333" s="612"/>
      <c r="AP6333" s="612"/>
      <c r="AY6333" s="623"/>
      <c r="BD6333" s="611"/>
      <c r="BG6333" s="624"/>
      <c r="BH6333" s="625"/>
      <c r="BI6333" s="672"/>
      <c r="BO6333" s="612"/>
      <c r="BY6333" s="669"/>
      <c r="CA6333" s="669"/>
    </row>
    <row r="6334" spans="3:79" s="610" customFormat="1">
      <c r="C6334" s="611"/>
      <c r="D6334" s="612"/>
      <c r="E6334" s="613"/>
      <c r="F6334" s="614"/>
      <c r="J6334" s="612"/>
      <c r="N6334" s="668"/>
      <c r="P6334" s="618"/>
      <c r="Q6334" s="618"/>
      <c r="R6334" s="618"/>
      <c r="S6334" s="618"/>
      <c r="T6334" s="618"/>
      <c r="U6334" s="618"/>
      <c r="V6334" s="618"/>
      <c r="W6334" s="618"/>
      <c r="X6334" s="618"/>
      <c r="Y6334" s="618"/>
      <c r="Z6334" s="618"/>
      <c r="AC6334" s="619"/>
      <c r="AD6334" s="620"/>
      <c r="AJ6334" s="668"/>
      <c r="AO6334" s="612"/>
      <c r="AP6334" s="612"/>
      <c r="AY6334" s="623"/>
      <c r="BD6334" s="611"/>
      <c r="BG6334" s="624"/>
      <c r="BH6334" s="625"/>
      <c r="BI6334" s="672"/>
      <c r="BO6334" s="612"/>
      <c r="BY6334" s="669"/>
      <c r="CA6334" s="669"/>
    </row>
    <row r="6335" spans="3:79" s="610" customFormat="1">
      <c r="C6335" s="611"/>
      <c r="D6335" s="612"/>
      <c r="E6335" s="613"/>
      <c r="F6335" s="614"/>
      <c r="J6335" s="612"/>
      <c r="N6335" s="668"/>
      <c r="P6335" s="618"/>
      <c r="Q6335" s="618"/>
      <c r="R6335" s="618"/>
      <c r="S6335" s="618"/>
      <c r="T6335" s="618"/>
      <c r="U6335" s="618"/>
      <c r="V6335" s="618"/>
      <c r="W6335" s="618"/>
      <c r="X6335" s="618"/>
      <c r="Y6335" s="618"/>
      <c r="Z6335" s="618"/>
      <c r="AC6335" s="619"/>
      <c r="AD6335" s="620"/>
      <c r="AJ6335" s="668"/>
      <c r="AO6335" s="612"/>
      <c r="AP6335" s="612"/>
      <c r="AY6335" s="623"/>
      <c r="BD6335" s="611"/>
      <c r="BG6335" s="624"/>
      <c r="BH6335" s="625"/>
      <c r="BI6335" s="672"/>
      <c r="BO6335" s="612"/>
      <c r="BY6335" s="669"/>
      <c r="CA6335" s="669"/>
    </row>
    <row r="6336" spans="3:79" s="610" customFormat="1">
      <c r="C6336" s="611"/>
      <c r="D6336" s="612"/>
      <c r="E6336" s="613"/>
      <c r="F6336" s="614"/>
      <c r="J6336" s="612"/>
      <c r="N6336" s="668"/>
      <c r="P6336" s="618"/>
      <c r="Q6336" s="618"/>
      <c r="R6336" s="618"/>
      <c r="S6336" s="618"/>
      <c r="T6336" s="618"/>
      <c r="U6336" s="618"/>
      <c r="V6336" s="618"/>
      <c r="W6336" s="618"/>
      <c r="X6336" s="618"/>
      <c r="Y6336" s="618"/>
      <c r="Z6336" s="618"/>
      <c r="AC6336" s="619"/>
      <c r="AD6336" s="620"/>
      <c r="AJ6336" s="668"/>
      <c r="AO6336" s="612"/>
      <c r="AP6336" s="612"/>
      <c r="AY6336" s="623"/>
      <c r="BD6336" s="611"/>
      <c r="BG6336" s="624"/>
      <c r="BH6336" s="625"/>
      <c r="BI6336" s="672"/>
      <c r="BO6336" s="612"/>
      <c r="BY6336" s="669"/>
      <c r="CA6336" s="669"/>
    </row>
    <row r="6337" spans="3:79" s="610" customFormat="1">
      <c r="C6337" s="611"/>
      <c r="D6337" s="612"/>
      <c r="E6337" s="613"/>
      <c r="F6337" s="614"/>
      <c r="J6337" s="612"/>
      <c r="N6337" s="668"/>
      <c r="P6337" s="618"/>
      <c r="Q6337" s="618"/>
      <c r="R6337" s="618"/>
      <c r="S6337" s="618"/>
      <c r="T6337" s="618"/>
      <c r="U6337" s="618"/>
      <c r="V6337" s="618"/>
      <c r="W6337" s="618"/>
      <c r="X6337" s="618"/>
      <c r="Y6337" s="618"/>
      <c r="Z6337" s="618"/>
      <c r="AC6337" s="619"/>
      <c r="AD6337" s="620"/>
      <c r="AJ6337" s="668"/>
      <c r="AO6337" s="612"/>
      <c r="AP6337" s="612"/>
      <c r="AY6337" s="623"/>
      <c r="BD6337" s="611"/>
      <c r="BG6337" s="624"/>
      <c r="BH6337" s="625"/>
      <c r="BI6337" s="672"/>
      <c r="BO6337" s="612"/>
      <c r="BY6337" s="669"/>
      <c r="CA6337" s="669"/>
    </row>
    <row r="6338" spans="3:79" s="610" customFormat="1">
      <c r="C6338" s="611"/>
      <c r="D6338" s="612"/>
      <c r="E6338" s="613"/>
      <c r="F6338" s="614"/>
      <c r="J6338" s="612"/>
      <c r="N6338" s="668"/>
      <c r="P6338" s="618"/>
      <c r="Q6338" s="618"/>
      <c r="R6338" s="618"/>
      <c r="S6338" s="618"/>
      <c r="T6338" s="618"/>
      <c r="U6338" s="618"/>
      <c r="V6338" s="618"/>
      <c r="W6338" s="618"/>
      <c r="X6338" s="618"/>
      <c r="Y6338" s="618"/>
      <c r="Z6338" s="618"/>
      <c r="AC6338" s="619"/>
      <c r="AD6338" s="620"/>
      <c r="AJ6338" s="668"/>
      <c r="AO6338" s="612"/>
      <c r="AP6338" s="612"/>
      <c r="AY6338" s="623"/>
      <c r="BD6338" s="611"/>
      <c r="BG6338" s="624"/>
      <c r="BH6338" s="625"/>
      <c r="BI6338" s="672"/>
      <c r="BO6338" s="612"/>
      <c r="BY6338" s="669"/>
      <c r="CA6338" s="669"/>
    </row>
    <row r="6339" spans="3:79" s="610" customFormat="1">
      <c r="C6339" s="611"/>
      <c r="D6339" s="612"/>
      <c r="E6339" s="613"/>
      <c r="F6339" s="614"/>
      <c r="J6339" s="612"/>
      <c r="N6339" s="668"/>
      <c r="P6339" s="618"/>
      <c r="Q6339" s="618"/>
      <c r="R6339" s="618"/>
      <c r="S6339" s="618"/>
      <c r="T6339" s="618"/>
      <c r="U6339" s="618"/>
      <c r="V6339" s="618"/>
      <c r="W6339" s="618"/>
      <c r="X6339" s="618"/>
      <c r="Y6339" s="618"/>
      <c r="Z6339" s="618"/>
      <c r="AC6339" s="619"/>
      <c r="AD6339" s="620"/>
      <c r="AJ6339" s="668"/>
      <c r="AO6339" s="612"/>
      <c r="AP6339" s="612"/>
      <c r="AY6339" s="623"/>
      <c r="BD6339" s="611"/>
      <c r="BG6339" s="624"/>
      <c r="BH6339" s="625"/>
      <c r="BI6339" s="672"/>
      <c r="BO6339" s="612"/>
      <c r="BY6339" s="669"/>
      <c r="CA6339" s="669"/>
    </row>
    <row r="6340" spans="3:79" s="610" customFormat="1">
      <c r="C6340" s="611"/>
      <c r="D6340" s="612"/>
      <c r="E6340" s="613"/>
      <c r="F6340" s="614"/>
      <c r="J6340" s="612"/>
      <c r="N6340" s="668"/>
      <c r="P6340" s="618"/>
      <c r="Q6340" s="618"/>
      <c r="R6340" s="618"/>
      <c r="S6340" s="618"/>
      <c r="T6340" s="618"/>
      <c r="U6340" s="618"/>
      <c r="V6340" s="618"/>
      <c r="W6340" s="618"/>
      <c r="X6340" s="618"/>
      <c r="Y6340" s="618"/>
      <c r="Z6340" s="618"/>
      <c r="AC6340" s="619"/>
      <c r="AD6340" s="620"/>
      <c r="AJ6340" s="668"/>
      <c r="AO6340" s="612"/>
      <c r="AP6340" s="612"/>
      <c r="AY6340" s="623"/>
      <c r="BD6340" s="611"/>
      <c r="BG6340" s="624"/>
      <c r="BH6340" s="625"/>
      <c r="BI6340" s="672"/>
      <c r="BO6340" s="612"/>
      <c r="BY6340" s="669"/>
      <c r="CA6340" s="669"/>
    </row>
    <row r="6341" spans="3:79" s="610" customFormat="1">
      <c r="C6341" s="611"/>
      <c r="D6341" s="612"/>
      <c r="E6341" s="613"/>
      <c r="F6341" s="614"/>
      <c r="J6341" s="612"/>
      <c r="N6341" s="668"/>
      <c r="P6341" s="618"/>
      <c r="Q6341" s="618"/>
      <c r="R6341" s="618"/>
      <c r="S6341" s="618"/>
      <c r="T6341" s="618"/>
      <c r="U6341" s="618"/>
      <c r="V6341" s="618"/>
      <c r="W6341" s="618"/>
      <c r="X6341" s="618"/>
      <c r="Y6341" s="618"/>
      <c r="Z6341" s="618"/>
      <c r="AC6341" s="619"/>
      <c r="AD6341" s="620"/>
      <c r="AJ6341" s="668"/>
      <c r="AO6341" s="612"/>
      <c r="AP6341" s="612"/>
      <c r="AY6341" s="623"/>
      <c r="BD6341" s="611"/>
      <c r="BG6341" s="624"/>
      <c r="BH6341" s="625"/>
      <c r="BI6341" s="672"/>
      <c r="BO6341" s="612"/>
      <c r="BY6341" s="669"/>
      <c r="CA6341" s="669"/>
    </row>
    <row r="6342" spans="3:79" s="610" customFormat="1">
      <c r="C6342" s="611"/>
      <c r="D6342" s="612"/>
      <c r="E6342" s="613"/>
      <c r="F6342" s="614"/>
      <c r="J6342" s="612"/>
      <c r="N6342" s="668"/>
      <c r="P6342" s="618"/>
      <c r="Q6342" s="618"/>
      <c r="R6342" s="618"/>
      <c r="S6342" s="618"/>
      <c r="T6342" s="618"/>
      <c r="U6342" s="618"/>
      <c r="V6342" s="618"/>
      <c r="W6342" s="618"/>
      <c r="X6342" s="618"/>
      <c r="Y6342" s="618"/>
      <c r="Z6342" s="618"/>
      <c r="AC6342" s="619"/>
      <c r="AD6342" s="620"/>
      <c r="AJ6342" s="668"/>
      <c r="AO6342" s="612"/>
      <c r="AP6342" s="612"/>
      <c r="AY6342" s="623"/>
      <c r="BD6342" s="611"/>
      <c r="BG6342" s="624"/>
      <c r="BH6342" s="625"/>
      <c r="BI6342" s="672"/>
      <c r="BO6342" s="612"/>
      <c r="BY6342" s="669"/>
      <c r="CA6342" s="669"/>
    </row>
    <row r="6343" spans="3:79" s="610" customFormat="1">
      <c r="C6343" s="611"/>
      <c r="D6343" s="612"/>
      <c r="E6343" s="613"/>
      <c r="F6343" s="614"/>
      <c r="J6343" s="612"/>
      <c r="N6343" s="668"/>
      <c r="P6343" s="618"/>
      <c r="Q6343" s="618"/>
      <c r="R6343" s="618"/>
      <c r="S6343" s="618"/>
      <c r="T6343" s="618"/>
      <c r="U6343" s="618"/>
      <c r="V6343" s="618"/>
      <c r="W6343" s="618"/>
      <c r="X6343" s="618"/>
      <c r="Y6343" s="618"/>
      <c r="Z6343" s="618"/>
      <c r="AC6343" s="619"/>
      <c r="AD6343" s="620"/>
      <c r="AJ6343" s="668"/>
      <c r="AO6343" s="612"/>
      <c r="AP6343" s="612"/>
      <c r="AY6343" s="623"/>
      <c r="BD6343" s="611"/>
      <c r="BG6343" s="624"/>
      <c r="BH6343" s="625"/>
      <c r="BI6343" s="672"/>
      <c r="BO6343" s="612"/>
      <c r="BY6343" s="669"/>
      <c r="CA6343" s="669"/>
    </row>
    <row r="6344" spans="3:79" s="610" customFormat="1">
      <c r="C6344" s="611"/>
      <c r="D6344" s="612"/>
      <c r="E6344" s="613"/>
      <c r="F6344" s="614"/>
      <c r="J6344" s="612"/>
      <c r="N6344" s="668"/>
      <c r="P6344" s="618"/>
      <c r="Q6344" s="618"/>
      <c r="R6344" s="618"/>
      <c r="S6344" s="618"/>
      <c r="T6344" s="618"/>
      <c r="U6344" s="618"/>
      <c r="V6344" s="618"/>
      <c r="W6344" s="618"/>
      <c r="X6344" s="618"/>
      <c r="Y6344" s="618"/>
      <c r="Z6344" s="618"/>
      <c r="AC6344" s="619"/>
      <c r="AD6344" s="620"/>
      <c r="AJ6344" s="668"/>
      <c r="AO6344" s="612"/>
      <c r="AP6344" s="612"/>
      <c r="AY6344" s="623"/>
      <c r="BD6344" s="611"/>
      <c r="BG6344" s="624"/>
      <c r="BH6344" s="625"/>
      <c r="BI6344" s="672"/>
      <c r="BO6344" s="612"/>
      <c r="BY6344" s="669"/>
      <c r="CA6344" s="669"/>
    </row>
    <row r="6345" spans="3:79" s="610" customFormat="1">
      <c r="C6345" s="611"/>
      <c r="D6345" s="612"/>
      <c r="E6345" s="613"/>
      <c r="F6345" s="614"/>
      <c r="J6345" s="612"/>
      <c r="N6345" s="668"/>
      <c r="P6345" s="618"/>
      <c r="Q6345" s="618"/>
      <c r="R6345" s="618"/>
      <c r="S6345" s="618"/>
      <c r="T6345" s="618"/>
      <c r="U6345" s="618"/>
      <c r="V6345" s="618"/>
      <c r="W6345" s="618"/>
      <c r="X6345" s="618"/>
      <c r="Y6345" s="618"/>
      <c r="Z6345" s="618"/>
      <c r="AC6345" s="619"/>
      <c r="AD6345" s="620"/>
      <c r="AJ6345" s="668"/>
      <c r="AO6345" s="612"/>
      <c r="AP6345" s="612"/>
      <c r="AY6345" s="623"/>
      <c r="BD6345" s="611"/>
      <c r="BG6345" s="624"/>
      <c r="BH6345" s="625"/>
      <c r="BI6345" s="672"/>
      <c r="BO6345" s="612"/>
      <c r="BY6345" s="669"/>
      <c r="CA6345" s="669"/>
    </row>
    <row r="6346" spans="3:79" s="610" customFormat="1">
      <c r="C6346" s="611"/>
      <c r="D6346" s="612"/>
      <c r="E6346" s="613"/>
      <c r="F6346" s="614"/>
      <c r="J6346" s="612"/>
      <c r="N6346" s="668"/>
      <c r="P6346" s="618"/>
      <c r="Q6346" s="618"/>
      <c r="R6346" s="618"/>
      <c r="S6346" s="618"/>
      <c r="T6346" s="618"/>
      <c r="U6346" s="618"/>
      <c r="V6346" s="618"/>
      <c r="W6346" s="618"/>
      <c r="X6346" s="618"/>
      <c r="Y6346" s="618"/>
      <c r="Z6346" s="618"/>
      <c r="AC6346" s="619"/>
      <c r="AD6346" s="620"/>
      <c r="AJ6346" s="668"/>
      <c r="AO6346" s="612"/>
      <c r="AP6346" s="612"/>
      <c r="AY6346" s="623"/>
      <c r="BD6346" s="611"/>
      <c r="BG6346" s="624"/>
      <c r="BH6346" s="625"/>
      <c r="BI6346" s="672"/>
      <c r="BO6346" s="612"/>
      <c r="BY6346" s="669"/>
      <c r="CA6346" s="669"/>
    </row>
    <row r="6347" spans="3:79" s="610" customFormat="1">
      <c r="C6347" s="611"/>
      <c r="D6347" s="612"/>
      <c r="E6347" s="613"/>
      <c r="F6347" s="614"/>
      <c r="J6347" s="612"/>
      <c r="N6347" s="668"/>
      <c r="P6347" s="618"/>
      <c r="Q6347" s="618"/>
      <c r="R6347" s="618"/>
      <c r="S6347" s="618"/>
      <c r="T6347" s="618"/>
      <c r="U6347" s="618"/>
      <c r="V6347" s="618"/>
      <c r="W6347" s="618"/>
      <c r="X6347" s="618"/>
      <c r="Y6347" s="618"/>
      <c r="Z6347" s="618"/>
      <c r="AC6347" s="619"/>
      <c r="AD6347" s="620"/>
      <c r="AJ6347" s="668"/>
      <c r="AO6347" s="612"/>
      <c r="AP6347" s="612"/>
      <c r="AY6347" s="623"/>
      <c r="BD6347" s="611"/>
      <c r="BG6347" s="624"/>
      <c r="BH6347" s="625"/>
      <c r="BI6347" s="672"/>
      <c r="BO6347" s="612"/>
      <c r="BY6347" s="669"/>
      <c r="CA6347" s="669"/>
    </row>
    <row r="6348" spans="3:79" s="610" customFormat="1">
      <c r="C6348" s="611"/>
      <c r="D6348" s="612"/>
      <c r="E6348" s="613"/>
      <c r="F6348" s="614"/>
      <c r="J6348" s="612"/>
      <c r="N6348" s="668"/>
      <c r="P6348" s="618"/>
      <c r="Q6348" s="618"/>
      <c r="R6348" s="618"/>
      <c r="S6348" s="618"/>
      <c r="T6348" s="618"/>
      <c r="U6348" s="618"/>
      <c r="V6348" s="618"/>
      <c r="W6348" s="618"/>
      <c r="X6348" s="618"/>
      <c r="Y6348" s="618"/>
      <c r="Z6348" s="618"/>
      <c r="AC6348" s="619"/>
      <c r="AD6348" s="620"/>
      <c r="AJ6348" s="668"/>
      <c r="AO6348" s="612"/>
      <c r="AP6348" s="612"/>
      <c r="AY6348" s="623"/>
      <c r="BD6348" s="611"/>
      <c r="BG6348" s="624"/>
      <c r="BH6348" s="625"/>
      <c r="BI6348" s="672"/>
      <c r="BO6348" s="612"/>
      <c r="BY6348" s="669"/>
      <c r="CA6348" s="669"/>
    </row>
    <row r="6349" spans="3:79" s="610" customFormat="1">
      <c r="C6349" s="611"/>
      <c r="D6349" s="612"/>
      <c r="E6349" s="613"/>
      <c r="F6349" s="614"/>
      <c r="J6349" s="612"/>
      <c r="N6349" s="668"/>
      <c r="P6349" s="618"/>
      <c r="Q6349" s="618"/>
      <c r="R6349" s="618"/>
      <c r="S6349" s="618"/>
      <c r="T6349" s="618"/>
      <c r="U6349" s="618"/>
      <c r="V6349" s="618"/>
      <c r="W6349" s="618"/>
      <c r="X6349" s="618"/>
      <c r="Y6349" s="618"/>
      <c r="Z6349" s="618"/>
      <c r="AC6349" s="619"/>
      <c r="AD6349" s="620"/>
      <c r="AJ6349" s="668"/>
      <c r="AO6349" s="612"/>
      <c r="AP6349" s="612"/>
      <c r="AY6349" s="623"/>
      <c r="BD6349" s="611"/>
      <c r="BG6349" s="624"/>
      <c r="BH6349" s="625"/>
      <c r="BI6349" s="672"/>
      <c r="BO6349" s="612"/>
      <c r="BY6349" s="669"/>
      <c r="CA6349" s="669"/>
    </row>
    <row r="6350" spans="3:79" s="610" customFormat="1">
      <c r="C6350" s="611"/>
      <c r="D6350" s="612"/>
      <c r="E6350" s="613"/>
      <c r="F6350" s="614"/>
      <c r="J6350" s="612"/>
      <c r="N6350" s="668"/>
      <c r="P6350" s="618"/>
      <c r="Q6350" s="618"/>
      <c r="R6350" s="618"/>
      <c r="S6350" s="618"/>
      <c r="T6350" s="618"/>
      <c r="U6350" s="618"/>
      <c r="V6350" s="618"/>
      <c r="W6350" s="618"/>
      <c r="X6350" s="618"/>
      <c r="Y6350" s="618"/>
      <c r="Z6350" s="618"/>
      <c r="AC6350" s="619"/>
      <c r="AD6350" s="620"/>
      <c r="AJ6350" s="668"/>
      <c r="AO6350" s="612"/>
      <c r="AP6350" s="612"/>
      <c r="AY6350" s="623"/>
      <c r="BD6350" s="611"/>
      <c r="BG6350" s="624"/>
      <c r="BH6350" s="625"/>
      <c r="BI6350" s="672"/>
      <c r="BO6350" s="612"/>
      <c r="BY6350" s="669"/>
      <c r="CA6350" s="669"/>
    </row>
    <row r="6351" spans="3:79" s="610" customFormat="1">
      <c r="C6351" s="611"/>
      <c r="D6351" s="612"/>
      <c r="E6351" s="613"/>
      <c r="F6351" s="614"/>
      <c r="J6351" s="612"/>
      <c r="N6351" s="668"/>
      <c r="P6351" s="618"/>
      <c r="Q6351" s="618"/>
      <c r="R6351" s="618"/>
      <c r="S6351" s="618"/>
      <c r="T6351" s="618"/>
      <c r="U6351" s="618"/>
      <c r="V6351" s="618"/>
      <c r="W6351" s="618"/>
      <c r="X6351" s="618"/>
      <c r="Y6351" s="618"/>
      <c r="Z6351" s="618"/>
      <c r="AC6351" s="619"/>
      <c r="AD6351" s="620"/>
      <c r="AJ6351" s="668"/>
      <c r="AO6351" s="612"/>
      <c r="AP6351" s="612"/>
      <c r="AY6351" s="623"/>
      <c r="BD6351" s="611"/>
      <c r="BG6351" s="624"/>
      <c r="BH6351" s="625"/>
      <c r="BI6351" s="672"/>
      <c r="BO6351" s="612"/>
      <c r="BY6351" s="669"/>
      <c r="CA6351" s="669"/>
    </row>
    <row r="6352" spans="3:79" s="610" customFormat="1">
      <c r="C6352" s="611"/>
      <c r="D6352" s="612"/>
      <c r="E6352" s="613"/>
      <c r="F6352" s="614"/>
      <c r="J6352" s="612"/>
      <c r="N6352" s="668"/>
      <c r="P6352" s="618"/>
      <c r="Q6352" s="618"/>
      <c r="R6352" s="618"/>
      <c r="S6352" s="618"/>
      <c r="T6352" s="618"/>
      <c r="U6352" s="618"/>
      <c r="V6352" s="618"/>
      <c r="W6352" s="618"/>
      <c r="X6352" s="618"/>
      <c r="Y6352" s="618"/>
      <c r="Z6352" s="618"/>
      <c r="AC6352" s="619"/>
      <c r="AD6352" s="620"/>
      <c r="AJ6352" s="668"/>
      <c r="AO6352" s="612"/>
      <c r="AP6352" s="612"/>
      <c r="AY6352" s="623"/>
      <c r="BD6352" s="611"/>
      <c r="BG6352" s="624"/>
      <c r="BH6352" s="625"/>
      <c r="BI6352" s="672"/>
      <c r="BO6352" s="612"/>
      <c r="BY6352" s="669"/>
      <c r="CA6352" s="669"/>
    </row>
    <row r="6353" spans="3:79" s="610" customFormat="1">
      <c r="C6353" s="611"/>
      <c r="D6353" s="612"/>
      <c r="E6353" s="613"/>
      <c r="F6353" s="614"/>
      <c r="J6353" s="612"/>
      <c r="N6353" s="668"/>
      <c r="P6353" s="618"/>
      <c r="Q6353" s="618"/>
      <c r="R6353" s="618"/>
      <c r="S6353" s="618"/>
      <c r="T6353" s="618"/>
      <c r="U6353" s="618"/>
      <c r="V6353" s="618"/>
      <c r="W6353" s="618"/>
      <c r="X6353" s="618"/>
      <c r="Y6353" s="618"/>
      <c r="Z6353" s="618"/>
      <c r="AC6353" s="619"/>
      <c r="AD6353" s="620"/>
      <c r="AJ6353" s="668"/>
      <c r="AO6353" s="612"/>
      <c r="AP6353" s="612"/>
      <c r="AY6353" s="623"/>
      <c r="BD6353" s="611"/>
      <c r="BG6353" s="624"/>
      <c r="BH6353" s="625"/>
      <c r="BI6353" s="672"/>
      <c r="BO6353" s="612"/>
      <c r="BY6353" s="669"/>
      <c r="CA6353" s="669"/>
    </row>
    <row r="6354" spans="3:79" s="610" customFormat="1">
      <c r="C6354" s="611"/>
      <c r="D6354" s="612"/>
      <c r="E6354" s="613"/>
      <c r="F6354" s="614"/>
      <c r="J6354" s="612"/>
      <c r="N6354" s="668"/>
      <c r="P6354" s="618"/>
      <c r="Q6354" s="618"/>
      <c r="R6354" s="618"/>
      <c r="S6354" s="618"/>
      <c r="T6354" s="618"/>
      <c r="U6354" s="618"/>
      <c r="V6354" s="618"/>
      <c r="W6354" s="618"/>
      <c r="X6354" s="618"/>
      <c r="Y6354" s="618"/>
      <c r="Z6354" s="618"/>
      <c r="AC6354" s="619"/>
      <c r="AD6354" s="620"/>
      <c r="AJ6354" s="668"/>
      <c r="AO6354" s="612"/>
      <c r="AP6354" s="612"/>
      <c r="AY6354" s="623"/>
      <c r="BD6354" s="611"/>
      <c r="BG6354" s="624"/>
      <c r="BH6354" s="625"/>
      <c r="BI6354" s="672"/>
      <c r="BO6354" s="612"/>
      <c r="BY6354" s="669"/>
      <c r="CA6354" s="669"/>
    </row>
    <row r="6355" spans="3:79" s="610" customFormat="1">
      <c r="C6355" s="611"/>
      <c r="D6355" s="612"/>
      <c r="E6355" s="613"/>
      <c r="F6355" s="614"/>
      <c r="J6355" s="612"/>
      <c r="N6355" s="668"/>
      <c r="P6355" s="618"/>
      <c r="Q6355" s="618"/>
      <c r="R6355" s="618"/>
      <c r="S6355" s="618"/>
      <c r="T6355" s="618"/>
      <c r="U6355" s="618"/>
      <c r="V6355" s="618"/>
      <c r="W6355" s="618"/>
      <c r="X6355" s="618"/>
      <c r="Y6355" s="618"/>
      <c r="Z6355" s="618"/>
      <c r="AC6355" s="619"/>
      <c r="AD6355" s="620"/>
      <c r="AJ6355" s="668"/>
      <c r="AO6355" s="612"/>
      <c r="AP6355" s="612"/>
      <c r="AY6355" s="623"/>
      <c r="BD6355" s="611"/>
      <c r="BG6355" s="624"/>
      <c r="BH6355" s="625"/>
      <c r="BI6355" s="672"/>
      <c r="BO6355" s="612"/>
      <c r="BY6355" s="669"/>
      <c r="CA6355" s="669"/>
    </row>
    <row r="6356" spans="3:79" s="610" customFormat="1">
      <c r="C6356" s="611"/>
      <c r="D6356" s="612"/>
      <c r="E6356" s="613"/>
      <c r="F6356" s="614"/>
      <c r="J6356" s="612"/>
      <c r="N6356" s="668"/>
      <c r="P6356" s="618"/>
      <c r="Q6356" s="618"/>
      <c r="R6356" s="618"/>
      <c r="S6356" s="618"/>
      <c r="T6356" s="618"/>
      <c r="U6356" s="618"/>
      <c r="V6356" s="618"/>
      <c r="W6356" s="618"/>
      <c r="X6356" s="618"/>
      <c r="Y6356" s="618"/>
      <c r="Z6356" s="618"/>
      <c r="AC6356" s="619"/>
      <c r="AD6356" s="620"/>
      <c r="AJ6356" s="668"/>
      <c r="AO6356" s="612"/>
      <c r="AP6356" s="612"/>
      <c r="AY6356" s="623"/>
      <c r="BD6356" s="611"/>
      <c r="BG6356" s="624"/>
      <c r="BH6356" s="625"/>
      <c r="BI6356" s="672"/>
      <c r="BO6356" s="612"/>
      <c r="BY6356" s="669"/>
      <c r="CA6356" s="669"/>
    </row>
    <row r="6357" spans="3:79" s="610" customFormat="1">
      <c r="C6357" s="611"/>
      <c r="D6357" s="612"/>
      <c r="E6357" s="613"/>
      <c r="F6357" s="614"/>
      <c r="J6357" s="612"/>
      <c r="N6357" s="668"/>
      <c r="P6357" s="618"/>
      <c r="Q6357" s="618"/>
      <c r="R6357" s="618"/>
      <c r="S6357" s="618"/>
      <c r="T6357" s="618"/>
      <c r="U6357" s="618"/>
      <c r="V6357" s="618"/>
      <c r="W6357" s="618"/>
      <c r="X6357" s="618"/>
      <c r="Y6357" s="618"/>
      <c r="Z6357" s="618"/>
      <c r="AC6357" s="619"/>
      <c r="AD6357" s="620"/>
      <c r="AJ6357" s="668"/>
      <c r="AO6357" s="612"/>
      <c r="AP6357" s="612"/>
      <c r="AY6357" s="623"/>
      <c r="BD6357" s="611"/>
      <c r="BG6357" s="624"/>
      <c r="BH6357" s="625"/>
      <c r="BI6357" s="672"/>
      <c r="BO6357" s="612"/>
      <c r="BY6357" s="669"/>
      <c r="CA6357" s="669"/>
    </row>
    <row r="6358" spans="3:79" s="610" customFormat="1">
      <c r="C6358" s="611"/>
      <c r="D6358" s="612"/>
      <c r="E6358" s="613"/>
      <c r="F6358" s="614"/>
      <c r="J6358" s="612"/>
      <c r="N6358" s="668"/>
      <c r="P6358" s="618"/>
      <c r="Q6358" s="618"/>
      <c r="R6358" s="618"/>
      <c r="S6358" s="618"/>
      <c r="T6358" s="618"/>
      <c r="U6358" s="618"/>
      <c r="V6358" s="618"/>
      <c r="W6358" s="618"/>
      <c r="X6358" s="618"/>
      <c r="Y6358" s="618"/>
      <c r="Z6358" s="618"/>
      <c r="AC6358" s="619"/>
      <c r="AD6358" s="620"/>
      <c r="AJ6358" s="668"/>
      <c r="AO6358" s="612"/>
      <c r="AP6358" s="612"/>
      <c r="AY6358" s="623"/>
      <c r="BD6358" s="611"/>
      <c r="BG6358" s="624"/>
      <c r="BH6358" s="625"/>
      <c r="BI6358" s="672"/>
      <c r="BO6358" s="612"/>
      <c r="BY6358" s="669"/>
      <c r="CA6358" s="669"/>
    </row>
    <row r="6359" spans="3:79" s="610" customFormat="1">
      <c r="C6359" s="611"/>
      <c r="D6359" s="612"/>
      <c r="E6359" s="613"/>
      <c r="F6359" s="614"/>
      <c r="J6359" s="612"/>
      <c r="N6359" s="668"/>
      <c r="P6359" s="618"/>
      <c r="Q6359" s="618"/>
      <c r="R6359" s="618"/>
      <c r="S6359" s="618"/>
      <c r="T6359" s="618"/>
      <c r="U6359" s="618"/>
      <c r="V6359" s="618"/>
      <c r="W6359" s="618"/>
      <c r="X6359" s="618"/>
      <c r="Y6359" s="618"/>
      <c r="Z6359" s="618"/>
      <c r="AC6359" s="619"/>
      <c r="AD6359" s="620"/>
      <c r="AJ6359" s="668"/>
      <c r="AO6359" s="612"/>
      <c r="AP6359" s="612"/>
      <c r="AY6359" s="623"/>
      <c r="BD6359" s="611"/>
      <c r="BG6359" s="624"/>
      <c r="BH6359" s="625"/>
      <c r="BI6359" s="672"/>
      <c r="BO6359" s="612"/>
      <c r="BY6359" s="669"/>
      <c r="CA6359" s="669"/>
    </row>
    <row r="6360" spans="3:79" s="610" customFormat="1">
      <c r="C6360" s="611"/>
      <c r="D6360" s="612"/>
      <c r="E6360" s="613"/>
      <c r="F6360" s="614"/>
      <c r="J6360" s="612"/>
      <c r="N6360" s="668"/>
      <c r="P6360" s="618"/>
      <c r="Q6360" s="618"/>
      <c r="R6360" s="618"/>
      <c r="S6360" s="618"/>
      <c r="T6360" s="618"/>
      <c r="U6360" s="618"/>
      <c r="V6360" s="618"/>
      <c r="W6360" s="618"/>
      <c r="X6360" s="618"/>
      <c r="Y6360" s="618"/>
      <c r="Z6360" s="618"/>
      <c r="AC6360" s="619"/>
      <c r="AD6360" s="620"/>
      <c r="AJ6360" s="668"/>
      <c r="AO6360" s="612"/>
      <c r="AP6360" s="612"/>
      <c r="AY6360" s="623"/>
      <c r="BD6360" s="611"/>
      <c r="BG6360" s="624"/>
      <c r="BH6360" s="625"/>
      <c r="BI6360" s="672"/>
      <c r="BO6360" s="612"/>
      <c r="BY6360" s="669"/>
      <c r="CA6360" s="669"/>
    </row>
    <row r="6361" spans="3:79" s="610" customFormat="1">
      <c r="C6361" s="611"/>
      <c r="D6361" s="612"/>
      <c r="E6361" s="613"/>
      <c r="F6361" s="614"/>
      <c r="J6361" s="612"/>
      <c r="N6361" s="668"/>
      <c r="P6361" s="618"/>
      <c r="Q6361" s="618"/>
      <c r="R6361" s="618"/>
      <c r="S6361" s="618"/>
      <c r="T6361" s="618"/>
      <c r="U6361" s="618"/>
      <c r="V6361" s="618"/>
      <c r="W6361" s="618"/>
      <c r="X6361" s="618"/>
      <c r="Y6361" s="618"/>
      <c r="Z6361" s="618"/>
      <c r="AC6361" s="619"/>
      <c r="AD6361" s="620"/>
      <c r="AJ6361" s="668"/>
      <c r="AO6361" s="612"/>
      <c r="AP6361" s="612"/>
      <c r="AY6361" s="623"/>
      <c r="BD6361" s="611"/>
      <c r="BG6361" s="624"/>
      <c r="BH6361" s="625"/>
      <c r="BI6361" s="672"/>
      <c r="BO6361" s="612"/>
      <c r="BY6361" s="669"/>
      <c r="CA6361" s="669"/>
    </row>
    <row r="6362" spans="3:79" s="610" customFormat="1">
      <c r="C6362" s="611"/>
      <c r="D6362" s="612"/>
      <c r="E6362" s="613"/>
      <c r="F6362" s="614"/>
      <c r="J6362" s="612"/>
      <c r="N6362" s="668"/>
      <c r="P6362" s="618"/>
      <c r="Q6362" s="618"/>
      <c r="R6362" s="618"/>
      <c r="S6362" s="618"/>
      <c r="T6362" s="618"/>
      <c r="U6362" s="618"/>
      <c r="V6362" s="618"/>
      <c r="W6362" s="618"/>
      <c r="X6362" s="618"/>
      <c r="Y6362" s="618"/>
      <c r="Z6362" s="618"/>
      <c r="AC6362" s="619"/>
      <c r="AD6362" s="620"/>
      <c r="AJ6362" s="668"/>
      <c r="AO6362" s="612"/>
      <c r="AP6362" s="612"/>
      <c r="AY6362" s="623"/>
      <c r="BD6362" s="611"/>
      <c r="BG6362" s="624"/>
      <c r="BH6362" s="625"/>
      <c r="BI6362" s="672"/>
      <c r="BO6362" s="612"/>
      <c r="BY6362" s="669"/>
      <c r="CA6362" s="669"/>
    </row>
    <row r="6363" spans="3:79" s="610" customFormat="1">
      <c r="C6363" s="611"/>
      <c r="D6363" s="612"/>
      <c r="E6363" s="613"/>
      <c r="F6363" s="614"/>
      <c r="J6363" s="612"/>
      <c r="N6363" s="668"/>
      <c r="P6363" s="618"/>
      <c r="Q6363" s="618"/>
      <c r="R6363" s="618"/>
      <c r="S6363" s="618"/>
      <c r="T6363" s="618"/>
      <c r="U6363" s="618"/>
      <c r="V6363" s="618"/>
      <c r="W6363" s="618"/>
      <c r="X6363" s="618"/>
      <c r="Y6363" s="618"/>
      <c r="Z6363" s="618"/>
      <c r="AC6363" s="619"/>
      <c r="AD6363" s="620"/>
      <c r="AJ6363" s="668"/>
      <c r="AO6363" s="612"/>
      <c r="AP6363" s="612"/>
      <c r="AY6363" s="623"/>
      <c r="BD6363" s="611"/>
      <c r="BG6363" s="624"/>
      <c r="BH6363" s="625"/>
      <c r="BI6363" s="672"/>
      <c r="BO6363" s="612"/>
      <c r="BY6363" s="669"/>
      <c r="CA6363" s="669"/>
    </row>
    <row r="6364" spans="3:79" s="610" customFormat="1">
      <c r="C6364" s="611"/>
      <c r="D6364" s="612"/>
      <c r="E6364" s="613"/>
      <c r="F6364" s="614"/>
      <c r="J6364" s="612"/>
      <c r="N6364" s="668"/>
      <c r="P6364" s="618"/>
      <c r="Q6364" s="618"/>
      <c r="R6364" s="618"/>
      <c r="S6364" s="618"/>
      <c r="T6364" s="618"/>
      <c r="U6364" s="618"/>
      <c r="V6364" s="618"/>
      <c r="W6364" s="618"/>
      <c r="X6364" s="618"/>
      <c r="Y6364" s="618"/>
      <c r="Z6364" s="618"/>
      <c r="AC6364" s="619"/>
      <c r="AD6364" s="620"/>
      <c r="AJ6364" s="668"/>
      <c r="AO6364" s="612"/>
      <c r="AP6364" s="612"/>
      <c r="AY6364" s="623"/>
      <c r="BD6364" s="611"/>
      <c r="BG6364" s="624"/>
      <c r="BH6364" s="625"/>
      <c r="BI6364" s="672"/>
      <c r="BO6364" s="612"/>
      <c r="BY6364" s="669"/>
      <c r="CA6364" s="669"/>
    </row>
    <row r="6365" spans="3:79" s="610" customFormat="1">
      <c r="C6365" s="611"/>
      <c r="D6365" s="612"/>
      <c r="E6365" s="613"/>
      <c r="F6365" s="614"/>
      <c r="J6365" s="612"/>
      <c r="N6365" s="668"/>
      <c r="P6365" s="618"/>
      <c r="Q6365" s="618"/>
      <c r="R6365" s="618"/>
      <c r="S6365" s="618"/>
      <c r="T6365" s="618"/>
      <c r="U6365" s="618"/>
      <c r="V6365" s="618"/>
      <c r="W6365" s="618"/>
      <c r="X6365" s="618"/>
      <c r="Y6365" s="618"/>
      <c r="Z6365" s="618"/>
      <c r="AC6365" s="619"/>
      <c r="AD6365" s="620"/>
      <c r="AJ6365" s="668"/>
      <c r="AO6365" s="612"/>
      <c r="AP6365" s="612"/>
      <c r="AY6365" s="623"/>
      <c r="BD6365" s="611"/>
      <c r="BG6365" s="624"/>
      <c r="BH6365" s="625"/>
      <c r="BI6365" s="672"/>
      <c r="BO6365" s="612"/>
      <c r="BY6365" s="669"/>
      <c r="CA6365" s="669"/>
    </row>
    <row r="6366" spans="3:79" s="610" customFormat="1">
      <c r="C6366" s="611"/>
      <c r="D6366" s="612"/>
      <c r="E6366" s="613"/>
      <c r="F6366" s="614"/>
      <c r="J6366" s="612"/>
      <c r="N6366" s="668"/>
      <c r="P6366" s="618"/>
      <c r="Q6366" s="618"/>
      <c r="R6366" s="618"/>
      <c r="S6366" s="618"/>
      <c r="T6366" s="618"/>
      <c r="U6366" s="618"/>
      <c r="V6366" s="618"/>
      <c r="W6366" s="618"/>
      <c r="X6366" s="618"/>
      <c r="Y6366" s="618"/>
      <c r="Z6366" s="618"/>
      <c r="AC6366" s="619"/>
      <c r="AD6366" s="620"/>
      <c r="AJ6366" s="668"/>
      <c r="AO6366" s="612"/>
      <c r="AP6366" s="612"/>
      <c r="AY6366" s="623"/>
      <c r="BD6366" s="611"/>
      <c r="BG6366" s="624"/>
      <c r="BH6366" s="625"/>
      <c r="BI6366" s="672"/>
      <c r="BO6366" s="612"/>
      <c r="BY6366" s="669"/>
      <c r="CA6366" s="669"/>
    </row>
    <row r="6367" spans="3:79" s="610" customFormat="1">
      <c r="C6367" s="611"/>
      <c r="D6367" s="612"/>
      <c r="E6367" s="613"/>
      <c r="F6367" s="614"/>
      <c r="J6367" s="612"/>
      <c r="N6367" s="668"/>
      <c r="P6367" s="618"/>
      <c r="Q6367" s="618"/>
      <c r="R6367" s="618"/>
      <c r="S6367" s="618"/>
      <c r="T6367" s="618"/>
      <c r="U6367" s="618"/>
      <c r="V6367" s="618"/>
      <c r="W6367" s="618"/>
      <c r="X6367" s="618"/>
      <c r="Y6367" s="618"/>
      <c r="Z6367" s="618"/>
      <c r="AC6367" s="619"/>
      <c r="AD6367" s="620"/>
      <c r="AJ6367" s="668"/>
      <c r="AO6367" s="612"/>
      <c r="AP6367" s="612"/>
      <c r="AY6367" s="623"/>
      <c r="BD6367" s="611"/>
      <c r="BG6367" s="624"/>
      <c r="BH6367" s="625"/>
      <c r="BI6367" s="672"/>
      <c r="BO6367" s="612"/>
      <c r="BY6367" s="669"/>
      <c r="CA6367" s="669"/>
    </row>
    <row r="6368" spans="3:79" s="610" customFormat="1">
      <c r="C6368" s="611"/>
      <c r="D6368" s="612"/>
      <c r="E6368" s="613"/>
      <c r="F6368" s="614"/>
      <c r="J6368" s="612"/>
      <c r="N6368" s="668"/>
      <c r="P6368" s="618"/>
      <c r="Q6368" s="618"/>
      <c r="R6368" s="618"/>
      <c r="S6368" s="618"/>
      <c r="T6368" s="618"/>
      <c r="U6368" s="618"/>
      <c r="V6368" s="618"/>
      <c r="W6368" s="618"/>
      <c r="X6368" s="618"/>
      <c r="Y6368" s="618"/>
      <c r="Z6368" s="618"/>
      <c r="AC6368" s="619"/>
      <c r="AD6368" s="620"/>
      <c r="AJ6368" s="668"/>
      <c r="AO6368" s="612"/>
      <c r="AP6368" s="612"/>
      <c r="AY6368" s="623"/>
      <c r="BD6368" s="611"/>
      <c r="BG6368" s="624"/>
      <c r="BH6368" s="625"/>
      <c r="BI6368" s="672"/>
      <c r="BO6368" s="612"/>
      <c r="BY6368" s="669"/>
      <c r="CA6368" s="669"/>
    </row>
    <row r="6369" spans="3:79" s="610" customFormat="1">
      <c r="C6369" s="611"/>
      <c r="D6369" s="612"/>
      <c r="E6369" s="613"/>
      <c r="F6369" s="614"/>
      <c r="J6369" s="612"/>
      <c r="N6369" s="668"/>
      <c r="P6369" s="618"/>
      <c r="Q6369" s="618"/>
      <c r="R6369" s="618"/>
      <c r="S6369" s="618"/>
      <c r="T6369" s="618"/>
      <c r="U6369" s="618"/>
      <c r="V6369" s="618"/>
      <c r="W6369" s="618"/>
      <c r="X6369" s="618"/>
      <c r="Y6369" s="618"/>
      <c r="Z6369" s="618"/>
      <c r="AC6369" s="619"/>
      <c r="AD6369" s="620"/>
      <c r="AJ6369" s="668"/>
      <c r="AO6369" s="612"/>
      <c r="AP6369" s="612"/>
      <c r="AY6369" s="623"/>
      <c r="BD6369" s="611"/>
      <c r="BG6369" s="624"/>
      <c r="BH6369" s="625"/>
      <c r="BI6369" s="672"/>
      <c r="BO6369" s="612"/>
      <c r="BY6369" s="669"/>
      <c r="CA6369" s="669"/>
    </row>
    <row r="6370" spans="3:79" s="610" customFormat="1">
      <c r="C6370" s="611"/>
      <c r="D6370" s="612"/>
      <c r="E6370" s="613"/>
      <c r="F6370" s="614"/>
      <c r="J6370" s="612"/>
      <c r="N6370" s="668"/>
      <c r="P6370" s="618"/>
      <c r="Q6370" s="618"/>
      <c r="R6370" s="618"/>
      <c r="S6370" s="618"/>
      <c r="T6370" s="618"/>
      <c r="U6370" s="618"/>
      <c r="V6370" s="618"/>
      <c r="W6370" s="618"/>
      <c r="X6370" s="618"/>
      <c r="Y6370" s="618"/>
      <c r="Z6370" s="618"/>
      <c r="AC6370" s="619"/>
      <c r="AD6370" s="620"/>
      <c r="AJ6370" s="668"/>
      <c r="AO6370" s="612"/>
      <c r="AP6370" s="612"/>
      <c r="AY6370" s="623"/>
      <c r="BD6370" s="611"/>
      <c r="BG6370" s="624"/>
      <c r="BH6370" s="625"/>
      <c r="BI6370" s="672"/>
      <c r="BO6370" s="612"/>
      <c r="BY6370" s="669"/>
      <c r="CA6370" s="669"/>
    </row>
    <row r="6371" spans="3:79" s="610" customFormat="1">
      <c r="C6371" s="611"/>
      <c r="D6371" s="612"/>
      <c r="E6371" s="613"/>
      <c r="F6371" s="614"/>
      <c r="J6371" s="612"/>
      <c r="N6371" s="668"/>
      <c r="P6371" s="618"/>
      <c r="Q6371" s="618"/>
      <c r="R6371" s="618"/>
      <c r="S6371" s="618"/>
      <c r="T6371" s="618"/>
      <c r="U6371" s="618"/>
      <c r="V6371" s="618"/>
      <c r="W6371" s="618"/>
      <c r="X6371" s="618"/>
      <c r="Y6371" s="618"/>
      <c r="Z6371" s="618"/>
      <c r="AC6371" s="619"/>
      <c r="AD6371" s="620"/>
      <c r="AJ6371" s="668"/>
      <c r="AO6371" s="612"/>
      <c r="AP6371" s="612"/>
      <c r="AY6371" s="623"/>
      <c r="BD6371" s="611"/>
      <c r="BG6371" s="624"/>
      <c r="BH6371" s="625"/>
      <c r="BI6371" s="672"/>
      <c r="BO6371" s="612"/>
      <c r="BY6371" s="669"/>
      <c r="CA6371" s="669"/>
    </row>
    <row r="6372" spans="3:79" s="610" customFormat="1">
      <c r="C6372" s="611"/>
      <c r="D6372" s="612"/>
      <c r="E6372" s="613"/>
      <c r="F6372" s="614"/>
      <c r="J6372" s="612"/>
      <c r="N6372" s="668"/>
      <c r="P6372" s="618"/>
      <c r="Q6372" s="618"/>
      <c r="R6372" s="618"/>
      <c r="S6372" s="618"/>
      <c r="T6372" s="618"/>
      <c r="U6372" s="618"/>
      <c r="V6372" s="618"/>
      <c r="W6372" s="618"/>
      <c r="X6372" s="618"/>
      <c r="Y6372" s="618"/>
      <c r="Z6372" s="618"/>
      <c r="AC6372" s="619"/>
      <c r="AD6372" s="620"/>
      <c r="AJ6372" s="668"/>
      <c r="AO6372" s="612"/>
      <c r="AP6372" s="612"/>
      <c r="AY6372" s="623"/>
      <c r="BD6372" s="611"/>
      <c r="BG6372" s="624"/>
      <c r="BH6372" s="625"/>
      <c r="BI6372" s="672"/>
      <c r="BO6372" s="612"/>
      <c r="BY6372" s="669"/>
      <c r="CA6372" s="669"/>
    </row>
    <row r="6373" spans="3:79" s="610" customFormat="1">
      <c r="C6373" s="611"/>
      <c r="D6373" s="612"/>
      <c r="E6373" s="613"/>
      <c r="F6373" s="614"/>
      <c r="J6373" s="612"/>
      <c r="N6373" s="668"/>
      <c r="P6373" s="618"/>
      <c r="Q6373" s="618"/>
      <c r="R6373" s="618"/>
      <c r="S6373" s="618"/>
      <c r="T6373" s="618"/>
      <c r="U6373" s="618"/>
      <c r="V6373" s="618"/>
      <c r="W6373" s="618"/>
      <c r="X6373" s="618"/>
      <c r="Y6373" s="618"/>
      <c r="Z6373" s="618"/>
      <c r="AC6373" s="619"/>
      <c r="AD6373" s="620"/>
      <c r="AJ6373" s="668"/>
      <c r="AO6373" s="612"/>
      <c r="AP6373" s="612"/>
      <c r="AY6373" s="623"/>
      <c r="BD6373" s="611"/>
      <c r="BG6373" s="624"/>
      <c r="BH6373" s="625"/>
      <c r="BI6373" s="672"/>
      <c r="BO6373" s="612"/>
      <c r="BY6373" s="669"/>
      <c r="CA6373" s="669"/>
    </row>
    <row r="6374" spans="3:79" s="610" customFormat="1">
      <c r="C6374" s="611"/>
      <c r="D6374" s="612"/>
      <c r="E6374" s="613"/>
      <c r="F6374" s="614"/>
      <c r="J6374" s="612"/>
      <c r="N6374" s="668"/>
      <c r="P6374" s="618"/>
      <c r="Q6374" s="618"/>
      <c r="R6374" s="618"/>
      <c r="S6374" s="618"/>
      <c r="T6374" s="618"/>
      <c r="U6374" s="618"/>
      <c r="V6374" s="618"/>
      <c r="W6374" s="618"/>
      <c r="X6374" s="618"/>
      <c r="Y6374" s="618"/>
      <c r="Z6374" s="618"/>
      <c r="AC6374" s="619"/>
      <c r="AD6374" s="620"/>
      <c r="AJ6374" s="668"/>
      <c r="AO6374" s="612"/>
      <c r="AP6374" s="612"/>
      <c r="AY6374" s="623"/>
      <c r="BD6374" s="611"/>
      <c r="BG6374" s="624"/>
      <c r="BH6374" s="625"/>
      <c r="BI6374" s="672"/>
      <c r="BO6374" s="612"/>
      <c r="BY6374" s="669"/>
      <c r="CA6374" s="669"/>
    </row>
    <row r="6375" spans="3:79" s="610" customFormat="1">
      <c r="C6375" s="611"/>
      <c r="D6375" s="612"/>
      <c r="E6375" s="613"/>
      <c r="F6375" s="614"/>
      <c r="J6375" s="612"/>
      <c r="N6375" s="668"/>
      <c r="P6375" s="618"/>
      <c r="Q6375" s="618"/>
      <c r="R6375" s="618"/>
      <c r="S6375" s="618"/>
      <c r="T6375" s="618"/>
      <c r="U6375" s="618"/>
      <c r="V6375" s="618"/>
      <c r="W6375" s="618"/>
      <c r="X6375" s="618"/>
      <c r="Y6375" s="618"/>
      <c r="Z6375" s="618"/>
      <c r="AC6375" s="619"/>
      <c r="AD6375" s="620"/>
      <c r="AJ6375" s="668"/>
      <c r="AO6375" s="612"/>
      <c r="AP6375" s="612"/>
      <c r="AY6375" s="623"/>
      <c r="BD6375" s="611"/>
      <c r="BG6375" s="624"/>
      <c r="BH6375" s="625"/>
      <c r="BI6375" s="672"/>
      <c r="BO6375" s="612"/>
      <c r="BY6375" s="669"/>
      <c r="CA6375" s="669"/>
    </row>
    <row r="6376" spans="3:79" s="610" customFormat="1">
      <c r="C6376" s="611"/>
      <c r="D6376" s="612"/>
      <c r="E6376" s="613"/>
      <c r="F6376" s="614"/>
      <c r="J6376" s="612"/>
      <c r="N6376" s="668"/>
      <c r="P6376" s="618"/>
      <c r="Q6376" s="618"/>
      <c r="R6376" s="618"/>
      <c r="S6376" s="618"/>
      <c r="T6376" s="618"/>
      <c r="U6376" s="618"/>
      <c r="V6376" s="618"/>
      <c r="W6376" s="618"/>
      <c r="X6376" s="618"/>
      <c r="Y6376" s="618"/>
      <c r="Z6376" s="618"/>
      <c r="AC6376" s="619"/>
      <c r="AD6376" s="620"/>
      <c r="AJ6376" s="668"/>
      <c r="AO6376" s="612"/>
      <c r="AP6376" s="612"/>
      <c r="AY6376" s="623"/>
      <c r="BD6376" s="611"/>
      <c r="BG6376" s="624"/>
      <c r="BH6376" s="625"/>
      <c r="BI6376" s="672"/>
      <c r="BO6376" s="612"/>
      <c r="BY6376" s="669"/>
      <c r="CA6376" s="669"/>
    </row>
    <row r="6377" spans="3:79" s="610" customFormat="1">
      <c r="C6377" s="611"/>
      <c r="D6377" s="612"/>
      <c r="E6377" s="613"/>
      <c r="F6377" s="614"/>
      <c r="J6377" s="612"/>
      <c r="N6377" s="668"/>
      <c r="P6377" s="618"/>
      <c r="Q6377" s="618"/>
      <c r="R6377" s="618"/>
      <c r="S6377" s="618"/>
      <c r="T6377" s="618"/>
      <c r="U6377" s="618"/>
      <c r="V6377" s="618"/>
      <c r="W6377" s="618"/>
      <c r="X6377" s="618"/>
      <c r="Y6377" s="618"/>
      <c r="Z6377" s="618"/>
      <c r="AC6377" s="619"/>
      <c r="AD6377" s="620"/>
      <c r="AJ6377" s="668"/>
      <c r="AO6377" s="612"/>
      <c r="AP6377" s="612"/>
      <c r="AY6377" s="623"/>
      <c r="BD6377" s="611"/>
      <c r="BG6377" s="624"/>
      <c r="BH6377" s="625"/>
      <c r="BI6377" s="672"/>
      <c r="BO6377" s="612"/>
      <c r="BY6377" s="669"/>
      <c r="CA6377" s="669"/>
    </row>
    <row r="6378" spans="3:79" s="610" customFormat="1">
      <c r="C6378" s="611"/>
      <c r="D6378" s="612"/>
      <c r="E6378" s="613"/>
      <c r="F6378" s="614"/>
      <c r="J6378" s="612"/>
      <c r="N6378" s="668"/>
      <c r="P6378" s="618"/>
      <c r="Q6378" s="618"/>
      <c r="R6378" s="618"/>
      <c r="S6378" s="618"/>
      <c r="T6378" s="618"/>
      <c r="U6378" s="618"/>
      <c r="V6378" s="618"/>
      <c r="W6378" s="618"/>
      <c r="X6378" s="618"/>
      <c r="Y6378" s="618"/>
      <c r="Z6378" s="618"/>
      <c r="AC6378" s="619"/>
      <c r="AD6378" s="620"/>
      <c r="AJ6378" s="668"/>
      <c r="AO6378" s="612"/>
      <c r="AP6378" s="612"/>
      <c r="AY6378" s="623"/>
      <c r="BD6378" s="611"/>
      <c r="BG6378" s="624"/>
      <c r="BH6378" s="625"/>
      <c r="BI6378" s="672"/>
      <c r="BO6378" s="612"/>
      <c r="BY6378" s="669"/>
      <c r="CA6378" s="669"/>
    </row>
    <row r="6379" spans="3:79" s="610" customFormat="1">
      <c r="C6379" s="611"/>
      <c r="D6379" s="612"/>
      <c r="E6379" s="613"/>
      <c r="F6379" s="614"/>
      <c r="J6379" s="612"/>
      <c r="N6379" s="668"/>
      <c r="P6379" s="618"/>
      <c r="Q6379" s="618"/>
      <c r="R6379" s="618"/>
      <c r="S6379" s="618"/>
      <c r="T6379" s="618"/>
      <c r="U6379" s="618"/>
      <c r="V6379" s="618"/>
      <c r="W6379" s="618"/>
      <c r="X6379" s="618"/>
      <c r="Y6379" s="618"/>
      <c r="Z6379" s="618"/>
      <c r="AC6379" s="619"/>
      <c r="AD6379" s="620"/>
      <c r="AJ6379" s="668"/>
      <c r="AO6379" s="612"/>
      <c r="AP6379" s="612"/>
      <c r="AY6379" s="623"/>
      <c r="BD6379" s="611"/>
      <c r="BG6379" s="624"/>
      <c r="BH6379" s="625"/>
      <c r="BI6379" s="672"/>
      <c r="BO6379" s="612"/>
      <c r="BY6379" s="669"/>
      <c r="CA6379" s="669"/>
    </row>
    <row r="6380" spans="3:79" s="610" customFormat="1">
      <c r="C6380" s="611"/>
      <c r="D6380" s="612"/>
      <c r="E6380" s="613"/>
      <c r="F6380" s="614"/>
      <c r="J6380" s="612"/>
      <c r="N6380" s="668"/>
      <c r="P6380" s="618"/>
      <c r="Q6380" s="618"/>
      <c r="R6380" s="618"/>
      <c r="S6380" s="618"/>
      <c r="T6380" s="618"/>
      <c r="U6380" s="618"/>
      <c r="V6380" s="618"/>
      <c r="W6380" s="618"/>
      <c r="X6380" s="618"/>
      <c r="Y6380" s="618"/>
      <c r="Z6380" s="618"/>
      <c r="AC6380" s="619"/>
      <c r="AD6380" s="620"/>
      <c r="AJ6380" s="668"/>
      <c r="AO6380" s="612"/>
      <c r="AP6380" s="612"/>
      <c r="AY6380" s="623"/>
      <c r="BD6380" s="611"/>
      <c r="BG6380" s="624"/>
      <c r="BH6380" s="625"/>
      <c r="BI6380" s="672"/>
      <c r="BO6380" s="612"/>
      <c r="BY6380" s="669"/>
      <c r="CA6380" s="669"/>
    </row>
    <row r="6381" spans="3:79" s="610" customFormat="1">
      <c r="C6381" s="611"/>
      <c r="D6381" s="612"/>
      <c r="E6381" s="613"/>
      <c r="F6381" s="614"/>
      <c r="J6381" s="612"/>
      <c r="N6381" s="668"/>
      <c r="P6381" s="618"/>
      <c r="Q6381" s="618"/>
      <c r="R6381" s="618"/>
      <c r="S6381" s="618"/>
      <c r="T6381" s="618"/>
      <c r="U6381" s="618"/>
      <c r="V6381" s="618"/>
      <c r="W6381" s="618"/>
      <c r="X6381" s="618"/>
      <c r="Y6381" s="618"/>
      <c r="Z6381" s="618"/>
      <c r="AC6381" s="619"/>
      <c r="AD6381" s="620"/>
      <c r="AJ6381" s="668"/>
      <c r="AO6381" s="612"/>
      <c r="AP6381" s="612"/>
      <c r="AY6381" s="623"/>
      <c r="BD6381" s="611"/>
      <c r="BG6381" s="624"/>
      <c r="BH6381" s="625"/>
      <c r="BI6381" s="672"/>
      <c r="BO6381" s="612"/>
      <c r="BY6381" s="669"/>
      <c r="CA6381" s="669"/>
    </row>
    <row r="6382" spans="3:79" s="610" customFormat="1">
      <c r="C6382" s="611"/>
      <c r="D6382" s="612"/>
      <c r="E6382" s="613"/>
      <c r="F6382" s="614"/>
      <c r="J6382" s="612"/>
      <c r="N6382" s="668"/>
      <c r="P6382" s="618"/>
      <c r="Q6382" s="618"/>
      <c r="R6382" s="618"/>
      <c r="S6382" s="618"/>
      <c r="T6382" s="618"/>
      <c r="U6382" s="618"/>
      <c r="V6382" s="618"/>
      <c r="W6382" s="618"/>
      <c r="X6382" s="618"/>
      <c r="Y6382" s="618"/>
      <c r="Z6382" s="618"/>
      <c r="AC6382" s="619"/>
      <c r="AD6382" s="620"/>
      <c r="AJ6382" s="668"/>
      <c r="AO6382" s="612"/>
      <c r="AP6382" s="612"/>
      <c r="AY6382" s="623"/>
      <c r="BD6382" s="611"/>
      <c r="BG6382" s="624"/>
      <c r="BH6382" s="625"/>
      <c r="BI6382" s="672"/>
      <c r="BO6382" s="612"/>
      <c r="BY6382" s="669"/>
      <c r="CA6382" s="669"/>
    </row>
    <row r="6383" spans="3:79" s="610" customFormat="1">
      <c r="C6383" s="611"/>
      <c r="D6383" s="612"/>
      <c r="E6383" s="613"/>
      <c r="F6383" s="614"/>
      <c r="J6383" s="612"/>
      <c r="N6383" s="668"/>
      <c r="P6383" s="618"/>
      <c r="Q6383" s="618"/>
      <c r="R6383" s="618"/>
      <c r="S6383" s="618"/>
      <c r="T6383" s="618"/>
      <c r="U6383" s="618"/>
      <c r="V6383" s="618"/>
      <c r="W6383" s="618"/>
      <c r="X6383" s="618"/>
      <c r="Y6383" s="618"/>
      <c r="Z6383" s="618"/>
      <c r="AC6383" s="619"/>
      <c r="AD6383" s="620"/>
      <c r="AJ6383" s="668"/>
      <c r="AO6383" s="612"/>
      <c r="AP6383" s="612"/>
      <c r="AY6383" s="623"/>
      <c r="BD6383" s="611"/>
      <c r="BG6383" s="624"/>
      <c r="BH6383" s="625"/>
      <c r="BI6383" s="672"/>
      <c r="BO6383" s="612"/>
      <c r="BY6383" s="669"/>
      <c r="CA6383" s="669"/>
    </row>
    <row r="6384" spans="3:79" s="610" customFormat="1">
      <c r="C6384" s="611"/>
      <c r="D6384" s="612"/>
      <c r="E6384" s="613"/>
      <c r="F6384" s="614"/>
      <c r="J6384" s="612"/>
      <c r="N6384" s="668"/>
      <c r="P6384" s="618"/>
      <c r="Q6384" s="618"/>
      <c r="R6384" s="618"/>
      <c r="S6384" s="618"/>
      <c r="T6384" s="618"/>
      <c r="U6384" s="618"/>
      <c r="V6384" s="618"/>
      <c r="W6384" s="618"/>
      <c r="X6384" s="618"/>
      <c r="Y6384" s="618"/>
      <c r="Z6384" s="618"/>
      <c r="AC6384" s="619"/>
      <c r="AD6384" s="620"/>
      <c r="AJ6384" s="668"/>
      <c r="AO6384" s="612"/>
      <c r="AP6384" s="612"/>
      <c r="AY6384" s="623"/>
      <c r="BD6384" s="611"/>
      <c r="BG6384" s="624"/>
      <c r="BH6384" s="625"/>
      <c r="BI6384" s="672"/>
      <c r="BO6384" s="612"/>
      <c r="BY6384" s="669"/>
      <c r="CA6384" s="669"/>
    </row>
    <row r="6385" spans="3:79" s="610" customFormat="1">
      <c r="C6385" s="611"/>
      <c r="D6385" s="612"/>
      <c r="E6385" s="613"/>
      <c r="F6385" s="614"/>
      <c r="J6385" s="612"/>
      <c r="N6385" s="668"/>
      <c r="P6385" s="618"/>
      <c r="Q6385" s="618"/>
      <c r="R6385" s="618"/>
      <c r="S6385" s="618"/>
      <c r="T6385" s="618"/>
      <c r="U6385" s="618"/>
      <c r="V6385" s="618"/>
      <c r="W6385" s="618"/>
      <c r="X6385" s="618"/>
      <c r="Y6385" s="618"/>
      <c r="Z6385" s="618"/>
      <c r="AC6385" s="619"/>
      <c r="AD6385" s="620"/>
      <c r="AJ6385" s="668"/>
      <c r="AO6385" s="612"/>
      <c r="AP6385" s="612"/>
      <c r="AY6385" s="623"/>
      <c r="BD6385" s="611"/>
      <c r="BG6385" s="624"/>
      <c r="BH6385" s="625"/>
      <c r="BI6385" s="672"/>
      <c r="BO6385" s="612"/>
      <c r="BY6385" s="669"/>
      <c r="CA6385" s="669"/>
    </row>
    <row r="6386" spans="3:79" s="610" customFormat="1">
      <c r="C6386" s="611"/>
      <c r="D6386" s="612"/>
      <c r="E6386" s="613"/>
      <c r="F6386" s="614"/>
      <c r="J6386" s="612"/>
      <c r="N6386" s="668"/>
      <c r="P6386" s="618"/>
      <c r="Q6386" s="618"/>
      <c r="R6386" s="618"/>
      <c r="S6386" s="618"/>
      <c r="T6386" s="618"/>
      <c r="U6386" s="618"/>
      <c r="V6386" s="618"/>
      <c r="W6386" s="618"/>
      <c r="X6386" s="618"/>
      <c r="Y6386" s="618"/>
      <c r="Z6386" s="618"/>
      <c r="AC6386" s="619"/>
      <c r="AD6386" s="620"/>
      <c r="AJ6386" s="668"/>
      <c r="AO6386" s="612"/>
      <c r="AP6386" s="612"/>
      <c r="AY6386" s="623"/>
      <c r="BD6386" s="611"/>
      <c r="BG6386" s="624"/>
      <c r="BH6386" s="625"/>
      <c r="BI6386" s="672"/>
      <c r="BO6386" s="612"/>
      <c r="BY6386" s="669"/>
      <c r="CA6386" s="669"/>
    </row>
    <row r="6387" spans="3:79" s="610" customFormat="1">
      <c r="C6387" s="611"/>
      <c r="D6387" s="612"/>
      <c r="E6387" s="613"/>
      <c r="F6387" s="614"/>
      <c r="J6387" s="612"/>
      <c r="N6387" s="668"/>
      <c r="P6387" s="618"/>
      <c r="Q6387" s="618"/>
      <c r="R6387" s="618"/>
      <c r="S6387" s="618"/>
      <c r="T6387" s="618"/>
      <c r="U6387" s="618"/>
      <c r="V6387" s="618"/>
      <c r="W6387" s="618"/>
      <c r="X6387" s="618"/>
      <c r="Y6387" s="618"/>
      <c r="Z6387" s="618"/>
      <c r="AC6387" s="619"/>
      <c r="AD6387" s="620"/>
      <c r="AJ6387" s="668"/>
      <c r="AO6387" s="612"/>
      <c r="AP6387" s="612"/>
      <c r="AY6387" s="623"/>
      <c r="BD6387" s="611"/>
      <c r="BG6387" s="624"/>
      <c r="BH6387" s="625"/>
      <c r="BI6387" s="672"/>
      <c r="BO6387" s="612"/>
      <c r="BY6387" s="669"/>
      <c r="CA6387" s="669"/>
    </row>
    <row r="6388" spans="3:79" s="610" customFormat="1">
      <c r="C6388" s="611"/>
      <c r="D6388" s="612"/>
      <c r="E6388" s="613"/>
      <c r="F6388" s="614"/>
      <c r="J6388" s="612"/>
      <c r="N6388" s="668"/>
      <c r="P6388" s="618"/>
      <c r="Q6388" s="618"/>
      <c r="R6388" s="618"/>
      <c r="S6388" s="618"/>
      <c r="T6388" s="618"/>
      <c r="U6388" s="618"/>
      <c r="V6388" s="618"/>
      <c r="W6388" s="618"/>
      <c r="X6388" s="618"/>
      <c r="Y6388" s="618"/>
      <c r="Z6388" s="618"/>
      <c r="AC6388" s="619"/>
      <c r="AD6388" s="620"/>
      <c r="AJ6388" s="668"/>
      <c r="AO6388" s="612"/>
      <c r="AP6388" s="612"/>
      <c r="AY6388" s="623"/>
      <c r="BD6388" s="611"/>
      <c r="BG6388" s="624"/>
      <c r="BH6388" s="625"/>
      <c r="BI6388" s="672"/>
      <c r="BO6388" s="612"/>
      <c r="BY6388" s="669"/>
      <c r="CA6388" s="669"/>
    </row>
    <row r="6389" spans="3:79" s="610" customFormat="1">
      <c r="C6389" s="611"/>
      <c r="D6389" s="612"/>
      <c r="E6389" s="613"/>
      <c r="F6389" s="614"/>
      <c r="J6389" s="612"/>
      <c r="N6389" s="668"/>
      <c r="P6389" s="618"/>
      <c r="Q6389" s="618"/>
      <c r="R6389" s="618"/>
      <c r="S6389" s="618"/>
      <c r="T6389" s="618"/>
      <c r="U6389" s="618"/>
      <c r="V6389" s="618"/>
      <c r="W6389" s="618"/>
      <c r="X6389" s="618"/>
      <c r="Y6389" s="618"/>
      <c r="Z6389" s="618"/>
      <c r="AC6389" s="619"/>
      <c r="AD6389" s="620"/>
      <c r="AJ6389" s="668"/>
      <c r="AO6389" s="612"/>
      <c r="AP6389" s="612"/>
      <c r="AY6389" s="623"/>
      <c r="BD6389" s="611"/>
      <c r="BG6389" s="624"/>
      <c r="BH6389" s="625"/>
      <c r="BI6389" s="672"/>
      <c r="BO6389" s="612"/>
      <c r="BY6389" s="669"/>
      <c r="CA6389" s="669"/>
    </row>
    <row r="6390" spans="3:79" s="610" customFormat="1">
      <c r="C6390" s="611"/>
      <c r="D6390" s="612"/>
      <c r="E6390" s="613"/>
      <c r="F6390" s="614"/>
      <c r="J6390" s="612"/>
      <c r="N6390" s="668"/>
      <c r="P6390" s="618"/>
      <c r="Q6390" s="618"/>
      <c r="R6390" s="618"/>
      <c r="S6390" s="618"/>
      <c r="T6390" s="618"/>
      <c r="U6390" s="618"/>
      <c r="V6390" s="618"/>
      <c r="W6390" s="618"/>
      <c r="X6390" s="618"/>
      <c r="Y6390" s="618"/>
      <c r="Z6390" s="618"/>
      <c r="AC6390" s="619"/>
      <c r="AD6390" s="620"/>
      <c r="AJ6390" s="668"/>
      <c r="AO6390" s="612"/>
      <c r="AP6390" s="612"/>
      <c r="AY6390" s="623"/>
      <c r="BD6390" s="611"/>
      <c r="BG6390" s="624"/>
      <c r="BH6390" s="625"/>
      <c r="BI6390" s="672"/>
      <c r="BO6390" s="612"/>
      <c r="BY6390" s="669"/>
      <c r="CA6390" s="669"/>
    </row>
    <row r="6391" spans="3:79" s="610" customFormat="1">
      <c r="C6391" s="611"/>
      <c r="D6391" s="612"/>
      <c r="E6391" s="613"/>
      <c r="F6391" s="614"/>
      <c r="J6391" s="612"/>
      <c r="N6391" s="668"/>
      <c r="P6391" s="618"/>
      <c r="Q6391" s="618"/>
      <c r="R6391" s="618"/>
      <c r="S6391" s="618"/>
      <c r="T6391" s="618"/>
      <c r="U6391" s="618"/>
      <c r="V6391" s="618"/>
      <c r="W6391" s="618"/>
      <c r="X6391" s="618"/>
      <c r="Y6391" s="618"/>
      <c r="Z6391" s="618"/>
      <c r="AC6391" s="619"/>
      <c r="AD6391" s="620"/>
      <c r="AJ6391" s="668"/>
      <c r="AO6391" s="612"/>
      <c r="AP6391" s="612"/>
      <c r="AY6391" s="623"/>
      <c r="BD6391" s="611"/>
      <c r="BG6391" s="624"/>
      <c r="BH6391" s="625"/>
      <c r="BI6391" s="672"/>
      <c r="BO6391" s="612"/>
      <c r="BY6391" s="669"/>
      <c r="CA6391" s="669"/>
    </row>
    <row r="6392" spans="3:79" s="610" customFormat="1">
      <c r="C6392" s="611"/>
      <c r="D6392" s="612"/>
      <c r="E6392" s="613"/>
      <c r="F6392" s="614"/>
      <c r="J6392" s="612"/>
      <c r="N6392" s="668"/>
      <c r="P6392" s="618"/>
      <c r="Q6392" s="618"/>
      <c r="R6392" s="618"/>
      <c r="S6392" s="618"/>
      <c r="T6392" s="618"/>
      <c r="U6392" s="618"/>
      <c r="V6392" s="618"/>
      <c r="W6392" s="618"/>
      <c r="X6392" s="618"/>
      <c r="Y6392" s="618"/>
      <c r="Z6392" s="618"/>
      <c r="AC6392" s="619"/>
      <c r="AD6392" s="620"/>
      <c r="AJ6392" s="668"/>
      <c r="AO6392" s="612"/>
      <c r="AP6392" s="612"/>
      <c r="AY6392" s="623"/>
      <c r="BD6392" s="611"/>
      <c r="BG6392" s="624"/>
      <c r="BH6392" s="625"/>
      <c r="BI6392" s="672"/>
      <c r="BO6392" s="612"/>
      <c r="BY6392" s="669"/>
      <c r="CA6392" s="669"/>
    </row>
    <row r="6393" spans="3:79" s="610" customFormat="1">
      <c r="C6393" s="611"/>
      <c r="D6393" s="612"/>
      <c r="E6393" s="613"/>
      <c r="F6393" s="614"/>
      <c r="J6393" s="612"/>
      <c r="N6393" s="668"/>
      <c r="P6393" s="618"/>
      <c r="Q6393" s="618"/>
      <c r="R6393" s="618"/>
      <c r="S6393" s="618"/>
      <c r="T6393" s="618"/>
      <c r="U6393" s="618"/>
      <c r="V6393" s="618"/>
      <c r="W6393" s="618"/>
      <c r="X6393" s="618"/>
      <c r="Y6393" s="618"/>
      <c r="Z6393" s="618"/>
      <c r="AC6393" s="619"/>
      <c r="AD6393" s="620"/>
      <c r="AJ6393" s="668"/>
      <c r="AO6393" s="612"/>
      <c r="AP6393" s="612"/>
      <c r="AY6393" s="623"/>
      <c r="BD6393" s="611"/>
      <c r="BG6393" s="624"/>
      <c r="BH6393" s="625"/>
      <c r="BI6393" s="672"/>
      <c r="BO6393" s="612"/>
      <c r="BY6393" s="669"/>
      <c r="CA6393" s="669"/>
    </row>
    <row r="6394" spans="3:79" s="610" customFormat="1">
      <c r="C6394" s="611"/>
      <c r="D6394" s="612"/>
      <c r="E6394" s="613"/>
      <c r="F6394" s="614"/>
      <c r="J6394" s="612"/>
      <c r="N6394" s="668"/>
      <c r="P6394" s="618"/>
      <c r="Q6394" s="618"/>
      <c r="R6394" s="618"/>
      <c r="S6394" s="618"/>
      <c r="T6394" s="618"/>
      <c r="U6394" s="618"/>
      <c r="V6394" s="618"/>
      <c r="W6394" s="618"/>
      <c r="X6394" s="618"/>
      <c r="Y6394" s="618"/>
      <c r="Z6394" s="618"/>
      <c r="AC6394" s="619"/>
      <c r="AD6394" s="620"/>
      <c r="AJ6394" s="668"/>
      <c r="AO6394" s="612"/>
      <c r="AP6394" s="612"/>
      <c r="AY6394" s="623"/>
      <c r="BD6394" s="611"/>
      <c r="BG6394" s="624"/>
      <c r="BH6394" s="625"/>
      <c r="BI6394" s="672"/>
      <c r="BO6394" s="612"/>
      <c r="BY6394" s="669"/>
      <c r="CA6394" s="669"/>
    </row>
    <row r="6395" spans="3:79" s="610" customFormat="1">
      <c r="C6395" s="611"/>
      <c r="D6395" s="612"/>
      <c r="E6395" s="613"/>
      <c r="F6395" s="614"/>
      <c r="J6395" s="612"/>
      <c r="N6395" s="668"/>
      <c r="P6395" s="618"/>
      <c r="Q6395" s="618"/>
      <c r="R6395" s="618"/>
      <c r="S6395" s="618"/>
      <c r="T6395" s="618"/>
      <c r="U6395" s="618"/>
      <c r="V6395" s="618"/>
      <c r="W6395" s="618"/>
      <c r="X6395" s="618"/>
      <c r="Y6395" s="618"/>
      <c r="Z6395" s="618"/>
      <c r="AC6395" s="619"/>
      <c r="AD6395" s="620"/>
      <c r="AJ6395" s="668"/>
      <c r="AO6395" s="612"/>
      <c r="AP6395" s="612"/>
      <c r="AY6395" s="623"/>
      <c r="BD6395" s="611"/>
      <c r="BG6395" s="624"/>
      <c r="BH6395" s="625"/>
      <c r="BI6395" s="672"/>
      <c r="BO6395" s="612"/>
      <c r="BY6395" s="669"/>
      <c r="CA6395" s="669"/>
    </row>
    <row r="6396" spans="3:79" s="610" customFormat="1">
      <c r="C6396" s="611"/>
      <c r="D6396" s="612"/>
      <c r="E6396" s="613"/>
      <c r="F6396" s="614"/>
      <c r="J6396" s="612"/>
      <c r="N6396" s="668"/>
      <c r="P6396" s="618"/>
      <c r="Q6396" s="618"/>
      <c r="R6396" s="618"/>
      <c r="S6396" s="618"/>
      <c r="T6396" s="618"/>
      <c r="U6396" s="618"/>
      <c r="V6396" s="618"/>
      <c r="W6396" s="618"/>
      <c r="X6396" s="618"/>
      <c r="Y6396" s="618"/>
      <c r="Z6396" s="618"/>
      <c r="AC6396" s="619"/>
      <c r="AD6396" s="620"/>
      <c r="AJ6396" s="668"/>
      <c r="AO6396" s="612"/>
      <c r="AP6396" s="612"/>
      <c r="AY6396" s="623"/>
      <c r="BD6396" s="611"/>
      <c r="BG6396" s="624"/>
      <c r="BH6396" s="625"/>
      <c r="BI6396" s="672"/>
      <c r="BO6396" s="612"/>
      <c r="BY6396" s="669"/>
      <c r="CA6396" s="669"/>
    </row>
    <row r="6397" spans="3:79" s="610" customFormat="1">
      <c r="C6397" s="611"/>
      <c r="D6397" s="612"/>
      <c r="E6397" s="613"/>
      <c r="F6397" s="614"/>
      <c r="J6397" s="612"/>
      <c r="N6397" s="668"/>
      <c r="P6397" s="618"/>
      <c r="Q6397" s="618"/>
      <c r="R6397" s="618"/>
      <c r="S6397" s="618"/>
      <c r="T6397" s="618"/>
      <c r="U6397" s="618"/>
      <c r="V6397" s="618"/>
      <c r="W6397" s="618"/>
      <c r="X6397" s="618"/>
      <c r="Y6397" s="618"/>
      <c r="Z6397" s="618"/>
      <c r="AC6397" s="619"/>
      <c r="AD6397" s="620"/>
      <c r="AJ6397" s="668"/>
      <c r="AO6397" s="612"/>
      <c r="AP6397" s="612"/>
      <c r="AY6397" s="623"/>
      <c r="BD6397" s="611"/>
      <c r="BG6397" s="624"/>
      <c r="BH6397" s="625"/>
      <c r="BI6397" s="672"/>
      <c r="BO6397" s="612"/>
      <c r="BY6397" s="669"/>
      <c r="CA6397" s="669"/>
    </row>
    <row r="6398" spans="3:79" s="610" customFormat="1">
      <c r="C6398" s="611"/>
      <c r="D6398" s="612"/>
      <c r="E6398" s="613"/>
      <c r="F6398" s="614"/>
      <c r="J6398" s="612"/>
      <c r="N6398" s="668"/>
      <c r="P6398" s="618"/>
      <c r="Q6398" s="618"/>
      <c r="R6398" s="618"/>
      <c r="S6398" s="618"/>
      <c r="T6398" s="618"/>
      <c r="U6398" s="618"/>
      <c r="V6398" s="618"/>
      <c r="W6398" s="618"/>
      <c r="X6398" s="618"/>
      <c r="Y6398" s="618"/>
      <c r="Z6398" s="618"/>
      <c r="AC6398" s="619"/>
      <c r="AD6398" s="620"/>
      <c r="AJ6398" s="668"/>
      <c r="AO6398" s="612"/>
      <c r="AP6398" s="612"/>
      <c r="AY6398" s="623"/>
      <c r="BD6398" s="611"/>
      <c r="BG6398" s="624"/>
      <c r="BH6398" s="625"/>
      <c r="BI6398" s="672"/>
      <c r="BO6398" s="612"/>
      <c r="BY6398" s="669"/>
      <c r="CA6398" s="669"/>
    </row>
    <row r="6399" spans="3:79" s="610" customFormat="1">
      <c r="C6399" s="611"/>
      <c r="D6399" s="612"/>
      <c r="E6399" s="613"/>
      <c r="F6399" s="614"/>
      <c r="J6399" s="612"/>
      <c r="N6399" s="668"/>
      <c r="P6399" s="618"/>
      <c r="Q6399" s="618"/>
      <c r="R6399" s="618"/>
      <c r="S6399" s="618"/>
      <c r="T6399" s="618"/>
      <c r="U6399" s="618"/>
      <c r="V6399" s="618"/>
      <c r="W6399" s="618"/>
      <c r="X6399" s="618"/>
      <c r="Y6399" s="618"/>
      <c r="Z6399" s="618"/>
      <c r="AC6399" s="619"/>
      <c r="AD6399" s="620"/>
      <c r="AJ6399" s="668"/>
      <c r="AO6399" s="612"/>
      <c r="AP6399" s="612"/>
      <c r="AY6399" s="623"/>
      <c r="BD6399" s="611"/>
      <c r="BG6399" s="624"/>
      <c r="BH6399" s="625"/>
      <c r="BI6399" s="672"/>
      <c r="BO6399" s="612"/>
      <c r="BY6399" s="669"/>
      <c r="CA6399" s="669"/>
    </row>
    <row r="6400" spans="3:79" s="610" customFormat="1">
      <c r="C6400" s="611"/>
      <c r="D6400" s="612"/>
      <c r="E6400" s="613"/>
      <c r="F6400" s="614"/>
      <c r="J6400" s="612"/>
      <c r="N6400" s="668"/>
      <c r="P6400" s="618"/>
      <c r="Q6400" s="618"/>
      <c r="R6400" s="618"/>
      <c r="S6400" s="618"/>
      <c r="T6400" s="618"/>
      <c r="U6400" s="618"/>
      <c r="V6400" s="618"/>
      <c r="W6400" s="618"/>
      <c r="X6400" s="618"/>
      <c r="Y6400" s="618"/>
      <c r="Z6400" s="618"/>
      <c r="AC6400" s="619"/>
      <c r="AD6400" s="620"/>
      <c r="AJ6400" s="668"/>
      <c r="AO6400" s="612"/>
      <c r="AP6400" s="612"/>
      <c r="AY6400" s="623"/>
      <c r="BD6400" s="611"/>
      <c r="BG6400" s="624"/>
      <c r="BH6400" s="625"/>
      <c r="BI6400" s="672"/>
      <c r="BO6400" s="612"/>
      <c r="BY6400" s="669"/>
      <c r="CA6400" s="669"/>
    </row>
    <row r="6401" spans="3:79" s="610" customFormat="1">
      <c r="C6401" s="611"/>
      <c r="D6401" s="612"/>
      <c r="E6401" s="613"/>
      <c r="F6401" s="614"/>
      <c r="J6401" s="612"/>
      <c r="N6401" s="668"/>
      <c r="P6401" s="618"/>
      <c r="Q6401" s="618"/>
      <c r="R6401" s="618"/>
      <c r="S6401" s="618"/>
      <c r="T6401" s="618"/>
      <c r="U6401" s="618"/>
      <c r="V6401" s="618"/>
      <c r="W6401" s="618"/>
      <c r="X6401" s="618"/>
      <c r="Y6401" s="618"/>
      <c r="Z6401" s="618"/>
      <c r="AC6401" s="619"/>
      <c r="AD6401" s="620"/>
      <c r="AJ6401" s="668"/>
      <c r="AO6401" s="612"/>
      <c r="AP6401" s="612"/>
      <c r="AY6401" s="623"/>
      <c r="BD6401" s="611"/>
      <c r="BG6401" s="624"/>
      <c r="BH6401" s="625"/>
      <c r="BI6401" s="672"/>
      <c r="BO6401" s="612"/>
      <c r="BY6401" s="669"/>
      <c r="CA6401" s="669"/>
    </row>
    <row r="6402" spans="3:79" s="610" customFormat="1">
      <c r="C6402" s="611"/>
      <c r="D6402" s="612"/>
      <c r="E6402" s="613"/>
      <c r="F6402" s="614"/>
      <c r="J6402" s="612"/>
      <c r="N6402" s="668"/>
      <c r="P6402" s="618"/>
      <c r="Q6402" s="618"/>
      <c r="R6402" s="618"/>
      <c r="S6402" s="618"/>
      <c r="T6402" s="618"/>
      <c r="U6402" s="618"/>
      <c r="V6402" s="618"/>
      <c r="W6402" s="618"/>
      <c r="X6402" s="618"/>
      <c r="Y6402" s="618"/>
      <c r="Z6402" s="618"/>
      <c r="AC6402" s="619"/>
      <c r="AD6402" s="620"/>
      <c r="AJ6402" s="668"/>
      <c r="AO6402" s="612"/>
      <c r="AP6402" s="612"/>
      <c r="AY6402" s="623"/>
      <c r="BD6402" s="611"/>
      <c r="BG6402" s="624"/>
      <c r="BH6402" s="625"/>
      <c r="BI6402" s="672"/>
      <c r="BO6402" s="612"/>
      <c r="BY6402" s="669"/>
      <c r="CA6402" s="669"/>
    </row>
    <row r="6403" spans="3:79" s="610" customFormat="1">
      <c r="C6403" s="611"/>
      <c r="D6403" s="612"/>
      <c r="E6403" s="613"/>
      <c r="F6403" s="614"/>
      <c r="J6403" s="612"/>
      <c r="N6403" s="668"/>
      <c r="P6403" s="618"/>
      <c r="Q6403" s="618"/>
      <c r="R6403" s="618"/>
      <c r="S6403" s="618"/>
      <c r="T6403" s="618"/>
      <c r="U6403" s="618"/>
      <c r="V6403" s="618"/>
      <c r="W6403" s="618"/>
      <c r="X6403" s="618"/>
      <c r="Y6403" s="618"/>
      <c r="Z6403" s="618"/>
      <c r="AC6403" s="619"/>
      <c r="AD6403" s="620"/>
      <c r="AJ6403" s="668"/>
      <c r="AO6403" s="612"/>
      <c r="AP6403" s="612"/>
      <c r="AY6403" s="623"/>
      <c r="BD6403" s="611"/>
      <c r="BG6403" s="624"/>
      <c r="BH6403" s="625"/>
      <c r="BI6403" s="672"/>
      <c r="BO6403" s="612"/>
      <c r="BY6403" s="669"/>
      <c r="CA6403" s="669"/>
    </row>
    <row r="6404" spans="3:79" s="610" customFormat="1">
      <c r="C6404" s="611"/>
      <c r="D6404" s="612"/>
      <c r="E6404" s="613"/>
      <c r="F6404" s="614"/>
      <c r="J6404" s="612"/>
      <c r="N6404" s="668"/>
      <c r="P6404" s="618"/>
      <c r="Q6404" s="618"/>
      <c r="R6404" s="618"/>
      <c r="S6404" s="618"/>
      <c r="T6404" s="618"/>
      <c r="U6404" s="618"/>
      <c r="V6404" s="618"/>
      <c r="W6404" s="618"/>
      <c r="X6404" s="618"/>
      <c r="Y6404" s="618"/>
      <c r="Z6404" s="618"/>
      <c r="AC6404" s="619"/>
      <c r="AD6404" s="620"/>
      <c r="AJ6404" s="668"/>
      <c r="AO6404" s="612"/>
      <c r="AP6404" s="612"/>
      <c r="AY6404" s="623"/>
      <c r="BD6404" s="611"/>
      <c r="BG6404" s="624"/>
      <c r="BH6404" s="625"/>
      <c r="BI6404" s="672"/>
      <c r="BO6404" s="612"/>
      <c r="BY6404" s="669"/>
      <c r="CA6404" s="669"/>
    </row>
    <row r="6405" spans="3:79" s="610" customFormat="1">
      <c r="C6405" s="611"/>
      <c r="D6405" s="612"/>
      <c r="E6405" s="613"/>
      <c r="F6405" s="614"/>
      <c r="J6405" s="612"/>
      <c r="N6405" s="668"/>
      <c r="P6405" s="618"/>
      <c r="Q6405" s="618"/>
      <c r="R6405" s="618"/>
      <c r="S6405" s="618"/>
      <c r="T6405" s="618"/>
      <c r="U6405" s="618"/>
      <c r="V6405" s="618"/>
      <c r="W6405" s="618"/>
      <c r="X6405" s="618"/>
      <c r="Y6405" s="618"/>
      <c r="Z6405" s="618"/>
      <c r="AC6405" s="619"/>
      <c r="AD6405" s="620"/>
      <c r="AJ6405" s="668"/>
      <c r="AO6405" s="612"/>
      <c r="AP6405" s="612"/>
      <c r="AY6405" s="623"/>
      <c r="BD6405" s="611"/>
      <c r="BG6405" s="624"/>
      <c r="BH6405" s="625"/>
      <c r="BI6405" s="672"/>
      <c r="BO6405" s="612"/>
      <c r="BY6405" s="669"/>
      <c r="CA6405" s="669"/>
    </row>
    <row r="6406" spans="3:79" s="610" customFormat="1">
      <c r="C6406" s="611"/>
      <c r="D6406" s="612"/>
      <c r="E6406" s="613"/>
      <c r="F6406" s="614"/>
      <c r="J6406" s="612"/>
      <c r="N6406" s="668"/>
      <c r="P6406" s="618"/>
      <c r="Q6406" s="618"/>
      <c r="R6406" s="618"/>
      <c r="S6406" s="618"/>
      <c r="T6406" s="618"/>
      <c r="U6406" s="618"/>
      <c r="V6406" s="618"/>
      <c r="W6406" s="618"/>
      <c r="X6406" s="618"/>
      <c r="Y6406" s="618"/>
      <c r="Z6406" s="618"/>
      <c r="AC6406" s="619"/>
      <c r="AD6406" s="620"/>
      <c r="AJ6406" s="668"/>
      <c r="AO6406" s="612"/>
      <c r="AP6406" s="612"/>
      <c r="AY6406" s="623"/>
      <c r="BD6406" s="611"/>
      <c r="BG6406" s="624"/>
      <c r="BH6406" s="625"/>
      <c r="BI6406" s="672"/>
      <c r="BO6406" s="612"/>
      <c r="BY6406" s="669"/>
      <c r="CA6406" s="669"/>
    </row>
    <row r="6407" spans="3:79" s="610" customFormat="1">
      <c r="C6407" s="611"/>
      <c r="D6407" s="612"/>
      <c r="E6407" s="613"/>
      <c r="F6407" s="614"/>
      <c r="J6407" s="612"/>
      <c r="N6407" s="668"/>
      <c r="P6407" s="618"/>
      <c r="Q6407" s="618"/>
      <c r="R6407" s="618"/>
      <c r="S6407" s="618"/>
      <c r="T6407" s="618"/>
      <c r="U6407" s="618"/>
      <c r="V6407" s="618"/>
      <c r="W6407" s="618"/>
      <c r="X6407" s="618"/>
      <c r="Y6407" s="618"/>
      <c r="Z6407" s="618"/>
      <c r="AC6407" s="619"/>
      <c r="AD6407" s="620"/>
      <c r="AJ6407" s="668"/>
      <c r="AO6407" s="612"/>
      <c r="AP6407" s="612"/>
      <c r="AY6407" s="623"/>
      <c r="BD6407" s="611"/>
      <c r="BG6407" s="624"/>
      <c r="BH6407" s="625"/>
      <c r="BI6407" s="672"/>
      <c r="BO6407" s="612"/>
      <c r="BY6407" s="669"/>
      <c r="CA6407" s="669"/>
    </row>
    <row r="6408" spans="3:79" s="610" customFormat="1">
      <c r="C6408" s="611"/>
      <c r="D6408" s="612"/>
      <c r="E6408" s="613"/>
      <c r="F6408" s="614"/>
      <c r="J6408" s="612"/>
      <c r="N6408" s="668"/>
      <c r="P6408" s="618"/>
      <c r="Q6408" s="618"/>
      <c r="R6408" s="618"/>
      <c r="S6408" s="618"/>
      <c r="T6408" s="618"/>
      <c r="U6408" s="618"/>
      <c r="V6408" s="618"/>
      <c r="W6408" s="618"/>
      <c r="X6408" s="618"/>
      <c r="Y6408" s="618"/>
      <c r="Z6408" s="618"/>
      <c r="AC6408" s="619"/>
      <c r="AD6408" s="620"/>
      <c r="AJ6408" s="668"/>
      <c r="AO6408" s="612"/>
      <c r="AP6408" s="612"/>
      <c r="AY6408" s="623"/>
      <c r="BD6408" s="611"/>
      <c r="BG6408" s="624"/>
      <c r="BH6408" s="625"/>
      <c r="BI6408" s="672"/>
      <c r="BO6408" s="612"/>
      <c r="BY6408" s="669"/>
      <c r="CA6408" s="669"/>
    </row>
    <row r="6409" spans="3:79" s="610" customFormat="1">
      <c r="C6409" s="611"/>
      <c r="D6409" s="612"/>
      <c r="E6409" s="613"/>
      <c r="F6409" s="614"/>
      <c r="J6409" s="612"/>
      <c r="N6409" s="668"/>
      <c r="P6409" s="618"/>
      <c r="Q6409" s="618"/>
      <c r="R6409" s="618"/>
      <c r="S6409" s="618"/>
      <c r="T6409" s="618"/>
      <c r="U6409" s="618"/>
      <c r="V6409" s="618"/>
      <c r="W6409" s="618"/>
      <c r="X6409" s="618"/>
      <c r="Y6409" s="618"/>
      <c r="Z6409" s="618"/>
      <c r="AC6409" s="619"/>
      <c r="AD6409" s="620"/>
      <c r="AJ6409" s="668"/>
      <c r="AO6409" s="612"/>
      <c r="AP6409" s="612"/>
      <c r="AY6409" s="623"/>
      <c r="BD6409" s="611"/>
      <c r="BG6409" s="624"/>
      <c r="BH6409" s="625"/>
      <c r="BI6409" s="672"/>
      <c r="BO6409" s="612"/>
      <c r="BY6409" s="669"/>
      <c r="CA6409" s="669"/>
    </row>
    <row r="6410" spans="3:79" s="610" customFormat="1">
      <c r="C6410" s="611"/>
      <c r="D6410" s="612"/>
      <c r="E6410" s="613"/>
      <c r="F6410" s="614"/>
      <c r="J6410" s="612"/>
      <c r="N6410" s="668"/>
      <c r="P6410" s="618"/>
      <c r="Q6410" s="618"/>
      <c r="R6410" s="618"/>
      <c r="S6410" s="618"/>
      <c r="T6410" s="618"/>
      <c r="U6410" s="618"/>
      <c r="V6410" s="618"/>
      <c r="W6410" s="618"/>
      <c r="X6410" s="618"/>
      <c r="Y6410" s="618"/>
      <c r="Z6410" s="618"/>
      <c r="AC6410" s="619"/>
      <c r="AD6410" s="620"/>
      <c r="AJ6410" s="668"/>
      <c r="AO6410" s="612"/>
      <c r="AP6410" s="612"/>
      <c r="AY6410" s="623"/>
      <c r="BD6410" s="611"/>
      <c r="BG6410" s="624"/>
      <c r="BH6410" s="625"/>
      <c r="BI6410" s="672"/>
      <c r="BO6410" s="612"/>
      <c r="BY6410" s="669"/>
      <c r="CA6410" s="669"/>
    </row>
    <row r="6411" spans="3:79" s="610" customFormat="1">
      <c r="C6411" s="611"/>
      <c r="D6411" s="612"/>
      <c r="E6411" s="613"/>
      <c r="F6411" s="614"/>
      <c r="J6411" s="612"/>
      <c r="N6411" s="668"/>
      <c r="P6411" s="618"/>
      <c r="Q6411" s="618"/>
      <c r="R6411" s="618"/>
      <c r="S6411" s="618"/>
      <c r="T6411" s="618"/>
      <c r="U6411" s="618"/>
      <c r="V6411" s="618"/>
      <c r="W6411" s="618"/>
      <c r="X6411" s="618"/>
      <c r="Y6411" s="618"/>
      <c r="Z6411" s="618"/>
      <c r="AC6411" s="619"/>
      <c r="AD6411" s="620"/>
      <c r="AJ6411" s="668"/>
      <c r="AO6411" s="612"/>
      <c r="AP6411" s="612"/>
      <c r="AY6411" s="623"/>
      <c r="BD6411" s="611"/>
      <c r="BG6411" s="624"/>
      <c r="BH6411" s="625"/>
      <c r="BI6411" s="672"/>
      <c r="BO6411" s="612"/>
      <c r="BY6411" s="669"/>
      <c r="CA6411" s="669"/>
    </row>
    <row r="6412" spans="3:79" s="610" customFormat="1">
      <c r="C6412" s="611"/>
      <c r="D6412" s="612"/>
      <c r="E6412" s="613"/>
      <c r="F6412" s="614"/>
      <c r="J6412" s="612"/>
      <c r="N6412" s="668"/>
      <c r="P6412" s="618"/>
      <c r="Q6412" s="618"/>
      <c r="R6412" s="618"/>
      <c r="S6412" s="618"/>
      <c r="T6412" s="618"/>
      <c r="U6412" s="618"/>
      <c r="V6412" s="618"/>
      <c r="W6412" s="618"/>
      <c r="X6412" s="618"/>
      <c r="Y6412" s="618"/>
      <c r="Z6412" s="618"/>
      <c r="AC6412" s="619"/>
      <c r="AD6412" s="620"/>
      <c r="AJ6412" s="668"/>
      <c r="AO6412" s="612"/>
      <c r="AP6412" s="612"/>
      <c r="AY6412" s="623"/>
      <c r="BD6412" s="611"/>
      <c r="BG6412" s="624"/>
      <c r="BH6412" s="625"/>
      <c r="BI6412" s="672"/>
      <c r="BO6412" s="612"/>
      <c r="BY6412" s="669"/>
      <c r="CA6412" s="669"/>
    </row>
    <row r="6413" spans="3:79" s="610" customFormat="1">
      <c r="C6413" s="611"/>
      <c r="D6413" s="612"/>
      <c r="E6413" s="613"/>
      <c r="F6413" s="614"/>
      <c r="J6413" s="612"/>
      <c r="N6413" s="668"/>
      <c r="P6413" s="618"/>
      <c r="Q6413" s="618"/>
      <c r="R6413" s="618"/>
      <c r="S6413" s="618"/>
      <c r="T6413" s="618"/>
      <c r="U6413" s="618"/>
      <c r="V6413" s="618"/>
      <c r="W6413" s="618"/>
      <c r="X6413" s="618"/>
      <c r="Y6413" s="618"/>
      <c r="Z6413" s="618"/>
      <c r="AC6413" s="619"/>
      <c r="AD6413" s="620"/>
      <c r="AJ6413" s="668"/>
      <c r="AO6413" s="612"/>
      <c r="AP6413" s="612"/>
      <c r="AY6413" s="623"/>
      <c r="BD6413" s="611"/>
      <c r="BG6413" s="624"/>
      <c r="BH6413" s="625"/>
      <c r="BI6413" s="672"/>
      <c r="BO6413" s="612"/>
      <c r="BY6413" s="669"/>
      <c r="CA6413" s="669"/>
    </row>
    <row r="6414" spans="3:79" s="610" customFormat="1">
      <c r="C6414" s="611"/>
      <c r="D6414" s="612"/>
      <c r="E6414" s="613"/>
      <c r="F6414" s="614"/>
      <c r="J6414" s="612"/>
      <c r="N6414" s="668"/>
      <c r="P6414" s="618"/>
      <c r="Q6414" s="618"/>
      <c r="R6414" s="618"/>
      <c r="S6414" s="618"/>
      <c r="T6414" s="618"/>
      <c r="U6414" s="618"/>
      <c r="V6414" s="618"/>
      <c r="W6414" s="618"/>
      <c r="X6414" s="618"/>
      <c r="Y6414" s="618"/>
      <c r="Z6414" s="618"/>
      <c r="AC6414" s="619"/>
      <c r="AD6414" s="620"/>
      <c r="AJ6414" s="668"/>
      <c r="AO6414" s="612"/>
      <c r="AP6414" s="612"/>
      <c r="AY6414" s="623"/>
      <c r="BD6414" s="611"/>
      <c r="BG6414" s="624"/>
      <c r="BH6414" s="625"/>
      <c r="BI6414" s="672"/>
      <c r="BO6414" s="612"/>
      <c r="BY6414" s="669"/>
      <c r="CA6414" s="669"/>
    </row>
    <row r="6415" spans="3:79" s="610" customFormat="1">
      <c r="C6415" s="611"/>
      <c r="D6415" s="612"/>
      <c r="E6415" s="613"/>
      <c r="F6415" s="614"/>
      <c r="J6415" s="612"/>
      <c r="N6415" s="668"/>
      <c r="P6415" s="618"/>
      <c r="Q6415" s="618"/>
      <c r="R6415" s="618"/>
      <c r="S6415" s="618"/>
      <c r="T6415" s="618"/>
      <c r="U6415" s="618"/>
      <c r="V6415" s="618"/>
      <c r="W6415" s="618"/>
      <c r="X6415" s="618"/>
      <c r="Y6415" s="618"/>
      <c r="Z6415" s="618"/>
      <c r="AC6415" s="619"/>
      <c r="AD6415" s="620"/>
      <c r="AJ6415" s="668"/>
      <c r="AO6415" s="612"/>
      <c r="AP6415" s="612"/>
      <c r="AY6415" s="623"/>
      <c r="BD6415" s="611"/>
      <c r="BG6415" s="624"/>
      <c r="BH6415" s="625"/>
      <c r="BI6415" s="672"/>
      <c r="BO6415" s="612"/>
      <c r="BY6415" s="669"/>
      <c r="CA6415" s="669"/>
    </row>
    <row r="6416" spans="3:79" s="610" customFormat="1">
      <c r="C6416" s="611"/>
      <c r="D6416" s="612"/>
      <c r="E6416" s="613"/>
      <c r="F6416" s="614"/>
      <c r="J6416" s="612"/>
      <c r="N6416" s="668"/>
      <c r="P6416" s="618"/>
      <c r="Q6416" s="618"/>
      <c r="R6416" s="618"/>
      <c r="S6416" s="618"/>
      <c r="T6416" s="618"/>
      <c r="U6416" s="618"/>
      <c r="V6416" s="618"/>
      <c r="W6416" s="618"/>
      <c r="X6416" s="618"/>
      <c r="Y6416" s="618"/>
      <c r="Z6416" s="618"/>
      <c r="AC6416" s="619"/>
      <c r="AD6416" s="620"/>
      <c r="AJ6416" s="668"/>
      <c r="AO6416" s="612"/>
      <c r="AP6416" s="612"/>
      <c r="AY6416" s="623"/>
      <c r="BD6416" s="611"/>
      <c r="BG6416" s="624"/>
      <c r="BH6416" s="625"/>
      <c r="BI6416" s="672"/>
      <c r="BO6416" s="612"/>
      <c r="BY6416" s="669"/>
      <c r="CA6416" s="669"/>
    </row>
    <row r="6417" spans="3:79" s="610" customFormat="1">
      <c r="C6417" s="611"/>
      <c r="D6417" s="612"/>
      <c r="E6417" s="613"/>
      <c r="F6417" s="614"/>
      <c r="J6417" s="612"/>
      <c r="N6417" s="668"/>
      <c r="P6417" s="618"/>
      <c r="Q6417" s="618"/>
      <c r="R6417" s="618"/>
      <c r="S6417" s="618"/>
      <c r="T6417" s="618"/>
      <c r="U6417" s="618"/>
      <c r="V6417" s="618"/>
      <c r="W6417" s="618"/>
      <c r="X6417" s="618"/>
      <c r="Y6417" s="618"/>
      <c r="Z6417" s="618"/>
      <c r="AC6417" s="619"/>
      <c r="AD6417" s="620"/>
      <c r="AJ6417" s="668"/>
      <c r="AO6417" s="612"/>
      <c r="AP6417" s="612"/>
      <c r="AY6417" s="623"/>
      <c r="BD6417" s="611"/>
      <c r="BG6417" s="624"/>
      <c r="BH6417" s="625"/>
      <c r="BI6417" s="672"/>
      <c r="BO6417" s="612"/>
      <c r="BY6417" s="669"/>
      <c r="CA6417" s="669"/>
    </row>
    <row r="6418" spans="3:79" s="610" customFormat="1">
      <c r="C6418" s="611"/>
      <c r="D6418" s="612"/>
      <c r="E6418" s="613"/>
      <c r="F6418" s="614"/>
      <c r="J6418" s="612"/>
      <c r="N6418" s="668"/>
      <c r="P6418" s="618"/>
      <c r="Q6418" s="618"/>
      <c r="R6418" s="618"/>
      <c r="S6418" s="618"/>
      <c r="T6418" s="618"/>
      <c r="U6418" s="618"/>
      <c r="V6418" s="618"/>
      <c r="W6418" s="618"/>
      <c r="X6418" s="618"/>
      <c r="Y6418" s="618"/>
      <c r="Z6418" s="618"/>
      <c r="AC6418" s="619"/>
      <c r="AD6418" s="620"/>
      <c r="AJ6418" s="668"/>
      <c r="AO6418" s="612"/>
      <c r="AP6418" s="612"/>
      <c r="AY6418" s="623"/>
      <c r="BD6418" s="611"/>
      <c r="BG6418" s="624"/>
      <c r="BH6418" s="625"/>
      <c r="BI6418" s="672"/>
      <c r="BO6418" s="612"/>
      <c r="BY6418" s="669"/>
      <c r="CA6418" s="669"/>
    </row>
    <row r="6419" spans="3:79" s="610" customFormat="1">
      <c r="C6419" s="611"/>
      <c r="D6419" s="612"/>
      <c r="E6419" s="613"/>
      <c r="F6419" s="614"/>
      <c r="J6419" s="612"/>
      <c r="N6419" s="668"/>
      <c r="P6419" s="618"/>
      <c r="Q6419" s="618"/>
      <c r="R6419" s="618"/>
      <c r="S6419" s="618"/>
      <c r="T6419" s="618"/>
      <c r="U6419" s="618"/>
      <c r="V6419" s="618"/>
      <c r="W6419" s="618"/>
      <c r="X6419" s="618"/>
      <c r="Y6419" s="618"/>
      <c r="Z6419" s="618"/>
      <c r="AC6419" s="619"/>
      <c r="AD6419" s="620"/>
      <c r="AJ6419" s="668"/>
      <c r="AO6419" s="612"/>
      <c r="AP6419" s="612"/>
      <c r="AY6419" s="623"/>
      <c r="BD6419" s="611"/>
      <c r="BG6419" s="624"/>
      <c r="BH6419" s="625"/>
      <c r="BI6419" s="672"/>
      <c r="BO6419" s="612"/>
      <c r="BY6419" s="669"/>
      <c r="CA6419" s="669"/>
    </row>
    <row r="6420" spans="3:79" s="610" customFormat="1">
      <c r="C6420" s="611"/>
      <c r="D6420" s="612"/>
      <c r="E6420" s="613"/>
      <c r="F6420" s="614"/>
      <c r="J6420" s="612"/>
      <c r="N6420" s="668"/>
      <c r="P6420" s="618"/>
      <c r="Q6420" s="618"/>
      <c r="R6420" s="618"/>
      <c r="S6420" s="618"/>
      <c r="T6420" s="618"/>
      <c r="U6420" s="618"/>
      <c r="V6420" s="618"/>
      <c r="W6420" s="618"/>
      <c r="X6420" s="618"/>
      <c r="Y6420" s="618"/>
      <c r="Z6420" s="618"/>
      <c r="AC6420" s="619"/>
      <c r="AD6420" s="620"/>
      <c r="AJ6420" s="668"/>
      <c r="AO6420" s="612"/>
      <c r="AP6420" s="612"/>
      <c r="AY6420" s="623"/>
      <c r="BD6420" s="611"/>
      <c r="BG6420" s="624"/>
      <c r="BH6420" s="625"/>
      <c r="BI6420" s="672"/>
      <c r="BO6420" s="612"/>
      <c r="BY6420" s="669"/>
      <c r="CA6420" s="669"/>
    </row>
    <row r="6421" spans="3:79" s="610" customFormat="1">
      <c r="C6421" s="611"/>
      <c r="D6421" s="612"/>
      <c r="E6421" s="613"/>
      <c r="F6421" s="614"/>
      <c r="J6421" s="612"/>
      <c r="N6421" s="668"/>
      <c r="P6421" s="618"/>
      <c r="Q6421" s="618"/>
      <c r="R6421" s="618"/>
      <c r="S6421" s="618"/>
      <c r="T6421" s="618"/>
      <c r="U6421" s="618"/>
      <c r="V6421" s="618"/>
      <c r="W6421" s="618"/>
      <c r="X6421" s="618"/>
      <c r="Y6421" s="618"/>
      <c r="Z6421" s="618"/>
      <c r="AC6421" s="619"/>
      <c r="AD6421" s="620"/>
      <c r="AJ6421" s="668"/>
      <c r="AO6421" s="612"/>
      <c r="AP6421" s="612"/>
      <c r="AY6421" s="623"/>
      <c r="BD6421" s="611"/>
      <c r="BG6421" s="624"/>
      <c r="BH6421" s="625"/>
      <c r="BI6421" s="672"/>
      <c r="BO6421" s="612"/>
      <c r="BY6421" s="669"/>
      <c r="CA6421" s="669"/>
    </row>
    <row r="6422" spans="3:79" s="610" customFormat="1">
      <c r="C6422" s="611"/>
      <c r="D6422" s="612"/>
      <c r="E6422" s="613"/>
      <c r="F6422" s="614"/>
      <c r="J6422" s="612"/>
      <c r="N6422" s="668"/>
      <c r="P6422" s="618"/>
      <c r="Q6422" s="618"/>
      <c r="R6422" s="618"/>
      <c r="S6422" s="618"/>
      <c r="T6422" s="618"/>
      <c r="U6422" s="618"/>
      <c r="V6422" s="618"/>
      <c r="W6422" s="618"/>
      <c r="X6422" s="618"/>
      <c r="Y6422" s="618"/>
      <c r="Z6422" s="618"/>
      <c r="AC6422" s="619"/>
      <c r="AD6422" s="620"/>
      <c r="AJ6422" s="668"/>
      <c r="AO6422" s="612"/>
      <c r="AP6422" s="612"/>
      <c r="AY6422" s="623"/>
      <c r="BD6422" s="611"/>
      <c r="BG6422" s="624"/>
      <c r="BH6422" s="625"/>
      <c r="BI6422" s="672"/>
      <c r="BO6422" s="612"/>
      <c r="BY6422" s="669"/>
      <c r="CA6422" s="669"/>
    </row>
    <row r="6423" spans="3:79" s="610" customFormat="1">
      <c r="C6423" s="611"/>
      <c r="D6423" s="612"/>
      <c r="E6423" s="613"/>
      <c r="F6423" s="614"/>
      <c r="J6423" s="612"/>
      <c r="N6423" s="668"/>
      <c r="P6423" s="618"/>
      <c r="Q6423" s="618"/>
      <c r="R6423" s="618"/>
      <c r="S6423" s="618"/>
      <c r="T6423" s="618"/>
      <c r="U6423" s="618"/>
      <c r="V6423" s="618"/>
      <c r="W6423" s="618"/>
      <c r="X6423" s="618"/>
      <c r="Y6423" s="618"/>
      <c r="Z6423" s="618"/>
      <c r="AC6423" s="619"/>
      <c r="AD6423" s="620"/>
      <c r="AJ6423" s="668"/>
      <c r="AO6423" s="612"/>
      <c r="AP6423" s="612"/>
      <c r="AY6423" s="623"/>
      <c r="BD6423" s="611"/>
      <c r="BG6423" s="624"/>
      <c r="BH6423" s="625"/>
      <c r="BI6423" s="672"/>
      <c r="BO6423" s="612"/>
      <c r="BY6423" s="669"/>
      <c r="CA6423" s="669"/>
    </row>
    <row r="6424" spans="3:79" s="610" customFormat="1">
      <c r="C6424" s="611"/>
      <c r="D6424" s="612"/>
      <c r="E6424" s="613"/>
      <c r="F6424" s="614"/>
      <c r="J6424" s="612"/>
      <c r="N6424" s="668"/>
      <c r="P6424" s="618"/>
      <c r="Q6424" s="618"/>
      <c r="R6424" s="618"/>
      <c r="S6424" s="618"/>
      <c r="T6424" s="618"/>
      <c r="U6424" s="618"/>
      <c r="V6424" s="618"/>
      <c r="W6424" s="618"/>
      <c r="X6424" s="618"/>
      <c r="Y6424" s="618"/>
      <c r="Z6424" s="618"/>
      <c r="AC6424" s="619"/>
      <c r="AD6424" s="620"/>
      <c r="AJ6424" s="668"/>
      <c r="AO6424" s="612"/>
      <c r="AP6424" s="612"/>
      <c r="AY6424" s="623"/>
      <c r="BD6424" s="611"/>
      <c r="BG6424" s="624"/>
      <c r="BH6424" s="625"/>
      <c r="BI6424" s="672"/>
      <c r="BO6424" s="612"/>
      <c r="BY6424" s="669"/>
      <c r="CA6424" s="669"/>
    </row>
    <row r="6425" spans="3:79" s="610" customFormat="1">
      <c r="C6425" s="611"/>
      <c r="D6425" s="612"/>
      <c r="E6425" s="613"/>
      <c r="F6425" s="614"/>
      <c r="J6425" s="612"/>
      <c r="N6425" s="668"/>
      <c r="P6425" s="618"/>
      <c r="Q6425" s="618"/>
      <c r="R6425" s="618"/>
      <c r="S6425" s="618"/>
      <c r="T6425" s="618"/>
      <c r="U6425" s="618"/>
      <c r="V6425" s="618"/>
      <c r="W6425" s="618"/>
      <c r="X6425" s="618"/>
      <c r="Y6425" s="618"/>
      <c r="Z6425" s="618"/>
      <c r="AC6425" s="619"/>
      <c r="AD6425" s="620"/>
      <c r="AJ6425" s="668"/>
      <c r="AO6425" s="612"/>
      <c r="AP6425" s="612"/>
      <c r="AY6425" s="623"/>
      <c r="BD6425" s="611"/>
      <c r="BG6425" s="624"/>
      <c r="BH6425" s="625"/>
      <c r="BI6425" s="672"/>
      <c r="BO6425" s="612"/>
      <c r="BY6425" s="669"/>
      <c r="CA6425" s="669"/>
    </row>
    <row r="6426" spans="3:79" s="610" customFormat="1">
      <c r="C6426" s="611"/>
      <c r="D6426" s="612"/>
      <c r="E6426" s="613"/>
      <c r="F6426" s="614"/>
      <c r="J6426" s="612"/>
      <c r="N6426" s="668"/>
      <c r="P6426" s="618"/>
      <c r="Q6426" s="618"/>
      <c r="R6426" s="618"/>
      <c r="S6426" s="618"/>
      <c r="T6426" s="618"/>
      <c r="U6426" s="618"/>
      <c r="V6426" s="618"/>
      <c r="W6426" s="618"/>
      <c r="X6426" s="618"/>
      <c r="Y6426" s="618"/>
      <c r="Z6426" s="618"/>
      <c r="AC6426" s="619"/>
      <c r="AD6426" s="620"/>
      <c r="AJ6426" s="668"/>
      <c r="AO6426" s="612"/>
      <c r="AP6426" s="612"/>
      <c r="AY6426" s="623"/>
      <c r="BD6426" s="611"/>
      <c r="BG6426" s="624"/>
      <c r="BH6426" s="625"/>
      <c r="BI6426" s="672"/>
      <c r="BO6426" s="612"/>
      <c r="BY6426" s="669"/>
      <c r="CA6426" s="669"/>
    </row>
    <row r="6427" spans="3:79" s="610" customFormat="1">
      <c r="C6427" s="611"/>
      <c r="D6427" s="612"/>
      <c r="E6427" s="613"/>
      <c r="F6427" s="614"/>
      <c r="J6427" s="612"/>
      <c r="N6427" s="668"/>
      <c r="P6427" s="618"/>
      <c r="Q6427" s="618"/>
      <c r="R6427" s="618"/>
      <c r="S6427" s="618"/>
      <c r="T6427" s="618"/>
      <c r="U6427" s="618"/>
      <c r="V6427" s="618"/>
      <c r="W6427" s="618"/>
      <c r="X6427" s="618"/>
      <c r="Y6427" s="618"/>
      <c r="Z6427" s="618"/>
      <c r="AC6427" s="619"/>
      <c r="AD6427" s="620"/>
      <c r="AJ6427" s="668"/>
      <c r="AO6427" s="612"/>
      <c r="AP6427" s="612"/>
      <c r="AY6427" s="623"/>
      <c r="BD6427" s="611"/>
      <c r="BG6427" s="624"/>
      <c r="BH6427" s="625"/>
      <c r="BI6427" s="672"/>
      <c r="BO6427" s="612"/>
      <c r="BY6427" s="669"/>
      <c r="CA6427" s="669"/>
    </row>
    <row r="6428" spans="3:79" s="610" customFormat="1">
      <c r="C6428" s="611"/>
      <c r="D6428" s="612"/>
      <c r="E6428" s="613"/>
      <c r="F6428" s="614"/>
      <c r="J6428" s="612"/>
      <c r="N6428" s="668"/>
      <c r="P6428" s="618"/>
      <c r="Q6428" s="618"/>
      <c r="R6428" s="618"/>
      <c r="S6428" s="618"/>
      <c r="T6428" s="618"/>
      <c r="U6428" s="618"/>
      <c r="V6428" s="618"/>
      <c r="W6428" s="618"/>
      <c r="X6428" s="618"/>
      <c r="Y6428" s="618"/>
      <c r="Z6428" s="618"/>
      <c r="AC6428" s="619"/>
      <c r="AD6428" s="620"/>
      <c r="AJ6428" s="668"/>
      <c r="AO6428" s="612"/>
      <c r="AP6428" s="612"/>
      <c r="AY6428" s="623"/>
      <c r="BD6428" s="611"/>
      <c r="BG6428" s="624"/>
      <c r="BH6428" s="625"/>
      <c r="BI6428" s="672"/>
      <c r="BO6428" s="612"/>
      <c r="BY6428" s="669"/>
      <c r="CA6428" s="669"/>
    </row>
    <row r="6429" spans="3:79" s="610" customFormat="1">
      <c r="C6429" s="611"/>
      <c r="D6429" s="612"/>
      <c r="E6429" s="613"/>
      <c r="F6429" s="614"/>
      <c r="J6429" s="612"/>
      <c r="N6429" s="668"/>
      <c r="P6429" s="618"/>
      <c r="Q6429" s="618"/>
      <c r="R6429" s="618"/>
      <c r="S6429" s="618"/>
      <c r="T6429" s="618"/>
      <c r="U6429" s="618"/>
      <c r="V6429" s="618"/>
      <c r="W6429" s="618"/>
      <c r="X6429" s="618"/>
      <c r="Y6429" s="618"/>
      <c r="Z6429" s="618"/>
      <c r="AC6429" s="619"/>
      <c r="AD6429" s="620"/>
      <c r="AJ6429" s="668"/>
      <c r="AO6429" s="612"/>
      <c r="AP6429" s="612"/>
      <c r="AY6429" s="623"/>
      <c r="BD6429" s="611"/>
      <c r="BG6429" s="624"/>
      <c r="BH6429" s="625"/>
      <c r="BI6429" s="672"/>
      <c r="BO6429" s="612"/>
      <c r="BY6429" s="669"/>
      <c r="CA6429" s="669"/>
    </row>
    <row r="6430" spans="3:79" s="610" customFormat="1">
      <c r="C6430" s="611"/>
      <c r="D6430" s="612"/>
      <c r="E6430" s="613"/>
      <c r="F6430" s="614"/>
      <c r="J6430" s="612"/>
      <c r="N6430" s="668"/>
      <c r="P6430" s="618"/>
      <c r="Q6430" s="618"/>
      <c r="R6430" s="618"/>
      <c r="S6430" s="618"/>
      <c r="T6430" s="618"/>
      <c r="U6430" s="618"/>
      <c r="V6430" s="618"/>
      <c r="W6430" s="618"/>
      <c r="X6430" s="618"/>
      <c r="Y6430" s="618"/>
      <c r="Z6430" s="618"/>
      <c r="AC6430" s="619"/>
      <c r="AD6430" s="620"/>
      <c r="AJ6430" s="668"/>
      <c r="AO6430" s="612"/>
      <c r="AP6430" s="612"/>
      <c r="AY6430" s="623"/>
      <c r="BD6430" s="611"/>
      <c r="BG6430" s="624"/>
      <c r="BH6430" s="625"/>
      <c r="BI6430" s="672"/>
      <c r="BO6430" s="612"/>
      <c r="BY6430" s="669"/>
      <c r="CA6430" s="669"/>
    </row>
    <row r="6431" spans="3:79" s="610" customFormat="1">
      <c r="C6431" s="611"/>
      <c r="D6431" s="612"/>
      <c r="E6431" s="613"/>
      <c r="F6431" s="614"/>
      <c r="J6431" s="612"/>
      <c r="N6431" s="668"/>
      <c r="P6431" s="618"/>
      <c r="Q6431" s="618"/>
      <c r="R6431" s="618"/>
      <c r="S6431" s="618"/>
      <c r="T6431" s="618"/>
      <c r="U6431" s="618"/>
      <c r="V6431" s="618"/>
      <c r="W6431" s="618"/>
      <c r="X6431" s="618"/>
      <c r="Y6431" s="618"/>
      <c r="Z6431" s="618"/>
      <c r="AC6431" s="619"/>
      <c r="AD6431" s="620"/>
      <c r="AJ6431" s="668"/>
      <c r="AO6431" s="612"/>
      <c r="AP6431" s="612"/>
      <c r="AY6431" s="623"/>
      <c r="BD6431" s="611"/>
      <c r="BG6431" s="624"/>
      <c r="BH6431" s="625"/>
      <c r="BI6431" s="672"/>
      <c r="BO6431" s="612"/>
      <c r="BY6431" s="669"/>
      <c r="CA6431" s="669"/>
    </row>
    <row r="6432" spans="3:79" s="610" customFormat="1">
      <c r="C6432" s="611"/>
      <c r="D6432" s="612"/>
      <c r="E6432" s="613"/>
      <c r="F6432" s="614"/>
      <c r="J6432" s="612"/>
      <c r="N6432" s="668"/>
      <c r="P6432" s="618"/>
      <c r="Q6432" s="618"/>
      <c r="R6432" s="618"/>
      <c r="S6432" s="618"/>
      <c r="T6432" s="618"/>
      <c r="U6432" s="618"/>
      <c r="V6432" s="618"/>
      <c r="W6432" s="618"/>
      <c r="X6432" s="618"/>
      <c r="Y6432" s="618"/>
      <c r="Z6432" s="618"/>
      <c r="AC6432" s="619"/>
      <c r="AD6432" s="620"/>
      <c r="AJ6432" s="668"/>
      <c r="AO6432" s="612"/>
      <c r="AP6432" s="612"/>
      <c r="AY6432" s="623"/>
      <c r="BD6432" s="611"/>
      <c r="BG6432" s="624"/>
      <c r="BH6432" s="625"/>
      <c r="BI6432" s="672"/>
      <c r="BO6432" s="612"/>
      <c r="BY6432" s="669"/>
      <c r="CA6432" s="669"/>
    </row>
    <row r="6433" spans="3:79" s="610" customFormat="1">
      <c r="C6433" s="611"/>
      <c r="D6433" s="612"/>
      <c r="E6433" s="613"/>
      <c r="F6433" s="614"/>
      <c r="J6433" s="612"/>
      <c r="N6433" s="668"/>
      <c r="P6433" s="618"/>
      <c r="Q6433" s="618"/>
      <c r="R6433" s="618"/>
      <c r="S6433" s="618"/>
      <c r="T6433" s="618"/>
      <c r="U6433" s="618"/>
      <c r="V6433" s="618"/>
      <c r="W6433" s="618"/>
      <c r="X6433" s="618"/>
      <c r="Y6433" s="618"/>
      <c r="Z6433" s="618"/>
      <c r="AC6433" s="619"/>
      <c r="AD6433" s="620"/>
      <c r="AJ6433" s="668"/>
      <c r="AO6433" s="612"/>
      <c r="AP6433" s="612"/>
      <c r="AY6433" s="623"/>
      <c r="BD6433" s="611"/>
      <c r="BG6433" s="624"/>
      <c r="BH6433" s="625"/>
      <c r="BI6433" s="672"/>
      <c r="BO6433" s="612"/>
      <c r="BY6433" s="669"/>
      <c r="CA6433" s="669"/>
    </row>
    <row r="6434" spans="3:79" s="610" customFormat="1">
      <c r="C6434" s="611"/>
      <c r="D6434" s="612"/>
      <c r="E6434" s="613"/>
      <c r="F6434" s="614"/>
      <c r="J6434" s="612"/>
      <c r="N6434" s="668"/>
      <c r="P6434" s="618"/>
      <c r="Q6434" s="618"/>
      <c r="R6434" s="618"/>
      <c r="S6434" s="618"/>
      <c r="T6434" s="618"/>
      <c r="U6434" s="618"/>
      <c r="V6434" s="618"/>
      <c r="W6434" s="618"/>
      <c r="X6434" s="618"/>
      <c r="Y6434" s="618"/>
      <c r="Z6434" s="618"/>
      <c r="AC6434" s="619"/>
      <c r="AD6434" s="620"/>
      <c r="AJ6434" s="668"/>
      <c r="AO6434" s="612"/>
      <c r="AP6434" s="612"/>
      <c r="AY6434" s="623"/>
      <c r="BD6434" s="611"/>
      <c r="BG6434" s="624"/>
      <c r="BH6434" s="625"/>
      <c r="BI6434" s="672"/>
      <c r="BO6434" s="612"/>
      <c r="BY6434" s="669"/>
      <c r="CA6434" s="669"/>
    </row>
    <row r="6435" spans="3:79" s="610" customFormat="1">
      <c r="C6435" s="611"/>
      <c r="D6435" s="612"/>
      <c r="E6435" s="613"/>
      <c r="F6435" s="614"/>
      <c r="J6435" s="612"/>
      <c r="N6435" s="668"/>
      <c r="P6435" s="618"/>
      <c r="Q6435" s="618"/>
      <c r="R6435" s="618"/>
      <c r="S6435" s="618"/>
      <c r="T6435" s="618"/>
      <c r="U6435" s="618"/>
      <c r="V6435" s="618"/>
      <c r="W6435" s="618"/>
      <c r="X6435" s="618"/>
      <c r="Y6435" s="618"/>
      <c r="Z6435" s="618"/>
      <c r="AC6435" s="619"/>
      <c r="AD6435" s="620"/>
      <c r="AJ6435" s="668"/>
      <c r="AO6435" s="612"/>
      <c r="AP6435" s="612"/>
      <c r="AY6435" s="623"/>
      <c r="BD6435" s="611"/>
      <c r="BG6435" s="624"/>
      <c r="BH6435" s="625"/>
      <c r="BI6435" s="672"/>
      <c r="BO6435" s="612"/>
      <c r="BY6435" s="669"/>
      <c r="CA6435" s="669"/>
    </row>
    <row r="6436" spans="3:79" s="610" customFormat="1">
      <c r="C6436" s="611"/>
      <c r="D6436" s="612"/>
      <c r="E6436" s="613"/>
      <c r="F6436" s="614"/>
      <c r="J6436" s="612"/>
      <c r="N6436" s="668"/>
      <c r="P6436" s="618"/>
      <c r="Q6436" s="618"/>
      <c r="R6436" s="618"/>
      <c r="S6436" s="618"/>
      <c r="T6436" s="618"/>
      <c r="U6436" s="618"/>
      <c r="V6436" s="618"/>
      <c r="W6436" s="618"/>
      <c r="X6436" s="618"/>
      <c r="Y6436" s="618"/>
      <c r="Z6436" s="618"/>
      <c r="AC6436" s="619"/>
      <c r="AD6436" s="620"/>
      <c r="AJ6436" s="668"/>
      <c r="AO6436" s="612"/>
      <c r="AP6436" s="612"/>
      <c r="AY6436" s="623"/>
      <c r="BD6436" s="611"/>
      <c r="BG6436" s="624"/>
      <c r="BH6436" s="625"/>
      <c r="BI6436" s="672"/>
      <c r="BO6436" s="612"/>
      <c r="BY6436" s="669"/>
      <c r="CA6436" s="669"/>
    </row>
    <row r="6437" spans="3:79" s="610" customFormat="1">
      <c r="C6437" s="611"/>
      <c r="D6437" s="612"/>
      <c r="E6437" s="613"/>
      <c r="F6437" s="614"/>
      <c r="J6437" s="612"/>
      <c r="N6437" s="668"/>
      <c r="P6437" s="618"/>
      <c r="Q6437" s="618"/>
      <c r="R6437" s="618"/>
      <c r="S6437" s="618"/>
      <c r="T6437" s="618"/>
      <c r="U6437" s="618"/>
      <c r="V6437" s="618"/>
      <c r="W6437" s="618"/>
      <c r="X6437" s="618"/>
      <c r="Y6437" s="618"/>
      <c r="Z6437" s="618"/>
      <c r="AC6437" s="619"/>
      <c r="AD6437" s="620"/>
      <c r="AJ6437" s="668"/>
      <c r="AO6437" s="612"/>
      <c r="AP6437" s="612"/>
      <c r="AY6437" s="623"/>
      <c r="BD6437" s="611"/>
      <c r="BG6437" s="624"/>
      <c r="BH6437" s="625"/>
      <c r="BI6437" s="672"/>
      <c r="BO6437" s="612"/>
      <c r="BY6437" s="669"/>
      <c r="CA6437" s="669"/>
    </row>
    <row r="6438" spans="3:79" s="610" customFormat="1">
      <c r="C6438" s="611"/>
      <c r="D6438" s="612"/>
      <c r="E6438" s="613"/>
      <c r="F6438" s="614"/>
      <c r="J6438" s="612"/>
      <c r="N6438" s="668"/>
      <c r="P6438" s="618"/>
      <c r="Q6438" s="618"/>
      <c r="R6438" s="618"/>
      <c r="S6438" s="618"/>
      <c r="T6438" s="618"/>
      <c r="U6438" s="618"/>
      <c r="V6438" s="618"/>
      <c r="W6438" s="618"/>
      <c r="X6438" s="618"/>
      <c r="Y6438" s="618"/>
      <c r="Z6438" s="618"/>
      <c r="AC6438" s="619"/>
      <c r="AD6438" s="620"/>
      <c r="AJ6438" s="668"/>
      <c r="AO6438" s="612"/>
      <c r="AP6438" s="612"/>
      <c r="AY6438" s="623"/>
      <c r="BD6438" s="611"/>
      <c r="BG6438" s="624"/>
      <c r="BH6438" s="625"/>
      <c r="BI6438" s="672"/>
      <c r="BO6438" s="612"/>
      <c r="BY6438" s="669"/>
      <c r="CA6438" s="669"/>
    </row>
    <row r="6439" spans="3:79" s="610" customFormat="1">
      <c r="C6439" s="611"/>
      <c r="D6439" s="612"/>
      <c r="E6439" s="613"/>
      <c r="F6439" s="614"/>
      <c r="J6439" s="612"/>
      <c r="N6439" s="668"/>
      <c r="P6439" s="618"/>
      <c r="Q6439" s="618"/>
      <c r="R6439" s="618"/>
      <c r="S6439" s="618"/>
      <c r="T6439" s="618"/>
      <c r="U6439" s="618"/>
      <c r="V6439" s="618"/>
      <c r="W6439" s="618"/>
      <c r="X6439" s="618"/>
      <c r="Y6439" s="618"/>
      <c r="Z6439" s="618"/>
      <c r="AC6439" s="619"/>
      <c r="AD6439" s="620"/>
      <c r="AJ6439" s="668"/>
      <c r="AO6439" s="612"/>
      <c r="AP6439" s="612"/>
      <c r="AY6439" s="623"/>
      <c r="BD6439" s="611"/>
      <c r="BG6439" s="624"/>
      <c r="BH6439" s="625"/>
      <c r="BI6439" s="672"/>
      <c r="BO6439" s="612"/>
      <c r="BY6439" s="669"/>
      <c r="CA6439" s="669"/>
    </row>
    <row r="6440" spans="3:79" s="610" customFormat="1">
      <c r="C6440" s="611"/>
      <c r="D6440" s="612"/>
      <c r="E6440" s="613"/>
      <c r="F6440" s="614"/>
      <c r="J6440" s="612"/>
      <c r="N6440" s="668"/>
      <c r="P6440" s="618"/>
      <c r="Q6440" s="618"/>
      <c r="R6440" s="618"/>
      <c r="S6440" s="618"/>
      <c r="T6440" s="618"/>
      <c r="U6440" s="618"/>
      <c r="V6440" s="618"/>
      <c r="W6440" s="618"/>
      <c r="X6440" s="618"/>
      <c r="Y6440" s="618"/>
      <c r="Z6440" s="618"/>
      <c r="AC6440" s="619"/>
      <c r="AD6440" s="620"/>
      <c r="AJ6440" s="668"/>
      <c r="AO6440" s="612"/>
      <c r="AP6440" s="612"/>
      <c r="AY6440" s="623"/>
      <c r="BD6440" s="611"/>
      <c r="BG6440" s="624"/>
      <c r="BH6440" s="625"/>
      <c r="BI6440" s="672"/>
      <c r="BO6440" s="612"/>
      <c r="BY6440" s="669"/>
      <c r="CA6440" s="669"/>
    </row>
    <row r="6441" spans="3:79" s="610" customFormat="1">
      <c r="C6441" s="611"/>
      <c r="D6441" s="612"/>
      <c r="E6441" s="613"/>
      <c r="F6441" s="614"/>
      <c r="J6441" s="612"/>
      <c r="N6441" s="668"/>
      <c r="P6441" s="618"/>
      <c r="Q6441" s="618"/>
      <c r="R6441" s="618"/>
      <c r="S6441" s="618"/>
      <c r="T6441" s="618"/>
      <c r="U6441" s="618"/>
      <c r="V6441" s="618"/>
      <c r="W6441" s="618"/>
      <c r="X6441" s="618"/>
      <c r="Y6441" s="618"/>
      <c r="Z6441" s="618"/>
      <c r="AC6441" s="619"/>
      <c r="AD6441" s="620"/>
      <c r="AJ6441" s="668"/>
      <c r="AO6441" s="612"/>
      <c r="AP6441" s="612"/>
      <c r="AY6441" s="623"/>
      <c r="BD6441" s="611"/>
      <c r="BG6441" s="624"/>
      <c r="BH6441" s="625"/>
      <c r="BI6441" s="672"/>
      <c r="BO6441" s="612"/>
      <c r="BY6441" s="669"/>
      <c r="CA6441" s="669"/>
    </row>
    <row r="6442" spans="3:79" s="610" customFormat="1">
      <c r="C6442" s="611"/>
      <c r="D6442" s="612"/>
      <c r="E6442" s="613"/>
      <c r="F6442" s="614"/>
      <c r="J6442" s="612"/>
      <c r="N6442" s="668"/>
      <c r="P6442" s="618"/>
      <c r="Q6442" s="618"/>
      <c r="R6442" s="618"/>
      <c r="S6442" s="618"/>
      <c r="T6442" s="618"/>
      <c r="U6442" s="618"/>
      <c r="V6442" s="618"/>
      <c r="W6442" s="618"/>
      <c r="X6442" s="618"/>
      <c r="Y6442" s="618"/>
      <c r="Z6442" s="618"/>
      <c r="AC6442" s="619"/>
      <c r="AD6442" s="620"/>
      <c r="AJ6442" s="668"/>
      <c r="AO6442" s="612"/>
      <c r="AP6442" s="612"/>
      <c r="AY6442" s="623"/>
      <c r="BD6442" s="611"/>
      <c r="BG6442" s="624"/>
      <c r="BH6442" s="625"/>
      <c r="BI6442" s="672"/>
      <c r="BO6442" s="612"/>
      <c r="BY6442" s="669"/>
      <c r="CA6442" s="669"/>
    </row>
    <row r="6443" spans="3:79" s="610" customFormat="1">
      <c r="C6443" s="611"/>
      <c r="D6443" s="612"/>
      <c r="E6443" s="613"/>
      <c r="F6443" s="614"/>
      <c r="J6443" s="612"/>
      <c r="N6443" s="668"/>
      <c r="P6443" s="618"/>
      <c r="Q6443" s="618"/>
      <c r="R6443" s="618"/>
      <c r="S6443" s="618"/>
      <c r="T6443" s="618"/>
      <c r="U6443" s="618"/>
      <c r="V6443" s="618"/>
      <c r="W6443" s="618"/>
      <c r="X6443" s="618"/>
      <c r="Y6443" s="618"/>
      <c r="Z6443" s="618"/>
      <c r="AC6443" s="619"/>
      <c r="AD6443" s="620"/>
      <c r="AJ6443" s="668"/>
      <c r="AO6443" s="612"/>
      <c r="AP6443" s="612"/>
      <c r="AY6443" s="623"/>
      <c r="BD6443" s="611"/>
      <c r="BG6443" s="624"/>
      <c r="BH6443" s="625"/>
      <c r="BI6443" s="672"/>
      <c r="BO6443" s="612"/>
      <c r="BY6443" s="669"/>
      <c r="CA6443" s="669"/>
    </row>
    <row r="6444" spans="3:79" s="610" customFormat="1">
      <c r="C6444" s="611"/>
      <c r="D6444" s="612"/>
      <c r="E6444" s="613"/>
      <c r="F6444" s="614"/>
      <c r="J6444" s="612"/>
      <c r="N6444" s="668"/>
      <c r="P6444" s="618"/>
      <c r="Q6444" s="618"/>
      <c r="R6444" s="618"/>
      <c r="S6444" s="618"/>
      <c r="T6444" s="618"/>
      <c r="U6444" s="618"/>
      <c r="V6444" s="618"/>
      <c r="W6444" s="618"/>
      <c r="X6444" s="618"/>
      <c r="Y6444" s="618"/>
      <c r="Z6444" s="618"/>
      <c r="AC6444" s="619"/>
      <c r="AD6444" s="620"/>
      <c r="AJ6444" s="668"/>
      <c r="AO6444" s="612"/>
      <c r="AP6444" s="612"/>
      <c r="AY6444" s="623"/>
      <c r="BD6444" s="611"/>
      <c r="BG6444" s="624"/>
      <c r="BH6444" s="625"/>
      <c r="BI6444" s="672"/>
      <c r="BO6444" s="612"/>
      <c r="BY6444" s="669"/>
      <c r="CA6444" s="669"/>
    </row>
    <row r="6445" spans="3:79" s="610" customFormat="1">
      <c r="C6445" s="611"/>
      <c r="D6445" s="612"/>
      <c r="E6445" s="613"/>
      <c r="F6445" s="614"/>
      <c r="J6445" s="612"/>
      <c r="N6445" s="668"/>
      <c r="P6445" s="618"/>
      <c r="Q6445" s="618"/>
      <c r="R6445" s="618"/>
      <c r="S6445" s="618"/>
      <c r="T6445" s="618"/>
      <c r="U6445" s="618"/>
      <c r="V6445" s="618"/>
      <c r="W6445" s="618"/>
      <c r="X6445" s="618"/>
      <c r="Y6445" s="618"/>
      <c r="Z6445" s="618"/>
      <c r="AC6445" s="619"/>
      <c r="AD6445" s="620"/>
      <c r="AJ6445" s="668"/>
      <c r="AO6445" s="612"/>
      <c r="AP6445" s="612"/>
      <c r="AY6445" s="623"/>
      <c r="BD6445" s="611"/>
      <c r="BG6445" s="624"/>
      <c r="BH6445" s="625"/>
      <c r="BI6445" s="672"/>
      <c r="BO6445" s="612"/>
      <c r="BY6445" s="669"/>
      <c r="CA6445" s="669"/>
    </row>
    <row r="6446" spans="3:79" s="610" customFormat="1">
      <c r="C6446" s="611"/>
      <c r="D6446" s="612"/>
      <c r="E6446" s="613"/>
      <c r="F6446" s="614"/>
      <c r="J6446" s="612"/>
      <c r="N6446" s="668"/>
      <c r="P6446" s="618"/>
      <c r="Q6446" s="618"/>
      <c r="R6446" s="618"/>
      <c r="S6446" s="618"/>
      <c r="T6446" s="618"/>
      <c r="U6446" s="618"/>
      <c r="V6446" s="618"/>
      <c r="W6446" s="618"/>
      <c r="X6446" s="618"/>
      <c r="Y6446" s="618"/>
      <c r="Z6446" s="618"/>
      <c r="AC6446" s="619"/>
      <c r="AD6446" s="620"/>
      <c r="AJ6446" s="668"/>
      <c r="AO6446" s="612"/>
      <c r="AP6446" s="612"/>
      <c r="AY6446" s="623"/>
      <c r="BD6446" s="611"/>
      <c r="BG6446" s="624"/>
      <c r="BH6446" s="625"/>
      <c r="BI6446" s="672"/>
      <c r="BO6446" s="612"/>
      <c r="BY6446" s="669"/>
      <c r="CA6446" s="669"/>
    </row>
    <row r="6447" spans="3:79" s="610" customFormat="1">
      <c r="C6447" s="611"/>
      <c r="D6447" s="612"/>
      <c r="E6447" s="613"/>
      <c r="F6447" s="614"/>
      <c r="J6447" s="612"/>
      <c r="N6447" s="668"/>
      <c r="P6447" s="618"/>
      <c r="Q6447" s="618"/>
      <c r="R6447" s="618"/>
      <c r="S6447" s="618"/>
      <c r="T6447" s="618"/>
      <c r="U6447" s="618"/>
      <c r="V6447" s="618"/>
      <c r="W6447" s="618"/>
      <c r="X6447" s="618"/>
      <c r="Y6447" s="618"/>
      <c r="Z6447" s="618"/>
      <c r="AC6447" s="619"/>
      <c r="AD6447" s="620"/>
      <c r="AJ6447" s="668"/>
      <c r="AO6447" s="612"/>
      <c r="AP6447" s="612"/>
      <c r="AY6447" s="623"/>
      <c r="BD6447" s="611"/>
      <c r="BG6447" s="624"/>
      <c r="BH6447" s="625"/>
      <c r="BI6447" s="672"/>
      <c r="BO6447" s="612"/>
      <c r="BY6447" s="669"/>
      <c r="CA6447" s="669"/>
    </row>
    <row r="6448" spans="3:79" s="610" customFormat="1">
      <c r="C6448" s="611"/>
      <c r="D6448" s="612"/>
      <c r="E6448" s="613"/>
      <c r="F6448" s="614"/>
      <c r="J6448" s="612"/>
      <c r="N6448" s="668"/>
      <c r="P6448" s="618"/>
      <c r="Q6448" s="618"/>
      <c r="R6448" s="618"/>
      <c r="S6448" s="618"/>
      <c r="T6448" s="618"/>
      <c r="U6448" s="618"/>
      <c r="V6448" s="618"/>
      <c r="W6448" s="618"/>
      <c r="X6448" s="618"/>
      <c r="Y6448" s="618"/>
      <c r="Z6448" s="618"/>
      <c r="AC6448" s="619"/>
      <c r="AD6448" s="620"/>
      <c r="AJ6448" s="668"/>
      <c r="AO6448" s="612"/>
      <c r="AP6448" s="612"/>
      <c r="AY6448" s="623"/>
      <c r="BD6448" s="611"/>
      <c r="BG6448" s="624"/>
      <c r="BH6448" s="625"/>
      <c r="BI6448" s="672"/>
      <c r="BO6448" s="612"/>
      <c r="BY6448" s="669"/>
      <c r="CA6448" s="669"/>
    </row>
    <row r="6449" spans="3:79" s="610" customFormat="1">
      <c r="C6449" s="611"/>
      <c r="D6449" s="612"/>
      <c r="E6449" s="613"/>
      <c r="F6449" s="614"/>
      <c r="J6449" s="612"/>
      <c r="N6449" s="668"/>
      <c r="P6449" s="618"/>
      <c r="Q6449" s="618"/>
      <c r="R6449" s="618"/>
      <c r="S6449" s="618"/>
      <c r="T6449" s="618"/>
      <c r="U6449" s="618"/>
      <c r="V6449" s="618"/>
      <c r="W6449" s="618"/>
      <c r="X6449" s="618"/>
      <c r="Y6449" s="618"/>
      <c r="Z6449" s="618"/>
      <c r="AC6449" s="619"/>
      <c r="AD6449" s="620"/>
      <c r="AJ6449" s="668"/>
      <c r="AO6449" s="612"/>
      <c r="AP6449" s="612"/>
      <c r="AY6449" s="623"/>
      <c r="BD6449" s="611"/>
      <c r="BG6449" s="624"/>
      <c r="BH6449" s="625"/>
      <c r="BI6449" s="672"/>
      <c r="BO6449" s="612"/>
      <c r="BY6449" s="669"/>
      <c r="CA6449" s="669"/>
    </row>
    <row r="6450" spans="3:79" s="610" customFormat="1">
      <c r="C6450" s="611"/>
      <c r="D6450" s="612"/>
      <c r="E6450" s="613"/>
      <c r="F6450" s="614"/>
      <c r="J6450" s="612"/>
      <c r="N6450" s="668"/>
      <c r="P6450" s="618"/>
      <c r="Q6450" s="618"/>
      <c r="R6450" s="618"/>
      <c r="S6450" s="618"/>
      <c r="T6450" s="618"/>
      <c r="U6450" s="618"/>
      <c r="V6450" s="618"/>
      <c r="W6450" s="618"/>
      <c r="X6450" s="618"/>
      <c r="Y6450" s="618"/>
      <c r="Z6450" s="618"/>
      <c r="AC6450" s="619"/>
      <c r="AD6450" s="620"/>
      <c r="AJ6450" s="668"/>
      <c r="AO6450" s="612"/>
      <c r="AP6450" s="612"/>
      <c r="AY6450" s="623"/>
      <c r="BD6450" s="611"/>
      <c r="BG6450" s="624"/>
      <c r="BH6450" s="625"/>
      <c r="BI6450" s="672"/>
      <c r="BO6450" s="612"/>
      <c r="BY6450" s="669"/>
      <c r="CA6450" s="669"/>
    </row>
    <row r="6451" spans="3:79" s="610" customFormat="1">
      <c r="C6451" s="611"/>
      <c r="D6451" s="612"/>
      <c r="E6451" s="613"/>
      <c r="F6451" s="614"/>
      <c r="J6451" s="612"/>
      <c r="N6451" s="668"/>
      <c r="P6451" s="618"/>
      <c r="Q6451" s="618"/>
      <c r="R6451" s="618"/>
      <c r="S6451" s="618"/>
      <c r="T6451" s="618"/>
      <c r="U6451" s="618"/>
      <c r="V6451" s="618"/>
      <c r="W6451" s="618"/>
      <c r="X6451" s="618"/>
      <c r="Y6451" s="618"/>
      <c r="Z6451" s="618"/>
      <c r="AC6451" s="619"/>
      <c r="AD6451" s="620"/>
      <c r="AJ6451" s="668"/>
      <c r="AO6451" s="612"/>
      <c r="AP6451" s="612"/>
      <c r="AY6451" s="623"/>
      <c r="BD6451" s="611"/>
      <c r="BG6451" s="624"/>
      <c r="BH6451" s="625"/>
      <c r="BI6451" s="672"/>
      <c r="BO6451" s="612"/>
      <c r="BY6451" s="669"/>
      <c r="CA6451" s="669"/>
    </row>
    <row r="6452" spans="3:79" s="610" customFormat="1">
      <c r="C6452" s="611"/>
      <c r="D6452" s="612"/>
      <c r="E6452" s="613"/>
      <c r="F6452" s="614"/>
      <c r="J6452" s="612"/>
      <c r="N6452" s="668"/>
      <c r="P6452" s="618"/>
      <c r="Q6452" s="618"/>
      <c r="R6452" s="618"/>
      <c r="S6452" s="618"/>
      <c r="T6452" s="618"/>
      <c r="U6452" s="618"/>
      <c r="V6452" s="618"/>
      <c r="W6452" s="618"/>
      <c r="X6452" s="618"/>
      <c r="Y6452" s="618"/>
      <c r="Z6452" s="618"/>
      <c r="AC6452" s="619"/>
      <c r="AD6452" s="620"/>
      <c r="AJ6452" s="668"/>
      <c r="AO6452" s="612"/>
      <c r="AP6452" s="612"/>
      <c r="AY6452" s="623"/>
      <c r="BD6452" s="611"/>
      <c r="BG6452" s="624"/>
      <c r="BH6452" s="625"/>
      <c r="BI6452" s="672"/>
      <c r="BO6452" s="612"/>
      <c r="BY6452" s="669"/>
      <c r="CA6452" s="669"/>
    </row>
    <row r="6453" spans="3:79" s="610" customFormat="1">
      <c r="C6453" s="611"/>
      <c r="D6453" s="612"/>
      <c r="E6453" s="613"/>
      <c r="F6453" s="614"/>
      <c r="J6453" s="612"/>
      <c r="N6453" s="668"/>
      <c r="P6453" s="618"/>
      <c r="Q6453" s="618"/>
      <c r="R6453" s="618"/>
      <c r="S6453" s="618"/>
      <c r="T6453" s="618"/>
      <c r="U6453" s="618"/>
      <c r="V6453" s="618"/>
      <c r="W6453" s="618"/>
      <c r="X6453" s="618"/>
      <c r="Y6453" s="618"/>
      <c r="Z6453" s="618"/>
      <c r="AC6453" s="619"/>
      <c r="AD6453" s="620"/>
      <c r="AJ6453" s="668"/>
      <c r="AO6453" s="612"/>
      <c r="AP6453" s="612"/>
      <c r="AY6453" s="623"/>
      <c r="BD6453" s="611"/>
      <c r="BG6453" s="624"/>
      <c r="BH6453" s="625"/>
      <c r="BI6453" s="672"/>
      <c r="BO6453" s="612"/>
      <c r="BY6453" s="669"/>
      <c r="CA6453" s="669"/>
    </row>
    <row r="6454" spans="3:79" s="610" customFormat="1">
      <c r="C6454" s="611"/>
      <c r="D6454" s="612"/>
      <c r="E6454" s="613"/>
      <c r="F6454" s="614"/>
      <c r="J6454" s="612"/>
      <c r="N6454" s="668"/>
      <c r="P6454" s="618"/>
      <c r="Q6454" s="618"/>
      <c r="R6454" s="618"/>
      <c r="S6454" s="618"/>
      <c r="T6454" s="618"/>
      <c r="U6454" s="618"/>
      <c r="V6454" s="618"/>
      <c r="W6454" s="618"/>
      <c r="X6454" s="618"/>
      <c r="Y6454" s="618"/>
      <c r="Z6454" s="618"/>
      <c r="AC6454" s="619"/>
      <c r="AD6454" s="620"/>
      <c r="AJ6454" s="668"/>
      <c r="AO6454" s="612"/>
      <c r="AP6454" s="612"/>
      <c r="AY6454" s="623"/>
      <c r="BD6454" s="611"/>
      <c r="BG6454" s="624"/>
      <c r="BH6454" s="625"/>
      <c r="BI6454" s="672"/>
      <c r="BO6454" s="612"/>
      <c r="BY6454" s="669"/>
      <c r="CA6454" s="669"/>
    </row>
    <row r="6455" spans="3:79" s="610" customFormat="1">
      <c r="C6455" s="611"/>
      <c r="D6455" s="612"/>
      <c r="E6455" s="613"/>
      <c r="F6455" s="614"/>
      <c r="J6455" s="612"/>
      <c r="N6455" s="668"/>
      <c r="P6455" s="618"/>
      <c r="Q6455" s="618"/>
      <c r="R6455" s="618"/>
      <c r="S6455" s="618"/>
      <c r="T6455" s="618"/>
      <c r="U6455" s="618"/>
      <c r="V6455" s="618"/>
      <c r="W6455" s="618"/>
      <c r="X6455" s="618"/>
      <c r="Y6455" s="618"/>
      <c r="Z6455" s="618"/>
      <c r="AC6455" s="619"/>
      <c r="AD6455" s="620"/>
      <c r="AJ6455" s="668"/>
      <c r="AO6455" s="612"/>
      <c r="AP6455" s="612"/>
      <c r="AY6455" s="623"/>
      <c r="BD6455" s="611"/>
      <c r="BG6455" s="624"/>
      <c r="BH6455" s="625"/>
      <c r="BI6455" s="672"/>
      <c r="BO6455" s="612"/>
      <c r="BY6455" s="669"/>
      <c r="CA6455" s="669"/>
    </row>
    <row r="6456" spans="3:79" s="610" customFormat="1">
      <c r="C6456" s="611"/>
      <c r="D6456" s="612"/>
      <c r="E6456" s="613"/>
      <c r="F6456" s="614"/>
      <c r="J6456" s="612"/>
      <c r="N6456" s="668"/>
      <c r="P6456" s="618"/>
      <c r="Q6456" s="618"/>
      <c r="R6456" s="618"/>
      <c r="S6456" s="618"/>
      <c r="T6456" s="618"/>
      <c r="U6456" s="618"/>
      <c r="V6456" s="618"/>
      <c r="W6456" s="618"/>
      <c r="X6456" s="618"/>
      <c r="Y6456" s="618"/>
      <c r="Z6456" s="618"/>
      <c r="AC6456" s="619"/>
      <c r="AD6456" s="620"/>
      <c r="AJ6456" s="668"/>
      <c r="AO6456" s="612"/>
      <c r="AP6456" s="612"/>
      <c r="AY6456" s="623"/>
      <c r="BD6456" s="611"/>
      <c r="BG6456" s="624"/>
      <c r="BH6456" s="625"/>
      <c r="BI6456" s="672"/>
      <c r="BO6456" s="612"/>
      <c r="BY6456" s="669"/>
      <c r="CA6456" s="669"/>
    </row>
    <row r="6457" spans="3:79" s="610" customFormat="1">
      <c r="C6457" s="611"/>
      <c r="D6457" s="612"/>
      <c r="E6457" s="613"/>
      <c r="F6457" s="614"/>
      <c r="J6457" s="612"/>
      <c r="N6457" s="668"/>
      <c r="P6457" s="618"/>
      <c r="Q6457" s="618"/>
      <c r="R6457" s="618"/>
      <c r="S6457" s="618"/>
      <c r="T6457" s="618"/>
      <c r="U6457" s="618"/>
      <c r="V6457" s="618"/>
      <c r="W6457" s="618"/>
      <c r="X6457" s="618"/>
      <c r="Y6457" s="618"/>
      <c r="Z6457" s="618"/>
      <c r="AC6457" s="619"/>
      <c r="AD6457" s="620"/>
      <c r="AJ6457" s="668"/>
      <c r="AO6457" s="612"/>
      <c r="AP6457" s="612"/>
      <c r="AY6457" s="623"/>
      <c r="BD6457" s="611"/>
      <c r="BG6457" s="624"/>
      <c r="BH6457" s="625"/>
      <c r="BI6457" s="672"/>
      <c r="BO6457" s="612"/>
      <c r="BY6457" s="669"/>
      <c r="CA6457" s="669"/>
    </row>
    <row r="6458" spans="3:79" s="610" customFormat="1">
      <c r="C6458" s="611"/>
      <c r="D6458" s="612"/>
      <c r="E6458" s="613"/>
      <c r="F6458" s="614"/>
      <c r="J6458" s="612"/>
      <c r="N6458" s="668"/>
      <c r="P6458" s="618"/>
      <c r="Q6458" s="618"/>
      <c r="R6458" s="618"/>
      <c r="S6458" s="618"/>
      <c r="T6458" s="618"/>
      <c r="U6458" s="618"/>
      <c r="V6458" s="618"/>
      <c r="W6458" s="618"/>
      <c r="X6458" s="618"/>
      <c r="Y6458" s="618"/>
      <c r="Z6458" s="618"/>
      <c r="AC6458" s="619"/>
      <c r="AD6458" s="620"/>
      <c r="AJ6458" s="668"/>
      <c r="AO6458" s="612"/>
      <c r="AP6458" s="612"/>
      <c r="AY6458" s="623"/>
      <c r="BD6458" s="611"/>
      <c r="BG6458" s="624"/>
      <c r="BH6458" s="625"/>
      <c r="BI6458" s="672"/>
      <c r="BO6458" s="612"/>
      <c r="BY6458" s="669"/>
      <c r="CA6458" s="669"/>
    </row>
    <row r="6459" spans="3:79" s="610" customFormat="1">
      <c r="C6459" s="611"/>
      <c r="D6459" s="612"/>
      <c r="E6459" s="613"/>
      <c r="F6459" s="614"/>
      <c r="J6459" s="612"/>
      <c r="N6459" s="668"/>
      <c r="P6459" s="618"/>
      <c r="Q6459" s="618"/>
      <c r="R6459" s="618"/>
      <c r="S6459" s="618"/>
      <c r="T6459" s="618"/>
      <c r="U6459" s="618"/>
      <c r="V6459" s="618"/>
      <c r="W6459" s="618"/>
      <c r="X6459" s="618"/>
      <c r="Y6459" s="618"/>
      <c r="Z6459" s="618"/>
      <c r="AC6459" s="619"/>
      <c r="AD6459" s="620"/>
      <c r="AJ6459" s="668"/>
      <c r="AO6459" s="612"/>
      <c r="AP6459" s="612"/>
      <c r="AY6459" s="623"/>
      <c r="BD6459" s="611"/>
      <c r="BG6459" s="624"/>
      <c r="BH6459" s="625"/>
      <c r="BI6459" s="672"/>
      <c r="BO6459" s="612"/>
      <c r="BY6459" s="669"/>
      <c r="CA6459" s="669"/>
    </row>
    <row r="6460" spans="3:79" s="610" customFormat="1">
      <c r="C6460" s="611"/>
      <c r="D6460" s="612"/>
      <c r="E6460" s="613"/>
      <c r="F6460" s="614"/>
      <c r="J6460" s="612"/>
      <c r="N6460" s="668"/>
      <c r="P6460" s="618"/>
      <c r="Q6460" s="618"/>
      <c r="R6460" s="618"/>
      <c r="S6460" s="618"/>
      <c r="T6460" s="618"/>
      <c r="U6460" s="618"/>
      <c r="V6460" s="618"/>
      <c r="W6460" s="618"/>
      <c r="X6460" s="618"/>
      <c r="Y6460" s="618"/>
      <c r="Z6460" s="618"/>
      <c r="AC6460" s="619"/>
      <c r="AD6460" s="620"/>
      <c r="AJ6460" s="668"/>
      <c r="AO6460" s="612"/>
      <c r="AP6460" s="612"/>
      <c r="AY6460" s="623"/>
      <c r="BD6460" s="611"/>
      <c r="BG6460" s="624"/>
      <c r="BH6460" s="625"/>
      <c r="BI6460" s="672"/>
      <c r="BO6460" s="612"/>
      <c r="BY6460" s="669"/>
      <c r="CA6460" s="669"/>
    </row>
    <row r="6461" spans="3:79" s="610" customFormat="1">
      <c r="C6461" s="611"/>
      <c r="D6461" s="612"/>
      <c r="E6461" s="613"/>
      <c r="F6461" s="614"/>
      <c r="J6461" s="612"/>
      <c r="N6461" s="668"/>
      <c r="P6461" s="618"/>
      <c r="Q6461" s="618"/>
      <c r="R6461" s="618"/>
      <c r="S6461" s="618"/>
      <c r="T6461" s="618"/>
      <c r="U6461" s="618"/>
      <c r="V6461" s="618"/>
      <c r="W6461" s="618"/>
      <c r="X6461" s="618"/>
      <c r="Y6461" s="618"/>
      <c r="Z6461" s="618"/>
      <c r="AC6461" s="619"/>
      <c r="AD6461" s="620"/>
      <c r="AJ6461" s="668"/>
      <c r="AO6461" s="612"/>
      <c r="AP6461" s="612"/>
      <c r="AY6461" s="623"/>
      <c r="BD6461" s="611"/>
      <c r="BG6461" s="624"/>
      <c r="BH6461" s="625"/>
      <c r="BI6461" s="672"/>
      <c r="BO6461" s="612"/>
      <c r="BY6461" s="669"/>
      <c r="CA6461" s="669"/>
    </row>
    <row r="6462" spans="3:79" s="610" customFormat="1">
      <c r="C6462" s="611"/>
      <c r="D6462" s="612"/>
      <c r="E6462" s="613"/>
      <c r="F6462" s="614"/>
      <c r="J6462" s="612"/>
      <c r="N6462" s="668"/>
      <c r="P6462" s="618"/>
      <c r="Q6462" s="618"/>
      <c r="R6462" s="618"/>
      <c r="S6462" s="618"/>
      <c r="T6462" s="618"/>
      <c r="U6462" s="618"/>
      <c r="V6462" s="618"/>
      <c r="W6462" s="618"/>
      <c r="X6462" s="618"/>
      <c r="Y6462" s="618"/>
      <c r="Z6462" s="618"/>
      <c r="AC6462" s="619"/>
      <c r="AD6462" s="620"/>
      <c r="AJ6462" s="668"/>
      <c r="AO6462" s="612"/>
      <c r="AP6462" s="612"/>
      <c r="AY6462" s="623"/>
      <c r="BD6462" s="611"/>
      <c r="BG6462" s="624"/>
      <c r="BH6462" s="625"/>
      <c r="BI6462" s="672"/>
      <c r="BO6462" s="612"/>
      <c r="BY6462" s="669"/>
      <c r="CA6462" s="669"/>
    </row>
    <row r="6463" spans="3:79" s="610" customFormat="1">
      <c r="C6463" s="611"/>
      <c r="D6463" s="612"/>
      <c r="E6463" s="613"/>
      <c r="F6463" s="614"/>
      <c r="J6463" s="612"/>
      <c r="N6463" s="668"/>
      <c r="P6463" s="618"/>
      <c r="Q6463" s="618"/>
      <c r="R6463" s="618"/>
      <c r="S6463" s="618"/>
      <c r="T6463" s="618"/>
      <c r="U6463" s="618"/>
      <c r="V6463" s="618"/>
      <c r="W6463" s="618"/>
      <c r="X6463" s="618"/>
      <c r="Y6463" s="618"/>
      <c r="Z6463" s="618"/>
      <c r="AC6463" s="619"/>
      <c r="AD6463" s="620"/>
      <c r="AJ6463" s="668"/>
      <c r="AO6463" s="612"/>
      <c r="AP6463" s="612"/>
      <c r="AY6463" s="623"/>
      <c r="BD6463" s="611"/>
      <c r="BG6463" s="624"/>
      <c r="BH6463" s="625"/>
      <c r="BI6463" s="672"/>
      <c r="BO6463" s="612"/>
      <c r="BY6463" s="669"/>
      <c r="CA6463" s="669"/>
    </row>
    <row r="6464" spans="3:79" s="610" customFormat="1">
      <c r="C6464" s="611"/>
      <c r="D6464" s="612"/>
      <c r="E6464" s="613"/>
      <c r="F6464" s="614"/>
      <c r="J6464" s="612"/>
      <c r="N6464" s="668"/>
      <c r="P6464" s="618"/>
      <c r="Q6464" s="618"/>
      <c r="R6464" s="618"/>
      <c r="S6464" s="618"/>
      <c r="T6464" s="618"/>
      <c r="U6464" s="618"/>
      <c r="V6464" s="618"/>
      <c r="W6464" s="618"/>
      <c r="X6464" s="618"/>
      <c r="Y6464" s="618"/>
      <c r="Z6464" s="618"/>
      <c r="AC6464" s="619"/>
      <c r="AD6464" s="620"/>
      <c r="AJ6464" s="668"/>
      <c r="AO6464" s="612"/>
      <c r="AP6464" s="612"/>
      <c r="AY6464" s="623"/>
      <c r="BD6464" s="611"/>
      <c r="BG6464" s="624"/>
      <c r="BH6464" s="625"/>
      <c r="BI6464" s="672"/>
      <c r="BO6464" s="612"/>
      <c r="BY6464" s="669"/>
      <c r="CA6464" s="669"/>
    </row>
    <row r="6465" spans="3:79" s="610" customFormat="1">
      <c r="C6465" s="611"/>
      <c r="D6465" s="612"/>
      <c r="E6465" s="613"/>
      <c r="F6465" s="614"/>
      <c r="J6465" s="612"/>
      <c r="N6465" s="668"/>
      <c r="P6465" s="618"/>
      <c r="Q6465" s="618"/>
      <c r="R6465" s="618"/>
      <c r="S6465" s="618"/>
      <c r="T6465" s="618"/>
      <c r="U6465" s="618"/>
      <c r="V6465" s="618"/>
      <c r="W6465" s="618"/>
      <c r="X6465" s="618"/>
      <c r="Y6465" s="618"/>
      <c r="Z6465" s="618"/>
      <c r="AC6465" s="619"/>
      <c r="AD6465" s="620"/>
      <c r="AJ6465" s="668"/>
      <c r="AO6465" s="612"/>
      <c r="AP6465" s="612"/>
      <c r="AY6465" s="623"/>
      <c r="BD6465" s="611"/>
      <c r="BG6465" s="624"/>
      <c r="BH6465" s="625"/>
      <c r="BI6465" s="672"/>
      <c r="BO6465" s="612"/>
      <c r="BY6465" s="669"/>
      <c r="CA6465" s="669"/>
    </row>
    <row r="6466" spans="3:79" s="610" customFormat="1">
      <c r="C6466" s="611"/>
      <c r="D6466" s="612"/>
      <c r="E6466" s="613"/>
      <c r="F6466" s="614"/>
      <c r="J6466" s="612"/>
      <c r="N6466" s="668"/>
      <c r="P6466" s="618"/>
      <c r="Q6466" s="618"/>
      <c r="R6466" s="618"/>
      <c r="S6466" s="618"/>
      <c r="T6466" s="618"/>
      <c r="U6466" s="618"/>
      <c r="V6466" s="618"/>
      <c r="W6466" s="618"/>
      <c r="X6466" s="618"/>
      <c r="Y6466" s="618"/>
      <c r="Z6466" s="618"/>
      <c r="AC6466" s="619"/>
      <c r="AD6466" s="620"/>
      <c r="AJ6466" s="668"/>
      <c r="AO6466" s="612"/>
      <c r="AP6466" s="612"/>
      <c r="AY6466" s="623"/>
      <c r="BD6466" s="611"/>
      <c r="BG6466" s="624"/>
      <c r="BH6466" s="625"/>
      <c r="BI6466" s="672"/>
      <c r="BO6466" s="612"/>
      <c r="BY6466" s="669"/>
      <c r="CA6466" s="669"/>
    </row>
    <row r="6467" spans="3:79" s="610" customFormat="1">
      <c r="C6467" s="611"/>
      <c r="D6467" s="612"/>
      <c r="E6467" s="613"/>
      <c r="F6467" s="614"/>
      <c r="J6467" s="612"/>
      <c r="N6467" s="668"/>
      <c r="P6467" s="618"/>
      <c r="Q6467" s="618"/>
      <c r="R6467" s="618"/>
      <c r="S6467" s="618"/>
      <c r="T6467" s="618"/>
      <c r="U6467" s="618"/>
      <c r="V6467" s="618"/>
      <c r="W6467" s="618"/>
      <c r="X6467" s="618"/>
      <c r="Y6467" s="618"/>
      <c r="Z6467" s="618"/>
      <c r="AC6467" s="619"/>
      <c r="AD6467" s="620"/>
      <c r="AJ6467" s="668"/>
      <c r="AO6467" s="612"/>
      <c r="AP6467" s="612"/>
      <c r="AY6467" s="623"/>
      <c r="BD6467" s="611"/>
      <c r="BG6467" s="624"/>
      <c r="BH6467" s="625"/>
      <c r="BI6467" s="672"/>
      <c r="BO6467" s="612"/>
      <c r="BY6467" s="669"/>
      <c r="CA6467" s="669"/>
    </row>
    <row r="6468" spans="3:79" s="610" customFormat="1">
      <c r="C6468" s="611"/>
      <c r="D6468" s="612"/>
      <c r="E6468" s="613"/>
      <c r="F6468" s="614"/>
      <c r="J6468" s="612"/>
      <c r="N6468" s="668"/>
      <c r="P6468" s="618"/>
      <c r="Q6468" s="618"/>
      <c r="R6468" s="618"/>
      <c r="S6468" s="618"/>
      <c r="T6468" s="618"/>
      <c r="U6468" s="618"/>
      <c r="V6468" s="618"/>
      <c r="W6468" s="618"/>
      <c r="X6468" s="618"/>
      <c r="Y6468" s="618"/>
      <c r="Z6468" s="618"/>
      <c r="AC6468" s="619"/>
      <c r="AD6468" s="620"/>
      <c r="AJ6468" s="668"/>
      <c r="AO6468" s="612"/>
      <c r="AP6468" s="612"/>
      <c r="AY6468" s="623"/>
      <c r="BD6468" s="611"/>
      <c r="BG6468" s="624"/>
      <c r="BH6468" s="625"/>
      <c r="BI6468" s="672"/>
      <c r="BO6468" s="612"/>
      <c r="BY6468" s="669"/>
      <c r="CA6468" s="669"/>
    </row>
    <row r="6469" spans="3:79" s="610" customFormat="1">
      <c r="C6469" s="611"/>
      <c r="D6469" s="612"/>
      <c r="E6469" s="613"/>
      <c r="F6469" s="614"/>
      <c r="J6469" s="612"/>
      <c r="N6469" s="668"/>
      <c r="P6469" s="618"/>
      <c r="Q6469" s="618"/>
      <c r="R6469" s="618"/>
      <c r="S6469" s="618"/>
      <c r="T6469" s="618"/>
      <c r="U6469" s="618"/>
      <c r="V6469" s="618"/>
      <c r="W6469" s="618"/>
      <c r="X6469" s="618"/>
      <c r="Y6469" s="618"/>
      <c r="Z6469" s="618"/>
      <c r="AC6469" s="619"/>
      <c r="AD6469" s="620"/>
      <c r="AJ6469" s="668"/>
      <c r="AO6469" s="612"/>
      <c r="AP6469" s="612"/>
      <c r="AY6469" s="623"/>
      <c r="BD6469" s="611"/>
      <c r="BG6469" s="624"/>
      <c r="BH6469" s="625"/>
      <c r="BI6469" s="672"/>
      <c r="BO6469" s="612"/>
      <c r="BY6469" s="669"/>
      <c r="CA6469" s="669"/>
    </row>
    <row r="6470" spans="3:79" s="610" customFormat="1">
      <c r="C6470" s="611"/>
      <c r="D6470" s="612"/>
      <c r="E6470" s="613"/>
      <c r="F6470" s="614"/>
      <c r="J6470" s="612"/>
      <c r="N6470" s="668"/>
      <c r="P6470" s="618"/>
      <c r="Q6470" s="618"/>
      <c r="R6470" s="618"/>
      <c r="S6470" s="618"/>
      <c r="T6470" s="618"/>
      <c r="U6470" s="618"/>
      <c r="V6470" s="618"/>
      <c r="W6470" s="618"/>
      <c r="X6470" s="618"/>
      <c r="Y6470" s="618"/>
      <c r="Z6470" s="618"/>
      <c r="AC6470" s="619"/>
      <c r="AD6470" s="620"/>
      <c r="AJ6470" s="668"/>
      <c r="AO6470" s="612"/>
      <c r="AP6470" s="612"/>
      <c r="AY6470" s="623"/>
      <c r="BD6470" s="611"/>
      <c r="BG6470" s="624"/>
      <c r="BH6470" s="625"/>
      <c r="BI6470" s="672"/>
      <c r="BO6470" s="612"/>
      <c r="BY6470" s="669"/>
      <c r="CA6470" s="669"/>
    </row>
    <row r="6471" spans="3:79" s="610" customFormat="1">
      <c r="C6471" s="611"/>
      <c r="D6471" s="612"/>
      <c r="E6471" s="613"/>
      <c r="F6471" s="614"/>
      <c r="J6471" s="612"/>
      <c r="N6471" s="668"/>
      <c r="P6471" s="618"/>
      <c r="Q6471" s="618"/>
      <c r="R6471" s="618"/>
      <c r="S6471" s="618"/>
      <c r="T6471" s="618"/>
      <c r="U6471" s="618"/>
      <c r="V6471" s="618"/>
      <c r="W6471" s="618"/>
      <c r="X6471" s="618"/>
      <c r="Y6471" s="618"/>
      <c r="Z6471" s="618"/>
      <c r="AC6471" s="619"/>
      <c r="AD6471" s="620"/>
      <c r="AJ6471" s="668"/>
      <c r="AO6471" s="612"/>
      <c r="AP6471" s="612"/>
      <c r="AY6471" s="623"/>
      <c r="BD6471" s="611"/>
      <c r="BG6471" s="624"/>
      <c r="BH6471" s="625"/>
      <c r="BI6471" s="672"/>
      <c r="BO6471" s="612"/>
      <c r="BY6471" s="669"/>
      <c r="CA6471" s="669"/>
    </row>
    <row r="6472" spans="3:79" s="610" customFormat="1">
      <c r="C6472" s="611"/>
      <c r="D6472" s="612"/>
      <c r="E6472" s="613"/>
      <c r="F6472" s="614"/>
      <c r="J6472" s="612"/>
      <c r="N6472" s="668"/>
      <c r="P6472" s="618"/>
      <c r="Q6472" s="618"/>
      <c r="R6472" s="618"/>
      <c r="S6472" s="618"/>
      <c r="T6472" s="618"/>
      <c r="U6472" s="618"/>
      <c r="V6472" s="618"/>
      <c r="W6472" s="618"/>
      <c r="X6472" s="618"/>
      <c r="Y6472" s="618"/>
      <c r="Z6472" s="618"/>
      <c r="AC6472" s="619"/>
      <c r="AD6472" s="620"/>
      <c r="AJ6472" s="668"/>
      <c r="AO6472" s="612"/>
      <c r="AP6472" s="612"/>
      <c r="AY6472" s="623"/>
      <c r="BD6472" s="611"/>
      <c r="BG6472" s="624"/>
      <c r="BH6472" s="625"/>
      <c r="BI6472" s="672"/>
      <c r="BO6472" s="612"/>
      <c r="BY6472" s="669"/>
      <c r="CA6472" s="669"/>
    </row>
    <row r="6473" spans="3:79" s="610" customFormat="1">
      <c r="C6473" s="611"/>
      <c r="D6473" s="612"/>
      <c r="E6473" s="613"/>
      <c r="F6473" s="614"/>
      <c r="J6473" s="612"/>
      <c r="N6473" s="668"/>
      <c r="P6473" s="618"/>
      <c r="Q6473" s="618"/>
      <c r="R6473" s="618"/>
      <c r="S6473" s="618"/>
      <c r="T6473" s="618"/>
      <c r="U6473" s="618"/>
      <c r="V6473" s="618"/>
      <c r="W6473" s="618"/>
      <c r="X6473" s="618"/>
      <c r="Y6473" s="618"/>
      <c r="Z6473" s="618"/>
      <c r="AC6473" s="619"/>
      <c r="AD6473" s="620"/>
      <c r="AJ6473" s="668"/>
      <c r="AO6473" s="612"/>
      <c r="AP6473" s="612"/>
      <c r="AY6473" s="623"/>
      <c r="BD6473" s="611"/>
      <c r="BG6473" s="624"/>
      <c r="BH6473" s="625"/>
      <c r="BI6473" s="672"/>
      <c r="BO6473" s="612"/>
      <c r="BY6473" s="669"/>
      <c r="CA6473" s="669"/>
    </row>
    <row r="6474" spans="3:79" s="610" customFormat="1">
      <c r="C6474" s="611"/>
      <c r="D6474" s="612"/>
      <c r="E6474" s="613"/>
      <c r="F6474" s="614"/>
      <c r="J6474" s="612"/>
      <c r="N6474" s="668"/>
      <c r="P6474" s="618"/>
      <c r="Q6474" s="618"/>
      <c r="R6474" s="618"/>
      <c r="S6474" s="618"/>
      <c r="T6474" s="618"/>
      <c r="U6474" s="618"/>
      <c r="V6474" s="618"/>
      <c r="W6474" s="618"/>
      <c r="X6474" s="618"/>
      <c r="Y6474" s="618"/>
      <c r="Z6474" s="618"/>
      <c r="AC6474" s="619"/>
      <c r="AD6474" s="620"/>
      <c r="AJ6474" s="668"/>
      <c r="AO6474" s="612"/>
      <c r="AP6474" s="612"/>
      <c r="AY6474" s="623"/>
      <c r="BD6474" s="611"/>
      <c r="BG6474" s="624"/>
      <c r="BH6474" s="625"/>
      <c r="BI6474" s="672"/>
      <c r="BO6474" s="612"/>
      <c r="BY6474" s="669"/>
      <c r="CA6474" s="669"/>
    </row>
    <row r="6475" spans="3:79" s="610" customFormat="1">
      <c r="C6475" s="611"/>
      <c r="D6475" s="612"/>
      <c r="E6475" s="613"/>
      <c r="F6475" s="614"/>
      <c r="J6475" s="612"/>
      <c r="N6475" s="668"/>
      <c r="P6475" s="618"/>
      <c r="Q6475" s="618"/>
      <c r="R6475" s="618"/>
      <c r="S6475" s="618"/>
      <c r="T6475" s="618"/>
      <c r="U6475" s="618"/>
      <c r="V6475" s="618"/>
      <c r="W6475" s="618"/>
      <c r="X6475" s="618"/>
      <c r="Y6475" s="618"/>
      <c r="Z6475" s="618"/>
      <c r="AC6475" s="619"/>
      <c r="AD6475" s="620"/>
      <c r="AJ6475" s="668"/>
      <c r="AO6475" s="612"/>
      <c r="AP6475" s="612"/>
      <c r="AY6475" s="623"/>
      <c r="BD6475" s="611"/>
      <c r="BG6475" s="624"/>
      <c r="BH6475" s="625"/>
      <c r="BI6475" s="672"/>
      <c r="BO6475" s="612"/>
      <c r="BY6475" s="669"/>
      <c r="CA6475" s="669"/>
    </row>
    <row r="6476" spans="3:79" s="610" customFormat="1">
      <c r="C6476" s="611"/>
      <c r="D6476" s="612"/>
      <c r="E6476" s="613"/>
      <c r="F6476" s="614"/>
      <c r="J6476" s="612"/>
      <c r="N6476" s="668"/>
      <c r="P6476" s="618"/>
      <c r="Q6476" s="618"/>
      <c r="R6476" s="618"/>
      <c r="S6476" s="618"/>
      <c r="T6476" s="618"/>
      <c r="U6476" s="618"/>
      <c r="V6476" s="618"/>
      <c r="W6476" s="618"/>
      <c r="X6476" s="618"/>
      <c r="Y6476" s="618"/>
      <c r="Z6476" s="618"/>
      <c r="AC6476" s="619"/>
      <c r="AD6476" s="620"/>
      <c r="AJ6476" s="668"/>
      <c r="AO6476" s="612"/>
      <c r="AP6476" s="612"/>
      <c r="AY6476" s="623"/>
      <c r="BD6476" s="611"/>
      <c r="BG6476" s="624"/>
      <c r="BH6476" s="625"/>
      <c r="BI6476" s="672"/>
      <c r="BO6476" s="612"/>
      <c r="BY6476" s="669"/>
      <c r="CA6476" s="669"/>
    </row>
    <row r="6477" spans="3:79" s="610" customFormat="1">
      <c r="C6477" s="611"/>
      <c r="D6477" s="612"/>
      <c r="E6477" s="613"/>
      <c r="F6477" s="614"/>
      <c r="J6477" s="612"/>
      <c r="N6477" s="668"/>
      <c r="P6477" s="618"/>
      <c r="Q6477" s="618"/>
      <c r="R6477" s="618"/>
      <c r="S6477" s="618"/>
      <c r="T6477" s="618"/>
      <c r="U6477" s="618"/>
      <c r="V6477" s="618"/>
      <c r="W6477" s="618"/>
      <c r="X6477" s="618"/>
      <c r="Y6477" s="618"/>
      <c r="Z6477" s="618"/>
      <c r="AC6477" s="619"/>
      <c r="AD6477" s="620"/>
      <c r="AJ6477" s="668"/>
      <c r="AO6477" s="612"/>
      <c r="AP6477" s="612"/>
      <c r="AY6477" s="623"/>
      <c r="BD6477" s="611"/>
      <c r="BG6477" s="624"/>
      <c r="BH6477" s="625"/>
      <c r="BI6477" s="672"/>
      <c r="BO6477" s="612"/>
      <c r="BY6477" s="669"/>
      <c r="CA6477" s="669"/>
    </row>
    <row r="6478" spans="3:79" s="610" customFormat="1">
      <c r="C6478" s="611"/>
      <c r="D6478" s="612"/>
      <c r="E6478" s="613"/>
      <c r="F6478" s="614"/>
      <c r="J6478" s="612"/>
      <c r="N6478" s="668"/>
      <c r="P6478" s="618"/>
      <c r="Q6478" s="618"/>
      <c r="R6478" s="618"/>
      <c r="S6478" s="618"/>
      <c r="T6478" s="618"/>
      <c r="U6478" s="618"/>
      <c r="V6478" s="618"/>
      <c r="W6478" s="618"/>
      <c r="X6478" s="618"/>
      <c r="Y6478" s="618"/>
      <c r="Z6478" s="618"/>
      <c r="AC6478" s="619"/>
      <c r="AD6478" s="620"/>
      <c r="AJ6478" s="668"/>
      <c r="AO6478" s="612"/>
      <c r="AP6478" s="612"/>
      <c r="AY6478" s="623"/>
      <c r="BD6478" s="611"/>
      <c r="BG6478" s="624"/>
      <c r="BH6478" s="625"/>
      <c r="BI6478" s="672"/>
      <c r="BO6478" s="612"/>
      <c r="BY6478" s="669"/>
      <c r="CA6478" s="669"/>
    </row>
    <row r="6479" spans="3:79" s="610" customFormat="1">
      <c r="C6479" s="611"/>
      <c r="D6479" s="612"/>
      <c r="E6479" s="613"/>
      <c r="F6479" s="614"/>
      <c r="J6479" s="612"/>
      <c r="N6479" s="668"/>
      <c r="P6479" s="618"/>
      <c r="Q6479" s="618"/>
      <c r="R6479" s="618"/>
      <c r="S6479" s="618"/>
      <c r="T6479" s="618"/>
      <c r="U6479" s="618"/>
      <c r="V6479" s="618"/>
      <c r="W6479" s="618"/>
      <c r="X6479" s="618"/>
      <c r="Y6479" s="618"/>
      <c r="Z6479" s="618"/>
      <c r="AC6479" s="619"/>
      <c r="AD6479" s="620"/>
      <c r="AJ6479" s="668"/>
      <c r="AO6479" s="612"/>
      <c r="AP6479" s="612"/>
      <c r="AY6479" s="623"/>
      <c r="BD6479" s="611"/>
      <c r="BG6479" s="624"/>
      <c r="BH6479" s="625"/>
      <c r="BI6479" s="672"/>
      <c r="BO6479" s="612"/>
      <c r="BY6479" s="669"/>
      <c r="CA6479" s="669"/>
    </row>
    <row r="6480" spans="3:79" s="610" customFormat="1">
      <c r="C6480" s="611"/>
      <c r="D6480" s="612"/>
      <c r="E6480" s="613"/>
      <c r="F6480" s="614"/>
      <c r="J6480" s="612"/>
      <c r="N6480" s="668"/>
      <c r="P6480" s="618"/>
      <c r="Q6480" s="618"/>
      <c r="R6480" s="618"/>
      <c r="S6480" s="618"/>
      <c r="T6480" s="618"/>
      <c r="U6480" s="618"/>
      <c r="V6480" s="618"/>
      <c r="W6480" s="618"/>
      <c r="X6480" s="618"/>
      <c r="Y6480" s="618"/>
      <c r="Z6480" s="618"/>
      <c r="AC6480" s="619"/>
      <c r="AD6480" s="620"/>
      <c r="AJ6480" s="668"/>
      <c r="AO6480" s="612"/>
      <c r="AP6480" s="612"/>
      <c r="AY6480" s="623"/>
      <c r="BD6480" s="611"/>
      <c r="BG6480" s="624"/>
      <c r="BH6480" s="625"/>
      <c r="BI6480" s="672"/>
      <c r="BO6480" s="612"/>
      <c r="BY6480" s="669"/>
      <c r="CA6480" s="669"/>
    </row>
    <row r="6481" spans="3:79" s="610" customFormat="1">
      <c r="C6481" s="611"/>
      <c r="D6481" s="612"/>
      <c r="E6481" s="613"/>
      <c r="F6481" s="614"/>
      <c r="J6481" s="612"/>
      <c r="N6481" s="668"/>
      <c r="P6481" s="618"/>
      <c r="Q6481" s="618"/>
      <c r="R6481" s="618"/>
      <c r="S6481" s="618"/>
      <c r="T6481" s="618"/>
      <c r="U6481" s="618"/>
      <c r="V6481" s="618"/>
      <c r="W6481" s="618"/>
      <c r="X6481" s="618"/>
      <c r="Y6481" s="618"/>
      <c r="Z6481" s="618"/>
      <c r="AC6481" s="619"/>
      <c r="AD6481" s="620"/>
      <c r="AJ6481" s="668"/>
      <c r="AO6481" s="612"/>
      <c r="AP6481" s="612"/>
      <c r="AY6481" s="623"/>
      <c r="BD6481" s="611"/>
      <c r="BG6481" s="624"/>
      <c r="BH6481" s="625"/>
      <c r="BI6481" s="672"/>
      <c r="BO6481" s="612"/>
      <c r="BY6481" s="669"/>
      <c r="CA6481" s="669"/>
    </row>
    <row r="6482" spans="3:79" s="610" customFormat="1">
      <c r="C6482" s="611"/>
      <c r="D6482" s="612"/>
      <c r="E6482" s="613"/>
      <c r="F6482" s="614"/>
      <c r="J6482" s="612"/>
      <c r="N6482" s="668"/>
      <c r="P6482" s="618"/>
      <c r="Q6482" s="618"/>
      <c r="R6482" s="618"/>
      <c r="S6482" s="618"/>
      <c r="T6482" s="618"/>
      <c r="U6482" s="618"/>
      <c r="V6482" s="618"/>
      <c r="W6482" s="618"/>
      <c r="X6482" s="618"/>
      <c r="Y6482" s="618"/>
      <c r="Z6482" s="618"/>
      <c r="AC6482" s="619"/>
      <c r="AD6482" s="620"/>
      <c r="AJ6482" s="668"/>
      <c r="AO6482" s="612"/>
      <c r="AP6482" s="612"/>
      <c r="AY6482" s="623"/>
      <c r="BD6482" s="611"/>
      <c r="BG6482" s="624"/>
      <c r="BH6482" s="625"/>
      <c r="BI6482" s="672"/>
      <c r="BO6482" s="612"/>
      <c r="BY6482" s="669"/>
      <c r="CA6482" s="669"/>
    </row>
    <row r="6483" spans="3:79" s="610" customFormat="1">
      <c r="C6483" s="611"/>
      <c r="D6483" s="612"/>
      <c r="E6483" s="613"/>
      <c r="F6483" s="614"/>
      <c r="J6483" s="612"/>
      <c r="N6483" s="668"/>
      <c r="P6483" s="618"/>
      <c r="Q6483" s="618"/>
      <c r="R6483" s="618"/>
      <c r="S6483" s="618"/>
      <c r="T6483" s="618"/>
      <c r="U6483" s="618"/>
      <c r="V6483" s="618"/>
      <c r="W6483" s="618"/>
      <c r="X6483" s="618"/>
      <c r="Y6483" s="618"/>
      <c r="Z6483" s="618"/>
      <c r="AC6483" s="619"/>
      <c r="AD6483" s="620"/>
      <c r="AJ6483" s="668"/>
      <c r="AO6483" s="612"/>
      <c r="AP6483" s="612"/>
      <c r="AY6483" s="623"/>
      <c r="BD6483" s="611"/>
      <c r="BG6483" s="624"/>
      <c r="BH6483" s="625"/>
      <c r="BI6483" s="672"/>
      <c r="BO6483" s="612"/>
      <c r="BY6483" s="669"/>
      <c r="CA6483" s="669"/>
    </row>
    <row r="6484" spans="3:79" s="610" customFormat="1">
      <c r="C6484" s="611"/>
      <c r="D6484" s="612"/>
      <c r="E6484" s="613"/>
      <c r="F6484" s="614"/>
      <c r="J6484" s="612"/>
      <c r="N6484" s="668"/>
      <c r="P6484" s="618"/>
      <c r="Q6484" s="618"/>
      <c r="R6484" s="618"/>
      <c r="S6484" s="618"/>
      <c r="T6484" s="618"/>
      <c r="U6484" s="618"/>
      <c r="V6484" s="618"/>
      <c r="W6484" s="618"/>
      <c r="X6484" s="618"/>
      <c r="Y6484" s="618"/>
      <c r="Z6484" s="618"/>
      <c r="AC6484" s="619"/>
      <c r="AD6484" s="620"/>
      <c r="AJ6484" s="668"/>
      <c r="AO6484" s="612"/>
      <c r="AP6484" s="612"/>
      <c r="AY6484" s="623"/>
      <c r="BD6484" s="611"/>
      <c r="BG6484" s="624"/>
      <c r="BH6484" s="625"/>
      <c r="BI6484" s="672"/>
      <c r="BO6484" s="612"/>
      <c r="BY6484" s="669"/>
      <c r="CA6484" s="669"/>
    </row>
    <row r="6485" spans="3:79" s="610" customFormat="1">
      <c r="C6485" s="611"/>
      <c r="D6485" s="612"/>
      <c r="E6485" s="613"/>
      <c r="F6485" s="614"/>
      <c r="J6485" s="612"/>
      <c r="N6485" s="668"/>
      <c r="P6485" s="618"/>
      <c r="Q6485" s="618"/>
      <c r="R6485" s="618"/>
      <c r="S6485" s="618"/>
      <c r="T6485" s="618"/>
      <c r="U6485" s="618"/>
      <c r="V6485" s="618"/>
      <c r="W6485" s="618"/>
      <c r="X6485" s="618"/>
      <c r="Y6485" s="618"/>
      <c r="Z6485" s="618"/>
      <c r="AC6485" s="619"/>
      <c r="AD6485" s="620"/>
      <c r="AJ6485" s="668"/>
      <c r="AO6485" s="612"/>
      <c r="AP6485" s="612"/>
      <c r="AY6485" s="623"/>
      <c r="BD6485" s="611"/>
      <c r="BG6485" s="624"/>
      <c r="BH6485" s="625"/>
      <c r="BI6485" s="672"/>
      <c r="BO6485" s="612"/>
      <c r="BY6485" s="669"/>
      <c r="CA6485" s="669"/>
    </row>
    <row r="6486" spans="3:79" s="610" customFormat="1">
      <c r="C6486" s="611"/>
      <c r="D6486" s="612"/>
      <c r="E6486" s="613"/>
      <c r="F6486" s="614"/>
      <c r="J6486" s="612"/>
      <c r="N6486" s="668"/>
      <c r="P6486" s="618"/>
      <c r="Q6486" s="618"/>
      <c r="R6486" s="618"/>
      <c r="S6486" s="618"/>
      <c r="T6486" s="618"/>
      <c r="U6486" s="618"/>
      <c r="V6486" s="618"/>
      <c r="W6486" s="618"/>
      <c r="X6486" s="618"/>
      <c r="Y6486" s="618"/>
      <c r="Z6486" s="618"/>
      <c r="AC6486" s="619"/>
      <c r="AD6486" s="620"/>
      <c r="AJ6486" s="668"/>
      <c r="AO6486" s="612"/>
      <c r="AP6486" s="612"/>
      <c r="AY6486" s="623"/>
      <c r="BD6486" s="611"/>
      <c r="BG6486" s="624"/>
      <c r="BH6486" s="625"/>
      <c r="BI6486" s="672"/>
      <c r="BO6486" s="612"/>
      <c r="BY6486" s="669"/>
      <c r="CA6486" s="669"/>
    </row>
    <row r="6487" spans="3:79" s="610" customFormat="1">
      <c r="C6487" s="611"/>
      <c r="D6487" s="612"/>
      <c r="E6487" s="613"/>
      <c r="F6487" s="614"/>
      <c r="J6487" s="612"/>
      <c r="N6487" s="668"/>
      <c r="P6487" s="618"/>
      <c r="Q6487" s="618"/>
      <c r="R6487" s="618"/>
      <c r="S6487" s="618"/>
      <c r="T6487" s="618"/>
      <c r="U6487" s="618"/>
      <c r="V6487" s="618"/>
      <c r="W6487" s="618"/>
      <c r="X6487" s="618"/>
      <c r="Y6487" s="618"/>
      <c r="Z6487" s="618"/>
      <c r="AC6487" s="619"/>
      <c r="AD6487" s="620"/>
      <c r="AJ6487" s="668"/>
      <c r="AO6487" s="612"/>
      <c r="AP6487" s="612"/>
      <c r="AY6487" s="623"/>
      <c r="BD6487" s="611"/>
      <c r="BG6487" s="624"/>
      <c r="BH6487" s="625"/>
      <c r="BI6487" s="672"/>
      <c r="BO6487" s="612"/>
      <c r="BY6487" s="669"/>
      <c r="CA6487" s="669"/>
    </row>
    <row r="6488" spans="3:79" s="610" customFormat="1">
      <c r="C6488" s="611"/>
      <c r="D6488" s="612"/>
      <c r="E6488" s="613"/>
      <c r="F6488" s="614"/>
      <c r="J6488" s="612"/>
      <c r="N6488" s="668"/>
      <c r="P6488" s="618"/>
      <c r="Q6488" s="618"/>
      <c r="R6488" s="618"/>
      <c r="S6488" s="618"/>
      <c r="T6488" s="618"/>
      <c r="U6488" s="618"/>
      <c r="V6488" s="618"/>
      <c r="W6488" s="618"/>
      <c r="X6488" s="618"/>
      <c r="Y6488" s="618"/>
      <c r="Z6488" s="618"/>
      <c r="AC6488" s="619"/>
      <c r="AD6488" s="620"/>
      <c r="AJ6488" s="668"/>
      <c r="AO6488" s="612"/>
      <c r="AP6488" s="612"/>
      <c r="AY6488" s="623"/>
      <c r="BD6488" s="611"/>
      <c r="BG6488" s="624"/>
      <c r="BH6488" s="625"/>
      <c r="BI6488" s="672"/>
      <c r="BO6488" s="612"/>
      <c r="BY6488" s="669"/>
      <c r="CA6488" s="669"/>
    </row>
    <row r="6489" spans="3:79" s="610" customFormat="1">
      <c r="C6489" s="611"/>
      <c r="D6489" s="612"/>
      <c r="E6489" s="613"/>
      <c r="F6489" s="614"/>
      <c r="J6489" s="612"/>
      <c r="N6489" s="668"/>
      <c r="P6489" s="618"/>
      <c r="Q6489" s="618"/>
      <c r="R6489" s="618"/>
      <c r="S6489" s="618"/>
      <c r="T6489" s="618"/>
      <c r="U6489" s="618"/>
      <c r="V6489" s="618"/>
      <c r="W6489" s="618"/>
      <c r="X6489" s="618"/>
      <c r="Y6489" s="618"/>
      <c r="Z6489" s="618"/>
      <c r="AC6489" s="619"/>
      <c r="AD6489" s="620"/>
      <c r="AJ6489" s="668"/>
      <c r="AO6489" s="612"/>
      <c r="AP6489" s="612"/>
      <c r="AY6489" s="623"/>
      <c r="BD6489" s="611"/>
      <c r="BG6489" s="624"/>
      <c r="BH6489" s="625"/>
      <c r="BI6489" s="672"/>
      <c r="BO6489" s="612"/>
      <c r="BY6489" s="669"/>
      <c r="CA6489" s="669"/>
    </row>
    <row r="6490" spans="3:79" s="610" customFormat="1">
      <c r="C6490" s="611"/>
      <c r="D6490" s="612"/>
      <c r="E6490" s="613"/>
      <c r="F6490" s="614"/>
      <c r="J6490" s="612"/>
      <c r="N6490" s="668"/>
      <c r="P6490" s="618"/>
      <c r="Q6490" s="618"/>
      <c r="R6490" s="618"/>
      <c r="S6490" s="618"/>
      <c r="T6490" s="618"/>
      <c r="U6490" s="618"/>
      <c r="V6490" s="618"/>
      <c r="W6490" s="618"/>
      <c r="X6490" s="618"/>
      <c r="Y6490" s="618"/>
      <c r="Z6490" s="618"/>
      <c r="AC6490" s="619"/>
      <c r="AD6490" s="620"/>
      <c r="AJ6490" s="668"/>
      <c r="AO6490" s="612"/>
      <c r="AP6490" s="612"/>
      <c r="AY6490" s="623"/>
      <c r="BD6490" s="611"/>
      <c r="BG6490" s="624"/>
      <c r="BH6490" s="625"/>
      <c r="BI6490" s="672"/>
      <c r="BO6490" s="612"/>
      <c r="BY6490" s="669"/>
      <c r="CA6490" s="669"/>
    </row>
    <row r="6491" spans="3:79" s="610" customFormat="1">
      <c r="C6491" s="611"/>
      <c r="D6491" s="612"/>
      <c r="E6491" s="613"/>
      <c r="F6491" s="614"/>
      <c r="J6491" s="612"/>
      <c r="N6491" s="668"/>
      <c r="P6491" s="618"/>
      <c r="Q6491" s="618"/>
      <c r="R6491" s="618"/>
      <c r="S6491" s="618"/>
      <c r="T6491" s="618"/>
      <c r="U6491" s="618"/>
      <c r="V6491" s="618"/>
      <c r="W6491" s="618"/>
      <c r="X6491" s="618"/>
      <c r="Y6491" s="618"/>
      <c r="Z6491" s="618"/>
      <c r="AC6491" s="619"/>
      <c r="AD6491" s="620"/>
      <c r="AJ6491" s="668"/>
      <c r="AO6491" s="612"/>
      <c r="AP6491" s="612"/>
      <c r="AY6491" s="623"/>
      <c r="BD6491" s="611"/>
      <c r="BG6491" s="624"/>
      <c r="BH6491" s="625"/>
      <c r="BI6491" s="672"/>
      <c r="BO6491" s="612"/>
      <c r="BY6491" s="669"/>
      <c r="CA6491" s="669"/>
    </row>
    <row r="6492" spans="3:79" s="610" customFormat="1">
      <c r="C6492" s="611"/>
      <c r="D6492" s="612"/>
      <c r="E6492" s="613"/>
      <c r="F6492" s="614"/>
      <c r="J6492" s="612"/>
      <c r="N6492" s="668"/>
      <c r="P6492" s="618"/>
      <c r="Q6492" s="618"/>
      <c r="R6492" s="618"/>
      <c r="S6492" s="618"/>
      <c r="T6492" s="618"/>
      <c r="U6492" s="618"/>
      <c r="V6492" s="618"/>
      <c r="W6492" s="618"/>
      <c r="X6492" s="618"/>
      <c r="Y6492" s="618"/>
      <c r="Z6492" s="618"/>
      <c r="AC6492" s="619"/>
      <c r="AD6492" s="620"/>
      <c r="AJ6492" s="668"/>
      <c r="AO6492" s="612"/>
      <c r="AP6492" s="612"/>
      <c r="AY6492" s="623"/>
      <c r="BD6492" s="611"/>
      <c r="BG6492" s="624"/>
      <c r="BH6492" s="625"/>
      <c r="BI6492" s="672"/>
      <c r="BO6492" s="612"/>
      <c r="BY6492" s="669"/>
      <c r="CA6492" s="669"/>
    </row>
    <row r="6493" spans="3:79" s="610" customFormat="1">
      <c r="C6493" s="611"/>
      <c r="D6493" s="612"/>
      <c r="E6493" s="613"/>
      <c r="F6493" s="614"/>
      <c r="J6493" s="612"/>
      <c r="N6493" s="668"/>
      <c r="P6493" s="618"/>
      <c r="Q6493" s="618"/>
      <c r="R6493" s="618"/>
      <c r="S6493" s="618"/>
      <c r="T6493" s="618"/>
      <c r="U6493" s="618"/>
      <c r="V6493" s="618"/>
      <c r="W6493" s="618"/>
      <c r="X6493" s="618"/>
      <c r="Y6493" s="618"/>
      <c r="Z6493" s="618"/>
      <c r="AC6493" s="619"/>
      <c r="AD6493" s="620"/>
      <c r="AJ6493" s="668"/>
      <c r="AO6493" s="612"/>
      <c r="AP6493" s="612"/>
      <c r="AY6493" s="623"/>
      <c r="BD6493" s="611"/>
      <c r="BG6493" s="624"/>
      <c r="BH6493" s="625"/>
      <c r="BI6493" s="672"/>
      <c r="BO6493" s="612"/>
      <c r="BY6493" s="669"/>
      <c r="CA6493" s="669"/>
    </row>
    <row r="6494" spans="3:79" s="610" customFormat="1">
      <c r="C6494" s="611"/>
      <c r="D6494" s="612"/>
      <c r="E6494" s="613"/>
      <c r="F6494" s="614"/>
      <c r="J6494" s="612"/>
      <c r="N6494" s="668"/>
      <c r="P6494" s="618"/>
      <c r="Q6494" s="618"/>
      <c r="R6494" s="618"/>
      <c r="S6494" s="618"/>
      <c r="T6494" s="618"/>
      <c r="U6494" s="618"/>
      <c r="V6494" s="618"/>
      <c r="W6494" s="618"/>
      <c r="X6494" s="618"/>
      <c r="Y6494" s="618"/>
      <c r="Z6494" s="618"/>
      <c r="AC6494" s="619"/>
      <c r="AD6494" s="620"/>
      <c r="AJ6494" s="668"/>
      <c r="AO6494" s="612"/>
      <c r="AP6494" s="612"/>
      <c r="AY6494" s="623"/>
      <c r="BD6494" s="611"/>
      <c r="BG6494" s="624"/>
      <c r="BH6494" s="625"/>
      <c r="BI6494" s="672"/>
      <c r="BO6494" s="612"/>
      <c r="BY6494" s="669"/>
      <c r="CA6494" s="669"/>
    </row>
    <row r="6495" spans="3:79" s="610" customFormat="1">
      <c r="C6495" s="611"/>
      <c r="D6495" s="612"/>
      <c r="E6495" s="613"/>
      <c r="F6495" s="614"/>
      <c r="J6495" s="612"/>
      <c r="N6495" s="668"/>
      <c r="P6495" s="618"/>
      <c r="Q6495" s="618"/>
      <c r="R6495" s="618"/>
      <c r="S6495" s="618"/>
      <c r="T6495" s="618"/>
      <c r="U6495" s="618"/>
      <c r="V6495" s="618"/>
      <c r="W6495" s="618"/>
      <c r="X6495" s="618"/>
      <c r="Y6495" s="618"/>
      <c r="Z6495" s="618"/>
      <c r="AC6495" s="619"/>
      <c r="AD6495" s="620"/>
      <c r="AJ6495" s="668"/>
      <c r="AO6495" s="612"/>
      <c r="AP6495" s="612"/>
      <c r="AY6495" s="623"/>
      <c r="BD6495" s="611"/>
      <c r="BG6495" s="624"/>
      <c r="BH6495" s="625"/>
      <c r="BI6495" s="672"/>
      <c r="BO6495" s="612"/>
      <c r="BY6495" s="669"/>
      <c r="CA6495" s="669"/>
    </row>
    <row r="6496" spans="3:79" s="610" customFormat="1">
      <c r="C6496" s="611"/>
      <c r="D6496" s="612"/>
      <c r="E6496" s="613"/>
      <c r="F6496" s="614"/>
      <c r="J6496" s="612"/>
      <c r="N6496" s="668"/>
      <c r="P6496" s="618"/>
      <c r="Q6496" s="618"/>
      <c r="R6496" s="618"/>
      <c r="S6496" s="618"/>
      <c r="T6496" s="618"/>
      <c r="U6496" s="618"/>
      <c r="V6496" s="618"/>
      <c r="W6496" s="618"/>
      <c r="X6496" s="618"/>
      <c r="Y6496" s="618"/>
      <c r="Z6496" s="618"/>
      <c r="AC6496" s="619"/>
      <c r="AD6496" s="620"/>
      <c r="AJ6496" s="668"/>
      <c r="AO6496" s="612"/>
      <c r="AP6496" s="612"/>
      <c r="AY6496" s="623"/>
      <c r="BD6496" s="611"/>
      <c r="BG6496" s="624"/>
      <c r="BH6496" s="625"/>
      <c r="BI6496" s="672"/>
      <c r="BO6496" s="612"/>
      <c r="BY6496" s="669"/>
      <c r="CA6496" s="669"/>
    </row>
    <row r="6497" spans="3:79" s="610" customFormat="1">
      <c r="C6497" s="611"/>
      <c r="D6497" s="612"/>
      <c r="E6497" s="613"/>
      <c r="F6497" s="614"/>
      <c r="J6497" s="612"/>
      <c r="N6497" s="668"/>
      <c r="P6497" s="618"/>
      <c r="Q6497" s="618"/>
      <c r="R6497" s="618"/>
      <c r="S6497" s="618"/>
      <c r="T6497" s="618"/>
      <c r="U6497" s="618"/>
      <c r="V6497" s="618"/>
      <c r="W6497" s="618"/>
      <c r="X6497" s="618"/>
      <c r="Y6497" s="618"/>
      <c r="Z6497" s="618"/>
      <c r="AC6497" s="619"/>
      <c r="AD6497" s="620"/>
      <c r="AJ6497" s="668"/>
      <c r="AO6497" s="612"/>
      <c r="AP6497" s="612"/>
      <c r="AY6497" s="623"/>
      <c r="BD6497" s="611"/>
      <c r="BG6497" s="624"/>
      <c r="BH6497" s="625"/>
      <c r="BI6497" s="672"/>
      <c r="BO6497" s="612"/>
      <c r="BY6497" s="669"/>
      <c r="CA6497" s="669"/>
    </row>
    <row r="6498" spans="3:79" s="610" customFormat="1">
      <c r="C6498" s="611"/>
      <c r="D6498" s="612"/>
      <c r="E6498" s="613"/>
      <c r="F6498" s="614"/>
      <c r="J6498" s="612"/>
      <c r="N6498" s="668"/>
      <c r="P6498" s="618"/>
      <c r="Q6498" s="618"/>
      <c r="R6498" s="618"/>
      <c r="S6498" s="618"/>
      <c r="T6498" s="618"/>
      <c r="U6498" s="618"/>
      <c r="V6498" s="618"/>
      <c r="W6498" s="618"/>
      <c r="X6498" s="618"/>
      <c r="Y6498" s="618"/>
      <c r="Z6498" s="618"/>
      <c r="AC6498" s="619"/>
      <c r="AD6498" s="620"/>
      <c r="AJ6498" s="668"/>
      <c r="AO6498" s="612"/>
      <c r="AP6498" s="612"/>
      <c r="AY6498" s="623"/>
      <c r="BD6498" s="611"/>
      <c r="BG6498" s="624"/>
      <c r="BH6498" s="625"/>
      <c r="BI6498" s="672"/>
      <c r="BO6498" s="612"/>
      <c r="BY6498" s="669"/>
      <c r="CA6498" s="669"/>
    </row>
    <row r="6499" spans="3:79" s="610" customFormat="1">
      <c r="C6499" s="611"/>
      <c r="D6499" s="612"/>
      <c r="E6499" s="613"/>
      <c r="F6499" s="614"/>
      <c r="J6499" s="612"/>
      <c r="N6499" s="668"/>
      <c r="P6499" s="618"/>
      <c r="Q6499" s="618"/>
      <c r="R6499" s="618"/>
      <c r="S6499" s="618"/>
      <c r="T6499" s="618"/>
      <c r="U6499" s="618"/>
      <c r="V6499" s="618"/>
      <c r="W6499" s="618"/>
      <c r="X6499" s="618"/>
      <c r="Y6499" s="618"/>
      <c r="Z6499" s="618"/>
      <c r="AC6499" s="619"/>
      <c r="AD6499" s="620"/>
      <c r="AJ6499" s="668"/>
      <c r="AO6499" s="612"/>
      <c r="AP6499" s="612"/>
      <c r="AY6499" s="623"/>
      <c r="BD6499" s="611"/>
      <c r="BG6499" s="624"/>
      <c r="BH6499" s="625"/>
      <c r="BI6499" s="672"/>
      <c r="BO6499" s="612"/>
      <c r="BY6499" s="669"/>
      <c r="CA6499" s="669"/>
    </row>
    <row r="6500" spans="3:79" s="610" customFormat="1">
      <c r="C6500" s="611"/>
      <c r="D6500" s="612"/>
      <c r="E6500" s="613"/>
      <c r="F6500" s="614"/>
      <c r="J6500" s="612"/>
      <c r="N6500" s="668"/>
      <c r="P6500" s="618"/>
      <c r="Q6500" s="618"/>
      <c r="R6500" s="618"/>
      <c r="S6500" s="618"/>
      <c r="T6500" s="618"/>
      <c r="U6500" s="618"/>
      <c r="V6500" s="618"/>
      <c r="W6500" s="618"/>
      <c r="X6500" s="618"/>
      <c r="Y6500" s="618"/>
      <c r="Z6500" s="618"/>
      <c r="AC6500" s="619"/>
      <c r="AD6500" s="620"/>
      <c r="AJ6500" s="668"/>
      <c r="AO6500" s="612"/>
      <c r="AP6500" s="612"/>
      <c r="AY6500" s="623"/>
      <c r="BD6500" s="611"/>
      <c r="BG6500" s="624"/>
      <c r="BH6500" s="625"/>
      <c r="BI6500" s="672"/>
      <c r="BO6500" s="612"/>
      <c r="BY6500" s="669"/>
      <c r="CA6500" s="669"/>
    </row>
    <row r="6501" spans="3:79" s="610" customFormat="1">
      <c r="C6501" s="611"/>
      <c r="D6501" s="612"/>
      <c r="E6501" s="613"/>
      <c r="F6501" s="614"/>
      <c r="J6501" s="612"/>
      <c r="N6501" s="668"/>
      <c r="P6501" s="618"/>
      <c r="Q6501" s="618"/>
      <c r="R6501" s="618"/>
      <c r="S6501" s="618"/>
      <c r="T6501" s="618"/>
      <c r="U6501" s="618"/>
      <c r="V6501" s="618"/>
      <c r="W6501" s="618"/>
      <c r="X6501" s="618"/>
      <c r="Y6501" s="618"/>
      <c r="Z6501" s="618"/>
      <c r="AC6501" s="619"/>
      <c r="AD6501" s="620"/>
      <c r="AJ6501" s="668"/>
      <c r="AO6501" s="612"/>
      <c r="AP6501" s="612"/>
      <c r="AY6501" s="623"/>
      <c r="BD6501" s="611"/>
      <c r="BG6501" s="624"/>
      <c r="BH6501" s="625"/>
      <c r="BI6501" s="672"/>
      <c r="BO6501" s="612"/>
      <c r="BY6501" s="669"/>
      <c r="CA6501" s="669"/>
    </row>
    <row r="6502" spans="3:79" s="610" customFormat="1">
      <c r="C6502" s="611"/>
      <c r="D6502" s="612"/>
      <c r="E6502" s="613"/>
      <c r="F6502" s="614"/>
      <c r="J6502" s="612"/>
      <c r="N6502" s="668"/>
      <c r="P6502" s="618"/>
      <c r="Q6502" s="618"/>
      <c r="R6502" s="618"/>
      <c r="S6502" s="618"/>
      <c r="T6502" s="618"/>
      <c r="U6502" s="618"/>
      <c r="V6502" s="618"/>
      <c r="W6502" s="618"/>
      <c r="X6502" s="618"/>
      <c r="Y6502" s="618"/>
      <c r="Z6502" s="618"/>
      <c r="AC6502" s="619"/>
      <c r="AD6502" s="620"/>
      <c r="AJ6502" s="668"/>
      <c r="AO6502" s="612"/>
      <c r="AP6502" s="612"/>
      <c r="AY6502" s="623"/>
      <c r="BD6502" s="611"/>
      <c r="BG6502" s="624"/>
      <c r="BH6502" s="625"/>
      <c r="BI6502" s="672"/>
      <c r="BO6502" s="612"/>
      <c r="BY6502" s="669"/>
      <c r="CA6502" s="669"/>
    </row>
    <row r="6503" spans="3:79" s="610" customFormat="1">
      <c r="C6503" s="611"/>
      <c r="D6503" s="612"/>
      <c r="E6503" s="613"/>
      <c r="F6503" s="614"/>
      <c r="J6503" s="612"/>
      <c r="N6503" s="668"/>
      <c r="P6503" s="618"/>
      <c r="Q6503" s="618"/>
      <c r="R6503" s="618"/>
      <c r="S6503" s="618"/>
      <c r="T6503" s="618"/>
      <c r="U6503" s="618"/>
      <c r="V6503" s="618"/>
      <c r="W6503" s="618"/>
      <c r="X6503" s="618"/>
      <c r="Y6503" s="618"/>
      <c r="Z6503" s="618"/>
      <c r="AC6503" s="619"/>
      <c r="AD6503" s="620"/>
      <c r="AJ6503" s="668"/>
      <c r="AO6503" s="612"/>
      <c r="AP6503" s="612"/>
      <c r="AY6503" s="623"/>
      <c r="BD6503" s="611"/>
      <c r="BG6503" s="624"/>
      <c r="BH6503" s="625"/>
      <c r="BI6503" s="672"/>
      <c r="BO6503" s="612"/>
      <c r="BY6503" s="669"/>
      <c r="CA6503" s="669"/>
    </row>
    <row r="6504" spans="3:79" s="610" customFormat="1">
      <c r="C6504" s="611"/>
      <c r="D6504" s="612"/>
      <c r="E6504" s="613"/>
      <c r="F6504" s="614"/>
      <c r="J6504" s="612"/>
      <c r="N6504" s="668"/>
      <c r="P6504" s="618"/>
      <c r="Q6504" s="618"/>
      <c r="R6504" s="618"/>
      <c r="S6504" s="618"/>
      <c r="T6504" s="618"/>
      <c r="U6504" s="618"/>
      <c r="V6504" s="618"/>
      <c r="W6504" s="618"/>
      <c r="X6504" s="618"/>
      <c r="Y6504" s="618"/>
      <c r="Z6504" s="618"/>
      <c r="AC6504" s="619"/>
      <c r="AD6504" s="620"/>
      <c r="AJ6504" s="668"/>
      <c r="AO6504" s="612"/>
      <c r="AP6504" s="612"/>
      <c r="AY6504" s="623"/>
      <c r="BD6504" s="611"/>
      <c r="BG6504" s="624"/>
      <c r="BH6504" s="625"/>
      <c r="BI6504" s="672"/>
      <c r="BO6504" s="612"/>
      <c r="BY6504" s="669"/>
      <c r="CA6504" s="669"/>
    </row>
    <row r="6505" spans="3:79" s="610" customFormat="1">
      <c r="C6505" s="611"/>
      <c r="D6505" s="612"/>
      <c r="E6505" s="613"/>
      <c r="F6505" s="614"/>
      <c r="J6505" s="612"/>
      <c r="N6505" s="668"/>
      <c r="P6505" s="618"/>
      <c r="Q6505" s="618"/>
      <c r="R6505" s="618"/>
      <c r="S6505" s="618"/>
      <c r="T6505" s="618"/>
      <c r="U6505" s="618"/>
      <c r="V6505" s="618"/>
      <c r="W6505" s="618"/>
      <c r="X6505" s="618"/>
      <c r="Y6505" s="618"/>
      <c r="Z6505" s="618"/>
      <c r="AC6505" s="619"/>
      <c r="AD6505" s="620"/>
      <c r="AJ6505" s="668"/>
      <c r="AO6505" s="612"/>
      <c r="AP6505" s="612"/>
      <c r="AY6505" s="623"/>
      <c r="BD6505" s="611"/>
      <c r="BG6505" s="624"/>
      <c r="BH6505" s="625"/>
      <c r="BI6505" s="672"/>
      <c r="BO6505" s="612"/>
      <c r="BY6505" s="669"/>
      <c r="CA6505" s="669"/>
    </row>
    <row r="6506" spans="3:79" s="610" customFormat="1">
      <c r="C6506" s="611"/>
      <c r="D6506" s="612"/>
      <c r="E6506" s="613"/>
      <c r="F6506" s="614"/>
      <c r="J6506" s="612"/>
      <c r="N6506" s="668"/>
      <c r="P6506" s="618"/>
      <c r="Q6506" s="618"/>
      <c r="R6506" s="618"/>
      <c r="S6506" s="618"/>
      <c r="T6506" s="618"/>
      <c r="U6506" s="618"/>
      <c r="V6506" s="618"/>
      <c r="W6506" s="618"/>
      <c r="X6506" s="618"/>
      <c r="Y6506" s="618"/>
      <c r="Z6506" s="618"/>
      <c r="AC6506" s="619"/>
      <c r="AD6506" s="620"/>
      <c r="AJ6506" s="668"/>
      <c r="AO6506" s="612"/>
      <c r="AP6506" s="612"/>
      <c r="AY6506" s="623"/>
      <c r="BD6506" s="611"/>
      <c r="BG6506" s="624"/>
      <c r="BH6506" s="625"/>
      <c r="BI6506" s="672"/>
      <c r="BO6506" s="612"/>
      <c r="BY6506" s="669"/>
      <c r="CA6506" s="669"/>
    </row>
    <row r="6507" spans="3:79" s="610" customFormat="1">
      <c r="C6507" s="611"/>
      <c r="D6507" s="612"/>
      <c r="E6507" s="613"/>
      <c r="F6507" s="614"/>
      <c r="J6507" s="612"/>
      <c r="N6507" s="668"/>
      <c r="P6507" s="618"/>
      <c r="Q6507" s="618"/>
      <c r="R6507" s="618"/>
      <c r="S6507" s="618"/>
      <c r="T6507" s="618"/>
      <c r="U6507" s="618"/>
      <c r="V6507" s="618"/>
      <c r="W6507" s="618"/>
      <c r="X6507" s="618"/>
      <c r="Y6507" s="618"/>
      <c r="Z6507" s="618"/>
      <c r="AC6507" s="619"/>
      <c r="AD6507" s="620"/>
      <c r="AJ6507" s="668"/>
      <c r="AO6507" s="612"/>
      <c r="AP6507" s="612"/>
      <c r="AY6507" s="623"/>
      <c r="BD6507" s="611"/>
      <c r="BG6507" s="624"/>
      <c r="BH6507" s="625"/>
      <c r="BI6507" s="672"/>
      <c r="BO6507" s="612"/>
      <c r="BY6507" s="669"/>
      <c r="CA6507" s="669"/>
    </row>
    <row r="6508" spans="3:79" s="610" customFormat="1">
      <c r="C6508" s="611"/>
      <c r="D6508" s="612"/>
      <c r="E6508" s="613"/>
      <c r="F6508" s="614"/>
      <c r="J6508" s="612"/>
      <c r="N6508" s="668"/>
      <c r="P6508" s="618"/>
      <c r="Q6508" s="618"/>
      <c r="R6508" s="618"/>
      <c r="S6508" s="618"/>
      <c r="T6508" s="618"/>
      <c r="U6508" s="618"/>
      <c r="V6508" s="618"/>
      <c r="W6508" s="618"/>
      <c r="X6508" s="618"/>
      <c r="Y6508" s="618"/>
      <c r="Z6508" s="618"/>
      <c r="AC6508" s="619"/>
      <c r="AD6508" s="620"/>
      <c r="AJ6508" s="668"/>
      <c r="AO6508" s="612"/>
      <c r="AP6508" s="612"/>
      <c r="AY6508" s="623"/>
      <c r="BD6508" s="611"/>
      <c r="BG6508" s="624"/>
      <c r="BH6508" s="625"/>
      <c r="BI6508" s="672"/>
      <c r="BO6508" s="612"/>
      <c r="BY6508" s="669"/>
      <c r="CA6508" s="669"/>
    </row>
    <row r="6509" spans="3:79" s="610" customFormat="1">
      <c r="C6509" s="611"/>
      <c r="D6509" s="612"/>
      <c r="E6509" s="613"/>
      <c r="F6509" s="614"/>
      <c r="J6509" s="612"/>
      <c r="N6509" s="668"/>
      <c r="P6509" s="618"/>
      <c r="Q6509" s="618"/>
      <c r="R6509" s="618"/>
      <c r="S6509" s="618"/>
      <c r="T6509" s="618"/>
      <c r="U6509" s="618"/>
      <c r="V6509" s="618"/>
      <c r="W6509" s="618"/>
      <c r="X6509" s="618"/>
      <c r="Y6509" s="618"/>
      <c r="Z6509" s="618"/>
      <c r="AC6509" s="619"/>
      <c r="AD6509" s="620"/>
      <c r="AJ6509" s="668"/>
      <c r="AO6509" s="612"/>
      <c r="AP6509" s="612"/>
      <c r="AY6509" s="623"/>
      <c r="BD6509" s="611"/>
      <c r="BG6509" s="624"/>
      <c r="BH6509" s="625"/>
      <c r="BI6509" s="672"/>
      <c r="BO6509" s="612"/>
      <c r="BY6509" s="669"/>
      <c r="CA6509" s="669"/>
    </row>
    <row r="6510" spans="3:79" s="610" customFormat="1">
      <c r="C6510" s="611"/>
      <c r="D6510" s="612"/>
      <c r="E6510" s="613"/>
      <c r="F6510" s="614"/>
      <c r="J6510" s="612"/>
      <c r="N6510" s="668"/>
      <c r="P6510" s="618"/>
      <c r="Q6510" s="618"/>
      <c r="R6510" s="618"/>
      <c r="S6510" s="618"/>
      <c r="T6510" s="618"/>
      <c r="U6510" s="618"/>
      <c r="V6510" s="618"/>
      <c r="W6510" s="618"/>
      <c r="X6510" s="618"/>
      <c r="Y6510" s="618"/>
      <c r="Z6510" s="618"/>
      <c r="AC6510" s="619"/>
      <c r="AD6510" s="620"/>
      <c r="AJ6510" s="668"/>
      <c r="AO6510" s="612"/>
      <c r="AP6510" s="612"/>
      <c r="AY6510" s="623"/>
      <c r="BD6510" s="611"/>
      <c r="BG6510" s="624"/>
      <c r="BH6510" s="625"/>
      <c r="BI6510" s="672"/>
      <c r="BO6510" s="612"/>
      <c r="BY6510" s="669"/>
      <c r="CA6510" s="669"/>
    </row>
    <row r="6511" spans="3:79" s="610" customFormat="1">
      <c r="C6511" s="611"/>
      <c r="D6511" s="612"/>
      <c r="E6511" s="613"/>
      <c r="F6511" s="614"/>
      <c r="J6511" s="612"/>
      <c r="N6511" s="668"/>
      <c r="P6511" s="618"/>
      <c r="Q6511" s="618"/>
      <c r="R6511" s="618"/>
      <c r="S6511" s="618"/>
      <c r="T6511" s="618"/>
      <c r="U6511" s="618"/>
      <c r="V6511" s="618"/>
      <c r="W6511" s="618"/>
      <c r="X6511" s="618"/>
      <c r="Y6511" s="618"/>
      <c r="Z6511" s="618"/>
      <c r="AC6511" s="619"/>
      <c r="AD6511" s="620"/>
      <c r="AJ6511" s="668"/>
      <c r="AO6511" s="612"/>
      <c r="AP6511" s="612"/>
      <c r="AY6511" s="623"/>
      <c r="BD6511" s="611"/>
      <c r="BG6511" s="624"/>
      <c r="BH6511" s="625"/>
      <c r="BI6511" s="672"/>
      <c r="BO6511" s="612"/>
      <c r="BY6511" s="669"/>
      <c r="CA6511" s="669"/>
    </row>
    <row r="6512" spans="3:79" s="610" customFormat="1">
      <c r="C6512" s="611"/>
      <c r="D6512" s="612"/>
      <c r="E6512" s="613"/>
      <c r="F6512" s="614"/>
      <c r="J6512" s="612"/>
      <c r="N6512" s="668"/>
      <c r="P6512" s="618"/>
      <c r="Q6512" s="618"/>
      <c r="R6512" s="618"/>
      <c r="S6512" s="618"/>
      <c r="T6512" s="618"/>
      <c r="U6512" s="618"/>
      <c r="V6512" s="618"/>
      <c r="W6512" s="618"/>
      <c r="X6512" s="618"/>
      <c r="Y6512" s="618"/>
      <c r="Z6512" s="618"/>
      <c r="AC6512" s="619"/>
      <c r="AD6512" s="620"/>
      <c r="AJ6512" s="668"/>
      <c r="AO6512" s="612"/>
      <c r="AP6512" s="612"/>
      <c r="AY6512" s="623"/>
      <c r="BD6512" s="611"/>
      <c r="BG6512" s="624"/>
      <c r="BH6512" s="625"/>
      <c r="BI6512" s="672"/>
      <c r="BO6512" s="612"/>
      <c r="BY6512" s="669"/>
      <c r="CA6512" s="669"/>
    </row>
    <row r="6513" spans="3:79" s="610" customFormat="1">
      <c r="C6513" s="611"/>
      <c r="D6513" s="612"/>
      <c r="E6513" s="613"/>
      <c r="F6513" s="614"/>
      <c r="J6513" s="612"/>
      <c r="N6513" s="668"/>
      <c r="P6513" s="618"/>
      <c r="Q6513" s="618"/>
      <c r="R6513" s="618"/>
      <c r="S6513" s="618"/>
      <c r="T6513" s="618"/>
      <c r="U6513" s="618"/>
      <c r="V6513" s="618"/>
      <c r="W6513" s="618"/>
      <c r="X6513" s="618"/>
      <c r="Y6513" s="618"/>
      <c r="Z6513" s="618"/>
      <c r="AC6513" s="619"/>
      <c r="AD6513" s="620"/>
      <c r="AJ6513" s="668"/>
      <c r="AO6513" s="612"/>
      <c r="AP6513" s="612"/>
      <c r="AY6513" s="623"/>
      <c r="BD6513" s="611"/>
      <c r="BG6513" s="624"/>
      <c r="BH6513" s="625"/>
      <c r="BI6513" s="672"/>
      <c r="BO6513" s="612"/>
      <c r="BY6513" s="669"/>
      <c r="CA6513" s="669"/>
    </row>
    <row r="6514" spans="3:79" s="610" customFormat="1">
      <c r="C6514" s="611"/>
      <c r="D6514" s="612"/>
      <c r="E6514" s="613"/>
      <c r="F6514" s="614"/>
      <c r="J6514" s="612"/>
      <c r="N6514" s="668"/>
      <c r="P6514" s="618"/>
      <c r="Q6514" s="618"/>
      <c r="R6514" s="618"/>
      <c r="S6514" s="618"/>
      <c r="T6514" s="618"/>
      <c r="U6514" s="618"/>
      <c r="V6514" s="618"/>
      <c r="W6514" s="618"/>
      <c r="X6514" s="618"/>
      <c r="Y6514" s="618"/>
      <c r="Z6514" s="618"/>
      <c r="AC6514" s="619"/>
      <c r="AD6514" s="620"/>
      <c r="AJ6514" s="668"/>
      <c r="AO6514" s="612"/>
      <c r="AP6514" s="612"/>
      <c r="AY6514" s="623"/>
      <c r="BD6514" s="611"/>
      <c r="BG6514" s="624"/>
      <c r="BH6514" s="625"/>
      <c r="BI6514" s="672"/>
      <c r="BO6514" s="612"/>
      <c r="BY6514" s="669"/>
      <c r="CA6514" s="669"/>
    </row>
    <row r="6515" spans="3:79" s="610" customFormat="1">
      <c r="C6515" s="611"/>
      <c r="D6515" s="612"/>
      <c r="E6515" s="613"/>
      <c r="F6515" s="614"/>
      <c r="J6515" s="612"/>
      <c r="N6515" s="668"/>
      <c r="P6515" s="618"/>
      <c r="Q6515" s="618"/>
      <c r="R6515" s="618"/>
      <c r="S6515" s="618"/>
      <c r="T6515" s="618"/>
      <c r="U6515" s="618"/>
      <c r="V6515" s="618"/>
      <c r="W6515" s="618"/>
      <c r="X6515" s="618"/>
      <c r="Y6515" s="618"/>
      <c r="Z6515" s="618"/>
      <c r="AC6515" s="619"/>
      <c r="AD6515" s="620"/>
      <c r="AJ6515" s="668"/>
      <c r="AO6515" s="612"/>
      <c r="AP6515" s="612"/>
      <c r="AY6515" s="623"/>
      <c r="BD6515" s="611"/>
      <c r="BG6515" s="624"/>
      <c r="BH6515" s="625"/>
      <c r="BI6515" s="672"/>
      <c r="BO6515" s="612"/>
      <c r="BY6515" s="669"/>
      <c r="CA6515" s="669"/>
    </row>
    <row r="6516" spans="3:79" s="610" customFormat="1">
      <c r="C6516" s="611"/>
      <c r="D6516" s="612"/>
      <c r="E6516" s="613"/>
      <c r="F6516" s="614"/>
      <c r="J6516" s="612"/>
      <c r="N6516" s="668"/>
      <c r="P6516" s="618"/>
      <c r="Q6516" s="618"/>
      <c r="R6516" s="618"/>
      <c r="S6516" s="618"/>
      <c r="T6516" s="618"/>
      <c r="U6516" s="618"/>
      <c r="V6516" s="618"/>
      <c r="W6516" s="618"/>
      <c r="X6516" s="618"/>
      <c r="Y6516" s="618"/>
      <c r="Z6516" s="618"/>
      <c r="AC6516" s="619"/>
      <c r="AD6516" s="620"/>
      <c r="AJ6516" s="668"/>
      <c r="AO6516" s="612"/>
      <c r="AP6516" s="612"/>
      <c r="AY6516" s="623"/>
      <c r="BD6516" s="611"/>
      <c r="BG6516" s="624"/>
      <c r="BH6516" s="625"/>
      <c r="BI6516" s="672"/>
      <c r="BO6516" s="612"/>
      <c r="BY6516" s="669"/>
      <c r="CA6516" s="669"/>
    </row>
    <row r="6517" spans="3:79" s="610" customFormat="1">
      <c r="C6517" s="611"/>
      <c r="D6517" s="612"/>
      <c r="E6517" s="613"/>
      <c r="F6517" s="614"/>
      <c r="J6517" s="612"/>
      <c r="N6517" s="668"/>
      <c r="P6517" s="618"/>
      <c r="Q6517" s="618"/>
      <c r="R6517" s="618"/>
      <c r="S6517" s="618"/>
      <c r="T6517" s="618"/>
      <c r="U6517" s="618"/>
      <c r="V6517" s="618"/>
      <c r="W6517" s="618"/>
      <c r="X6517" s="618"/>
      <c r="Y6517" s="618"/>
      <c r="Z6517" s="618"/>
      <c r="AC6517" s="619"/>
      <c r="AD6517" s="620"/>
      <c r="AJ6517" s="668"/>
      <c r="AO6517" s="612"/>
      <c r="AP6517" s="612"/>
      <c r="AY6517" s="623"/>
      <c r="BD6517" s="611"/>
      <c r="BG6517" s="624"/>
      <c r="BH6517" s="625"/>
      <c r="BI6517" s="672"/>
      <c r="BO6517" s="612"/>
      <c r="BY6517" s="669"/>
      <c r="CA6517" s="669"/>
    </row>
    <row r="6518" spans="3:79" s="610" customFormat="1">
      <c r="C6518" s="611"/>
      <c r="D6518" s="612"/>
      <c r="E6518" s="613"/>
      <c r="F6518" s="614"/>
      <c r="J6518" s="612"/>
      <c r="N6518" s="668"/>
      <c r="P6518" s="618"/>
      <c r="Q6518" s="618"/>
      <c r="R6518" s="618"/>
      <c r="S6518" s="618"/>
      <c r="T6518" s="618"/>
      <c r="U6518" s="618"/>
      <c r="V6518" s="618"/>
      <c r="W6518" s="618"/>
      <c r="X6518" s="618"/>
      <c r="Y6518" s="618"/>
      <c r="Z6518" s="618"/>
      <c r="AC6518" s="619"/>
      <c r="AD6518" s="620"/>
      <c r="AJ6518" s="668"/>
      <c r="AO6518" s="612"/>
      <c r="AP6518" s="612"/>
      <c r="AY6518" s="623"/>
      <c r="BD6518" s="611"/>
      <c r="BG6518" s="624"/>
      <c r="BH6518" s="625"/>
      <c r="BI6518" s="672"/>
      <c r="BO6518" s="612"/>
      <c r="BY6518" s="669"/>
      <c r="CA6518" s="669"/>
    </row>
    <row r="6519" spans="3:79" s="610" customFormat="1">
      <c r="C6519" s="611"/>
      <c r="D6519" s="612"/>
      <c r="E6519" s="613"/>
      <c r="F6519" s="614"/>
      <c r="J6519" s="612"/>
      <c r="N6519" s="668"/>
      <c r="P6519" s="618"/>
      <c r="Q6519" s="618"/>
      <c r="R6519" s="618"/>
      <c r="S6519" s="618"/>
      <c r="T6519" s="618"/>
      <c r="U6519" s="618"/>
      <c r="V6519" s="618"/>
      <c r="W6519" s="618"/>
      <c r="X6519" s="618"/>
      <c r="Y6519" s="618"/>
      <c r="Z6519" s="618"/>
      <c r="AC6519" s="619"/>
      <c r="AD6519" s="620"/>
      <c r="AJ6519" s="668"/>
      <c r="AO6519" s="612"/>
      <c r="AP6519" s="612"/>
      <c r="AY6519" s="623"/>
      <c r="BD6519" s="611"/>
      <c r="BG6519" s="624"/>
      <c r="BH6519" s="625"/>
      <c r="BI6519" s="672"/>
      <c r="BO6519" s="612"/>
      <c r="BY6519" s="669"/>
      <c r="CA6519" s="669"/>
    </row>
    <row r="6520" spans="3:79" s="610" customFormat="1">
      <c r="C6520" s="611"/>
      <c r="D6520" s="612"/>
      <c r="E6520" s="613"/>
      <c r="F6520" s="614"/>
      <c r="J6520" s="612"/>
      <c r="N6520" s="668"/>
      <c r="P6520" s="618"/>
      <c r="Q6520" s="618"/>
      <c r="R6520" s="618"/>
      <c r="S6520" s="618"/>
      <c r="T6520" s="618"/>
      <c r="U6520" s="618"/>
      <c r="V6520" s="618"/>
      <c r="W6520" s="618"/>
      <c r="X6520" s="618"/>
      <c r="Y6520" s="618"/>
      <c r="Z6520" s="618"/>
      <c r="AC6520" s="619"/>
      <c r="AD6520" s="620"/>
      <c r="AJ6520" s="668"/>
      <c r="AO6520" s="612"/>
      <c r="AP6520" s="612"/>
      <c r="AY6520" s="623"/>
      <c r="BD6520" s="611"/>
      <c r="BG6520" s="624"/>
      <c r="BH6520" s="625"/>
      <c r="BI6520" s="672"/>
      <c r="BO6520" s="612"/>
      <c r="BY6520" s="669"/>
      <c r="CA6520" s="669"/>
    </row>
    <row r="6521" spans="3:79" s="610" customFormat="1">
      <c r="C6521" s="611"/>
      <c r="D6521" s="612"/>
      <c r="E6521" s="613"/>
      <c r="F6521" s="614"/>
      <c r="J6521" s="612"/>
      <c r="N6521" s="668"/>
      <c r="P6521" s="618"/>
      <c r="Q6521" s="618"/>
      <c r="R6521" s="618"/>
      <c r="S6521" s="618"/>
      <c r="T6521" s="618"/>
      <c r="U6521" s="618"/>
      <c r="V6521" s="618"/>
      <c r="W6521" s="618"/>
      <c r="X6521" s="618"/>
      <c r="Y6521" s="618"/>
      <c r="Z6521" s="618"/>
      <c r="AC6521" s="619"/>
      <c r="AD6521" s="620"/>
      <c r="AJ6521" s="668"/>
      <c r="AO6521" s="612"/>
      <c r="AP6521" s="612"/>
      <c r="AY6521" s="623"/>
      <c r="BD6521" s="611"/>
      <c r="BG6521" s="624"/>
      <c r="BH6521" s="625"/>
      <c r="BI6521" s="672"/>
      <c r="BO6521" s="612"/>
      <c r="BY6521" s="669"/>
      <c r="CA6521" s="669"/>
    </row>
    <row r="6522" spans="3:79" s="610" customFormat="1">
      <c r="C6522" s="611"/>
      <c r="D6522" s="612"/>
      <c r="E6522" s="613"/>
      <c r="F6522" s="614"/>
      <c r="J6522" s="612"/>
      <c r="N6522" s="668"/>
      <c r="P6522" s="618"/>
      <c r="Q6522" s="618"/>
      <c r="R6522" s="618"/>
      <c r="S6522" s="618"/>
      <c r="T6522" s="618"/>
      <c r="U6522" s="618"/>
      <c r="V6522" s="618"/>
      <c r="W6522" s="618"/>
      <c r="X6522" s="618"/>
      <c r="Y6522" s="618"/>
      <c r="Z6522" s="618"/>
      <c r="AC6522" s="619"/>
      <c r="AD6522" s="620"/>
      <c r="AJ6522" s="668"/>
      <c r="AO6522" s="612"/>
      <c r="AP6522" s="612"/>
      <c r="AY6522" s="623"/>
      <c r="BD6522" s="611"/>
      <c r="BG6522" s="624"/>
      <c r="BH6522" s="625"/>
      <c r="BI6522" s="672"/>
      <c r="BO6522" s="612"/>
      <c r="BY6522" s="669"/>
      <c r="CA6522" s="669"/>
    </row>
    <row r="6523" spans="3:79" s="610" customFormat="1">
      <c r="C6523" s="611"/>
      <c r="D6523" s="612"/>
      <c r="E6523" s="613"/>
      <c r="F6523" s="614"/>
      <c r="J6523" s="612"/>
      <c r="N6523" s="668"/>
      <c r="P6523" s="618"/>
      <c r="Q6523" s="618"/>
      <c r="R6523" s="618"/>
      <c r="S6523" s="618"/>
      <c r="T6523" s="618"/>
      <c r="U6523" s="618"/>
      <c r="V6523" s="618"/>
      <c r="W6523" s="618"/>
      <c r="X6523" s="618"/>
      <c r="Y6523" s="618"/>
      <c r="Z6523" s="618"/>
      <c r="AC6523" s="619"/>
      <c r="AD6523" s="620"/>
      <c r="AJ6523" s="668"/>
      <c r="AO6523" s="612"/>
      <c r="AP6523" s="612"/>
      <c r="AY6523" s="623"/>
      <c r="BD6523" s="611"/>
      <c r="BG6523" s="624"/>
      <c r="BH6523" s="625"/>
      <c r="BI6523" s="672"/>
      <c r="BO6523" s="612"/>
      <c r="BY6523" s="669"/>
      <c r="CA6523" s="669"/>
    </row>
    <row r="6524" spans="3:79" s="610" customFormat="1">
      <c r="C6524" s="611"/>
      <c r="D6524" s="612"/>
      <c r="E6524" s="613"/>
      <c r="F6524" s="614"/>
      <c r="J6524" s="612"/>
      <c r="N6524" s="668"/>
      <c r="P6524" s="618"/>
      <c r="Q6524" s="618"/>
      <c r="R6524" s="618"/>
      <c r="S6524" s="618"/>
      <c r="T6524" s="618"/>
      <c r="U6524" s="618"/>
      <c r="V6524" s="618"/>
      <c r="W6524" s="618"/>
      <c r="X6524" s="618"/>
      <c r="Y6524" s="618"/>
      <c r="Z6524" s="618"/>
      <c r="AC6524" s="619"/>
      <c r="AD6524" s="620"/>
      <c r="AJ6524" s="668"/>
      <c r="AO6524" s="612"/>
      <c r="AP6524" s="612"/>
      <c r="AY6524" s="623"/>
      <c r="BD6524" s="611"/>
      <c r="BG6524" s="624"/>
      <c r="BH6524" s="625"/>
      <c r="BI6524" s="672"/>
      <c r="BO6524" s="612"/>
      <c r="BY6524" s="669"/>
      <c r="CA6524" s="669"/>
    </row>
    <row r="6525" spans="3:79" s="610" customFormat="1">
      <c r="C6525" s="611"/>
      <c r="D6525" s="612"/>
      <c r="E6525" s="613"/>
      <c r="F6525" s="614"/>
      <c r="J6525" s="612"/>
      <c r="N6525" s="668"/>
      <c r="P6525" s="618"/>
      <c r="Q6525" s="618"/>
      <c r="R6525" s="618"/>
      <c r="S6525" s="618"/>
      <c r="T6525" s="618"/>
      <c r="U6525" s="618"/>
      <c r="V6525" s="618"/>
      <c r="W6525" s="618"/>
      <c r="X6525" s="618"/>
      <c r="Y6525" s="618"/>
      <c r="Z6525" s="618"/>
      <c r="AC6525" s="619"/>
      <c r="AD6525" s="620"/>
      <c r="AJ6525" s="668"/>
      <c r="AO6525" s="612"/>
      <c r="AP6525" s="612"/>
      <c r="AY6525" s="623"/>
      <c r="BD6525" s="611"/>
      <c r="BG6525" s="624"/>
      <c r="BH6525" s="625"/>
      <c r="BI6525" s="672"/>
      <c r="BO6525" s="612"/>
      <c r="BY6525" s="669"/>
      <c r="CA6525" s="669"/>
    </row>
    <row r="6526" spans="3:79" s="610" customFormat="1">
      <c r="C6526" s="611"/>
      <c r="D6526" s="612"/>
      <c r="E6526" s="613"/>
      <c r="F6526" s="614"/>
      <c r="J6526" s="612"/>
      <c r="N6526" s="668"/>
      <c r="P6526" s="618"/>
      <c r="Q6526" s="618"/>
      <c r="R6526" s="618"/>
      <c r="S6526" s="618"/>
      <c r="T6526" s="618"/>
      <c r="U6526" s="618"/>
      <c r="V6526" s="618"/>
      <c r="W6526" s="618"/>
      <c r="X6526" s="618"/>
      <c r="Y6526" s="618"/>
      <c r="Z6526" s="618"/>
      <c r="AC6526" s="619"/>
      <c r="AD6526" s="620"/>
      <c r="AJ6526" s="668"/>
      <c r="AO6526" s="612"/>
      <c r="AP6526" s="612"/>
      <c r="AY6526" s="623"/>
      <c r="BD6526" s="611"/>
      <c r="BG6526" s="624"/>
      <c r="BH6526" s="625"/>
      <c r="BI6526" s="672"/>
      <c r="BO6526" s="612"/>
      <c r="BY6526" s="669"/>
      <c r="CA6526" s="669"/>
    </row>
    <row r="6527" spans="3:79" s="610" customFormat="1">
      <c r="C6527" s="611"/>
      <c r="D6527" s="612"/>
      <c r="E6527" s="613"/>
      <c r="F6527" s="614"/>
      <c r="J6527" s="612"/>
      <c r="N6527" s="668"/>
      <c r="P6527" s="618"/>
      <c r="Q6527" s="618"/>
      <c r="R6527" s="618"/>
      <c r="S6527" s="618"/>
      <c r="T6527" s="618"/>
      <c r="U6527" s="618"/>
      <c r="V6527" s="618"/>
      <c r="W6527" s="618"/>
      <c r="X6527" s="618"/>
      <c r="Y6527" s="618"/>
      <c r="Z6527" s="618"/>
      <c r="AC6527" s="619"/>
      <c r="AD6527" s="620"/>
      <c r="AJ6527" s="668"/>
      <c r="AO6527" s="612"/>
      <c r="AP6527" s="612"/>
      <c r="AY6527" s="623"/>
      <c r="BD6527" s="611"/>
      <c r="BG6527" s="624"/>
      <c r="BH6527" s="625"/>
      <c r="BI6527" s="672"/>
      <c r="BO6527" s="612"/>
      <c r="BY6527" s="669"/>
      <c r="CA6527" s="669"/>
    </row>
    <row r="6528" spans="3:79" s="610" customFormat="1">
      <c r="C6528" s="611"/>
      <c r="D6528" s="612"/>
      <c r="E6528" s="613"/>
      <c r="F6528" s="614"/>
      <c r="J6528" s="612"/>
      <c r="N6528" s="668"/>
      <c r="P6528" s="618"/>
      <c r="Q6528" s="618"/>
      <c r="R6528" s="618"/>
      <c r="S6528" s="618"/>
      <c r="T6528" s="618"/>
      <c r="U6528" s="618"/>
      <c r="V6528" s="618"/>
      <c r="W6528" s="618"/>
      <c r="X6528" s="618"/>
      <c r="Y6528" s="618"/>
      <c r="Z6528" s="618"/>
      <c r="AC6528" s="619"/>
      <c r="AD6528" s="620"/>
      <c r="AJ6528" s="668"/>
      <c r="AO6528" s="612"/>
      <c r="AP6528" s="612"/>
      <c r="AY6528" s="623"/>
      <c r="BD6528" s="611"/>
      <c r="BG6528" s="624"/>
      <c r="BH6528" s="625"/>
      <c r="BI6528" s="672"/>
      <c r="BO6528" s="612"/>
      <c r="BY6528" s="669"/>
      <c r="CA6528" s="669"/>
    </row>
    <row r="6529" spans="3:79" s="610" customFormat="1">
      <c r="C6529" s="611"/>
      <c r="D6529" s="612"/>
      <c r="E6529" s="613"/>
      <c r="F6529" s="614"/>
      <c r="J6529" s="612"/>
      <c r="N6529" s="668"/>
      <c r="P6529" s="618"/>
      <c r="Q6529" s="618"/>
      <c r="R6529" s="618"/>
      <c r="S6529" s="618"/>
      <c r="T6529" s="618"/>
      <c r="U6529" s="618"/>
      <c r="V6529" s="618"/>
      <c r="W6529" s="618"/>
      <c r="X6529" s="618"/>
      <c r="Y6529" s="618"/>
      <c r="Z6529" s="618"/>
      <c r="AC6529" s="619"/>
      <c r="AD6529" s="620"/>
      <c r="AJ6529" s="668"/>
      <c r="AO6529" s="612"/>
      <c r="AP6529" s="612"/>
      <c r="AY6529" s="623"/>
      <c r="BD6529" s="611"/>
      <c r="BG6529" s="624"/>
      <c r="BH6529" s="625"/>
      <c r="BI6529" s="672"/>
      <c r="BO6529" s="612"/>
      <c r="BY6529" s="669"/>
      <c r="CA6529" s="669"/>
    </row>
    <row r="6530" spans="3:79" s="610" customFormat="1">
      <c r="C6530" s="611"/>
      <c r="D6530" s="612"/>
      <c r="E6530" s="613"/>
      <c r="F6530" s="614"/>
      <c r="J6530" s="612"/>
      <c r="N6530" s="668"/>
      <c r="P6530" s="618"/>
      <c r="Q6530" s="618"/>
      <c r="R6530" s="618"/>
      <c r="S6530" s="618"/>
      <c r="T6530" s="618"/>
      <c r="U6530" s="618"/>
      <c r="V6530" s="618"/>
      <c r="W6530" s="618"/>
      <c r="X6530" s="618"/>
      <c r="Y6530" s="618"/>
      <c r="Z6530" s="618"/>
      <c r="AC6530" s="619"/>
      <c r="AD6530" s="620"/>
      <c r="AJ6530" s="668"/>
      <c r="AO6530" s="612"/>
      <c r="AP6530" s="612"/>
      <c r="AY6530" s="623"/>
      <c r="BD6530" s="611"/>
      <c r="BG6530" s="624"/>
      <c r="BH6530" s="625"/>
      <c r="BI6530" s="672"/>
      <c r="BO6530" s="612"/>
      <c r="BY6530" s="669"/>
      <c r="CA6530" s="669"/>
    </row>
    <row r="6531" spans="3:79" s="610" customFormat="1">
      <c r="C6531" s="611"/>
      <c r="D6531" s="612"/>
      <c r="E6531" s="613"/>
      <c r="F6531" s="614"/>
      <c r="J6531" s="612"/>
      <c r="N6531" s="668"/>
      <c r="P6531" s="618"/>
      <c r="Q6531" s="618"/>
      <c r="R6531" s="618"/>
      <c r="S6531" s="618"/>
      <c r="T6531" s="618"/>
      <c r="U6531" s="618"/>
      <c r="V6531" s="618"/>
      <c r="W6531" s="618"/>
      <c r="X6531" s="618"/>
      <c r="Y6531" s="618"/>
      <c r="Z6531" s="618"/>
      <c r="AC6531" s="619"/>
      <c r="AD6531" s="620"/>
      <c r="AJ6531" s="668"/>
      <c r="AO6531" s="612"/>
      <c r="AP6531" s="612"/>
      <c r="AY6531" s="623"/>
      <c r="BD6531" s="611"/>
      <c r="BG6531" s="624"/>
      <c r="BH6531" s="625"/>
      <c r="BI6531" s="672"/>
      <c r="BO6531" s="612"/>
      <c r="BY6531" s="669"/>
      <c r="CA6531" s="669"/>
    </row>
    <row r="6532" spans="3:79" s="610" customFormat="1">
      <c r="C6532" s="611"/>
      <c r="D6532" s="612"/>
      <c r="E6532" s="613"/>
      <c r="F6532" s="614"/>
      <c r="J6532" s="612"/>
      <c r="N6532" s="668"/>
      <c r="P6532" s="618"/>
      <c r="Q6532" s="618"/>
      <c r="R6532" s="618"/>
      <c r="S6532" s="618"/>
      <c r="T6532" s="618"/>
      <c r="U6532" s="618"/>
      <c r="V6532" s="618"/>
      <c r="W6532" s="618"/>
      <c r="X6532" s="618"/>
      <c r="Y6532" s="618"/>
      <c r="Z6532" s="618"/>
      <c r="AC6532" s="619"/>
      <c r="AD6532" s="620"/>
      <c r="AJ6532" s="668"/>
      <c r="AO6532" s="612"/>
      <c r="AP6532" s="612"/>
      <c r="AY6532" s="623"/>
      <c r="BD6532" s="611"/>
      <c r="BG6532" s="624"/>
      <c r="BH6532" s="625"/>
      <c r="BI6532" s="672"/>
      <c r="BO6532" s="612"/>
      <c r="BY6532" s="669"/>
      <c r="CA6532" s="669"/>
    </row>
    <row r="6533" spans="3:79" s="610" customFormat="1">
      <c r="C6533" s="611"/>
      <c r="D6533" s="612"/>
      <c r="E6533" s="613"/>
      <c r="F6533" s="614"/>
      <c r="J6533" s="612"/>
      <c r="N6533" s="668"/>
      <c r="P6533" s="618"/>
      <c r="Q6533" s="618"/>
      <c r="R6533" s="618"/>
      <c r="S6533" s="618"/>
      <c r="T6533" s="618"/>
      <c r="U6533" s="618"/>
      <c r="V6533" s="618"/>
      <c r="W6533" s="618"/>
      <c r="X6533" s="618"/>
      <c r="Y6533" s="618"/>
      <c r="Z6533" s="618"/>
      <c r="AC6533" s="619"/>
      <c r="AD6533" s="620"/>
      <c r="AJ6533" s="668"/>
      <c r="AO6533" s="612"/>
      <c r="AP6533" s="612"/>
      <c r="AY6533" s="623"/>
      <c r="BD6533" s="611"/>
      <c r="BG6533" s="624"/>
      <c r="BH6533" s="625"/>
      <c r="BI6533" s="672"/>
      <c r="BO6533" s="612"/>
      <c r="BY6533" s="669"/>
      <c r="CA6533" s="669"/>
    </row>
    <row r="6534" spans="3:79" s="610" customFormat="1">
      <c r="C6534" s="611"/>
      <c r="D6534" s="612"/>
      <c r="E6534" s="613"/>
      <c r="F6534" s="614"/>
      <c r="J6534" s="612"/>
      <c r="N6534" s="668"/>
      <c r="P6534" s="618"/>
      <c r="Q6534" s="618"/>
      <c r="R6534" s="618"/>
      <c r="S6534" s="618"/>
      <c r="T6534" s="618"/>
      <c r="U6534" s="618"/>
      <c r="V6534" s="618"/>
      <c r="W6534" s="618"/>
      <c r="X6534" s="618"/>
      <c r="Y6534" s="618"/>
      <c r="Z6534" s="618"/>
      <c r="AC6534" s="619"/>
      <c r="AD6534" s="620"/>
      <c r="AJ6534" s="668"/>
      <c r="AO6534" s="612"/>
      <c r="AP6534" s="612"/>
      <c r="AY6534" s="623"/>
      <c r="BD6534" s="611"/>
      <c r="BG6534" s="624"/>
      <c r="BH6534" s="625"/>
      <c r="BI6534" s="672"/>
      <c r="BO6534" s="612"/>
      <c r="BY6534" s="669"/>
      <c r="CA6534" s="669"/>
    </row>
    <row r="6535" spans="3:79" s="610" customFormat="1">
      <c r="C6535" s="611"/>
      <c r="D6535" s="612"/>
      <c r="E6535" s="613"/>
      <c r="F6535" s="614"/>
      <c r="J6535" s="612"/>
      <c r="N6535" s="668"/>
      <c r="P6535" s="618"/>
      <c r="Q6535" s="618"/>
      <c r="R6535" s="618"/>
      <c r="S6535" s="618"/>
      <c r="T6535" s="618"/>
      <c r="U6535" s="618"/>
      <c r="V6535" s="618"/>
      <c r="W6535" s="618"/>
      <c r="X6535" s="618"/>
      <c r="Y6535" s="618"/>
      <c r="Z6535" s="618"/>
      <c r="AC6535" s="619"/>
      <c r="AD6535" s="620"/>
      <c r="AJ6535" s="668"/>
      <c r="AO6535" s="612"/>
      <c r="AP6535" s="612"/>
      <c r="AY6535" s="623"/>
      <c r="BD6535" s="611"/>
      <c r="BG6535" s="624"/>
      <c r="BH6535" s="625"/>
      <c r="BI6535" s="672"/>
      <c r="BO6535" s="612"/>
      <c r="BY6535" s="669"/>
      <c r="CA6535" s="669"/>
    </row>
    <row r="6536" spans="3:79" s="610" customFormat="1">
      <c r="C6536" s="611"/>
      <c r="D6536" s="612"/>
      <c r="E6536" s="613"/>
      <c r="F6536" s="614"/>
      <c r="J6536" s="612"/>
      <c r="N6536" s="668"/>
      <c r="P6536" s="618"/>
      <c r="Q6536" s="618"/>
      <c r="R6536" s="618"/>
      <c r="S6536" s="618"/>
      <c r="T6536" s="618"/>
      <c r="U6536" s="618"/>
      <c r="V6536" s="618"/>
      <c r="W6536" s="618"/>
      <c r="X6536" s="618"/>
      <c r="Y6536" s="618"/>
      <c r="Z6536" s="618"/>
      <c r="AC6536" s="619"/>
      <c r="AD6536" s="620"/>
      <c r="AJ6536" s="668"/>
      <c r="AO6536" s="612"/>
      <c r="AP6536" s="612"/>
      <c r="AY6536" s="623"/>
      <c r="BD6536" s="611"/>
      <c r="BG6536" s="624"/>
      <c r="BH6536" s="625"/>
      <c r="BI6536" s="672"/>
      <c r="BO6536" s="612"/>
      <c r="BY6536" s="669"/>
      <c r="CA6536" s="669"/>
    </row>
    <row r="6537" spans="3:79" s="610" customFormat="1">
      <c r="C6537" s="611"/>
      <c r="D6537" s="612"/>
      <c r="E6537" s="613"/>
      <c r="F6537" s="614"/>
      <c r="J6537" s="612"/>
      <c r="N6537" s="668"/>
      <c r="P6537" s="618"/>
      <c r="Q6537" s="618"/>
      <c r="R6537" s="618"/>
      <c r="S6537" s="618"/>
      <c r="T6537" s="618"/>
      <c r="U6537" s="618"/>
      <c r="V6537" s="618"/>
      <c r="W6537" s="618"/>
      <c r="X6537" s="618"/>
      <c r="Y6537" s="618"/>
      <c r="Z6537" s="618"/>
      <c r="AC6537" s="619"/>
      <c r="AD6537" s="620"/>
      <c r="AJ6537" s="668"/>
      <c r="AO6537" s="612"/>
      <c r="AP6537" s="612"/>
      <c r="AY6537" s="623"/>
      <c r="BD6537" s="611"/>
      <c r="BG6537" s="624"/>
      <c r="BH6537" s="625"/>
      <c r="BI6537" s="672"/>
      <c r="BO6537" s="612"/>
      <c r="BY6537" s="669"/>
      <c r="CA6537" s="669"/>
    </row>
    <row r="6538" spans="3:79" s="610" customFormat="1">
      <c r="C6538" s="611"/>
      <c r="D6538" s="612"/>
      <c r="E6538" s="613"/>
      <c r="F6538" s="614"/>
      <c r="J6538" s="612"/>
      <c r="N6538" s="668"/>
      <c r="P6538" s="618"/>
      <c r="Q6538" s="618"/>
      <c r="R6538" s="618"/>
      <c r="S6538" s="618"/>
      <c r="T6538" s="618"/>
      <c r="U6538" s="618"/>
      <c r="V6538" s="618"/>
      <c r="W6538" s="618"/>
      <c r="X6538" s="618"/>
      <c r="Y6538" s="618"/>
      <c r="Z6538" s="618"/>
      <c r="AC6538" s="619"/>
      <c r="AD6538" s="620"/>
      <c r="AJ6538" s="668"/>
      <c r="AO6538" s="612"/>
      <c r="AP6538" s="612"/>
      <c r="AY6538" s="623"/>
      <c r="BD6538" s="611"/>
      <c r="BG6538" s="624"/>
      <c r="BH6538" s="625"/>
      <c r="BI6538" s="672"/>
      <c r="BO6538" s="612"/>
      <c r="BY6538" s="669"/>
      <c r="CA6538" s="669"/>
    </row>
    <row r="6539" spans="3:79" s="610" customFormat="1">
      <c r="C6539" s="611"/>
      <c r="D6539" s="612"/>
      <c r="E6539" s="613"/>
      <c r="F6539" s="614"/>
      <c r="J6539" s="612"/>
      <c r="N6539" s="668"/>
      <c r="P6539" s="618"/>
      <c r="Q6539" s="618"/>
      <c r="R6539" s="618"/>
      <c r="S6539" s="618"/>
      <c r="T6539" s="618"/>
      <c r="U6539" s="618"/>
      <c r="V6539" s="618"/>
      <c r="W6539" s="618"/>
      <c r="X6539" s="618"/>
      <c r="Y6539" s="618"/>
      <c r="Z6539" s="618"/>
      <c r="AC6539" s="619"/>
      <c r="AD6539" s="620"/>
      <c r="AJ6539" s="668"/>
      <c r="AO6539" s="612"/>
      <c r="AP6539" s="612"/>
      <c r="AY6539" s="623"/>
      <c r="BD6539" s="611"/>
      <c r="BG6539" s="624"/>
      <c r="BH6539" s="625"/>
      <c r="BI6539" s="672"/>
      <c r="BO6539" s="612"/>
      <c r="BY6539" s="669"/>
      <c r="CA6539" s="669"/>
    </row>
    <row r="6540" spans="3:79" s="610" customFormat="1">
      <c r="C6540" s="611"/>
      <c r="D6540" s="612"/>
      <c r="E6540" s="613"/>
      <c r="F6540" s="614"/>
      <c r="J6540" s="612"/>
      <c r="N6540" s="668"/>
      <c r="P6540" s="618"/>
      <c r="Q6540" s="618"/>
      <c r="R6540" s="618"/>
      <c r="S6540" s="618"/>
      <c r="T6540" s="618"/>
      <c r="U6540" s="618"/>
      <c r="V6540" s="618"/>
      <c r="W6540" s="618"/>
      <c r="X6540" s="618"/>
      <c r="Y6540" s="618"/>
      <c r="Z6540" s="618"/>
      <c r="AC6540" s="619"/>
      <c r="AD6540" s="620"/>
      <c r="AJ6540" s="668"/>
      <c r="AO6540" s="612"/>
      <c r="AP6540" s="612"/>
      <c r="AY6540" s="623"/>
      <c r="BD6540" s="611"/>
      <c r="BG6540" s="624"/>
      <c r="BH6540" s="625"/>
      <c r="BI6540" s="672"/>
      <c r="BO6540" s="612"/>
      <c r="BY6540" s="669"/>
      <c r="CA6540" s="669"/>
    </row>
    <row r="6541" spans="3:79" s="610" customFormat="1">
      <c r="C6541" s="611"/>
      <c r="D6541" s="612"/>
      <c r="E6541" s="613"/>
      <c r="F6541" s="614"/>
      <c r="J6541" s="612"/>
      <c r="N6541" s="668"/>
      <c r="P6541" s="618"/>
      <c r="Q6541" s="618"/>
      <c r="R6541" s="618"/>
      <c r="S6541" s="618"/>
      <c r="T6541" s="618"/>
      <c r="U6541" s="618"/>
      <c r="V6541" s="618"/>
      <c r="W6541" s="618"/>
      <c r="X6541" s="618"/>
      <c r="Y6541" s="618"/>
      <c r="Z6541" s="618"/>
      <c r="AC6541" s="619"/>
      <c r="AD6541" s="620"/>
      <c r="AJ6541" s="668"/>
      <c r="AO6541" s="612"/>
      <c r="AP6541" s="612"/>
      <c r="AY6541" s="623"/>
      <c r="BD6541" s="611"/>
      <c r="BG6541" s="624"/>
      <c r="BH6541" s="625"/>
      <c r="BI6541" s="672"/>
      <c r="BO6541" s="612"/>
      <c r="BY6541" s="669"/>
      <c r="CA6541" s="669"/>
    </row>
    <row r="6542" spans="3:79" s="610" customFormat="1">
      <c r="C6542" s="611"/>
      <c r="D6542" s="612"/>
      <c r="E6542" s="613"/>
      <c r="F6542" s="614"/>
      <c r="J6542" s="612"/>
      <c r="N6542" s="668"/>
      <c r="P6542" s="618"/>
      <c r="Q6542" s="618"/>
      <c r="R6542" s="618"/>
      <c r="S6542" s="618"/>
      <c r="T6542" s="618"/>
      <c r="U6542" s="618"/>
      <c r="V6542" s="618"/>
      <c r="W6542" s="618"/>
      <c r="X6542" s="618"/>
      <c r="Y6542" s="618"/>
      <c r="Z6542" s="618"/>
      <c r="AC6542" s="619"/>
      <c r="AD6542" s="620"/>
      <c r="AJ6542" s="668"/>
      <c r="AO6542" s="612"/>
      <c r="AP6542" s="612"/>
      <c r="AY6542" s="623"/>
      <c r="BD6542" s="611"/>
      <c r="BG6542" s="624"/>
      <c r="BH6542" s="625"/>
      <c r="BI6542" s="672"/>
      <c r="BO6542" s="612"/>
      <c r="BY6542" s="669"/>
      <c r="CA6542" s="669"/>
    </row>
    <row r="6543" spans="3:79" s="610" customFormat="1">
      <c r="C6543" s="611"/>
      <c r="D6543" s="612"/>
      <c r="E6543" s="613"/>
      <c r="F6543" s="614"/>
      <c r="J6543" s="612"/>
      <c r="N6543" s="668"/>
      <c r="P6543" s="618"/>
      <c r="Q6543" s="618"/>
      <c r="R6543" s="618"/>
      <c r="S6543" s="618"/>
      <c r="T6543" s="618"/>
      <c r="U6543" s="618"/>
      <c r="V6543" s="618"/>
      <c r="W6543" s="618"/>
      <c r="X6543" s="618"/>
      <c r="Y6543" s="618"/>
      <c r="Z6543" s="618"/>
      <c r="AC6543" s="619"/>
      <c r="AD6543" s="620"/>
      <c r="AJ6543" s="668"/>
      <c r="AO6543" s="612"/>
      <c r="AP6543" s="612"/>
      <c r="AY6543" s="623"/>
      <c r="BD6543" s="611"/>
      <c r="BG6543" s="624"/>
      <c r="BH6543" s="625"/>
      <c r="BI6543" s="672"/>
      <c r="BO6543" s="612"/>
      <c r="BY6543" s="669"/>
      <c r="CA6543" s="669"/>
    </row>
    <row r="6544" spans="3:79" s="610" customFormat="1">
      <c r="C6544" s="611"/>
      <c r="D6544" s="612"/>
      <c r="E6544" s="613"/>
      <c r="F6544" s="614"/>
      <c r="J6544" s="612"/>
      <c r="N6544" s="668"/>
      <c r="P6544" s="618"/>
      <c r="Q6544" s="618"/>
      <c r="R6544" s="618"/>
      <c r="S6544" s="618"/>
      <c r="T6544" s="618"/>
      <c r="U6544" s="618"/>
      <c r="V6544" s="618"/>
      <c r="W6544" s="618"/>
      <c r="X6544" s="618"/>
      <c r="Y6544" s="618"/>
      <c r="Z6544" s="618"/>
      <c r="AC6544" s="619"/>
      <c r="AD6544" s="620"/>
      <c r="AJ6544" s="668"/>
      <c r="AO6544" s="612"/>
      <c r="AP6544" s="612"/>
      <c r="AY6544" s="623"/>
      <c r="BD6544" s="611"/>
      <c r="BG6544" s="624"/>
      <c r="BH6544" s="625"/>
      <c r="BI6544" s="672"/>
      <c r="BO6544" s="612"/>
      <c r="BY6544" s="669"/>
      <c r="CA6544" s="669"/>
    </row>
    <row r="6545" spans="3:79" s="610" customFormat="1">
      <c r="C6545" s="611"/>
      <c r="D6545" s="612"/>
      <c r="E6545" s="613"/>
      <c r="F6545" s="614"/>
      <c r="J6545" s="612"/>
      <c r="N6545" s="668"/>
      <c r="P6545" s="618"/>
      <c r="Q6545" s="618"/>
      <c r="R6545" s="618"/>
      <c r="S6545" s="618"/>
      <c r="T6545" s="618"/>
      <c r="U6545" s="618"/>
      <c r="V6545" s="618"/>
      <c r="W6545" s="618"/>
      <c r="X6545" s="618"/>
      <c r="Y6545" s="618"/>
      <c r="Z6545" s="618"/>
      <c r="AC6545" s="619"/>
      <c r="AD6545" s="620"/>
      <c r="AJ6545" s="668"/>
      <c r="AO6545" s="612"/>
      <c r="AP6545" s="612"/>
      <c r="AY6545" s="623"/>
      <c r="BD6545" s="611"/>
      <c r="BG6545" s="624"/>
      <c r="BH6545" s="625"/>
      <c r="BI6545" s="672"/>
      <c r="BO6545" s="612"/>
      <c r="BY6545" s="669"/>
      <c r="CA6545" s="669"/>
    </row>
    <row r="6546" spans="3:79" s="610" customFormat="1">
      <c r="C6546" s="611"/>
      <c r="D6546" s="612"/>
      <c r="E6546" s="613"/>
      <c r="F6546" s="614"/>
      <c r="J6546" s="612"/>
      <c r="N6546" s="668"/>
      <c r="P6546" s="618"/>
      <c r="Q6546" s="618"/>
      <c r="R6546" s="618"/>
      <c r="S6546" s="618"/>
      <c r="T6546" s="618"/>
      <c r="U6546" s="618"/>
      <c r="V6546" s="618"/>
      <c r="W6546" s="618"/>
      <c r="X6546" s="618"/>
      <c r="Y6546" s="618"/>
      <c r="Z6546" s="618"/>
      <c r="AC6546" s="619"/>
      <c r="AD6546" s="620"/>
      <c r="AJ6546" s="668"/>
      <c r="AO6546" s="612"/>
      <c r="AP6546" s="612"/>
      <c r="AY6546" s="623"/>
      <c r="BD6546" s="611"/>
      <c r="BG6546" s="624"/>
      <c r="BH6546" s="625"/>
      <c r="BI6546" s="672"/>
      <c r="BO6546" s="612"/>
      <c r="BY6546" s="669"/>
      <c r="CA6546" s="669"/>
    </row>
    <row r="6547" spans="3:79" s="610" customFormat="1">
      <c r="C6547" s="611"/>
      <c r="D6547" s="612"/>
      <c r="E6547" s="613"/>
      <c r="F6547" s="614"/>
      <c r="J6547" s="612"/>
      <c r="N6547" s="668"/>
      <c r="P6547" s="618"/>
      <c r="Q6547" s="618"/>
      <c r="R6547" s="618"/>
      <c r="S6547" s="618"/>
      <c r="T6547" s="618"/>
      <c r="U6547" s="618"/>
      <c r="V6547" s="618"/>
      <c r="W6547" s="618"/>
      <c r="X6547" s="618"/>
      <c r="Y6547" s="618"/>
      <c r="Z6547" s="618"/>
      <c r="AC6547" s="619"/>
      <c r="AD6547" s="620"/>
      <c r="AJ6547" s="668"/>
      <c r="AO6547" s="612"/>
      <c r="AP6547" s="612"/>
      <c r="AY6547" s="623"/>
      <c r="BD6547" s="611"/>
      <c r="BG6547" s="624"/>
      <c r="BH6547" s="625"/>
      <c r="BI6547" s="672"/>
      <c r="BO6547" s="612"/>
      <c r="BY6547" s="669"/>
      <c r="CA6547" s="669"/>
    </row>
    <row r="6548" spans="3:79" s="610" customFormat="1">
      <c r="C6548" s="611"/>
      <c r="D6548" s="612"/>
      <c r="E6548" s="613"/>
      <c r="F6548" s="614"/>
      <c r="J6548" s="612"/>
      <c r="N6548" s="668"/>
      <c r="P6548" s="618"/>
      <c r="Q6548" s="618"/>
      <c r="R6548" s="618"/>
      <c r="S6548" s="618"/>
      <c r="T6548" s="618"/>
      <c r="U6548" s="618"/>
      <c r="V6548" s="618"/>
      <c r="W6548" s="618"/>
      <c r="X6548" s="618"/>
      <c r="Y6548" s="618"/>
      <c r="Z6548" s="618"/>
      <c r="AC6548" s="619"/>
      <c r="AD6548" s="620"/>
      <c r="AJ6548" s="668"/>
      <c r="AO6548" s="612"/>
      <c r="AP6548" s="612"/>
      <c r="AY6548" s="623"/>
      <c r="BD6548" s="611"/>
      <c r="BG6548" s="624"/>
      <c r="BH6548" s="625"/>
      <c r="BI6548" s="672"/>
      <c r="BO6548" s="612"/>
      <c r="BY6548" s="669"/>
      <c r="CA6548" s="669"/>
    </row>
    <row r="6549" spans="3:79" s="610" customFormat="1">
      <c r="C6549" s="611"/>
      <c r="D6549" s="612"/>
      <c r="E6549" s="613"/>
      <c r="F6549" s="614"/>
      <c r="J6549" s="612"/>
      <c r="N6549" s="668"/>
      <c r="P6549" s="618"/>
      <c r="Q6549" s="618"/>
      <c r="R6549" s="618"/>
      <c r="S6549" s="618"/>
      <c r="T6549" s="618"/>
      <c r="U6549" s="618"/>
      <c r="V6549" s="618"/>
      <c r="W6549" s="618"/>
      <c r="X6549" s="618"/>
      <c r="Y6549" s="618"/>
      <c r="Z6549" s="618"/>
      <c r="AC6549" s="619"/>
      <c r="AD6549" s="620"/>
      <c r="AJ6549" s="668"/>
      <c r="AO6549" s="612"/>
      <c r="AP6549" s="612"/>
      <c r="AY6549" s="623"/>
      <c r="BD6549" s="611"/>
      <c r="BG6549" s="624"/>
      <c r="BH6549" s="625"/>
      <c r="BI6549" s="672"/>
      <c r="BO6549" s="612"/>
      <c r="BY6549" s="669"/>
      <c r="CA6549" s="669"/>
    </row>
    <row r="6550" spans="3:79" s="610" customFormat="1">
      <c r="C6550" s="611"/>
      <c r="D6550" s="612"/>
      <c r="E6550" s="613"/>
      <c r="F6550" s="614"/>
      <c r="J6550" s="612"/>
      <c r="N6550" s="668"/>
      <c r="P6550" s="618"/>
      <c r="Q6550" s="618"/>
      <c r="R6550" s="618"/>
      <c r="S6550" s="618"/>
      <c r="T6550" s="618"/>
      <c r="U6550" s="618"/>
      <c r="V6550" s="618"/>
      <c r="W6550" s="618"/>
      <c r="X6550" s="618"/>
      <c r="Y6550" s="618"/>
      <c r="Z6550" s="618"/>
      <c r="AC6550" s="619"/>
      <c r="AD6550" s="620"/>
      <c r="AJ6550" s="668"/>
      <c r="AO6550" s="612"/>
      <c r="AP6550" s="612"/>
      <c r="AY6550" s="623"/>
      <c r="BD6550" s="611"/>
      <c r="BG6550" s="624"/>
      <c r="BH6550" s="625"/>
      <c r="BI6550" s="672"/>
      <c r="BO6550" s="612"/>
      <c r="BY6550" s="669"/>
      <c r="CA6550" s="669"/>
    </row>
    <row r="6551" spans="3:79" s="610" customFormat="1">
      <c r="C6551" s="611"/>
      <c r="D6551" s="612"/>
      <c r="E6551" s="613"/>
      <c r="F6551" s="614"/>
      <c r="J6551" s="612"/>
      <c r="N6551" s="668"/>
      <c r="P6551" s="618"/>
      <c r="Q6551" s="618"/>
      <c r="R6551" s="618"/>
      <c r="S6551" s="618"/>
      <c r="T6551" s="618"/>
      <c r="U6551" s="618"/>
      <c r="V6551" s="618"/>
      <c r="W6551" s="618"/>
      <c r="X6551" s="618"/>
      <c r="Y6551" s="618"/>
      <c r="Z6551" s="618"/>
      <c r="AC6551" s="619"/>
      <c r="AD6551" s="620"/>
      <c r="AJ6551" s="668"/>
      <c r="AO6551" s="612"/>
      <c r="AP6551" s="612"/>
      <c r="AY6551" s="623"/>
      <c r="BD6551" s="611"/>
      <c r="BG6551" s="624"/>
      <c r="BH6551" s="625"/>
      <c r="BI6551" s="672"/>
      <c r="BO6551" s="612"/>
      <c r="BY6551" s="669"/>
      <c r="CA6551" s="669"/>
    </row>
    <row r="6552" spans="3:79" s="610" customFormat="1">
      <c r="C6552" s="611"/>
      <c r="D6552" s="612"/>
      <c r="E6552" s="613"/>
      <c r="F6552" s="614"/>
      <c r="J6552" s="612"/>
      <c r="N6552" s="668"/>
      <c r="P6552" s="618"/>
      <c r="Q6552" s="618"/>
      <c r="R6552" s="618"/>
      <c r="S6552" s="618"/>
      <c r="T6552" s="618"/>
      <c r="U6552" s="618"/>
      <c r="V6552" s="618"/>
      <c r="W6552" s="618"/>
      <c r="X6552" s="618"/>
      <c r="Y6552" s="618"/>
      <c r="Z6552" s="618"/>
      <c r="AC6552" s="619"/>
      <c r="AD6552" s="620"/>
      <c r="AJ6552" s="668"/>
      <c r="AO6552" s="612"/>
      <c r="AP6552" s="612"/>
      <c r="AY6552" s="623"/>
      <c r="BD6552" s="611"/>
      <c r="BG6552" s="624"/>
      <c r="BH6552" s="625"/>
      <c r="BI6552" s="672"/>
      <c r="BO6552" s="612"/>
      <c r="BY6552" s="669"/>
      <c r="CA6552" s="669"/>
    </row>
    <row r="6553" spans="3:79" s="610" customFormat="1">
      <c r="C6553" s="611"/>
      <c r="D6553" s="612"/>
      <c r="E6553" s="613"/>
      <c r="F6553" s="614"/>
      <c r="J6553" s="612"/>
      <c r="N6553" s="668"/>
      <c r="P6553" s="618"/>
      <c r="Q6553" s="618"/>
      <c r="R6553" s="618"/>
      <c r="S6553" s="618"/>
      <c r="T6553" s="618"/>
      <c r="U6553" s="618"/>
      <c r="V6553" s="618"/>
      <c r="W6553" s="618"/>
      <c r="X6553" s="618"/>
      <c r="Y6553" s="618"/>
      <c r="Z6553" s="618"/>
      <c r="AC6553" s="619"/>
      <c r="AD6553" s="620"/>
      <c r="AJ6553" s="668"/>
      <c r="AO6553" s="612"/>
      <c r="AP6553" s="612"/>
      <c r="AY6553" s="623"/>
      <c r="BD6553" s="611"/>
      <c r="BG6553" s="624"/>
      <c r="BH6553" s="625"/>
      <c r="BI6553" s="672"/>
      <c r="BO6553" s="612"/>
      <c r="BY6553" s="669"/>
      <c r="CA6553" s="669"/>
    </row>
    <row r="6554" spans="3:79" s="610" customFormat="1">
      <c r="C6554" s="611"/>
      <c r="D6554" s="612"/>
      <c r="E6554" s="613"/>
      <c r="F6554" s="614"/>
      <c r="J6554" s="612"/>
      <c r="N6554" s="668"/>
      <c r="P6554" s="618"/>
      <c r="Q6554" s="618"/>
      <c r="R6554" s="618"/>
      <c r="S6554" s="618"/>
      <c r="T6554" s="618"/>
      <c r="U6554" s="618"/>
      <c r="V6554" s="618"/>
      <c r="W6554" s="618"/>
      <c r="X6554" s="618"/>
      <c r="Y6554" s="618"/>
      <c r="Z6554" s="618"/>
      <c r="AC6554" s="619"/>
      <c r="AD6554" s="620"/>
      <c r="AJ6554" s="668"/>
      <c r="AO6554" s="612"/>
      <c r="AP6554" s="612"/>
      <c r="AY6554" s="623"/>
      <c r="BD6554" s="611"/>
      <c r="BG6554" s="624"/>
      <c r="BH6554" s="625"/>
      <c r="BI6554" s="672"/>
      <c r="BO6554" s="612"/>
      <c r="BY6554" s="669"/>
      <c r="CA6554" s="669"/>
    </row>
    <row r="6555" spans="3:79" s="610" customFormat="1">
      <c r="C6555" s="611"/>
      <c r="D6555" s="612"/>
      <c r="E6555" s="613"/>
      <c r="F6555" s="614"/>
      <c r="J6555" s="612"/>
      <c r="N6555" s="668"/>
      <c r="P6555" s="618"/>
      <c r="Q6555" s="618"/>
      <c r="R6555" s="618"/>
      <c r="S6555" s="618"/>
      <c r="T6555" s="618"/>
      <c r="U6555" s="618"/>
      <c r="V6555" s="618"/>
      <c r="W6555" s="618"/>
      <c r="X6555" s="618"/>
      <c r="Y6555" s="618"/>
      <c r="Z6555" s="618"/>
      <c r="AC6555" s="619"/>
      <c r="AD6555" s="620"/>
      <c r="AJ6555" s="668"/>
      <c r="AO6555" s="612"/>
      <c r="AP6555" s="612"/>
      <c r="AY6555" s="623"/>
      <c r="BD6555" s="611"/>
      <c r="BG6555" s="624"/>
      <c r="BH6555" s="625"/>
      <c r="BI6555" s="672"/>
      <c r="BO6555" s="612"/>
      <c r="BY6555" s="669"/>
      <c r="CA6555" s="669"/>
    </row>
    <row r="6556" spans="3:79" s="610" customFormat="1">
      <c r="C6556" s="611"/>
      <c r="D6556" s="612"/>
      <c r="E6556" s="613"/>
      <c r="F6556" s="614"/>
      <c r="J6556" s="612"/>
      <c r="N6556" s="668"/>
      <c r="P6556" s="618"/>
      <c r="Q6556" s="618"/>
      <c r="R6556" s="618"/>
      <c r="S6556" s="618"/>
      <c r="T6556" s="618"/>
      <c r="U6556" s="618"/>
      <c r="V6556" s="618"/>
      <c r="W6556" s="618"/>
      <c r="X6556" s="618"/>
      <c r="Y6556" s="618"/>
      <c r="Z6556" s="618"/>
      <c r="AC6556" s="619"/>
      <c r="AD6556" s="620"/>
      <c r="AJ6556" s="668"/>
      <c r="AO6556" s="612"/>
      <c r="AP6556" s="612"/>
      <c r="AY6556" s="623"/>
      <c r="BD6556" s="611"/>
      <c r="BG6556" s="624"/>
      <c r="BH6556" s="625"/>
      <c r="BI6556" s="672"/>
      <c r="BO6556" s="612"/>
      <c r="BY6556" s="669"/>
      <c r="CA6556" s="669"/>
    </row>
    <row r="6557" spans="3:79" s="610" customFormat="1">
      <c r="C6557" s="611"/>
      <c r="D6557" s="612"/>
      <c r="E6557" s="613"/>
      <c r="F6557" s="614"/>
      <c r="J6557" s="612"/>
      <c r="N6557" s="668"/>
      <c r="P6557" s="618"/>
      <c r="Q6557" s="618"/>
      <c r="R6557" s="618"/>
      <c r="S6557" s="618"/>
      <c r="T6557" s="618"/>
      <c r="U6557" s="618"/>
      <c r="V6557" s="618"/>
      <c r="W6557" s="618"/>
      <c r="X6557" s="618"/>
      <c r="Y6557" s="618"/>
      <c r="Z6557" s="618"/>
      <c r="AC6557" s="619"/>
      <c r="AD6557" s="620"/>
      <c r="AJ6557" s="668"/>
      <c r="AO6557" s="612"/>
      <c r="AP6557" s="612"/>
      <c r="AY6557" s="623"/>
      <c r="BD6557" s="611"/>
      <c r="BG6557" s="624"/>
      <c r="BH6557" s="625"/>
      <c r="BI6557" s="672"/>
      <c r="BO6557" s="612"/>
      <c r="BY6557" s="669"/>
      <c r="CA6557" s="669"/>
    </row>
    <row r="6558" spans="3:79" s="610" customFormat="1">
      <c r="C6558" s="611"/>
      <c r="D6558" s="612"/>
      <c r="E6558" s="613"/>
      <c r="F6558" s="614"/>
      <c r="J6558" s="612"/>
      <c r="N6558" s="668"/>
      <c r="P6558" s="618"/>
      <c r="Q6558" s="618"/>
      <c r="R6558" s="618"/>
      <c r="S6558" s="618"/>
      <c r="T6558" s="618"/>
      <c r="U6558" s="618"/>
      <c r="V6558" s="618"/>
      <c r="W6558" s="618"/>
      <c r="X6558" s="618"/>
      <c r="Y6558" s="618"/>
      <c r="Z6558" s="618"/>
      <c r="AC6558" s="619"/>
      <c r="AD6558" s="620"/>
      <c r="AJ6558" s="668"/>
      <c r="AO6558" s="612"/>
      <c r="AP6558" s="612"/>
      <c r="AY6558" s="623"/>
      <c r="BD6558" s="611"/>
      <c r="BG6558" s="624"/>
      <c r="BH6558" s="625"/>
      <c r="BI6558" s="672"/>
      <c r="BO6558" s="612"/>
      <c r="BY6558" s="669"/>
      <c r="CA6558" s="669"/>
    </row>
    <row r="6559" spans="3:79" s="610" customFormat="1">
      <c r="C6559" s="611"/>
      <c r="D6559" s="612"/>
      <c r="E6559" s="613"/>
      <c r="F6559" s="614"/>
      <c r="J6559" s="612"/>
      <c r="N6559" s="668"/>
      <c r="P6559" s="618"/>
      <c r="Q6559" s="618"/>
      <c r="R6559" s="618"/>
      <c r="S6559" s="618"/>
      <c r="T6559" s="618"/>
      <c r="U6559" s="618"/>
      <c r="V6559" s="618"/>
      <c r="W6559" s="618"/>
      <c r="X6559" s="618"/>
      <c r="Y6559" s="618"/>
      <c r="Z6559" s="618"/>
      <c r="AC6559" s="619"/>
      <c r="AD6559" s="620"/>
      <c r="AJ6559" s="668"/>
      <c r="AO6559" s="612"/>
      <c r="AP6559" s="612"/>
      <c r="AY6559" s="623"/>
      <c r="BD6559" s="611"/>
      <c r="BG6559" s="624"/>
      <c r="BH6559" s="625"/>
      <c r="BI6559" s="672"/>
      <c r="BO6559" s="612"/>
      <c r="BY6559" s="669"/>
      <c r="CA6559" s="669"/>
    </row>
    <row r="6560" spans="3:79" s="610" customFormat="1">
      <c r="C6560" s="611"/>
      <c r="D6560" s="612"/>
      <c r="E6560" s="613"/>
      <c r="F6560" s="614"/>
      <c r="J6560" s="612"/>
      <c r="N6560" s="668"/>
      <c r="P6560" s="618"/>
      <c r="Q6560" s="618"/>
      <c r="R6560" s="618"/>
      <c r="S6560" s="618"/>
      <c r="T6560" s="618"/>
      <c r="U6560" s="618"/>
      <c r="V6560" s="618"/>
      <c r="W6560" s="618"/>
      <c r="X6560" s="618"/>
      <c r="Y6560" s="618"/>
      <c r="Z6560" s="618"/>
      <c r="AC6560" s="619"/>
      <c r="AD6560" s="620"/>
      <c r="AJ6560" s="668"/>
      <c r="AO6560" s="612"/>
      <c r="AP6560" s="612"/>
      <c r="AY6560" s="623"/>
      <c r="BD6560" s="611"/>
      <c r="BG6560" s="624"/>
      <c r="BH6560" s="625"/>
      <c r="BI6560" s="672"/>
      <c r="BO6560" s="612"/>
      <c r="BY6560" s="669"/>
      <c r="CA6560" s="669"/>
    </row>
    <row r="6561" spans="3:79" s="610" customFormat="1">
      <c r="C6561" s="611"/>
      <c r="D6561" s="612"/>
      <c r="E6561" s="613"/>
      <c r="F6561" s="614"/>
      <c r="J6561" s="612"/>
      <c r="N6561" s="668"/>
      <c r="P6561" s="618"/>
      <c r="Q6561" s="618"/>
      <c r="R6561" s="618"/>
      <c r="S6561" s="618"/>
      <c r="T6561" s="618"/>
      <c r="U6561" s="618"/>
      <c r="V6561" s="618"/>
      <c r="W6561" s="618"/>
      <c r="X6561" s="618"/>
      <c r="Y6561" s="618"/>
      <c r="Z6561" s="618"/>
      <c r="AC6561" s="619"/>
      <c r="AD6561" s="620"/>
      <c r="AJ6561" s="668"/>
      <c r="AO6561" s="612"/>
      <c r="AP6561" s="612"/>
      <c r="AY6561" s="623"/>
      <c r="BD6561" s="611"/>
      <c r="BG6561" s="624"/>
      <c r="BH6561" s="625"/>
      <c r="BI6561" s="672"/>
      <c r="BO6561" s="612"/>
      <c r="BY6561" s="669"/>
      <c r="CA6561" s="669"/>
    </row>
    <row r="6562" spans="3:79" s="610" customFormat="1">
      <c r="C6562" s="611"/>
      <c r="D6562" s="612"/>
      <c r="E6562" s="613"/>
      <c r="F6562" s="614"/>
      <c r="J6562" s="612"/>
      <c r="N6562" s="668"/>
      <c r="P6562" s="618"/>
      <c r="Q6562" s="618"/>
      <c r="R6562" s="618"/>
      <c r="S6562" s="618"/>
      <c r="T6562" s="618"/>
      <c r="U6562" s="618"/>
      <c r="V6562" s="618"/>
      <c r="W6562" s="618"/>
      <c r="X6562" s="618"/>
      <c r="Y6562" s="618"/>
      <c r="Z6562" s="618"/>
      <c r="AC6562" s="619"/>
      <c r="AD6562" s="620"/>
      <c r="AJ6562" s="668"/>
      <c r="AO6562" s="612"/>
      <c r="AP6562" s="612"/>
      <c r="AY6562" s="623"/>
      <c r="BD6562" s="611"/>
      <c r="BG6562" s="624"/>
      <c r="BH6562" s="625"/>
      <c r="BI6562" s="672"/>
      <c r="BO6562" s="612"/>
      <c r="BY6562" s="669"/>
      <c r="CA6562" s="669"/>
    </row>
    <row r="6563" spans="3:79" s="610" customFormat="1">
      <c r="C6563" s="611"/>
      <c r="D6563" s="612"/>
      <c r="E6563" s="613"/>
      <c r="F6563" s="614"/>
      <c r="J6563" s="612"/>
      <c r="N6563" s="668"/>
      <c r="P6563" s="618"/>
      <c r="Q6563" s="618"/>
      <c r="R6563" s="618"/>
      <c r="S6563" s="618"/>
      <c r="T6563" s="618"/>
      <c r="U6563" s="618"/>
      <c r="V6563" s="618"/>
      <c r="W6563" s="618"/>
      <c r="X6563" s="618"/>
      <c r="Y6563" s="618"/>
      <c r="Z6563" s="618"/>
      <c r="AC6563" s="619"/>
      <c r="AD6563" s="620"/>
      <c r="AJ6563" s="668"/>
      <c r="AO6563" s="612"/>
      <c r="AP6563" s="612"/>
      <c r="AY6563" s="623"/>
      <c r="BD6563" s="611"/>
      <c r="BG6563" s="624"/>
      <c r="BH6563" s="625"/>
      <c r="BI6563" s="672"/>
      <c r="BO6563" s="612"/>
      <c r="BY6563" s="669"/>
      <c r="CA6563" s="669"/>
    </row>
    <row r="6564" spans="3:79" s="610" customFormat="1">
      <c r="C6564" s="611"/>
      <c r="D6564" s="612"/>
      <c r="E6564" s="613"/>
      <c r="F6564" s="614"/>
      <c r="J6564" s="612"/>
      <c r="N6564" s="668"/>
      <c r="P6564" s="618"/>
      <c r="Q6564" s="618"/>
      <c r="R6564" s="618"/>
      <c r="S6564" s="618"/>
      <c r="T6564" s="618"/>
      <c r="U6564" s="618"/>
      <c r="V6564" s="618"/>
      <c r="W6564" s="618"/>
      <c r="X6564" s="618"/>
      <c r="Y6564" s="618"/>
      <c r="Z6564" s="618"/>
      <c r="AC6564" s="619"/>
      <c r="AD6564" s="620"/>
      <c r="AJ6564" s="668"/>
      <c r="AO6564" s="612"/>
      <c r="AP6564" s="612"/>
      <c r="AY6564" s="623"/>
      <c r="BD6564" s="611"/>
      <c r="BG6564" s="624"/>
      <c r="BH6564" s="625"/>
      <c r="BI6564" s="672"/>
      <c r="BO6564" s="612"/>
      <c r="BY6564" s="669"/>
      <c r="CA6564" s="669"/>
    </row>
    <row r="6565" spans="3:79" s="610" customFormat="1">
      <c r="C6565" s="611"/>
      <c r="D6565" s="612"/>
      <c r="E6565" s="613"/>
      <c r="F6565" s="614"/>
      <c r="J6565" s="612"/>
      <c r="N6565" s="668"/>
      <c r="P6565" s="618"/>
      <c r="Q6565" s="618"/>
      <c r="R6565" s="618"/>
      <c r="S6565" s="618"/>
      <c r="T6565" s="618"/>
      <c r="U6565" s="618"/>
      <c r="V6565" s="618"/>
      <c r="W6565" s="618"/>
      <c r="X6565" s="618"/>
      <c r="Y6565" s="618"/>
      <c r="Z6565" s="618"/>
      <c r="AC6565" s="619"/>
      <c r="AD6565" s="620"/>
      <c r="AJ6565" s="668"/>
      <c r="AO6565" s="612"/>
      <c r="AP6565" s="612"/>
      <c r="AY6565" s="623"/>
      <c r="BD6565" s="611"/>
      <c r="BG6565" s="624"/>
      <c r="BH6565" s="625"/>
      <c r="BI6565" s="672"/>
      <c r="BO6565" s="612"/>
      <c r="BY6565" s="669"/>
      <c r="CA6565" s="669"/>
    </row>
    <row r="6566" spans="3:79" s="610" customFormat="1">
      <c r="C6566" s="611"/>
      <c r="D6566" s="612"/>
      <c r="E6566" s="613"/>
      <c r="F6566" s="614"/>
      <c r="J6566" s="612"/>
      <c r="N6566" s="668"/>
      <c r="P6566" s="618"/>
      <c r="Q6566" s="618"/>
      <c r="R6566" s="618"/>
      <c r="S6566" s="618"/>
      <c r="T6566" s="618"/>
      <c r="U6566" s="618"/>
      <c r="V6566" s="618"/>
      <c r="W6566" s="618"/>
      <c r="X6566" s="618"/>
      <c r="Y6566" s="618"/>
      <c r="Z6566" s="618"/>
      <c r="AC6566" s="619"/>
      <c r="AD6566" s="620"/>
      <c r="AJ6566" s="668"/>
      <c r="AO6566" s="612"/>
      <c r="AP6566" s="612"/>
      <c r="AY6566" s="623"/>
      <c r="BD6566" s="611"/>
      <c r="BG6566" s="624"/>
      <c r="BH6566" s="625"/>
      <c r="BI6566" s="672"/>
      <c r="BO6566" s="612"/>
      <c r="BY6566" s="669"/>
      <c r="CA6566" s="669"/>
    </row>
    <row r="6567" spans="3:79" s="610" customFormat="1">
      <c r="C6567" s="611"/>
      <c r="D6567" s="612"/>
      <c r="E6567" s="613"/>
      <c r="F6567" s="614"/>
      <c r="J6567" s="612"/>
      <c r="N6567" s="668"/>
      <c r="P6567" s="618"/>
      <c r="Q6567" s="618"/>
      <c r="R6567" s="618"/>
      <c r="S6567" s="618"/>
      <c r="T6567" s="618"/>
      <c r="U6567" s="618"/>
      <c r="V6567" s="618"/>
      <c r="W6567" s="618"/>
      <c r="X6567" s="618"/>
      <c r="Y6567" s="618"/>
      <c r="Z6567" s="618"/>
      <c r="AC6567" s="619"/>
      <c r="AD6567" s="620"/>
      <c r="AJ6567" s="668"/>
      <c r="AO6567" s="612"/>
      <c r="AP6567" s="612"/>
      <c r="AY6567" s="623"/>
      <c r="BD6567" s="611"/>
      <c r="BG6567" s="624"/>
      <c r="BH6567" s="625"/>
      <c r="BI6567" s="672"/>
      <c r="BO6567" s="612"/>
      <c r="BY6567" s="669"/>
      <c r="CA6567" s="669"/>
    </row>
    <row r="6568" spans="3:79" s="610" customFormat="1">
      <c r="C6568" s="611"/>
      <c r="D6568" s="612"/>
      <c r="E6568" s="613"/>
      <c r="F6568" s="614"/>
      <c r="J6568" s="612"/>
      <c r="N6568" s="668"/>
      <c r="P6568" s="618"/>
      <c r="Q6568" s="618"/>
      <c r="R6568" s="618"/>
      <c r="S6568" s="618"/>
      <c r="T6568" s="618"/>
      <c r="U6568" s="618"/>
      <c r="V6568" s="618"/>
      <c r="W6568" s="618"/>
      <c r="X6568" s="618"/>
      <c r="Y6568" s="618"/>
      <c r="Z6568" s="618"/>
      <c r="AC6568" s="619"/>
      <c r="AD6568" s="620"/>
      <c r="AJ6568" s="668"/>
      <c r="AO6568" s="612"/>
      <c r="AP6568" s="612"/>
      <c r="AY6568" s="623"/>
      <c r="BD6568" s="611"/>
      <c r="BG6568" s="624"/>
      <c r="BH6568" s="625"/>
      <c r="BI6568" s="672"/>
      <c r="BO6568" s="612"/>
      <c r="BY6568" s="669"/>
      <c r="CA6568" s="669"/>
    </row>
    <row r="6569" spans="3:79" s="610" customFormat="1">
      <c r="C6569" s="611"/>
      <c r="D6569" s="612"/>
      <c r="E6569" s="613"/>
      <c r="F6569" s="614"/>
      <c r="J6569" s="612"/>
      <c r="N6569" s="668"/>
      <c r="P6569" s="618"/>
      <c r="Q6569" s="618"/>
      <c r="R6569" s="618"/>
      <c r="S6569" s="618"/>
      <c r="T6569" s="618"/>
      <c r="U6569" s="618"/>
      <c r="V6569" s="618"/>
      <c r="W6569" s="618"/>
      <c r="X6569" s="618"/>
      <c r="Y6569" s="618"/>
      <c r="Z6569" s="618"/>
      <c r="AC6569" s="619"/>
      <c r="AD6569" s="620"/>
      <c r="AJ6569" s="668"/>
      <c r="AO6569" s="612"/>
      <c r="AP6569" s="612"/>
      <c r="AY6569" s="623"/>
      <c r="BD6569" s="611"/>
      <c r="BG6569" s="624"/>
      <c r="BH6569" s="625"/>
      <c r="BI6569" s="672"/>
      <c r="BO6569" s="612"/>
      <c r="BY6569" s="669"/>
      <c r="CA6569" s="669"/>
    </row>
    <row r="6570" spans="3:79" s="610" customFormat="1">
      <c r="C6570" s="611"/>
      <c r="D6570" s="612"/>
      <c r="E6570" s="613"/>
      <c r="F6570" s="614"/>
      <c r="J6570" s="612"/>
      <c r="N6570" s="668"/>
      <c r="P6570" s="618"/>
      <c r="Q6570" s="618"/>
      <c r="R6570" s="618"/>
      <c r="S6570" s="618"/>
      <c r="T6570" s="618"/>
      <c r="U6570" s="618"/>
      <c r="V6570" s="618"/>
      <c r="W6570" s="618"/>
      <c r="X6570" s="618"/>
      <c r="Y6570" s="618"/>
      <c r="Z6570" s="618"/>
      <c r="AC6570" s="619"/>
      <c r="AD6570" s="620"/>
      <c r="AJ6570" s="668"/>
      <c r="AO6570" s="612"/>
      <c r="AP6570" s="612"/>
      <c r="AY6570" s="623"/>
      <c r="BD6570" s="611"/>
      <c r="BG6570" s="624"/>
      <c r="BH6570" s="625"/>
      <c r="BI6570" s="672"/>
      <c r="BO6570" s="612"/>
      <c r="BY6570" s="669"/>
      <c r="CA6570" s="669"/>
    </row>
    <row r="6571" spans="3:79" s="610" customFormat="1">
      <c r="C6571" s="611"/>
      <c r="D6571" s="612"/>
      <c r="E6571" s="613"/>
      <c r="F6571" s="614"/>
      <c r="J6571" s="612"/>
      <c r="N6571" s="668"/>
      <c r="P6571" s="618"/>
      <c r="Q6571" s="618"/>
      <c r="R6571" s="618"/>
      <c r="S6571" s="618"/>
      <c r="T6571" s="618"/>
      <c r="U6571" s="618"/>
      <c r="V6571" s="618"/>
      <c r="W6571" s="618"/>
      <c r="X6571" s="618"/>
      <c r="Y6571" s="618"/>
      <c r="Z6571" s="618"/>
      <c r="AC6571" s="619"/>
      <c r="AD6571" s="620"/>
      <c r="AJ6571" s="668"/>
      <c r="AO6571" s="612"/>
      <c r="AP6571" s="612"/>
      <c r="AY6571" s="623"/>
      <c r="BD6571" s="611"/>
      <c r="BG6571" s="624"/>
      <c r="BH6571" s="625"/>
      <c r="BI6571" s="672"/>
      <c r="BO6571" s="612"/>
      <c r="BY6571" s="669"/>
      <c r="CA6571" s="669"/>
    </row>
    <row r="6572" spans="3:79" s="610" customFormat="1">
      <c r="C6572" s="611"/>
      <c r="D6572" s="612"/>
      <c r="E6572" s="613"/>
      <c r="F6572" s="614"/>
      <c r="J6572" s="612"/>
      <c r="N6572" s="668"/>
      <c r="P6572" s="618"/>
      <c r="Q6572" s="618"/>
      <c r="R6572" s="618"/>
      <c r="S6572" s="618"/>
      <c r="T6572" s="618"/>
      <c r="U6572" s="618"/>
      <c r="V6572" s="618"/>
      <c r="W6572" s="618"/>
      <c r="X6572" s="618"/>
      <c r="Y6572" s="618"/>
      <c r="Z6572" s="618"/>
      <c r="AC6572" s="619"/>
      <c r="AD6572" s="620"/>
      <c r="AJ6572" s="668"/>
      <c r="AO6572" s="612"/>
      <c r="AP6572" s="612"/>
      <c r="AY6572" s="623"/>
      <c r="BD6572" s="611"/>
      <c r="BG6572" s="624"/>
      <c r="BH6572" s="625"/>
      <c r="BI6572" s="672"/>
      <c r="BO6572" s="612"/>
      <c r="BY6572" s="669"/>
      <c r="CA6572" s="669"/>
    </row>
    <row r="6573" spans="3:79" s="610" customFormat="1">
      <c r="C6573" s="611"/>
      <c r="D6573" s="612"/>
      <c r="E6573" s="613"/>
      <c r="F6573" s="614"/>
      <c r="J6573" s="612"/>
      <c r="N6573" s="668"/>
      <c r="P6573" s="618"/>
      <c r="Q6573" s="618"/>
      <c r="R6573" s="618"/>
      <c r="S6573" s="618"/>
      <c r="T6573" s="618"/>
      <c r="U6573" s="618"/>
      <c r="V6573" s="618"/>
      <c r="W6573" s="618"/>
      <c r="X6573" s="618"/>
      <c r="Y6573" s="618"/>
      <c r="Z6573" s="618"/>
      <c r="AC6573" s="619"/>
      <c r="AD6573" s="620"/>
      <c r="AJ6573" s="668"/>
      <c r="AO6573" s="612"/>
      <c r="AP6573" s="612"/>
      <c r="AY6573" s="623"/>
      <c r="BD6573" s="611"/>
      <c r="BG6573" s="624"/>
      <c r="BH6573" s="625"/>
      <c r="BI6573" s="672"/>
      <c r="BO6573" s="612"/>
      <c r="BY6573" s="669"/>
      <c r="CA6573" s="669"/>
    </row>
    <row r="6574" spans="3:79" s="610" customFormat="1">
      <c r="C6574" s="611"/>
      <c r="D6574" s="612"/>
      <c r="E6574" s="613"/>
      <c r="F6574" s="614"/>
      <c r="J6574" s="612"/>
      <c r="N6574" s="668"/>
      <c r="P6574" s="618"/>
      <c r="Q6574" s="618"/>
      <c r="R6574" s="618"/>
      <c r="S6574" s="618"/>
      <c r="T6574" s="618"/>
      <c r="U6574" s="618"/>
      <c r="V6574" s="618"/>
      <c r="W6574" s="618"/>
      <c r="X6574" s="618"/>
      <c r="Y6574" s="618"/>
      <c r="Z6574" s="618"/>
      <c r="AC6574" s="619"/>
      <c r="AD6574" s="620"/>
      <c r="AJ6574" s="668"/>
      <c r="AO6574" s="612"/>
      <c r="AP6574" s="612"/>
      <c r="AY6574" s="623"/>
      <c r="BD6574" s="611"/>
      <c r="BG6574" s="624"/>
      <c r="BH6574" s="625"/>
      <c r="BI6574" s="672"/>
      <c r="BO6574" s="612"/>
      <c r="BY6574" s="669"/>
      <c r="CA6574" s="669"/>
    </row>
    <row r="6575" spans="3:79" s="610" customFormat="1">
      <c r="C6575" s="611"/>
      <c r="D6575" s="612"/>
      <c r="E6575" s="613"/>
      <c r="F6575" s="614"/>
      <c r="J6575" s="612"/>
      <c r="N6575" s="668"/>
      <c r="P6575" s="618"/>
      <c r="Q6575" s="618"/>
      <c r="R6575" s="618"/>
      <c r="S6575" s="618"/>
      <c r="T6575" s="618"/>
      <c r="U6575" s="618"/>
      <c r="V6575" s="618"/>
      <c r="W6575" s="618"/>
      <c r="X6575" s="618"/>
      <c r="Y6575" s="618"/>
      <c r="Z6575" s="618"/>
      <c r="AC6575" s="619"/>
      <c r="AD6575" s="620"/>
      <c r="AJ6575" s="668"/>
      <c r="AO6575" s="612"/>
      <c r="AP6575" s="612"/>
      <c r="AY6575" s="623"/>
      <c r="BD6575" s="611"/>
      <c r="BG6575" s="624"/>
      <c r="BH6575" s="625"/>
      <c r="BI6575" s="672"/>
      <c r="BO6575" s="612"/>
      <c r="BY6575" s="669"/>
      <c r="CA6575" s="669"/>
    </row>
    <row r="6576" spans="3:79" s="610" customFormat="1">
      <c r="C6576" s="611"/>
      <c r="D6576" s="612"/>
      <c r="E6576" s="613"/>
      <c r="F6576" s="614"/>
      <c r="J6576" s="612"/>
      <c r="N6576" s="668"/>
      <c r="P6576" s="618"/>
      <c r="Q6576" s="618"/>
      <c r="R6576" s="618"/>
      <c r="S6576" s="618"/>
      <c r="T6576" s="618"/>
      <c r="U6576" s="618"/>
      <c r="V6576" s="618"/>
      <c r="W6576" s="618"/>
      <c r="X6576" s="618"/>
      <c r="Y6576" s="618"/>
      <c r="Z6576" s="618"/>
      <c r="AC6576" s="619"/>
      <c r="AD6576" s="620"/>
      <c r="AJ6576" s="668"/>
      <c r="AO6576" s="612"/>
      <c r="AP6576" s="612"/>
      <c r="AY6576" s="623"/>
      <c r="BD6576" s="611"/>
      <c r="BG6576" s="624"/>
      <c r="BH6576" s="625"/>
      <c r="BI6576" s="672"/>
      <c r="BO6576" s="612"/>
      <c r="BY6576" s="669"/>
      <c r="CA6576" s="669"/>
    </row>
    <row r="6577" spans="3:79" s="610" customFormat="1">
      <c r="C6577" s="611"/>
      <c r="D6577" s="612"/>
      <c r="E6577" s="613"/>
      <c r="F6577" s="614"/>
      <c r="J6577" s="612"/>
      <c r="N6577" s="668"/>
      <c r="P6577" s="618"/>
      <c r="Q6577" s="618"/>
      <c r="R6577" s="618"/>
      <c r="S6577" s="618"/>
      <c r="T6577" s="618"/>
      <c r="U6577" s="618"/>
      <c r="V6577" s="618"/>
      <c r="W6577" s="618"/>
      <c r="X6577" s="618"/>
      <c r="Y6577" s="618"/>
      <c r="Z6577" s="618"/>
      <c r="AC6577" s="619"/>
      <c r="AD6577" s="620"/>
      <c r="AJ6577" s="668"/>
      <c r="AO6577" s="612"/>
      <c r="AP6577" s="612"/>
      <c r="AY6577" s="623"/>
      <c r="BD6577" s="611"/>
      <c r="BG6577" s="624"/>
      <c r="BH6577" s="625"/>
      <c r="BI6577" s="672"/>
      <c r="BO6577" s="612"/>
      <c r="BY6577" s="669"/>
      <c r="CA6577" s="669"/>
    </row>
    <row r="6578" spans="3:79" s="610" customFormat="1">
      <c r="C6578" s="611"/>
      <c r="D6578" s="612"/>
      <c r="E6578" s="613"/>
      <c r="F6578" s="614"/>
      <c r="J6578" s="612"/>
      <c r="N6578" s="668"/>
      <c r="P6578" s="618"/>
      <c r="Q6578" s="618"/>
      <c r="R6578" s="618"/>
      <c r="S6578" s="618"/>
      <c r="T6578" s="618"/>
      <c r="U6578" s="618"/>
      <c r="V6578" s="618"/>
      <c r="W6578" s="618"/>
      <c r="X6578" s="618"/>
      <c r="Y6578" s="618"/>
      <c r="Z6578" s="618"/>
      <c r="AC6578" s="619"/>
      <c r="AD6578" s="620"/>
      <c r="AJ6578" s="668"/>
      <c r="AO6578" s="612"/>
      <c r="AP6578" s="612"/>
      <c r="AY6578" s="623"/>
      <c r="BD6578" s="611"/>
      <c r="BG6578" s="624"/>
      <c r="BH6578" s="625"/>
      <c r="BI6578" s="672"/>
      <c r="BO6578" s="612"/>
      <c r="BY6578" s="669"/>
      <c r="CA6578" s="669"/>
    </row>
    <row r="6579" spans="3:79" s="610" customFormat="1">
      <c r="C6579" s="611"/>
      <c r="D6579" s="612"/>
      <c r="E6579" s="613"/>
      <c r="F6579" s="614"/>
      <c r="J6579" s="612"/>
      <c r="N6579" s="668"/>
      <c r="P6579" s="618"/>
      <c r="Q6579" s="618"/>
      <c r="R6579" s="618"/>
      <c r="S6579" s="618"/>
      <c r="T6579" s="618"/>
      <c r="U6579" s="618"/>
      <c r="V6579" s="618"/>
      <c r="W6579" s="618"/>
      <c r="X6579" s="618"/>
      <c r="Y6579" s="618"/>
      <c r="Z6579" s="618"/>
      <c r="AC6579" s="619"/>
      <c r="AD6579" s="620"/>
      <c r="AJ6579" s="668"/>
      <c r="AO6579" s="612"/>
      <c r="AP6579" s="612"/>
      <c r="AY6579" s="623"/>
      <c r="BD6579" s="611"/>
      <c r="BG6579" s="624"/>
      <c r="BH6579" s="625"/>
      <c r="BI6579" s="672"/>
      <c r="BO6579" s="612"/>
      <c r="BY6579" s="669"/>
      <c r="CA6579" s="669"/>
    </row>
    <row r="6580" spans="3:79" s="610" customFormat="1">
      <c r="C6580" s="611"/>
      <c r="D6580" s="612"/>
      <c r="E6580" s="613"/>
      <c r="F6580" s="614"/>
      <c r="J6580" s="612"/>
      <c r="N6580" s="668"/>
      <c r="P6580" s="618"/>
      <c r="Q6580" s="618"/>
      <c r="R6580" s="618"/>
      <c r="S6580" s="618"/>
      <c r="T6580" s="618"/>
      <c r="U6580" s="618"/>
      <c r="V6580" s="618"/>
      <c r="W6580" s="618"/>
      <c r="X6580" s="618"/>
      <c r="Y6580" s="618"/>
      <c r="Z6580" s="618"/>
      <c r="AC6580" s="619"/>
      <c r="AD6580" s="620"/>
      <c r="AJ6580" s="668"/>
      <c r="AO6580" s="612"/>
      <c r="AP6580" s="612"/>
      <c r="AY6580" s="623"/>
      <c r="BD6580" s="611"/>
      <c r="BG6580" s="624"/>
      <c r="BH6580" s="625"/>
      <c r="BI6580" s="672"/>
      <c r="BO6580" s="612"/>
      <c r="BY6580" s="669"/>
      <c r="CA6580" s="669"/>
    </row>
    <row r="6581" spans="3:79" s="610" customFormat="1">
      <c r="C6581" s="611"/>
      <c r="D6581" s="612"/>
      <c r="E6581" s="613"/>
      <c r="F6581" s="614"/>
      <c r="J6581" s="612"/>
      <c r="N6581" s="668"/>
      <c r="P6581" s="618"/>
      <c r="Q6581" s="618"/>
      <c r="R6581" s="618"/>
      <c r="S6581" s="618"/>
      <c r="T6581" s="618"/>
      <c r="U6581" s="618"/>
      <c r="V6581" s="618"/>
      <c r="W6581" s="618"/>
      <c r="X6581" s="618"/>
      <c r="Y6581" s="618"/>
      <c r="Z6581" s="618"/>
      <c r="AC6581" s="619"/>
      <c r="AD6581" s="620"/>
      <c r="AJ6581" s="668"/>
      <c r="AO6581" s="612"/>
      <c r="AP6581" s="612"/>
      <c r="AY6581" s="623"/>
      <c r="BD6581" s="611"/>
      <c r="BG6581" s="624"/>
      <c r="BH6581" s="625"/>
      <c r="BI6581" s="672"/>
      <c r="BO6581" s="612"/>
      <c r="BY6581" s="669"/>
      <c r="CA6581" s="669"/>
    </row>
    <row r="6582" spans="3:79" s="610" customFormat="1">
      <c r="C6582" s="611"/>
      <c r="D6582" s="612"/>
      <c r="E6582" s="613"/>
      <c r="F6582" s="614"/>
      <c r="J6582" s="612"/>
      <c r="N6582" s="668"/>
      <c r="P6582" s="618"/>
      <c r="Q6582" s="618"/>
      <c r="R6582" s="618"/>
      <c r="S6582" s="618"/>
      <c r="T6582" s="618"/>
      <c r="U6582" s="618"/>
      <c r="V6582" s="618"/>
      <c r="W6582" s="618"/>
      <c r="X6582" s="618"/>
      <c r="Y6582" s="618"/>
      <c r="Z6582" s="618"/>
      <c r="AC6582" s="619"/>
      <c r="AD6582" s="620"/>
      <c r="AJ6582" s="668"/>
      <c r="AO6582" s="612"/>
      <c r="AP6582" s="612"/>
      <c r="AY6582" s="623"/>
      <c r="BD6582" s="611"/>
      <c r="BG6582" s="624"/>
      <c r="BH6582" s="625"/>
      <c r="BI6582" s="672"/>
      <c r="BO6582" s="612"/>
      <c r="BY6582" s="669"/>
      <c r="CA6582" s="669"/>
    </row>
    <row r="6583" spans="3:79" s="610" customFormat="1">
      <c r="C6583" s="611"/>
      <c r="D6583" s="612"/>
      <c r="E6583" s="613"/>
      <c r="F6583" s="614"/>
      <c r="J6583" s="612"/>
      <c r="N6583" s="668"/>
      <c r="P6583" s="618"/>
      <c r="Q6583" s="618"/>
      <c r="R6583" s="618"/>
      <c r="S6583" s="618"/>
      <c r="T6583" s="618"/>
      <c r="U6583" s="618"/>
      <c r="V6583" s="618"/>
      <c r="W6583" s="618"/>
      <c r="X6583" s="618"/>
      <c r="Y6583" s="618"/>
      <c r="Z6583" s="618"/>
      <c r="AC6583" s="619"/>
      <c r="AD6583" s="620"/>
      <c r="AJ6583" s="668"/>
      <c r="AO6583" s="612"/>
      <c r="AP6583" s="612"/>
      <c r="AY6583" s="623"/>
      <c r="BD6583" s="611"/>
      <c r="BG6583" s="624"/>
      <c r="BH6583" s="625"/>
      <c r="BI6583" s="672"/>
      <c r="BO6583" s="612"/>
      <c r="BY6583" s="669"/>
      <c r="CA6583" s="669"/>
    </row>
    <row r="6584" spans="3:79" s="610" customFormat="1">
      <c r="C6584" s="611"/>
      <c r="D6584" s="612"/>
      <c r="E6584" s="613"/>
      <c r="F6584" s="614"/>
      <c r="J6584" s="612"/>
      <c r="N6584" s="668"/>
      <c r="P6584" s="618"/>
      <c r="Q6584" s="618"/>
      <c r="R6584" s="618"/>
      <c r="S6584" s="618"/>
      <c r="T6584" s="618"/>
      <c r="U6584" s="618"/>
      <c r="V6584" s="618"/>
      <c r="W6584" s="618"/>
      <c r="X6584" s="618"/>
      <c r="Y6584" s="618"/>
      <c r="Z6584" s="618"/>
      <c r="AC6584" s="619"/>
      <c r="AD6584" s="620"/>
      <c r="AJ6584" s="668"/>
      <c r="AO6584" s="612"/>
      <c r="AP6584" s="612"/>
      <c r="AY6584" s="623"/>
      <c r="BD6584" s="611"/>
      <c r="BG6584" s="624"/>
      <c r="BH6584" s="625"/>
      <c r="BI6584" s="672"/>
      <c r="BO6584" s="612"/>
      <c r="BY6584" s="669"/>
      <c r="CA6584" s="669"/>
    </row>
    <row r="6585" spans="3:79" s="610" customFormat="1">
      <c r="C6585" s="611"/>
      <c r="D6585" s="612"/>
      <c r="E6585" s="613"/>
      <c r="F6585" s="614"/>
      <c r="J6585" s="612"/>
      <c r="N6585" s="668"/>
      <c r="P6585" s="618"/>
      <c r="Q6585" s="618"/>
      <c r="R6585" s="618"/>
      <c r="S6585" s="618"/>
      <c r="T6585" s="618"/>
      <c r="U6585" s="618"/>
      <c r="V6585" s="618"/>
      <c r="W6585" s="618"/>
      <c r="X6585" s="618"/>
      <c r="Y6585" s="618"/>
      <c r="Z6585" s="618"/>
      <c r="AC6585" s="619"/>
      <c r="AD6585" s="620"/>
      <c r="AJ6585" s="668"/>
      <c r="AO6585" s="612"/>
      <c r="AP6585" s="612"/>
      <c r="AY6585" s="623"/>
      <c r="BD6585" s="611"/>
      <c r="BG6585" s="624"/>
      <c r="BH6585" s="625"/>
      <c r="BI6585" s="672"/>
      <c r="BO6585" s="612"/>
      <c r="BY6585" s="669"/>
      <c r="CA6585" s="669"/>
    </row>
    <row r="6586" spans="3:79" s="610" customFormat="1">
      <c r="C6586" s="611"/>
      <c r="D6586" s="612"/>
      <c r="E6586" s="613"/>
      <c r="F6586" s="614"/>
      <c r="J6586" s="612"/>
      <c r="N6586" s="668"/>
      <c r="P6586" s="618"/>
      <c r="Q6586" s="618"/>
      <c r="R6586" s="618"/>
      <c r="S6586" s="618"/>
      <c r="T6586" s="618"/>
      <c r="U6586" s="618"/>
      <c r="V6586" s="618"/>
      <c r="W6586" s="618"/>
      <c r="X6586" s="618"/>
      <c r="Y6586" s="618"/>
      <c r="Z6586" s="618"/>
      <c r="AC6586" s="619"/>
      <c r="AD6586" s="620"/>
      <c r="AJ6586" s="668"/>
      <c r="AO6586" s="612"/>
      <c r="AP6586" s="612"/>
      <c r="AY6586" s="623"/>
      <c r="BD6586" s="611"/>
      <c r="BG6586" s="624"/>
      <c r="BH6586" s="625"/>
      <c r="BI6586" s="672"/>
      <c r="BO6586" s="612"/>
      <c r="BY6586" s="669"/>
      <c r="CA6586" s="669"/>
    </row>
    <row r="6587" spans="3:79" s="610" customFormat="1">
      <c r="C6587" s="611"/>
      <c r="D6587" s="612"/>
      <c r="E6587" s="613"/>
      <c r="F6587" s="614"/>
      <c r="J6587" s="612"/>
      <c r="N6587" s="668"/>
      <c r="P6587" s="618"/>
      <c r="Q6587" s="618"/>
      <c r="R6587" s="618"/>
      <c r="S6587" s="618"/>
      <c r="T6587" s="618"/>
      <c r="U6587" s="618"/>
      <c r="V6587" s="618"/>
      <c r="W6587" s="618"/>
      <c r="X6587" s="618"/>
      <c r="Y6587" s="618"/>
      <c r="Z6587" s="618"/>
      <c r="AC6587" s="619"/>
      <c r="AD6587" s="620"/>
      <c r="AJ6587" s="668"/>
      <c r="AO6587" s="612"/>
      <c r="AP6587" s="612"/>
      <c r="AY6587" s="623"/>
      <c r="BD6587" s="611"/>
      <c r="BG6587" s="624"/>
      <c r="BH6587" s="625"/>
      <c r="BI6587" s="672"/>
      <c r="BO6587" s="612"/>
      <c r="BY6587" s="669"/>
      <c r="CA6587" s="669"/>
    </row>
    <row r="6588" spans="3:79" s="610" customFormat="1">
      <c r="C6588" s="611"/>
      <c r="D6588" s="612"/>
      <c r="E6588" s="613"/>
      <c r="F6588" s="614"/>
      <c r="J6588" s="612"/>
      <c r="N6588" s="668"/>
      <c r="P6588" s="618"/>
      <c r="Q6588" s="618"/>
      <c r="R6588" s="618"/>
      <c r="S6588" s="618"/>
      <c r="T6588" s="618"/>
      <c r="U6588" s="618"/>
      <c r="V6588" s="618"/>
      <c r="W6588" s="618"/>
      <c r="X6588" s="618"/>
      <c r="Y6588" s="618"/>
      <c r="Z6588" s="618"/>
      <c r="AC6588" s="619"/>
      <c r="AD6588" s="620"/>
      <c r="AJ6588" s="668"/>
      <c r="AO6588" s="612"/>
      <c r="AP6588" s="612"/>
      <c r="AY6588" s="623"/>
      <c r="BD6588" s="611"/>
      <c r="BG6588" s="624"/>
      <c r="BH6588" s="625"/>
      <c r="BI6588" s="672"/>
      <c r="BO6588" s="612"/>
      <c r="BY6588" s="669"/>
      <c r="CA6588" s="669"/>
    </row>
    <row r="6589" spans="3:79" s="610" customFormat="1">
      <c r="C6589" s="611"/>
      <c r="D6589" s="612"/>
      <c r="E6589" s="613"/>
      <c r="F6589" s="614"/>
      <c r="J6589" s="612"/>
      <c r="N6589" s="668"/>
      <c r="P6589" s="618"/>
      <c r="Q6589" s="618"/>
      <c r="R6589" s="618"/>
      <c r="S6589" s="618"/>
      <c r="T6589" s="618"/>
      <c r="U6589" s="618"/>
      <c r="V6589" s="618"/>
      <c r="W6589" s="618"/>
      <c r="X6589" s="618"/>
      <c r="Y6589" s="618"/>
      <c r="Z6589" s="618"/>
      <c r="AC6589" s="619"/>
      <c r="AD6589" s="620"/>
      <c r="AJ6589" s="668"/>
      <c r="AO6589" s="612"/>
      <c r="AP6589" s="612"/>
      <c r="AY6589" s="623"/>
      <c r="BD6589" s="611"/>
      <c r="BG6589" s="624"/>
      <c r="BH6589" s="625"/>
      <c r="BI6589" s="672"/>
      <c r="BO6589" s="612"/>
      <c r="BY6589" s="669"/>
      <c r="CA6589" s="669"/>
    </row>
    <row r="6590" spans="3:79" s="610" customFormat="1">
      <c r="C6590" s="611"/>
      <c r="D6590" s="612"/>
      <c r="E6590" s="613"/>
      <c r="F6590" s="614"/>
      <c r="J6590" s="612"/>
      <c r="N6590" s="668"/>
      <c r="P6590" s="618"/>
      <c r="Q6590" s="618"/>
      <c r="R6590" s="618"/>
      <c r="S6590" s="618"/>
      <c r="T6590" s="618"/>
      <c r="U6590" s="618"/>
      <c r="V6590" s="618"/>
      <c r="W6590" s="618"/>
      <c r="X6590" s="618"/>
      <c r="Y6590" s="618"/>
      <c r="Z6590" s="618"/>
      <c r="AC6590" s="619"/>
      <c r="AD6590" s="620"/>
      <c r="AJ6590" s="668"/>
      <c r="AO6590" s="612"/>
      <c r="AP6590" s="612"/>
      <c r="AY6590" s="623"/>
      <c r="BD6590" s="611"/>
      <c r="BG6590" s="624"/>
      <c r="BH6590" s="625"/>
      <c r="BI6590" s="672"/>
      <c r="BO6590" s="612"/>
      <c r="BY6590" s="669"/>
      <c r="CA6590" s="669"/>
    </row>
    <row r="6591" spans="3:79" s="610" customFormat="1">
      <c r="C6591" s="611"/>
      <c r="D6591" s="612"/>
      <c r="E6591" s="613"/>
      <c r="F6591" s="614"/>
      <c r="J6591" s="612"/>
      <c r="N6591" s="668"/>
      <c r="P6591" s="618"/>
      <c r="Q6591" s="618"/>
      <c r="R6591" s="618"/>
      <c r="S6591" s="618"/>
      <c r="T6591" s="618"/>
      <c r="U6591" s="618"/>
      <c r="V6591" s="618"/>
      <c r="W6591" s="618"/>
      <c r="X6591" s="618"/>
      <c r="Y6591" s="618"/>
      <c r="Z6591" s="618"/>
      <c r="AC6591" s="619"/>
      <c r="AD6591" s="620"/>
      <c r="AJ6591" s="668"/>
      <c r="AO6591" s="612"/>
      <c r="AP6591" s="612"/>
      <c r="AY6591" s="623"/>
      <c r="BD6591" s="611"/>
      <c r="BG6591" s="624"/>
      <c r="BH6591" s="625"/>
      <c r="BI6591" s="672"/>
      <c r="BO6591" s="612"/>
      <c r="BY6591" s="669"/>
      <c r="CA6591" s="669"/>
    </row>
    <row r="6592" spans="3:79" s="610" customFormat="1">
      <c r="C6592" s="611"/>
      <c r="D6592" s="612"/>
      <c r="E6592" s="613"/>
      <c r="F6592" s="614"/>
      <c r="J6592" s="612"/>
      <c r="N6592" s="668"/>
      <c r="P6592" s="618"/>
      <c r="Q6592" s="618"/>
      <c r="R6592" s="618"/>
      <c r="S6592" s="618"/>
      <c r="T6592" s="618"/>
      <c r="U6592" s="618"/>
      <c r="V6592" s="618"/>
      <c r="W6592" s="618"/>
      <c r="X6592" s="618"/>
      <c r="Y6592" s="618"/>
      <c r="Z6592" s="618"/>
      <c r="AC6592" s="619"/>
      <c r="AD6592" s="620"/>
      <c r="AJ6592" s="668"/>
      <c r="AO6592" s="612"/>
      <c r="AP6592" s="612"/>
      <c r="AY6592" s="623"/>
      <c r="BD6592" s="611"/>
      <c r="BG6592" s="624"/>
      <c r="BH6592" s="625"/>
      <c r="BI6592" s="672"/>
      <c r="BO6592" s="612"/>
      <c r="BY6592" s="669"/>
      <c r="CA6592" s="669"/>
    </row>
    <row r="6593" spans="3:79" s="610" customFormat="1">
      <c r="C6593" s="611"/>
      <c r="D6593" s="612"/>
      <c r="E6593" s="613"/>
      <c r="F6593" s="614"/>
      <c r="J6593" s="612"/>
      <c r="N6593" s="668"/>
      <c r="P6593" s="618"/>
      <c r="Q6593" s="618"/>
      <c r="R6593" s="618"/>
      <c r="S6593" s="618"/>
      <c r="T6593" s="618"/>
      <c r="U6593" s="618"/>
      <c r="V6593" s="618"/>
      <c r="W6593" s="618"/>
      <c r="X6593" s="618"/>
      <c r="Y6593" s="618"/>
      <c r="Z6593" s="618"/>
      <c r="AC6593" s="619"/>
      <c r="AD6593" s="620"/>
      <c r="AJ6593" s="668"/>
      <c r="AO6593" s="612"/>
      <c r="AP6593" s="612"/>
      <c r="AY6593" s="623"/>
      <c r="BD6593" s="611"/>
      <c r="BG6593" s="624"/>
      <c r="BH6593" s="625"/>
      <c r="BI6593" s="672"/>
      <c r="BO6593" s="612"/>
      <c r="BY6593" s="669"/>
      <c r="CA6593" s="669"/>
    </row>
    <row r="6594" spans="3:79" s="610" customFormat="1">
      <c r="C6594" s="611"/>
      <c r="D6594" s="612"/>
      <c r="E6594" s="613"/>
      <c r="F6594" s="614"/>
      <c r="J6594" s="612"/>
      <c r="N6594" s="668"/>
      <c r="P6594" s="618"/>
      <c r="Q6594" s="618"/>
      <c r="R6594" s="618"/>
      <c r="S6594" s="618"/>
      <c r="T6594" s="618"/>
      <c r="U6594" s="618"/>
      <c r="V6594" s="618"/>
      <c r="W6594" s="618"/>
      <c r="X6594" s="618"/>
      <c r="Y6594" s="618"/>
      <c r="Z6594" s="618"/>
      <c r="AC6594" s="619"/>
      <c r="AD6594" s="620"/>
      <c r="AJ6594" s="668"/>
      <c r="AO6594" s="612"/>
      <c r="AP6594" s="612"/>
      <c r="AY6594" s="623"/>
      <c r="BD6594" s="611"/>
      <c r="BG6594" s="624"/>
      <c r="BH6594" s="625"/>
      <c r="BI6594" s="672"/>
      <c r="BO6594" s="612"/>
      <c r="BY6594" s="669"/>
      <c r="CA6594" s="669"/>
    </row>
    <row r="6595" spans="3:79" s="610" customFormat="1">
      <c r="C6595" s="611"/>
      <c r="D6595" s="612"/>
      <c r="E6595" s="613"/>
      <c r="F6595" s="614"/>
      <c r="J6595" s="612"/>
      <c r="N6595" s="668"/>
      <c r="P6595" s="618"/>
      <c r="Q6595" s="618"/>
      <c r="R6595" s="618"/>
      <c r="S6595" s="618"/>
      <c r="T6595" s="618"/>
      <c r="U6595" s="618"/>
      <c r="V6595" s="618"/>
      <c r="W6595" s="618"/>
      <c r="X6595" s="618"/>
      <c r="Y6595" s="618"/>
      <c r="Z6595" s="618"/>
      <c r="AC6595" s="619"/>
      <c r="AD6595" s="620"/>
      <c r="AJ6595" s="668"/>
      <c r="AO6595" s="612"/>
      <c r="AP6595" s="612"/>
      <c r="AY6595" s="623"/>
      <c r="BD6595" s="611"/>
      <c r="BG6595" s="624"/>
      <c r="BH6595" s="625"/>
      <c r="BI6595" s="672"/>
      <c r="BO6595" s="612"/>
      <c r="BY6595" s="669"/>
      <c r="CA6595" s="669"/>
    </row>
    <row r="6596" spans="3:79" s="610" customFormat="1">
      <c r="C6596" s="611"/>
      <c r="D6596" s="612"/>
      <c r="E6596" s="613"/>
      <c r="F6596" s="614"/>
      <c r="J6596" s="612"/>
      <c r="N6596" s="668"/>
      <c r="P6596" s="618"/>
      <c r="Q6596" s="618"/>
      <c r="R6596" s="618"/>
      <c r="S6596" s="618"/>
      <c r="T6596" s="618"/>
      <c r="U6596" s="618"/>
      <c r="V6596" s="618"/>
      <c r="W6596" s="618"/>
      <c r="X6596" s="618"/>
      <c r="Y6596" s="618"/>
      <c r="Z6596" s="618"/>
      <c r="AC6596" s="619"/>
      <c r="AD6596" s="620"/>
      <c r="AJ6596" s="668"/>
      <c r="AO6596" s="612"/>
      <c r="AP6596" s="612"/>
      <c r="AY6596" s="623"/>
      <c r="BD6596" s="611"/>
      <c r="BG6596" s="624"/>
      <c r="BH6596" s="625"/>
      <c r="BI6596" s="672"/>
      <c r="BO6596" s="612"/>
      <c r="BY6596" s="669"/>
      <c r="CA6596" s="669"/>
    </row>
    <row r="6597" spans="3:79" s="610" customFormat="1">
      <c r="C6597" s="611"/>
      <c r="D6597" s="612"/>
      <c r="E6597" s="613"/>
      <c r="F6597" s="614"/>
      <c r="J6597" s="612"/>
      <c r="N6597" s="668"/>
      <c r="P6597" s="618"/>
      <c r="Q6597" s="618"/>
      <c r="R6597" s="618"/>
      <c r="S6597" s="618"/>
      <c r="T6597" s="618"/>
      <c r="U6597" s="618"/>
      <c r="V6597" s="618"/>
      <c r="W6597" s="618"/>
      <c r="X6597" s="618"/>
      <c r="Y6597" s="618"/>
      <c r="Z6597" s="618"/>
      <c r="AC6597" s="619"/>
      <c r="AD6597" s="620"/>
      <c r="AJ6597" s="668"/>
      <c r="AO6597" s="612"/>
      <c r="AP6597" s="612"/>
      <c r="AY6597" s="623"/>
      <c r="BD6597" s="611"/>
      <c r="BG6597" s="624"/>
      <c r="BH6597" s="625"/>
      <c r="BI6597" s="672"/>
      <c r="BO6597" s="612"/>
      <c r="BY6597" s="669"/>
      <c r="CA6597" s="669"/>
    </row>
    <row r="6598" spans="3:79" s="610" customFormat="1">
      <c r="C6598" s="611"/>
      <c r="D6598" s="612"/>
      <c r="E6598" s="613"/>
      <c r="F6598" s="614"/>
      <c r="J6598" s="612"/>
      <c r="N6598" s="668"/>
      <c r="P6598" s="618"/>
      <c r="Q6598" s="618"/>
      <c r="R6598" s="618"/>
      <c r="S6598" s="618"/>
      <c r="T6598" s="618"/>
      <c r="U6598" s="618"/>
      <c r="V6598" s="618"/>
      <c r="W6598" s="618"/>
      <c r="X6598" s="618"/>
      <c r="Y6598" s="618"/>
      <c r="Z6598" s="618"/>
      <c r="AC6598" s="619"/>
      <c r="AD6598" s="620"/>
      <c r="AJ6598" s="668"/>
      <c r="AO6598" s="612"/>
      <c r="AP6598" s="612"/>
      <c r="AY6598" s="623"/>
      <c r="BD6598" s="611"/>
      <c r="BG6598" s="624"/>
      <c r="BH6598" s="625"/>
      <c r="BI6598" s="672"/>
      <c r="BO6598" s="612"/>
      <c r="BY6598" s="669"/>
      <c r="CA6598" s="669"/>
    </row>
    <row r="6599" spans="3:79" s="610" customFormat="1">
      <c r="C6599" s="611"/>
      <c r="D6599" s="612"/>
      <c r="E6599" s="613"/>
      <c r="F6599" s="614"/>
      <c r="J6599" s="612"/>
      <c r="N6599" s="668"/>
      <c r="P6599" s="618"/>
      <c r="Q6599" s="618"/>
      <c r="R6599" s="618"/>
      <c r="S6599" s="618"/>
      <c r="T6599" s="618"/>
      <c r="U6599" s="618"/>
      <c r="V6599" s="618"/>
      <c r="W6599" s="618"/>
      <c r="X6599" s="618"/>
      <c r="Y6599" s="618"/>
      <c r="Z6599" s="618"/>
      <c r="AC6599" s="619"/>
      <c r="AD6599" s="620"/>
      <c r="AJ6599" s="668"/>
      <c r="AO6599" s="612"/>
      <c r="AP6599" s="612"/>
      <c r="AY6599" s="623"/>
      <c r="BD6599" s="611"/>
      <c r="BG6599" s="624"/>
      <c r="BH6599" s="625"/>
      <c r="BI6599" s="672"/>
      <c r="BO6599" s="612"/>
      <c r="BY6599" s="669"/>
      <c r="CA6599" s="669"/>
    </row>
    <row r="6600" spans="3:79" s="610" customFormat="1">
      <c r="C6600" s="611"/>
      <c r="D6600" s="612"/>
      <c r="E6600" s="613"/>
      <c r="F6600" s="614"/>
      <c r="J6600" s="612"/>
      <c r="N6600" s="668"/>
      <c r="P6600" s="618"/>
      <c r="Q6600" s="618"/>
      <c r="R6600" s="618"/>
      <c r="S6600" s="618"/>
      <c r="T6600" s="618"/>
      <c r="U6600" s="618"/>
      <c r="V6600" s="618"/>
      <c r="W6600" s="618"/>
      <c r="X6600" s="618"/>
      <c r="Y6600" s="618"/>
      <c r="Z6600" s="618"/>
      <c r="AC6600" s="619"/>
      <c r="AD6600" s="620"/>
      <c r="AJ6600" s="668"/>
      <c r="AO6600" s="612"/>
      <c r="AP6600" s="612"/>
      <c r="AY6600" s="623"/>
      <c r="BD6600" s="611"/>
      <c r="BG6600" s="624"/>
      <c r="BH6600" s="625"/>
      <c r="BI6600" s="672"/>
      <c r="BO6600" s="612"/>
      <c r="BY6600" s="669"/>
      <c r="CA6600" s="669"/>
    </row>
    <row r="6601" spans="3:79" s="610" customFormat="1">
      <c r="C6601" s="611"/>
      <c r="D6601" s="612"/>
      <c r="E6601" s="613"/>
      <c r="F6601" s="614"/>
      <c r="J6601" s="612"/>
      <c r="N6601" s="668"/>
      <c r="P6601" s="618"/>
      <c r="Q6601" s="618"/>
      <c r="R6601" s="618"/>
      <c r="S6601" s="618"/>
      <c r="T6601" s="618"/>
      <c r="U6601" s="618"/>
      <c r="V6601" s="618"/>
      <c r="W6601" s="618"/>
      <c r="X6601" s="618"/>
      <c r="Y6601" s="618"/>
      <c r="Z6601" s="618"/>
      <c r="AC6601" s="619"/>
      <c r="AD6601" s="620"/>
      <c r="AJ6601" s="668"/>
      <c r="AO6601" s="612"/>
      <c r="AP6601" s="612"/>
      <c r="AY6601" s="623"/>
      <c r="BD6601" s="611"/>
      <c r="BG6601" s="624"/>
      <c r="BH6601" s="625"/>
      <c r="BI6601" s="672"/>
      <c r="BO6601" s="612"/>
      <c r="BY6601" s="669"/>
      <c r="CA6601" s="669"/>
    </row>
    <row r="6602" spans="3:79" s="610" customFormat="1">
      <c r="C6602" s="611"/>
      <c r="D6602" s="612"/>
      <c r="E6602" s="613"/>
      <c r="F6602" s="614"/>
      <c r="J6602" s="612"/>
      <c r="N6602" s="668"/>
      <c r="P6602" s="618"/>
      <c r="Q6602" s="618"/>
      <c r="R6602" s="618"/>
      <c r="S6602" s="618"/>
      <c r="T6602" s="618"/>
      <c r="U6602" s="618"/>
      <c r="V6602" s="618"/>
      <c r="W6602" s="618"/>
      <c r="X6602" s="618"/>
      <c r="Y6602" s="618"/>
      <c r="Z6602" s="618"/>
      <c r="AC6602" s="619"/>
      <c r="AD6602" s="620"/>
      <c r="AJ6602" s="668"/>
      <c r="AO6602" s="612"/>
      <c r="AP6602" s="612"/>
      <c r="AY6602" s="623"/>
      <c r="BD6602" s="611"/>
      <c r="BG6602" s="624"/>
      <c r="BH6602" s="625"/>
      <c r="BI6602" s="672"/>
      <c r="BO6602" s="612"/>
      <c r="BY6602" s="669"/>
      <c r="CA6602" s="669"/>
    </row>
    <row r="6603" spans="3:79" s="610" customFormat="1">
      <c r="C6603" s="611"/>
      <c r="D6603" s="612"/>
      <c r="E6603" s="613"/>
      <c r="F6603" s="614"/>
      <c r="J6603" s="612"/>
      <c r="N6603" s="668"/>
      <c r="P6603" s="618"/>
      <c r="Q6603" s="618"/>
      <c r="R6603" s="618"/>
      <c r="S6603" s="618"/>
      <c r="T6603" s="618"/>
      <c r="U6603" s="618"/>
      <c r="V6603" s="618"/>
      <c r="W6603" s="618"/>
      <c r="X6603" s="618"/>
      <c r="Y6603" s="618"/>
      <c r="Z6603" s="618"/>
      <c r="AC6603" s="619"/>
      <c r="AD6603" s="620"/>
      <c r="AJ6603" s="668"/>
      <c r="AO6603" s="612"/>
      <c r="AP6603" s="612"/>
      <c r="AY6603" s="623"/>
      <c r="BD6603" s="611"/>
      <c r="BG6603" s="624"/>
      <c r="BH6603" s="625"/>
      <c r="BI6603" s="672"/>
      <c r="BO6603" s="612"/>
      <c r="BY6603" s="669"/>
      <c r="CA6603" s="669"/>
    </row>
    <row r="6604" spans="3:79" s="610" customFormat="1">
      <c r="C6604" s="611"/>
      <c r="D6604" s="612"/>
      <c r="E6604" s="613"/>
      <c r="F6604" s="614"/>
      <c r="J6604" s="612"/>
      <c r="N6604" s="668"/>
      <c r="P6604" s="618"/>
      <c r="Q6604" s="618"/>
      <c r="R6604" s="618"/>
      <c r="S6604" s="618"/>
      <c r="T6604" s="618"/>
      <c r="U6604" s="618"/>
      <c r="V6604" s="618"/>
      <c r="W6604" s="618"/>
      <c r="X6604" s="618"/>
      <c r="Y6604" s="618"/>
      <c r="Z6604" s="618"/>
      <c r="AC6604" s="619"/>
      <c r="AD6604" s="620"/>
      <c r="AJ6604" s="668"/>
      <c r="AO6604" s="612"/>
      <c r="AP6604" s="612"/>
      <c r="AY6604" s="623"/>
      <c r="BD6604" s="611"/>
      <c r="BG6604" s="624"/>
      <c r="BH6604" s="625"/>
      <c r="BI6604" s="672"/>
      <c r="BO6604" s="612"/>
      <c r="BY6604" s="669"/>
      <c r="CA6604" s="669"/>
    </row>
    <row r="6605" spans="3:79" s="610" customFormat="1">
      <c r="C6605" s="611"/>
      <c r="D6605" s="612"/>
      <c r="E6605" s="613"/>
      <c r="F6605" s="614"/>
      <c r="J6605" s="612"/>
      <c r="N6605" s="668"/>
      <c r="P6605" s="618"/>
      <c r="Q6605" s="618"/>
      <c r="R6605" s="618"/>
      <c r="S6605" s="618"/>
      <c r="T6605" s="618"/>
      <c r="U6605" s="618"/>
      <c r="V6605" s="618"/>
      <c r="W6605" s="618"/>
      <c r="X6605" s="618"/>
      <c r="Y6605" s="618"/>
      <c r="Z6605" s="618"/>
      <c r="AC6605" s="619"/>
      <c r="AD6605" s="620"/>
      <c r="AJ6605" s="668"/>
      <c r="AO6605" s="612"/>
      <c r="AP6605" s="612"/>
      <c r="AY6605" s="623"/>
      <c r="BD6605" s="611"/>
      <c r="BG6605" s="624"/>
      <c r="BH6605" s="625"/>
      <c r="BI6605" s="672"/>
      <c r="BO6605" s="612"/>
      <c r="BY6605" s="669"/>
      <c r="CA6605" s="669"/>
    </row>
    <row r="6606" spans="3:79" s="610" customFormat="1">
      <c r="C6606" s="611"/>
      <c r="D6606" s="612"/>
      <c r="E6606" s="613"/>
      <c r="F6606" s="614"/>
      <c r="J6606" s="612"/>
      <c r="N6606" s="668"/>
      <c r="P6606" s="618"/>
      <c r="Q6606" s="618"/>
      <c r="R6606" s="618"/>
      <c r="S6606" s="618"/>
      <c r="T6606" s="618"/>
      <c r="U6606" s="618"/>
      <c r="V6606" s="618"/>
      <c r="W6606" s="618"/>
      <c r="X6606" s="618"/>
      <c r="Y6606" s="618"/>
      <c r="Z6606" s="618"/>
      <c r="AC6606" s="619"/>
      <c r="AD6606" s="620"/>
      <c r="AJ6606" s="668"/>
      <c r="AO6606" s="612"/>
      <c r="AP6606" s="612"/>
      <c r="AY6606" s="623"/>
      <c r="BD6606" s="611"/>
      <c r="BG6606" s="624"/>
      <c r="BH6606" s="625"/>
      <c r="BI6606" s="672"/>
      <c r="BO6606" s="612"/>
      <c r="BY6606" s="669"/>
      <c r="CA6606" s="669"/>
    </row>
    <row r="6607" spans="3:79" s="610" customFormat="1">
      <c r="C6607" s="611"/>
      <c r="D6607" s="612"/>
      <c r="E6607" s="613"/>
      <c r="F6607" s="614"/>
      <c r="J6607" s="612"/>
      <c r="N6607" s="668"/>
      <c r="P6607" s="618"/>
      <c r="Q6607" s="618"/>
      <c r="R6607" s="618"/>
      <c r="S6607" s="618"/>
      <c r="T6607" s="618"/>
      <c r="U6607" s="618"/>
      <c r="V6607" s="618"/>
      <c r="W6607" s="618"/>
      <c r="X6607" s="618"/>
      <c r="Y6607" s="618"/>
      <c r="Z6607" s="618"/>
      <c r="AC6607" s="619"/>
      <c r="AD6607" s="620"/>
      <c r="AJ6607" s="668"/>
      <c r="AO6607" s="612"/>
      <c r="AP6607" s="612"/>
      <c r="AY6607" s="623"/>
      <c r="BD6607" s="611"/>
      <c r="BG6607" s="624"/>
      <c r="BH6607" s="625"/>
      <c r="BI6607" s="672"/>
      <c r="BO6607" s="612"/>
      <c r="BY6607" s="669"/>
      <c r="CA6607" s="669"/>
    </row>
    <row r="6608" spans="3:79" s="610" customFormat="1">
      <c r="C6608" s="611"/>
      <c r="D6608" s="612"/>
      <c r="E6608" s="613"/>
      <c r="F6608" s="614"/>
      <c r="J6608" s="612"/>
      <c r="N6608" s="668"/>
      <c r="P6608" s="618"/>
      <c r="Q6608" s="618"/>
      <c r="R6608" s="618"/>
      <c r="S6608" s="618"/>
      <c r="T6608" s="618"/>
      <c r="U6608" s="618"/>
      <c r="V6608" s="618"/>
      <c r="W6608" s="618"/>
      <c r="X6608" s="618"/>
      <c r="Y6608" s="618"/>
      <c r="Z6608" s="618"/>
      <c r="AC6608" s="619"/>
      <c r="AD6608" s="620"/>
      <c r="AJ6608" s="668"/>
      <c r="AO6608" s="612"/>
      <c r="AP6608" s="612"/>
      <c r="AY6608" s="623"/>
      <c r="BD6608" s="611"/>
      <c r="BG6608" s="624"/>
      <c r="BH6608" s="625"/>
      <c r="BI6608" s="672"/>
      <c r="BO6608" s="612"/>
      <c r="BY6608" s="669"/>
      <c r="CA6608" s="669"/>
    </row>
    <row r="6609" spans="3:79" s="610" customFormat="1">
      <c r="C6609" s="611"/>
      <c r="D6609" s="612"/>
      <c r="E6609" s="613"/>
      <c r="F6609" s="614"/>
      <c r="J6609" s="612"/>
      <c r="N6609" s="668"/>
      <c r="P6609" s="618"/>
      <c r="Q6609" s="618"/>
      <c r="R6609" s="618"/>
      <c r="S6609" s="618"/>
      <c r="T6609" s="618"/>
      <c r="U6609" s="618"/>
      <c r="V6609" s="618"/>
      <c r="W6609" s="618"/>
      <c r="X6609" s="618"/>
      <c r="Y6609" s="618"/>
      <c r="Z6609" s="618"/>
      <c r="AC6609" s="619"/>
      <c r="AD6609" s="620"/>
      <c r="AJ6609" s="668"/>
      <c r="AO6609" s="612"/>
      <c r="AP6609" s="612"/>
      <c r="AY6609" s="623"/>
      <c r="BD6609" s="611"/>
      <c r="BG6609" s="624"/>
      <c r="BH6609" s="625"/>
      <c r="BI6609" s="672"/>
      <c r="BO6609" s="612"/>
      <c r="BY6609" s="669"/>
      <c r="CA6609" s="669"/>
    </row>
    <row r="6610" spans="3:79" s="610" customFormat="1">
      <c r="C6610" s="611"/>
      <c r="D6610" s="612"/>
      <c r="E6610" s="613"/>
      <c r="F6610" s="614"/>
      <c r="J6610" s="612"/>
      <c r="N6610" s="668"/>
      <c r="P6610" s="618"/>
      <c r="Q6610" s="618"/>
      <c r="R6610" s="618"/>
      <c r="S6610" s="618"/>
      <c r="T6610" s="618"/>
      <c r="U6610" s="618"/>
      <c r="V6610" s="618"/>
      <c r="W6610" s="618"/>
      <c r="X6610" s="618"/>
      <c r="Y6610" s="618"/>
      <c r="Z6610" s="618"/>
      <c r="AC6610" s="619"/>
      <c r="AD6610" s="620"/>
      <c r="AJ6610" s="668"/>
      <c r="AO6610" s="612"/>
      <c r="AP6610" s="612"/>
      <c r="AY6610" s="623"/>
      <c r="BD6610" s="611"/>
      <c r="BG6610" s="624"/>
      <c r="BH6610" s="625"/>
      <c r="BI6610" s="672"/>
      <c r="BO6610" s="612"/>
      <c r="BY6610" s="669"/>
      <c r="CA6610" s="669"/>
    </row>
    <row r="6611" spans="3:79" s="610" customFormat="1">
      <c r="C6611" s="611"/>
      <c r="D6611" s="612"/>
      <c r="E6611" s="613"/>
      <c r="F6611" s="614"/>
      <c r="J6611" s="612"/>
      <c r="N6611" s="668"/>
      <c r="P6611" s="618"/>
      <c r="Q6611" s="618"/>
      <c r="R6611" s="618"/>
      <c r="S6611" s="618"/>
      <c r="T6611" s="618"/>
      <c r="U6611" s="618"/>
      <c r="V6611" s="618"/>
      <c r="W6611" s="618"/>
      <c r="X6611" s="618"/>
      <c r="Y6611" s="618"/>
      <c r="Z6611" s="618"/>
      <c r="AC6611" s="619"/>
      <c r="AD6611" s="620"/>
      <c r="AJ6611" s="668"/>
      <c r="AO6611" s="612"/>
      <c r="AP6611" s="612"/>
      <c r="AY6611" s="623"/>
      <c r="BD6611" s="611"/>
      <c r="BG6611" s="624"/>
      <c r="BH6611" s="625"/>
      <c r="BI6611" s="672"/>
      <c r="BO6611" s="612"/>
      <c r="BY6611" s="669"/>
      <c r="CA6611" s="669"/>
    </row>
    <row r="6612" spans="3:79" s="610" customFormat="1">
      <c r="C6612" s="611"/>
      <c r="D6612" s="612"/>
      <c r="E6612" s="613"/>
      <c r="F6612" s="614"/>
      <c r="J6612" s="612"/>
      <c r="N6612" s="668"/>
      <c r="P6612" s="618"/>
      <c r="Q6612" s="618"/>
      <c r="R6612" s="618"/>
      <c r="S6612" s="618"/>
      <c r="T6612" s="618"/>
      <c r="U6612" s="618"/>
      <c r="V6612" s="618"/>
      <c r="W6612" s="618"/>
      <c r="X6612" s="618"/>
      <c r="Y6612" s="618"/>
      <c r="Z6612" s="618"/>
      <c r="AC6612" s="619"/>
      <c r="AD6612" s="620"/>
      <c r="AJ6612" s="668"/>
      <c r="AO6612" s="612"/>
      <c r="AP6612" s="612"/>
      <c r="AY6612" s="623"/>
      <c r="BD6612" s="611"/>
      <c r="BG6612" s="624"/>
      <c r="BH6612" s="625"/>
      <c r="BI6612" s="672"/>
      <c r="BO6612" s="612"/>
      <c r="BY6612" s="669"/>
      <c r="CA6612" s="669"/>
    </row>
    <row r="6613" spans="3:79" s="610" customFormat="1">
      <c r="C6613" s="611"/>
      <c r="D6613" s="612"/>
      <c r="E6613" s="613"/>
      <c r="F6613" s="614"/>
      <c r="J6613" s="612"/>
      <c r="N6613" s="668"/>
      <c r="P6613" s="618"/>
      <c r="Q6613" s="618"/>
      <c r="R6613" s="618"/>
      <c r="S6613" s="618"/>
      <c r="T6613" s="618"/>
      <c r="U6613" s="618"/>
      <c r="V6613" s="618"/>
      <c r="W6613" s="618"/>
      <c r="X6613" s="618"/>
      <c r="Y6613" s="618"/>
      <c r="Z6613" s="618"/>
      <c r="AC6613" s="619"/>
      <c r="AD6613" s="620"/>
      <c r="AJ6613" s="668"/>
      <c r="AO6613" s="612"/>
      <c r="AP6613" s="612"/>
      <c r="AY6613" s="623"/>
      <c r="BD6613" s="611"/>
      <c r="BG6613" s="624"/>
      <c r="BH6613" s="625"/>
      <c r="BI6613" s="672"/>
      <c r="BO6613" s="612"/>
      <c r="BY6613" s="669"/>
      <c r="CA6613" s="669"/>
    </row>
    <row r="6614" spans="3:79" s="610" customFormat="1">
      <c r="C6614" s="611"/>
      <c r="D6614" s="612"/>
      <c r="E6614" s="613"/>
      <c r="F6614" s="614"/>
      <c r="J6614" s="612"/>
      <c r="N6614" s="668"/>
      <c r="P6614" s="618"/>
      <c r="Q6614" s="618"/>
      <c r="R6614" s="618"/>
      <c r="S6614" s="618"/>
      <c r="T6614" s="618"/>
      <c r="U6614" s="618"/>
      <c r="V6614" s="618"/>
      <c r="W6614" s="618"/>
      <c r="X6614" s="618"/>
      <c r="Y6614" s="618"/>
      <c r="Z6614" s="618"/>
      <c r="AC6614" s="619"/>
      <c r="AD6614" s="620"/>
      <c r="AJ6614" s="668"/>
      <c r="AO6614" s="612"/>
      <c r="AP6614" s="612"/>
      <c r="AY6614" s="623"/>
      <c r="BD6614" s="611"/>
      <c r="BG6614" s="624"/>
      <c r="BH6614" s="625"/>
      <c r="BI6614" s="672"/>
      <c r="BO6614" s="612"/>
      <c r="BY6614" s="669"/>
      <c r="CA6614" s="669"/>
    </row>
    <row r="6615" spans="3:79" s="610" customFormat="1">
      <c r="C6615" s="611"/>
      <c r="D6615" s="612"/>
      <c r="E6615" s="613"/>
      <c r="F6615" s="614"/>
      <c r="J6615" s="612"/>
      <c r="N6615" s="668"/>
      <c r="P6615" s="618"/>
      <c r="Q6615" s="618"/>
      <c r="R6615" s="618"/>
      <c r="S6615" s="618"/>
      <c r="T6615" s="618"/>
      <c r="U6615" s="618"/>
      <c r="V6615" s="618"/>
      <c r="W6615" s="618"/>
      <c r="X6615" s="618"/>
      <c r="Y6615" s="618"/>
      <c r="Z6615" s="618"/>
      <c r="AC6615" s="619"/>
      <c r="AD6615" s="620"/>
      <c r="AJ6615" s="668"/>
      <c r="AO6615" s="612"/>
      <c r="AP6615" s="612"/>
      <c r="AY6615" s="623"/>
      <c r="BD6615" s="611"/>
      <c r="BG6615" s="624"/>
      <c r="BH6615" s="625"/>
      <c r="BI6615" s="672"/>
      <c r="BO6615" s="612"/>
      <c r="BY6615" s="669"/>
      <c r="CA6615" s="669"/>
    </row>
    <row r="6616" spans="3:79" s="610" customFormat="1">
      <c r="C6616" s="611"/>
      <c r="D6616" s="612"/>
      <c r="E6616" s="613"/>
      <c r="F6616" s="614"/>
      <c r="J6616" s="612"/>
      <c r="N6616" s="668"/>
      <c r="P6616" s="618"/>
      <c r="Q6616" s="618"/>
      <c r="R6616" s="618"/>
      <c r="S6616" s="618"/>
      <c r="T6616" s="618"/>
      <c r="U6616" s="618"/>
      <c r="V6616" s="618"/>
      <c r="W6616" s="618"/>
      <c r="X6616" s="618"/>
      <c r="Y6616" s="618"/>
      <c r="Z6616" s="618"/>
      <c r="AC6616" s="619"/>
      <c r="AD6616" s="620"/>
      <c r="AJ6616" s="668"/>
      <c r="AO6616" s="612"/>
      <c r="AP6616" s="612"/>
      <c r="AY6616" s="623"/>
      <c r="BD6616" s="611"/>
      <c r="BG6616" s="624"/>
      <c r="BH6616" s="625"/>
      <c r="BI6616" s="672"/>
      <c r="BO6616" s="612"/>
      <c r="BY6616" s="669"/>
      <c r="CA6616" s="669"/>
    </row>
    <row r="6617" spans="3:79" s="610" customFormat="1">
      <c r="C6617" s="611"/>
      <c r="D6617" s="612"/>
      <c r="E6617" s="613"/>
      <c r="F6617" s="614"/>
      <c r="J6617" s="612"/>
      <c r="N6617" s="668"/>
      <c r="P6617" s="618"/>
      <c r="Q6617" s="618"/>
      <c r="R6617" s="618"/>
      <c r="S6617" s="618"/>
      <c r="T6617" s="618"/>
      <c r="U6617" s="618"/>
      <c r="V6617" s="618"/>
      <c r="W6617" s="618"/>
      <c r="X6617" s="618"/>
      <c r="Y6617" s="618"/>
      <c r="Z6617" s="618"/>
      <c r="AC6617" s="619"/>
      <c r="AD6617" s="620"/>
      <c r="AJ6617" s="668"/>
      <c r="AO6617" s="612"/>
      <c r="AP6617" s="612"/>
      <c r="AY6617" s="623"/>
      <c r="BD6617" s="611"/>
      <c r="BG6617" s="624"/>
      <c r="BH6617" s="625"/>
      <c r="BI6617" s="672"/>
      <c r="BO6617" s="612"/>
      <c r="BY6617" s="669"/>
      <c r="CA6617" s="669"/>
    </row>
    <row r="6618" spans="3:79" s="610" customFormat="1">
      <c r="C6618" s="611"/>
      <c r="D6618" s="612"/>
      <c r="E6618" s="613"/>
      <c r="F6618" s="614"/>
      <c r="J6618" s="612"/>
      <c r="N6618" s="668"/>
      <c r="P6618" s="618"/>
      <c r="Q6618" s="618"/>
      <c r="R6618" s="618"/>
      <c r="S6618" s="618"/>
      <c r="T6618" s="618"/>
      <c r="U6618" s="618"/>
      <c r="V6618" s="618"/>
      <c r="W6618" s="618"/>
      <c r="X6618" s="618"/>
      <c r="Y6618" s="618"/>
      <c r="Z6618" s="618"/>
      <c r="AC6618" s="619"/>
      <c r="AD6618" s="620"/>
      <c r="AJ6618" s="668"/>
      <c r="AO6618" s="612"/>
      <c r="AP6618" s="612"/>
      <c r="AY6618" s="623"/>
      <c r="BD6618" s="611"/>
      <c r="BG6618" s="624"/>
      <c r="BH6618" s="625"/>
      <c r="BI6618" s="672"/>
      <c r="BO6618" s="612"/>
      <c r="BY6618" s="669"/>
      <c r="CA6618" s="669"/>
    </row>
    <row r="6619" spans="3:79" s="610" customFormat="1">
      <c r="C6619" s="611"/>
      <c r="D6619" s="612"/>
      <c r="E6619" s="613"/>
      <c r="F6619" s="614"/>
      <c r="J6619" s="612"/>
      <c r="N6619" s="668"/>
      <c r="P6619" s="618"/>
      <c r="Q6619" s="618"/>
      <c r="R6619" s="618"/>
      <c r="S6619" s="618"/>
      <c r="T6619" s="618"/>
      <c r="U6619" s="618"/>
      <c r="V6619" s="618"/>
      <c r="W6619" s="618"/>
      <c r="X6619" s="618"/>
      <c r="Y6619" s="618"/>
      <c r="Z6619" s="618"/>
      <c r="AC6619" s="619"/>
      <c r="AD6619" s="620"/>
      <c r="AJ6619" s="668"/>
      <c r="AO6619" s="612"/>
      <c r="AP6619" s="612"/>
      <c r="AY6619" s="623"/>
      <c r="BD6619" s="611"/>
      <c r="BG6619" s="624"/>
      <c r="BH6619" s="625"/>
      <c r="BI6619" s="672"/>
      <c r="BO6619" s="612"/>
      <c r="BY6619" s="669"/>
      <c r="CA6619" s="669"/>
    </row>
    <row r="6620" spans="3:79" s="610" customFormat="1">
      <c r="C6620" s="611"/>
      <c r="D6620" s="612"/>
      <c r="E6620" s="613"/>
      <c r="F6620" s="614"/>
      <c r="J6620" s="612"/>
      <c r="N6620" s="668"/>
      <c r="P6620" s="618"/>
      <c r="Q6620" s="618"/>
      <c r="R6620" s="618"/>
      <c r="S6620" s="618"/>
      <c r="T6620" s="618"/>
      <c r="U6620" s="618"/>
      <c r="V6620" s="618"/>
      <c r="W6620" s="618"/>
      <c r="X6620" s="618"/>
      <c r="Y6620" s="618"/>
      <c r="Z6620" s="618"/>
      <c r="AC6620" s="619"/>
      <c r="AD6620" s="620"/>
      <c r="AJ6620" s="668"/>
      <c r="AO6620" s="612"/>
      <c r="AP6620" s="612"/>
      <c r="AY6620" s="623"/>
      <c r="BD6620" s="611"/>
      <c r="BG6620" s="624"/>
      <c r="BH6620" s="625"/>
      <c r="BI6620" s="672"/>
      <c r="BO6620" s="612"/>
      <c r="BY6620" s="669"/>
      <c r="CA6620" s="669"/>
    </row>
    <row r="6621" spans="3:79" s="610" customFormat="1">
      <c r="C6621" s="611"/>
      <c r="D6621" s="612"/>
      <c r="E6621" s="613"/>
      <c r="F6621" s="614"/>
      <c r="J6621" s="612"/>
      <c r="N6621" s="668"/>
      <c r="P6621" s="618"/>
      <c r="Q6621" s="618"/>
      <c r="R6621" s="618"/>
      <c r="S6621" s="618"/>
      <c r="T6621" s="618"/>
      <c r="U6621" s="618"/>
      <c r="V6621" s="618"/>
      <c r="W6621" s="618"/>
      <c r="X6621" s="618"/>
      <c r="Y6621" s="618"/>
      <c r="Z6621" s="618"/>
      <c r="AC6621" s="619"/>
      <c r="AD6621" s="620"/>
      <c r="AJ6621" s="668"/>
      <c r="AO6621" s="612"/>
      <c r="AP6621" s="612"/>
      <c r="AY6621" s="623"/>
      <c r="BD6621" s="611"/>
      <c r="BG6621" s="624"/>
      <c r="BH6621" s="625"/>
      <c r="BI6621" s="672"/>
      <c r="BO6621" s="612"/>
      <c r="BY6621" s="669"/>
      <c r="CA6621" s="669"/>
    </row>
    <row r="6622" spans="3:79" s="610" customFormat="1">
      <c r="C6622" s="611"/>
      <c r="D6622" s="612"/>
      <c r="E6622" s="613"/>
      <c r="F6622" s="614"/>
      <c r="J6622" s="612"/>
      <c r="N6622" s="668"/>
      <c r="P6622" s="618"/>
      <c r="Q6622" s="618"/>
      <c r="R6622" s="618"/>
      <c r="S6622" s="618"/>
      <c r="T6622" s="618"/>
      <c r="U6622" s="618"/>
      <c r="V6622" s="618"/>
      <c r="W6622" s="618"/>
      <c r="X6622" s="618"/>
      <c r="Y6622" s="618"/>
      <c r="Z6622" s="618"/>
      <c r="AC6622" s="619"/>
      <c r="AD6622" s="620"/>
      <c r="AJ6622" s="668"/>
      <c r="AO6622" s="612"/>
      <c r="AP6622" s="612"/>
      <c r="AY6622" s="623"/>
      <c r="BD6622" s="611"/>
      <c r="BG6622" s="624"/>
      <c r="BH6622" s="625"/>
      <c r="BI6622" s="672"/>
      <c r="BO6622" s="612"/>
      <c r="BY6622" s="669"/>
      <c r="CA6622" s="669"/>
    </row>
    <row r="6623" spans="3:79" s="610" customFormat="1">
      <c r="C6623" s="611"/>
      <c r="D6623" s="612"/>
      <c r="E6623" s="613"/>
      <c r="F6623" s="614"/>
      <c r="J6623" s="612"/>
      <c r="N6623" s="668"/>
      <c r="P6623" s="618"/>
      <c r="Q6623" s="618"/>
      <c r="R6623" s="618"/>
      <c r="S6623" s="618"/>
      <c r="T6623" s="618"/>
      <c r="U6623" s="618"/>
      <c r="V6623" s="618"/>
      <c r="W6623" s="618"/>
      <c r="X6623" s="618"/>
      <c r="Y6623" s="618"/>
      <c r="Z6623" s="618"/>
      <c r="AC6623" s="619"/>
      <c r="AD6623" s="620"/>
      <c r="AJ6623" s="668"/>
      <c r="AO6623" s="612"/>
      <c r="AP6623" s="612"/>
      <c r="AY6623" s="623"/>
      <c r="BD6623" s="611"/>
      <c r="BG6623" s="624"/>
      <c r="BH6623" s="625"/>
      <c r="BI6623" s="672"/>
      <c r="BO6623" s="612"/>
      <c r="BY6623" s="669"/>
      <c r="CA6623" s="669"/>
    </row>
    <row r="6624" spans="3:79" s="610" customFormat="1">
      <c r="C6624" s="611"/>
      <c r="D6624" s="612"/>
      <c r="E6624" s="613"/>
      <c r="F6624" s="614"/>
      <c r="J6624" s="612"/>
      <c r="N6624" s="668"/>
      <c r="P6624" s="618"/>
      <c r="Q6624" s="618"/>
      <c r="R6624" s="618"/>
      <c r="S6624" s="618"/>
      <c r="T6624" s="618"/>
      <c r="U6624" s="618"/>
      <c r="V6624" s="618"/>
      <c r="W6624" s="618"/>
      <c r="X6624" s="618"/>
      <c r="Y6624" s="618"/>
      <c r="Z6624" s="618"/>
      <c r="AC6624" s="619"/>
      <c r="AD6624" s="620"/>
      <c r="AJ6624" s="668"/>
      <c r="AO6624" s="612"/>
      <c r="AP6624" s="612"/>
      <c r="AY6624" s="623"/>
      <c r="BD6624" s="611"/>
      <c r="BG6624" s="624"/>
      <c r="BH6624" s="625"/>
      <c r="BI6624" s="672"/>
      <c r="BO6624" s="612"/>
      <c r="BY6624" s="669"/>
      <c r="CA6624" s="669"/>
    </row>
    <row r="6625" spans="3:79" s="610" customFormat="1">
      <c r="C6625" s="611"/>
      <c r="D6625" s="612"/>
      <c r="E6625" s="613"/>
      <c r="F6625" s="614"/>
      <c r="J6625" s="612"/>
      <c r="N6625" s="668"/>
      <c r="P6625" s="618"/>
      <c r="Q6625" s="618"/>
      <c r="R6625" s="618"/>
      <c r="S6625" s="618"/>
      <c r="T6625" s="618"/>
      <c r="U6625" s="618"/>
      <c r="V6625" s="618"/>
      <c r="W6625" s="618"/>
      <c r="X6625" s="618"/>
      <c r="Y6625" s="618"/>
      <c r="Z6625" s="618"/>
      <c r="AC6625" s="619"/>
      <c r="AD6625" s="620"/>
      <c r="AJ6625" s="668"/>
      <c r="AO6625" s="612"/>
      <c r="AP6625" s="612"/>
      <c r="AY6625" s="623"/>
      <c r="BD6625" s="611"/>
      <c r="BG6625" s="624"/>
      <c r="BH6625" s="625"/>
      <c r="BI6625" s="672"/>
      <c r="BO6625" s="612"/>
      <c r="BY6625" s="669"/>
      <c r="CA6625" s="669"/>
    </row>
    <row r="6626" spans="3:79" s="610" customFormat="1">
      <c r="C6626" s="611"/>
      <c r="D6626" s="612"/>
      <c r="E6626" s="613"/>
      <c r="F6626" s="614"/>
      <c r="J6626" s="612"/>
      <c r="N6626" s="668"/>
      <c r="P6626" s="618"/>
      <c r="Q6626" s="618"/>
      <c r="R6626" s="618"/>
      <c r="S6626" s="618"/>
      <c r="T6626" s="618"/>
      <c r="U6626" s="618"/>
      <c r="V6626" s="618"/>
      <c r="W6626" s="618"/>
      <c r="X6626" s="618"/>
      <c r="Y6626" s="618"/>
      <c r="Z6626" s="618"/>
      <c r="AC6626" s="619"/>
      <c r="AD6626" s="620"/>
      <c r="AJ6626" s="668"/>
      <c r="AO6626" s="612"/>
      <c r="AP6626" s="612"/>
      <c r="AY6626" s="623"/>
      <c r="BD6626" s="611"/>
      <c r="BG6626" s="624"/>
      <c r="BH6626" s="625"/>
      <c r="BI6626" s="672"/>
      <c r="BO6626" s="612"/>
      <c r="BY6626" s="669"/>
      <c r="CA6626" s="669"/>
    </row>
    <row r="6627" spans="3:79" s="610" customFormat="1">
      <c r="C6627" s="611"/>
      <c r="D6627" s="612"/>
      <c r="E6627" s="613"/>
      <c r="F6627" s="614"/>
      <c r="J6627" s="612"/>
      <c r="N6627" s="668"/>
      <c r="P6627" s="618"/>
      <c r="Q6627" s="618"/>
      <c r="R6627" s="618"/>
      <c r="S6627" s="618"/>
      <c r="T6627" s="618"/>
      <c r="U6627" s="618"/>
      <c r="V6627" s="618"/>
      <c r="W6627" s="618"/>
      <c r="X6627" s="618"/>
      <c r="Y6627" s="618"/>
      <c r="Z6627" s="618"/>
      <c r="AC6627" s="619"/>
      <c r="AD6627" s="620"/>
      <c r="AJ6627" s="668"/>
      <c r="AO6627" s="612"/>
      <c r="AP6627" s="612"/>
      <c r="AY6627" s="623"/>
      <c r="BD6627" s="611"/>
      <c r="BG6627" s="624"/>
      <c r="BH6627" s="625"/>
      <c r="BI6627" s="672"/>
      <c r="BO6627" s="612"/>
      <c r="BY6627" s="669"/>
      <c r="CA6627" s="669"/>
    </row>
    <row r="6628" spans="3:79" s="610" customFormat="1">
      <c r="C6628" s="611"/>
      <c r="D6628" s="612"/>
      <c r="E6628" s="613"/>
      <c r="F6628" s="614"/>
      <c r="J6628" s="612"/>
      <c r="N6628" s="668"/>
      <c r="P6628" s="618"/>
      <c r="Q6628" s="618"/>
      <c r="R6628" s="618"/>
      <c r="S6628" s="618"/>
      <c r="T6628" s="618"/>
      <c r="U6628" s="618"/>
      <c r="V6628" s="618"/>
      <c r="W6628" s="618"/>
      <c r="X6628" s="618"/>
      <c r="Y6628" s="618"/>
      <c r="Z6628" s="618"/>
      <c r="AC6628" s="619"/>
      <c r="AD6628" s="620"/>
      <c r="AJ6628" s="668"/>
      <c r="AO6628" s="612"/>
      <c r="AP6628" s="612"/>
      <c r="AY6628" s="623"/>
      <c r="BD6628" s="611"/>
      <c r="BG6628" s="624"/>
      <c r="BH6628" s="625"/>
      <c r="BI6628" s="672"/>
      <c r="BO6628" s="612"/>
      <c r="BY6628" s="669"/>
      <c r="CA6628" s="669"/>
    </row>
    <row r="6629" spans="3:79" s="610" customFormat="1">
      <c r="C6629" s="611"/>
      <c r="D6629" s="612"/>
      <c r="E6629" s="613"/>
      <c r="F6629" s="614"/>
      <c r="J6629" s="612"/>
      <c r="N6629" s="668"/>
      <c r="P6629" s="618"/>
      <c r="Q6629" s="618"/>
      <c r="R6629" s="618"/>
      <c r="S6629" s="618"/>
      <c r="T6629" s="618"/>
      <c r="U6629" s="618"/>
      <c r="V6629" s="618"/>
      <c r="W6629" s="618"/>
      <c r="X6629" s="618"/>
      <c r="Y6629" s="618"/>
      <c r="Z6629" s="618"/>
      <c r="AC6629" s="619"/>
      <c r="AD6629" s="620"/>
      <c r="AJ6629" s="668"/>
      <c r="AO6629" s="612"/>
      <c r="AP6629" s="612"/>
      <c r="AY6629" s="623"/>
      <c r="BD6629" s="611"/>
      <c r="BG6629" s="624"/>
      <c r="BH6629" s="625"/>
      <c r="BI6629" s="672"/>
      <c r="BO6629" s="612"/>
      <c r="BY6629" s="669"/>
      <c r="CA6629" s="669"/>
    </row>
    <row r="6630" spans="3:79" s="610" customFormat="1">
      <c r="C6630" s="611"/>
      <c r="D6630" s="612"/>
      <c r="E6630" s="613"/>
      <c r="F6630" s="614"/>
      <c r="J6630" s="612"/>
      <c r="N6630" s="668"/>
      <c r="P6630" s="618"/>
      <c r="Q6630" s="618"/>
      <c r="R6630" s="618"/>
      <c r="S6630" s="618"/>
      <c r="T6630" s="618"/>
      <c r="U6630" s="618"/>
      <c r="V6630" s="618"/>
      <c r="W6630" s="618"/>
      <c r="X6630" s="618"/>
      <c r="Y6630" s="618"/>
      <c r="Z6630" s="618"/>
      <c r="AC6630" s="619"/>
      <c r="AD6630" s="620"/>
      <c r="AJ6630" s="668"/>
      <c r="AO6630" s="612"/>
      <c r="AP6630" s="612"/>
      <c r="AY6630" s="623"/>
      <c r="BD6630" s="611"/>
      <c r="BG6630" s="624"/>
      <c r="BH6630" s="625"/>
      <c r="BI6630" s="672"/>
      <c r="BO6630" s="612"/>
      <c r="BY6630" s="669"/>
      <c r="CA6630" s="669"/>
    </row>
    <row r="6631" spans="3:79" s="610" customFormat="1">
      <c r="C6631" s="611"/>
      <c r="D6631" s="612"/>
      <c r="E6631" s="613"/>
      <c r="F6631" s="614"/>
      <c r="J6631" s="612"/>
      <c r="N6631" s="668"/>
      <c r="P6631" s="618"/>
      <c r="Q6631" s="618"/>
      <c r="R6631" s="618"/>
      <c r="S6631" s="618"/>
      <c r="T6631" s="618"/>
      <c r="U6631" s="618"/>
      <c r="V6631" s="618"/>
      <c r="W6631" s="618"/>
      <c r="X6631" s="618"/>
      <c r="Y6631" s="618"/>
      <c r="Z6631" s="618"/>
      <c r="AC6631" s="619"/>
      <c r="AD6631" s="620"/>
      <c r="AJ6631" s="668"/>
      <c r="AO6631" s="612"/>
      <c r="AP6631" s="612"/>
      <c r="AY6631" s="623"/>
      <c r="BD6631" s="611"/>
      <c r="BG6631" s="624"/>
      <c r="BH6631" s="625"/>
      <c r="BI6631" s="672"/>
      <c r="BO6631" s="612"/>
      <c r="BY6631" s="669"/>
      <c r="CA6631" s="669"/>
    </row>
    <row r="6632" spans="3:79" s="610" customFormat="1">
      <c r="C6632" s="611"/>
      <c r="D6632" s="612"/>
      <c r="E6632" s="613"/>
      <c r="F6632" s="614"/>
      <c r="J6632" s="612"/>
      <c r="N6632" s="668"/>
      <c r="P6632" s="618"/>
      <c r="Q6632" s="618"/>
      <c r="R6632" s="618"/>
      <c r="S6632" s="618"/>
      <c r="T6632" s="618"/>
      <c r="U6632" s="618"/>
      <c r="V6632" s="618"/>
      <c r="W6632" s="618"/>
      <c r="X6632" s="618"/>
      <c r="Y6632" s="618"/>
      <c r="Z6632" s="618"/>
      <c r="AC6632" s="619"/>
      <c r="AD6632" s="620"/>
      <c r="AJ6632" s="668"/>
      <c r="AO6632" s="612"/>
      <c r="AP6632" s="612"/>
      <c r="AY6632" s="623"/>
      <c r="BD6632" s="611"/>
      <c r="BG6632" s="624"/>
      <c r="BH6632" s="625"/>
      <c r="BI6632" s="672"/>
      <c r="BO6632" s="612"/>
      <c r="BY6632" s="669"/>
      <c r="CA6632" s="669"/>
    </row>
    <row r="6633" spans="3:79" s="610" customFormat="1">
      <c r="C6633" s="611"/>
      <c r="D6633" s="612"/>
      <c r="E6633" s="613"/>
      <c r="F6633" s="614"/>
      <c r="J6633" s="612"/>
      <c r="N6633" s="668"/>
      <c r="P6633" s="618"/>
      <c r="Q6633" s="618"/>
      <c r="R6633" s="618"/>
      <c r="S6633" s="618"/>
      <c r="T6633" s="618"/>
      <c r="U6633" s="618"/>
      <c r="V6633" s="618"/>
      <c r="W6633" s="618"/>
      <c r="X6633" s="618"/>
      <c r="Y6633" s="618"/>
      <c r="Z6633" s="618"/>
      <c r="AC6633" s="619"/>
      <c r="AD6633" s="620"/>
      <c r="AJ6633" s="668"/>
      <c r="AO6633" s="612"/>
      <c r="AP6633" s="612"/>
      <c r="AY6633" s="623"/>
      <c r="BD6633" s="611"/>
      <c r="BG6633" s="624"/>
      <c r="BH6633" s="625"/>
      <c r="BI6633" s="672"/>
      <c r="BO6633" s="612"/>
      <c r="BY6633" s="669"/>
      <c r="CA6633" s="669"/>
    </row>
    <row r="6634" spans="3:79" s="610" customFormat="1">
      <c r="C6634" s="611"/>
      <c r="D6634" s="612"/>
      <c r="E6634" s="613"/>
      <c r="F6634" s="614"/>
      <c r="J6634" s="612"/>
      <c r="N6634" s="668"/>
      <c r="P6634" s="618"/>
      <c r="Q6634" s="618"/>
      <c r="R6634" s="618"/>
      <c r="S6634" s="618"/>
      <c r="T6634" s="618"/>
      <c r="U6634" s="618"/>
      <c r="V6634" s="618"/>
      <c r="W6634" s="618"/>
      <c r="X6634" s="618"/>
      <c r="Y6634" s="618"/>
      <c r="Z6634" s="618"/>
      <c r="AC6634" s="619"/>
      <c r="AD6634" s="620"/>
      <c r="AJ6634" s="668"/>
      <c r="AO6634" s="612"/>
      <c r="AP6634" s="612"/>
      <c r="AY6634" s="623"/>
      <c r="BD6634" s="611"/>
      <c r="BG6634" s="624"/>
      <c r="BH6634" s="625"/>
      <c r="BI6634" s="672"/>
      <c r="BO6634" s="612"/>
      <c r="BY6634" s="669"/>
      <c r="CA6634" s="669"/>
    </row>
    <row r="6635" spans="3:79" s="610" customFormat="1">
      <c r="C6635" s="611"/>
      <c r="D6635" s="612"/>
      <c r="E6635" s="613"/>
      <c r="F6635" s="614"/>
      <c r="J6635" s="612"/>
      <c r="N6635" s="668"/>
      <c r="P6635" s="618"/>
      <c r="Q6635" s="618"/>
      <c r="R6635" s="618"/>
      <c r="S6635" s="618"/>
      <c r="T6635" s="618"/>
      <c r="U6635" s="618"/>
      <c r="V6635" s="618"/>
      <c r="W6635" s="618"/>
      <c r="X6635" s="618"/>
      <c r="Y6635" s="618"/>
      <c r="Z6635" s="618"/>
      <c r="AC6635" s="619"/>
      <c r="AD6635" s="620"/>
      <c r="AJ6635" s="668"/>
      <c r="AO6635" s="612"/>
      <c r="AP6635" s="612"/>
      <c r="AY6635" s="623"/>
      <c r="BD6635" s="611"/>
      <c r="BG6635" s="624"/>
      <c r="BH6635" s="625"/>
      <c r="BI6635" s="672"/>
      <c r="BO6635" s="612"/>
      <c r="BY6635" s="669"/>
      <c r="CA6635" s="669"/>
    </row>
    <row r="6636" spans="3:79" s="610" customFormat="1">
      <c r="C6636" s="611"/>
      <c r="D6636" s="612"/>
      <c r="E6636" s="613"/>
      <c r="F6636" s="614"/>
      <c r="J6636" s="612"/>
      <c r="N6636" s="668"/>
      <c r="P6636" s="618"/>
      <c r="Q6636" s="618"/>
      <c r="R6636" s="618"/>
      <c r="S6636" s="618"/>
      <c r="T6636" s="618"/>
      <c r="U6636" s="618"/>
      <c r="V6636" s="618"/>
      <c r="W6636" s="618"/>
      <c r="X6636" s="618"/>
      <c r="Y6636" s="618"/>
      <c r="Z6636" s="618"/>
      <c r="AC6636" s="619"/>
      <c r="AD6636" s="620"/>
      <c r="AJ6636" s="668"/>
      <c r="AO6636" s="612"/>
      <c r="AP6636" s="612"/>
      <c r="AY6636" s="623"/>
      <c r="BD6636" s="611"/>
      <c r="BG6636" s="624"/>
      <c r="BH6636" s="625"/>
      <c r="BI6636" s="672"/>
      <c r="BO6636" s="612"/>
      <c r="BY6636" s="669"/>
      <c r="CA6636" s="669"/>
    </row>
    <row r="6637" spans="3:79" s="610" customFormat="1">
      <c r="C6637" s="611"/>
      <c r="D6637" s="612"/>
      <c r="E6637" s="613"/>
      <c r="F6637" s="614"/>
      <c r="J6637" s="612"/>
      <c r="N6637" s="668"/>
      <c r="P6637" s="618"/>
      <c r="Q6637" s="618"/>
      <c r="R6637" s="618"/>
      <c r="S6637" s="618"/>
      <c r="T6637" s="618"/>
      <c r="U6637" s="618"/>
      <c r="V6637" s="618"/>
      <c r="W6637" s="618"/>
      <c r="X6637" s="618"/>
      <c r="Y6637" s="618"/>
      <c r="Z6637" s="618"/>
      <c r="AC6637" s="619"/>
      <c r="AD6637" s="620"/>
      <c r="AJ6637" s="668"/>
      <c r="AO6637" s="612"/>
      <c r="AP6637" s="612"/>
      <c r="AY6637" s="623"/>
      <c r="BD6637" s="611"/>
      <c r="BG6637" s="624"/>
      <c r="BH6637" s="625"/>
      <c r="BI6637" s="672"/>
      <c r="BO6637" s="612"/>
      <c r="BY6637" s="669"/>
      <c r="CA6637" s="669"/>
    </row>
    <row r="6638" spans="3:79" s="610" customFormat="1">
      <c r="C6638" s="611"/>
      <c r="D6638" s="612"/>
      <c r="E6638" s="613"/>
      <c r="F6638" s="614"/>
      <c r="J6638" s="612"/>
      <c r="N6638" s="668"/>
      <c r="P6638" s="618"/>
      <c r="Q6638" s="618"/>
      <c r="R6638" s="618"/>
      <c r="S6638" s="618"/>
      <c r="T6638" s="618"/>
      <c r="U6638" s="618"/>
      <c r="V6638" s="618"/>
      <c r="W6638" s="618"/>
      <c r="X6638" s="618"/>
      <c r="Y6638" s="618"/>
      <c r="Z6638" s="618"/>
      <c r="AC6638" s="619"/>
      <c r="AD6638" s="620"/>
      <c r="AJ6638" s="668"/>
      <c r="AO6638" s="612"/>
      <c r="AP6638" s="612"/>
      <c r="AY6638" s="623"/>
      <c r="BD6638" s="611"/>
      <c r="BG6638" s="624"/>
      <c r="BH6638" s="625"/>
      <c r="BI6638" s="672"/>
      <c r="BO6638" s="612"/>
      <c r="BY6638" s="669"/>
      <c r="CA6638" s="669"/>
    </row>
    <row r="6639" spans="3:79" s="610" customFormat="1">
      <c r="C6639" s="611"/>
      <c r="D6639" s="612"/>
      <c r="E6639" s="613"/>
      <c r="F6639" s="614"/>
      <c r="J6639" s="612"/>
      <c r="N6639" s="668"/>
      <c r="P6639" s="618"/>
      <c r="Q6639" s="618"/>
      <c r="R6639" s="618"/>
      <c r="S6639" s="618"/>
      <c r="T6639" s="618"/>
      <c r="U6639" s="618"/>
      <c r="V6639" s="618"/>
      <c r="W6639" s="618"/>
      <c r="X6639" s="618"/>
      <c r="Y6639" s="618"/>
      <c r="Z6639" s="618"/>
      <c r="AC6639" s="619"/>
      <c r="AD6639" s="620"/>
      <c r="AJ6639" s="668"/>
      <c r="AO6639" s="612"/>
      <c r="AP6639" s="612"/>
      <c r="AY6639" s="623"/>
      <c r="BD6639" s="611"/>
      <c r="BG6639" s="624"/>
      <c r="BH6639" s="625"/>
      <c r="BI6639" s="672"/>
      <c r="BO6639" s="612"/>
      <c r="BY6639" s="669"/>
      <c r="CA6639" s="669"/>
    </row>
    <row r="6640" spans="3:79" s="610" customFormat="1">
      <c r="C6640" s="611"/>
      <c r="D6640" s="612"/>
      <c r="E6640" s="613"/>
      <c r="F6640" s="614"/>
      <c r="J6640" s="612"/>
      <c r="N6640" s="668"/>
      <c r="P6640" s="618"/>
      <c r="Q6640" s="618"/>
      <c r="R6640" s="618"/>
      <c r="S6640" s="618"/>
      <c r="T6640" s="618"/>
      <c r="U6640" s="618"/>
      <c r="V6640" s="618"/>
      <c r="W6640" s="618"/>
      <c r="X6640" s="618"/>
      <c r="Y6640" s="618"/>
      <c r="Z6640" s="618"/>
      <c r="AC6640" s="619"/>
      <c r="AD6640" s="620"/>
      <c r="AJ6640" s="668"/>
      <c r="AO6640" s="612"/>
      <c r="AP6640" s="612"/>
      <c r="AY6640" s="623"/>
      <c r="BD6640" s="611"/>
      <c r="BG6640" s="624"/>
      <c r="BH6640" s="625"/>
      <c r="BI6640" s="672"/>
      <c r="BO6640" s="612"/>
      <c r="BY6640" s="669"/>
      <c r="CA6640" s="669"/>
    </row>
    <row r="6641" spans="3:79" s="610" customFormat="1">
      <c r="C6641" s="611"/>
      <c r="D6641" s="612"/>
      <c r="E6641" s="613"/>
      <c r="F6641" s="614"/>
      <c r="J6641" s="612"/>
      <c r="N6641" s="668"/>
      <c r="P6641" s="618"/>
      <c r="Q6641" s="618"/>
      <c r="R6641" s="618"/>
      <c r="S6641" s="618"/>
      <c r="T6641" s="618"/>
      <c r="U6641" s="618"/>
      <c r="V6641" s="618"/>
      <c r="W6641" s="618"/>
      <c r="X6641" s="618"/>
      <c r="Y6641" s="618"/>
      <c r="Z6641" s="618"/>
      <c r="AC6641" s="619"/>
      <c r="AD6641" s="620"/>
      <c r="AJ6641" s="668"/>
      <c r="AO6641" s="612"/>
      <c r="AP6641" s="612"/>
      <c r="AY6641" s="623"/>
      <c r="BD6641" s="611"/>
      <c r="BG6641" s="624"/>
      <c r="BH6641" s="625"/>
      <c r="BI6641" s="672"/>
      <c r="BO6641" s="612"/>
      <c r="BY6641" s="669"/>
      <c r="CA6641" s="669"/>
    </row>
    <row r="6642" spans="3:79" s="610" customFormat="1">
      <c r="C6642" s="611"/>
      <c r="D6642" s="612"/>
      <c r="E6642" s="613"/>
      <c r="F6642" s="614"/>
      <c r="J6642" s="612"/>
      <c r="N6642" s="668"/>
      <c r="P6642" s="618"/>
      <c r="Q6642" s="618"/>
      <c r="R6642" s="618"/>
      <c r="S6642" s="618"/>
      <c r="T6642" s="618"/>
      <c r="U6642" s="618"/>
      <c r="V6642" s="618"/>
      <c r="W6642" s="618"/>
      <c r="X6642" s="618"/>
      <c r="Y6642" s="618"/>
      <c r="Z6642" s="618"/>
      <c r="AC6642" s="619"/>
      <c r="AD6642" s="620"/>
      <c r="AJ6642" s="668"/>
      <c r="AO6642" s="612"/>
      <c r="AP6642" s="612"/>
      <c r="AY6642" s="623"/>
      <c r="BD6642" s="611"/>
      <c r="BG6642" s="624"/>
      <c r="BH6642" s="625"/>
      <c r="BI6642" s="672"/>
      <c r="BO6642" s="612"/>
      <c r="BY6642" s="669"/>
      <c r="CA6642" s="669"/>
    </row>
    <row r="6643" spans="3:79" s="610" customFormat="1">
      <c r="C6643" s="611"/>
      <c r="D6643" s="612"/>
      <c r="E6643" s="613"/>
      <c r="F6643" s="614"/>
      <c r="J6643" s="612"/>
      <c r="N6643" s="668"/>
      <c r="P6643" s="618"/>
      <c r="Q6643" s="618"/>
      <c r="R6643" s="618"/>
      <c r="S6643" s="618"/>
      <c r="T6643" s="618"/>
      <c r="U6643" s="618"/>
      <c r="V6643" s="618"/>
      <c r="W6643" s="618"/>
      <c r="X6643" s="618"/>
      <c r="Y6643" s="618"/>
      <c r="Z6643" s="618"/>
      <c r="AC6643" s="619"/>
      <c r="AD6643" s="620"/>
      <c r="AJ6643" s="668"/>
      <c r="AO6643" s="612"/>
      <c r="AP6643" s="612"/>
      <c r="AY6643" s="623"/>
      <c r="BD6643" s="611"/>
      <c r="BG6643" s="624"/>
      <c r="BH6643" s="625"/>
      <c r="BI6643" s="672"/>
      <c r="BO6643" s="612"/>
      <c r="BY6643" s="669"/>
      <c r="CA6643" s="669"/>
    </row>
    <row r="6644" spans="3:79" s="610" customFormat="1">
      <c r="C6644" s="611"/>
      <c r="D6644" s="612"/>
      <c r="E6644" s="613"/>
      <c r="F6644" s="614"/>
      <c r="J6644" s="612"/>
      <c r="N6644" s="668"/>
      <c r="P6644" s="618"/>
      <c r="Q6644" s="618"/>
      <c r="R6644" s="618"/>
      <c r="S6644" s="618"/>
      <c r="T6644" s="618"/>
      <c r="U6644" s="618"/>
      <c r="V6644" s="618"/>
      <c r="W6644" s="618"/>
      <c r="X6644" s="618"/>
      <c r="Y6644" s="618"/>
      <c r="Z6644" s="618"/>
      <c r="AC6644" s="619"/>
      <c r="AD6644" s="620"/>
      <c r="AJ6644" s="668"/>
      <c r="AO6644" s="612"/>
      <c r="AP6644" s="612"/>
      <c r="AY6644" s="623"/>
      <c r="BD6644" s="611"/>
      <c r="BG6644" s="624"/>
      <c r="BH6644" s="625"/>
      <c r="BI6644" s="672"/>
      <c r="BO6644" s="612"/>
      <c r="BY6644" s="669"/>
      <c r="CA6644" s="669"/>
    </row>
    <row r="6645" spans="3:79" s="610" customFormat="1">
      <c r="C6645" s="611"/>
      <c r="D6645" s="612"/>
      <c r="E6645" s="613"/>
      <c r="F6645" s="614"/>
      <c r="J6645" s="612"/>
      <c r="N6645" s="668"/>
      <c r="P6645" s="618"/>
      <c r="Q6645" s="618"/>
      <c r="R6645" s="618"/>
      <c r="S6645" s="618"/>
      <c r="T6645" s="618"/>
      <c r="U6645" s="618"/>
      <c r="V6645" s="618"/>
      <c r="W6645" s="618"/>
      <c r="X6645" s="618"/>
      <c r="Y6645" s="618"/>
      <c r="Z6645" s="618"/>
      <c r="AC6645" s="619"/>
      <c r="AD6645" s="620"/>
      <c r="AJ6645" s="668"/>
      <c r="AO6645" s="612"/>
      <c r="AP6645" s="612"/>
      <c r="AY6645" s="623"/>
      <c r="BD6645" s="611"/>
      <c r="BG6645" s="624"/>
      <c r="BH6645" s="625"/>
      <c r="BI6645" s="672"/>
      <c r="BO6645" s="612"/>
      <c r="BY6645" s="669"/>
      <c r="CA6645" s="669"/>
    </row>
    <row r="6646" spans="3:79" s="610" customFormat="1">
      <c r="C6646" s="611"/>
      <c r="D6646" s="612"/>
      <c r="E6646" s="613"/>
      <c r="F6646" s="614"/>
      <c r="J6646" s="612"/>
      <c r="N6646" s="668"/>
      <c r="P6646" s="618"/>
      <c r="Q6646" s="618"/>
      <c r="R6646" s="618"/>
      <c r="S6646" s="618"/>
      <c r="T6646" s="618"/>
      <c r="U6646" s="618"/>
      <c r="V6646" s="618"/>
      <c r="W6646" s="618"/>
      <c r="X6646" s="618"/>
      <c r="Y6646" s="618"/>
      <c r="Z6646" s="618"/>
      <c r="AC6646" s="619"/>
      <c r="AD6646" s="620"/>
      <c r="AJ6646" s="668"/>
      <c r="AO6646" s="612"/>
      <c r="AP6646" s="612"/>
      <c r="AY6646" s="623"/>
      <c r="BD6646" s="611"/>
      <c r="BG6646" s="624"/>
      <c r="BH6646" s="625"/>
      <c r="BI6646" s="672"/>
      <c r="BO6646" s="612"/>
      <c r="BY6646" s="669"/>
      <c r="CA6646" s="669"/>
    </row>
    <row r="6647" spans="3:79" s="610" customFormat="1">
      <c r="C6647" s="611"/>
      <c r="D6647" s="612"/>
      <c r="E6647" s="613"/>
      <c r="F6647" s="614"/>
      <c r="J6647" s="612"/>
      <c r="N6647" s="668"/>
      <c r="P6647" s="618"/>
      <c r="Q6647" s="618"/>
      <c r="R6647" s="618"/>
      <c r="S6647" s="618"/>
      <c r="T6647" s="618"/>
      <c r="U6647" s="618"/>
      <c r="V6647" s="618"/>
      <c r="W6647" s="618"/>
      <c r="X6647" s="618"/>
      <c r="Y6647" s="618"/>
      <c r="Z6647" s="618"/>
      <c r="AC6647" s="619"/>
      <c r="AD6647" s="620"/>
      <c r="AJ6647" s="668"/>
      <c r="AO6647" s="612"/>
      <c r="AP6647" s="612"/>
      <c r="AY6647" s="623"/>
      <c r="BD6647" s="611"/>
      <c r="BG6647" s="624"/>
      <c r="BH6647" s="625"/>
      <c r="BI6647" s="672"/>
      <c r="BO6647" s="612"/>
      <c r="BY6647" s="669"/>
      <c r="CA6647" s="669"/>
    </row>
    <row r="6648" spans="3:79" s="610" customFormat="1">
      <c r="C6648" s="611"/>
      <c r="D6648" s="612"/>
      <c r="E6648" s="613"/>
      <c r="F6648" s="614"/>
      <c r="J6648" s="612"/>
      <c r="N6648" s="668"/>
      <c r="P6648" s="618"/>
      <c r="Q6648" s="618"/>
      <c r="R6648" s="618"/>
      <c r="S6648" s="618"/>
      <c r="T6648" s="618"/>
      <c r="U6648" s="618"/>
      <c r="V6648" s="618"/>
      <c r="W6648" s="618"/>
      <c r="X6648" s="618"/>
      <c r="Y6648" s="618"/>
      <c r="Z6648" s="618"/>
      <c r="AC6648" s="619"/>
      <c r="AD6648" s="620"/>
      <c r="AJ6648" s="668"/>
      <c r="AO6648" s="612"/>
      <c r="AP6648" s="612"/>
      <c r="AY6648" s="623"/>
      <c r="BD6648" s="611"/>
      <c r="BG6648" s="624"/>
      <c r="BH6648" s="625"/>
      <c r="BI6648" s="672"/>
      <c r="BO6648" s="612"/>
      <c r="BY6648" s="669"/>
      <c r="CA6648" s="669"/>
    </row>
    <row r="6649" spans="3:79" s="610" customFormat="1">
      <c r="C6649" s="611"/>
      <c r="D6649" s="612"/>
      <c r="E6649" s="613"/>
      <c r="F6649" s="614"/>
      <c r="J6649" s="612"/>
      <c r="N6649" s="668"/>
      <c r="P6649" s="618"/>
      <c r="Q6649" s="618"/>
      <c r="R6649" s="618"/>
      <c r="S6649" s="618"/>
      <c r="T6649" s="618"/>
      <c r="U6649" s="618"/>
      <c r="V6649" s="618"/>
      <c r="W6649" s="618"/>
      <c r="X6649" s="618"/>
      <c r="Y6649" s="618"/>
      <c r="Z6649" s="618"/>
      <c r="AC6649" s="619"/>
      <c r="AD6649" s="620"/>
      <c r="AJ6649" s="668"/>
      <c r="AO6649" s="612"/>
      <c r="AP6649" s="612"/>
      <c r="AY6649" s="623"/>
      <c r="BD6649" s="611"/>
      <c r="BG6649" s="624"/>
      <c r="BH6649" s="625"/>
      <c r="BI6649" s="672"/>
      <c r="BO6649" s="612"/>
      <c r="BY6649" s="669"/>
      <c r="CA6649" s="669"/>
    </row>
    <row r="6650" spans="3:79" s="610" customFormat="1">
      <c r="C6650" s="611"/>
      <c r="D6650" s="612"/>
      <c r="E6650" s="613"/>
      <c r="F6650" s="614"/>
      <c r="J6650" s="612"/>
      <c r="N6650" s="668"/>
      <c r="P6650" s="618"/>
      <c r="Q6650" s="618"/>
      <c r="R6650" s="618"/>
      <c r="S6650" s="618"/>
      <c r="T6650" s="618"/>
      <c r="U6650" s="618"/>
      <c r="V6650" s="618"/>
      <c r="W6650" s="618"/>
      <c r="X6650" s="618"/>
      <c r="Y6650" s="618"/>
      <c r="Z6650" s="618"/>
      <c r="AC6650" s="619"/>
      <c r="AD6650" s="620"/>
      <c r="AJ6650" s="668"/>
      <c r="AO6650" s="612"/>
      <c r="AP6650" s="612"/>
      <c r="AY6650" s="623"/>
      <c r="BD6650" s="611"/>
      <c r="BG6650" s="624"/>
      <c r="BH6650" s="625"/>
      <c r="BI6650" s="672"/>
      <c r="BO6650" s="612"/>
      <c r="BY6650" s="669"/>
      <c r="CA6650" s="669"/>
    </row>
    <row r="6651" spans="3:79" s="610" customFormat="1">
      <c r="C6651" s="611"/>
      <c r="D6651" s="612"/>
      <c r="E6651" s="613"/>
      <c r="F6651" s="614"/>
      <c r="J6651" s="612"/>
      <c r="N6651" s="668"/>
      <c r="P6651" s="618"/>
      <c r="Q6651" s="618"/>
      <c r="R6651" s="618"/>
      <c r="S6651" s="618"/>
      <c r="T6651" s="618"/>
      <c r="U6651" s="618"/>
      <c r="V6651" s="618"/>
      <c r="W6651" s="618"/>
      <c r="X6651" s="618"/>
      <c r="Y6651" s="618"/>
      <c r="Z6651" s="618"/>
      <c r="AC6651" s="619"/>
      <c r="AD6651" s="620"/>
      <c r="AJ6651" s="668"/>
      <c r="AO6651" s="612"/>
      <c r="AP6651" s="612"/>
      <c r="AY6651" s="623"/>
      <c r="BD6651" s="611"/>
      <c r="BG6651" s="624"/>
      <c r="BH6651" s="625"/>
      <c r="BI6651" s="672"/>
      <c r="BO6651" s="612"/>
      <c r="BY6651" s="669"/>
      <c r="CA6651" s="669"/>
    </row>
    <row r="6652" spans="3:79" s="610" customFormat="1">
      <c r="C6652" s="611"/>
      <c r="D6652" s="612"/>
      <c r="E6652" s="613"/>
      <c r="F6652" s="614"/>
      <c r="J6652" s="612"/>
      <c r="N6652" s="668"/>
      <c r="P6652" s="618"/>
      <c r="Q6652" s="618"/>
      <c r="R6652" s="618"/>
      <c r="S6652" s="618"/>
      <c r="T6652" s="618"/>
      <c r="U6652" s="618"/>
      <c r="V6652" s="618"/>
      <c r="W6652" s="618"/>
      <c r="X6652" s="618"/>
      <c r="Y6652" s="618"/>
      <c r="Z6652" s="618"/>
      <c r="AC6652" s="619"/>
      <c r="AD6652" s="620"/>
      <c r="AJ6652" s="668"/>
      <c r="AO6652" s="612"/>
      <c r="AP6652" s="612"/>
      <c r="AY6652" s="623"/>
      <c r="BD6652" s="611"/>
      <c r="BG6652" s="624"/>
      <c r="BH6652" s="625"/>
      <c r="BI6652" s="672"/>
      <c r="BO6652" s="612"/>
      <c r="BY6652" s="669"/>
      <c r="CA6652" s="669"/>
    </row>
    <row r="6653" spans="3:79" s="610" customFormat="1">
      <c r="C6653" s="611"/>
      <c r="D6653" s="612"/>
      <c r="E6653" s="613"/>
      <c r="F6653" s="614"/>
      <c r="J6653" s="612"/>
      <c r="N6653" s="668"/>
      <c r="P6653" s="618"/>
      <c r="Q6653" s="618"/>
      <c r="R6653" s="618"/>
      <c r="S6653" s="618"/>
      <c r="T6653" s="618"/>
      <c r="U6653" s="618"/>
      <c r="V6653" s="618"/>
      <c r="W6653" s="618"/>
      <c r="X6653" s="618"/>
      <c r="Y6653" s="618"/>
      <c r="Z6653" s="618"/>
      <c r="AC6653" s="619"/>
      <c r="AD6653" s="620"/>
      <c r="AJ6653" s="668"/>
      <c r="AO6653" s="612"/>
      <c r="AP6653" s="612"/>
      <c r="AY6653" s="623"/>
      <c r="BD6653" s="611"/>
      <c r="BG6653" s="624"/>
      <c r="BH6653" s="625"/>
      <c r="BI6653" s="672"/>
      <c r="BO6653" s="612"/>
      <c r="BY6653" s="669"/>
      <c r="CA6653" s="669"/>
    </row>
    <row r="6654" spans="3:79" s="610" customFormat="1">
      <c r="C6654" s="611"/>
      <c r="D6654" s="612"/>
      <c r="E6654" s="613"/>
      <c r="F6654" s="614"/>
      <c r="J6654" s="612"/>
      <c r="N6654" s="668"/>
      <c r="P6654" s="618"/>
      <c r="Q6654" s="618"/>
      <c r="R6654" s="618"/>
      <c r="S6654" s="618"/>
      <c r="T6654" s="618"/>
      <c r="U6654" s="618"/>
      <c r="V6654" s="618"/>
      <c r="W6654" s="618"/>
      <c r="X6654" s="618"/>
      <c r="Y6654" s="618"/>
      <c r="Z6654" s="618"/>
      <c r="AC6654" s="619"/>
      <c r="AD6654" s="620"/>
      <c r="AJ6654" s="668"/>
      <c r="AO6654" s="612"/>
      <c r="AP6654" s="612"/>
      <c r="AY6654" s="623"/>
      <c r="BD6654" s="611"/>
      <c r="BG6654" s="624"/>
      <c r="BH6654" s="625"/>
      <c r="BI6654" s="672"/>
      <c r="BO6654" s="612"/>
      <c r="BY6654" s="669"/>
      <c r="CA6654" s="669"/>
    </row>
    <row r="6655" spans="3:79" s="610" customFormat="1">
      <c r="C6655" s="611"/>
      <c r="D6655" s="612"/>
      <c r="E6655" s="613"/>
      <c r="F6655" s="614"/>
      <c r="J6655" s="612"/>
      <c r="N6655" s="668"/>
      <c r="P6655" s="618"/>
      <c r="Q6655" s="618"/>
      <c r="R6655" s="618"/>
      <c r="S6655" s="618"/>
      <c r="T6655" s="618"/>
      <c r="U6655" s="618"/>
      <c r="V6655" s="618"/>
      <c r="W6655" s="618"/>
      <c r="X6655" s="618"/>
      <c r="Y6655" s="618"/>
      <c r="Z6655" s="618"/>
      <c r="AC6655" s="619"/>
      <c r="AD6655" s="620"/>
      <c r="AJ6655" s="668"/>
      <c r="AO6655" s="612"/>
      <c r="AP6655" s="612"/>
      <c r="AY6655" s="623"/>
      <c r="BD6655" s="611"/>
      <c r="BG6655" s="624"/>
      <c r="BH6655" s="625"/>
      <c r="BI6655" s="672"/>
      <c r="BO6655" s="612"/>
      <c r="BY6655" s="669"/>
      <c r="CA6655" s="669"/>
    </row>
    <row r="6656" spans="3:79" s="610" customFormat="1">
      <c r="C6656" s="611"/>
      <c r="D6656" s="612"/>
      <c r="E6656" s="613"/>
      <c r="F6656" s="614"/>
      <c r="J6656" s="612"/>
      <c r="N6656" s="668"/>
      <c r="P6656" s="618"/>
      <c r="Q6656" s="618"/>
      <c r="R6656" s="618"/>
      <c r="S6656" s="618"/>
      <c r="T6656" s="618"/>
      <c r="U6656" s="618"/>
      <c r="V6656" s="618"/>
      <c r="W6656" s="618"/>
      <c r="X6656" s="618"/>
      <c r="Y6656" s="618"/>
      <c r="Z6656" s="618"/>
      <c r="AC6656" s="619"/>
      <c r="AD6656" s="620"/>
      <c r="AJ6656" s="668"/>
      <c r="AO6656" s="612"/>
      <c r="AP6656" s="612"/>
      <c r="AY6656" s="623"/>
      <c r="BD6656" s="611"/>
      <c r="BG6656" s="624"/>
      <c r="BH6656" s="625"/>
      <c r="BI6656" s="672"/>
      <c r="BO6656" s="612"/>
      <c r="BY6656" s="669"/>
      <c r="CA6656" s="669"/>
    </row>
    <row r="6657" spans="3:79" s="610" customFormat="1">
      <c r="C6657" s="611"/>
      <c r="D6657" s="612"/>
      <c r="E6657" s="613"/>
      <c r="F6657" s="614"/>
      <c r="J6657" s="612"/>
      <c r="N6657" s="668"/>
      <c r="P6657" s="618"/>
      <c r="Q6657" s="618"/>
      <c r="R6657" s="618"/>
      <c r="S6657" s="618"/>
      <c r="T6657" s="618"/>
      <c r="U6657" s="618"/>
      <c r="V6657" s="618"/>
      <c r="W6657" s="618"/>
      <c r="X6657" s="618"/>
      <c r="Y6657" s="618"/>
      <c r="Z6657" s="618"/>
      <c r="AC6657" s="619"/>
      <c r="AD6657" s="620"/>
      <c r="AJ6657" s="668"/>
      <c r="AO6657" s="612"/>
      <c r="AP6657" s="612"/>
      <c r="AY6657" s="623"/>
      <c r="BD6657" s="611"/>
      <c r="BG6657" s="624"/>
      <c r="BH6657" s="625"/>
      <c r="BI6657" s="672"/>
      <c r="BO6657" s="612"/>
      <c r="BY6657" s="669"/>
      <c r="CA6657" s="669"/>
    </row>
    <row r="6658" spans="3:79" s="610" customFormat="1">
      <c r="C6658" s="611"/>
      <c r="D6658" s="612"/>
      <c r="E6658" s="613"/>
      <c r="F6658" s="614"/>
      <c r="J6658" s="612"/>
      <c r="N6658" s="668"/>
      <c r="P6658" s="618"/>
      <c r="Q6658" s="618"/>
      <c r="R6658" s="618"/>
      <c r="S6658" s="618"/>
      <c r="T6658" s="618"/>
      <c r="U6658" s="618"/>
      <c r="V6658" s="618"/>
      <c r="W6658" s="618"/>
      <c r="X6658" s="618"/>
      <c r="Y6658" s="618"/>
      <c r="Z6658" s="618"/>
      <c r="AC6658" s="619"/>
      <c r="AD6658" s="620"/>
      <c r="AJ6658" s="668"/>
      <c r="AO6658" s="612"/>
      <c r="AP6658" s="612"/>
      <c r="AY6658" s="623"/>
      <c r="BD6658" s="611"/>
      <c r="BG6658" s="624"/>
      <c r="BH6658" s="625"/>
      <c r="BI6658" s="672"/>
      <c r="BO6658" s="612"/>
      <c r="BY6658" s="669"/>
      <c r="CA6658" s="669"/>
    </row>
    <row r="6659" spans="3:79" s="610" customFormat="1">
      <c r="C6659" s="611"/>
      <c r="D6659" s="612"/>
      <c r="E6659" s="613"/>
      <c r="F6659" s="614"/>
      <c r="J6659" s="612"/>
      <c r="N6659" s="668"/>
      <c r="P6659" s="618"/>
      <c r="Q6659" s="618"/>
      <c r="R6659" s="618"/>
      <c r="S6659" s="618"/>
      <c r="T6659" s="618"/>
      <c r="U6659" s="618"/>
      <c r="V6659" s="618"/>
      <c r="W6659" s="618"/>
      <c r="X6659" s="618"/>
      <c r="Y6659" s="618"/>
      <c r="Z6659" s="618"/>
      <c r="AC6659" s="619"/>
      <c r="AD6659" s="620"/>
      <c r="AJ6659" s="668"/>
      <c r="AO6659" s="612"/>
      <c r="AP6659" s="612"/>
      <c r="AY6659" s="623"/>
      <c r="BD6659" s="611"/>
      <c r="BG6659" s="624"/>
      <c r="BH6659" s="625"/>
      <c r="BI6659" s="672"/>
      <c r="BO6659" s="612"/>
      <c r="BY6659" s="669"/>
      <c r="CA6659" s="669"/>
    </row>
    <row r="6660" spans="3:79" s="610" customFormat="1">
      <c r="C6660" s="611"/>
      <c r="D6660" s="612"/>
      <c r="E6660" s="613"/>
      <c r="F6660" s="614"/>
      <c r="J6660" s="612"/>
      <c r="N6660" s="668"/>
      <c r="P6660" s="618"/>
      <c r="Q6660" s="618"/>
      <c r="R6660" s="618"/>
      <c r="S6660" s="618"/>
      <c r="T6660" s="618"/>
      <c r="U6660" s="618"/>
      <c r="V6660" s="618"/>
      <c r="W6660" s="618"/>
      <c r="X6660" s="618"/>
      <c r="Y6660" s="618"/>
      <c r="Z6660" s="618"/>
      <c r="AC6660" s="619"/>
      <c r="AD6660" s="620"/>
      <c r="AJ6660" s="668"/>
      <c r="AO6660" s="612"/>
      <c r="AP6660" s="612"/>
      <c r="AY6660" s="623"/>
      <c r="BD6660" s="611"/>
      <c r="BG6660" s="624"/>
      <c r="BH6660" s="625"/>
      <c r="BI6660" s="672"/>
      <c r="BO6660" s="612"/>
      <c r="BY6660" s="669"/>
      <c r="CA6660" s="669"/>
    </row>
    <row r="6661" spans="3:79" s="610" customFormat="1">
      <c r="C6661" s="611"/>
      <c r="D6661" s="612"/>
      <c r="E6661" s="613"/>
      <c r="F6661" s="614"/>
      <c r="J6661" s="612"/>
      <c r="N6661" s="668"/>
      <c r="P6661" s="618"/>
      <c r="Q6661" s="618"/>
      <c r="R6661" s="618"/>
      <c r="S6661" s="618"/>
      <c r="T6661" s="618"/>
      <c r="U6661" s="618"/>
      <c r="V6661" s="618"/>
      <c r="W6661" s="618"/>
      <c r="X6661" s="618"/>
      <c r="Y6661" s="618"/>
      <c r="Z6661" s="618"/>
      <c r="AC6661" s="619"/>
      <c r="AD6661" s="620"/>
      <c r="AJ6661" s="668"/>
      <c r="AO6661" s="612"/>
      <c r="AP6661" s="612"/>
      <c r="AY6661" s="623"/>
      <c r="BD6661" s="611"/>
      <c r="BG6661" s="624"/>
      <c r="BH6661" s="625"/>
      <c r="BI6661" s="672"/>
      <c r="BO6661" s="612"/>
      <c r="BY6661" s="669"/>
      <c r="CA6661" s="669"/>
    </row>
    <row r="6662" spans="3:79" s="610" customFormat="1">
      <c r="C6662" s="611"/>
      <c r="D6662" s="612"/>
      <c r="E6662" s="613"/>
      <c r="F6662" s="614"/>
      <c r="J6662" s="612"/>
      <c r="N6662" s="668"/>
      <c r="P6662" s="618"/>
      <c r="Q6662" s="618"/>
      <c r="R6662" s="618"/>
      <c r="S6662" s="618"/>
      <c r="T6662" s="618"/>
      <c r="U6662" s="618"/>
      <c r="V6662" s="618"/>
      <c r="W6662" s="618"/>
      <c r="X6662" s="618"/>
      <c r="Y6662" s="618"/>
      <c r="Z6662" s="618"/>
      <c r="AC6662" s="619"/>
      <c r="AD6662" s="620"/>
      <c r="AJ6662" s="668"/>
      <c r="AO6662" s="612"/>
      <c r="AP6662" s="612"/>
      <c r="AY6662" s="623"/>
      <c r="BD6662" s="611"/>
      <c r="BG6662" s="624"/>
      <c r="BH6662" s="625"/>
      <c r="BI6662" s="672"/>
      <c r="BO6662" s="612"/>
      <c r="BY6662" s="669"/>
      <c r="CA6662" s="669"/>
    </row>
    <row r="6663" spans="3:79" s="610" customFormat="1">
      <c r="C6663" s="611"/>
      <c r="D6663" s="612"/>
      <c r="E6663" s="613"/>
      <c r="F6663" s="614"/>
      <c r="J6663" s="612"/>
      <c r="N6663" s="668"/>
      <c r="P6663" s="618"/>
      <c r="Q6663" s="618"/>
      <c r="R6663" s="618"/>
      <c r="S6663" s="618"/>
      <c r="T6663" s="618"/>
      <c r="U6663" s="618"/>
      <c r="V6663" s="618"/>
      <c r="W6663" s="618"/>
      <c r="X6663" s="618"/>
      <c r="Y6663" s="618"/>
      <c r="Z6663" s="618"/>
      <c r="AC6663" s="619"/>
      <c r="AD6663" s="620"/>
      <c r="AJ6663" s="668"/>
      <c r="AO6663" s="612"/>
      <c r="AP6663" s="612"/>
      <c r="AY6663" s="623"/>
      <c r="BD6663" s="611"/>
      <c r="BG6663" s="624"/>
      <c r="BH6663" s="625"/>
      <c r="BI6663" s="672"/>
      <c r="BO6663" s="612"/>
      <c r="BY6663" s="669"/>
      <c r="CA6663" s="669"/>
    </row>
    <row r="6664" spans="3:79" s="610" customFormat="1">
      <c r="C6664" s="611"/>
      <c r="D6664" s="612"/>
      <c r="E6664" s="613"/>
      <c r="F6664" s="614"/>
      <c r="J6664" s="612"/>
      <c r="N6664" s="668"/>
      <c r="P6664" s="618"/>
      <c r="Q6664" s="618"/>
      <c r="R6664" s="618"/>
      <c r="S6664" s="618"/>
      <c r="T6664" s="618"/>
      <c r="U6664" s="618"/>
      <c r="V6664" s="618"/>
      <c r="W6664" s="618"/>
      <c r="X6664" s="618"/>
      <c r="Y6664" s="618"/>
      <c r="Z6664" s="618"/>
      <c r="AC6664" s="619"/>
      <c r="AD6664" s="620"/>
      <c r="AJ6664" s="668"/>
      <c r="AO6664" s="612"/>
      <c r="AP6664" s="612"/>
      <c r="AY6664" s="623"/>
      <c r="BD6664" s="611"/>
      <c r="BG6664" s="624"/>
      <c r="BH6664" s="625"/>
      <c r="BI6664" s="672"/>
      <c r="BO6664" s="612"/>
      <c r="BY6664" s="669"/>
      <c r="CA6664" s="669"/>
    </row>
    <row r="6665" spans="3:79" s="610" customFormat="1">
      <c r="C6665" s="611"/>
      <c r="D6665" s="612"/>
      <c r="E6665" s="613"/>
      <c r="F6665" s="614"/>
      <c r="J6665" s="612"/>
      <c r="N6665" s="668"/>
      <c r="P6665" s="618"/>
      <c r="Q6665" s="618"/>
      <c r="R6665" s="618"/>
      <c r="S6665" s="618"/>
      <c r="T6665" s="618"/>
      <c r="U6665" s="618"/>
      <c r="V6665" s="618"/>
      <c r="W6665" s="618"/>
      <c r="X6665" s="618"/>
      <c r="Y6665" s="618"/>
      <c r="Z6665" s="618"/>
      <c r="AC6665" s="619"/>
      <c r="AD6665" s="620"/>
      <c r="AJ6665" s="668"/>
      <c r="AO6665" s="612"/>
      <c r="AP6665" s="612"/>
      <c r="AY6665" s="623"/>
      <c r="BD6665" s="611"/>
      <c r="BG6665" s="624"/>
      <c r="BH6665" s="625"/>
      <c r="BI6665" s="672"/>
      <c r="BO6665" s="612"/>
      <c r="BY6665" s="669"/>
      <c r="CA6665" s="669"/>
    </row>
    <row r="6666" spans="3:79" s="610" customFormat="1">
      <c r="C6666" s="611"/>
      <c r="D6666" s="612"/>
      <c r="E6666" s="613"/>
      <c r="F6666" s="614"/>
      <c r="J6666" s="612"/>
      <c r="N6666" s="668"/>
      <c r="P6666" s="618"/>
      <c r="Q6666" s="618"/>
      <c r="R6666" s="618"/>
      <c r="S6666" s="618"/>
      <c r="T6666" s="618"/>
      <c r="U6666" s="618"/>
      <c r="V6666" s="618"/>
      <c r="W6666" s="618"/>
      <c r="X6666" s="618"/>
      <c r="Y6666" s="618"/>
      <c r="Z6666" s="618"/>
      <c r="AC6666" s="619"/>
      <c r="AD6666" s="620"/>
      <c r="AJ6666" s="668"/>
      <c r="AO6666" s="612"/>
      <c r="AP6666" s="612"/>
      <c r="AY6666" s="623"/>
      <c r="BD6666" s="611"/>
      <c r="BG6666" s="624"/>
      <c r="BH6666" s="625"/>
      <c r="BI6666" s="672"/>
      <c r="BO6666" s="612"/>
      <c r="BY6666" s="669"/>
      <c r="CA6666" s="669"/>
    </row>
    <row r="6667" spans="3:79" s="610" customFormat="1">
      <c r="C6667" s="611"/>
      <c r="D6667" s="612"/>
      <c r="E6667" s="613"/>
      <c r="F6667" s="614"/>
      <c r="J6667" s="612"/>
      <c r="N6667" s="668"/>
      <c r="P6667" s="618"/>
      <c r="Q6667" s="618"/>
      <c r="R6667" s="618"/>
      <c r="S6667" s="618"/>
      <c r="T6667" s="618"/>
      <c r="U6667" s="618"/>
      <c r="V6667" s="618"/>
      <c r="W6667" s="618"/>
      <c r="X6667" s="618"/>
      <c r="Y6667" s="618"/>
      <c r="Z6667" s="618"/>
      <c r="AC6667" s="619"/>
      <c r="AD6667" s="620"/>
      <c r="AJ6667" s="668"/>
      <c r="AO6667" s="612"/>
      <c r="AP6667" s="612"/>
      <c r="AY6667" s="623"/>
      <c r="BD6667" s="611"/>
      <c r="BG6667" s="624"/>
      <c r="BH6667" s="625"/>
      <c r="BI6667" s="672"/>
      <c r="BO6667" s="612"/>
      <c r="BY6667" s="669"/>
      <c r="CA6667" s="669"/>
    </row>
    <row r="6668" spans="3:79" s="610" customFormat="1">
      <c r="C6668" s="611"/>
      <c r="D6668" s="612"/>
      <c r="E6668" s="613"/>
      <c r="F6668" s="614"/>
      <c r="J6668" s="612"/>
      <c r="N6668" s="668"/>
      <c r="P6668" s="618"/>
      <c r="Q6668" s="618"/>
      <c r="R6668" s="618"/>
      <c r="S6668" s="618"/>
      <c r="T6668" s="618"/>
      <c r="U6668" s="618"/>
      <c r="V6668" s="618"/>
      <c r="W6668" s="618"/>
      <c r="X6668" s="618"/>
      <c r="Y6668" s="618"/>
      <c r="Z6668" s="618"/>
      <c r="AC6668" s="619"/>
      <c r="AD6668" s="620"/>
      <c r="AJ6668" s="668"/>
      <c r="AO6668" s="612"/>
      <c r="AP6668" s="612"/>
      <c r="AY6668" s="623"/>
      <c r="BD6668" s="611"/>
      <c r="BG6668" s="624"/>
      <c r="BH6668" s="625"/>
      <c r="BI6668" s="672"/>
      <c r="BO6668" s="612"/>
      <c r="BY6668" s="669"/>
      <c r="CA6668" s="669"/>
    </row>
    <row r="6669" spans="3:79" s="610" customFormat="1">
      <c r="C6669" s="611"/>
      <c r="D6669" s="612"/>
      <c r="E6669" s="613"/>
      <c r="F6669" s="614"/>
      <c r="J6669" s="612"/>
      <c r="N6669" s="668"/>
      <c r="P6669" s="618"/>
      <c r="Q6669" s="618"/>
      <c r="R6669" s="618"/>
      <c r="S6669" s="618"/>
      <c r="T6669" s="618"/>
      <c r="U6669" s="618"/>
      <c r="V6669" s="618"/>
      <c r="W6669" s="618"/>
      <c r="X6669" s="618"/>
      <c r="Y6669" s="618"/>
      <c r="Z6669" s="618"/>
      <c r="AC6669" s="619"/>
      <c r="AD6669" s="620"/>
      <c r="AJ6669" s="668"/>
      <c r="AO6669" s="612"/>
      <c r="AP6669" s="612"/>
      <c r="AY6669" s="623"/>
      <c r="BD6669" s="611"/>
      <c r="BG6669" s="624"/>
      <c r="BH6669" s="625"/>
      <c r="BI6669" s="672"/>
      <c r="BO6669" s="612"/>
      <c r="BY6669" s="669"/>
      <c r="CA6669" s="669"/>
    </row>
    <row r="6670" spans="3:79" s="610" customFormat="1">
      <c r="C6670" s="611"/>
      <c r="D6670" s="612"/>
      <c r="E6670" s="613"/>
      <c r="F6670" s="614"/>
      <c r="J6670" s="612"/>
      <c r="N6670" s="668"/>
      <c r="P6670" s="618"/>
      <c r="Q6670" s="618"/>
      <c r="R6670" s="618"/>
      <c r="S6670" s="618"/>
      <c r="T6670" s="618"/>
      <c r="U6670" s="618"/>
      <c r="V6670" s="618"/>
      <c r="W6670" s="618"/>
      <c r="X6670" s="618"/>
      <c r="Y6670" s="618"/>
      <c r="Z6670" s="618"/>
      <c r="AC6670" s="619"/>
      <c r="AD6670" s="620"/>
      <c r="AJ6670" s="668"/>
      <c r="AO6670" s="612"/>
      <c r="AP6670" s="612"/>
      <c r="AY6670" s="623"/>
      <c r="BD6670" s="611"/>
      <c r="BG6670" s="624"/>
      <c r="BH6670" s="625"/>
      <c r="BI6670" s="672"/>
      <c r="BO6670" s="612"/>
      <c r="BY6670" s="669"/>
      <c r="CA6670" s="669"/>
    </row>
    <row r="6671" spans="3:79" s="610" customFormat="1">
      <c r="C6671" s="611"/>
      <c r="D6671" s="612"/>
      <c r="E6671" s="613"/>
      <c r="F6671" s="614"/>
      <c r="J6671" s="612"/>
      <c r="N6671" s="668"/>
      <c r="P6671" s="618"/>
      <c r="Q6671" s="618"/>
      <c r="R6671" s="618"/>
      <c r="S6671" s="618"/>
      <c r="T6671" s="618"/>
      <c r="U6671" s="618"/>
      <c r="V6671" s="618"/>
      <c r="W6671" s="618"/>
      <c r="X6671" s="618"/>
      <c r="Y6671" s="618"/>
      <c r="Z6671" s="618"/>
      <c r="AC6671" s="619"/>
      <c r="AD6671" s="620"/>
      <c r="AJ6671" s="668"/>
      <c r="AO6671" s="612"/>
      <c r="AP6671" s="612"/>
      <c r="AY6671" s="623"/>
      <c r="BD6671" s="611"/>
      <c r="BG6671" s="624"/>
      <c r="BH6671" s="625"/>
      <c r="BI6671" s="672"/>
      <c r="BO6671" s="612"/>
      <c r="BY6671" s="669"/>
      <c r="CA6671" s="669"/>
    </row>
    <row r="6672" spans="3:79" s="610" customFormat="1">
      <c r="C6672" s="611"/>
      <c r="D6672" s="612"/>
      <c r="E6672" s="613"/>
      <c r="F6672" s="614"/>
      <c r="J6672" s="612"/>
      <c r="N6672" s="668"/>
      <c r="P6672" s="618"/>
      <c r="Q6672" s="618"/>
      <c r="R6672" s="618"/>
      <c r="S6672" s="618"/>
      <c r="T6672" s="618"/>
      <c r="U6672" s="618"/>
      <c r="V6672" s="618"/>
      <c r="W6672" s="618"/>
      <c r="X6672" s="618"/>
      <c r="Y6672" s="618"/>
      <c r="Z6672" s="618"/>
      <c r="AC6672" s="619"/>
      <c r="AD6672" s="620"/>
      <c r="AJ6672" s="668"/>
      <c r="AO6672" s="612"/>
      <c r="AP6672" s="612"/>
      <c r="AY6672" s="623"/>
      <c r="BD6672" s="611"/>
      <c r="BG6672" s="624"/>
      <c r="BH6672" s="625"/>
      <c r="BI6672" s="672"/>
      <c r="BO6672" s="612"/>
      <c r="BY6672" s="669"/>
      <c r="CA6672" s="669"/>
    </row>
    <row r="6673" spans="3:79" s="610" customFormat="1">
      <c r="C6673" s="611"/>
      <c r="D6673" s="612"/>
      <c r="E6673" s="613"/>
      <c r="F6673" s="614"/>
      <c r="J6673" s="612"/>
      <c r="N6673" s="668"/>
      <c r="P6673" s="618"/>
      <c r="Q6673" s="618"/>
      <c r="R6673" s="618"/>
      <c r="S6673" s="618"/>
      <c r="T6673" s="618"/>
      <c r="U6673" s="618"/>
      <c r="V6673" s="618"/>
      <c r="W6673" s="618"/>
      <c r="X6673" s="618"/>
      <c r="Y6673" s="618"/>
      <c r="Z6673" s="618"/>
      <c r="AC6673" s="619"/>
      <c r="AD6673" s="620"/>
      <c r="AJ6673" s="668"/>
      <c r="AO6673" s="612"/>
      <c r="AP6673" s="612"/>
      <c r="AY6673" s="623"/>
      <c r="BD6673" s="611"/>
      <c r="BG6673" s="624"/>
      <c r="BH6673" s="625"/>
      <c r="BI6673" s="672"/>
      <c r="BO6673" s="612"/>
      <c r="BY6673" s="669"/>
      <c r="CA6673" s="669"/>
    </row>
    <row r="6674" spans="3:79" s="610" customFormat="1">
      <c r="C6674" s="611"/>
      <c r="D6674" s="612"/>
      <c r="E6674" s="613"/>
      <c r="F6674" s="614"/>
      <c r="J6674" s="612"/>
      <c r="N6674" s="668"/>
      <c r="P6674" s="618"/>
      <c r="Q6674" s="618"/>
      <c r="R6674" s="618"/>
      <c r="S6674" s="618"/>
      <c r="T6674" s="618"/>
      <c r="U6674" s="618"/>
      <c r="V6674" s="618"/>
      <c r="W6674" s="618"/>
      <c r="X6674" s="618"/>
      <c r="Y6674" s="618"/>
      <c r="Z6674" s="618"/>
      <c r="AC6674" s="619"/>
      <c r="AD6674" s="620"/>
      <c r="AJ6674" s="668"/>
      <c r="AO6674" s="612"/>
      <c r="AP6674" s="612"/>
      <c r="AY6674" s="623"/>
      <c r="BD6674" s="611"/>
      <c r="BG6674" s="624"/>
      <c r="BH6674" s="625"/>
      <c r="BI6674" s="672"/>
      <c r="BO6674" s="612"/>
      <c r="BY6674" s="669"/>
      <c r="CA6674" s="669"/>
    </row>
    <row r="6675" spans="3:79" s="610" customFormat="1">
      <c r="C6675" s="611"/>
      <c r="D6675" s="612"/>
      <c r="E6675" s="613"/>
      <c r="F6675" s="614"/>
      <c r="J6675" s="612"/>
      <c r="N6675" s="668"/>
      <c r="P6675" s="618"/>
      <c r="Q6675" s="618"/>
      <c r="R6675" s="618"/>
      <c r="S6675" s="618"/>
      <c r="T6675" s="618"/>
      <c r="U6675" s="618"/>
      <c r="V6675" s="618"/>
      <c r="W6675" s="618"/>
      <c r="X6675" s="618"/>
      <c r="Y6675" s="618"/>
      <c r="Z6675" s="618"/>
      <c r="AC6675" s="619"/>
      <c r="AD6675" s="620"/>
      <c r="AJ6675" s="668"/>
      <c r="AO6675" s="612"/>
      <c r="AP6675" s="612"/>
      <c r="AY6675" s="623"/>
      <c r="BD6675" s="611"/>
      <c r="BG6675" s="624"/>
      <c r="BH6675" s="625"/>
      <c r="BI6675" s="672"/>
      <c r="BO6675" s="612"/>
      <c r="BY6675" s="669"/>
      <c r="CA6675" s="669"/>
    </row>
    <row r="6676" spans="3:79" s="610" customFormat="1">
      <c r="C6676" s="611"/>
      <c r="D6676" s="612"/>
      <c r="E6676" s="613"/>
      <c r="F6676" s="614"/>
      <c r="J6676" s="612"/>
      <c r="N6676" s="668"/>
      <c r="P6676" s="618"/>
      <c r="Q6676" s="618"/>
      <c r="R6676" s="618"/>
      <c r="S6676" s="618"/>
      <c r="T6676" s="618"/>
      <c r="U6676" s="618"/>
      <c r="V6676" s="618"/>
      <c r="W6676" s="618"/>
      <c r="X6676" s="618"/>
      <c r="Y6676" s="618"/>
      <c r="Z6676" s="618"/>
      <c r="AC6676" s="619"/>
      <c r="AD6676" s="620"/>
      <c r="AJ6676" s="668"/>
      <c r="AO6676" s="612"/>
      <c r="AP6676" s="612"/>
      <c r="AY6676" s="623"/>
      <c r="BD6676" s="611"/>
      <c r="BG6676" s="624"/>
      <c r="BH6676" s="625"/>
      <c r="BI6676" s="672"/>
      <c r="BO6676" s="612"/>
      <c r="BY6676" s="669"/>
      <c r="CA6676" s="669"/>
    </row>
    <row r="6677" spans="3:79" s="610" customFormat="1">
      <c r="C6677" s="611"/>
      <c r="D6677" s="612"/>
      <c r="E6677" s="613"/>
      <c r="F6677" s="614"/>
      <c r="J6677" s="612"/>
      <c r="N6677" s="668"/>
      <c r="P6677" s="618"/>
      <c r="Q6677" s="618"/>
      <c r="R6677" s="618"/>
      <c r="S6677" s="618"/>
      <c r="T6677" s="618"/>
      <c r="U6677" s="618"/>
      <c r="V6677" s="618"/>
      <c r="W6677" s="618"/>
      <c r="X6677" s="618"/>
      <c r="Y6677" s="618"/>
      <c r="Z6677" s="618"/>
      <c r="AC6677" s="619"/>
      <c r="AD6677" s="620"/>
      <c r="AJ6677" s="668"/>
      <c r="AO6677" s="612"/>
      <c r="AP6677" s="612"/>
      <c r="AY6677" s="623"/>
      <c r="BD6677" s="611"/>
      <c r="BG6677" s="624"/>
      <c r="BH6677" s="625"/>
      <c r="BI6677" s="672"/>
      <c r="BO6677" s="612"/>
      <c r="BY6677" s="669"/>
      <c r="CA6677" s="669"/>
    </row>
    <row r="6678" spans="3:79" s="610" customFormat="1">
      <c r="C6678" s="611"/>
      <c r="D6678" s="612"/>
      <c r="E6678" s="613"/>
      <c r="F6678" s="614"/>
      <c r="J6678" s="612"/>
      <c r="N6678" s="668"/>
      <c r="P6678" s="618"/>
      <c r="Q6678" s="618"/>
      <c r="R6678" s="618"/>
      <c r="S6678" s="618"/>
      <c r="T6678" s="618"/>
      <c r="U6678" s="618"/>
      <c r="V6678" s="618"/>
      <c r="W6678" s="618"/>
      <c r="X6678" s="618"/>
      <c r="Y6678" s="618"/>
      <c r="Z6678" s="618"/>
      <c r="AC6678" s="619"/>
      <c r="AD6678" s="620"/>
      <c r="AJ6678" s="668"/>
      <c r="AO6678" s="612"/>
      <c r="AP6678" s="612"/>
      <c r="AY6678" s="623"/>
      <c r="BD6678" s="611"/>
      <c r="BG6678" s="624"/>
      <c r="BH6678" s="625"/>
      <c r="BI6678" s="672"/>
      <c r="BO6678" s="612"/>
      <c r="BY6678" s="669"/>
      <c r="CA6678" s="669"/>
    </row>
    <row r="6679" spans="3:79" s="610" customFormat="1">
      <c r="C6679" s="611"/>
      <c r="D6679" s="612"/>
      <c r="E6679" s="613"/>
      <c r="F6679" s="614"/>
      <c r="J6679" s="612"/>
      <c r="N6679" s="668"/>
      <c r="P6679" s="618"/>
      <c r="Q6679" s="618"/>
      <c r="R6679" s="618"/>
      <c r="S6679" s="618"/>
      <c r="T6679" s="618"/>
      <c r="U6679" s="618"/>
      <c r="V6679" s="618"/>
      <c r="W6679" s="618"/>
      <c r="X6679" s="618"/>
      <c r="Y6679" s="618"/>
      <c r="Z6679" s="618"/>
      <c r="AC6679" s="619"/>
      <c r="AD6679" s="620"/>
      <c r="AJ6679" s="668"/>
      <c r="AO6679" s="612"/>
      <c r="AP6679" s="612"/>
      <c r="AY6679" s="623"/>
      <c r="BD6679" s="611"/>
      <c r="BG6679" s="624"/>
      <c r="BH6679" s="625"/>
      <c r="BI6679" s="672"/>
      <c r="BO6679" s="612"/>
      <c r="BY6679" s="669"/>
      <c r="CA6679" s="669"/>
    </row>
    <row r="6680" spans="3:79" s="610" customFormat="1">
      <c r="C6680" s="611"/>
      <c r="D6680" s="612"/>
      <c r="E6680" s="613"/>
      <c r="F6680" s="614"/>
      <c r="J6680" s="612"/>
      <c r="N6680" s="668"/>
      <c r="P6680" s="618"/>
      <c r="Q6680" s="618"/>
      <c r="R6680" s="618"/>
      <c r="S6680" s="618"/>
      <c r="T6680" s="618"/>
      <c r="U6680" s="618"/>
      <c r="V6680" s="618"/>
      <c r="W6680" s="618"/>
      <c r="X6680" s="618"/>
      <c r="Y6680" s="618"/>
      <c r="Z6680" s="618"/>
      <c r="AC6680" s="619"/>
      <c r="AD6680" s="620"/>
      <c r="AJ6680" s="668"/>
      <c r="AO6680" s="612"/>
      <c r="AP6680" s="612"/>
      <c r="AY6680" s="623"/>
      <c r="BD6680" s="611"/>
      <c r="BG6680" s="624"/>
      <c r="BH6680" s="625"/>
      <c r="BI6680" s="672"/>
      <c r="BO6680" s="612"/>
      <c r="BY6680" s="669"/>
      <c r="CA6680" s="669"/>
    </row>
    <row r="6681" spans="3:79" s="610" customFormat="1">
      <c r="C6681" s="611"/>
      <c r="D6681" s="612"/>
      <c r="E6681" s="613"/>
      <c r="F6681" s="614"/>
      <c r="J6681" s="612"/>
      <c r="N6681" s="668"/>
      <c r="P6681" s="618"/>
      <c r="Q6681" s="618"/>
      <c r="R6681" s="618"/>
      <c r="S6681" s="618"/>
      <c r="T6681" s="618"/>
      <c r="U6681" s="618"/>
      <c r="V6681" s="618"/>
      <c r="W6681" s="618"/>
      <c r="X6681" s="618"/>
      <c r="Y6681" s="618"/>
      <c r="Z6681" s="618"/>
      <c r="AC6681" s="619"/>
      <c r="AD6681" s="620"/>
      <c r="AJ6681" s="668"/>
      <c r="AO6681" s="612"/>
      <c r="AP6681" s="612"/>
      <c r="AY6681" s="623"/>
      <c r="BD6681" s="611"/>
      <c r="BG6681" s="624"/>
      <c r="BH6681" s="625"/>
      <c r="BI6681" s="672"/>
      <c r="BO6681" s="612"/>
      <c r="BY6681" s="669"/>
      <c r="CA6681" s="669"/>
    </row>
    <row r="6682" spans="3:79" s="610" customFormat="1">
      <c r="C6682" s="611"/>
      <c r="D6682" s="612"/>
      <c r="E6682" s="613"/>
      <c r="F6682" s="614"/>
      <c r="J6682" s="612"/>
      <c r="N6682" s="668"/>
      <c r="P6682" s="618"/>
      <c r="Q6682" s="618"/>
      <c r="R6682" s="618"/>
      <c r="S6682" s="618"/>
      <c r="T6682" s="618"/>
      <c r="U6682" s="618"/>
      <c r="V6682" s="618"/>
      <c r="W6682" s="618"/>
      <c r="X6682" s="618"/>
      <c r="Y6682" s="618"/>
      <c r="Z6682" s="618"/>
      <c r="AC6682" s="619"/>
      <c r="AD6682" s="620"/>
      <c r="AJ6682" s="668"/>
      <c r="AO6682" s="612"/>
      <c r="AP6682" s="612"/>
      <c r="AY6682" s="623"/>
      <c r="BD6682" s="611"/>
      <c r="BG6682" s="624"/>
      <c r="BH6682" s="625"/>
      <c r="BI6682" s="672"/>
      <c r="BO6682" s="612"/>
      <c r="BY6682" s="669"/>
      <c r="CA6682" s="669"/>
    </row>
    <row r="6683" spans="3:79" s="610" customFormat="1">
      <c r="C6683" s="611"/>
      <c r="D6683" s="612"/>
      <c r="E6683" s="613"/>
      <c r="F6683" s="614"/>
      <c r="J6683" s="612"/>
      <c r="N6683" s="668"/>
      <c r="P6683" s="618"/>
      <c r="Q6683" s="618"/>
      <c r="R6683" s="618"/>
      <c r="S6683" s="618"/>
      <c r="T6683" s="618"/>
      <c r="U6683" s="618"/>
      <c r="V6683" s="618"/>
      <c r="W6683" s="618"/>
      <c r="X6683" s="618"/>
      <c r="Y6683" s="618"/>
      <c r="Z6683" s="618"/>
      <c r="AC6683" s="619"/>
      <c r="AD6683" s="620"/>
      <c r="AJ6683" s="668"/>
      <c r="AO6683" s="612"/>
      <c r="AP6683" s="612"/>
      <c r="AY6683" s="623"/>
      <c r="BD6683" s="611"/>
      <c r="BG6683" s="624"/>
      <c r="BH6683" s="625"/>
      <c r="BI6683" s="672"/>
      <c r="BO6683" s="612"/>
      <c r="BY6683" s="669"/>
      <c r="CA6683" s="669"/>
    </row>
    <row r="6684" spans="3:79" s="610" customFormat="1">
      <c r="C6684" s="611"/>
      <c r="D6684" s="612"/>
      <c r="E6684" s="613"/>
      <c r="F6684" s="614"/>
      <c r="J6684" s="612"/>
      <c r="N6684" s="668"/>
      <c r="P6684" s="618"/>
      <c r="Q6684" s="618"/>
      <c r="R6684" s="618"/>
      <c r="S6684" s="618"/>
      <c r="T6684" s="618"/>
      <c r="U6684" s="618"/>
      <c r="V6684" s="618"/>
      <c r="W6684" s="618"/>
      <c r="X6684" s="618"/>
      <c r="Y6684" s="618"/>
      <c r="Z6684" s="618"/>
      <c r="AC6684" s="619"/>
      <c r="AD6684" s="620"/>
      <c r="AJ6684" s="668"/>
      <c r="AO6684" s="612"/>
      <c r="AP6684" s="612"/>
      <c r="AY6684" s="623"/>
      <c r="BD6684" s="611"/>
      <c r="BG6684" s="624"/>
      <c r="BH6684" s="625"/>
      <c r="BI6684" s="672"/>
      <c r="BO6684" s="612"/>
      <c r="BY6684" s="669"/>
      <c r="CA6684" s="669"/>
    </row>
    <row r="6685" spans="3:79" s="610" customFormat="1">
      <c r="C6685" s="611"/>
      <c r="D6685" s="612"/>
      <c r="E6685" s="613"/>
      <c r="F6685" s="614"/>
      <c r="J6685" s="612"/>
      <c r="N6685" s="668"/>
      <c r="P6685" s="618"/>
      <c r="Q6685" s="618"/>
      <c r="R6685" s="618"/>
      <c r="S6685" s="618"/>
      <c r="T6685" s="618"/>
      <c r="U6685" s="618"/>
      <c r="V6685" s="618"/>
      <c r="W6685" s="618"/>
      <c r="X6685" s="618"/>
      <c r="Y6685" s="618"/>
      <c r="Z6685" s="618"/>
      <c r="AC6685" s="619"/>
      <c r="AD6685" s="620"/>
      <c r="AJ6685" s="668"/>
      <c r="AO6685" s="612"/>
      <c r="AP6685" s="612"/>
      <c r="AY6685" s="623"/>
      <c r="BD6685" s="611"/>
      <c r="BG6685" s="624"/>
      <c r="BH6685" s="625"/>
      <c r="BI6685" s="672"/>
      <c r="BO6685" s="612"/>
      <c r="BY6685" s="669"/>
      <c r="CA6685" s="669"/>
    </row>
    <row r="6686" spans="3:79" s="610" customFormat="1">
      <c r="C6686" s="611"/>
      <c r="D6686" s="612"/>
      <c r="E6686" s="613"/>
      <c r="F6686" s="614"/>
      <c r="J6686" s="612"/>
      <c r="N6686" s="668"/>
      <c r="P6686" s="618"/>
      <c r="Q6686" s="618"/>
      <c r="R6686" s="618"/>
      <c r="S6686" s="618"/>
      <c r="T6686" s="618"/>
      <c r="U6686" s="618"/>
      <c r="V6686" s="618"/>
      <c r="W6686" s="618"/>
      <c r="X6686" s="618"/>
      <c r="Y6686" s="618"/>
      <c r="Z6686" s="618"/>
      <c r="AC6686" s="619"/>
      <c r="AD6686" s="620"/>
      <c r="AJ6686" s="668"/>
      <c r="AO6686" s="612"/>
      <c r="AP6686" s="612"/>
      <c r="AY6686" s="623"/>
      <c r="BD6686" s="611"/>
      <c r="BG6686" s="624"/>
      <c r="BH6686" s="625"/>
      <c r="BI6686" s="672"/>
      <c r="BO6686" s="612"/>
      <c r="BY6686" s="669"/>
      <c r="CA6686" s="669"/>
    </row>
    <row r="6687" spans="3:79" s="610" customFormat="1">
      <c r="C6687" s="611"/>
      <c r="D6687" s="612"/>
      <c r="E6687" s="613"/>
      <c r="F6687" s="614"/>
      <c r="J6687" s="612"/>
      <c r="N6687" s="668"/>
      <c r="P6687" s="618"/>
      <c r="Q6687" s="618"/>
      <c r="R6687" s="618"/>
      <c r="S6687" s="618"/>
      <c r="T6687" s="618"/>
      <c r="U6687" s="618"/>
      <c r="V6687" s="618"/>
      <c r="W6687" s="618"/>
      <c r="X6687" s="618"/>
      <c r="Y6687" s="618"/>
      <c r="Z6687" s="618"/>
      <c r="AC6687" s="619"/>
      <c r="AD6687" s="620"/>
      <c r="AJ6687" s="668"/>
      <c r="AO6687" s="612"/>
      <c r="AP6687" s="612"/>
      <c r="AY6687" s="623"/>
      <c r="BD6687" s="611"/>
      <c r="BG6687" s="624"/>
      <c r="BH6687" s="625"/>
      <c r="BI6687" s="672"/>
      <c r="BO6687" s="612"/>
      <c r="BY6687" s="669"/>
      <c r="CA6687" s="669"/>
    </row>
    <row r="6688" spans="3:79" s="610" customFormat="1">
      <c r="C6688" s="611"/>
      <c r="D6688" s="612"/>
      <c r="E6688" s="613"/>
      <c r="F6688" s="614"/>
      <c r="J6688" s="612"/>
      <c r="N6688" s="668"/>
      <c r="P6688" s="618"/>
      <c r="Q6688" s="618"/>
      <c r="R6688" s="618"/>
      <c r="S6688" s="618"/>
      <c r="T6688" s="618"/>
      <c r="U6688" s="618"/>
      <c r="V6688" s="618"/>
      <c r="W6688" s="618"/>
      <c r="X6688" s="618"/>
      <c r="Y6688" s="618"/>
      <c r="Z6688" s="618"/>
      <c r="AC6688" s="619"/>
      <c r="AD6688" s="620"/>
      <c r="AJ6688" s="668"/>
      <c r="AO6688" s="612"/>
      <c r="AP6688" s="612"/>
      <c r="AY6688" s="623"/>
      <c r="BD6688" s="611"/>
      <c r="BG6688" s="624"/>
      <c r="BH6688" s="625"/>
      <c r="BI6688" s="672"/>
      <c r="BO6688" s="612"/>
      <c r="BY6688" s="669"/>
      <c r="CA6688" s="669"/>
    </row>
    <row r="6689" spans="3:79" s="610" customFormat="1">
      <c r="C6689" s="611"/>
      <c r="D6689" s="612"/>
      <c r="E6689" s="613"/>
      <c r="F6689" s="614"/>
      <c r="J6689" s="612"/>
      <c r="N6689" s="668"/>
      <c r="P6689" s="618"/>
      <c r="Q6689" s="618"/>
      <c r="R6689" s="618"/>
      <c r="S6689" s="618"/>
      <c r="T6689" s="618"/>
      <c r="U6689" s="618"/>
      <c r="V6689" s="618"/>
      <c r="W6689" s="618"/>
      <c r="X6689" s="618"/>
      <c r="Y6689" s="618"/>
      <c r="Z6689" s="618"/>
      <c r="AC6689" s="619"/>
      <c r="AD6689" s="620"/>
      <c r="AJ6689" s="668"/>
      <c r="AO6689" s="612"/>
      <c r="AP6689" s="612"/>
      <c r="AY6689" s="623"/>
      <c r="BD6689" s="611"/>
      <c r="BG6689" s="624"/>
      <c r="BH6689" s="625"/>
      <c r="BI6689" s="672"/>
      <c r="BO6689" s="612"/>
      <c r="BY6689" s="669"/>
      <c r="CA6689" s="669"/>
    </row>
    <row r="6690" spans="3:79" s="610" customFormat="1">
      <c r="C6690" s="611"/>
      <c r="D6690" s="612"/>
      <c r="E6690" s="613"/>
      <c r="F6690" s="614"/>
      <c r="J6690" s="612"/>
      <c r="N6690" s="668"/>
      <c r="P6690" s="618"/>
      <c r="Q6690" s="618"/>
      <c r="R6690" s="618"/>
      <c r="S6690" s="618"/>
      <c r="T6690" s="618"/>
      <c r="U6690" s="618"/>
      <c r="V6690" s="618"/>
      <c r="W6690" s="618"/>
      <c r="X6690" s="618"/>
      <c r="Y6690" s="618"/>
      <c r="Z6690" s="618"/>
      <c r="AC6690" s="619"/>
      <c r="AD6690" s="620"/>
      <c r="AJ6690" s="668"/>
      <c r="AO6690" s="612"/>
      <c r="AP6690" s="612"/>
      <c r="AY6690" s="623"/>
      <c r="BD6690" s="611"/>
      <c r="BG6690" s="624"/>
      <c r="BH6690" s="625"/>
      <c r="BI6690" s="672"/>
      <c r="BO6690" s="612"/>
      <c r="BY6690" s="669"/>
      <c r="CA6690" s="669"/>
    </row>
    <row r="6691" spans="3:79" s="610" customFormat="1">
      <c r="C6691" s="611"/>
      <c r="D6691" s="612"/>
      <c r="E6691" s="613"/>
      <c r="F6691" s="614"/>
      <c r="J6691" s="612"/>
      <c r="N6691" s="668"/>
      <c r="P6691" s="618"/>
      <c r="Q6691" s="618"/>
      <c r="R6691" s="618"/>
      <c r="S6691" s="618"/>
      <c r="T6691" s="618"/>
      <c r="U6691" s="618"/>
      <c r="V6691" s="618"/>
      <c r="W6691" s="618"/>
      <c r="X6691" s="618"/>
      <c r="Y6691" s="618"/>
      <c r="Z6691" s="618"/>
      <c r="AC6691" s="619"/>
      <c r="AD6691" s="620"/>
      <c r="AJ6691" s="668"/>
      <c r="AO6691" s="612"/>
      <c r="AP6691" s="612"/>
      <c r="AY6691" s="623"/>
      <c r="BD6691" s="611"/>
      <c r="BG6691" s="624"/>
      <c r="BH6691" s="625"/>
      <c r="BI6691" s="672"/>
      <c r="BO6691" s="612"/>
      <c r="BY6691" s="669"/>
      <c r="CA6691" s="669"/>
    </row>
    <row r="6692" spans="3:79" s="610" customFormat="1">
      <c r="C6692" s="611"/>
      <c r="D6692" s="612"/>
      <c r="E6692" s="613"/>
      <c r="F6692" s="614"/>
      <c r="J6692" s="612"/>
      <c r="N6692" s="668"/>
      <c r="P6692" s="618"/>
      <c r="Q6692" s="618"/>
      <c r="R6692" s="618"/>
      <c r="S6692" s="618"/>
      <c r="T6692" s="618"/>
      <c r="U6692" s="618"/>
      <c r="V6692" s="618"/>
      <c r="W6692" s="618"/>
      <c r="X6692" s="618"/>
      <c r="Y6692" s="618"/>
      <c r="Z6692" s="618"/>
      <c r="AC6692" s="619"/>
      <c r="AD6692" s="620"/>
      <c r="AJ6692" s="668"/>
      <c r="AO6692" s="612"/>
      <c r="AP6692" s="612"/>
      <c r="AY6692" s="623"/>
      <c r="BD6692" s="611"/>
      <c r="BG6692" s="624"/>
      <c r="BH6692" s="625"/>
      <c r="BI6692" s="672"/>
      <c r="BO6692" s="612"/>
      <c r="BY6692" s="669"/>
      <c r="CA6692" s="669"/>
    </row>
    <row r="6693" spans="3:79" s="610" customFormat="1">
      <c r="C6693" s="611"/>
      <c r="D6693" s="612"/>
      <c r="E6693" s="613"/>
      <c r="F6693" s="614"/>
      <c r="J6693" s="612"/>
      <c r="N6693" s="668"/>
      <c r="P6693" s="618"/>
      <c r="Q6693" s="618"/>
      <c r="R6693" s="618"/>
      <c r="S6693" s="618"/>
      <c r="T6693" s="618"/>
      <c r="U6693" s="618"/>
      <c r="V6693" s="618"/>
      <c r="W6693" s="618"/>
      <c r="X6693" s="618"/>
      <c r="Y6693" s="618"/>
      <c r="Z6693" s="618"/>
      <c r="AC6693" s="619"/>
      <c r="AD6693" s="620"/>
      <c r="AJ6693" s="668"/>
      <c r="AO6693" s="612"/>
      <c r="AP6693" s="612"/>
      <c r="AY6693" s="623"/>
      <c r="BD6693" s="611"/>
      <c r="BG6693" s="624"/>
      <c r="BH6693" s="625"/>
      <c r="BI6693" s="672"/>
      <c r="BO6693" s="612"/>
      <c r="BY6693" s="669"/>
      <c r="CA6693" s="669"/>
    </row>
    <row r="6694" spans="3:79" s="610" customFormat="1">
      <c r="C6694" s="611"/>
      <c r="D6694" s="612"/>
      <c r="E6694" s="613"/>
      <c r="F6694" s="614"/>
      <c r="J6694" s="612"/>
      <c r="N6694" s="668"/>
      <c r="P6694" s="618"/>
      <c r="Q6694" s="618"/>
      <c r="R6694" s="618"/>
      <c r="S6694" s="618"/>
      <c r="T6694" s="618"/>
      <c r="U6694" s="618"/>
      <c r="V6694" s="618"/>
      <c r="W6694" s="618"/>
      <c r="X6694" s="618"/>
      <c r="Y6694" s="618"/>
      <c r="Z6694" s="618"/>
      <c r="AC6694" s="619"/>
      <c r="AD6694" s="620"/>
      <c r="AJ6694" s="668"/>
      <c r="AO6694" s="612"/>
      <c r="AP6694" s="612"/>
      <c r="AY6694" s="623"/>
      <c r="BD6694" s="611"/>
      <c r="BG6694" s="624"/>
      <c r="BH6694" s="625"/>
      <c r="BI6694" s="672"/>
      <c r="BO6694" s="612"/>
      <c r="BY6694" s="669"/>
      <c r="CA6694" s="669"/>
    </row>
    <row r="6695" spans="3:79" s="610" customFormat="1">
      <c r="C6695" s="611"/>
      <c r="D6695" s="612"/>
      <c r="E6695" s="613"/>
      <c r="F6695" s="614"/>
      <c r="J6695" s="612"/>
      <c r="N6695" s="668"/>
      <c r="P6695" s="618"/>
      <c r="Q6695" s="618"/>
      <c r="R6695" s="618"/>
      <c r="S6695" s="618"/>
      <c r="T6695" s="618"/>
      <c r="U6695" s="618"/>
      <c r="V6695" s="618"/>
      <c r="W6695" s="618"/>
      <c r="X6695" s="618"/>
      <c r="Y6695" s="618"/>
      <c r="Z6695" s="618"/>
      <c r="AC6695" s="619"/>
      <c r="AD6695" s="620"/>
      <c r="AJ6695" s="668"/>
      <c r="AO6695" s="612"/>
      <c r="AP6695" s="612"/>
      <c r="AY6695" s="623"/>
      <c r="BD6695" s="611"/>
      <c r="BG6695" s="624"/>
      <c r="BH6695" s="625"/>
      <c r="BI6695" s="672"/>
      <c r="BO6695" s="612"/>
      <c r="BY6695" s="669"/>
      <c r="CA6695" s="669"/>
    </row>
    <row r="6696" spans="3:79" s="610" customFormat="1">
      <c r="C6696" s="611"/>
      <c r="D6696" s="612"/>
      <c r="E6696" s="613"/>
      <c r="F6696" s="614"/>
      <c r="J6696" s="612"/>
      <c r="N6696" s="668"/>
      <c r="P6696" s="618"/>
      <c r="Q6696" s="618"/>
      <c r="R6696" s="618"/>
      <c r="S6696" s="618"/>
      <c r="T6696" s="618"/>
      <c r="U6696" s="618"/>
      <c r="V6696" s="618"/>
      <c r="W6696" s="618"/>
      <c r="X6696" s="618"/>
      <c r="Y6696" s="618"/>
      <c r="Z6696" s="618"/>
      <c r="AC6696" s="619"/>
      <c r="AD6696" s="620"/>
      <c r="AJ6696" s="668"/>
      <c r="AO6696" s="612"/>
      <c r="AP6696" s="612"/>
      <c r="AY6696" s="623"/>
      <c r="BD6696" s="611"/>
      <c r="BG6696" s="624"/>
      <c r="BH6696" s="625"/>
      <c r="BI6696" s="672"/>
      <c r="BO6696" s="612"/>
      <c r="BY6696" s="669"/>
      <c r="CA6696" s="669"/>
    </row>
    <row r="6697" spans="3:79" s="610" customFormat="1">
      <c r="C6697" s="611"/>
      <c r="D6697" s="612"/>
      <c r="E6697" s="613"/>
      <c r="F6697" s="614"/>
      <c r="J6697" s="612"/>
      <c r="N6697" s="668"/>
      <c r="P6697" s="618"/>
      <c r="Q6697" s="618"/>
      <c r="R6697" s="618"/>
      <c r="S6697" s="618"/>
      <c r="T6697" s="618"/>
      <c r="U6697" s="618"/>
      <c r="V6697" s="618"/>
      <c r="W6697" s="618"/>
      <c r="X6697" s="618"/>
      <c r="Y6697" s="618"/>
      <c r="Z6697" s="618"/>
      <c r="AC6697" s="619"/>
      <c r="AD6697" s="620"/>
      <c r="AJ6697" s="668"/>
      <c r="AO6697" s="612"/>
      <c r="AP6697" s="612"/>
      <c r="AY6697" s="623"/>
      <c r="BD6697" s="611"/>
      <c r="BG6697" s="624"/>
      <c r="BH6697" s="625"/>
      <c r="BI6697" s="672"/>
      <c r="BO6697" s="612"/>
      <c r="BY6697" s="669"/>
      <c r="CA6697" s="669"/>
    </row>
    <row r="6698" spans="3:79" s="610" customFormat="1">
      <c r="C6698" s="611"/>
      <c r="D6698" s="612"/>
      <c r="E6698" s="613"/>
      <c r="F6698" s="614"/>
      <c r="J6698" s="612"/>
      <c r="N6698" s="668"/>
      <c r="P6698" s="618"/>
      <c r="Q6698" s="618"/>
      <c r="R6698" s="618"/>
      <c r="S6698" s="618"/>
      <c r="T6698" s="618"/>
      <c r="U6698" s="618"/>
      <c r="V6698" s="618"/>
      <c r="W6698" s="618"/>
      <c r="X6698" s="618"/>
      <c r="Y6698" s="618"/>
      <c r="Z6698" s="618"/>
      <c r="AC6698" s="619"/>
      <c r="AD6698" s="620"/>
      <c r="AJ6698" s="668"/>
      <c r="AO6698" s="612"/>
      <c r="AP6698" s="612"/>
      <c r="AY6698" s="623"/>
      <c r="BD6698" s="611"/>
      <c r="BG6698" s="624"/>
      <c r="BH6698" s="625"/>
      <c r="BI6698" s="672"/>
      <c r="BO6698" s="612"/>
      <c r="BY6698" s="669"/>
      <c r="CA6698" s="669"/>
    </row>
    <row r="6699" spans="3:79" s="610" customFormat="1">
      <c r="C6699" s="611"/>
      <c r="D6699" s="612"/>
      <c r="E6699" s="613"/>
      <c r="F6699" s="614"/>
      <c r="J6699" s="612"/>
      <c r="N6699" s="668"/>
      <c r="P6699" s="618"/>
      <c r="Q6699" s="618"/>
      <c r="R6699" s="618"/>
      <c r="S6699" s="618"/>
      <c r="T6699" s="618"/>
      <c r="U6699" s="618"/>
      <c r="V6699" s="618"/>
      <c r="W6699" s="618"/>
      <c r="X6699" s="618"/>
      <c r="Y6699" s="618"/>
      <c r="Z6699" s="618"/>
      <c r="AC6699" s="619"/>
      <c r="AD6699" s="620"/>
      <c r="AJ6699" s="668"/>
      <c r="AO6699" s="612"/>
      <c r="AP6699" s="612"/>
      <c r="AY6699" s="623"/>
      <c r="BD6699" s="611"/>
      <c r="BG6699" s="624"/>
      <c r="BH6699" s="625"/>
      <c r="BI6699" s="672"/>
      <c r="BO6699" s="612"/>
      <c r="BY6699" s="669"/>
      <c r="CA6699" s="669"/>
    </row>
    <row r="6700" spans="3:79" s="610" customFormat="1">
      <c r="C6700" s="611"/>
      <c r="D6700" s="612"/>
      <c r="E6700" s="613"/>
      <c r="F6700" s="614"/>
      <c r="J6700" s="612"/>
      <c r="N6700" s="668"/>
      <c r="P6700" s="618"/>
      <c r="Q6700" s="618"/>
      <c r="R6700" s="618"/>
      <c r="S6700" s="618"/>
      <c r="T6700" s="618"/>
      <c r="U6700" s="618"/>
      <c r="V6700" s="618"/>
      <c r="W6700" s="618"/>
      <c r="X6700" s="618"/>
      <c r="Y6700" s="618"/>
      <c r="Z6700" s="618"/>
      <c r="AC6700" s="619"/>
      <c r="AD6700" s="620"/>
      <c r="AJ6700" s="668"/>
      <c r="AO6700" s="612"/>
      <c r="AP6700" s="612"/>
      <c r="AY6700" s="623"/>
      <c r="BD6700" s="611"/>
      <c r="BG6700" s="624"/>
      <c r="BH6700" s="625"/>
      <c r="BI6700" s="672"/>
      <c r="BO6700" s="612"/>
      <c r="BY6700" s="669"/>
      <c r="CA6700" s="669"/>
    </row>
    <row r="6701" spans="3:79" s="610" customFormat="1">
      <c r="C6701" s="611"/>
      <c r="D6701" s="612"/>
      <c r="E6701" s="613"/>
      <c r="F6701" s="614"/>
      <c r="J6701" s="612"/>
      <c r="N6701" s="668"/>
      <c r="P6701" s="618"/>
      <c r="Q6701" s="618"/>
      <c r="R6701" s="618"/>
      <c r="S6701" s="618"/>
      <c r="T6701" s="618"/>
      <c r="U6701" s="618"/>
      <c r="V6701" s="618"/>
      <c r="W6701" s="618"/>
      <c r="X6701" s="618"/>
      <c r="Y6701" s="618"/>
      <c r="Z6701" s="618"/>
      <c r="AC6701" s="619"/>
      <c r="AD6701" s="620"/>
      <c r="AJ6701" s="668"/>
      <c r="AO6701" s="612"/>
      <c r="AP6701" s="612"/>
      <c r="AY6701" s="623"/>
      <c r="BD6701" s="611"/>
      <c r="BG6701" s="624"/>
      <c r="BH6701" s="625"/>
      <c r="BI6701" s="672"/>
      <c r="BO6701" s="612"/>
      <c r="BY6701" s="669"/>
      <c r="CA6701" s="669"/>
    </row>
    <row r="6702" spans="3:79" s="610" customFormat="1">
      <c r="C6702" s="611"/>
      <c r="D6702" s="612"/>
      <c r="E6702" s="613"/>
      <c r="F6702" s="614"/>
      <c r="J6702" s="612"/>
      <c r="N6702" s="668"/>
      <c r="P6702" s="618"/>
      <c r="Q6702" s="618"/>
      <c r="R6702" s="618"/>
      <c r="S6702" s="618"/>
      <c r="T6702" s="618"/>
      <c r="U6702" s="618"/>
      <c r="V6702" s="618"/>
      <c r="W6702" s="618"/>
      <c r="X6702" s="618"/>
      <c r="Y6702" s="618"/>
      <c r="Z6702" s="618"/>
      <c r="AC6702" s="619"/>
      <c r="AD6702" s="620"/>
      <c r="AJ6702" s="668"/>
      <c r="AO6702" s="612"/>
      <c r="AP6702" s="612"/>
      <c r="AY6702" s="623"/>
      <c r="BD6702" s="611"/>
      <c r="BG6702" s="624"/>
      <c r="BH6702" s="625"/>
      <c r="BI6702" s="672"/>
      <c r="BO6702" s="612"/>
      <c r="BY6702" s="669"/>
      <c r="CA6702" s="669"/>
    </row>
    <row r="6703" spans="3:79" s="610" customFormat="1">
      <c r="C6703" s="611"/>
      <c r="D6703" s="612"/>
      <c r="E6703" s="613"/>
      <c r="F6703" s="614"/>
      <c r="J6703" s="612"/>
      <c r="N6703" s="668"/>
      <c r="P6703" s="618"/>
      <c r="Q6703" s="618"/>
      <c r="R6703" s="618"/>
      <c r="S6703" s="618"/>
      <c r="T6703" s="618"/>
      <c r="U6703" s="618"/>
      <c r="V6703" s="618"/>
      <c r="W6703" s="618"/>
      <c r="X6703" s="618"/>
      <c r="Y6703" s="618"/>
      <c r="Z6703" s="618"/>
      <c r="AC6703" s="619"/>
      <c r="AD6703" s="620"/>
      <c r="AJ6703" s="668"/>
      <c r="AO6703" s="612"/>
      <c r="AP6703" s="612"/>
      <c r="AY6703" s="623"/>
      <c r="BD6703" s="611"/>
      <c r="BG6703" s="624"/>
      <c r="BH6703" s="625"/>
      <c r="BI6703" s="672"/>
      <c r="BO6703" s="612"/>
      <c r="BY6703" s="669"/>
      <c r="CA6703" s="669"/>
    </row>
    <row r="6704" spans="3:79" s="610" customFormat="1">
      <c r="C6704" s="611"/>
      <c r="D6704" s="612"/>
      <c r="E6704" s="613"/>
      <c r="F6704" s="614"/>
      <c r="J6704" s="612"/>
      <c r="N6704" s="668"/>
      <c r="P6704" s="618"/>
      <c r="Q6704" s="618"/>
      <c r="R6704" s="618"/>
      <c r="S6704" s="618"/>
      <c r="T6704" s="618"/>
      <c r="U6704" s="618"/>
      <c r="V6704" s="618"/>
      <c r="W6704" s="618"/>
      <c r="X6704" s="618"/>
      <c r="Y6704" s="618"/>
      <c r="Z6704" s="618"/>
      <c r="AC6704" s="619"/>
      <c r="AD6704" s="620"/>
      <c r="AJ6704" s="668"/>
      <c r="AO6704" s="612"/>
      <c r="AP6704" s="612"/>
      <c r="AY6704" s="623"/>
      <c r="BD6704" s="611"/>
      <c r="BG6704" s="624"/>
      <c r="BH6704" s="625"/>
      <c r="BI6704" s="672"/>
      <c r="BO6704" s="612"/>
      <c r="BY6704" s="669"/>
      <c r="CA6704" s="669"/>
    </row>
    <row r="6705" spans="3:79" s="610" customFormat="1">
      <c r="C6705" s="611"/>
      <c r="D6705" s="612"/>
      <c r="E6705" s="613"/>
      <c r="F6705" s="614"/>
      <c r="J6705" s="612"/>
      <c r="N6705" s="668"/>
      <c r="P6705" s="618"/>
      <c r="Q6705" s="618"/>
      <c r="R6705" s="618"/>
      <c r="S6705" s="618"/>
      <c r="T6705" s="618"/>
      <c r="U6705" s="618"/>
      <c r="V6705" s="618"/>
      <c r="W6705" s="618"/>
      <c r="X6705" s="618"/>
      <c r="Y6705" s="618"/>
      <c r="Z6705" s="618"/>
      <c r="AC6705" s="619"/>
      <c r="AD6705" s="620"/>
      <c r="AJ6705" s="668"/>
      <c r="AO6705" s="612"/>
      <c r="AP6705" s="612"/>
      <c r="AY6705" s="623"/>
      <c r="BD6705" s="611"/>
      <c r="BG6705" s="624"/>
      <c r="BH6705" s="625"/>
      <c r="BI6705" s="672"/>
      <c r="BO6705" s="612"/>
      <c r="BY6705" s="669"/>
      <c r="CA6705" s="669"/>
    </row>
    <row r="6706" spans="3:79" s="610" customFormat="1">
      <c r="C6706" s="611"/>
      <c r="D6706" s="612"/>
      <c r="E6706" s="613"/>
      <c r="F6706" s="614"/>
      <c r="J6706" s="612"/>
      <c r="N6706" s="668"/>
      <c r="P6706" s="618"/>
      <c r="Q6706" s="618"/>
      <c r="R6706" s="618"/>
      <c r="S6706" s="618"/>
      <c r="T6706" s="618"/>
      <c r="U6706" s="618"/>
      <c r="V6706" s="618"/>
      <c r="W6706" s="618"/>
      <c r="X6706" s="618"/>
      <c r="Y6706" s="618"/>
      <c r="Z6706" s="618"/>
      <c r="AC6706" s="619"/>
      <c r="AD6706" s="620"/>
      <c r="AJ6706" s="668"/>
      <c r="AO6706" s="612"/>
      <c r="AP6706" s="612"/>
      <c r="AY6706" s="623"/>
      <c r="BD6706" s="611"/>
      <c r="BG6706" s="624"/>
      <c r="BH6706" s="625"/>
      <c r="BI6706" s="672"/>
      <c r="BO6706" s="612"/>
      <c r="BY6706" s="669"/>
      <c r="CA6706" s="669"/>
    </row>
    <row r="6707" spans="3:79" s="610" customFormat="1">
      <c r="C6707" s="611"/>
      <c r="D6707" s="612"/>
      <c r="E6707" s="613"/>
      <c r="F6707" s="614"/>
      <c r="J6707" s="612"/>
      <c r="N6707" s="668"/>
      <c r="P6707" s="618"/>
      <c r="Q6707" s="618"/>
      <c r="R6707" s="618"/>
      <c r="S6707" s="618"/>
      <c r="T6707" s="618"/>
      <c r="U6707" s="618"/>
      <c r="V6707" s="618"/>
      <c r="W6707" s="618"/>
      <c r="X6707" s="618"/>
      <c r="Y6707" s="618"/>
      <c r="Z6707" s="618"/>
      <c r="AC6707" s="619"/>
      <c r="AD6707" s="620"/>
      <c r="AJ6707" s="668"/>
      <c r="AO6707" s="612"/>
      <c r="AP6707" s="612"/>
      <c r="AY6707" s="623"/>
      <c r="BD6707" s="611"/>
      <c r="BG6707" s="624"/>
      <c r="BH6707" s="625"/>
      <c r="BI6707" s="672"/>
      <c r="BO6707" s="612"/>
      <c r="BY6707" s="669"/>
      <c r="CA6707" s="669"/>
    </row>
    <row r="6708" spans="3:79" s="610" customFormat="1">
      <c r="C6708" s="611"/>
      <c r="D6708" s="612"/>
      <c r="E6708" s="613"/>
      <c r="F6708" s="614"/>
      <c r="J6708" s="612"/>
      <c r="N6708" s="668"/>
      <c r="P6708" s="618"/>
      <c r="Q6708" s="618"/>
      <c r="R6708" s="618"/>
      <c r="S6708" s="618"/>
      <c r="T6708" s="618"/>
      <c r="U6708" s="618"/>
      <c r="V6708" s="618"/>
      <c r="W6708" s="618"/>
      <c r="X6708" s="618"/>
      <c r="Y6708" s="618"/>
      <c r="Z6708" s="618"/>
      <c r="AC6708" s="619"/>
      <c r="AD6708" s="620"/>
      <c r="AJ6708" s="668"/>
      <c r="AO6708" s="612"/>
      <c r="AP6708" s="612"/>
      <c r="AY6708" s="623"/>
      <c r="BD6708" s="611"/>
      <c r="BG6708" s="624"/>
      <c r="BH6708" s="625"/>
      <c r="BI6708" s="672"/>
      <c r="BO6708" s="612"/>
      <c r="BY6708" s="669"/>
      <c r="CA6708" s="669"/>
    </row>
    <row r="6709" spans="3:79" s="610" customFormat="1">
      <c r="C6709" s="611"/>
      <c r="D6709" s="612"/>
      <c r="E6709" s="613"/>
      <c r="F6709" s="614"/>
      <c r="J6709" s="612"/>
      <c r="N6709" s="668"/>
      <c r="P6709" s="618"/>
      <c r="Q6709" s="618"/>
      <c r="R6709" s="618"/>
      <c r="S6709" s="618"/>
      <c r="T6709" s="618"/>
      <c r="U6709" s="618"/>
      <c r="V6709" s="618"/>
      <c r="W6709" s="618"/>
      <c r="X6709" s="618"/>
      <c r="Y6709" s="618"/>
      <c r="Z6709" s="618"/>
      <c r="AC6709" s="619"/>
      <c r="AD6709" s="620"/>
      <c r="AJ6709" s="668"/>
      <c r="AO6709" s="612"/>
      <c r="AP6709" s="612"/>
      <c r="AY6709" s="623"/>
      <c r="BD6709" s="611"/>
      <c r="BG6709" s="624"/>
      <c r="BH6709" s="625"/>
      <c r="BI6709" s="672"/>
      <c r="BO6709" s="612"/>
      <c r="BY6709" s="669"/>
      <c r="CA6709" s="669"/>
    </row>
    <row r="6710" spans="3:79" s="610" customFormat="1">
      <c r="C6710" s="611"/>
      <c r="D6710" s="612"/>
      <c r="E6710" s="613"/>
      <c r="F6710" s="614"/>
      <c r="J6710" s="612"/>
      <c r="N6710" s="668"/>
      <c r="P6710" s="618"/>
      <c r="Q6710" s="618"/>
      <c r="R6710" s="618"/>
      <c r="S6710" s="618"/>
      <c r="T6710" s="618"/>
      <c r="U6710" s="618"/>
      <c r="V6710" s="618"/>
      <c r="W6710" s="618"/>
      <c r="X6710" s="618"/>
      <c r="Y6710" s="618"/>
      <c r="Z6710" s="618"/>
      <c r="AC6710" s="619"/>
      <c r="AD6710" s="620"/>
      <c r="AJ6710" s="668"/>
      <c r="AO6710" s="612"/>
      <c r="AP6710" s="612"/>
      <c r="AY6710" s="623"/>
      <c r="BD6710" s="611"/>
      <c r="BG6710" s="624"/>
      <c r="BH6710" s="625"/>
      <c r="BI6710" s="672"/>
      <c r="BO6710" s="612"/>
      <c r="BY6710" s="669"/>
      <c r="CA6710" s="669"/>
    </row>
    <row r="6711" spans="3:79" s="610" customFormat="1">
      <c r="C6711" s="611"/>
      <c r="D6711" s="612"/>
      <c r="E6711" s="613"/>
      <c r="F6711" s="614"/>
      <c r="J6711" s="612"/>
      <c r="N6711" s="668"/>
      <c r="P6711" s="618"/>
      <c r="Q6711" s="618"/>
      <c r="R6711" s="618"/>
      <c r="S6711" s="618"/>
      <c r="T6711" s="618"/>
      <c r="U6711" s="618"/>
      <c r="V6711" s="618"/>
      <c r="W6711" s="618"/>
      <c r="X6711" s="618"/>
      <c r="Y6711" s="618"/>
      <c r="Z6711" s="618"/>
      <c r="AC6711" s="619"/>
      <c r="AD6711" s="620"/>
      <c r="AJ6711" s="668"/>
      <c r="AO6711" s="612"/>
      <c r="AP6711" s="612"/>
      <c r="AY6711" s="623"/>
      <c r="BD6711" s="611"/>
      <c r="BG6711" s="624"/>
      <c r="BH6711" s="625"/>
      <c r="BI6711" s="672"/>
      <c r="BO6711" s="612"/>
      <c r="BY6711" s="669"/>
      <c r="CA6711" s="669"/>
    </row>
    <row r="6712" spans="3:79" s="610" customFormat="1">
      <c r="C6712" s="611"/>
      <c r="D6712" s="612"/>
      <c r="E6712" s="613"/>
      <c r="F6712" s="614"/>
      <c r="J6712" s="612"/>
      <c r="N6712" s="668"/>
      <c r="P6712" s="618"/>
      <c r="Q6712" s="618"/>
      <c r="R6712" s="618"/>
      <c r="S6712" s="618"/>
      <c r="T6712" s="618"/>
      <c r="U6712" s="618"/>
      <c r="V6712" s="618"/>
      <c r="W6712" s="618"/>
      <c r="X6712" s="618"/>
      <c r="Y6712" s="618"/>
      <c r="Z6712" s="618"/>
      <c r="AC6712" s="619"/>
      <c r="AD6712" s="620"/>
      <c r="AJ6712" s="668"/>
      <c r="AO6712" s="612"/>
      <c r="AP6712" s="612"/>
      <c r="AY6712" s="623"/>
      <c r="BD6712" s="611"/>
      <c r="BG6712" s="624"/>
      <c r="BH6712" s="625"/>
      <c r="BI6712" s="672"/>
      <c r="BO6712" s="612"/>
      <c r="BY6712" s="669"/>
      <c r="CA6712" s="669"/>
    </row>
    <row r="6713" spans="3:79" s="610" customFormat="1">
      <c r="C6713" s="611"/>
      <c r="D6713" s="612"/>
      <c r="E6713" s="613"/>
      <c r="F6713" s="614"/>
      <c r="J6713" s="612"/>
      <c r="N6713" s="668"/>
      <c r="P6713" s="618"/>
      <c r="Q6713" s="618"/>
      <c r="R6713" s="618"/>
      <c r="S6713" s="618"/>
      <c r="T6713" s="618"/>
      <c r="U6713" s="618"/>
      <c r="V6713" s="618"/>
      <c r="W6713" s="618"/>
      <c r="X6713" s="618"/>
      <c r="Y6713" s="618"/>
      <c r="Z6713" s="618"/>
      <c r="AC6713" s="619"/>
      <c r="AD6713" s="620"/>
      <c r="AJ6713" s="668"/>
      <c r="AO6713" s="612"/>
      <c r="AP6713" s="612"/>
      <c r="AY6713" s="623"/>
      <c r="BD6713" s="611"/>
      <c r="BG6713" s="624"/>
      <c r="BH6713" s="625"/>
      <c r="BI6713" s="672"/>
      <c r="BO6713" s="612"/>
      <c r="BY6713" s="669"/>
      <c r="CA6713" s="669"/>
    </row>
    <row r="6714" spans="3:79" s="610" customFormat="1">
      <c r="C6714" s="611"/>
      <c r="D6714" s="612"/>
      <c r="E6714" s="613"/>
      <c r="F6714" s="614"/>
      <c r="J6714" s="612"/>
      <c r="N6714" s="668"/>
      <c r="P6714" s="618"/>
      <c r="Q6714" s="618"/>
      <c r="R6714" s="618"/>
      <c r="S6714" s="618"/>
      <c r="T6714" s="618"/>
      <c r="U6714" s="618"/>
      <c r="V6714" s="618"/>
      <c r="W6714" s="618"/>
      <c r="X6714" s="618"/>
      <c r="Y6714" s="618"/>
      <c r="Z6714" s="618"/>
      <c r="AC6714" s="619"/>
      <c r="AD6714" s="620"/>
      <c r="AJ6714" s="668"/>
      <c r="AO6714" s="612"/>
      <c r="AP6714" s="612"/>
      <c r="AY6714" s="623"/>
      <c r="BD6714" s="611"/>
      <c r="BG6714" s="624"/>
      <c r="BH6714" s="625"/>
      <c r="BI6714" s="672"/>
      <c r="BO6714" s="612"/>
      <c r="BY6714" s="669"/>
      <c r="CA6714" s="669"/>
    </row>
    <row r="6715" spans="3:79" s="610" customFormat="1">
      <c r="C6715" s="611"/>
      <c r="D6715" s="612"/>
      <c r="E6715" s="613"/>
      <c r="F6715" s="614"/>
      <c r="J6715" s="612"/>
      <c r="N6715" s="668"/>
      <c r="P6715" s="618"/>
      <c r="Q6715" s="618"/>
      <c r="R6715" s="618"/>
      <c r="S6715" s="618"/>
      <c r="T6715" s="618"/>
      <c r="U6715" s="618"/>
      <c r="V6715" s="618"/>
      <c r="W6715" s="618"/>
      <c r="X6715" s="618"/>
      <c r="Y6715" s="618"/>
      <c r="Z6715" s="618"/>
      <c r="AC6715" s="619"/>
      <c r="AD6715" s="620"/>
      <c r="AJ6715" s="668"/>
      <c r="AO6715" s="612"/>
      <c r="AP6715" s="612"/>
      <c r="AY6715" s="623"/>
      <c r="BD6715" s="611"/>
      <c r="BG6715" s="624"/>
      <c r="BH6715" s="625"/>
      <c r="BI6715" s="672"/>
      <c r="BO6715" s="612"/>
      <c r="BY6715" s="669"/>
      <c r="CA6715" s="669"/>
    </row>
    <row r="6716" spans="3:79" s="610" customFormat="1">
      <c r="C6716" s="611"/>
      <c r="D6716" s="612"/>
      <c r="E6716" s="613"/>
      <c r="F6716" s="614"/>
      <c r="J6716" s="612"/>
      <c r="N6716" s="668"/>
      <c r="P6716" s="618"/>
      <c r="Q6716" s="618"/>
      <c r="R6716" s="618"/>
      <c r="S6716" s="618"/>
      <c r="T6716" s="618"/>
      <c r="U6716" s="618"/>
      <c r="V6716" s="618"/>
      <c r="W6716" s="618"/>
      <c r="X6716" s="618"/>
      <c r="Y6716" s="618"/>
      <c r="Z6716" s="618"/>
      <c r="AC6716" s="619"/>
      <c r="AD6716" s="620"/>
      <c r="AJ6716" s="668"/>
      <c r="AO6716" s="612"/>
      <c r="AP6716" s="612"/>
      <c r="AY6716" s="623"/>
      <c r="BD6716" s="611"/>
      <c r="BG6716" s="624"/>
      <c r="BH6716" s="625"/>
      <c r="BI6716" s="672"/>
      <c r="BO6716" s="612"/>
      <c r="BY6716" s="669"/>
      <c r="CA6716" s="669"/>
    </row>
    <row r="6717" spans="3:79" s="610" customFormat="1">
      <c r="C6717" s="611"/>
      <c r="D6717" s="612"/>
      <c r="E6717" s="613"/>
      <c r="F6717" s="614"/>
      <c r="J6717" s="612"/>
      <c r="N6717" s="668"/>
      <c r="P6717" s="618"/>
      <c r="Q6717" s="618"/>
      <c r="R6717" s="618"/>
      <c r="S6717" s="618"/>
      <c r="T6717" s="618"/>
      <c r="U6717" s="618"/>
      <c r="V6717" s="618"/>
      <c r="W6717" s="618"/>
      <c r="X6717" s="618"/>
      <c r="Y6717" s="618"/>
      <c r="Z6717" s="618"/>
      <c r="AC6717" s="619"/>
      <c r="AD6717" s="620"/>
      <c r="AJ6717" s="668"/>
      <c r="AO6717" s="612"/>
      <c r="AP6717" s="612"/>
      <c r="AY6717" s="623"/>
      <c r="BD6717" s="611"/>
      <c r="BG6717" s="624"/>
      <c r="BH6717" s="625"/>
      <c r="BI6717" s="672"/>
      <c r="BO6717" s="612"/>
      <c r="BY6717" s="669"/>
      <c r="CA6717" s="669"/>
    </row>
    <row r="6718" spans="3:79" s="610" customFormat="1">
      <c r="C6718" s="611"/>
      <c r="D6718" s="612"/>
      <c r="E6718" s="613"/>
      <c r="F6718" s="614"/>
      <c r="J6718" s="612"/>
      <c r="N6718" s="668"/>
      <c r="P6718" s="618"/>
      <c r="Q6718" s="618"/>
      <c r="R6718" s="618"/>
      <c r="S6718" s="618"/>
      <c r="T6718" s="618"/>
      <c r="U6718" s="618"/>
      <c r="V6718" s="618"/>
      <c r="W6718" s="618"/>
      <c r="X6718" s="618"/>
      <c r="Y6718" s="618"/>
      <c r="Z6718" s="618"/>
      <c r="AC6718" s="619"/>
      <c r="AD6718" s="620"/>
      <c r="AJ6718" s="668"/>
      <c r="AO6718" s="612"/>
      <c r="AP6718" s="612"/>
      <c r="AY6718" s="623"/>
      <c r="BD6718" s="611"/>
      <c r="BG6718" s="624"/>
      <c r="BH6718" s="625"/>
      <c r="BI6718" s="672"/>
      <c r="BO6718" s="612"/>
      <c r="BY6718" s="669"/>
      <c r="CA6718" s="669"/>
    </row>
    <row r="6719" spans="3:79" s="610" customFormat="1">
      <c r="C6719" s="611"/>
      <c r="D6719" s="612"/>
      <c r="E6719" s="613"/>
      <c r="F6719" s="614"/>
      <c r="J6719" s="612"/>
      <c r="N6719" s="668"/>
      <c r="P6719" s="618"/>
      <c r="Q6719" s="618"/>
      <c r="R6719" s="618"/>
      <c r="S6719" s="618"/>
      <c r="T6719" s="618"/>
      <c r="U6719" s="618"/>
      <c r="V6719" s="618"/>
      <c r="W6719" s="618"/>
      <c r="X6719" s="618"/>
      <c r="Y6719" s="618"/>
      <c r="Z6719" s="618"/>
      <c r="AC6719" s="619"/>
      <c r="AD6719" s="620"/>
      <c r="AJ6719" s="668"/>
      <c r="AO6719" s="612"/>
      <c r="AP6719" s="612"/>
      <c r="AY6719" s="623"/>
      <c r="BD6719" s="611"/>
      <c r="BG6719" s="624"/>
      <c r="BH6719" s="625"/>
      <c r="BI6719" s="672"/>
      <c r="BO6719" s="612"/>
      <c r="BY6719" s="669"/>
      <c r="CA6719" s="669"/>
    </row>
    <row r="6720" spans="3:79" s="610" customFormat="1">
      <c r="C6720" s="611"/>
      <c r="D6720" s="612"/>
      <c r="E6720" s="613"/>
      <c r="F6720" s="614"/>
      <c r="J6720" s="612"/>
      <c r="N6720" s="668"/>
      <c r="P6720" s="618"/>
      <c r="Q6720" s="618"/>
      <c r="R6720" s="618"/>
      <c r="S6720" s="618"/>
      <c r="T6720" s="618"/>
      <c r="U6720" s="618"/>
      <c r="V6720" s="618"/>
      <c r="W6720" s="618"/>
      <c r="X6720" s="618"/>
      <c r="Y6720" s="618"/>
      <c r="Z6720" s="618"/>
      <c r="AC6720" s="619"/>
      <c r="AD6720" s="620"/>
      <c r="AJ6720" s="668"/>
      <c r="AO6720" s="612"/>
      <c r="AP6720" s="612"/>
      <c r="AY6720" s="623"/>
      <c r="BD6720" s="611"/>
      <c r="BG6720" s="624"/>
      <c r="BH6720" s="625"/>
      <c r="BI6720" s="672"/>
      <c r="BO6720" s="612"/>
      <c r="BY6720" s="669"/>
      <c r="CA6720" s="669"/>
    </row>
    <row r="6721" spans="3:79" s="610" customFormat="1">
      <c r="C6721" s="611"/>
      <c r="D6721" s="612"/>
      <c r="E6721" s="613"/>
      <c r="F6721" s="614"/>
      <c r="J6721" s="612"/>
      <c r="N6721" s="668"/>
      <c r="P6721" s="618"/>
      <c r="Q6721" s="618"/>
      <c r="R6721" s="618"/>
      <c r="S6721" s="618"/>
      <c r="T6721" s="618"/>
      <c r="U6721" s="618"/>
      <c r="V6721" s="618"/>
      <c r="W6721" s="618"/>
      <c r="X6721" s="618"/>
      <c r="Y6721" s="618"/>
      <c r="Z6721" s="618"/>
      <c r="AC6721" s="619"/>
      <c r="AD6721" s="620"/>
      <c r="AJ6721" s="668"/>
      <c r="AO6721" s="612"/>
      <c r="AP6721" s="612"/>
      <c r="AY6721" s="623"/>
      <c r="BD6721" s="611"/>
      <c r="BG6721" s="624"/>
      <c r="BH6721" s="625"/>
      <c r="BI6721" s="672"/>
      <c r="BO6721" s="612"/>
      <c r="BY6721" s="669"/>
      <c r="CA6721" s="669"/>
    </row>
    <row r="6722" spans="3:79" s="610" customFormat="1">
      <c r="C6722" s="611"/>
      <c r="D6722" s="612"/>
      <c r="E6722" s="613"/>
      <c r="F6722" s="614"/>
      <c r="J6722" s="612"/>
      <c r="N6722" s="668"/>
      <c r="P6722" s="618"/>
      <c r="Q6722" s="618"/>
      <c r="R6722" s="618"/>
      <c r="S6722" s="618"/>
      <c r="T6722" s="618"/>
      <c r="U6722" s="618"/>
      <c r="V6722" s="618"/>
      <c r="W6722" s="618"/>
      <c r="X6722" s="618"/>
      <c r="Y6722" s="618"/>
      <c r="Z6722" s="618"/>
      <c r="AC6722" s="619"/>
      <c r="AD6722" s="620"/>
      <c r="AJ6722" s="668"/>
      <c r="AO6722" s="612"/>
      <c r="AP6722" s="612"/>
      <c r="AY6722" s="623"/>
      <c r="BD6722" s="611"/>
      <c r="BG6722" s="624"/>
      <c r="BH6722" s="625"/>
      <c r="BI6722" s="672"/>
      <c r="BO6722" s="612"/>
      <c r="BY6722" s="669"/>
      <c r="CA6722" s="669"/>
    </row>
    <row r="6723" spans="3:79" s="610" customFormat="1">
      <c r="C6723" s="611"/>
      <c r="D6723" s="612"/>
      <c r="E6723" s="613"/>
      <c r="F6723" s="614"/>
      <c r="J6723" s="612"/>
      <c r="N6723" s="668"/>
      <c r="P6723" s="618"/>
      <c r="Q6723" s="618"/>
      <c r="R6723" s="618"/>
      <c r="S6723" s="618"/>
      <c r="T6723" s="618"/>
      <c r="U6723" s="618"/>
      <c r="V6723" s="618"/>
      <c r="W6723" s="618"/>
      <c r="X6723" s="618"/>
      <c r="Y6723" s="618"/>
      <c r="Z6723" s="618"/>
      <c r="AC6723" s="619"/>
      <c r="AD6723" s="620"/>
      <c r="AJ6723" s="668"/>
      <c r="AO6723" s="612"/>
      <c r="AP6723" s="612"/>
      <c r="AY6723" s="623"/>
      <c r="BD6723" s="611"/>
      <c r="BG6723" s="624"/>
      <c r="BH6723" s="625"/>
      <c r="BI6723" s="672"/>
      <c r="BO6723" s="612"/>
      <c r="BY6723" s="669"/>
      <c r="CA6723" s="669"/>
    </row>
    <row r="6724" spans="3:79" s="610" customFormat="1">
      <c r="C6724" s="611"/>
      <c r="D6724" s="612"/>
      <c r="E6724" s="613"/>
      <c r="F6724" s="614"/>
      <c r="J6724" s="612"/>
      <c r="N6724" s="668"/>
      <c r="P6724" s="618"/>
      <c r="Q6724" s="618"/>
      <c r="R6724" s="618"/>
      <c r="S6724" s="618"/>
      <c r="T6724" s="618"/>
      <c r="U6724" s="618"/>
      <c r="V6724" s="618"/>
      <c r="W6724" s="618"/>
      <c r="X6724" s="618"/>
      <c r="Y6724" s="618"/>
      <c r="Z6724" s="618"/>
      <c r="AC6724" s="619"/>
      <c r="AD6724" s="620"/>
      <c r="AJ6724" s="668"/>
      <c r="AO6724" s="612"/>
      <c r="AP6724" s="612"/>
      <c r="AY6724" s="623"/>
      <c r="BD6724" s="611"/>
      <c r="BG6724" s="624"/>
      <c r="BH6724" s="625"/>
      <c r="BI6724" s="672"/>
      <c r="BO6724" s="612"/>
      <c r="BY6724" s="669"/>
      <c r="CA6724" s="669"/>
    </row>
    <row r="6725" spans="3:79" s="610" customFormat="1">
      <c r="C6725" s="611"/>
      <c r="D6725" s="612"/>
      <c r="E6725" s="613"/>
      <c r="F6725" s="614"/>
      <c r="J6725" s="612"/>
      <c r="N6725" s="668"/>
      <c r="P6725" s="618"/>
      <c r="Q6725" s="618"/>
      <c r="R6725" s="618"/>
      <c r="S6725" s="618"/>
      <c r="T6725" s="618"/>
      <c r="U6725" s="618"/>
      <c r="V6725" s="618"/>
      <c r="W6725" s="618"/>
      <c r="X6725" s="618"/>
      <c r="Y6725" s="618"/>
      <c r="Z6725" s="618"/>
      <c r="AC6725" s="619"/>
      <c r="AD6725" s="620"/>
      <c r="AJ6725" s="668"/>
      <c r="AO6725" s="612"/>
      <c r="AP6725" s="612"/>
      <c r="AY6725" s="623"/>
      <c r="BD6725" s="611"/>
      <c r="BG6725" s="624"/>
      <c r="BH6725" s="625"/>
      <c r="BI6725" s="672"/>
      <c r="BO6725" s="612"/>
      <c r="BY6725" s="669"/>
      <c r="CA6725" s="669"/>
    </row>
    <row r="6726" spans="3:79" s="610" customFormat="1">
      <c r="C6726" s="611"/>
      <c r="D6726" s="612"/>
      <c r="E6726" s="613"/>
      <c r="F6726" s="614"/>
      <c r="J6726" s="612"/>
      <c r="N6726" s="668"/>
      <c r="P6726" s="618"/>
      <c r="Q6726" s="618"/>
      <c r="R6726" s="618"/>
      <c r="S6726" s="618"/>
      <c r="T6726" s="618"/>
      <c r="U6726" s="618"/>
      <c r="V6726" s="618"/>
      <c r="W6726" s="618"/>
      <c r="X6726" s="618"/>
      <c r="Y6726" s="618"/>
      <c r="Z6726" s="618"/>
      <c r="AC6726" s="619"/>
      <c r="AD6726" s="620"/>
      <c r="AJ6726" s="668"/>
      <c r="AO6726" s="612"/>
      <c r="AP6726" s="612"/>
      <c r="AY6726" s="623"/>
      <c r="BD6726" s="611"/>
      <c r="BG6726" s="624"/>
      <c r="BH6726" s="625"/>
      <c r="BI6726" s="672"/>
      <c r="BO6726" s="612"/>
      <c r="BY6726" s="669"/>
      <c r="CA6726" s="669"/>
    </row>
    <row r="6727" spans="3:79" s="610" customFormat="1">
      <c r="C6727" s="611"/>
      <c r="D6727" s="612"/>
      <c r="E6727" s="613"/>
      <c r="F6727" s="614"/>
      <c r="J6727" s="612"/>
      <c r="N6727" s="668"/>
      <c r="P6727" s="618"/>
      <c r="Q6727" s="618"/>
      <c r="R6727" s="618"/>
      <c r="S6727" s="618"/>
      <c r="T6727" s="618"/>
      <c r="U6727" s="618"/>
      <c r="V6727" s="618"/>
      <c r="W6727" s="618"/>
      <c r="X6727" s="618"/>
      <c r="Y6727" s="618"/>
      <c r="Z6727" s="618"/>
      <c r="AC6727" s="619"/>
      <c r="AD6727" s="620"/>
      <c r="AJ6727" s="668"/>
      <c r="AO6727" s="612"/>
      <c r="AP6727" s="612"/>
      <c r="AY6727" s="623"/>
      <c r="BD6727" s="611"/>
      <c r="BG6727" s="624"/>
      <c r="BH6727" s="625"/>
      <c r="BI6727" s="672"/>
      <c r="BO6727" s="612"/>
      <c r="BY6727" s="669"/>
      <c r="CA6727" s="669"/>
    </row>
    <row r="6728" spans="3:79" s="610" customFormat="1">
      <c r="C6728" s="611"/>
      <c r="D6728" s="612"/>
      <c r="E6728" s="613"/>
      <c r="F6728" s="614"/>
      <c r="J6728" s="612"/>
      <c r="N6728" s="668"/>
      <c r="P6728" s="618"/>
      <c r="Q6728" s="618"/>
      <c r="R6728" s="618"/>
      <c r="S6728" s="618"/>
      <c r="T6728" s="618"/>
      <c r="U6728" s="618"/>
      <c r="V6728" s="618"/>
      <c r="W6728" s="618"/>
      <c r="X6728" s="618"/>
      <c r="Y6728" s="618"/>
      <c r="Z6728" s="618"/>
      <c r="AC6728" s="619"/>
      <c r="AD6728" s="620"/>
      <c r="AJ6728" s="668"/>
      <c r="AO6728" s="612"/>
      <c r="AP6728" s="612"/>
      <c r="AY6728" s="623"/>
      <c r="BD6728" s="611"/>
      <c r="BG6728" s="624"/>
      <c r="BH6728" s="625"/>
      <c r="BI6728" s="672"/>
      <c r="BO6728" s="612"/>
      <c r="BY6728" s="669"/>
      <c r="CA6728" s="669"/>
    </row>
    <row r="6729" spans="3:79" s="610" customFormat="1">
      <c r="C6729" s="611"/>
      <c r="D6729" s="612"/>
      <c r="E6729" s="613"/>
      <c r="F6729" s="614"/>
      <c r="J6729" s="612"/>
      <c r="N6729" s="668"/>
      <c r="P6729" s="618"/>
      <c r="Q6729" s="618"/>
      <c r="R6729" s="618"/>
      <c r="S6729" s="618"/>
      <c r="T6729" s="618"/>
      <c r="U6729" s="618"/>
      <c r="V6729" s="618"/>
      <c r="W6729" s="618"/>
      <c r="X6729" s="618"/>
      <c r="Y6729" s="618"/>
      <c r="Z6729" s="618"/>
      <c r="AC6729" s="619"/>
      <c r="AD6729" s="620"/>
      <c r="AJ6729" s="668"/>
      <c r="AO6729" s="612"/>
      <c r="AP6729" s="612"/>
      <c r="AY6729" s="623"/>
      <c r="BD6729" s="611"/>
      <c r="BG6729" s="624"/>
      <c r="BH6729" s="625"/>
      <c r="BI6729" s="672"/>
      <c r="BO6729" s="612"/>
      <c r="BY6729" s="669"/>
      <c r="CA6729" s="669"/>
    </row>
    <row r="6730" spans="3:79" s="610" customFormat="1">
      <c r="C6730" s="611"/>
      <c r="D6730" s="612"/>
      <c r="E6730" s="613"/>
      <c r="F6730" s="614"/>
      <c r="J6730" s="612"/>
      <c r="N6730" s="668"/>
      <c r="P6730" s="618"/>
      <c r="Q6730" s="618"/>
      <c r="R6730" s="618"/>
      <c r="S6730" s="618"/>
      <c r="T6730" s="618"/>
      <c r="U6730" s="618"/>
      <c r="V6730" s="618"/>
      <c r="W6730" s="618"/>
      <c r="X6730" s="618"/>
      <c r="Y6730" s="618"/>
      <c r="Z6730" s="618"/>
      <c r="AC6730" s="619"/>
      <c r="AD6730" s="620"/>
      <c r="AJ6730" s="668"/>
      <c r="AO6730" s="612"/>
      <c r="AP6730" s="612"/>
      <c r="AY6730" s="623"/>
      <c r="BD6730" s="611"/>
      <c r="BG6730" s="624"/>
      <c r="BH6730" s="625"/>
      <c r="BI6730" s="672"/>
      <c r="BO6730" s="612"/>
      <c r="BY6730" s="669"/>
      <c r="CA6730" s="669"/>
    </row>
    <row r="6731" spans="3:79" s="610" customFormat="1">
      <c r="C6731" s="611"/>
      <c r="D6731" s="612"/>
      <c r="E6731" s="613"/>
      <c r="F6731" s="614"/>
      <c r="J6731" s="612"/>
      <c r="N6731" s="668"/>
      <c r="P6731" s="618"/>
      <c r="Q6731" s="618"/>
      <c r="R6731" s="618"/>
      <c r="S6731" s="618"/>
      <c r="T6731" s="618"/>
      <c r="U6731" s="618"/>
      <c r="V6731" s="618"/>
      <c r="W6731" s="618"/>
      <c r="X6731" s="618"/>
      <c r="Y6731" s="618"/>
      <c r="Z6731" s="618"/>
      <c r="AC6731" s="619"/>
      <c r="AD6731" s="620"/>
      <c r="AJ6731" s="668"/>
      <c r="AO6731" s="612"/>
      <c r="AP6731" s="612"/>
      <c r="AY6731" s="623"/>
      <c r="BD6731" s="611"/>
      <c r="BG6731" s="624"/>
      <c r="BH6731" s="625"/>
      <c r="BI6731" s="672"/>
      <c r="BO6731" s="612"/>
      <c r="BY6731" s="669"/>
      <c r="CA6731" s="669"/>
    </row>
    <row r="6732" spans="3:79" s="610" customFormat="1">
      <c r="C6732" s="611"/>
      <c r="D6732" s="612"/>
      <c r="E6732" s="613"/>
      <c r="F6732" s="614"/>
      <c r="J6732" s="612"/>
      <c r="N6732" s="668"/>
      <c r="P6732" s="618"/>
      <c r="Q6732" s="618"/>
      <c r="R6732" s="618"/>
      <c r="S6732" s="618"/>
      <c r="T6732" s="618"/>
      <c r="U6732" s="618"/>
      <c r="V6732" s="618"/>
      <c r="W6732" s="618"/>
      <c r="X6732" s="618"/>
      <c r="Y6732" s="618"/>
      <c r="Z6732" s="618"/>
      <c r="AC6732" s="619"/>
      <c r="AD6732" s="620"/>
      <c r="AJ6732" s="668"/>
      <c r="AO6732" s="612"/>
      <c r="AP6732" s="612"/>
      <c r="AY6732" s="623"/>
      <c r="BD6732" s="611"/>
      <c r="BG6732" s="624"/>
      <c r="BH6732" s="625"/>
      <c r="BI6732" s="672"/>
      <c r="BO6732" s="612"/>
      <c r="BY6732" s="669"/>
      <c r="CA6732" s="669"/>
    </row>
    <row r="6733" spans="3:79" s="610" customFormat="1">
      <c r="C6733" s="611"/>
      <c r="D6733" s="612"/>
      <c r="E6733" s="613"/>
      <c r="F6733" s="614"/>
      <c r="J6733" s="612"/>
      <c r="N6733" s="668"/>
      <c r="P6733" s="618"/>
      <c r="Q6733" s="618"/>
      <c r="R6733" s="618"/>
      <c r="S6733" s="618"/>
      <c r="T6733" s="618"/>
      <c r="U6733" s="618"/>
      <c r="V6733" s="618"/>
      <c r="W6733" s="618"/>
      <c r="X6733" s="618"/>
      <c r="Y6733" s="618"/>
      <c r="Z6733" s="618"/>
      <c r="AC6733" s="619"/>
      <c r="AD6733" s="620"/>
      <c r="AJ6733" s="668"/>
      <c r="AO6733" s="612"/>
      <c r="AP6733" s="612"/>
      <c r="AY6733" s="623"/>
      <c r="BD6733" s="611"/>
      <c r="BG6733" s="624"/>
      <c r="BH6733" s="625"/>
      <c r="BI6733" s="672"/>
      <c r="BO6733" s="612"/>
      <c r="BY6733" s="669"/>
      <c r="CA6733" s="669"/>
    </row>
    <row r="6734" spans="3:79" s="610" customFormat="1">
      <c r="C6734" s="611"/>
      <c r="D6734" s="612"/>
      <c r="E6734" s="613"/>
      <c r="F6734" s="614"/>
      <c r="J6734" s="612"/>
      <c r="N6734" s="668"/>
      <c r="P6734" s="618"/>
      <c r="Q6734" s="618"/>
      <c r="R6734" s="618"/>
      <c r="S6734" s="618"/>
      <c r="T6734" s="618"/>
      <c r="U6734" s="618"/>
      <c r="V6734" s="618"/>
      <c r="W6734" s="618"/>
      <c r="X6734" s="618"/>
      <c r="Y6734" s="618"/>
      <c r="Z6734" s="618"/>
      <c r="AC6734" s="619"/>
      <c r="AD6734" s="620"/>
      <c r="AJ6734" s="668"/>
      <c r="AO6734" s="612"/>
      <c r="AP6734" s="612"/>
      <c r="AY6734" s="623"/>
      <c r="BD6734" s="611"/>
      <c r="BG6734" s="624"/>
      <c r="BH6734" s="625"/>
      <c r="BI6734" s="672"/>
      <c r="BO6734" s="612"/>
      <c r="BY6734" s="669"/>
      <c r="CA6734" s="669"/>
    </row>
    <row r="6735" spans="3:79" s="610" customFormat="1">
      <c r="C6735" s="611"/>
      <c r="D6735" s="612"/>
      <c r="E6735" s="613"/>
      <c r="F6735" s="614"/>
      <c r="J6735" s="612"/>
      <c r="N6735" s="668"/>
      <c r="P6735" s="618"/>
      <c r="Q6735" s="618"/>
      <c r="R6735" s="618"/>
      <c r="S6735" s="618"/>
      <c r="T6735" s="618"/>
      <c r="U6735" s="618"/>
      <c r="V6735" s="618"/>
      <c r="W6735" s="618"/>
      <c r="X6735" s="618"/>
      <c r="Y6735" s="618"/>
      <c r="Z6735" s="618"/>
      <c r="AC6735" s="619"/>
      <c r="AD6735" s="620"/>
      <c r="AJ6735" s="668"/>
      <c r="AO6735" s="612"/>
      <c r="AP6735" s="612"/>
      <c r="AY6735" s="623"/>
      <c r="BD6735" s="611"/>
      <c r="BG6735" s="624"/>
      <c r="BH6735" s="625"/>
      <c r="BI6735" s="672"/>
      <c r="BO6735" s="612"/>
      <c r="BY6735" s="669"/>
      <c r="CA6735" s="669"/>
    </row>
    <row r="6736" spans="3:79" s="610" customFormat="1">
      <c r="C6736" s="611"/>
      <c r="D6736" s="612"/>
      <c r="E6736" s="613"/>
      <c r="F6736" s="614"/>
      <c r="J6736" s="612"/>
      <c r="N6736" s="668"/>
      <c r="P6736" s="618"/>
      <c r="Q6736" s="618"/>
      <c r="R6736" s="618"/>
      <c r="S6736" s="618"/>
      <c r="T6736" s="618"/>
      <c r="U6736" s="618"/>
      <c r="V6736" s="618"/>
      <c r="W6736" s="618"/>
      <c r="X6736" s="618"/>
      <c r="Y6736" s="618"/>
      <c r="Z6736" s="618"/>
      <c r="AC6736" s="619"/>
      <c r="AD6736" s="620"/>
      <c r="AJ6736" s="668"/>
      <c r="AO6736" s="612"/>
      <c r="AP6736" s="612"/>
      <c r="AY6736" s="623"/>
      <c r="BD6736" s="611"/>
      <c r="BG6736" s="624"/>
      <c r="BH6736" s="625"/>
      <c r="BI6736" s="672"/>
      <c r="BO6736" s="612"/>
      <c r="BY6736" s="669"/>
      <c r="CA6736" s="669"/>
    </row>
    <row r="6737" spans="3:79" s="610" customFormat="1">
      <c r="C6737" s="611"/>
      <c r="D6737" s="612"/>
      <c r="E6737" s="613"/>
      <c r="F6737" s="614"/>
      <c r="J6737" s="612"/>
      <c r="N6737" s="668"/>
      <c r="P6737" s="618"/>
      <c r="Q6737" s="618"/>
      <c r="R6737" s="618"/>
      <c r="S6737" s="618"/>
      <c r="T6737" s="618"/>
      <c r="U6737" s="618"/>
      <c r="V6737" s="618"/>
      <c r="W6737" s="618"/>
      <c r="X6737" s="618"/>
      <c r="Y6737" s="618"/>
      <c r="Z6737" s="618"/>
      <c r="AC6737" s="619"/>
      <c r="AD6737" s="620"/>
      <c r="AJ6737" s="668"/>
      <c r="AO6737" s="612"/>
      <c r="AP6737" s="612"/>
      <c r="AY6737" s="623"/>
      <c r="BD6737" s="611"/>
      <c r="BG6737" s="624"/>
      <c r="BH6737" s="625"/>
      <c r="BI6737" s="672"/>
      <c r="BO6737" s="612"/>
      <c r="BY6737" s="669"/>
      <c r="CA6737" s="669"/>
    </row>
    <row r="6738" spans="3:79" s="610" customFormat="1">
      <c r="C6738" s="611"/>
      <c r="D6738" s="612"/>
      <c r="E6738" s="613"/>
      <c r="F6738" s="614"/>
      <c r="J6738" s="612"/>
      <c r="N6738" s="668"/>
      <c r="P6738" s="618"/>
      <c r="Q6738" s="618"/>
      <c r="R6738" s="618"/>
      <c r="S6738" s="618"/>
      <c r="T6738" s="618"/>
      <c r="U6738" s="618"/>
      <c r="V6738" s="618"/>
      <c r="W6738" s="618"/>
      <c r="X6738" s="618"/>
      <c r="Y6738" s="618"/>
      <c r="Z6738" s="618"/>
      <c r="AC6738" s="619"/>
      <c r="AD6738" s="620"/>
      <c r="AJ6738" s="668"/>
      <c r="AO6738" s="612"/>
      <c r="AP6738" s="612"/>
      <c r="AY6738" s="623"/>
      <c r="BD6738" s="611"/>
      <c r="BG6738" s="624"/>
      <c r="BH6738" s="625"/>
      <c r="BI6738" s="672"/>
      <c r="BO6738" s="612"/>
      <c r="BY6738" s="669"/>
      <c r="CA6738" s="669"/>
    </row>
    <row r="6739" spans="3:79" s="610" customFormat="1">
      <c r="C6739" s="611"/>
      <c r="D6739" s="612"/>
      <c r="E6739" s="613"/>
      <c r="F6739" s="614"/>
      <c r="J6739" s="612"/>
      <c r="N6739" s="668"/>
      <c r="P6739" s="618"/>
      <c r="Q6739" s="618"/>
      <c r="R6739" s="618"/>
      <c r="S6739" s="618"/>
      <c r="T6739" s="618"/>
      <c r="U6739" s="618"/>
      <c r="V6739" s="618"/>
      <c r="W6739" s="618"/>
      <c r="X6739" s="618"/>
      <c r="Y6739" s="618"/>
      <c r="Z6739" s="618"/>
      <c r="AC6739" s="619"/>
      <c r="AD6739" s="620"/>
      <c r="AJ6739" s="668"/>
      <c r="AO6739" s="612"/>
      <c r="AP6739" s="612"/>
      <c r="AY6739" s="623"/>
      <c r="BD6739" s="611"/>
      <c r="BG6739" s="624"/>
      <c r="BH6739" s="625"/>
      <c r="BI6739" s="672"/>
      <c r="BO6739" s="612"/>
      <c r="BY6739" s="669"/>
      <c r="CA6739" s="669"/>
    </row>
    <row r="6740" spans="3:79" s="610" customFormat="1">
      <c r="C6740" s="611"/>
      <c r="D6740" s="612"/>
      <c r="E6740" s="613"/>
      <c r="F6740" s="614"/>
      <c r="J6740" s="612"/>
      <c r="N6740" s="668"/>
      <c r="P6740" s="618"/>
      <c r="Q6740" s="618"/>
      <c r="R6740" s="618"/>
      <c r="S6740" s="618"/>
      <c r="T6740" s="618"/>
      <c r="U6740" s="618"/>
      <c r="V6740" s="618"/>
      <c r="W6740" s="618"/>
      <c r="X6740" s="618"/>
      <c r="Y6740" s="618"/>
      <c r="Z6740" s="618"/>
      <c r="AC6740" s="619"/>
      <c r="AD6740" s="620"/>
      <c r="AJ6740" s="668"/>
      <c r="AO6740" s="612"/>
      <c r="AP6740" s="612"/>
      <c r="AY6740" s="623"/>
      <c r="BD6740" s="611"/>
      <c r="BG6740" s="624"/>
      <c r="BH6740" s="625"/>
      <c r="BI6740" s="672"/>
      <c r="BO6740" s="612"/>
      <c r="BY6740" s="669"/>
      <c r="CA6740" s="669"/>
    </row>
    <row r="6741" spans="3:79" s="610" customFormat="1">
      <c r="C6741" s="611"/>
      <c r="D6741" s="612"/>
      <c r="E6741" s="613"/>
      <c r="F6741" s="614"/>
      <c r="J6741" s="612"/>
      <c r="N6741" s="668"/>
      <c r="P6741" s="618"/>
      <c r="Q6741" s="618"/>
      <c r="R6741" s="618"/>
      <c r="S6741" s="618"/>
      <c r="T6741" s="618"/>
      <c r="U6741" s="618"/>
      <c r="V6741" s="618"/>
      <c r="W6741" s="618"/>
      <c r="X6741" s="618"/>
      <c r="Y6741" s="618"/>
      <c r="Z6741" s="618"/>
      <c r="AC6741" s="619"/>
      <c r="AD6741" s="620"/>
      <c r="AJ6741" s="668"/>
      <c r="AO6741" s="612"/>
      <c r="AP6741" s="612"/>
      <c r="AY6741" s="623"/>
      <c r="BD6741" s="611"/>
      <c r="BG6741" s="624"/>
      <c r="BH6741" s="625"/>
      <c r="BI6741" s="672"/>
      <c r="BO6741" s="612"/>
      <c r="BY6741" s="669"/>
      <c r="CA6741" s="669"/>
    </row>
    <row r="6742" spans="3:79" s="610" customFormat="1">
      <c r="C6742" s="611"/>
      <c r="D6742" s="612"/>
      <c r="E6742" s="613"/>
      <c r="F6742" s="614"/>
      <c r="J6742" s="612"/>
      <c r="N6742" s="668"/>
      <c r="P6742" s="618"/>
      <c r="Q6742" s="618"/>
      <c r="R6742" s="618"/>
      <c r="S6742" s="618"/>
      <c r="T6742" s="618"/>
      <c r="U6742" s="618"/>
      <c r="V6742" s="618"/>
      <c r="W6742" s="618"/>
      <c r="X6742" s="618"/>
      <c r="Y6742" s="618"/>
      <c r="Z6742" s="618"/>
      <c r="AC6742" s="619"/>
      <c r="AD6742" s="620"/>
      <c r="AJ6742" s="668"/>
      <c r="AO6742" s="612"/>
      <c r="AP6742" s="612"/>
      <c r="AY6742" s="623"/>
      <c r="BD6742" s="611"/>
      <c r="BG6742" s="624"/>
      <c r="BH6742" s="625"/>
      <c r="BI6742" s="672"/>
      <c r="BO6742" s="612"/>
      <c r="BY6742" s="669"/>
      <c r="CA6742" s="669"/>
    </row>
    <row r="6743" spans="3:79" s="610" customFormat="1">
      <c r="C6743" s="611"/>
      <c r="D6743" s="612"/>
      <c r="E6743" s="613"/>
      <c r="F6743" s="614"/>
      <c r="J6743" s="612"/>
      <c r="N6743" s="668"/>
      <c r="P6743" s="618"/>
      <c r="Q6743" s="618"/>
      <c r="R6743" s="618"/>
      <c r="S6743" s="618"/>
      <c r="T6743" s="618"/>
      <c r="U6743" s="618"/>
      <c r="V6743" s="618"/>
      <c r="W6743" s="618"/>
      <c r="X6743" s="618"/>
      <c r="Y6743" s="618"/>
      <c r="Z6743" s="618"/>
      <c r="AC6743" s="619"/>
      <c r="AD6743" s="620"/>
      <c r="AJ6743" s="668"/>
      <c r="AO6743" s="612"/>
      <c r="AP6743" s="612"/>
      <c r="AY6743" s="623"/>
      <c r="BD6743" s="611"/>
      <c r="BG6743" s="624"/>
      <c r="BH6743" s="625"/>
      <c r="BI6743" s="672"/>
      <c r="BO6743" s="612"/>
      <c r="BY6743" s="669"/>
      <c r="CA6743" s="669"/>
    </row>
    <row r="6744" spans="3:79" s="610" customFormat="1">
      <c r="C6744" s="611"/>
      <c r="D6744" s="612"/>
      <c r="E6744" s="613"/>
      <c r="F6744" s="614"/>
      <c r="J6744" s="612"/>
      <c r="N6744" s="668"/>
      <c r="P6744" s="618"/>
      <c r="Q6744" s="618"/>
      <c r="R6744" s="618"/>
      <c r="S6744" s="618"/>
      <c r="T6744" s="618"/>
      <c r="U6744" s="618"/>
      <c r="V6744" s="618"/>
      <c r="W6744" s="618"/>
      <c r="X6744" s="618"/>
      <c r="Y6744" s="618"/>
      <c r="Z6744" s="618"/>
      <c r="AC6744" s="619"/>
      <c r="AD6744" s="620"/>
      <c r="AJ6744" s="668"/>
      <c r="AO6744" s="612"/>
      <c r="AP6744" s="612"/>
      <c r="AY6744" s="623"/>
      <c r="BD6744" s="611"/>
      <c r="BG6744" s="624"/>
      <c r="BH6744" s="625"/>
      <c r="BI6744" s="672"/>
      <c r="BO6744" s="612"/>
      <c r="BY6744" s="669"/>
      <c r="CA6744" s="669"/>
    </row>
    <row r="6745" spans="3:79" s="610" customFormat="1">
      <c r="C6745" s="611"/>
      <c r="D6745" s="612"/>
      <c r="E6745" s="613"/>
      <c r="F6745" s="614"/>
      <c r="J6745" s="612"/>
      <c r="N6745" s="668"/>
      <c r="P6745" s="618"/>
      <c r="Q6745" s="618"/>
      <c r="R6745" s="618"/>
      <c r="S6745" s="618"/>
      <c r="T6745" s="618"/>
      <c r="U6745" s="618"/>
      <c r="V6745" s="618"/>
      <c r="W6745" s="618"/>
      <c r="X6745" s="618"/>
      <c r="Y6745" s="618"/>
      <c r="Z6745" s="618"/>
      <c r="AC6745" s="619"/>
      <c r="AD6745" s="620"/>
      <c r="AJ6745" s="668"/>
      <c r="AO6745" s="612"/>
      <c r="AP6745" s="612"/>
      <c r="AY6745" s="623"/>
      <c r="BD6745" s="611"/>
      <c r="BG6745" s="624"/>
      <c r="BH6745" s="625"/>
      <c r="BI6745" s="672"/>
      <c r="BO6745" s="612"/>
      <c r="BY6745" s="669"/>
      <c r="CA6745" s="669"/>
    </row>
    <row r="6746" spans="3:79" s="610" customFormat="1">
      <c r="C6746" s="611"/>
      <c r="D6746" s="612"/>
      <c r="E6746" s="613"/>
      <c r="F6746" s="614"/>
      <c r="J6746" s="612"/>
      <c r="N6746" s="668"/>
      <c r="P6746" s="618"/>
      <c r="Q6746" s="618"/>
      <c r="R6746" s="618"/>
      <c r="S6746" s="618"/>
      <c r="T6746" s="618"/>
      <c r="U6746" s="618"/>
      <c r="V6746" s="618"/>
      <c r="W6746" s="618"/>
      <c r="X6746" s="618"/>
      <c r="Y6746" s="618"/>
      <c r="Z6746" s="618"/>
      <c r="AC6746" s="619"/>
      <c r="AD6746" s="620"/>
      <c r="AJ6746" s="668"/>
      <c r="AO6746" s="612"/>
      <c r="AP6746" s="612"/>
      <c r="AY6746" s="623"/>
      <c r="BD6746" s="611"/>
      <c r="BG6746" s="624"/>
      <c r="BH6746" s="625"/>
      <c r="BI6746" s="672"/>
      <c r="BO6746" s="612"/>
      <c r="BY6746" s="669"/>
      <c r="CA6746" s="669"/>
    </row>
    <row r="6747" spans="3:79" s="610" customFormat="1">
      <c r="C6747" s="611"/>
      <c r="D6747" s="612"/>
      <c r="E6747" s="613"/>
      <c r="F6747" s="614"/>
      <c r="J6747" s="612"/>
      <c r="N6747" s="668"/>
      <c r="P6747" s="618"/>
      <c r="Q6747" s="618"/>
      <c r="R6747" s="618"/>
      <c r="S6747" s="618"/>
      <c r="T6747" s="618"/>
      <c r="U6747" s="618"/>
      <c r="V6747" s="618"/>
      <c r="W6747" s="618"/>
      <c r="X6747" s="618"/>
      <c r="Y6747" s="618"/>
      <c r="Z6747" s="618"/>
      <c r="AC6747" s="619"/>
      <c r="AD6747" s="620"/>
      <c r="AJ6747" s="668"/>
      <c r="AO6747" s="612"/>
      <c r="AP6747" s="612"/>
      <c r="AY6747" s="623"/>
      <c r="BD6747" s="611"/>
      <c r="BG6747" s="624"/>
      <c r="BH6747" s="625"/>
      <c r="BI6747" s="672"/>
      <c r="BO6747" s="612"/>
      <c r="BY6747" s="669"/>
      <c r="CA6747" s="669"/>
    </row>
    <row r="6748" spans="3:79" s="610" customFormat="1">
      <c r="C6748" s="611"/>
      <c r="D6748" s="612"/>
      <c r="E6748" s="613"/>
      <c r="F6748" s="614"/>
      <c r="J6748" s="612"/>
      <c r="N6748" s="668"/>
      <c r="P6748" s="618"/>
      <c r="Q6748" s="618"/>
      <c r="R6748" s="618"/>
      <c r="S6748" s="618"/>
      <c r="T6748" s="618"/>
      <c r="U6748" s="618"/>
      <c r="V6748" s="618"/>
      <c r="W6748" s="618"/>
      <c r="X6748" s="618"/>
      <c r="Y6748" s="618"/>
      <c r="Z6748" s="618"/>
      <c r="AC6748" s="619"/>
      <c r="AD6748" s="620"/>
      <c r="AJ6748" s="668"/>
      <c r="AO6748" s="612"/>
      <c r="AP6748" s="612"/>
      <c r="AY6748" s="623"/>
      <c r="BD6748" s="611"/>
      <c r="BG6748" s="624"/>
      <c r="BH6748" s="625"/>
      <c r="BI6748" s="672"/>
      <c r="BO6748" s="612"/>
      <c r="BY6748" s="669"/>
      <c r="CA6748" s="669"/>
    </row>
    <row r="6749" spans="3:79" s="610" customFormat="1">
      <c r="C6749" s="611"/>
      <c r="D6749" s="612"/>
      <c r="E6749" s="613"/>
      <c r="F6749" s="614"/>
      <c r="J6749" s="612"/>
      <c r="N6749" s="668"/>
      <c r="P6749" s="618"/>
      <c r="Q6749" s="618"/>
      <c r="R6749" s="618"/>
      <c r="S6749" s="618"/>
      <c r="T6749" s="618"/>
      <c r="U6749" s="618"/>
      <c r="V6749" s="618"/>
      <c r="W6749" s="618"/>
      <c r="X6749" s="618"/>
      <c r="Y6749" s="618"/>
      <c r="Z6749" s="618"/>
      <c r="AC6749" s="619"/>
      <c r="AD6749" s="620"/>
      <c r="AJ6749" s="668"/>
      <c r="AO6749" s="612"/>
      <c r="AP6749" s="612"/>
      <c r="AY6749" s="623"/>
      <c r="BD6749" s="611"/>
      <c r="BG6749" s="624"/>
      <c r="BH6749" s="625"/>
      <c r="BI6749" s="672"/>
      <c r="BO6749" s="612"/>
      <c r="BY6749" s="669"/>
      <c r="CA6749" s="669"/>
    </row>
    <row r="6750" spans="3:79" s="610" customFormat="1">
      <c r="C6750" s="611"/>
      <c r="D6750" s="612"/>
      <c r="E6750" s="613"/>
      <c r="F6750" s="614"/>
      <c r="J6750" s="612"/>
      <c r="N6750" s="668"/>
      <c r="P6750" s="618"/>
      <c r="Q6750" s="618"/>
      <c r="R6750" s="618"/>
      <c r="S6750" s="618"/>
      <c r="T6750" s="618"/>
      <c r="U6750" s="618"/>
      <c r="V6750" s="618"/>
      <c r="W6750" s="618"/>
      <c r="X6750" s="618"/>
      <c r="Y6750" s="618"/>
      <c r="Z6750" s="618"/>
      <c r="AC6750" s="619"/>
      <c r="AD6750" s="620"/>
      <c r="AJ6750" s="668"/>
      <c r="AO6750" s="612"/>
      <c r="AP6750" s="612"/>
      <c r="AY6750" s="623"/>
      <c r="BD6750" s="611"/>
      <c r="BG6750" s="624"/>
      <c r="BH6750" s="625"/>
      <c r="BI6750" s="672"/>
      <c r="BO6750" s="612"/>
      <c r="BY6750" s="669"/>
      <c r="CA6750" s="669"/>
    </row>
    <row r="6751" spans="3:79" s="610" customFormat="1">
      <c r="C6751" s="611"/>
      <c r="D6751" s="612"/>
      <c r="E6751" s="613"/>
      <c r="F6751" s="614"/>
      <c r="J6751" s="612"/>
      <c r="N6751" s="668"/>
      <c r="P6751" s="618"/>
      <c r="Q6751" s="618"/>
      <c r="R6751" s="618"/>
      <c r="S6751" s="618"/>
      <c r="T6751" s="618"/>
      <c r="U6751" s="618"/>
      <c r="V6751" s="618"/>
      <c r="W6751" s="618"/>
      <c r="X6751" s="618"/>
      <c r="Y6751" s="618"/>
      <c r="Z6751" s="618"/>
      <c r="AC6751" s="619"/>
      <c r="AD6751" s="620"/>
      <c r="AJ6751" s="668"/>
      <c r="AO6751" s="612"/>
      <c r="AP6751" s="612"/>
      <c r="AY6751" s="623"/>
      <c r="BD6751" s="611"/>
      <c r="BG6751" s="624"/>
      <c r="BH6751" s="625"/>
      <c r="BI6751" s="672"/>
      <c r="BO6751" s="612"/>
      <c r="BY6751" s="669"/>
      <c r="CA6751" s="669"/>
    </row>
    <row r="6752" spans="3:79" s="610" customFormat="1">
      <c r="C6752" s="611"/>
      <c r="D6752" s="612"/>
      <c r="E6752" s="613"/>
      <c r="F6752" s="614"/>
      <c r="J6752" s="612"/>
      <c r="N6752" s="668"/>
      <c r="P6752" s="618"/>
      <c r="Q6752" s="618"/>
      <c r="R6752" s="618"/>
      <c r="S6752" s="618"/>
      <c r="T6752" s="618"/>
      <c r="U6752" s="618"/>
      <c r="V6752" s="618"/>
      <c r="W6752" s="618"/>
      <c r="X6752" s="618"/>
      <c r="Y6752" s="618"/>
      <c r="Z6752" s="618"/>
      <c r="AC6752" s="619"/>
      <c r="AD6752" s="620"/>
      <c r="AJ6752" s="668"/>
      <c r="AO6752" s="612"/>
      <c r="AP6752" s="612"/>
      <c r="AY6752" s="623"/>
      <c r="BD6752" s="611"/>
      <c r="BG6752" s="624"/>
      <c r="BH6752" s="625"/>
      <c r="BI6752" s="672"/>
      <c r="BO6752" s="612"/>
      <c r="BY6752" s="669"/>
      <c r="CA6752" s="669"/>
    </row>
    <row r="6753" spans="3:79" s="610" customFormat="1">
      <c r="C6753" s="611"/>
      <c r="D6753" s="612"/>
      <c r="E6753" s="613"/>
      <c r="F6753" s="614"/>
      <c r="J6753" s="612"/>
      <c r="N6753" s="668"/>
      <c r="P6753" s="618"/>
      <c r="Q6753" s="618"/>
      <c r="R6753" s="618"/>
      <c r="S6753" s="618"/>
      <c r="T6753" s="618"/>
      <c r="U6753" s="618"/>
      <c r="V6753" s="618"/>
      <c r="W6753" s="618"/>
      <c r="X6753" s="618"/>
      <c r="Y6753" s="618"/>
      <c r="Z6753" s="618"/>
      <c r="AC6753" s="619"/>
      <c r="AD6753" s="620"/>
      <c r="AJ6753" s="668"/>
      <c r="AO6753" s="612"/>
      <c r="AP6753" s="612"/>
      <c r="AY6753" s="623"/>
      <c r="BD6753" s="611"/>
      <c r="BG6753" s="624"/>
      <c r="BH6753" s="625"/>
      <c r="BI6753" s="672"/>
      <c r="BO6753" s="612"/>
      <c r="BY6753" s="669"/>
      <c r="CA6753" s="669"/>
    </row>
    <row r="6754" spans="3:79" s="610" customFormat="1">
      <c r="C6754" s="611"/>
      <c r="D6754" s="612"/>
      <c r="E6754" s="613"/>
      <c r="F6754" s="614"/>
      <c r="J6754" s="612"/>
      <c r="N6754" s="668"/>
      <c r="P6754" s="618"/>
      <c r="Q6754" s="618"/>
      <c r="R6754" s="618"/>
      <c r="S6754" s="618"/>
      <c r="T6754" s="618"/>
      <c r="U6754" s="618"/>
      <c r="V6754" s="618"/>
      <c r="W6754" s="618"/>
      <c r="X6754" s="618"/>
      <c r="Y6754" s="618"/>
      <c r="Z6754" s="618"/>
      <c r="AC6754" s="619"/>
      <c r="AD6754" s="620"/>
      <c r="AJ6754" s="668"/>
      <c r="AO6754" s="612"/>
      <c r="AP6754" s="612"/>
      <c r="AY6754" s="623"/>
      <c r="BD6754" s="611"/>
      <c r="BG6754" s="624"/>
      <c r="BH6754" s="625"/>
      <c r="BI6754" s="672"/>
      <c r="BO6754" s="612"/>
      <c r="BY6754" s="669"/>
      <c r="CA6754" s="669"/>
    </row>
    <row r="6755" spans="3:79" s="610" customFormat="1">
      <c r="C6755" s="611"/>
      <c r="D6755" s="612"/>
      <c r="E6755" s="613"/>
      <c r="F6755" s="614"/>
      <c r="J6755" s="612"/>
      <c r="N6755" s="668"/>
      <c r="P6755" s="618"/>
      <c r="Q6755" s="618"/>
      <c r="R6755" s="618"/>
      <c r="S6755" s="618"/>
      <c r="T6755" s="618"/>
      <c r="U6755" s="618"/>
      <c r="V6755" s="618"/>
      <c r="W6755" s="618"/>
      <c r="X6755" s="618"/>
      <c r="Y6755" s="618"/>
      <c r="Z6755" s="618"/>
      <c r="AC6755" s="619"/>
      <c r="AD6755" s="620"/>
      <c r="AJ6755" s="668"/>
      <c r="AO6755" s="612"/>
      <c r="AP6755" s="612"/>
      <c r="AY6755" s="623"/>
      <c r="BD6755" s="611"/>
      <c r="BG6755" s="624"/>
      <c r="BH6755" s="625"/>
      <c r="BI6755" s="672"/>
      <c r="BO6755" s="612"/>
      <c r="BY6755" s="669"/>
      <c r="CA6755" s="669"/>
    </row>
    <row r="6756" spans="3:79" s="610" customFormat="1">
      <c r="C6756" s="611"/>
      <c r="D6756" s="612"/>
      <c r="E6756" s="613"/>
      <c r="F6756" s="614"/>
      <c r="J6756" s="612"/>
      <c r="N6756" s="668"/>
      <c r="P6756" s="618"/>
      <c r="Q6756" s="618"/>
      <c r="R6756" s="618"/>
      <c r="S6756" s="618"/>
      <c r="T6756" s="618"/>
      <c r="U6756" s="618"/>
      <c r="V6756" s="618"/>
      <c r="W6756" s="618"/>
      <c r="X6756" s="618"/>
      <c r="Y6756" s="618"/>
      <c r="Z6756" s="618"/>
      <c r="AC6756" s="619"/>
      <c r="AD6756" s="620"/>
      <c r="AJ6756" s="668"/>
      <c r="AO6756" s="612"/>
      <c r="AP6756" s="612"/>
      <c r="AY6756" s="623"/>
      <c r="BD6756" s="611"/>
      <c r="BG6756" s="624"/>
      <c r="BH6756" s="625"/>
      <c r="BI6756" s="672"/>
      <c r="BO6756" s="612"/>
      <c r="BY6756" s="669"/>
      <c r="CA6756" s="669"/>
    </row>
    <row r="6757" spans="3:79" s="610" customFormat="1">
      <c r="C6757" s="611"/>
      <c r="D6757" s="612"/>
      <c r="E6757" s="613"/>
      <c r="F6757" s="614"/>
      <c r="J6757" s="612"/>
      <c r="N6757" s="668"/>
      <c r="P6757" s="618"/>
      <c r="Q6757" s="618"/>
      <c r="R6757" s="618"/>
      <c r="S6757" s="618"/>
      <c r="T6757" s="618"/>
      <c r="U6757" s="618"/>
      <c r="V6757" s="618"/>
      <c r="W6757" s="618"/>
      <c r="X6757" s="618"/>
      <c r="Y6757" s="618"/>
      <c r="Z6757" s="618"/>
      <c r="AC6757" s="619"/>
      <c r="AD6757" s="620"/>
      <c r="AJ6757" s="668"/>
      <c r="AO6757" s="612"/>
      <c r="AP6757" s="612"/>
      <c r="AY6757" s="623"/>
      <c r="BD6757" s="611"/>
      <c r="BG6757" s="624"/>
      <c r="BH6757" s="625"/>
      <c r="BI6757" s="672"/>
      <c r="BO6757" s="612"/>
      <c r="BY6757" s="669"/>
      <c r="CA6757" s="669"/>
    </row>
    <row r="6758" spans="3:79" s="610" customFormat="1">
      <c r="C6758" s="611"/>
      <c r="D6758" s="612"/>
      <c r="E6758" s="613"/>
      <c r="F6758" s="614"/>
      <c r="J6758" s="612"/>
      <c r="N6758" s="668"/>
      <c r="P6758" s="618"/>
      <c r="Q6758" s="618"/>
      <c r="R6758" s="618"/>
      <c r="S6758" s="618"/>
      <c r="T6758" s="618"/>
      <c r="U6758" s="618"/>
      <c r="V6758" s="618"/>
      <c r="W6758" s="618"/>
      <c r="X6758" s="618"/>
      <c r="Y6758" s="618"/>
      <c r="Z6758" s="618"/>
      <c r="AC6758" s="619"/>
      <c r="AD6758" s="620"/>
      <c r="AJ6758" s="668"/>
      <c r="AO6758" s="612"/>
      <c r="AP6758" s="612"/>
      <c r="AY6758" s="623"/>
      <c r="BD6758" s="611"/>
      <c r="BG6758" s="624"/>
      <c r="BH6758" s="625"/>
      <c r="BI6758" s="672"/>
      <c r="BO6758" s="612"/>
      <c r="BY6758" s="669"/>
      <c r="CA6758" s="669"/>
    </row>
    <row r="6759" spans="3:79" s="610" customFormat="1">
      <c r="C6759" s="611"/>
      <c r="D6759" s="612"/>
      <c r="E6759" s="613"/>
      <c r="F6759" s="614"/>
      <c r="J6759" s="612"/>
      <c r="N6759" s="668"/>
      <c r="P6759" s="618"/>
      <c r="Q6759" s="618"/>
      <c r="R6759" s="618"/>
      <c r="S6759" s="618"/>
      <c r="T6759" s="618"/>
      <c r="U6759" s="618"/>
      <c r="V6759" s="618"/>
      <c r="W6759" s="618"/>
      <c r="X6759" s="618"/>
      <c r="Y6759" s="618"/>
      <c r="Z6759" s="618"/>
      <c r="AC6759" s="619"/>
      <c r="AD6759" s="620"/>
      <c r="AJ6759" s="668"/>
      <c r="AO6759" s="612"/>
      <c r="AP6759" s="612"/>
      <c r="AY6759" s="623"/>
      <c r="BD6759" s="611"/>
      <c r="BG6759" s="624"/>
      <c r="BH6759" s="625"/>
      <c r="BI6759" s="672"/>
      <c r="BO6759" s="612"/>
      <c r="BY6759" s="669"/>
      <c r="CA6759" s="669"/>
    </row>
    <row r="6760" spans="3:79" s="610" customFormat="1">
      <c r="C6760" s="611"/>
      <c r="D6760" s="612"/>
      <c r="E6760" s="613"/>
      <c r="F6760" s="614"/>
      <c r="J6760" s="612"/>
      <c r="N6760" s="668"/>
      <c r="P6760" s="618"/>
      <c r="Q6760" s="618"/>
      <c r="R6760" s="618"/>
      <c r="S6760" s="618"/>
      <c r="T6760" s="618"/>
      <c r="U6760" s="618"/>
      <c r="V6760" s="618"/>
      <c r="W6760" s="618"/>
      <c r="X6760" s="618"/>
      <c r="Y6760" s="618"/>
      <c r="Z6760" s="618"/>
      <c r="AC6760" s="619"/>
      <c r="AD6760" s="620"/>
      <c r="AJ6760" s="668"/>
      <c r="AO6760" s="612"/>
      <c r="AP6760" s="612"/>
      <c r="AY6760" s="623"/>
      <c r="BD6760" s="611"/>
      <c r="BG6760" s="624"/>
      <c r="BH6760" s="625"/>
      <c r="BI6760" s="672"/>
      <c r="BO6760" s="612"/>
      <c r="BY6760" s="669"/>
      <c r="CA6760" s="669"/>
    </row>
    <row r="6761" spans="3:79" s="610" customFormat="1">
      <c r="C6761" s="611"/>
      <c r="D6761" s="612"/>
      <c r="E6761" s="613"/>
      <c r="F6761" s="614"/>
      <c r="J6761" s="612"/>
      <c r="N6761" s="668"/>
      <c r="P6761" s="618"/>
      <c r="Q6761" s="618"/>
      <c r="R6761" s="618"/>
      <c r="S6761" s="618"/>
      <c r="T6761" s="618"/>
      <c r="U6761" s="618"/>
      <c r="V6761" s="618"/>
      <c r="W6761" s="618"/>
      <c r="X6761" s="618"/>
      <c r="Y6761" s="618"/>
      <c r="Z6761" s="618"/>
      <c r="AC6761" s="619"/>
      <c r="AD6761" s="620"/>
      <c r="AJ6761" s="668"/>
      <c r="AO6761" s="612"/>
      <c r="AP6761" s="612"/>
      <c r="AY6761" s="623"/>
      <c r="BD6761" s="611"/>
      <c r="BG6761" s="624"/>
      <c r="BH6761" s="625"/>
      <c r="BI6761" s="672"/>
      <c r="BO6761" s="612"/>
      <c r="BY6761" s="669"/>
      <c r="CA6761" s="669"/>
    </row>
    <row r="6762" spans="3:79" s="610" customFormat="1">
      <c r="C6762" s="611"/>
      <c r="D6762" s="612"/>
      <c r="E6762" s="613"/>
      <c r="F6762" s="614"/>
      <c r="J6762" s="612"/>
      <c r="N6762" s="668"/>
      <c r="P6762" s="618"/>
      <c r="Q6762" s="618"/>
      <c r="R6762" s="618"/>
      <c r="S6762" s="618"/>
      <c r="T6762" s="618"/>
      <c r="U6762" s="618"/>
      <c r="V6762" s="618"/>
      <c r="W6762" s="618"/>
      <c r="X6762" s="618"/>
      <c r="Y6762" s="618"/>
      <c r="Z6762" s="618"/>
      <c r="AC6762" s="619"/>
      <c r="AD6762" s="620"/>
      <c r="AJ6762" s="668"/>
      <c r="AO6762" s="612"/>
      <c r="AP6762" s="612"/>
      <c r="AY6762" s="623"/>
      <c r="BD6762" s="611"/>
      <c r="BG6762" s="624"/>
      <c r="BH6762" s="625"/>
      <c r="BI6762" s="672"/>
      <c r="BO6762" s="612"/>
      <c r="BY6762" s="669"/>
      <c r="CA6762" s="669"/>
    </row>
    <row r="6763" spans="3:79" s="610" customFormat="1">
      <c r="C6763" s="611"/>
      <c r="D6763" s="612"/>
      <c r="E6763" s="613"/>
      <c r="F6763" s="614"/>
      <c r="J6763" s="612"/>
      <c r="N6763" s="668"/>
      <c r="P6763" s="618"/>
      <c r="Q6763" s="618"/>
      <c r="R6763" s="618"/>
      <c r="S6763" s="618"/>
      <c r="T6763" s="618"/>
      <c r="U6763" s="618"/>
      <c r="V6763" s="618"/>
      <c r="W6763" s="618"/>
      <c r="X6763" s="618"/>
      <c r="Y6763" s="618"/>
      <c r="Z6763" s="618"/>
      <c r="AC6763" s="619"/>
      <c r="AD6763" s="620"/>
      <c r="AJ6763" s="668"/>
      <c r="AO6763" s="612"/>
      <c r="AP6763" s="612"/>
      <c r="AY6763" s="623"/>
      <c r="BD6763" s="611"/>
      <c r="BG6763" s="624"/>
      <c r="BH6763" s="625"/>
      <c r="BI6763" s="672"/>
      <c r="BO6763" s="612"/>
      <c r="BY6763" s="669"/>
      <c r="CA6763" s="669"/>
    </row>
    <row r="6764" spans="3:79" s="610" customFormat="1">
      <c r="C6764" s="611"/>
      <c r="D6764" s="612"/>
      <c r="E6764" s="613"/>
      <c r="F6764" s="614"/>
      <c r="J6764" s="612"/>
      <c r="N6764" s="668"/>
      <c r="P6764" s="618"/>
      <c r="Q6764" s="618"/>
      <c r="R6764" s="618"/>
      <c r="S6764" s="618"/>
      <c r="T6764" s="618"/>
      <c r="U6764" s="618"/>
      <c r="V6764" s="618"/>
      <c r="W6764" s="618"/>
      <c r="X6764" s="618"/>
      <c r="Y6764" s="618"/>
      <c r="Z6764" s="618"/>
      <c r="AC6764" s="619"/>
      <c r="AD6764" s="620"/>
      <c r="AJ6764" s="668"/>
      <c r="AO6764" s="612"/>
      <c r="AP6764" s="612"/>
      <c r="AY6764" s="623"/>
      <c r="BD6764" s="611"/>
      <c r="BG6764" s="624"/>
      <c r="BH6764" s="625"/>
      <c r="BI6764" s="672"/>
      <c r="BO6764" s="612"/>
      <c r="BY6764" s="669"/>
      <c r="CA6764" s="669"/>
    </row>
    <row r="6765" spans="3:79" s="610" customFormat="1">
      <c r="C6765" s="611"/>
      <c r="D6765" s="612"/>
      <c r="E6765" s="613"/>
      <c r="F6765" s="614"/>
      <c r="J6765" s="612"/>
      <c r="N6765" s="668"/>
      <c r="P6765" s="618"/>
      <c r="Q6765" s="618"/>
      <c r="R6765" s="618"/>
      <c r="S6765" s="618"/>
      <c r="T6765" s="618"/>
      <c r="U6765" s="618"/>
      <c r="V6765" s="618"/>
      <c r="W6765" s="618"/>
      <c r="X6765" s="618"/>
      <c r="Y6765" s="618"/>
      <c r="Z6765" s="618"/>
      <c r="AC6765" s="619"/>
      <c r="AD6765" s="620"/>
      <c r="AJ6765" s="668"/>
      <c r="AO6765" s="612"/>
      <c r="AP6765" s="612"/>
      <c r="AY6765" s="623"/>
      <c r="BD6765" s="611"/>
      <c r="BG6765" s="624"/>
      <c r="BH6765" s="625"/>
      <c r="BI6765" s="672"/>
      <c r="BO6765" s="612"/>
      <c r="BY6765" s="669"/>
      <c r="CA6765" s="669"/>
    </row>
    <row r="6766" spans="3:79" s="610" customFormat="1">
      <c r="C6766" s="611"/>
      <c r="D6766" s="612"/>
      <c r="E6766" s="613"/>
      <c r="F6766" s="614"/>
      <c r="J6766" s="612"/>
      <c r="N6766" s="668"/>
      <c r="P6766" s="618"/>
      <c r="Q6766" s="618"/>
      <c r="R6766" s="618"/>
      <c r="S6766" s="618"/>
      <c r="T6766" s="618"/>
      <c r="U6766" s="618"/>
      <c r="V6766" s="618"/>
      <c r="W6766" s="618"/>
      <c r="X6766" s="618"/>
      <c r="Y6766" s="618"/>
      <c r="Z6766" s="618"/>
      <c r="AC6766" s="619"/>
      <c r="AD6766" s="620"/>
      <c r="AJ6766" s="668"/>
      <c r="AO6766" s="612"/>
      <c r="AP6766" s="612"/>
      <c r="AY6766" s="623"/>
      <c r="BD6766" s="611"/>
      <c r="BG6766" s="624"/>
      <c r="BH6766" s="625"/>
      <c r="BI6766" s="672"/>
      <c r="BO6766" s="612"/>
      <c r="BY6766" s="669"/>
      <c r="CA6766" s="669"/>
    </row>
    <row r="6767" spans="3:79" s="610" customFormat="1">
      <c r="C6767" s="611"/>
      <c r="D6767" s="612"/>
      <c r="E6767" s="613"/>
      <c r="F6767" s="614"/>
      <c r="J6767" s="612"/>
      <c r="N6767" s="668"/>
      <c r="P6767" s="618"/>
      <c r="Q6767" s="618"/>
      <c r="R6767" s="618"/>
      <c r="S6767" s="618"/>
      <c r="T6767" s="618"/>
      <c r="U6767" s="618"/>
      <c r="V6767" s="618"/>
      <c r="W6767" s="618"/>
      <c r="X6767" s="618"/>
      <c r="Y6767" s="618"/>
      <c r="Z6767" s="618"/>
      <c r="AC6767" s="619"/>
      <c r="AD6767" s="620"/>
      <c r="AJ6767" s="668"/>
      <c r="AO6767" s="612"/>
      <c r="AP6767" s="612"/>
      <c r="AY6767" s="623"/>
      <c r="BD6767" s="611"/>
      <c r="BG6767" s="624"/>
      <c r="BH6767" s="625"/>
      <c r="BI6767" s="672"/>
      <c r="BO6767" s="612"/>
      <c r="BY6767" s="669"/>
      <c r="CA6767" s="669"/>
    </row>
    <row r="6768" spans="3:79" s="610" customFormat="1">
      <c r="C6768" s="611"/>
      <c r="D6768" s="612"/>
      <c r="E6768" s="613"/>
      <c r="F6768" s="614"/>
      <c r="J6768" s="612"/>
      <c r="N6768" s="668"/>
      <c r="P6768" s="618"/>
      <c r="Q6768" s="618"/>
      <c r="R6768" s="618"/>
      <c r="S6768" s="618"/>
      <c r="T6768" s="618"/>
      <c r="U6768" s="618"/>
      <c r="V6768" s="618"/>
      <c r="W6768" s="618"/>
      <c r="X6768" s="618"/>
      <c r="Y6768" s="618"/>
      <c r="Z6768" s="618"/>
      <c r="AC6768" s="619"/>
      <c r="AD6768" s="620"/>
      <c r="AJ6768" s="668"/>
      <c r="AO6768" s="612"/>
      <c r="AP6768" s="612"/>
      <c r="AY6768" s="623"/>
      <c r="BD6768" s="611"/>
      <c r="BG6768" s="624"/>
      <c r="BH6768" s="625"/>
      <c r="BI6768" s="672"/>
      <c r="BO6768" s="612"/>
      <c r="BY6768" s="669"/>
      <c r="CA6768" s="669"/>
    </row>
    <row r="6769" spans="3:79" s="610" customFormat="1">
      <c r="C6769" s="611"/>
      <c r="D6769" s="612"/>
      <c r="E6769" s="613"/>
      <c r="F6769" s="614"/>
      <c r="J6769" s="612"/>
      <c r="N6769" s="668"/>
      <c r="P6769" s="618"/>
      <c r="Q6769" s="618"/>
      <c r="R6769" s="618"/>
      <c r="S6769" s="618"/>
      <c r="T6769" s="618"/>
      <c r="U6769" s="618"/>
      <c r="V6769" s="618"/>
      <c r="W6769" s="618"/>
      <c r="X6769" s="618"/>
      <c r="Y6769" s="618"/>
      <c r="Z6769" s="618"/>
      <c r="AC6769" s="619"/>
      <c r="AD6769" s="620"/>
      <c r="AJ6769" s="668"/>
      <c r="AO6769" s="612"/>
      <c r="AP6769" s="612"/>
      <c r="AY6769" s="623"/>
      <c r="BD6769" s="611"/>
      <c r="BG6769" s="624"/>
      <c r="BH6769" s="625"/>
      <c r="BI6769" s="672"/>
      <c r="BO6769" s="612"/>
      <c r="BY6769" s="669"/>
      <c r="CA6769" s="669"/>
    </row>
    <row r="6770" spans="3:79" s="610" customFormat="1">
      <c r="C6770" s="611"/>
      <c r="D6770" s="612"/>
      <c r="E6770" s="613"/>
      <c r="F6770" s="614"/>
      <c r="J6770" s="612"/>
      <c r="N6770" s="668"/>
      <c r="P6770" s="618"/>
      <c r="Q6770" s="618"/>
      <c r="R6770" s="618"/>
      <c r="S6770" s="618"/>
      <c r="T6770" s="618"/>
      <c r="U6770" s="618"/>
      <c r="V6770" s="618"/>
      <c r="W6770" s="618"/>
      <c r="X6770" s="618"/>
      <c r="Y6770" s="618"/>
      <c r="Z6770" s="618"/>
      <c r="AC6770" s="619"/>
      <c r="AD6770" s="620"/>
      <c r="AJ6770" s="668"/>
      <c r="AO6770" s="612"/>
      <c r="AP6770" s="612"/>
      <c r="AY6770" s="623"/>
      <c r="BD6770" s="611"/>
      <c r="BG6770" s="624"/>
      <c r="BH6770" s="625"/>
      <c r="BI6770" s="672"/>
      <c r="BO6770" s="612"/>
      <c r="BY6770" s="669"/>
      <c r="CA6770" s="669"/>
    </row>
    <row r="6771" spans="3:79" s="610" customFormat="1">
      <c r="C6771" s="611"/>
      <c r="D6771" s="612"/>
      <c r="E6771" s="613"/>
      <c r="F6771" s="614"/>
      <c r="J6771" s="612"/>
      <c r="N6771" s="668"/>
      <c r="P6771" s="618"/>
      <c r="Q6771" s="618"/>
      <c r="R6771" s="618"/>
      <c r="S6771" s="618"/>
      <c r="T6771" s="618"/>
      <c r="U6771" s="618"/>
      <c r="V6771" s="618"/>
      <c r="W6771" s="618"/>
      <c r="X6771" s="618"/>
      <c r="Y6771" s="618"/>
      <c r="Z6771" s="618"/>
      <c r="AC6771" s="619"/>
      <c r="AD6771" s="620"/>
      <c r="AJ6771" s="668"/>
      <c r="AO6771" s="612"/>
      <c r="AP6771" s="612"/>
      <c r="AY6771" s="623"/>
      <c r="BD6771" s="611"/>
      <c r="BG6771" s="624"/>
      <c r="BH6771" s="625"/>
      <c r="BI6771" s="672"/>
      <c r="BO6771" s="612"/>
      <c r="BY6771" s="669"/>
      <c r="CA6771" s="669"/>
    </row>
    <row r="6772" spans="3:79" s="610" customFormat="1">
      <c r="C6772" s="611"/>
      <c r="D6772" s="612"/>
      <c r="E6772" s="613"/>
      <c r="F6772" s="614"/>
      <c r="J6772" s="612"/>
      <c r="N6772" s="668"/>
      <c r="P6772" s="618"/>
      <c r="Q6772" s="618"/>
      <c r="R6772" s="618"/>
      <c r="S6772" s="618"/>
      <c r="T6772" s="618"/>
      <c r="U6772" s="618"/>
      <c r="V6772" s="618"/>
      <c r="W6772" s="618"/>
      <c r="X6772" s="618"/>
      <c r="Y6772" s="618"/>
      <c r="Z6772" s="618"/>
      <c r="AC6772" s="619"/>
      <c r="AD6772" s="620"/>
      <c r="AJ6772" s="668"/>
      <c r="AO6772" s="612"/>
      <c r="AP6772" s="612"/>
      <c r="AY6772" s="623"/>
      <c r="BD6772" s="611"/>
      <c r="BG6772" s="624"/>
      <c r="BH6772" s="625"/>
      <c r="BI6772" s="672"/>
      <c r="BO6772" s="612"/>
      <c r="BY6772" s="669"/>
      <c r="CA6772" s="669"/>
    </row>
    <row r="6773" spans="3:79" s="610" customFormat="1">
      <c r="C6773" s="611"/>
      <c r="D6773" s="612"/>
      <c r="E6773" s="613"/>
      <c r="F6773" s="614"/>
      <c r="J6773" s="612"/>
      <c r="N6773" s="668"/>
      <c r="P6773" s="618"/>
      <c r="Q6773" s="618"/>
      <c r="R6773" s="618"/>
      <c r="S6773" s="618"/>
      <c r="T6773" s="618"/>
      <c r="U6773" s="618"/>
      <c r="V6773" s="618"/>
      <c r="W6773" s="618"/>
      <c r="X6773" s="618"/>
      <c r="Y6773" s="618"/>
      <c r="Z6773" s="618"/>
      <c r="AC6773" s="619"/>
      <c r="AD6773" s="620"/>
      <c r="AJ6773" s="668"/>
      <c r="AO6773" s="612"/>
      <c r="AP6773" s="612"/>
      <c r="AY6773" s="623"/>
      <c r="BD6773" s="611"/>
      <c r="BG6773" s="624"/>
      <c r="BH6773" s="625"/>
      <c r="BI6773" s="672"/>
      <c r="BO6773" s="612"/>
      <c r="BY6773" s="669"/>
      <c r="CA6773" s="669"/>
    </row>
    <row r="6774" spans="3:79" s="610" customFormat="1">
      <c r="C6774" s="611"/>
      <c r="D6774" s="612"/>
      <c r="E6774" s="613"/>
      <c r="F6774" s="614"/>
      <c r="J6774" s="612"/>
      <c r="N6774" s="668"/>
      <c r="P6774" s="618"/>
      <c r="Q6774" s="618"/>
      <c r="R6774" s="618"/>
      <c r="S6774" s="618"/>
      <c r="T6774" s="618"/>
      <c r="U6774" s="618"/>
      <c r="V6774" s="618"/>
      <c r="W6774" s="618"/>
      <c r="X6774" s="618"/>
      <c r="Y6774" s="618"/>
      <c r="Z6774" s="618"/>
      <c r="AC6774" s="619"/>
      <c r="AD6774" s="620"/>
      <c r="AJ6774" s="668"/>
      <c r="AO6774" s="612"/>
      <c r="AP6774" s="612"/>
      <c r="AY6774" s="623"/>
      <c r="BD6774" s="611"/>
      <c r="BG6774" s="624"/>
      <c r="BH6774" s="625"/>
      <c r="BI6774" s="672"/>
      <c r="BO6774" s="612"/>
      <c r="BY6774" s="669"/>
      <c r="CA6774" s="669"/>
    </row>
    <row r="6775" spans="3:79" s="610" customFormat="1">
      <c r="C6775" s="611"/>
      <c r="D6775" s="612"/>
      <c r="E6775" s="613"/>
      <c r="F6775" s="614"/>
      <c r="J6775" s="612"/>
      <c r="N6775" s="668"/>
      <c r="P6775" s="618"/>
      <c r="Q6775" s="618"/>
      <c r="R6775" s="618"/>
      <c r="S6775" s="618"/>
      <c r="T6775" s="618"/>
      <c r="U6775" s="618"/>
      <c r="V6775" s="618"/>
      <c r="W6775" s="618"/>
      <c r="X6775" s="618"/>
      <c r="Y6775" s="618"/>
      <c r="Z6775" s="618"/>
      <c r="AC6775" s="619"/>
      <c r="AD6775" s="620"/>
      <c r="AJ6775" s="668"/>
      <c r="AO6775" s="612"/>
      <c r="AP6775" s="612"/>
      <c r="AY6775" s="623"/>
      <c r="BD6775" s="611"/>
      <c r="BG6775" s="624"/>
      <c r="BH6775" s="625"/>
      <c r="BI6775" s="672"/>
      <c r="BO6775" s="612"/>
      <c r="BY6775" s="669"/>
      <c r="CA6775" s="669"/>
    </row>
    <row r="6776" spans="3:79" s="610" customFormat="1">
      <c r="C6776" s="611"/>
      <c r="D6776" s="612"/>
      <c r="E6776" s="613"/>
      <c r="F6776" s="614"/>
      <c r="J6776" s="612"/>
      <c r="N6776" s="668"/>
      <c r="P6776" s="618"/>
      <c r="Q6776" s="618"/>
      <c r="R6776" s="618"/>
      <c r="S6776" s="618"/>
      <c r="T6776" s="618"/>
      <c r="U6776" s="618"/>
      <c r="V6776" s="618"/>
      <c r="W6776" s="618"/>
      <c r="X6776" s="618"/>
      <c r="Y6776" s="618"/>
      <c r="Z6776" s="618"/>
      <c r="AC6776" s="619"/>
      <c r="AD6776" s="620"/>
      <c r="AJ6776" s="668"/>
      <c r="AO6776" s="612"/>
      <c r="AP6776" s="612"/>
      <c r="AY6776" s="623"/>
      <c r="BD6776" s="611"/>
      <c r="BG6776" s="624"/>
      <c r="BH6776" s="625"/>
      <c r="BI6776" s="672"/>
      <c r="BO6776" s="612"/>
      <c r="BY6776" s="669"/>
      <c r="CA6776" s="669"/>
    </row>
    <row r="6777" spans="3:79" s="610" customFormat="1">
      <c r="C6777" s="611"/>
      <c r="D6777" s="612"/>
      <c r="E6777" s="613"/>
      <c r="F6777" s="614"/>
      <c r="J6777" s="612"/>
      <c r="N6777" s="668"/>
      <c r="P6777" s="618"/>
      <c r="Q6777" s="618"/>
      <c r="R6777" s="618"/>
      <c r="S6777" s="618"/>
      <c r="T6777" s="618"/>
      <c r="U6777" s="618"/>
      <c r="V6777" s="618"/>
      <c r="W6777" s="618"/>
      <c r="X6777" s="618"/>
      <c r="Y6777" s="618"/>
      <c r="Z6777" s="618"/>
      <c r="AC6777" s="619"/>
      <c r="AD6777" s="620"/>
      <c r="AJ6777" s="668"/>
      <c r="AO6777" s="612"/>
      <c r="AP6777" s="612"/>
      <c r="AY6777" s="623"/>
      <c r="BD6777" s="611"/>
      <c r="BG6777" s="624"/>
      <c r="BH6777" s="625"/>
      <c r="BI6777" s="672"/>
      <c r="BO6777" s="612"/>
      <c r="BY6777" s="669"/>
      <c r="CA6777" s="669"/>
    </row>
    <row r="6778" spans="3:79" s="610" customFormat="1">
      <c r="C6778" s="611"/>
      <c r="D6778" s="612"/>
      <c r="E6778" s="613"/>
      <c r="F6778" s="614"/>
      <c r="J6778" s="612"/>
      <c r="N6778" s="668"/>
      <c r="P6778" s="618"/>
      <c r="Q6778" s="618"/>
      <c r="R6778" s="618"/>
      <c r="S6778" s="618"/>
      <c r="T6778" s="618"/>
      <c r="U6778" s="618"/>
      <c r="V6778" s="618"/>
      <c r="W6778" s="618"/>
      <c r="X6778" s="618"/>
      <c r="Y6778" s="618"/>
      <c r="Z6778" s="618"/>
      <c r="AC6778" s="619"/>
      <c r="AD6778" s="620"/>
      <c r="AJ6778" s="668"/>
      <c r="AO6778" s="612"/>
      <c r="AP6778" s="612"/>
      <c r="AY6778" s="623"/>
      <c r="BD6778" s="611"/>
      <c r="BG6778" s="624"/>
      <c r="BH6778" s="625"/>
      <c r="BI6778" s="672"/>
      <c r="BO6778" s="612"/>
      <c r="BY6778" s="669"/>
      <c r="CA6778" s="669"/>
    </row>
    <row r="6779" spans="3:79" s="610" customFormat="1">
      <c r="C6779" s="611"/>
      <c r="D6779" s="612"/>
      <c r="E6779" s="613"/>
      <c r="F6779" s="614"/>
      <c r="J6779" s="612"/>
      <c r="N6779" s="668"/>
      <c r="P6779" s="618"/>
      <c r="Q6779" s="618"/>
      <c r="R6779" s="618"/>
      <c r="S6779" s="618"/>
      <c r="T6779" s="618"/>
      <c r="U6779" s="618"/>
      <c r="V6779" s="618"/>
      <c r="W6779" s="618"/>
      <c r="X6779" s="618"/>
      <c r="Y6779" s="618"/>
      <c r="Z6779" s="618"/>
      <c r="AC6779" s="619"/>
      <c r="AD6779" s="620"/>
      <c r="AJ6779" s="668"/>
      <c r="AO6779" s="612"/>
      <c r="AP6779" s="612"/>
      <c r="AY6779" s="623"/>
      <c r="BD6779" s="611"/>
      <c r="BG6779" s="624"/>
      <c r="BH6779" s="625"/>
      <c r="BI6779" s="672"/>
      <c r="BO6779" s="612"/>
      <c r="BY6779" s="669"/>
      <c r="CA6779" s="669"/>
    </row>
    <row r="6780" spans="3:79" s="610" customFormat="1">
      <c r="C6780" s="611"/>
      <c r="D6780" s="612"/>
      <c r="E6780" s="613"/>
      <c r="F6780" s="614"/>
      <c r="J6780" s="612"/>
      <c r="N6780" s="668"/>
      <c r="P6780" s="618"/>
      <c r="Q6780" s="618"/>
      <c r="R6780" s="618"/>
      <c r="S6780" s="618"/>
      <c r="T6780" s="618"/>
      <c r="U6780" s="618"/>
      <c r="V6780" s="618"/>
      <c r="W6780" s="618"/>
      <c r="X6780" s="618"/>
      <c r="Y6780" s="618"/>
      <c r="Z6780" s="618"/>
      <c r="AC6780" s="619"/>
      <c r="AD6780" s="620"/>
      <c r="AJ6780" s="668"/>
      <c r="AO6780" s="612"/>
      <c r="AP6780" s="612"/>
      <c r="AY6780" s="623"/>
      <c r="BD6780" s="611"/>
      <c r="BG6780" s="624"/>
      <c r="BH6780" s="625"/>
      <c r="BI6780" s="672"/>
      <c r="BO6780" s="612"/>
      <c r="BY6780" s="669"/>
      <c r="CA6780" s="669"/>
    </row>
    <row r="6781" spans="3:79" s="610" customFormat="1">
      <c r="C6781" s="611"/>
      <c r="D6781" s="612"/>
      <c r="E6781" s="613"/>
      <c r="F6781" s="614"/>
      <c r="J6781" s="612"/>
      <c r="N6781" s="668"/>
      <c r="P6781" s="618"/>
      <c r="Q6781" s="618"/>
      <c r="R6781" s="618"/>
      <c r="S6781" s="618"/>
      <c r="T6781" s="618"/>
      <c r="U6781" s="618"/>
      <c r="V6781" s="618"/>
      <c r="W6781" s="618"/>
      <c r="X6781" s="618"/>
      <c r="Y6781" s="618"/>
      <c r="Z6781" s="618"/>
      <c r="AC6781" s="619"/>
      <c r="AD6781" s="620"/>
      <c r="AJ6781" s="668"/>
      <c r="AO6781" s="612"/>
      <c r="AP6781" s="612"/>
      <c r="AY6781" s="623"/>
      <c r="BD6781" s="611"/>
      <c r="BG6781" s="624"/>
      <c r="BH6781" s="625"/>
      <c r="BI6781" s="672"/>
      <c r="BO6781" s="612"/>
      <c r="BY6781" s="669"/>
      <c r="CA6781" s="669"/>
    </row>
    <row r="6782" spans="3:79" s="610" customFormat="1">
      <c r="C6782" s="611"/>
      <c r="D6782" s="612"/>
      <c r="E6782" s="613"/>
      <c r="F6782" s="614"/>
      <c r="J6782" s="612"/>
      <c r="N6782" s="668"/>
      <c r="P6782" s="618"/>
      <c r="Q6782" s="618"/>
      <c r="R6782" s="618"/>
      <c r="S6782" s="618"/>
      <c r="T6782" s="618"/>
      <c r="U6782" s="618"/>
      <c r="V6782" s="618"/>
      <c r="W6782" s="618"/>
      <c r="X6782" s="618"/>
      <c r="Y6782" s="618"/>
      <c r="Z6782" s="618"/>
      <c r="AC6782" s="619"/>
      <c r="AD6782" s="620"/>
      <c r="AJ6782" s="668"/>
      <c r="AO6782" s="612"/>
      <c r="AP6782" s="612"/>
      <c r="AY6782" s="623"/>
      <c r="BD6782" s="611"/>
      <c r="BG6782" s="624"/>
      <c r="BH6782" s="625"/>
      <c r="BI6782" s="672"/>
      <c r="BO6782" s="612"/>
      <c r="BY6782" s="669"/>
      <c r="CA6782" s="669"/>
    </row>
    <row r="6783" spans="3:79" s="610" customFormat="1">
      <c r="C6783" s="611"/>
      <c r="D6783" s="612"/>
      <c r="E6783" s="613"/>
      <c r="F6783" s="614"/>
      <c r="J6783" s="612"/>
      <c r="N6783" s="668"/>
      <c r="P6783" s="618"/>
      <c r="Q6783" s="618"/>
      <c r="R6783" s="618"/>
      <c r="S6783" s="618"/>
      <c r="T6783" s="618"/>
      <c r="U6783" s="618"/>
      <c r="V6783" s="618"/>
      <c r="W6783" s="618"/>
      <c r="X6783" s="618"/>
      <c r="Y6783" s="618"/>
      <c r="Z6783" s="618"/>
      <c r="AC6783" s="619"/>
      <c r="AD6783" s="620"/>
      <c r="AJ6783" s="668"/>
      <c r="AO6783" s="612"/>
      <c r="AP6783" s="612"/>
      <c r="AY6783" s="623"/>
      <c r="BD6783" s="611"/>
      <c r="BG6783" s="624"/>
      <c r="BH6783" s="625"/>
      <c r="BI6783" s="672"/>
      <c r="BO6783" s="612"/>
      <c r="BY6783" s="669"/>
      <c r="CA6783" s="669"/>
    </row>
    <row r="6784" spans="3:79" s="610" customFormat="1">
      <c r="C6784" s="611"/>
      <c r="D6784" s="612"/>
      <c r="E6784" s="613"/>
      <c r="F6784" s="614"/>
      <c r="J6784" s="612"/>
      <c r="N6784" s="668"/>
      <c r="P6784" s="618"/>
      <c r="Q6784" s="618"/>
      <c r="R6784" s="618"/>
      <c r="S6784" s="618"/>
      <c r="T6784" s="618"/>
      <c r="U6784" s="618"/>
      <c r="V6784" s="618"/>
      <c r="W6784" s="618"/>
      <c r="X6784" s="618"/>
      <c r="Y6784" s="618"/>
      <c r="Z6784" s="618"/>
      <c r="AC6784" s="619"/>
      <c r="AD6784" s="620"/>
      <c r="AJ6784" s="668"/>
      <c r="AO6784" s="612"/>
      <c r="AP6784" s="612"/>
      <c r="AY6784" s="623"/>
      <c r="BD6784" s="611"/>
      <c r="BG6784" s="624"/>
      <c r="BH6784" s="625"/>
      <c r="BI6784" s="672"/>
      <c r="BO6784" s="612"/>
      <c r="BY6784" s="669"/>
      <c r="CA6784" s="669"/>
    </row>
    <row r="6785" spans="3:79" s="610" customFormat="1">
      <c r="C6785" s="611"/>
      <c r="D6785" s="612"/>
      <c r="E6785" s="613"/>
      <c r="F6785" s="614"/>
      <c r="J6785" s="612"/>
      <c r="N6785" s="668"/>
      <c r="P6785" s="618"/>
      <c r="Q6785" s="618"/>
      <c r="R6785" s="618"/>
      <c r="S6785" s="618"/>
      <c r="T6785" s="618"/>
      <c r="U6785" s="618"/>
      <c r="V6785" s="618"/>
      <c r="W6785" s="618"/>
      <c r="X6785" s="618"/>
      <c r="Y6785" s="618"/>
      <c r="Z6785" s="618"/>
      <c r="AC6785" s="619"/>
      <c r="AD6785" s="620"/>
      <c r="AJ6785" s="668"/>
      <c r="AO6785" s="612"/>
      <c r="AP6785" s="612"/>
      <c r="AY6785" s="623"/>
      <c r="BD6785" s="611"/>
      <c r="BG6785" s="624"/>
      <c r="BH6785" s="625"/>
      <c r="BI6785" s="672"/>
      <c r="BO6785" s="612"/>
      <c r="BY6785" s="669"/>
      <c r="CA6785" s="669"/>
    </row>
    <row r="6786" spans="3:79" s="610" customFormat="1">
      <c r="C6786" s="611"/>
      <c r="D6786" s="612"/>
      <c r="E6786" s="613"/>
      <c r="F6786" s="614"/>
      <c r="J6786" s="612"/>
      <c r="N6786" s="668"/>
      <c r="P6786" s="618"/>
      <c r="Q6786" s="618"/>
      <c r="R6786" s="618"/>
      <c r="S6786" s="618"/>
      <c r="T6786" s="618"/>
      <c r="U6786" s="618"/>
      <c r="V6786" s="618"/>
      <c r="W6786" s="618"/>
      <c r="X6786" s="618"/>
      <c r="Y6786" s="618"/>
      <c r="Z6786" s="618"/>
      <c r="AC6786" s="619"/>
      <c r="AD6786" s="620"/>
      <c r="AJ6786" s="668"/>
      <c r="AO6786" s="612"/>
      <c r="AP6786" s="612"/>
      <c r="AY6786" s="623"/>
      <c r="BD6786" s="611"/>
      <c r="BG6786" s="624"/>
      <c r="BH6786" s="625"/>
      <c r="BI6786" s="672"/>
      <c r="BO6786" s="612"/>
      <c r="BY6786" s="669"/>
      <c r="CA6786" s="669"/>
    </row>
    <row r="6787" spans="3:79" s="610" customFormat="1">
      <c r="C6787" s="611"/>
      <c r="D6787" s="612"/>
      <c r="E6787" s="613"/>
      <c r="F6787" s="614"/>
      <c r="J6787" s="612"/>
      <c r="N6787" s="668"/>
      <c r="P6787" s="618"/>
      <c r="Q6787" s="618"/>
      <c r="R6787" s="618"/>
      <c r="S6787" s="618"/>
      <c r="T6787" s="618"/>
      <c r="U6787" s="618"/>
      <c r="V6787" s="618"/>
      <c r="W6787" s="618"/>
      <c r="X6787" s="618"/>
      <c r="Y6787" s="618"/>
      <c r="Z6787" s="618"/>
      <c r="AC6787" s="619"/>
      <c r="AD6787" s="620"/>
      <c r="AJ6787" s="668"/>
      <c r="AO6787" s="612"/>
      <c r="AP6787" s="612"/>
      <c r="AY6787" s="623"/>
      <c r="BD6787" s="611"/>
      <c r="BG6787" s="624"/>
      <c r="BH6787" s="625"/>
      <c r="BI6787" s="672"/>
      <c r="BO6787" s="612"/>
      <c r="BY6787" s="669"/>
      <c r="CA6787" s="669"/>
    </row>
    <row r="6788" spans="3:79" s="610" customFormat="1">
      <c r="C6788" s="611"/>
      <c r="D6788" s="612"/>
      <c r="E6788" s="613"/>
      <c r="F6788" s="614"/>
      <c r="J6788" s="612"/>
      <c r="N6788" s="668"/>
      <c r="P6788" s="618"/>
      <c r="Q6788" s="618"/>
      <c r="R6788" s="618"/>
      <c r="S6788" s="618"/>
      <c r="T6788" s="618"/>
      <c r="U6788" s="618"/>
      <c r="V6788" s="618"/>
      <c r="W6788" s="618"/>
      <c r="X6788" s="618"/>
      <c r="Y6788" s="618"/>
      <c r="Z6788" s="618"/>
      <c r="AC6788" s="619"/>
      <c r="AD6788" s="620"/>
      <c r="AJ6788" s="668"/>
      <c r="AO6788" s="612"/>
      <c r="AP6788" s="612"/>
      <c r="AY6788" s="623"/>
      <c r="BD6788" s="611"/>
      <c r="BG6788" s="624"/>
      <c r="BH6788" s="625"/>
      <c r="BI6788" s="672"/>
      <c r="BO6788" s="612"/>
      <c r="BY6788" s="669"/>
      <c r="CA6788" s="669"/>
    </row>
    <row r="6789" spans="3:79" s="610" customFormat="1">
      <c r="C6789" s="611"/>
      <c r="D6789" s="612"/>
      <c r="E6789" s="613"/>
      <c r="F6789" s="614"/>
      <c r="J6789" s="612"/>
      <c r="N6789" s="668"/>
      <c r="P6789" s="618"/>
      <c r="Q6789" s="618"/>
      <c r="R6789" s="618"/>
      <c r="S6789" s="618"/>
      <c r="T6789" s="618"/>
      <c r="U6789" s="618"/>
      <c r="V6789" s="618"/>
      <c r="W6789" s="618"/>
      <c r="X6789" s="618"/>
      <c r="Y6789" s="618"/>
      <c r="Z6789" s="618"/>
      <c r="AC6789" s="619"/>
      <c r="AD6789" s="620"/>
      <c r="AJ6789" s="668"/>
      <c r="AO6789" s="612"/>
      <c r="AP6789" s="612"/>
      <c r="AY6789" s="623"/>
      <c r="BD6789" s="611"/>
      <c r="BG6789" s="624"/>
      <c r="BH6789" s="625"/>
      <c r="BI6789" s="672"/>
      <c r="BO6789" s="612"/>
      <c r="BY6789" s="669"/>
      <c r="CA6789" s="669"/>
    </row>
    <row r="6790" spans="3:79" s="610" customFormat="1">
      <c r="C6790" s="611"/>
      <c r="D6790" s="612"/>
      <c r="E6790" s="613"/>
      <c r="F6790" s="614"/>
      <c r="J6790" s="612"/>
      <c r="N6790" s="668"/>
      <c r="P6790" s="618"/>
      <c r="Q6790" s="618"/>
      <c r="R6790" s="618"/>
      <c r="S6790" s="618"/>
      <c r="T6790" s="618"/>
      <c r="U6790" s="618"/>
      <c r="V6790" s="618"/>
      <c r="W6790" s="618"/>
      <c r="X6790" s="618"/>
      <c r="Y6790" s="618"/>
      <c r="Z6790" s="618"/>
      <c r="AC6790" s="619"/>
      <c r="AD6790" s="620"/>
      <c r="AJ6790" s="668"/>
      <c r="AO6790" s="612"/>
      <c r="AP6790" s="612"/>
      <c r="AY6790" s="623"/>
      <c r="BD6790" s="611"/>
      <c r="BG6790" s="624"/>
      <c r="BH6790" s="625"/>
      <c r="BI6790" s="672"/>
      <c r="BO6790" s="612"/>
      <c r="BY6790" s="669"/>
      <c r="CA6790" s="669"/>
    </row>
    <row r="6791" spans="3:79" s="610" customFormat="1">
      <c r="C6791" s="611"/>
      <c r="D6791" s="612"/>
      <c r="E6791" s="613"/>
      <c r="F6791" s="614"/>
      <c r="J6791" s="612"/>
      <c r="N6791" s="668"/>
      <c r="P6791" s="618"/>
      <c r="Q6791" s="618"/>
      <c r="R6791" s="618"/>
      <c r="S6791" s="618"/>
      <c r="T6791" s="618"/>
      <c r="U6791" s="618"/>
      <c r="V6791" s="618"/>
      <c r="W6791" s="618"/>
      <c r="X6791" s="618"/>
      <c r="Y6791" s="618"/>
      <c r="Z6791" s="618"/>
      <c r="AC6791" s="619"/>
      <c r="AD6791" s="620"/>
      <c r="AJ6791" s="668"/>
      <c r="AO6791" s="612"/>
      <c r="AP6791" s="612"/>
      <c r="AY6791" s="623"/>
      <c r="BD6791" s="611"/>
      <c r="BG6791" s="624"/>
      <c r="BH6791" s="625"/>
      <c r="BI6791" s="672"/>
      <c r="BO6791" s="612"/>
      <c r="BY6791" s="669"/>
      <c r="CA6791" s="669"/>
    </row>
    <row r="6792" spans="3:79" s="610" customFormat="1">
      <c r="C6792" s="611"/>
      <c r="D6792" s="612"/>
      <c r="E6792" s="613"/>
      <c r="F6792" s="614"/>
      <c r="J6792" s="612"/>
      <c r="N6792" s="668"/>
      <c r="P6792" s="618"/>
      <c r="Q6792" s="618"/>
      <c r="R6792" s="618"/>
      <c r="S6792" s="618"/>
      <c r="T6792" s="618"/>
      <c r="U6792" s="618"/>
      <c r="V6792" s="618"/>
      <c r="W6792" s="618"/>
      <c r="X6792" s="618"/>
      <c r="Y6792" s="618"/>
      <c r="Z6792" s="618"/>
      <c r="AC6792" s="619"/>
      <c r="AD6792" s="620"/>
      <c r="AJ6792" s="668"/>
      <c r="AO6792" s="612"/>
      <c r="AP6792" s="612"/>
      <c r="AY6792" s="623"/>
      <c r="BD6792" s="611"/>
      <c r="BG6792" s="624"/>
      <c r="BH6792" s="625"/>
      <c r="BI6792" s="672"/>
      <c r="BO6792" s="612"/>
      <c r="BY6792" s="669"/>
      <c r="CA6792" s="669"/>
    </row>
    <row r="6793" spans="3:79" s="610" customFormat="1">
      <c r="C6793" s="611"/>
      <c r="D6793" s="612"/>
      <c r="E6793" s="613"/>
      <c r="F6793" s="614"/>
      <c r="J6793" s="612"/>
      <c r="N6793" s="668"/>
      <c r="P6793" s="618"/>
      <c r="Q6793" s="618"/>
      <c r="R6793" s="618"/>
      <c r="S6793" s="618"/>
      <c r="T6793" s="618"/>
      <c r="U6793" s="618"/>
      <c r="V6793" s="618"/>
      <c r="W6793" s="618"/>
      <c r="X6793" s="618"/>
      <c r="Y6793" s="618"/>
      <c r="Z6793" s="618"/>
      <c r="AC6793" s="619"/>
      <c r="AD6793" s="620"/>
      <c r="AJ6793" s="668"/>
      <c r="AO6793" s="612"/>
      <c r="AP6793" s="612"/>
      <c r="AY6793" s="623"/>
      <c r="BD6793" s="611"/>
      <c r="BG6793" s="624"/>
      <c r="BH6793" s="625"/>
      <c r="BI6793" s="672"/>
      <c r="BO6793" s="612"/>
      <c r="BY6793" s="669"/>
      <c r="CA6793" s="669"/>
    </row>
    <row r="6794" spans="3:79" s="610" customFormat="1">
      <c r="C6794" s="611"/>
      <c r="D6794" s="612"/>
      <c r="E6794" s="613"/>
      <c r="F6794" s="614"/>
      <c r="J6794" s="612"/>
      <c r="N6794" s="668"/>
      <c r="P6794" s="618"/>
      <c r="Q6794" s="618"/>
      <c r="R6794" s="618"/>
      <c r="S6794" s="618"/>
      <c r="T6794" s="618"/>
      <c r="U6794" s="618"/>
      <c r="V6794" s="618"/>
      <c r="W6794" s="618"/>
      <c r="X6794" s="618"/>
      <c r="Y6794" s="618"/>
      <c r="Z6794" s="618"/>
      <c r="AC6794" s="619"/>
      <c r="AD6794" s="620"/>
      <c r="AJ6794" s="668"/>
      <c r="AO6794" s="612"/>
      <c r="AP6794" s="612"/>
      <c r="AY6794" s="623"/>
      <c r="BD6794" s="611"/>
      <c r="BG6794" s="624"/>
      <c r="BH6794" s="625"/>
      <c r="BI6794" s="672"/>
      <c r="BO6794" s="612"/>
      <c r="BY6794" s="669"/>
      <c r="CA6794" s="669"/>
    </row>
    <row r="6795" spans="3:79" s="610" customFormat="1">
      <c r="C6795" s="611"/>
      <c r="D6795" s="612"/>
      <c r="E6795" s="613"/>
      <c r="F6795" s="614"/>
      <c r="J6795" s="612"/>
      <c r="N6795" s="668"/>
      <c r="P6795" s="618"/>
      <c r="Q6795" s="618"/>
      <c r="R6795" s="618"/>
      <c r="S6795" s="618"/>
      <c r="T6795" s="618"/>
      <c r="U6795" s="618"/>
      <c r="V6795" s="618"/>
      <c r="W6795" s="618"/>
      <c r="X6795" s="618"/>
      <c r="Y6795" s="618"/>
      <c r="Z6795" s="618"/>
      <c r="AC6795" s="619"/>
      <c r="AD6795" s="620"/>
      <c r="AJ6795" s="668"/>
      <c r="AO6795" s="612"/>
      <c r="AP6795" s="612"/>
      <c r="AY6795" s="623"/>
      <c r="BD6795" s="611"/>
      <c r="BG6795" s="624"/>
      <c r="BH6795" s="625"/>
      <c r="BI6795" s="672"/>
      <c r="BO6795" s="612"/>
      <c r="BY6795" s="669"/>
      <c r="CA6795" s="669"/>
    </row>
    <row r="6796" spans="3:79" s="610" customFormat="1">
      <c r="C6796" s="611"/>
      <c r="D6796" s="612"/>
      <c r="E6796" s="613"/>
      <c r="F6796" s="614"/>
      <c r="J6796" s="612"/>
      <c r="N6796" s="668"/>
      <c r="P6796" s="618"/>
      <c r="Q6796" s="618"/>
      <c r="R6796" s="618"/>
      <c r="S6796" s="618"/>
      <c r="T6796" s="618"/>
      <c r="U6796" s="618"/>
      <c r="V6796" s="618"/>
      <c r="W6796" s="618"/>
      <c r="X6796" s="618"/>
      <c r="Y6796" s="618"/>
      <c r="Z6796" s="618"/>
      <c r="AC6796" s="619"/>
      <c r="AD6796" s="620"/>
      <c r="AJ6796" s="668"/>
      <c r="AO6796" s="612"/>
      <c r="AP6796" s="612"/>
      <c r="AY6796" s="623"/>
      <c r="BD6796" s="611"/>
      <c r="BG6796" s="624"/>
      <c r="BH6796" s="625"/>
      <c r="BI6796" s="672"/>
      <c r="BO6796" s="612"/>
      <c r="BY6796" s="669"/>
      <c r="CA6796" s="669"/>
    </row>
    <row r="6797" spans="3:79" s="610" customFormat="1">
      <c r="C6797" s="611"/>
      <c r="D6797" s="612"/>
      <c r="E6797" s="613"/>
      <c r="F6797" s="614"/>
      <c r="J6797" s="612"/>
      <c r="N6797" s="668"/>
      <c r="P6797" s="618"/>
      <c r="Q6797" s="618"/>
      <c r="R6797" s="618"/>
      <c r="S6797" s="618"/>
      <c r="T6797" s="618"/>
      <c r="U6797" s="618"/>
      <c r="V6797" s="618"/>
      <c r="W6797" s="618"/>
      <c r="X6797" s="618"/>
      <c r="Y6797" s="618"/>
      <c r="Z6797" s="618"/>
      <c r="AC6797" s="619"/>
      <c r="AD6797" s="620"/>
      <c r="AJ6797" s="668"/>
      <c r="AO6797" s="612"/>
      <c r="AP6797" s="612"/>
      <c r="AY6797" s="623"/>
      <c r="BD6797" s="611"/>
      <c r="BG6797" s="624"/>
      <c r="BH6797" s="625"/>
      <c r="BI6797" s="672"/>
      <c r="BO6797" s="612"/>
      <c r="BY6797" s="669"/>
      <c r="CA6797" s="669"/>
    </row>
    <row r="6798" spans="3:79" s="610" customFormat="1">
      <c r="C6798" s="611"/>
      <c r="D6798" s="612"/>
      <c r="E6798" s="613"/>
      <c r="F6798" s="614"/>
      <c r="J6798" s="612"/>
      <c r="N6798" s="668"/>
      <c r="P6798" s="618"/>
      <c r="Q6798" s="618"/>
      <c r="R6798" s="618"/>
      <c r="S6798" s="618"/>
      <c r="T6798" s="618"/>
      <c r="U6798" s="618"/>
      <c r="V6798" s="618"/>
      <c r="W6798" s="618"/>
      <c r="X6798" s="618"/>
      <c r="Y6798" s="618"/>
      <c r="Z6798" s="618"/>
      <c r="AC6798" s="619"/>
      <c r="AD6798" s="620"/>
      <c r="AJ6798" s="668"/>
      <c r="AO6798" s="612"/>
      <c r="AP6798" s="612"/>
      <c r="AY6798" s="623"/>
      <c r="BD6798" s="611"/>
      <c r="BG6798" s="624"/>
      <c r="BH6798" s="625"/>
      <c r="BI6798" s="672"/>
      <c r="BO6798" s="612"/>
      <c r="BY6798" s="669"/>
      <c r="CA6798" s="669"/>
    </row>
    <row r="6799" spans="3:79" s="610" customFormat="1">
      <c r="C6799" s="611"/>
      <c r="D6799" s="612"/>
      <c r="E6799" s="613"/>
      <c r="F6799" s="614"/>
      <c r="J6799" s="612"/>
      <c r="N6799" s="668"/>
      <c r="P6799" s="618"/>
      <c r="Q6799" s="618"/>
      <c r="R6799" s="618"/>
      <c r="S6799" s="618"/>
      <c r="T6799" s="618"/>
      <c r="U6799" s="618"/>
      <c r="V6799" s="618"/>
      <c r="W6799" s="618"/>
      <c r="X6799" s="618"/>
      <c r="Y6799" s="618"/>
      <c r="Z6799" s="618"/>
      <c r="AC6799" s="619"/>
      <c r="AD6799" s="620"/>
      <c r="AJ6799" s="668"/>
      <c r="AO6799" s="612"/>
      <c r="AP6799" s="612"/>
      <c r="AY6799" s="623"/>
      <c r="BD6799" s="611"/>
      <c r="BG6799" s="624"/>
      <c r="BH6799" s="625"/>
      <c r="BI6799" s="672"/>
      <c r="BO6799" s="612"/>
      <c r="BY6799" s="669"/>
      <c r="CA6799" s="669"/>
    </row>
    <row r="6800" spans="3:79" s="610" customFormat="1">
      <c r="C6800" s="611"/>
      <c r="D6800" s="612"/>
      <c r="E6800" s="613"/>
      <c r="F6800" s="614"/>
      <c r="J6800" s="612"/>
      <c r="N6800" s="668"/>
      <c r="P6800" s="618"/>
      <c r="Q6800" s="618"/>
      <c r="R6800" s="618"/>
      <c r="S6800" s="618"/>
      <c r="T6800" s="618"/>
      <c r="U6800" s="618"/>
      <c r="V6800" s="618"/>
      <c r="W6800" s="618"/>
      <c r="X6800" s="618"/>
      <c r="Y6800" s="618"/>
      <c r="Z6800" s="618"/>
      <c r="AC6800" s="619"/>
      <c r="AD6800" s="620"/>
      <c r="AJ6800" s="668"/>
      <c r="AO6800" s="612"/>
      <c r="AP6800" s="612"/>
      <c r="AY6800" s="623"/>
      <c r="BD6800" s="611"/>
      <c r="BG6800" s="624"/>
      <c r="BH6800" s="625"/>
      <c r="BI6800" s="672"/>
      <c r="BO6800" s="612"/>
      <c r="BY6800" s="669"/>
      <c r="CA6800" s="669"/>
    </row>
    <row r="6801" spans="3:79" s="610" customFormat="1">
      <c r="C6801" s="611"/>
      <c r="D6801" s="612"/>
      <c r="E6801" s="613"/>
      <c r="F6801" s="614"/>
      <c r="J6801" s="612"/>
      <c r="N6801" s="668"/>
      <c r="P6801" s="618"/>
      <c r="Q6801" s="618"/>
      <c r="R6801" s="618"/>
      <c r="S6801" s="618"/>
      <c r="T6801" s="618"/>
      <c r="U6801" s="618"/>
      <c r="V6801" s="618"/>
      <c r="W6801" s="618"/>
      <c r="X6801" s="618"/>
      <c r="Y6801" s="618"/>
      <c r="Z6801" s="618"/>
      <c r="AC6801" s="619"/>
      <c r="AD6801" s="620"/>
      <c r="AJ6801" s="668"/>
      <c r="AO6801" s="612"/>
      <c r="AP6801" s="612"/>
      <c r="AY6801" s="623"/>
      <c r="BD6801" s="611"/>
      <c r="BG6801" s="624"/>
      <c r="BH6801" s="625"/>
      <c r="BI6801" s="672"/>
      <c r="BO6801" s="612"/>
      <c r="BY6801" s="669"/>
      <c r="CA6801" s="669"/>
    </row>
    <row r="6802" spans="3:79" s="610" customFormat="1">
      <c r="C6802" s="611"/>
      <c r="D6802" s="612"/>
      <c r="E6802" s="613"/>
      <c r="F6802" s="614"/>
      <c r="J6802" s="612"/>
      <c r="N6802" s="668"/>
      <c r="P6802" s="618"/>
      <c r="Q6802" s="618"/>
      <c r="R6802" s="618"/>
      <c r="S6802" s="618"/>
      <c r="T6802" s="618"/>
      <c r="U6802" s="618"/>
      <c r="V6802" s="618"/>
      <c r="W6802" s="618"/>
      <c r="X6802" s="618"/>
      <c r="Y6802" s="618"/>
      <c r="Z6802" s="618"/>
      <c r="AC6802" s="619"/>
      <c r="AD6802" s="620"/>
      <c r="AJ6802" s="668"/>
      <c r="AO6802" s="612"/>
      <c r="AP6802" s="612"/>
      <c r="AY6802" s="623"/>
      <c r="BD6802" s="611"/>
      <c r="BG6802" s="624"/>
      <c r="BH6802" s="625"/>
      <c r="BI6802" s="672"/>
      <c r="BO6802" s="612"/>
      <c r="BY6802" s="669"/>
      <c r="CA6802" s="669"/>
    </row>
    <row r="6803" spans="3:79" s="610" customFormat="1">
      <c r="C6803" s="611"/>
      <c r="D6803" s="612"/>
      <c r="E6803" s="613"/>
      <c r="F6803" s="614"/>
      <c r="J6803" s="612"/>
      <c r="N6803" s="668"/>
      <c r="P6803" s="618"/>
      <c r="Q6803" s="618"/>
      <c r="R6803" s="618"/>
      <c r="S6803" s="618"/>
      <c r="T6803" s="618"/>
      <c r="U6803" s="618"/>
      <c r="V6803" s="618"/>
      <c r="W6803" s="618"/>
      <c r="X6803" s="618"/>
      <c r="Y6803" s="618"/>
      <c r="Z6803" s="618"/>
      <c r="AC6803" s="619"/>
      <c r="AD6803" s="620"/>
      <c r="AJ6803" s="668"/>
      <c r="AO6803" s="612"/>
      <c r="AP6803" s="612"/>
      <c r="AY6803" s="623"/>
      <c r="BD6803" s="611"/>
      <c r="BG6803" s="624"/>
      <c r="BH6803" s="625"/>
      <c r="BI6803" s="672"/>
      <c r="BO6803" s="612"/>
      <c r="BY6803" s="669"/>
      <c r="CA6803" s="669"/>
    </row>
    <row r="6804" spans="3:79" s="610" customFormat="1">
      <c r="C6804" s="611"/>
      <c r="D6804" s="612"/>
      <c r="E6804" s="613"/>
      <c r="F6804" s="614"/>
      <c r="J6804" s="612"/>
      <c r="N6804" s="668"/>
      <c r="P6804" s="618"/>
      <c r="Q6804" s="618"/>
      <c r="R6804" s="618"/>
      <c r="S6804" s="618"/>
      <c r="T6804" s="618"/>
      <c r="U6804" s="618"/>
      <c r="V6804" s="618"/>
      <c r="W6804" s="618"/>
      <c r="X6804" s="618"/>
      <c r="Y6804" s="618"/>
      <c r="Z6804" s="618"/>
      <c r="AC6804" s="619"/>
      <c r="AD6804" s="620"/>
      <c r="AJ6804" s="668"/>
      <c r="AO6804" s="612"/>
      <c r="AP6804" s="612"/>
      <c r="AY6804" s="623"/>
      <c r="BD6804" s="611"/>
      <c r="BG6804" s="624"/>
      <c r="BH6804" s="625"/>
      <c r="BI6804" s="672"/>
      <c r="BO6804" s="612"/>
      <c r="BY6804" s="669"/>
      <c r="CA6804" s="669"/>
    </row>
    <row r="6805" spans="3:79" s="610" customFormat="1">
      <c r="C6805" s="611"/>
      <c r="D6805" s="612"/>
      <c r="E6805" s="613"/>
      <c r="F6805" s="614"/>
      <c r="J6805" s="612"/>
      <c r="N6805" s="668"/>
      <c r="P6805" s="618"/>
      <c r="Q6805" s="618"/>
      <c r="R6805" s="618"/>
      <c r="S6805" s="618"/>
      <c r="T6805" s="618"/>
      <c r="U6805" s="618"/>
      <c r="V6805" s="618"/>
      <c r="W6805" s="618"/>
      <c r="X6805" s="618"/>
      <c r="Y6805" s="618"/>
      <c r="Z6805" s="618"/>
      <c r="AC6805" s="619"/>
      <c r="AD6805" s="620"/>
      <c r="AJ6805" s="668"/>
      <c r="AO6805" s="612"/>
      <c r="AP6805" s="612"/>
      <c r="AY6805" s="623"/>
      <c r="BD6805" s="611"/>
      <c r="BG6805" s="624"/>
      <c r="BH6805" s="625"/>
      <c r="BI6805" s="672"/>
      <c r="BO6805" s="612"/>
      <c r="BY6805" s="669"/>
      <c r="CA6805" s="669"/>
    </row>
    <row r="6806" spans="3:79" s="610" customFormat="1">
      <c r="C6806" s="611"/>
      <c r="D6806" s="612"/>
      <c r="E6806" s="613"/>
      <c r="F6806" s="614"/>
      <c r="J6806" s="612"/>
      <c r="N6806" s="668"/>
      <c r="P6806" s="618"/>
      <c r="Q6806" s="618"/>
      <c r="R6806" s="618"/>
      <c r="S6806" s="618"/>
      <c r="T6806" s="618"/>
      <c r="U6806" s="618"/>
      <c r="V6806" s="618"/>
      <c r="W6806" s="618"/>
      <c r="X6806" s="618"/>
      <c r="Y6806" s="618"/>
      <c r="Z6806" s="618"/>
      <c r="AC6806" s="619"/>
      <c r="AD6806" s="620"/>
      <c r="AJ6806" s="668"/>
      <c r="AO6806" s="612"/>
      <c r="AP6806" s="612"/>
      <c r="AY6806" s="623"/>
      <c r="BD6806" s="611"/>
      <c r="BG6806" s="624"/>
      <c r="BH6806" s="625"/>
      <c r="BI6806" s="672"/>
      <c r="BO6806" s="612"/>
      <c r="BY6806" s="669"/>
      <c r="CA6806" s="669"/>
    </row>
    <row r="6807" spans="3:79" s="610" customFormat="1">
      <c r="C6807" s="611"/>
      <c r="D6807" s="612"/>
      <c r="E6807" s="613"/>
      <c r="F6807" s="614"/>
      <c r="J6807" s="612"/>
      <c r="N6807" s="668"/>
      <c r="P6807" s="618"/>
      <c r="Q6807" s="618"/>
      <c r="R6807" s="618"/>
      <c r="S6807" s="618"/>
      <c r="T6807" s="618"/>
      <c r="U6807" s="618"/>
      <c r="V6807" s="618"/>
      <c r="W6807" s="618"/>
      <c r="X6807" s="618"/>
      <c r="Y6807" s="618"/>
      <c r="Z6807" s="618"/>
      <c r="AC6807" s="619"/>
      <c r="AD6807" s="620"/>
      <c r="AJ6807" s="668"/>
      <c r="AO6807" s="612"/>
      <c r="AP6807" s="612"/>
      <c r="AY6807" s="623"/>
      <c r="BD6807" s="611"/>
      <c r="BG6807" s="624"/>
      <c r="BH6807" s="625"/>
      <c r="BI6807" s="672"/>
      <c r="BO6807" s="612"/>
      <c r="BY6807" s="669"/>
      <c r="CA6807" s="669"/>
    </row>
    <row r="6808" spans="3:79" s="610" customFormat="1">
      <c r="C6808" s="611"/>
      <c r="D6808" s="612"/>
      <c r="E6808" s="613"/>
      <c r="F6808" s="614"/>
      <c r="J6808" s="612"/>
      <c r="N6808" s="668"/>
      <c r="P6808" s="618"/>
      <c r="Q6808" s="618"/>
      <c r="R6808" s="618"/>
      <c r="S6808" s="618"/>
      <c r="T6808" s="618"/>
      <c r="U6808" s="618"/>
      <c r="V6808" s="618"/>
      <c r="W6808" s="618"/>
      <c r="X6808" s="618"/>
      <c r="Y6808" s="618"/>
      <c r="Z6808" s="618"/>
      <c r="AC6808" s="619"/>
      <c r="AD6808" s="620"/>
      <c r="AJ6808" s="668"/>
      <c r="AO6808" s="612"/>
      <c r="AP6808" s="612"/>
      <c r="AY6808" s="623"/>
      <c r="BD6808" s="611"/>
      <c r="BG6808" s="624"/>
      <c r="BH6808" s="625"/>
      <c r="BI6808" s="672"/>
      <c r="BO6808" s="612"/>
      <c r="BY6808" s="669"/>
      <c r="CA6808" s="669"/>
    </row>
    <row r="6809" spans="3:79" s="610" customFormat="1">
      <c r="C6809" s="611"/>
      <c r="D6809" s="612"/>
      <c r="E6809" s="613"/>
      <c r="F6809" s="614"/>
      <c r="J6809" s="612"/>
      <c r="N6809" s="668"/>
      <c r="P6809" s="618"/>
      <c r="Q6809" s="618"/>
      <c r="R6809" s="618"/>
      <c r="S6809" s="618"/>
      <c r="T6809" s="618"/>
      <c r="U6809" s="618"/>
      <c r="V6809" s="618"/>
      <c r="W6809" s="618"/>
      <c r="X6809" s="618"/>
      <c r="Y6809" s="618"/>
      <c r="Z6809" s="618"/>
      <c r="AC6809" s="619"/>
      <c r="AD6809" s="620"/>
      <c r="AJ6809" s="668"/>
      <c r="AO6809" s="612"/>
      <c r="AP6809" s="612"/>
      <c r="AY6809" s="623"/>
      <c r="BD6809" s="611"/>
      <c r="BG6809" s="624"/>
      <c r="BH6809" s="625"/>
      <c r="BI6809" s="672"/>
      <c r="BO6809" s="612"/>
      <c r="BY6809" s="669"/>
      <c r="CA6809" s="669"/>
    </row>
    <row r="6810" spans="3:79" s="610" customFormat="1">
      <c r="C6810" s="611"/>
      <c r="D6810" s="612"/>
      <c r="E6810" s="613"/>
      <c r="F6810" s="614"/>
      <c r="J6810" s="612"/>
      <c r="N6810" s="668"/>
      <c r="P6810" s="618"/>
      <c r="Q6810" s="618"/>
      <c r="R6810" s="618"/>
      <c r="S6810" s="618"/>
      <c r="T6810" s="618"/>
      <c r="U6810" s="618"/>
      <c r="V6810" s="618"/>
      <c r="W6810" s="618"/>
      <c r="X6810" s="618"/>
      <c r="Y6810" s="618"/>
      <c r="Z6810" s="618"/>
      <c r="AC6810" s="619"/>
      <c r="AD6810" s="620"/>
      <c r="AJ6810" s="668"/>
      <c r="AO6810" s="612"/>
      <c r="AP6810" s="612"/>
      <c r="AY6810" s="623"/>
      <c r="BD6810" s="611"/>
      <c r="BG6810" s="624"/>
      <c r="BH6810" s="625"/>
      <c r="BI6810" s="672"/>
      <c r="BO6810" s="612"/>
      <c r="BY6810" s="669"/>
      <c r="CA6810" s="669"/>
    </row>
    <row r="6811" spans="3:79" s="610" customFormat="1">
      <c r="C6811" s="611"/>
      <c r="D6811" s="612"/>
      <c r="E6811" s="613"/>
      <c r="F6811" s="614"/>
      <c r="J6811" s="612"/>
      <c r="N6811" s="668"/>
      <c r="P6811" s="618"/>
      <c r="Q6811" s="618"/>
      <c r="R6811" s="618"/>
      <c r="S6811" s="618"/>
      <c r="T6811" s="618"/>
      <c r="U6811" s="618"/>
      <c r="V6811" s="618"/>
      <c r="W6811" s="618"/>
      <c r="X6811" s="618"/>
      <c r="Y6811" s="618"/>
      <c r="Z6811" s="618"/>
      <c r="AC6811" s="619"/>
      <c r="AD6811" s="620"/>
      <c r="AJ6811" s="668"/>
      <c r="AO6811" s="612"/>
      <c r="AP6811" s="612"/>
      <c r="AY6811" s="623"/>
      <c r="BD6811" s="611"/>
      <c r="BG6811" s="624"/>
      <c r="BH6811" s="625"/>
      <c r="BI6811" s="672"/>
      <c r="BO6811" s="612"/>
      <c r="BY6811" s="669"/>
      <c r="CA6811" s="669"/>
    </row>
    <row r="6812" spans="3:79" s="610" customFormat="1">
      <c r="C6812" s="611"/>
      <c r="D6812" s="612"/>
      <c r="E6812" s="613"/>
      <c r="F6812" s="614"/>
      <c r="J6812" s="612"/>
      <c r="N6812" s="668"/>
      <c r="P6812" s="618"/>
      <c r="Q6812" s="618"/>
      <c r="R6812" s="618"/>
      <c r="S6812" s="618"/>
      <c r="T6812" s="618"/>
      <c r="U6812" s="618"/>
      <c r="V6812" s="618"/>
      <c r="W6812" s="618"/>
      <c r="X6812" s="618"/>
      <c r="Y6812" s="618"/>
      <c r="Z6812" s="618"/>
      <c r="AC6812" s="619"/>
      <c r="AD6812" s="620"/>
      <c r="AJ6812" s="668"/>
      <c r="AO6812" s="612"/>
      <c r="AP6812" s="612"/>
      <c r="AY6812" s="623"/>
      <c r="BD6812" s="611"/>
      <c r="BG6812" s="624"/>
      <c r="BH6812" s="625"/>
      <c r="BI6812" s="672"/>
      <c r="BO6812" s="612"/>
      <c r="BY6812" s="669"/>
      <c r="CA6812" s="669"/>
    </row>
    <row r="6813" spans="3:79" s="610" customFormat="1">
      <c r="C6813" s="611"/>
      <c r="D6813" s="612"/>
      <c r="E6813" s="613"/>
      <c r="F6813" s="614"/>
      <c r="J6813" s="612"/>
      <c r="N6813" s="668"/>
      <c r="P6813" s="618"/>
      <c r="Q6813" s="618"/>
      <c r="R6813" s="618"/>
      <c r="S6813" s="618"/>
      <c r="T6813" s="618"/>
      <c r="U6813" s="618"/>
      <c r="V6813" s="618"/>
      <c r="W6813" s="618"/>
      <c r="X6813" s="618"/>
      <c r="Y6813" s="618"/>
      <c r="Z6813" s="618"/>
      <c r="AC6813" s="619"/>
      <c r="AD6813" s="620"/>
      <c r="AJ6813" s="668"/>
      <c r="AO6813" s="612"/>
      <c r="AP6813" s="612"/>
      <c r="AY6813" s="623"/>
      <c r="BD6813" s="611"/>
      <c r="BG6813" s="624"/>
      <c r="BH6813" s="625"/>
      <c r="BI6813" s="672"/>
      <c r="BO6813" s="612"/>
      <c r="BY6813" s="669"/>
      <c r="CA6813" s="669"/>
    </row>
    <row r="6814" spans="3:79" s="610" customFormat="1">
      <c r="C6814" s="611"/>
      <c r="D6814" s="612"/>
      <c r="E6814" s="613"/>
      <c r="F6814" s="614"/>
      <c r="J6814" s="612"/>
      <c r="N6814" s="668"/>
      <c r="P6814" s="618"/>
      <c r="Q6814" s="618"/>
      <c r="R6814" s="618"/>
      <c r="S6814" s="618"/>
      <c r="T6814" s="618"/>
      <c r="U6814" s="618"/>
      <c r="V6814" s="618"/>
      <c r="W6814" s="618"/>
      <c r="X6814" s="618"/>
      <c r="Y6814" s="618"/>
      <c r="Z6814" s="618"/>
      <c r="AC6814" s="619"/>
      <c r="AD6814" s="620"/>
      <c r="AJ6814" s="668"/>
      <c r="AO6814" s="612"/>
      <c r="AP6814" s="612"/>
      <c r="AY6814" s="623"/>
      <c r="BD6814" s="611"/>
      <c r="BG6814" s="624"/>
      <c r="BH6814" s="625"/>
      <c r="BI6814" s="672"/>
      <c r="BO6814" s="612"/>
      <c r="BY6814" s="669"/>
      <c r="CA6814" s="669"/>
    </row>
    <row r="6815" spans="3:79" s="610" customFormat="1">
      <c r="C6815" s="611"/>
      <c r="D6815" s="612"/>
      <c r="E6815" s="613"/>
      <c r="F6815" s="614"/>
      <c r="J6815" s="612"/>
      <c r="N6815" s="668"/>
      <c r="P6815" s="618"/>
      <c r="Q6815" s="618"/>
      <c r="R6815" s="618"/>
      <c r="S6815" s="618"/>
      <c r="T6815" s="618"/>
      <c r="U6815" s="618"/>
      <c r="V6815" s="618"/>
      <c r="W6815" s="618"/>
      <c r="X6815" s="618"/>
      <c r="Y6815" s="618"/>
      <c r="Z6815" s="618"/>
      <c r="AC6815" s="619"/>
      <c r="AD6815" s="620"/>
      <c r="AJ6815" s="668"/>
      <c r="AO6815" s="612"/>
      <c r="AP6815" s="612"/>
      <c r="AY6815" s="623"/>
      <c r="BD6815" s="611"/>
      <c r="BG6815" s="624"/>
      <c r="BH6815" s="625"/>
      <c r="BI6815" s="672"/>
      <c r="BO6815" s="612"/>
      <c r="BY6815" s="669"/>
      <c r="CA6815" s="669"/>
    </row>
    <row r="6816" spans="3:79" s="610" customFormat="1">
      <c r="C6816" s="611"/>
      <c r="D6816" s="612"/>
      <c r="E6816" s="613"/>
      <c r="F6816" s="614"/>
      <c r="J6816" s="612"/>
      <c r="N6816" s="668"/>
      <c r="P6816" s="618"/>
      <c r="Q6816" s="618"/>
      <c r="R6816" s="618"/>
      <c r="S6816" s="618"/>
      <c r="T6816" s="618"/>
      <c r="U6816" s="618"/>
      <c r="V6816" s="618"/>
      <c r="W6816" s="618"/>
      <c r="X6816" s="618"/>
      <c r="Y6816" s="618"/>
      <c r="Z6816" s="618"/>
      <c r="AC6816" s="619"/>
      <c r="AD6816" s="620"/>
      <c r="AJ6816" s="668"/>
      <c r="AO6816" s="612"/>
      <c r="AP6816" s="612"/>
      <c r="AY6816" s="623"/>
      <c r="BD6816" s="611"/>
      <c r="BG6816" s="624"/>
      <c r="BH6816" s="625"/>
      <c r="BI6816" s="672"/>
      <c r="BO6816" s="612"/>
      <c r="BY6816" s="669"/>
      <c r="CA6816" s="669"/>
    </row>
    <row r="6817" spans="3:79" s="610" customFormat="1">
      <c r="C6817" s="611"/>
      <c r="D6817" s="612"/>
      <c r="E6817" s="613"/>
      <c r="F6817" s="614"/>
      <c r="J6817" s="612"/>
      <c r="N6817" s="668"/>
      <c r="P6817" s="618"/>
      <c r="Q6817" s="618"/>
      <c r="R6817" s="618"/>
      <c r="S6817" s="618"/>
      <c r="T6817" s="618"/>
      <c r="U6817" s="618"/>
      <c r="V6817" s="618"/>
      <c r="W6817" s="618"/>
      <c r="X6817" s="618"/>
      <c r="Y6817" s="618"/>
      <c r="Z6817" s="618"/>
      <c r="AC6817" s="619"/>
      <c r="AD6817" s="620"/>
      <c r="AJ6817" s="668"/>
      <c r="AO6817" s="612"/>
      <c r="AP6817" s="612"/>
      <c r="AY6817" s="623"/>
      <c r="BD6817" s="611"/>
      <c r="BG6817" s="624"/>
      <c r="BH6817" s="625"/>
      <c r="BI6817" s="672"/>
      <c r="BO6817" s="612"/>
      <c r="BY6817" s="669"/>
      <c r="CA6817" s="669"/>
    </row>
    <row r="6818" spans="3:79" s="610" customFormat="1">
      <c r="C6818" s="611"/>
      <c r="D6818" s="612"/>
      <c r="E6818" s="613"/>
      <c r="F6818" s="614"/>
      <c r="J6818" s="612"/>
      <c r="N6818" s="668"/>
      <c r="P6818" s="618"/>
      <c r="Q6818" s="618"/>
      <c r="R6818" s="618"/>
      <c r="S6818" s="618"/>
      <c r="T6818" s="618"/>
      <c r="U6818" s="618"/>
      <c r="V6818" s="618"/>
      <c r="W6818" s="618"/>
      <c r="X6818" s="618"/>
      <c r="Y6818" s="618"/>
      <c r="Z6818" s="618"/>
      <c r="AC6818" s="619"/>
      <c r="AD6818" s="620"/>
      <c r="AJ6818" s="668"/>
      <c r="AO6818" s="612"/>
      <c r="AP6818" s="612"/>
      <c r="AY6818" s="623"/>
      <c r="BD6818" s="611"/>
      <c r="BG6818" s="624"/>
      <c r="BH6818" s="625"/>
      <c r="BI6818" s="672"/>
      <c r="BO6818" s="612"/>
      <c r="BY6818" s="669"/>
      <c r="CA6818" s="669"/>
    </row>
    <row r="6819" spans="3:79" s="610" customFormat="1">
      <c r="C6819" s="611"/>
      <c r="D6819" s="612"/>
      <c r="E6819" s="613"/>
      <c r="F6819" s="614"/>
      <c r="J6819" s="612"/>
      <c r="N6819" s="668"/>
      <c r="P6819" s="618"/>
      <c r="Q6819" s="618"/>
      <c r="R6819" s="618"/>
      <c r="S6819" s="618"/>
      <c r="T6819" s="618"/>
      <c r="U6819" s="618"/>
      <c r="V6819" s="618"/>
      <c r="W6819" s="618"/>
      <c r="X6819" s="618"/>
      <c r="Y6819" s="618"/>
      <c r="Z6819" s="618"/>
      <c r="AC6819" s="619"/>
      <c r="AD6819" s="620"/>
      <c r="AJ6819" s="668"/>
      <c r="AO6819" s="612"/>
      <c r="AP6819" s="612"/>
      <c r="AY6819" s="623"/>
      <c r="BD6819" s="611"/>
      <c r="BG6819" s="624"/>
      <c r="BH6819" s="625"/>
      <c r="BI6819" s="672"/>
      <c r="BO6819" s="612"/>
      <c r="BY6819" s="669"/>
      <c r="CA6819" s="669"/>
    </row>
    <row r="6820" spans="3:79" s="610" customFormat="1">
      <c r="C6820" s="611"/>
      <c r="D6820" s="612"/>
      <c r="E6820" s="613"/>
      <c r="F6820" s="614"/>
      <c r="J6820" s="612"/>
      <c r="N6820" s="668"/>
      <c r="P6820" s="618"/>
      <c r="Q6820" s="618"/>
      <c r="R6820" s="618"/>
      <c r="S6820" s="618"/>
      <c r="T6820" s="618"/>
      <c r="U6820" s="618"/>
      <c r="V6820" s="618"/>
      <c r="W6820" s="618"/>
      <c r="X6820" s="618"/>
      <c r="Y6820" s="618"/>
      <c r="Z6820" s="618"/>
      <c r="AC6820" s="619"/>
      <c r="AD6820" s="620"/>
      <c r="AJ6820" s="668"/>
      <c r="AO6820" s="612"/>
      <c r="AP6820" s="612"/>
      <c r="AY6820" s="623"/>
      <c r="BD6820" s="611"/>
      <c r="BG6820" s="624"/>
      <c r="BH6820" s="625"/>
      <c r="BI6820" s="672"/>
      <c r="BO6820" s="612"/>
      <c r="BY6820" s="669"/>
      <c r="CA6820" s="669"/>
    </row>
    <row r="6821" spans="3:79" s="610" customFormat="1">
      <c r="C6821" s="611"/>
      <c r="D6821" s="612"/>
      <c r="E6821" s="613"/>
      <c r="F6821" s="614"/>
      <c r="J6821" s="612"/>
      <c r="N6821" s="668"/>
      <c r="P6821" s="618"/>
      <c r="Q6821" s="618"/>
      <c r="R6821" s="618"/>
      <c r="S6821" s="618"/>
      <c r="T6821" s="618"/>
      <c r="U6821" s="618"/>
      <c r="V6821" s="618"/>
      <c r="W6821" s="618"/>
      <c r="X6821" s="618"/>
      <c r="Y6821" s="618"/>
      <c r="Z6821" s="618"/>
      <c r="AC6821" s="619"/>
      <c r="AD6821" s="620"/>
      <c r="AJ6821" s="668"/>
      <c r="AO6821" s="612"/>
      <c r="AP6821" s="612"/>
      <c r="AY6821" s="623"/>
      <c r="BD6821" s="611"/>
      <c r="BG6821" s="624"/>
      <c r="BH6821" s="625"/>
      <c r="BI6821" s="672"/>
      <c r="BO6821" s="612"/>
      <c r="BY6821" s="669"/>
      <c r="CA6821" s="669"/>
    </row>
    <row r="6822" spans="3:79" s="610" customFormat="1">
      <c r="C6822" s="611"/>
      <c r="D6822" s="612"/>
      <c r="E6822" s="613"/>
      <c r="F6822" s="614"/>
      <c r="J6822" s="612"/>
      <c r="N6822" s="668"/>
      <c r="P6822" s="618"/>
      <c r="Q6822" s="618"/>
      <c r="R6822" s="618"/>
      <c r="S6822" s="618"/>
      <c r="T6822" s="618"/>
      <c r="U6822" s="618"/>
      <c r="V6822" s="618"/>
      <c r="W6822" s="618"/>
      <c r="X6822" s="618"/>
      <c r="Y6822" s="618"/>
      <c r="Z6822" s="618"/>
      <c r="AC6822" s="619"/>
      <c r="AD6822" s="620"/>
      <c r="AJ6822" s="668"/>
      <c r="AO6822" s="612"/>
      <c r="AP6822" s="612"/>
      <c r="AY6822" s="623"/>
      <c r="BD6822" s="611"/>
      <c r="BG6822" s="624"/>
      <c r="BH6822" s="625"/>
      <c r="BI6822" s="672"/>
      <c r="BO6822" s="612"/>
      <c r="BY6822" s="669"/>
      <c r="CA6822" s="669"/>
    </row>
    <row r="6823" spans="3:79" s="610" customFormat="1">
      <c r="C6823" s="611"/>
      <c r="D6823" s="612"/>
      <c r="E6823" s="613"/>
      <c r="F6823" s="614"/>
      <c r="J6823" s="612"/>
      <c r="N6823" s="668"/>
      <c r="P6823" s="618"/>
      <c r="Q6823" s="618"/>
      <c r="R6823" s="618"/>
      <c r="S6823" s="618"/>
      <c r="T6823" s="618"/>
      <c r="U6823" s="618"/>
      <c r="V6823" s="618"/>
      <c r="W6823" s="618"/>
      <c r="X6823" s="618"/>
      <c r="Y6823" s="618"/>
      <c r="Z6823" s="618"/>
      <c r="AC6823" s="619"/>
      <c r="AD6823" s="620"/>
      <c r="AJ6823" s="668"/>
      <c r="AO6823" s="612"/>
      <c r="AP6823" s="612"/>
      <c r="AY6823" s="623"/>
      <c r="BD6823" s="611"/>
      <c r="BG6823" s="624"/>
      <c r="BH6823" s="625"/>
      <c r="BI6823" s="672"/>
      <c r="BO6823" s="612"/>
      <c r="BY6823" s="669"/>
      <c r="CA6823" s="669"/>
    </row>
    <row r="6824" spans="3:79" s="610" customFormat="1">
      <c r="C6824" s="611"/>
      <c r="D6824" s="612"/>
      <c r="E6824" s="613"/>
      <c r="F6824" s="614"/>
      <c r="J6824" s="612"/>
      <c r="N6824" s="668"/>
      <c r="P6824" s="618"/>
      <c r="Q6824" s="618"/>
      <c r="R6824" s="618"/>
      <c r="S6824" s="618"/>
      <c r="T6824" s="618"/>
      <c r="U6824" s="618"/>
      <c r="V6824" s="618"/>
      <c r="W6824" s="618"/>
      <c r="X6824" s="618"/>
      <c r="Y6824" s="618"/>
      <c r="Z6824" s="618"/>
      <c r="AC6824" s="619"/>
      <c r="AD6824" s="620"/>
      <c r="AJ6824" s="668"/>
      <c r="AO6824" s="612"/>
      <c r="AP6824" s="612"/>
      <c r="AY6824" s="623"/>
      <c r="BD6824" s="611"/>
      <c r="BG6824" s="624"/>
      <c r="BH6824" s="625"/>
      <c r="BI6824" s="672"/>
      <c r="BO6824" s="612"/>
      <c r="BY6824" s="669"/>
      <c r="CA6824" s="669"/>
    </row>
    <row r="6825" spans="3:79" s="610" customFormat="1">
      <c r="C6825" s="611"/>
      <c r="D6825" s="612"/>
      <c r="E6825" s="613"/>
      <c r="F6825" s="614"/>
      <c r="J6825" s="612"/>
      <c r="N6825" s="668"/>
      <c r="P6825" s="618"/>
      <c r="Q6825" s="618"/>
      <c r="R6825" s="618"/>
      <c r="S6825" s="618"/>
      <c r="T6825" s="618"/>
      <c r="U6825" s="618"/>
      <c r="V6825" s="618"/>
      <c r="W6825" s="618"/>
      <c r="X6825" s="618"/>
      <c r="Y6825" s="618"/>
      <c r="Z6825" s="618"/>
      <c r="AC6825" s="619"/>
      <c r="AD6825" s="620"/>
      <c r="AJ6825" s="668"/>
      <c r="AO6825" s="612"/>
      <c r="AP6825" s="612"/>
      <c r="AY6825" s="623"/>
      <c r="BD6825" s="611"/>
      <c r="BG6825" s="624"/>
      <c r="BH6825" s="625"/>
      <c r="BI6825" s="672"/>
      <c r="BO6825" s="612"/>
      <c r="BY6825" s="669"/>
      <c r="CA6825" s="669"/>
    </row>
    <row r="6826" spans="3:79" s="610" customFormat="1">
      <c r="C6826" s="611"/>
      <c r="D6826" s="612"/>
      <c r="E6826" s="613"/>
      <c r="F6826" s="614"/>
      <c r="J6826" s="612"/>
      <c r="N6826" s="668"/>
      <c r="P6826" s="618"/>
      <c r="Q6826" s="618"/>
      <c r="R6826" s="618"/>
      <c r="S6826" s="618"/>
      <c r="T6826" s="618"/>
      <c r="U6826" s="618"/>
      <c r="V6826" s="618"/>
      <c r="W6826" s="618"/>
      <c r="X6826" s="618"/>
      <c r="Y6826" s="618"/>
      <c r="Z6826" s="618"/>
      <c r="AC6826" s="619"/>
      <c r="AD6826" s="620"/>
      <c r="AJ6826" s="668"/>
      <c r="AO6826" s="612"/>
      <c r="AP6826" s="612"/>
      <c r="AY6826" s="623"/>
      <c r="BD6826" s="611"/>
      <c r="BG6826" s="624"/>
      <c r="BH6826" s="625"/>
      <c r="BI6826" s="672"/>
      <c r="BO6826" s="612"/>
      <c r="BY6826" s="669"/>
      <c r="CA6826" s="669"/>
    </row>
    <row r="6827" spans="3:79" s="610" customFormat="1">
      <c r="C6827" s="611"/>
      <c r="D6827" s="612"/>
      <c r="E6827" s="613"/>
      <c r="F6827" s="614"/>
      <c r="J6827" s="612"/>
      <c r="N6827" s="668"/>
      <c r="P6827" s="618"/>
      <c r="Q6827" s="618"/>
      <c r="R6827" s="618"/>
      <c r="S6827" s="618"/>
      <c r="T6827" s="618"/>
      <c r="U6827" s="618"/>
      <c r="V6827" s="618"/>
      <c r="W6827" s="618"/>
      <c r="X6827" s="618"/>
      <c r="Y6827" s="618"/>
      <c r="Z6827" s="618"/>
      <c r="AC6827" s="619"/>
      <c r="AD6827" s="620"/>
      <c r="AJ6827" s="668"/>
      <c r="AO6827" s="612"/>
      <c r="AP6827" s="612"/>
      <c r="AY6827" s="623"/>
      <c r="BD6827" s="611"/>
      <c r="BG6827" s="624"/>
      <c r="BH6827" s="625"/>
      <c r="BI6827" s="672"/>
      <c r="BO6827" s="612"/>
      <c r="BY6827" s="669"/>
      <c r="CA6827" s="669"/>
    </row>
    <row r="6828" spans="3:79" s="610" customFormat="1">
      <c r="C6828" s="611"/>
      <c r="D6828" s="612"/>
      <c r="E6828" s="613"/>
      <c r="F6828" s="614"/>
      <c r="J6828" s="612"/>
      <c r="N6828" s="668"/>
      <c r="P6828" s="618"/>
      <c r="Q6828" s="618"/>
      <c r="R6828" s="618"/>
      <c r="S6828" s="618"/>
      <c r="T6828" s="618"/>
      <c r="U6828" s="618"/>
      <c r="V6828" s="618"/>
      <c r="W6828" s="618"/>
      <c r="X6828" s="618"/>
      <c r="Y6828" s="618"/>
      <c r="Z6828" s="618"/>
      <c r="AC6828" s="619"/>
      <c r="AD6828" s="620"/>
      <c r="AJ6828" s="668"/>
      <c r="AO6828" s="612"/>
      <c r="AP6828" s="612"/>
      <c r="AY6828" s="623"/>
      <c r="BD6828" s="611"/>
      <c r="BG6828" s="624"/>
      <c r="BH6828" s="625"/>
      <c r="BI6828" s="672"/>
      <c r="BO6828" s="612"/>
      <c r="BY6828" s="669"/>
      <c r="CA6828" s="669"/>
    </row>
    <row r="6829" spans="3:79" s="610" customFormat="1">
      <c r="C6829" s="611"/>
      <c r="D6829" s="612"/>
      <c r="E6829" s="613"/>
      <c r="F6829" s="614"/>
      <c r="J6829" s="612"/>
      <c r="N6829" s="668"/>
      <c r="P6829" s="618"/>
      <c r="Q6829" s="618"/>
      <c r="R6829" s="618"/>
      <c r="S6829" s="618"/>
      <c r="T6829" s="618"/>
      <c r="U6829" s="618"/>
      <c r="V6829" s="618"/>
      <c r="W6829" s="618"/>
      <c r="X6829" s="618"/>
      <c r="Y6829" s="618"/>
      <c r="Z6829" s="618"/>
      <c r="AC6829" s="619"/>
      <c r="AD6829" s="620"/>
      <c r="AJ6829" s="668"/>
      <c r="AO6829" s="612"/>
      <c r="AP6829" s="612"/>
      <c r="AY6829" s="623"/>
      <c r="BD6829" s="611"/>
      <c r="BG6829" s="624"/>
      <c r="BH6829" s="625"/>
      <c r="BI6829" s="672"/>
      <c r="BO6829" s="612"/>
      <c r="BY6829" s="669"/>
      <c r="CA6829" s="669"/>
    </row>
    <row r="6830" spans="3:79" s="610" customFormat="1">
      <c r="C6830" s="611"/>
      <c r="D6830" s="612"/>
      <c r="E6830" s="613"/>
      <c r="F6830" s="614"/>
      <c r="J6830" s="612"/>
      <c r="N6830" s="668"/>
      <c r="P6830" s="618"/>
      <c r="Q6830" s="618"/>
      <c r="R6830" s="618"/>
      <c r="S6830" s="618"/>
      <c r="T6830" s="618"/>
      <c r="U6830" s="618"/>
      <c r="V6830" s="618"/>
      <c r="W6830" s="618"/>
      <c r="X6830" s="618"/>
      <c r="Y6830" s="618"/>
      <c r="Z6830" s="618"/>
      <c r="AC6830" s="619"/>
      <c r="AD6830" s="620"/>
      <c r="AJ6830" s="668"/>
      <c r="AO6830" s="612"/>
      <c r="AP6830" s="612"/>
      <c r="AY6830" s="623"/>
      <c r="BD6830" s="611"/>
      <c r="BG6830" s="624"/>
      <c r="BH6830" s="625"/>
      <c r="BI6830" s="672"/>
      <c r="BO6830" s="612"/>
      <c r="BY6830" s="669"/>
      <c r="CA6830" s="669"/>
    </row>
    <row r="6831" spans="3:79" s="610" customFormat="1">
      <c r="C6831" s="611"/>
      <c r="D6831" s="612"/>
      <c r="E6831" s="613"/>
      <c r="F6831" s="614"/>
      <c r="J6831" s="612"/>
      <c r="N6831" s="668"/>
      <c r="P6831" s="618"/>
      <c r="Q6831" s="618"/>
      <c r="R6831" s="618"/>
      <c r="S6831" s="618"/>
      <c r="T6831" s="618"/>
      <c r="U6831" s="618"/>
      <c r="V6831" s="618"/>
      <c r="W6831" s="618"/>
      <c r="X6831" s="618"/>
      <c r="Y6831" s="618"/>
      <c r="Z6831" s="618"/>
      <c r="AC6831" s="619"/>
      <c r="AD6831" s="620"/>
      <c r="AJ6831" s="668"/>
      <c r="AO6831" s="612"/>
      <c r="AP6831" s="612"/>
      <c r="AY6831" s="623"/>
      <c r="BD6831" s="611"/>
      <c r="BG6831" s="624"/>
      <c r="BH6831" s="625"/>
      <c r="BI6831" s="672"/>
      <c r="BO6831" s="612"/>
      <c r="BY6831" s="669"/>
      <c r="CA6831" s="669"/>
    </row>
    <row r="6832" spans="3:79" s="610" customFormat="1">
      <c r="C6832" s="611"/>
      <c r="D6832" s="612"/>
      <c r="E6832" s="613"/>
      <c r="F6832" s="614"/>
      <c r="J6832" s="612"/>
      <c r="N6832" s="668"/>
      <c r="P6832" s="618"/>
      <c r="Q6832" s="618"/>
      <c r="R6832" s="618"/>
      <c r="S6832" s="618"/>
      <c r="T6832" s="618"/>
      <c r="U6832" s="618"/>
      <c r="V6832" s="618"/>
      <c r="W6832" s="618"/>
      <c r="X6832" s="618"/>
      <c r="Y6832" s="618"/>
      <c r="Z6832" s="618"/>
      <c r="AC6832" s="619"/>
      <c r="AD6832" s="620"/>
      <c r="AJ6832" s="668"/>
      <c r="AO6832" s="612"/>
      <c r="AP6832" s="612"/>
      <c r="AY6832" s="623"/>
      <c r="BD6832" s="611"/>
      <c r="BG6832" s="624"/>
      <c r="BH6832" s="625"/>
      <c r="BI6832" s="672"/>
      <c r="BO6832" s="612"/>
      <c r="BY6832" s="669"/>
      <c r="CA6832" s="669"/>
    </row>
    <row r="6833" spans="3:79" s="610" customFormat="1">
      <c r="C6833" s="611"/>
      <c r="D6833" s="612"/>
      <c r="E6833" s="613"/>
      <c r="F6833" s="614"/>
      <c r="J6833" s="612"/>
      <c r="N6833" s="668"/>
      <c r="P6833" s="618"/>
      <c r="Q6833" s="618"/>
      <c r="R6833" s="618"/>
      <c r="S6833" s="618"/>
      <c r="T6833" s="618"/>
      <c r="U6833" s="618"/>
      <c r="V6833" s="618"/>
      <c r="W6833" s="618"/>
      <c r="X6833" s="618"/>
      <c r="Y6833" s="618"/>
      <c r="Z6833" s="618"/>
      <c r="AC6833" s="619"/>
      <c r="AD6833" s="620"/>
      <c r="AJ6833" s="668"/>
      <c r="AO6833" s="612"/>
      <c r="AP6833" s="612"/>
      <c r="AY6833" s="623"/>
      <c r="BD6833" s="611"/>
      <c r="BG6833" s="624"/>
      <c r="BH6833" s="625"/>
      <c r="BI6833" s="672"/>
      <c r="BO6833" s="612"/>
      <c r="BY6833" s="669"/>
      <c r="CA6833" s="669"/>
    </row>
    <row r="6834" spans="3:79" s="610" customFormat="1">
      <c r="C6834" s="611"/>
      <c r="D6834" s="612"/>
      <c r="E6834" s="613"/>
      <c r="F6834" s="614"/>
      <c r="J6834" s="612"/>
      <c r="N6834" s="668"/>
      <c r="P6834" s="618"/>
      <c r="Q6834" s="618"/>
      <c r="R6834" s="618"/>
      <c r="S6834" s="618"/>
      <c r="T6834" s="618"/>
      <c r="U6834" s="618"/>
      <c r="V6834" s="618"/>
      <c r="W6834" s="618"/>
      <c r="X6834" s="618"/>
      <c r="Y6834" s="618"/>
      <c r="Z6834" s="618"/>
      <c r="AC6834" s="619"/>
      <c r="AD6834" s="620"/>
      <c r="AJ6834" s="668"/>
      <c r="AO6834" s="612"/>
      <c r="AP6834" s="612"/>
      <c r="AY6834" s="623"/>
      <c r="BD6834" s="611"/>
      <c r="BG6834" s="624"/>
      <c r="BH6834" s="625"/>
      <c r="BI6834" s="672"/>
      <c r="BO6834" s="612"/>
      <c r="BY6834" s="669"/>
      <c r="CA6834" s="669"/>
    </row>
    <row r="6835" spans="3:79" s="610" customFormat="1">
      <c r="C6835" s="611"/>
      <c r="D6835" s="612"/>
      <c r="E6835" s="613"/>
      <c r="F6835" s="614"/>
      <c r="J6835" s="612"/>
      <c r="N6835" s="668"/>
      <c r="P6835" s="618"/>
      <c r="Q6835" s="618"/>
      <c r="R6835" s="618"/>
      <c r="S6835" s="618"/>
      <c r="T6835" s="618"/>
      <c r="U6835" s="618"/>
      <c r="V6835" s="618"/>
      <c r="W6835" s="618"/>
      <c r="X6835" s="618"/>
      <c r="Y6835" s="618"/>
      <c r="Z6835" s="618"/>
      <c r="AC6835" s="619"/>
      <c r="AD6835" s="620"/>
      <c r="AJ6835" s="668"/>
      <c r="AO6835" s="612"/>
      <c r="AP6835" s="612"/>
      <c r="AY6835" s="623"/>
      <c r="BD6835" s="611"/>
      <c r="BG6835" s="624"/>
      <c r="BH6835" s="625"/>
      <c r="BI6835" s="672"/>
      <c r="BO6835" s="612"/>
      <c r="BY6835" s="669"/>
      <c r="CA6835" s="669"/>
    </row>
    <row r="6836" spans="3:79" s="610" customFormat="1">
      <c r="C6836" s="611"/>
      <c r="D6836" s="612"/>
      <c r="E6836" s="613"/>
      <c r="F6836" s="614"/>
      <c r="J6836" s="612"/>
      <c r="N6836" s="668"/>
      <c r="P6836" s="618"/>
      <c r="Q6836" s="618"/>
      <c r="R6836" s="618"/>
      <c r="S6836" s="618"/>
      <c r="T6836" s="618"/>
      <c r="U6836" s="618"/>
      <c r="V6836" s="618"/>
      <c r="W6836" s="618"/>
      <c r="X6836" s="618"/>
      <c r="Y6836" s="618"/>
      <c r="Z6836" s="618"/>
      <c r="AC6836" s="619"/>
      <c r="AD6836" s="620"/>
      <c r="AJ6836" s="668"/>
      <c r="AO6836" s="612"/>
      <c r="AP6836" s="612"/>
      <c r="AY6836" s="623"/>
      <c r="BD6836" s="611"/>
      <c r="BG6836" s="624"/>
      <c r="BH6836" s="625"/>
      <c r="BI6836" s="672"/>
      <c r="BO6836" s="612"/>
      <c r="BY6836" s="669"/>
      <c r="CA6836" s="669"/>
    </row>
    <row r="6837" spans="3:79" s="610" customFormat="1">
      <c r="C6837" s="611"/>
      <c r="D6837" s="612"/>
      <c r="E6837" s="613"/>
      <c r="F6837" s="614"/>
      <c r="J6837" s="612"/>
      <c r="N6837" s="668"/>
      <c r="P6837" s="618"/>
      <c r="Q6837" s="618"/>
      <c r="R6837" s="618"/>
      <c r="S6837" s="618"/>
      <c r="T6837" s="618"/>
      <c r="U6837" s="618"/>
      <c r="V6837" s="618"/>
      <c r="W6837" s="618"/>
      <c r="X6837" s="618"/>
      <c r="Y6837" s="618"/>
      <c r="Z6837" s="618"/>
      <c r="AC6837" s="619"/>
      <c r="AD6837" s="620"/>
      <c r="AJ6837" s="668"/>
      <c r="AO6837" s="612"/>
      <c r="AP6837" s="612"/>
      <c r="AY6837" s="623"/>
      <c r="BD6837" s="611"/>
      <c r="BG6837" s="624"/>
      <c r="BH6837" s="625"/>
      <c r="BI6837" s="672"/>
      <c r="BO6837" s="612"/>
      <c r="BY6837" s="669"/>
      <c r="CA6837" s="669"/>
    </row>
    <row r="6838" spans="3:79" s="610" customFormat="1">
      <c r="C6838" s="611"/>
      <c r="D6838" s="612"/>
      <c r="E6838" s="613"/>
      <c r="F6838" s="614"/>
      <c r="J6838" s="612"/>
      <c r="N6838" s="668"/>
      <c r="P6838" s="618"/>
      <c r="Q6838" s="618"/>
      <c r="R6838" s="618"/>
      <c r="S6838" s="618"/>
      <c r="T6838" s="618"/>
      <c r="U6838" s="618"/>
      <c r="V6838" s="618"/>
      <c r="W6838" s="618"/>
      <c r="X6838" s="618"/>
      <c r="Y6838" s="618"/>
      <c r="Z6838" s="618"/>
      <c r="AC6838" s="619"/>
      <c r="AD6838" s="620"/>
      <c r="AJ6838" s="668"/>
      <c r="AO6838" s="612"/>
      <c r="AP6838" s="612"/>
      <c r="AY6838" s="623"/>
      <c r="BD6838" s="611"/>
      <c r="BG6838" s="624"/>
      <c r="BH6838" s="625"/>
      <c r="BI6838" s="672"/>
      <c r="BO6838" s="612"/>
      <c r="BY6838" s="669"/>
      <c r="CA6838" s="669"/>
    </row>
    <row r="6839" spans="3:79" s="610" customFormat="1">
      <c r="C6839" s="611"/>
      <c r="D6839" s="612"/>
      <c r="E6839" s="613"/>
      <c r="F6839" s="614"/>
      <c r="J6839" s="612"/>
      <c r="N6839" s="668"/>
      <c r="P6839" s="618"/>
      <c r="Q6839" s="618"/>
      <c r="R6839" s="618"/>
      <c r="S6839" s="618"/>
      <c r="T6839" s="618"/>
      <c r="U6839" s="618"/>
      <c r="V6839" s="618"/>
      <c r="W6839" s="618"/>
      <c r="X6839" s="618"/>
      <c r="Y6839" s="618"/>
      <c r="Z6839" s="618"/>
      <c r="AC6839" s="619"/>
      <c r="AD6839" s="620"/>
      <c r="AJ6839" s="668"/>
      <c r="AO6839" s="612"/>
      <c r="AP6839" s="612"/>
      <c r="AY6839" s="623"/>
      <c r="BD6839" s="611"/>
      <c r="BG6839" s="624"/>
      <c r="BH6839" s="625"/>
      <c r="BI6839" s="672"/>
      <c r="BO6839" s="612"/>
      <c r="BY6839" s="669"/>
      <c r="CA6839" s="669"/>
    </row>
    <row r="6840" spans="3:79" s="610" customFormat="1">
      <c r="C6840" s="611"/>
      <c r="D6840" s="612"/>
      <c r="E6840" s="613"/>
      <c r="F6840" s="614"/>
      <c r="J6840" s="612"/>
      <c r="N6840" s="668"/>
      <c r="P6840" s="618"/>
      <c r="Q6840" s="618"/>
      <c r="R6840" s="618"/>
      <c r="S6840" s="618"/>
      <c r="T6840" s="618"/>
      <c r="U6840" s="618"/>
      <c r="V6840" s="618"/>
      <c r="W6840" s="618"/>
      <c r="X6840" s="618"/>
      <c r="Y6840" s="618"/>
      <c r="Z6840" s="618"/>
      <c r="AC6840" s="619"/>
      <c r="AD6840" s="620"/>
      <c r="AJ6840" s="668"/>
      <c r="AO6840" s="612"/>
      <c r="AP6840" s="612"/>
      <c r="AY6840" s="623"/>
      <c r="BD6840" s="611"/>
      <c r="BG6840" s="624"/>
      <c r="BH6840" s="625"/>
      <c r="BI6840" s="672"/>
      <c r="BO6840" s="612"/>
      <c r="BY6840" s="669"/>
      <c r="CA6840" s="669"/>
    </row>
    <row r="6841" spans="3:79" s="610" customFormat="1">
      <c r="C6841" s="611"/>
      <c r="D6841" s="612"/>
      <c r="E6841" s="613"/>
      <c r="F6841" s="614"/>
      <c r="J6841" s="612"/>
      <c r="N6841" s="668"/>
      <c r="P6841" s="618"/>
      <c r="Q6841" s="618"/>
      <c r="R6841" s="618"/>
      <c r="S6841" s="618"/>
      <c r="T6841" s="618"/>
      <c r="U6841" s="618"/>
      <c r="V6841" s="618"/>
      <c r="W6841" s="618"/>
      <c r="X6841" s="618"/>
      <c r="Y6841" s="618"/>
      <c r="Z6841" s="618"/>
      <c r="AC6841" s="619"/>
      <c r="AD6841" s="620"/>
      <c r="AJ6841" s="668"/>
      <c r="AO6841" s="612"/>
      <c r="AP6841" s="612"/>
      <c r="AY6841" s="623"/>
      <c r="BD6841" s="611"/>
      <c r="BG6841" s="624"/>
      <c r="BH6841" s="625"/>
      <c r="BI6841" s="672"/>
      <c r="BO6841" s="612"/>
      <c r="BY6841" s="669"/>
      <c r="CA6841" s="669"/>
    </row>
    <row r="6842" spans="3:79" s="610" customFormat="1">
      <c r="C6842" s="611"/>
      <c r="D6842" s="612"/>
      <c r="E6842" s="613"/>
      <c r="F6842" s="614"/>
      <c r="J6842" s="612"/>
      <c r="N6842" s="668"/>
      <c r="P6842" s="618"/>
      <c r="Q6842" s="618"/>
      <c r="R6842" s="618"/>
      <c r="S6842" s="618"/>
      <c r="T6842" s="618"/>
      <c r="U6842" s="618"/>
      <c r="V6842" s="618"/>
      <c r="W6842" s="618"/>
      <c r="X6842" s="618"/>
      <c r="Y6842" s="618"/>
      <c r="Z6842" s="618"/>
      <c r="AC6842" s="619"/>
      <c r="AD6842" s="620"/>
      <c r="AJ6842" s="668"/>
      <c r="AO6842" s="612"/>
      <c r="AP6842" s="612"/>
      <c r="AY6842" s="623"/>
      <c r="BD6842" s="611"/>
      <c r="BG6842" s="624"/>
      <c r="BH6842" s="625"/>
      <c r="BI6842" s="672"/>
      <c r="BO6842" s="612"/>
      <c r="BY6842" s="669"/>
      <c r="CA6842" s="669"/>
    </row>
    <row r="6843" spans="3:79" s="610" customFormat="1">
      <c r="C6843" s="611"/>
      <c r="D6843" s="612"/>
      <c r="E6843" s="613"/>
      <c r="F6843" s="614"/>
      <c r="J6843" s="612"/>
      <c r="N6843" s="668"/>
      <c r="P6843" s="618"/>
      <c r="Q6843" s="618"/>
      <c r="R6843" s="618"/>
      <c r="S6843" s="618"/>
      <c r="T6843" s="618"/>
      <c r="U6843" s="618"/>
      <c r="V6843" s="618"/>
      <c r="W6843" s="618"/>
      <c r="X6843" s="618"/>
      <c r="Y6843" s="618"/>
      <c r="Z6843" s="618"/>
      <c r="AC6843" s="619"/>
      <c r="AD6843" s="620"/>
      <c r="AJ6843" s="668"/>
      <c r="AO6843" s="612"/>
      <c r="AP6843" s="612"/>
      <c r="AY6843" s="623"/>
      <c r="BD6843" s="611"/>
      <c r="BG6843" s="624"/>
      <c r="BH6843" s="625"/>
      <c r="BI6843" s="672"/>
      <c r="BO6843" s="612"/>
      <c r="BY6843" s="669"/>
      <c r="CA6843" s="669"/>
    </row>
    <row r="6844" spans="3:79" s="610" customFormat="1">
      <c r="C6844" s="611"/>
      <c r="D6844" s="612"/>
      <c r="E6844" s="613"/>
      <c r="F6844" s="614"/>
      <c r="J6844" s="612"/>
      <c r="N6844" s="668"/>
      <c r="P6844" s="618"/>
      <c r="Q6844" s="618"/>
      <c r="R6844" s="618"/>
      <c r="S6844" s="618"/>
      <c r="T6844" s="618"/>
      <c r="U6844" s="618"/>
      <c r="V6844" s="618"/>
      <c r="W6844" s="618"/>
      <c r="X6844" s="618"/>
      <c r="Y6844" s="618"/>
      <c r="Z6844" s="618"/>
      <c r="AC6844" s="619"/>
      <c r="AD6844" s="620"/>
      <c r="AJ6844" s="668"/>
      <c r="AO6844" s="612"/>
      <c r="AP6844" s="612"/>
      <c r="AY6844" s="623"/>
      <c r="BD6844" s="611"/>
      <c r="BG6844" s="624"/>
      <c r="BH6844" s="625"/>
      <c r="BI6844" s="672"/>
      <c r="BO6844" s="612"/>
      <c r="BY6844" s="669"/>
      <c r="CA6844" s="669"/>
    </row>
    <row r="6845" spans="3:79" s="610" customFormat="1">
      <c r="C6845" s="611"/>
      <c r="D6845" s="612"/>
      <c r="E6845" s="613"/>
      <c r="F6845" s="614"/>
      <c r="J6845" s="612"/>
      <c r="N6845" s="668"/>
      <c r="P6845" s="618"/>
      <c r="Q6845" s="618"/>
      <c r="R6845" s="618"/>
      <c r="S6845" s="618"/>
      <c r="T6845" s="618"/>
      <c r="U6845" s="618"/>
      <c r="V6845" s="618"/>
      <c r="W6845" s="618"/>
      <c r="X6845" s="618"/>
      <c r="Y6845" s="618"/>
      <c r="Z6845" s="618"/>
      <c r="AC6845" s="619"/>
      <c r="AD6845" s="620"/>
      <c r="AJ6845" s="668"/>
      <c r="AO6845" s="612"/>
      <c r="AP6845" s="612"/>
      <c r="AY6845" s="623"/>
      <c r="BD6845" s="611"/>
      <c r="BG6845" s="624"/>
      <c r="BH6845" s="625"/>
      <c r="BI6845" s="672"/>
      <c r="BO6845" s="612"/>
      <c r="BY6845" s="669"/>
      <c r="CA6845" s="669"/>
    </row>
    <row r="6846" spans="3:79" s="610" customFormat="1">
      <c r="C6846" s="611"/>
      <c r="D6846" s="612"/>
      <c r="E6846" s="613"/>
      <c r="F6846" s="614"/>
      <c r="J6846" s="612"/>
      <c r="N6846" s="668"/>
      <c r="P6846" s="618"/>
      <c r="Q6846" s="618"/>
      <c r="R6846" s="618"/>
      <c r="S6846" s="618"/>
      <c r="T6846" s="618"/>
      <c r="U6846" s="618"/>
      <c r="V6846" s="618"/>
      <c r="W6846" s="618"/>
      <c r="X6846" s="618"/>
      <c r="Y6846" s="618"/>
      <c r="Z6846" s="618"/>
      <c r="AC6846" s="619"/>
      <c r="AD6846" s="620"/>
      <c r="AJ6846" s="668"/>
      <c r="AO6846" s="612"/>
      <c r="AP6846" s="612"/>
      <c r="AY6846" s="623"/>
      <c r="BD6846" s="611"/>
      <c r="BG6846" s="624"/>
      <c r="BH6846" s="625"/>
      <c r="BI6846" s="672"/>
      <c r="BO6846" s="612"/>
      <c r="BY6846" s="669"/>
      <c r="CA6846" s="669"/>
    </row>
    <row r="6847" spans="3:79" s="610" customFormat="1">
      <c r="C6847" s="611"/>
      <c r="D6847" s="612"/>
      <c r="E6847" s="613"/>
      <c r="F6847" s="614"/>
      <c r="J6847" s="612"/>
      <c r="N6847" s="668"/>
      <c r="P6847" s="618"/>
      <c r="Q6847" s="618"/>
      <c r="R6847" s="618"/>
      <c r="S6847" s="618"/>
      <c r="T6847" s="618"/>
      <c r="U6847" s="618"/>
      <c r="V6847" s="618"/>
      <c r="W6847" s="618"/>
      <c r="X6847" s="618"/>
      <c r="Y6847" s="618"/>
      <c r="Z6847" s="618"/>
      <c r="AC6847" s="619"/>
      <c r="AD6847" s="620"/>
      <c r="AJ6847" s="668"/>
      <c r="AO6847" s="612"/>
      <c r="AP6847" s="612"/>
      <c r="AY6847" s="623"/>
      <c r="BD6847" s="611"/>
      <c r="BG6847" s="624"/>
      <c r="BH6847" s="625"/>
      <c r="BI6847" s="672"/>
      <c r="BO6847" s="612"/>
      <c r="BY6847" s="669"/>
      <c r="CA6847" s="669"/>
    </row>
    <row r="6848" spans="3:79" s="610" customFormat="1">
      <c r="C6848" s="611"/>
      <c r="D6848" s="612"/>
      <c r="E6848" s="613"/>
      <c r="F6848" s="614"/>
      <c r="J6848" s="612"/>
      <c r="N6848" s="668"/>
      <c r="P6848" s="618"/>
      <c r="Q6848" s="618"/>
      <c r="R6848" s="618"/>
      <c r="S6848" s="618"/>
      <c r="T6848" s="618"/>
      <c r="U6848" s="618"/>
      <c r="V6848" s="618"/>
      <c r="W6848" s="618"/>
      <c r="X6848" s="618"/>
      <c r="Y6848" s="618"/>
      <c r="Z6848" s="618"/>
      <c r="AC6848" s="619"/>
      <c r="AD6848" s="620"/>
      <c r="AJ6848" s="668"/>
      <c r="AO6848" s="612"/>
      <c r="AP6848" s="612"/>
      <c r="AY6848" s="623"/>
      <c r="BD6848" s="611"/>
      <c r="BG6848" s="624"/>
      <c r="BH6848" s="625"/>
      <c r="BI6848" s="672"/>
      <c r="BO6848" s="612"/>
      <c r="BY6848" s="669"/>
      <c r="CA6848" s="669"/>
    </row>
    <row r="6849" spans="3:79" s="610" customFormat="1">
      <c r="C6849" s="611"/>
      <c r="D6849" s="612"/>
      <c r="E6849" s="613"/>
      <c r="F6849" s="614"/>
      <c r="J6849" s="612"/>
      <c r="N6849" s="668"/>
      <c r="P6849" s="618"/>
      <c r="Q6849" s="618"/>
      <c r="R6849" s="618"/>
      <c r="S6849" s="618"/>
      <c r="T6849" s="618"/>
      <c r="U6849" s="618"/>
      <c r="V6849" s="618"/>
      <c r="W6849" s="618"/>
      <c r="X6849" s="618"/>
      <c r="Y6849" s="618"/>
      <c r="Z6849" s="618"/>
      <c r="AC6849" s="619"/>
      <c r="AD6849" s="620"/>
      <c r="AJ6849" s="668"/>
      <c r="AO6849" s="612"/>
      <c r="AP6849" s="612"/>
      <c r="AY6849" s="623"/>
      <c r="BD6849" s="611"/>
      <c r="BG6849" s="624"/>
      <c r="BH6849" s="625"/>
      <c r="BI6849" s="672"/>
      <c r="BO6849" s="612"/>
      <c r="BY6849" s="669"/>
      <c r="CA6849" s="669"/>
    </row>
    <row r="6850" spans="3:79" s="610" customFormat="1">
      <c r="C6850" s="611"/>
      <c r="D6850" s="612"/>
      <c r="E6850" s="613"/>
      <c r="F6850" s="614"/>
      <c r="J6850" s="612"/>
      <c r="N6850" s="668"/>
      <c r="P6850" s="618"/>
      <c r="Q6850" s="618"/>
      <c r="R6850" s="618"/>
      <c r="S6850" s="618"/>
      <c r="T6850" s="618"/>
      <c r="U6850" s="618"/>
      <c r="V6850" s="618"/>
      <c r="W6850" s="618"/>
      <c r="X6850" s="618"/>
      <c r="Y6850" s="618"/>
      <c r="Z6850" s="618"/>
      <c r="AC6850" s="619"/>
      <c r="AD6850" s="620"/>
      <c r="AJ6850" s="668"/>
      <c r="AO6850" s="612"/>
      <c r="AP6850" s="612"/>
      <c r="AY6850" s="623"/>
      <c r="BD6850" s="611"/>
      <c r="BG6850" s="624"/>
      <c r="BH6850" s="625"/>
      <c r="BI6850" s="672"/>
      <c r="BO6850" s="612"/>
      <c r="BY6850" s="669"/>
      <c r="CA6850" s="669"/>
    </row>
    <row r="6851" spans="3:79" s="610" customFormat="1">
      <c r="C6851" s="611"/>
      <c r="D6851" s="612"/>
      <c r="E6851" s="613"/>
      <c r="F6851" s="614"/>
      <c r="J6851" s="612"/>
      <c r="N6851" s="668"/>
      <c r="P6851" s="618"/>
      <c r="Q6851" s="618"/>
      <c r="R6851" s="618"/>
      <c r="S6851" s="618"/>
      <c r="T6851" s="618"/>
      <c r="U6851" s="618"/>
      <c r="V6851" s="618"/>
      <c r="W6851" s="618"/>
      <c r="X6851" s="618"/>
      <c r="Y6851" s="618"/>
      <c r="Z6851" s="618"/>
      <c r="AC6851" s="619"/>
      <c r="AD6851" s="620"/>
      <c r="AJ6851" s="668"/>
      <c r="AO6851" s="612"/>
      <c r="AP6851" s="612"/>
      <c r="AY6851" s="623"/>
      <c r="BD6851" s="611"/>
      <c r="BG6851" s="624"/>
      <c r="BH6851" s="625"/>
      <c r="BI6851" s="672"/>
      <c r="BO6851" s="612"/>
      <c r="BY6851" s="669"/>
      <c r="CA6851" s="669"/>
    </row>
    <row r="6852" spans="3:79" s="610" customFormat="1">
      <c r="C6852" s="611"/>
      <c r="D6852" s="612"/>
      <c r="E6852" s="613"/>
      <c r="F6852" s="614"/>
      <c r="J6852" s="612"/>
      <c r="N6852" s="668"/>
      <c r="P6852" s="618"/>
      <c r="Q6852" s="618"/>
      <c r="R6852" s="618"/>
      <c r="S6852" s="618"/>
      <c r="T6852" s="618"/>
      <c r="U6852" s="618"/>
      <c r="V6852" s="618"/>
      <c r="W6852" s="618"/>
      <c r="X6852" s="618"/>
      <c r="Y6852" s="618"/>
      <c r="Z6852" s="618"/>
      <c r="AC6852" s="619"/>
      <c r="AD6852" s="620"/>
      <c r="AJ6852" s="668"/>
      <c r="AO6852" s="612"/>
      <c r="AP6852" s="612"/>
      <c r="AY6852" s="623"/>
      <c r="BD6852" s="611"/>
      <c r="BG6852" s="624"/>
      <c r="BH6852" s="625"/>
      <c r="BI6852" s="672"/>
      <c r="BO6852" s="612"/>
      <c r="BY6852" s="669"/>
      <c r="CA6852" s="669"/>
    </row>
    <row r="6853" spans="3:79" s="610" customFormat="1">
      <c r="C6853" s="611"/>
      <c r="D6853" s="612"/>
      <c r="E6853" s="613"/>
      <c r="F6853" s="614"/>
      <c r="J6853" s="612"/>
      <c r="N6853" s="668"/>
      <c r="P6853" s="618"/>
      <c r="Q6853" s="618"/>
      <c r="R6853" s="618"/>
      <c r="S6853" s="618"/>
      <c r="T6853" s="618"/>
      <c r="U6853" s="618"/>
      <c r="V6853" s="618"/>
      <c r="W6853" s="618"/>
      <c r="X6853" s="618"/>
      <c r="Y6853" s="618"/>
      <c r="Z6853" s="618"/>
      <c r="AC6853" s="619"/>
      <c r="AD6853" s="620"/>
      <c r="AJ6853" s="668"/>
      <c r="AO6853" s="612"/>
      <c r="AP6853" s="612"/>
      <c r="AY6853" s="623"/>
      <c r="BD6853" s="611"/>
      <c r="BG6853" s="624"/>
      <c r="BH6853" s="625"/>
      <c r="BI6853" s="672"/>
      <c r="BO6853" s="612"/>
      <c r="BY6853" s="669"/>
      <c r="CA6853" s="669"/>
    </row>
    <row r="6854" spans="3:79" s="610" customFormat="1">
      <c r="C6854" s="611"/>
      <c r="D6854" s="612"/>
      <c r="E6854" s="613"/>
      <c r="F6854" s="614"/>
      <c r="J6854" s="612"/>
      <c r="N6854" s="668"/>
      <c r="P6854" s="618"/>
      <c r="Q6854" s="618"/>
      <c r="R6854" s="618"/>
      <c r="S6854" s="618"/>
      <c r="T6854" s="618"/>
      <c r="U6854" s="618"/>
      <c r="V6854" s="618"/>
      <c r="W6854" s="618"/>
      <c r="X6854" s="618"/>
      <c r="Y6854" s="618"/>
      <c r="Z6854" s="618"/>
      <c r="AC6854" s="619"/>
      <c r="AD6854" s="620"/>
      <c r="AJ6854" s="668"/>
      <c r="AO6854" s="612"/>
      <c r="AP6854" s="612"/>
      <c r="AY6854" s="623"/>
      <c r="BD6854" s="611"/>
      <c r="BG6854" s="624"/>
      <c r="BH6854" s="625"/>
      <c r="BI6854" s="672"/>
      <c r="BO6854" s="612"/>
      <c r="BY6854" s="669"/>
      <c r="CA6854" s="669"/>
    </row>
    <row r="6855" spans="3:79" s="610" customFormat="1">
      <c r="C6855" s="611"/>
      <c r="D6855" s="612"/>
      <c r="E6855" s="613"/>
      <c r="F6855" s="614"/>
      <c r="J6855" s="612"/>
      <c r="N6855" s="668"/>
      <c r="P6855" s="618"/>
      <c r="Q6855" s="618"/>
      <c r="R6855" s="618"/>
      <c r="S6855" s="618"/>
      <c r="T6855" s="618"/>
      <c r="U6855" s="618"/>
      <c r="V6855" s="618"/>
      <c r="W6855" s="618"/>
      <c r="X6855" s="618"/>
      <c r="Y6855" s="618"/>
      <c r="Z6855" s="618"/>
      <c r="AC6855" s="619"/>
      <c r="AD6855" s="620"/>
      <c r="AJ6855" s="668"/>
      <c r="AO6855" s="612"/>
      <c r="AP6855" s="612"/>
      <c r="AY6855" s="623"/>
      <c r="BD6855" s="611"/>
      <c r="BG6855" s="624"/>
      <c r="BH6855" s="625"/>
      <c r="BI6855" s="672"/>
      <c r="BO6855" s="612"/>
      <c r="BY6855" s="669"/>
      <c r="CA6855" s="669"/>
    </row>
    <row r="6856" spans="3:79" s="610" customFormat="1">
      <c r="C6856" s="611"/>
      <c r="D6856" s="612"/>
      <c r="E6856" s="613"/>
      <c r="F6856" s="614"/>
      <c r="J6856" s="612"/>
      <c r="N6856" s="668"/>
      <c r="P6856" s="618"/>
      <c r="Q6856" s="618"/>
      <c r="R6856" s="618"/>
      <c r="S6856" s="618"/>
      <c r="T6856" s="618"/>
      <c r="U6856" s="618"/>
      <c r="V6856" s="618"/>
      <c r="W6856" s="618"/>
      <c r="X6856" s="618"/>
      <c r="Y6856" s="618"/>
      <c r="Z6856" s="618"/>
      <c r="AC6856" s="619"/>
      <c r="AD6856" s="620"/>
      <c r="AJ6856" s="668"/>
      <c r="AO6856" s="612"/>
      <c r="AP6856" s="612"/>
      <c r="AY6856" s="623"/>
      <c r="BD6856" s="611"/>
      <c r="BG6856" s="624"/>
      <c r="BH6856" s="625"/>
      <c r="BI6856" s="672"/>
      <c r="BO6856" s="612"/>
      <c r="BY6856" s="669"/>
      <c r="CA6856" s="669"/>
    </row>
    <row r="6857" spans="3:79" s="610" customFormat="1">
      <c r="C6857" s="611"/>
      <c r="D6857" s="612"/>
      <c r="E6857" s="613"/>
      <c r="F6857" s="614"/>
      <c r="J6857" s="612"/>
      <c r="N6857" s="668"/>
      <c r="P6857" s="618"/>
      <c r="Q6857" s="618"/>
      <c r="R6857" s="618"/>
      <c r="S6857" s="618"/>
      <c r="T6857" s="618"/>
      <c r="U6857" s="618"/>
      <c r="V6857" s="618"/>
      <c r="W6857" s="618"/>
      <c r="X6857" s="618"/>
      <c r="Y6857" s="618"/>
      <c r="Z6857" s="618"/>
      <c r="AC6857" s="619"/>
      <c r="AD6857" s="620"/>
      <c r="AJ6857" s="668"/>
      <c r="AO6857" s="612"/>
      <c r="AP6857" s="612"/>
      <c r="AY6857" s="623"/>
      <c r="BD6857" s="611"/>
      <c r="BG6857" s="624"/>
      <c r="BH6857" s="625"/>
      <c r="BI6857" s="672"/>
      <c r="BO6857" s="612"/>
      <c r="BY6857" s="669"/>
      <c r="CA6857" s="669"/>
    </row>
    <row r="6858" spans="3:79" s="610" customFormat="1">
      <c r="C6858" s="611"/>
      <c r="D6858" s="612"/>
      <c r="E6858" s="613"/>
      <c r="F6858" s="614"/>
      <c r="J6858" s="612"/>
      <c r="N6858" s="668"/>
      <c r="P6858" s="618"/>
      <c r="Q6858" s="618"/>
      <c r="R6858" s="618"/>
      <c r="S6858" s="618"/>
      <c r="T6858" s="618"/>
      <c r="U6858" s="618"/>
      <c r="V6858" s="618"/>
      <c r="W6858" s="618"/>
      <c r="X6858" s="618"/>
      <c r="Y6858" s="618"/>
      <c r="Z6858" s="618"/>
      <c r="AC6858" s="619"/>
      <c r="AD6858" s="620"/>
      <c r="AJ6858" s="668"/>
      <c r="AO6858" s="612"/>
      <c r="AP6858" s="612"/>
      <c r="AY6858" s="623"/>
      <c r="BD6858" s="611"/>
      <c r="BG6858" s="624"/>
      <c r="BH6858" s="625"/>
      <c r="BI6858" s="672"/>
      <c r="BO6858" s="612"/>
      <c r="BY6858" s="669"/>
      <c r="CA6858" s="669"/>
    </row>
    <row r="6859" spans="3:79" s="610" customFormat="1">
      <c r="C6859" s="611"/>
      <c r="D6859" s="612"/>
      <c r="E6859" s="613"/>
      <c r="F6859" s="614"/>
      <c r="J6859" s="612"/>
      <c r="N6859" s="668"/>
      <c r="P6859" s="618"/>
      <c r="Q6859" s="618"/>
      <c r="R6859" s="618"/>
      <c r="S6859" s="618"/>
      <c r="T6859" s="618"/>
      <c r="U6859" s="618"/>
      <c r="V6859" s="618"/>
      <c r="W6859" s="618"/>
      <c r="X6859" s="618"/>
      <c r="Y6859" s="618"/>
      <c r="Z6859" s="618"/>
      <c r="AC6859" s="619"/>
      <c r="AD6859" s="620"/>
      <c r="AJ6859" s="668"/>
      <c r="AO6859" s="612"/>
      <c r="AP6859" s="612"/>
      <c r="AY6859" s="623"/>
      <c r="BD6859" s="611"/>
      <c r="BG6859" s="624"/>
      <c r="BH6859" s="625"/>
      <c r="BI6859" s="672"/>
      <c r="BO6859" s="612"/>
      <c r="BY6859" s="669"/>
      <c r="CA6859" s="669"/>
    </row>
    <row r="6860" spans="3:79" s="610" customFormat="1">
      <c r="C6860" s="611"/>
      <c r="D6860" s="612"/>
      <c r="E6860" s="613"/>
      <c r="F6860" s="614"/>
      <c r="J6860" s="612"/>
      <c r="N6860" s="668"/>
      <c r="P6860" s="618"/>
      <c r="Q6860" s="618"/>
      <c r="R6860" s="618"/>
      <c r="S6860" s="618"/>
      <c r="T6860" s="618"/>
      <c r="U6860" s="618"/>
      <c r="V6860" s="618"/>
      <c r="W6860" s="618"/>
      <c r="X6860" s="618"/>
      <c r="Y6860" s="618"/>
      <c r="Z6860" s="618"/>
      <c r="AC6860" s="619"/>
      <c r="AD6860" s="620"/>
      <c r="AJ6860" s="668"/>
      <c r="AO6860" s="612"/>
      <c r="AP6860" s="612"/>
      <c r="AY6860" s="623"/>
      <c r="BD6860" s="611"/>
      <c r="BG6860" s="624"/>
      <c r="BH6860" s="625"/>
      <c r="BI6860" s="672"/>
      <c r="BO6860" s="612"/>
      <c r="BY6860" s="669"/>
      <c r="CA6860" s="669"/>
    </row>
    <row r="6861" spans="3:79" s="610" customFormat="1">
      <c r="C6861" s="611"/>
      <c r="D6861" s="612"/>
      <c r="E6861" s="613"/>
      <c r="F6861" s="614"/>
      <c r="J6861" s="612"/>
      <c r="N6861" s="668"/>
      <c r="P6861" s="618"/>
      <c r="Q6861" s="618"/>
      <c r="R6861" s="618"/>
      <c r="S6861" s="618"/>
      <c r="T6861" s="618"/>
      <c r="U6861" s="618"/>
      <c r="V6861" s="618"/>
      <c r="W6861" s="618"/>
      <c r="X6861" s="618"/>
      <c r="Y6861" s="618"/>
      <c r="Z6861" s="618"/>
      <c r="AC6861" s="619"/>
      <c r="AD6861" s="620"/>
      <c r="AJ6861" s="668"/>
      <c r="AO6861" s="612"/>
      <c r="AP6861" s="612"/>
      <c r="AY6861" s="623"/>
      <c r="BD6861" s="611"/>
      <c r="BG6861" s="624"/>
      <c r="BH6861" s="625"/>
      <c r="BI6861" s="672"/>
      <c r="BO6861" s="612"/>
      <c r="BY6861" s="669"/>
      <c r="CA6861" s="669"/>
    </row>
    <row r="6862" spans="3:79" s="610" customFormat="1">
      <c r="C6862" s="611"/>
      <c r="D6862" s="612"/>
      <c r="E6862" s="613"/>
      <c r="F6862" s="614"/>
      <c r="J6862" s="612"/>
      <c r="N6862" s="668"/>
      <c r="P6862" s="618"/>
      <c r="Q6862" s="618"/>
      <c r="R6862" s="618"/>
      <c r="S6862" s="618"/>
      <c r="T6862" s="618"/>
      <c r="U6862" s="618"/>
      <c r="V6862" s="618"/>
      <c r="W6862" s="618"/>
      <c r="X6862" s="618"/>
      <c r="Y6862" s="618"/>
      <c r="Z6862" s="618"/>
      <c r="AC6862" s="619"/>
      <c r="AD6862" s="620"/>
      <c r="AJ6862" s="668"/>
      <c r="AO6862" s="612"/>
      <c r="AP6862" s="612"/>
      <c r="AY6862" s="623"/>
      <c r="BD6862" s="611"/>
      <c r="BG6862" s="624"/>
      <c r="BH6862" s="625"/>
      <c r="BI6862" s="672"/>
      <c r="BO6862" s="612"/>
      <c r="BY6862" s="669"/>
      <c r="CA6862" s="669"/>
    </row>
    <row r="6863" spans="3:79" s="610" customFormat="1">
      <c r="C6863" s="611"/>
      <c r="D6863" s="612"/>
      <c r="E6863" s="613"/>
      <c r="F6863" s="614"/>
      <c r="J6863" s="612"/>
      <c r="N6863" s="668"/>
      <c r="P6863" s="618"/>
      <c r="Q6863" s="618"/>
      <c r="R6863" s="618"/>
      <c r="S6863" s="618"/>
      <c r="T6863" s="618"/>
      <c r="U6863" s="618"/>
      <c r="V6863" s="618"/>
      <c r="W6863" s="618"/>
      <c r="X6863" s="618"/>
      <c r="Y6863" s="618"/>
      <c r="Z6863" s="618"/>
      <c r="AC6863" s="619"/>
      <c r="AD6863" s="620"/>
      <c r="AJ6863" s="668"/>
      <c r="AO6863" s="612"/>
      <c r="AP6863" s="612"/>
      <c r="AY6863" s="623"/>
      <c r="BD6863" s="611"/>
      <c r="BG6863" s="624"/>
      <c r="BH6863" s="625"/>
      <c r="BI6863" s="672"/>
      <c r="BO6863" s="612"/>
      <c r="BY6863" s="669"/>
      <c r="CA6863" s="669"/>
    </row>
    <row r="6864" spans="3:79" s="610" customFormat="1">
      <c r="C6864" s="611"/>
      <c r="D6864" s="612"/>
      <c r="E6864" s="613"/>
      <c r="F6864" s="614"/>
      <c r="J6864" s="612"/>
      <c r="N6864" s="668"/>
      <c r="P6864" s="618"/>
      <c r="Q6864" s="618"/>
      <c r="R6864" s="618"/>
      <c r="S6864" s="618"/>
      <c r="T6864" s="618"/>
      <c r="U6864" s="618"/>
      <c r="V6864" s="618"/>
      <c r="W6864" s="618"/>
      <c r="X6864" s="618"/>
      <c r="Y6864" s="618"/>
      <c r="Z6864" s="618"/>
      <c r="AC6864" s="619"/>
      <c r="AD6864" s="620"/>
      <c r="AJ6864" s="668"/>
      <c r="AO6864" s="612"/>
      <c r="AP6864" s="612"/>
      <c r="AY6864" s="623"/>
      <c r="BD6864" s="611"/>
      <c r="BG6864" s="624"/>
      <c r="BH6864" s="625"/>
      <c r="BI6864" s="672"/>
      <c r="BO6864" s="612"/>
      <c r="BY6864" s="669"/>
      <c r="CA6864" s="669"/>
    </row>
    <row r="6865" spans="3:79" s="610" customFormat="1">
      <c r="C6865" s="611"/>
      <c r="D6865" s="612"/>
      <c r="E6865" s="613"/>
      <c r="F6865" s="614"/>
      <c r="J6865" s="612"/>
      <c r="N6865" s="668"/>
      <c r="P6865" s="618"/>
      <c r="Q6865" s="618"/>
      <c r="R6865" s="618"/>
      <c r="S6865" s="618"/>
      <c r="T6865" s="618"/>
      <c r="U6865" s="618"/>
      <c r="V6865" s="618"/>
      <c r="W6865" s="618"/>
      <c r="X6865" s="618"/>
      <c r="Y6865" s="618"/>
      <c r="Z6865" s="618"/>
      <c r="AC6865" s="619"/>
      <c r="AD6865" s="620"/>
      <c r="AJ6865" s="668"/>
      <c r="AO6865" s="612"/>
      <c r="AP6865" s="612"/>
      <c r="AY6865" s="623"/>
      <c r="BD6865" s="611"/>
      <c r="BG6865" s="624"/>
      <c r="BH6865" s="625"/>
      <c r="BI6865" s="672"/>
      <c r="BO6865" s="612"/>
      <c r="BY6865" s="669"/>
      <c r="CA6865" s="669"/>
    </row>
    <row r="6866" spans="3:79" s="610" customFormat="1">
      <c r="C6866" s="611"/>
      <c r="D6866" s="612"/>
      <c r="E6866" s="613"/>
      <c r="F6866" s="614"/>
      <c r="J6866" s="612"/>
      <c r="N6866" s="668"/>
      <c r="P6866" s="618"/>
      <c r="Q6866" s="618"/>
      <c r="R6866" s="618"/>
      <c r="S6866" s="618"/>
      <c r="T6866" s="618"/>
      <c r="U6866" s="618"/>
      <c r="V6866" s="618"/>
      <c r="W6866" s="618"/>
      <c r="X6866" s="618"/>
      <c r="Y6866" s="618"/>
      <c r="Z6866" s="618"/>
      <c r="AC6866" s="619"/>
      <c r="AD6866" s="620"/>
      <c r="AJ6866" s="668"/>
      <c r="AO6866" s="612"/>
      <c r="AP6866" s="612"/>
      <c r="AY6866" s="623"/>
      <c r="BD6866" s="611"/>
      <c r="BG6866" s="624"/>
      <c r="BH6866" s="625"/>
      <c r="BI6866" s="672"/>
      <c r="BO6866" s="612"/>
      <c r="BY6866" s="669"/>
      <c r="CA6866" s="669"/>
    </row>
    <row r="6867" spans="3:79" s="610" customFormat="1">
      <c r="C6867" s="611"/>
      <c r="D6867" s="612"/>
      <c r="E6867" s="613"/>
      <c r="F6867" s="614"/>
      <c r="J6867" s="612"/>
      <c r="N6867" s="668"/>
      <c r="P6867" s="618"/>
      <c r="Q6867" s="618"/>
      <c r="R6867" s="618"/>
      <c r="S6867" s="618"/>
      <c r="T6867" s="618"/>
      <c r="U6867" s="618"/>
      <c r="V6867" s="618"/>
      <c r="W6867" s="618"/>
      <c r="X6867" s="618"/>
      <c r="Y6867" s="618"/>
      <c r="Z6867" s="618"/>
      <c r="AC6867" s="619"/>
      <c r="AD6867" s="620"/>
      <c r="AJ6867" s="668"/>
      <c r="AO6867" s="612"/>
      <c r="AP6867" s="612"/>
      <c r="AY6867" s="623"/>
      <c r="BD6867" s="611"/>
      <c r="BG6867" s="624"/>
      <c r="BH6867" s="625"/>
      <c r="BI6867" s="672"/>
      <c r="BO6867" s="612"/>
      <c r="BY6867" s="669"/>
      <c r="CA6867" s="669"/>
    </row>
    <row r="6868" spans="3:79" s="610" customFormat="1">
      <c r="C6868" s="611"/>
      <c r="D6868" s="612"/>
      <c r="E6868" s="613"/>
      <c r="F6868" s="614"/>
      <c r="J6868" s="612"/>
      <c r="N6868" s="668"/>
      <c r="P6868" s="618"/>
      <c r="Q6868" s="618"/>
      <c r="R6868" s="618"/>
      <c r="S6868" s="618"/>
      <c r="T6868" s="618"/>
      <c r="U6868" s="618"/>
      <c r="V6868" s="618"/>
      <c r="W6868" s="618"/>
      <c r="X6868" s="618"/>
      <c r="Y6868" s="618"/>
      <c r="Z6868" s="618"/>
      <c r="AC6868" s="619"/>
      <c r="AD6868" s="620"/>
      <c r="AJ6868" s="668"/>
      <c r="AO6868" s="612"/>
      <c r="AP6868" s="612"/>
      <c r="AY6868" s="623"/>
      <c r="BD6868" s="611"/>
      <c r="BG6868" s="624"/>
      <c r="BH6868" s="625"/>
      <c r="BI6868" s="672"/>
      <c r="BO6868" s="612"/>
      <c r="BY6868" s="669"/>
      <c r="CA6868" s="669"/>
    </row>
    <row r="6869" spans="3:79" s="610" customFormat="1">
      <c r="C6869" s="611"/>
      <c r="D6869" s="612"/>
      <c r="E6869" s="613"/>
      <c r="F6869" s="614"/>
      <c r="J6869" s="612"/>
      <c r="N6869" s="668"/>
      <c r="P6869" s="618"/>
      <c r="Q6869" s="618"/>
      <c r="R6869" s="618"/>
      <c r="S6869" s="618"/>
      <c r="T6869" s="618"/>
      <c r="U6869" s="618"/>
      <c r="V6869" s="618"/>
      <c r="W6869" s="618"/>
      <c r="X6869" s="618"/>
      <c r="Y6869" s="618"/>
      <c r="Z6869" s="618"/>
      <c r="AC6869" s="619"/>
      <c r="AD6869" s="620"/>
      <c r="AJ6869" s="668"/>
      <c r="AO6869" s="612"/>
      <c r="AP6869" s="612"/>
      <c r="AY6869" s="623"/>
      <c r="BD6869" s="611"/>
      <c r="BG6869" s="624"/>
      <c r="BH6869" s="625"/>
      <c r="BI6869" s="672"/>
      <c r="BO6869" s="612"/>
      <c r="BY6869" s="669"/>
      <c r="CA6869" s="669"/>
    </row>
    <row r="6870" spans="3:79" s="610" customFormat="1">
      <c r="C6870" s="611"/>
      <c r="D6870" s="612"/>
      <c r="E6870" s="613"/>
      <c r="F6870" s="614"/>
      <c r="J6870" s="612"/>
      <c r="N6870" s="668"/>
      <c r="P6870" s="618"/>
      <c r="Q6870" s="618"/>
      <c r="R6870" s="618"/>
      <c r="S6870" s="618"/>
      <c r="T6870" s="618"/>
      <c r="U6870" s="618"/>
      <c r="V6870" s="618"/>
      <c r="W6870" s="618"/>
      <c r="X6870" s="618"/>
      <c r="Y6870" s="618"/>
      <c r="Z6870" s="618"/>
      <c r="AC6870" s="619"/>
      <c r="AD6870" s="620"/>
      <c r="AJ6870" s="668"/>
      <c r="AO6870" s="612"/>
      <c r="AP6870" s="612"/>
      <c r="AY6870" s="623"/>
      <c r="BD6870" s="611"/>
      <c r="BG6870" s="624"/>
      <c r="BH6870" s="625"/>
      <c r="BI6870" s="672"/>
      <c r="BO6870" s="612"/>
      <c r="BY6870" s="669"/>
      <c r="CA6870" s="669"/>
    </row>
    <row r="6871" spans="3:79" s="610" customFormat="1">
      <c r="C6871" s="611"/>
      <c r="D6871" s="612"/>
      <c r="E6871" s="613"/>
      <c r="F6871" s="614"/>
      <c r="J6871" s="612"/>
      <c r="N6871" s="668"/>
      <c r="P6871" s="618"/>
      <c r="Q6871" s="618"/>
      <c r="R6871" s="618"/>
      <c r="S6871" s="618"/>
      <c r="T6871" s="618"/>
      <c r="U6871" s="618"/>
      <c r="V6871" s="618"/>
      <c r="W6871" s="618"/>
      <c r="X6871" s="618"/>
      <c r="Y6871" s="618"/>
      <c r="Z6871" s="618"/>
      <c r="AC6871" s="619"/>
      <c r="AD6871" s="620"/>
      <c r="AJ6871" s="668"/>
      <c r="AO6871" s="612"/>
      <c r="AP6871" s="612"/>
      <c r="AY6871" s="623"/>
      <c r="BD6871" s="611"/>
      <c r="BG6871" s="624"/>
      <c r="BH6871" s="625"/>
      <c r="BI6871" s="672"/>
      <c r="BO6871" s="612"/>
      <c r="BY6871" s="669"/>
      <c r="CA6871" s="669"/>
    </row>
    <row r="6872" spans="3:79" s="610" customFormat="1">
      <c r="C6872" s="611"/>
      <c r="D6872" s="612"/>
      <c r="E6872" s="613"/>
      <c r="F6872" s="614"/>
      <c r="J6872" s="612"/>
      <c r="N6872" s="668"/>
      <c r="P6872" s="618"/>
      <c r="Q6872" s="618"/>
      <c r="R6872" s="618"/>
      <c r="S6872" s="618"/>
      <c r="T6872" s="618"/>
      <c r="U6872" s="618"/>
      <c r="V6872" s="618"/>
      <c r="W6872" s="618"/>
      <c r="X6872" s="618"/>
      <c r="Y6872" s="618"/>
      <c r="Z6872" s="618"/>
      <c r="AC6872" s="619"/>
      <c r="AD6872" s="620"/>
      <c r="AJ6872" s="668"/>
      <c r="AO6872" s="612"/>
      <c r="AP6872" s="612"/>
      <c r="AY6872" s="623"/>
      <c r="BD6872" s="611"/>
      <c r="BG6872" s="624"/>
      <c r="BH6872" s="625"/>
      <c r="BI6872" s="672"/>
      <c r="BO6872" s="612"/>
      <c r="BY6872" s="669"/>
      <c r="CA6872" s="669"/>
    </row>
    <row r="6873" spans="3:79" s="610" customFormat="1">
      <c r="C6873" s="611"/>
      <c r="D6873" s="612"/>
      <c r="E6873" s="613"/>
      <c r="F6873" s="614"/>
      <c r="J6873" s="612"/>
      <c r="N6873" s="668"/>
      <c r="P6873" s="618"/>
      <c r="Q6873" s="618"/>
      <c r="R6873" s="618"/>
      <c r="S6873" s="618"/>
      <c r="T6873" s="618"/>
      <c r="U6873" s="618"/>
      <c r="V6873" s="618"/>
      <c r="W6873" s="618"/>
      <c r="X6873" s="618"/>
      <c r="Y6873" s="618"/>
      <c r="Z6873" s="618"/>
      <c r="AC6873" s="619"/>
      <c r="AD6873" s="620"/>
      <c r="AJ6873" s="668"/>
      <c r="AO6873" s="612"/>
      <c r="AP6873" s="612"/>
      <c r="AY6873" s="623"/>
      <c r="BD6873" s="611"/>
      <c r="BG6873" s="624"/>
      <c r="BH6873" s="625"/>
      <c r="BI6873" s="672"/>
      <c r="BO6873" s="612"/>
      <c r="BY6873" s="669"/>
      <c r="CA6873" s="669"/>
    </row>
    <row r="6874" spans="3:79" s="610" customFormat="1">
      <c r="C6874" s="611"/>
      <c r="D6874" s="612"/>
      <c r="E6874" s="613"/>
      <c r="F6874" s="614"/>
      <c r="J6874" s="612"/>
      <c r="N6874" s="668"/>
      <c r="P6874" s="618"/>
      <c r="Q6874" s="618"/>
      <c r="R6874" s="618"/>
      <c r="S6874" s="618"/>
      <c r="T6874" s="618"/>
      <c r="U6874" s="618"/>
      <c r="V6874" s="618"/>
      <c r="W6874" s="618"/>
      <c r="X6874" s="618"/>
      <c r="Y6874" s="618"/>
      <c r="Z6874" s="618"/>
      <c r="AC6874" s="619"/>
      <c r="AD6874" s="620"/>
      <c r="AJ6874" s="668"/>
      <c r="AO6874" s="612"/>
      <c r="AP6874" s="612"/>
      <c r="AY6874" s="623"/>
      <c r="BD6874" s="611"/>
      <c r="BG6874" s="624"/>
      <c r="BH6874" s="625"/>
      <c r="BI6874" s="672"/>
      <c r="BO6874" s="612"/>
      <c r="BY6874" s="669"/>
      <c r="CA6874" s="669"/>
    </row>
    <row r="6875" spans="3:79" s="610" customFormat="1">
      <c r="C6875" s="611"/>
      <c r="D6875" s="612"/>
      <c r="E6875" s="613"/>
      <c r="F6875" s="614"/>
      <c r="J6875" s="612"/>
      <c r="N6875" s="668"/>
      <c r="P6875" s="618"/>
      <c r="Q6875" s="618"/>
      <c r="R6875" s="618"/>
      <c r="S6875" s="618"/>
      <c r="T6875" s="618"/>
      <c r="U6875" s="618"/>
      <c r="V6875" s="618"/>
      <c r="W6875" s="618"/>
      <c r="X6875" s="618"/>
      <c r="Y6875" s="618"/>
      <c r="Z6875" s="618"/>
      <c r="AC6875" s="619"/>
      <c r="AD6875" s="620"/>
      <c r="AJ6875" s="668"/>
      <c r="AO6875" s="612"/>
      <c r="AP6875" s="612"/>
      <c r="AY6875" s="623"/>
      <c r="BD6875" s="611"/>
      <c r="BG6875" s="624"/>
      <c r="BH6875" s="625"/>
      <c r="BI6875" s="672"/>
      <c r="BO6875" s="612"/>
      <c r="BY6875" s="669"/>
      <c r="CA6875" s="669"/>
    </row>
    <row r="6876" spans="3:79" s="610" customFormat="1">
      <c r="C6876" s="611"/>
      <c r="D6876" s="612"/>
      <c r="E6876" s="613"/>
      <c r="F6876" s="614"/>
      <c r="J6876" s="612"/>
      <c r="N6876" s="668"/>
      <c r="P6876" s="618"/>
      <c r="Q6876" s="618"/>
      <c r="R6876" s="618"/>
      <c r="S6876" s="618"/>
      <c r="T6876" s="618"/>
      <c r="U6876" s="618"/>
      <c r="V6876" s="618"/>
      <c r="W6876" s="618"/>
      <c r="X6876" s="618"/>
      <c r="Y6876" s="618"/>
      <c r="Z6876" s="618"/>
      <c r="AC6876" s="619"/>
      <c r="AD6876" s="620"/>
      <c r="AJ6876" s="668"/>
      <c r="AO6876" s="612"/>
      <c r="AP6876" s="612"/>
      <c r="AY6876" s="623"/>
      <c r="BD6876" s="611"/>
      <c r="BG6876" s="624"/>
      <c r="BH6876" s="625"/>
      <c r="BI6876" s="672"/>
      <c r="BO6876" s="612"/>
      <c r="BY6876" s="669"/>
      <c r="CA6876" s="669"/>
    </row>
    <row r="6877" spans="3:79" s="610" customFormat="1">
      <c r="C6877" s="611"/>
      <c r="D6877" s="612"/>
      <c r="E6877" s="613"/>
      <c r="F6877" s="614"/>
      <c r="J6877" s="612"/>
      <c r="N6877" s="668"/>
      <c r="P6877" s="618"/>
      <c r="Q6877" s="618"/>
      <c r="R6877" s="618"/>
      <c r="S6877" s="618"/>
      <c r="T6877" s="618"/>
      <c r="U6877" s="618"/>
      <c r="V6877" s="618"/>
      <c r="W6877" s="618"/>
      <c r="X6877" s="618"/>
      <c r="Y6877" s="618"/>
      <c r="Z6877" s="618"/>
      <c r="AC6877" s="619"/>
      <c r="AD6877" s="620"/>
      <c r="AJ6877" s="668"/>
      <c r="AO6877" s="612"/>
      <c r="AP6877" s="612"/>
      <c r="AY6877" s="623"/>
      <c r="BD6877" s="611"/>
      <c r="BG6877" s="624"/>
      <c r="BH6877" s="625"/>
      <c r="BI6877" s="672"/>
      <c r="BO6877" s="612"/>
      <c r="BY6877" s="669"/>
      <c r="CA6877" s="669"/>
    </row>
    <row r="6878" spans="3:79" s="610" customFormat="1">
      <c r="C6878" s="611"/>
      <c r="D6878" s="612"/>
      <c r="E6878" s="613"/>
      <c r="F6878" s="614"/>
      <c r="J6878" s="612"/>
      <c r="N6878" s="668"/>
      <c r="P6878" s="618"/>
      <c r="Q6878" s="618"/>
      <c r="R6878" s="618"/>
      <c r="S6878" s="618"/>
      <c r="T6878" s="618"/>
      <c r="U6878" s="618"/>
      <c r="V6878" s="618"/>
      <c r="W6878" s="618"/>
      <c r="X6878" s="618"/>
      <c r="Y6878" s="618"/>
      <c r="Z6878" s="618"/>
      <c r="AC6878" s="619"/>
      <c r="AD6878" s="620"/>
      <c r="AJ6878" s="668"/>
      <c r="AO6878" s="612"/>
      <c r="AP6878" s="612"/>
      <c r="AY6878" s="623"/>
      <c r="BD6878" s="611"/>
      <c r="BG6878" s="624"/>
      <c r="BH6878" s="625"/>
      <c r="BI6878" s="672"/>
      <c r="BO6878" s="612"/>
      <c r="BY6878" s="669"/>
      <c r="CA6878" s="669"/>
    </row>
    <row r="6879" spans="3:79" s="610" customFormat="1">
      <c r="C6879" s="611"/>
      <c r="D6879" s="612"/>
      <c r="E6879" s="613"/>
      <c r="F6879" s="614"/>
      <c r="J6879" s="612"/>
      <c r="N6879" s="668"/>
      <c r="P6879" s="618"/>
      <c r="Q6879" s="618"/>
      <c r="R6879" s="618"/>
      <c r="S6879" s="618"/>
      <c r="T6879" s="618"/>
      <c r="U6879" s="618"/>
      <c r="V6879" s="618"/>
      <c r="W6879" s="618"/>
      <c r="X6879" s="618"/>
      <c r="Y6879" s="618"/>
      <c r="Z6879" s="618"/>
      <c r="AC6879" s="619"/>
      <c r="AD6879" s="620"/>
      <c r="AJ6879" s="668"/>
      <c r="AO6879" s="612"/>
      <c r="AP6879" s="612"/>
      <c r="AY6879" s="623"/>
      <c r="BD6879" s="611"/>
      <c r="BG6879" s="624"/>
      <c r="BH6879" s="625"/>
      <c r="BI6879" s="672"/>
      <c r="BO6879" s="612"/>
      <c r="BY6879" s="669"/>
      <c r="CA6879" s="669"/>
    </row>
    <row r="6880" spans="3:79" s="610" customFormat="1">
      <c r="C6880" s="611"/>
      <c r="D6880" s="612"/>
      <c r="E6880" s="613"/>
      <c r="F6880" s="614"/>
      <c r="J6880" s="612"/>
      <c r="N6880" s="668"/>
      <c r="P6880" s="618"/>
      <c r="Q6880" s="618"/>
      <c r="R6880" s="618"/>
      <c r="S6880" s="618"/>
      <c r="T6880" s="618"/>
      <c r="U6880" s="618"/>
      <c r="V6880" s="618"/>
      <c r="W6880" s="618"/>
      <c r="X6880" s="618"/>
      <c r="Y6880" s="618"/>
      <c r="Z6880" s="618"/>
      <c r="AC6880" s="619"/>
      <c r="AD6880" s="620"/>
      <c r="AJ6880" s="668"/>
      <c r="AO6880" s="612"/>
      <c r="AP6880" s="612"/>
      <c r="AY6880" s="623"/>
      <c r="BD6880" s="611"/>
      <c r="BG6880" s="624"/>
      <c r="BH6880" s="625"/>
      <c r="BI6880" s="672"/>
      <c r="BO6880" s="612"/>
      <c r="BY6880" s="669"/>
      <c r="CA6880" s="669"/>
    </row>
    <row r="6881" spans="3:79" s="610" customFormat="1">
      <c r="C6881" s="611"/>
      <c r="D6881" s="612"/>
      <c r="E6881" s="613"/>
      <c r="F6881" s="614"/>
      <c r="J6881" s="612"/>
      <c r="N6881" s="668"/>
      <c r="P6881" s="618"/>
      <c r="Q6881" s="618"/>
      <c r="R6881" s="618"/>
      <c r="S6881" s="618"/>
      <c r="T6881" s="618"/>
      <c r="U6881" s="618"/>
      <c r="V6881" s="618"/>
      <c r="W6881" s="618"/>
      <c r="X6881" s="618"/>
      <c r="Y6881" s="618"/>
      <c r="Z6881" s="618"/>
      <c r="AC6881" s="619"/>
      <c r="AD6881" s="620"/>
      <c r="AJ6881" s="668"/>
      <c r="AO6881" s="612"/>
      <c r="AP6881" s="612"/>
      <c r="AY6881" s="623"/>
      <c r="BD6881" s="611"/>
      <c r="BG6881" s="624"/>
      <c r="BH6881" s="625"/>
      <c r="BI6881" s="672"/>
      <c r="BO6881" s="612"/>
      <c r="BY6881" s="669"/>
      <c r="CA6881" s="669"/>
    </row>
    <row r="6882" spans="3:79" s="610" customFormat="1">
      <c r="C6882" s="611"/>
      <c r="D6882" s="612"/>
      <c r="E6882" s="613"/>
      <c r="F6882" s="614"/>
      <c r="J6882" s="612"/>
      <c r="N6882" s="668"/>
      <c r="P6882" s="618"/>
      <c r="Q6882" s="618"/>
      <c r="R6882" s="618"/>
      <c r="S6882" s="618"/>
      <c r="T6882" s="618"/>
      <c r="U6882" s="618"/>
      <c r="V6882" s="618"/>
      <c r="W6882" s="618"/>
      <c r="X6882" s="618"/>
      <c r="Y6882" s="618"/>
      <c r="Z6882" s="618"/>
      <c r="AC6882" s="619"/>
      <c r="AD6882" s="620"/>
      <c r="AJ6882" s="668"/>
      <c r="AO6882" s="612"/>
      <c r="AP6882" s="612"/>
      <c r="AY6882" s="623"/>
      <c r="BD6882" s="611"/>
      <c r="BG6882" s="624"/>
      <c r="BH6882" s="625"/>
      <c r="BI6882" s="672"/>
      <c r="BO6882" s="612"/>
      <c r="BY6882" s="669"/>
      <c r="CA6882" s="669"/>
    </row>
    <row r="6883" spans="3:79" s="610" customFormat="1">
      <c r="C6883" s="611"/>
      <c r="D6883" s="612"/>
      <c r="E6883" s="613"/>
      <c r="F6883" s="614"/>
      <c r="J6883" s="612"/>
      <c r="N6883" s="668"/>
      <c r="P6883" s="618"/>
      <c r="Q6883" s="618"/>
      <c r="R6883" s="618"/>
      <c r="S6883" s="618"/>
      <c r="T6883" s="618"/>
      <c r="U6883" s="618"/>
      <c r="V6883" s="618"/>
      <c r="W6883" s="618"/>
      <c r="X6883" s="618"/>
      <c r="Y6883" s="618"/>
      <c r="Z6883" s="618"/>
      <c r="AC6883" s="619"/>
      <c r="AD6883" s="620"/>
      <c r="AJ6883" s="668"/>
      <c r="AO6883" s="612"/>
      <c r="AP6883" s="612"/>
      <c r="AY6883" s="623"/>
      <c r="BD6883" s="611"/>
      <c r="BG6883" s="624"/>
      <c r="BH6883" s="625"/>
      <c r="BI6883" s="672"/>
      <c r="BO6883" s="612"/>
      <c r="BY6883" s="669"/>
      <c r="CA6883" s="669"/>
    </row>
    <row r="6884" spans="3:79" s="610" customFormat="1">
      <c r="C6884" s="611"/>
      <c r="D6884" s="612"/>
      <c r="E6884" s="613"/>
      <c r="F6884" s="614"/>
      <c r="J6884" s="612"/>
      <c r="N6884" s="668"/>
      <c r="P6884" s="618"/>
      <c r="Q6884" s="618"/>
      <c r="R6884" s="618"/>
      <c r="S6884" s="618"/>
      <c r="T6884" s="618"/>
      <c r="U6884" s="618"/>
      <c r="V6884" s="618"/>
      <c r="W6884" s="618"/>
      <c r="X6884" s="618"/>
      <c r="Y6884" s="618"/>
      <c r="Z6884" s="618"/>
      <c r="AC6884" s="619"/>
      <c r="AD6884" s="620"/>
      <c r="AJ6884" s="668"/>
      <c r="AO6884" s="612"/>
      <c r="AP6884" s="612"/>
      <c r="AY6884" s="623"/>
      <c r="BD6884" s="611"/>
      <c r="BG6884" s="624"/>
      <c r="BH6884" s="625"/>
      <c r="BI6884" s="672"/>
      <c r="BO6884" s="612"/>
      <c r="BY6884" s="669"/>
      <c r="CA6884" s="669"/>
    </row>
    <row r="6885" spans="3:79" s="610" customFormat="1">
      <c r="C6885" s="611"/>
      <c r="D6885" s="612"/>
      <c r="E6885" s="613"/>
      <c r="F6885" s="614"/>
      <c r="J6885" s="612"/>
      <c r="N6885" s="668"/>
      <c r="P6885" s="618"/>
      <c r="Q6885" s="618"/>
      <c r="R6885" s="618"/>
      <c r="S6885" s="618"/>
      <c r="T6885" s="618"/>
      <c r="U6885" s="618"/>
      <c r="V6885" s="618"/>
      <c r="W6885" s="618"/>
      <c r="X6885" s="618"/>
      <c r="Y6885" s="618"/>
      <c r="Z6885" s="618"/>
      <c r="AC6885" s="619"/>
      <c r="AD6885" s="620"/>
      <c r="AJ6885" s="668"/>
      <c r="AO6885" s="612"/>
      <c r="AP6885" s="612"/>
      <c r="AY6885" s="623"/>
      <c r="BD6885" s="611"/>
      <c r="BG6885" s="624"/>
      <c r="BH6885" s="625"/>
      <c r="BI6885" s="672"/>
      <c r="BO6885" s="612"/>
      <c r="BY6885" s="669"/>
      <c r="CA6885" s="669"/>
    </row>
    <row r="6886" spans="3:79" s="610" customFormat="1">
      <c r="C6886" s="611"/>
      <c r="D6886" s="612"/>
      <c r="E6886" s="613"/>
      <c r="F6886" s="614"/>
      <c r="J6886" s="612"/>
      <c r="N6886" s="668"/>
      <c r="P6886" s="618"/>
      <c r="Q6886" s="618"/>
      <c r="R6886" s="618"/>
      <c r="S6886" s="618"/>
      <c r="T6886" s="618"/>
      <c r="U6886" s="618"/>
      <c r="V6886" s="618"/>
      <c r="W6886" s="618"/>
      <c r="X6886" s="618"/>
      <c r="Y6886" s="618"/>
      <c r="Z6886" s="618"/>
      <c r="AC6886" s="619"/>
      <c r="AD6886" s="620"/>
      <c r="AJ6886" s="668"/>
      <c r="AO6886" s="612"/>
      <c r="AP6886" s="612"/>
      <c r="AY6886" s="623"/>
      <c r="BD6886" s="611"/>
      <c r="BG6886" s="624"/>
      <c r="BH6886" s="625"/>
      <c r="BI6886" s="672"/>
      <c r="BO6886" s="612"/>
      <c r="BY6886" s="669"/>
      <c r="CA6886" s="669"/>
    </row>
    <row r="6887" spans="3:79" s="610" customFormat="1">
      <c r="C6887" s="611"/>
      <c r="D6887" s="612"/>
      <c r="E6887" s="613"/>
      <c r="F6887" s="614"/>
      <c r="J6887" s="612"/>
      <c r="N6887" s="668"/>
      <c r="P6887" s="618"/>
      <c r="Q6887" s="618"/>
      <c r="R6887" s="618"/>
      <c r="S6887" s="618"/>
      <c r="T6887" s="618"/>
      <c r="U6887" s="618"/>
      <c r="V6887" s="618"/>
      <c r="W6887" s="618"/>
      <c r="X6887" s="618"/>
      <c r="Y6887" s="618"/>
      <c r="Z6887" s="618"/>
      <c r="AC6887" s="619"/>
      <c r="AD6887" s="620"/>
      <c r="AJ6887" s="668"/>
      <c r="AO6887" s="612"/>
      <c r="AP6887" s="612"/>
      <c r="AY6887" s="623"/>
      <c r="BD6887" s="611"/>
      <c r="BG6887" s="624"/>
      <c r="BH6887" s="625"/>
      <c r="BI6887" s="672"/>
      <c r="BO6887" s="612"/>
      <c r="BY6887" s="669"/>
      <c r="CA6887" s="669"/>
    </row>
    <row r="6888" spans="3:79" s="610" customFormat="1">
      <c r="C6888" s="611"/>
      <c r="D6888" s="612"/>
      <c r="E6888" s="613"/>
      <c r="F6888" s="614"/>
      <c r="J6888" s="612"/>
      <c r="N6888" s="668"/>
      <c r="P6888" s="618"/>
      <c r="Q6888" s="618"/>
      <c r="R6888" s="618"/>
      <c r="S6888" s="618"/>
      <c r="T6888" s="618"/>
      <c r="U6888" s="618"/>
      <c r="V6888" s="618"/>
      <c r="W6888" s="618"/>
      <c r="X6888" s="618"/>
      <c r="Y6888" s="618"/>
      <c r="Z6888" s="618"/>
      <c r="AC6888" s="619"/>
      <c r="AD6888" s="620"/>
      <c r="AJ6888" s="668"/>
      <c r="AO6888" s="612"/>
      <c r="AP6888" s="612"/>
      <c r="AY6888" s="623"/>
      <c r="BD6888" s="611"/>
      <c r="BG6888" s="624"/>
      <c r="BH6888" s="625"/>
      <c r="BI6888" s="672"/>
      <c r="BO6888" s="612"/>
      <c r="BY6888" s="669"/>
      <c r="CA6888" s="669"/>
    </row>
    <row r="6889" spans="3:79" s="610" customFormat="1">
      <c r="C6889" s="611"/>
      <c r="D6889" s="612"/>
      <c r="E6889" s="613"/>
      <c r="F6889" s="614"/>
      <c r="J6889" s="612"/>
      <c r="N6889" s="668"/>
      <c r="P6889" s="618"/>
      <c r="Q6889" s="618"/>
      <c r="R6889" s="618"/>
      <c r="S6889" s="618"/>
      <c r="T6889" s="618"/>
      <c r="U6889" s="618"/>
      <c r="V6889" s="618"/>
      <c r="W6889" s="618"/>
      <c r="X6889" s="618"/>
      <c r="Y6889" s="618"/>
      <c r="Z6889" s="618"/>
      <c r="AC6889" s="619"/>
      <c r="AD6889" s="620"/>
      <c r="AJ6889" s="668"/>
      <c r="AO6889" s="612"/>
      <c r="AP6889" s="612"/>
      <c r="AY6889" s="623"/>
      <c r="BD6889" s="611"/>
      <c r="BG6889" s="624"/>
      <c r="BH6889" s="625"/>
      <c r="BI6889" s="672"/>
      <c r="BO6889" s="612"/>
      <c r="BY6889" s="669"/>
      <c r="CA6889" s="669"/>
    </row>
    <row r="6890" spans="3:79" s="610" customFormat="1">
      <c r="C6890" s="611"/>
      <c r="D6890" s="612"/>
      <c r="E6890" s="613"/>
      <c r="F6890" s="614"/>
      <c r="J6890" s="612"/>
      <c r="N6890" s="668"/>
      <c r="P6890" s="618"/>
      <c r="Q6890" s="618"/>
      <c r="R6890" s="618"/>
      <c r="S6890" s="618"/>
      <c r="T6890" s="618"/>
      <c r="U6890" s="618"/>
      <c r="V6890" s="618"/>
      <c r="W6890" s="618"/>
      <c r="X6890" s="618"/>
      <c r="Y6890" s="618"/>
      <c r="Z6890" s="618"/>
      <c r="AC6890" s="619"/>
      <c r="AD6890" s="620"/>
      <c r="AJ6890" s="668"/>
      <c r="AO6890" s="612"/>
      <c r="AP6890" s="612"/>
      <c r="AY6890" s="623"/>
      <c r="BD6890" s="611"/>
      <c r="BG6890" s="624"/>
      <c r="BH6890" s="625"/>
      <c r="BI6890" s="672"/>
      <c r="BO6890" s="612"/>
      <c r="BY6890" s="669"/>
      <c r="CA6890" s="669"/>
    </row>
    <row r="6891" spans="3:79" s="610" customFormat="1">
      <c r="C6891" s="611"/>
      <c r="D6891" s="612"/>
      <c r="E6891" s="613"/>
      <c r="F6891" s="614"/>
      <c r="J6891" s="612"/>
      <c r="N6891" s="668"/>
      <c r="P6891" s="618"/>
      <c r="Q6891" s="618"/>
      <c r="R6891" s="618"/>
      <c r="S6891" s="618"/>
      <c r="T6891" s="618"/>
      <c r="U6891" s="618"/>
      <c r="V6891" s="618"/>
      <c r="W6891" s="618"/>
      <c r="X6891" s="618"/>
      <c r="Y6891" s="618"/>
      <c r="Z6891" s="618"/>
      <c r="AC6891" s="619"/>
      <c r="AD6891" s="620"/>
      <c r="AJ6891" s="668"/>
      <c r="AO6891" s="612"/>
      <c r="AP6891" s="612"/>
      <c r="AY6891" s="623"/>
      <c r="BD6891" s="611"/>
      <c r="BG6891" s="624"/>
      <c r="BH6891" s="625"/>
      <c r="BI6891" s="672"/>
      <c r="BO6891" s="612"/>
      <c r="BY6891" s="669"/>
      <c r="CA6891" s="669"/>
    </row>
    <row r="6892" spans="3:79" s="610" customFormat="1">
      <c r="C6892" s="611"/>
      <c r="D6892" s="612"/>
      <c r="E6892" s="613"/>
      <c r="F6892" s="614"/>
      <c r="J6892" s="612"/>
      <c r="N6892" s="668"/>
      <c r="P6892" s="618"/>
      <c r="Q6892" s="618"/>
      <c r="R6892" s="618"/>
      <c r="S6892" s="618"/>
      <c r="T6892" s="618"/>
      <c r="U6892" s="618"/>
      <c r="V6892" s="618"/>
      <c r="W6892" s="618"/>
      <c r="X6892" s="618"/>
      <c r="Y6892" s="618"/>
      <c r="Z6892" s="618"/>
      <c r="AC6892" s="619"/>
      <c r="AD6892" s="620"/>
      <c r="AJ6892" s="668"/>
      <c r="AO6892" s="612"/>
      <c r="AP6892" s="612"/>
      <c r="AY6892" s="623"/>
      <c r="BD6892" s="611"/>
      <c r="BG6892" s="624"/>
      <c r="BH6892" s="625"/>
      <c r="BI6892" s="672"/>
      <c r="BO6892" s="612"/>
      <c r="BY6892" s="669"/>
      <c r="CA6892" s="669"/>
    </row>
    <row r="6893" spans="3:79" s="610" customFormat="1">
      <c r="C6893" s="611"/>
      <c r="D6893" s="612"/>
      <c r="E6893" s="613"/>
      <c r="F6893" s="614"/>
      <c r="J6893" s="612"/>
      <c r="N6893" s="668"/>
      <c r="P6893" s="618"/>
      <c r="Q6893" s="618"/>
      <c r="R6893" s="618"/>
      <c r="S6893" s="618"/>
      <c r="T6893" s="618"/>
      <c r="U6893" s="618"/>
      <c r="V6893" s="618"/>
      <c r="W6893" s="618"/>
      <c r="X6893" s="618"/>
      <c r="Y6893" s="618"/>
      <c r="Z6893" s="618"/>
      <c r="AC6893" s="619"/>
      <c r="AD6893" s="620"/>
      <c r="AJ6893" s="668"/>
      <c r="AO6893" s="612"/>
      <c r="AP6893" s="612"/>
      <c r="AY6893" s="623"/>
      <c r="BD6893" s="611"/>
      <c r="BG6893" s="624"/>
      <c r="BH6893" s="625"/>
      <c r="BI6893" s="672"/>
      <c r="BO6893" s="612"/>
      <c r="BY6893" s="669"/>
      <c r="CA6893" s="669"/>
    </row>
    <row r="6894" spans="3:79" s="610" customFormat="1">
      <c r="C6894" s="611"/>
      <c r="D6894" s="612"/>
      <c r="E6894" s="613"/>
      <c r="F6894" s="614"/>
      <c r="J6894" s="612"/>
      <c r="N6894" s="668"/>
      <c r="P6894" s="618"/>
      <c r="Q6894" s="618"/>
      <c r="R6894" s="618"/>
      <c r="S6894" s="618"/>
      <c r="T6894" s="618"/>
      <c r="U6894" s="618"/>
      <c r="V6894" s="618"/>
      <c r="W6894" s="618"/>
      <c r="X6894" s="618"/>
      <c r="Y6894" s="618"/>
      <c r="Z6894" s="618"/>
      <c r="AC6894" s="619"/>
      <c r="AD6894" s="620"/>
      <c r="AJ6894" s="668"/>
      <c r="AO6894" s="612"/>
      <c r="AP6894" s="612"/>
      <c r="AY6894" s="623"/>
      <c r="BD6894" s="611"/>
      <c r="BG6894" s="624"/>
      <c r="BH6894" s="625"/>
      <c r="BI6894" s="672"/>
      <c r="BO6894" s="612"/>
      <c r="BY6894" s="669"/>
      <c r="CA6894" s="669"/>
    </row>
    <row r="6895" spans="3:79" s="610" customFormat="1">
      <c r="C6895" s="611"/>
      <c r="D6895" s="612"/>
      <c r="E6895" s="613"/>
      <c r="F6895" s="614"/>
      <c r="J6895" s="612"/>
      <c r="N6895" s="668"/>
      <c r="P6895" s="618"/>
      <c r="Q6895" s="618"/>
      <c r="R6895" s="618"/>
      <c r="S6895" s="618"/>
      <c r="T6895" s="618"/>
      <c r="U6895" s="618"/>
      <c r="V6895" s="618"/>
      <c r="W6895" s="618"/>
      <c r="X6895" s="618"/>
      <c r="Y6895" s="618"/>
      <c r="Z6895" s="618"/>
      <c r="AC6895" s="619"/>
      <c r="AD6895" s="620"/>
      <c r="AJ6895" s="668"/>
      <c r="AO6895" s="612"/>
      <c r="AP6895" s="612"/>
      <c r="AY6895" s="623"/>
      <c r="BD6895" s="611"/>
      <c r="BG6895" s="624"/>
      <c r="BH6895" s="625"/>
      <c r="BI6895" s="672"/>
      <c r="BO6895" s="612"/>
      <c r="BY6895" s="669"/>
      <c r="CA6895" s="669"/>
    </row>
    <row r="6896" spans="3:79" s="610" customFormat="1">
      <c r="C6896" s="611"/>
      <c r="D6896" s="612"/>
      <c r="E6896" s="613"/>
      <c r="F6896" s="614"/>
      <c r="J6896" s="612"/>
      <c r="N6896" s="668"/>
      <c r="P6896" s="618"/>
      <c r="Q6896" s="618"/>
      <c r="R6896" s="618"/>
      <c r="S6896" s="618"/>
      <c r="T6896" s="618"/>
      <c r="U6896" s="618"/>
      <c r="V6896" s="618"/>
      <c r="W6896" s="618"/>
      <c r="X6896" s="618"/>
      <c r="Y6896" s="618"/>
      <c r="Z6896" s="618"/>
      <c r="AC6896" s="619"/>
      <c r="AD6896" s="620"/>
      <c r="AJ6896" s="668"/>
      <c r="AO6896" s="612"/>
      <c r="AP6896" s="612"/>
      <c r="AY6896" s="623"/>
      <c r="BD6896" s="611"/>
      <c r="BG6896" s="624"/>
      <c r="BH6896" s="625"/>
      <c r="BI6896" s="672"/>
      <c r="BO6896" s="612"/>
      <c r="BY6896" s="669"/>
      <c r="CA6896" s="669"/>
    </row>
    <row r="6897" spans="3:79" s="610" customFormat="1">
      <c r="C6897" s="611"/>
      <c r="D6897" s="612"/>
      <c r="E6897" s="613"/>
      <c r="F6897" s="614"/>
      <c r="J6897" s="612"/>
      <c r="N6897" s="668"/>
      <c r="P6897" s="618"/>
      <c r="Q6897" s="618"/>
      <c r="R6897" s="618"/>
      <c r="S6897" s="618"/>
      <c r="T6897" s="618"/>
      <c r="U6897" s="618"/>
      <c r="V6897" s="618"/>
      <c r="W6897" s="618"/>
      <c r="X6897" s="618"/>
      <c r="Y6897" s="618"/>
      <c r="Z6897" s="618"/>
      <c r="AC6897" s="619"/>
      <c r="AD6897" s="620"/>
      <c r="AJ6897" s="668"/>
      <c r="AO6897" s="612"/>
      <c r="AP6897" s="612"/>
      <c r="AY6897" s="623"/>
      <c r="BD6897" s="611"/>
      <c r="BG6897" s="624"/>
      <c r="BH6897" s="625"/>
      <c r="BI6897" s="672"/>
      <c r="BO6897" s="612"/>
      <c r="BY6897" s="669"/>
      <c r="CA6897" s="669"/>
    </row>
    <row r="6898" spans="3:79" s="610" customFormat="1">
      <c r="C6898" s="611"/>
      <c r="D6898" s="612"/>
      <c r="E6898" s="613"/>
      <c r="F6898" s="614"/>
      <c r="J6898" s="612"/>
      <c r="N6898" s="668"/>
      <c r="P6898" s="618"/>
      <c r="Q6898" s="618"/>
      <c r="R6898" s="618"/>
      <c r="S6898" s="618"/>
      <c r="T6898" s="618"/>
      <c r="U6898" s="618"/>
      <c r="V6898" s="618"/>
      <c r="W6898" s="618"/>
      <c r="X6898" s="618"/>
      <c r="Y6898" s="618"/>
      <c r="Z6898" s="618"/>
      <c r="AC6898" s="619"/>
      <c r="AD6898" s="620"/>
      <c r="AJ6898" s="668"/>
      <c r="AO6898" s="612"/>
      <c r="AP6898" s="612"/>
      <c r="AY6898" s="623"/>
      <c r="BD6898" s="611"/>
      <c r="BG6898" s="624"/>
      <c r="BH6898" s="625"/>
      <c r="BI6898" s="672"/>
      <c r="BO6898" s="612"/>
      <c r="BY6898" s="669"/>
      <c r="CA6898" s="669"/>
    </row>
    <row r="6899" spans="3:79" s="610" customFormat="1">
      <c r="C6899" s="611"/>
      <c r="D6899" s="612"/>
      <c r="E6899" s="613"/>
      <c r="F6899" s="614"/>
      <c r="J6899" s="612"/>
      <c r="N6899" s="668"/>
      <c r="P6899" s="618"/>
      <c r="Q6899" s="618"/>
      <c r="R6899" s="618"/>
      <c r="S6899" s="618"/>
      <c r="T6899" s="618"/>
      <c r="U6899" s="618"/>
      <c r="V6899" s="618"/>
      <c r="W6899" s="618"/>
      <c r="X6899" s="618"/>
      <c r="Y6899" s="618"/>
      <c r="Z6899" s="618"/>
      <c r="AC6899" s="619"/>
      <c r="AD6899" s="620"/>
      <c r="AJ6899" s="668"/>
      <c r="AO6899" s="612"/>
      <c r="AP6899" s="612"/>
      <c r="AY6899" s="623"/>
      <c r="BD6899" s="611"/>
      <c r="BG6899" s="624"/>
      <c r="BH6899" s="625"/>
      <c r="BI6899" s="672"/>
      <c r="BO6899" s="612"/>
      <c r="BY6899" s="669"/>
      <c r="CA6899" s="669"/>
    </row>
    <row r="6900" spans="3:79" s="610" customFormat="1">
      <c r="C6900" s="611"/>
      <c r="D6900" s="612"/>
      <c r="E6900" s="613"/>
      <c r="F6900" s="614"/>
      <c r="J6900" s="612"/>
      <c r="N6900" s="668"/>
      <c r="P6900" s="618"/>
      <c r="Q6900" s="618"/>
      <c r="R6900" s="618"/>
      <c r="S6900" s="618"/>
      <c r="T6900" s="618"/>
      <c r="U6900" s="618"/>
      <c r="V6900" s="618"/>
      <c r="W6900" s="618"/>
      <c r="X6900" s="618"/>
      <c r="Y6900" s="618"/>
      <c r="Z6900" s="618"/>
      <c r="AC6900" s="619"/>
      <c r="AD6900" s="620"/>
      <c r="AJ6900" s="668"/>
      <c r="AO6900" s="612"/>
      <c r="AP6900" s="612"/>
      <c r="AY6900" s="623"/>
      <c r="BD6900" s="611"/>
      <c r="BG6900" s="624"/>
      <c r="BH6900" s="625"/>
      <c r="BI6900" s="672"/>
      <c r="BO6900" s="612"/>
      <c r="BY6900" s="669"/>
      <c r="CA6900" s="669"/>
    </row>
    <row r="6901" spans="3:79" s="610" customFormat="1">
      <c r="C6901" s="611"/>
      <c r="D6901" s="612"/>
      <c r="E6901" s="613"/>
      <c r="F6901" s="614"/>
      <c r="J6901" s="612"/>
      <c r="N6901" s="668"/>
      <c r="P6901" s="618"/>
      <c r="Q6901" s="618"/>
      <c r="R6901" s="618"/>
      <c r="S6901" s="618"/>
      <c r="T6901" s="618"/>
      <c r="U6901" s="618"/>
      <c r="V6901" s="618"/>
      <c r="W6901" s="618"/>
      <c r="X6901" s="618"/>
      <c r="Y6901" s="618"/>
      <c r="Z6901" s="618"/>
      <c r="AC6901" s="619"/>
      <c r="AD6901" s="620"/>
      <c r="AJ6901" s="668"/>
      <c r="AO6901" s="612"/>
      <c r="AP6901" s="612"/>
      <c r="AY6901" s="623"/>
      <c r="BD6901" s="611"/>
      <c r="BG6901" s="624"/>
      <c r="BH6901" s="625"/>
      <c r="BI6901" s="672"/>
      <c r="BO6901" s="612"/>
      <c r="BY6901" s="669"/>
      <c r="CA6901" s="669"/>
    </row>
    <row r="6902" spans="3:79" s="610" customFormat="1">
      <c r="C6902" s="611"/>
      <c r="D6902" s="612"/>
      <c r="E6902" s="613"/>
      <c r="F6902" s="614"/>
      <c r="J6902" s="612"/>
      <c r="N6902" s="668"/>
      <c r="P6902" s="618"/>
      <c r="Q6902" s="618"/>
      <c r="R6902" s="618"/>
      <c r="S6902" s="618"/>
      <c r="T6902" s="618"/>
      <c r="U6902" s="618"/>
      <c r="V6902" s="618"/>
      <c r="W6902" s="618"/>
      <c r="X6902" s="618"/>
      <c r="Y6902" s="618"/>
      <c r="Z6902" s="618"/>
      <c r="AC6902" s="619"/>
      <c r="AD6902" s="620"/>
      <c r="AJ6902" s="668"/>
      <c r="AO6902" s="612"/>
      <c r="AP6902" s="612"/>
      <c r="AY6902" s="623"/>
      <c r="BD6902" s="611"/>
      <c r="BG6902" s="624"/>
      <c r="BH6902" s="625"/>
      <c r="BI6902" s="672"/>
      <c r="BO6902" s="612"/>
      <c r="BY6902" s="669"/>
      <c r="CA6902" s="669"/>
    </row>
    <row r="6903" spans="3:79" s="610" customFormat="1">
      <c r="C6903" s="611"/>
      <c r="D6903" s="612"/>
      <c r="E6903" s="613"/>
      <c r="F6903" s="614"/>
      <c r="J6903" s="612"/>
      <c r="N6903" s="668"/>
      <c r="P6903" s="618"/>
      <c r="Q6903" s="618"/>
      <c r="R6903" s="618"/>
      <c r="S6903" s="618"/>
      <c r="T6903" s="618"/>
      <c r="U6903" s="618"/>
      <c r="V6903" s="618"/>
      <c r="W6903" s="618"/>
      <c r="X6903" s="618"/>
      <c r="Y6903" s="618"/>
      <c r="Z6903" s="618"/>
      <c r="AC6903" s="619"/>
      <c r="AD6903" s="620"/>
      <c r="AJ6903" s="668"/>
      <c r="AO6903" s="612"/>
      <c r="AP6903" s="612"/>
      <c r="AY6903" s="623"/>
      <c r="BD6903" s="611"/>
      <c r="BG6903" s="624"/>
      <c r="BH6903" s="625"/>
      <c r="BI6903" s="672"/>
      <c r="BO6903" s="612"/>
      <c r="BY6903" s="669"/>
      <c r="CA6903" s="669"/>
    </row>
    <row r="6904" spans="3:79" s="610" customFormat="1">
      <c r="C6904" s="611"/>
      <c r="D6904" s="612"/>
      <c r="E6904" s="613"/>
      <c r="F6904" s="614"/>
      <c r="J6904" s="612"/>
      <c r="N6904" s="668"/>
      <c r="P6904" s="618"/>
      <c r="Q6904" s="618"/>
      <c r="R6904" s="618"/>
      <c r="S6904" s="618"/>
      <c r="T6904" s="618"/>
      <c r="U6904" s="618"/>
      <c r="V6904" s="618"/>
      <c r="W6904" s="618"/>
      <c r="X6904" s="618"/>
      <c r="Y6904" s="618"/>
      <c r="Z6904" s="618"/>
      <c r="AC6904" s="619"/>
      <c r="AD6904" s="620"/>
      <c r="AJ6904" s="668"/>
      <c r="AO6904" s="612"/>
      <c r="AP6904" s="612"/>
      <c r="AY6904" s="623"/>
      <c r="BD6904" s="611"/>
      <c r="BG6904" s="624"/>
      <c r="BH6904" s="625"/>
      <c r="BI6904" s="672"/>
      <c r="BO6904" s="612"/>
      <c r="BY6904" s="669"/>
      <c r="CA6904" s="669"/>
    </row>
    <row r="6905" spans="3:79" s="610" customFormat="1">
      <c r="C6905" s="611"/>
      <c r="D6905" s="612"/>
      <c r="E6905" s="613"/>
      <c r="F6905" s="614"/>
      <c r="J6905" s="612"/>
      <c r="N6905" s="668"/>
      <c r="P6905" s="618"/>
      <c r="Q6905" s="618"/>
      <c r="R6905" s="618"/>
      <c r="S6905" s="618"/>
      <c r="T6905" s="618"/>
      <c r="U6905" s="618"/>
      <c r="V6905" s="618"/>
      <c r="W6905" s="618"/>
      <c r="X6905" s="618"/>
      <c r="Y6905" s="618"/>
      <c r="Z6905" s="618"/>
      <c r="AC6905" s="619"/>
      <c r="AD6905" s="620"/>
      <c r="AJ6905" s="668"/>
      <c r="AO6905" s="612"/>
      <c r="AP6905" s="612"/>
      <c r="AY6905" s="623"/>
      <c r="BD6905" s="611"/>
      <c r="BG6905" s="624"/>
      <c r="BH6905" s="625"/>
      <c r="BI6905" s="672"/>
      <c r="BO6905" s="612"/>
      <c r="BY6905" s="669"/>
      <c r="CA6905" s="669"/>
    </row>
    <row r="6906" spans="3:79" s="610" customFormat="1">
      <c r="C6906" s="611"/>
      <c r="D6906" s="612"/>
      <c r="E6906" s="613"/>
      <c r="F6906" s="614"/>
      <c r="J6906" s="612"/>
      <c r="N6906" s="668"/>
      <c r="P6906" s="618"/>
      <c r="Q6906" s="618"/>
      <c r="R6906" s="618"/>
      <c r="S6906" s="618"/>
      <c r="T6906" s="618"/>
      <c r="U6906" s="618"/>
      <c r="V6906" s="618"/>
      <c r="W6906" s="618"/>
      <c r="X6906" s="618"/>
      <c r="Y6906" s="618"/>
      <c r="Z6906" s="618"/>
      <c r="AC6906" s="619"/>
      <c r="AD6906" s="620"/>
      <c r="AJ6906" s="668"/>
      <c r="AO6906" s="612"/>
      <c r="AP6906" s="612"/>
      <c r="AY6906" s="623"/>
      <c r="BD6906" s="611"/>
      <c r="BG6906" s="624"/>
      <c r="BH6906" s="625"/>
      <c r="BI6906" s="672"/>
      <c r="BO6906" s="612"/>
      <c r="BY6906" s="669"/>
      <c r="CA6906" s="669"/>
    </row>
    <row r="6907" spans="3:79" s="610" customFormat="1">
      <c r="C6907" s="611"/>
      <c r="D6907" s="612"/>
      <c r="E6907" s="613"/>
      <c r="F6907" s="614"/>
      <c r="J6907" s="612"/>
      <c r="N6907" s="668"/>
      <c r="P6907" s="618"/>
      <c r="Q6907" s="618"/>
      <c r="R6907" s="618"/>
      <c r="S6907" s="618"/>
      <c r="T6907" s="618"/>
      <c r="U6907" s="618"/>
      <c r="V6907" s="618"/>
      <c r="W6907" s="618"/>
      <c r="X6907" s="618"/>
      <c r="Y6907" s="618"/>
      <c r="Z6907" s="618"/>
      <c r="AC6907" s="619"/>
      <c r="AD6907" s="620"/>
      <c r="AJ6907" s="668"/>
      <c r="AO6907" s="612"/>
      <c r="AP6907" s="612"/>
      <c r="AY6907" s="623"/>
      <c r="BD6907" s="611"/>
      <c r="BG6907" s="624"/>
      <c r="BH6907" s="625"/>
      <c r="BI6907" s="672"/>
      <c r="BO6907" s="612"/>
      <c r="BY6907" s="669"/>
      <c r="CA6907" s="669"/>
    </row>
    <row r="6908" spans="3:79" s="610" customFormat="1">
      <c r="C6908" s="611"/>
      <c r="D6908" s="612"/>
      <c r="E6908" s="613"/>
      <c r="F6908" s="614"/>
      <c r="J6908" s="612"/>
      <c r="N6908" s="668"/>
      <c r="P6908" s="618"/>
      <c r="Q6908" s="618"/>
      <c r="R6908" s="618"/>
      <c r="S6908" s="618"/>
      <c r="T6908" s="618"/>
      <c r="U6908" s="618"/>
      <c r="V6908" s="618"/>
      <c r="W6908" s="618"/>
      <c r="X6908" s="618"/>
      <c r="Y6908" s="618"/>
      <c r="Z6908" s="618"/>
      <c r="AC6908" s="619"/>
      <c r="AD6908" s="620"/>
      <c r="AJ6908" s="668"/>
      <c r="AO6908" s="612"/>
      <c r="AP6908" s="612"/>
      <c r="AY6908" s="623"/>
      <c r="BD6908" s="611"/>
      <c r="BG6908" s="624"/>
      <c r="BH6908" s="625"/>
      <c r="BI6908" s="672"/>
      <c r="BO6908" s="612"/>
      <c r="BY6908" s="669"/>
      <c r="CA6908" s="669"/>
    </row>
    <row r="6909" spans="3:79" s="610" customFormat="1">
      <c r="C6909" s="611"/>
      <c r="D6909" s="612"/>
      <c r="E6909" s="613"/>
      <c r="F6909" s="614"/>
      <c r="J6909" s="612"/>
      <c r="N6909" s="668"/>
      <c r="P6909" s="618"/>
      <c r="Q6909" s="618"/>
      <c r="R6909" s="618"/>
      <c r="S6909" s="618"/>
      <c r="T6909" s="618"/>
      <c r="U6909" s="618"/>
      <c r="V6909" s="618"/>
      <c r="W6909" s="618"/>
      <c r="X6909" s="618"/>
      <c r="Y6909" s="618"/>
      <c r="Z6909" s="618"/>
      <c r="AC6909" s="619"/>
      <c r="AD6909" s="620"/>
      <c r="AJ6909" s="668"/>
      <c r="AO6909" s="612"/>
      <c r="AP6909" s="612"/>
      <c r="AY6909" s="623"/>
      <c r="BD6909" s="611"/>
      <c r="BG6909" s="624"/>
      <c r="BH6909" s="625"/>
      <c r="BI6909" s="672"/>
      <c r="BO6909" s="612"/>
      <c r="BY6909" s="669"/>
      <c r="CA6909" s="669"/>
    </row>
    <row r="6910" spans="3:79" s="610" customFormat="1">
      <c r="C6910" s="611"/>
      <c r="D6910" s="612"/>
      <c r="E6910" s="613"/>
      <c r="F6910" s="614"/>
      <c r="J6910" s="612"/>
      <c r="N6910" s="668"/>
      <c r="P6910" s="618"/>
      <c r="Q6910" s="618"/>
      <c r="R6910" s="618"/>
      <c r="S6910" s="618"/>
      <c r="T6910" s="618"/>
      <c r="U6910" s="618"/>
      <c r="V6910" s="618"/>
      <c r="W6910" s="618"/>
      <c r="X6910" s="618"/>
      <c r="Y6910" s="618"/>
      <c r="Z6910" s="618"/>
      <c r="AC6910" s="619"/>
      <c r="AD6910" s="620"/>
      <c r="AJ6910" s="668"/>
      <c r="AO6910" s="612"/>
      <c r="AP6910" s="612"/>
      <c r="AY6910" s="623"/>
      <c r="BD6910" s="611"/>
      <c r="BG6910" s="624"/>
      <c r="BH6910" s="625"/>
      <c r="BI6910" s="672"/>
      <c r="BO6910" s="612"/>
      <c r="BY6910" s="669"/>
      <c r="CA6910" s="669"/>
    </row>
    <row r="6911" spans="3:79" s="610" customFormat="1">
      <c r="C6911" s="611"/>
      <c r="D6911" s="612"/>
      <c r="E6911" s="613"/>
      <c r="F6911" s="614"/>
      <c r="J6911" s="612"/>
      <c r="N6911" s="668"/>
      <c r="P6911" s="618"/>
      <c r="Q6911" s="618"/>
      <c r="R6911" s="618"/>
      <c r="S6911" s="618"/>
      <c r="T6911" s="618"/>
      <c r="U6911" s="618"/>
      <c r="V6911" s="618"/>
      <c r="W6911" s="618"/>
      <c r="X6911" s="618"/>
      <c r="Y6911" s="618"/>
      <c r="Z6911" s="618"/>
      <c r="AC6911" s="619"/>
      <c r="AD6911" s="620"/>
      <c r="AJ6911" s="668"/>
      <c r="AO6911" s="612"/>
      <c r="AP6911" s="612"/>
      <c r="AY6911" s="623"/>
      <c r="BD6911" s="611"/>
      <c r="BG6911" s="624"/>
      <c r="BH6911" s="625"/>
      <c r="BI6911" s="672"/>
      <c r="BO6911" s="612"/>
      <c r="BY6911" s="669"/>
      <c r="CA6911" s="669"/>
    </row>
    <row r="6912" spans="3:79" s="610" customFormat="1">
      <c r="C6912" s="611"/>
      <c r="D6912" s="612"/>
      <c r="E6912" s="613"/>
      <c r="F6912" s="614"/>
      <c r="J6912" s="612"/>
      <c r="N6912" s="668"/>
      <c r="P6912" s="618"/>
      <c r="Q6912" s="618"/>
      <c r="R6912" s="618"/>
      <c r="S6912" s="618"/>
      <c r="T6912" s="618"/>
      <c r="U6912" s="618"/>
      <c r="V6912" s="618"/>
      <c r="W6912" s="618"/>
      <c r="X6912" s="618"/>
      <c r="Y6912" s="618"/>
      <c r="Z6912" s="618"/>
      <c r="AC6912" s="619"/>
      <c r="AD6912" s="620"/>
      <c r="AJ6912" s="668"/>
      <c r="AO6912" s="612"/>
      <c r="AP6912" s="612"/>
      <c r="AY6912" s="623"/>
      <c r="BD6912" s="611"/>
      <c r="BG6912" s="624"/>
      <c r="BH6912" s="625"/>
      <c r="BI6912" s="672"/>
      <c r="BO6912" s="612"/>
      <c r="BY6912" s="669"/>
      <c r="CA6912" s="669"/>
    </row>
    <row r="6913" spans="3:79" s="610" customFormat="1">
      <c r="C6913" s="611"/>
      <c r="D6913" s="612"/>
      <c r="E6913" s="613"/>
      <c r="F6913" s="614"/>
      <c r="J6913" s="612"/>
      <c r="N6913" s="668"/>
      <c r="P6913" s="618"/>
      <c r="Q6913" s="618"/>
      <c r="R6913" s="618"/>
      <c r="S6913" s="618"/>
      <c r="T6913" s="618"/>
      <c r="U6913" s="618"/>
      <c r="V6913" s="618"/>
      <c r="W6913" s="618"/>
      <c r="X6913" s="618"/>
      <c r="Y6913" s="618"/>
      <c r="Z6913" s="618"/>
      <c r="AC6913" s="619"/>
      <c r="AD6913" s="620"/>
      <c r="AJ6913" s="668"/>
      <c r="AO6913" s="612"/>
      <c r="AP6913" s="612"/>
      <c r="AY6913" s="623"/>
      <c r="BD6913" s="611"/>
      <c r="BG6913" s="624"/>
      <c r="BH6913" s="625"/>
      <c r="BI6913" s="672"/>
      <c r="BO6913" s="612"/>
      <c r="BY6913" s="669"/>
      <c r="CA6913" s="669"/>
    </row>
    <row r="6914" spans="3:79" s="610" customFormat="1">
      <c r="C6914" s="611"/>
      <c r="D6914" s="612"/>
      <c r="E6914" s="613"/>
      <c r="F6914" s="614"/>
      <c r="J6914" s="612"/>
      <c r="N6914" s="668"/>
      <c r="P6914" s="618"/>
      <c r="Q6914" s="618"/>
      <c r="R6914" s="618"/>
      <c r="S6914" s="618"/>
      <c r="T6914" s="618"/>
      <c r="U6914" s="618"/>
      <c r="V6914" s="618"/>
      <c r="W6914" s="618"/>
      <c r="X6914" s="618"/>
      <c r="Y6914" s="618"/>
      <c r="Z6914" s="618"/>
      <c r="AC6914" s="619"/>
      <c r="AD6914" s="620"/>
      <c r="AJ6914" s="668"/>
      <c r="AO6914" s="612"/>
      <c r="AP6914" s="612"/>
      <c r="AY6914" s="623"/>
      <c r="BD6914" s="611"/>
      <c r="BG6914" s="624"/>
      <c r="BH6914" s="625"/>
      <c r="BI6914" s="672"/>
      <c r="BO6914" s="612"/>
      <c r="BY6914" s="669"/>
      <c r="CA6914" s="669"/>
    </row>
    <row r="6915" spans="3:79" s="610" customFormat="1">
      <c r="C6915" s="611"/>
      <c r="D6915" s="612"/>
      <c r="E6915" s="613"/>
      <c r="F6915" s="614"/>
      <c r="J6915" s="612"/>
      <c r="N6915" s="668"/>
      <c r="P6915" s="618"/>
      <c r="Q6915" s="618"/>
      <c r="R6915" s="618"/>
      <c r="S6915" s="618"/>
      <c r="T6915" s="618"/>
      <c r="U6915" s="618"/>
      <c r="V6915" s="618"/>
      <c r="W6915" s="618"/>
      <c r="X6915" s="618"/>
      <c r="Y6915" s="618"/>
      <c r="Z6915" s="618"/>
      <c r="AC6915" s="619"/>
      <c r="AD6915" s="620"/>
      <c r="AJ6915" s="668"/>
      <c r="AO6915" s="612"/>
      <c r="AP6915" s="612"/>
      <c r="AY6915" s="623"/>
      <c r="BD6915" s="611"/>
      <c r="BG6915" s="624"/>
      <c r="BH6915" s="625"/>
      <c r="BI6915" s="672"/>
      <c r="BO6915" s="612"/>
      <c r="BY6915" s="669"/>
      <c r="CA6915" s="669"/>
    </row>
    <row r="6916" spans="3:79" s="610" customFormat="1">
      <c r="C6916" s="611"/>
      <c r="D6916" s="612"/>
      <c r="E6916" s="613"/>
      <c r="F6916" s="614"/>
      <c r="J6916" s="612"/>
      <c r="N6916" s="668"/>
      <c r="P6916" s="618"/>
      <c r="Q6916" s="618"/>
      <c r="R6916" s="618"/>
      <c r="S6916" s="618"/>
      <c r="T6916" s="618"/>
      <c r="U6916" s="618"/>
      <c r="V6916" s="618"/>
      <c r="W6916" s="618"/>
      <c r="X6916" s="618"/>
      <c r="Y6916" s="618"/>
      <c r="Z6916" s="618"/>
      <c r="AC6916" s="619"/>
      <c r="AD6916" s="620"/>
      <c r="AJ6916" s="668"/>
      <c r="AO6916" s="612"/>
      <c r="AP6916" s="612"/>
      <c r="AY6916" s="623"/>
      <c r="BD6916" s="611"/>
      <c r="BG6916" s="624"/>
      <c r="BH6916" s="625"/>
      <c r="BI6916" s="672"/>
      <c r="BO6916" s="612"/>
      <c r="BY6916" s="669"/>
      <c r="CA6916" s="669"/>
    </row>
    <row r="6917" spans="3:79" s="610" customFormat="1">
      <c r="C6917" s="611"/>
      <c r="D6917" s="612"/>
      <c r="E6917" s="613"/>
      <c r="F6917" s="614"/>
      <c r="J6917" s="612"/>
      <c r="N6917" s="668"/>
      <c r="P6917" s="618"/>
      <c r="Q6917" s="618"/>
      <c r="R6917" s="618"/>
      <c r="S6917" s="618"/>
      <c r="T6917" s="618"/>
      <c r="U6917" s="618"/>
      <c r="V6917" s="618"/>
      <c r="W6917" s="618"/>
      <c r="X6917" s="618"/>
      <c r="Y6917" s="618"/>
      <c r="Z6917" s="618"/>
      <c r="AC6917" s="619"/>
      <c r="AD6917" s="620"/>
      <c r="AJ6917" s="668"/>
      <c r="AO6917" s="612"/>
      <c r="AP6917" s="612"/>
      <c r="AY6917" s="623"/>
      <c r="BD6917" s="611"/>
      <c r="BG6917" s="624"/>
      <c r="BH6917" s="625"/>
      <c r="BI6917" s="672"/>
      <c r="BO6917" s="612"/>
      <c r="BY6917" s="669"/>
      <c r="CA6917" s="669"/>
    </row>
    <row r="6918" spans="3:79" s="610" customFormat="1">
      <c r="C6918" s="611"/>
      <c r="D6918" s="612"/>
      <c r="E6918" s="613"/>
      <c r="F6918" s="614"/>
      <c r="J6918" s="612"/>
      <c r="N6918" s="668"/>
      <c r="P6918" s="618"/>
      <c r="Q6918" s="618"/>
      <c r="R6918" s="618"/>
      <c r="S6918" s="618"/>
      <c r="T6918" s="618"/>
      <c r="U6918" s="618"/>
      <c r="V6918" s="618"/>
      <c r="W6918" s="618"/>
      <c r="X6918" s="618"/>
      <c r="Y6918" s="618"/>
      <c r="Z6918" s="618"/>
      <c r="AC6918" s="619"/>
      <c r="AD6918" s="620"/>
      <c r="AJ6918" s="668"/>
      <c r="AO6918" s="612"/>
      <c r="AP6918" s="612"/>
      <c r="AY6918" s="623"/>
      <c r="BD6918" s="611"/>
      <c r="BG6918" s="624"/>
      <c r="BH6918" s="625"/>
      <c r="BI6918" s="672"/>
      <c r="BO6918" s="612"/>
      <c r="BY6918" s="669"/>
      <c r="CA6918" s="669"/>
    </row>
    <row r="6919" spans="3:79" s="610" customFormat="1">
      <c r="C6919" s="611"/>
      <c r="D6919" s="612"/>
      <c r="E6919" s="613"/>
      <c r="F6919" s="614"/>
      <c r="J6919" s="612"/>
      <c r="N6919" s="668"/>
      <c r="P6919" s="618"/>
      <c r="Q6919" s="618"/>
      <c r="R6919" s="618"/>
      <c r="S6919" s="618"/>
      <c r="T6919" s="618"/>
      <c r="U6919" s="618"/>
      <c r="V6919" s="618"/>
      <c r="W6919" s="618"/>
      <c r="X6919" s="618"/>
      <c r="Y6919" s="618"/>
      <c r="Z6919" s="618"/>
      <c r="AC6919" s="619"/>
      <c r="AD6919" s="620"/>
      <c r="AJ6919" s="668"/>
      <c r="AO6919" s="612"/>
      <c r="AP6919" s="612"/>
      <c r="AY6919" s="623"/>
      <c r="BD6919" s="611"/>
      <c r="BG6919" s="624"/>
      <c r="BH6919" s="625"/>
      <c r="BI6919" s="672"/>
      <c r="BO6919" s="612"/>
      <c r="BY6919" s="669"/>
      <c r="CA6919" s="669"/>
    </row>
    <row r="6920" spans="3:79" s="610" customFormat="1">
      <c r="C6920" s="611"/>
      <c r="D6920" s="612"/>
      <c r="E6920" s="613"/>
      <c r="F6920" s="614"/>
      <c r="J6920" s="612"/>
      <c r="N6920" s="668"/>
      <c r="P6920" s="618"/>
      <c r="Q6920" s="618"/>
      <c r="R6920" s="618"/>
      <c r="S6920" s="618"/>
      <c r="T6920" s="618"/>
      <c r="U6920" s="618"/>
      <c r="V6920" s="618"/>
      <c r="W6920" s="618"/>
      <c r="X6920" s="618"/>
      <c r="Y6920" s="618"/>
      <c r="Z6920" s="618"/>
      <c r="AC6920" s="619"/>
      <c r="AD6920" s="620"/>
      <c r="AJ6920" s="668"/>
      <c r="AO6920" s="612"/>
      <c r="AP6920" s="612"/>
      <c r="AY6920" s="623"/>
      <c r="BD6920" s="611"/>
      <c r="BG6920" s="624"/>
      <c r="BH6920" s="625"/>
      <c r="BI6920" s="672"/>
      <c r="BO6920" s="612"/>
      <c r="BY6920" s="669"/>
      <c r="CA6920" s="669"/>
    </row>
    <row r="6921" spans="3:79" s="610" customFormat="1">
      <c r="C6921" s="611"/>
      <c r="D6921" s="612"/>
      <c r="E6921" s="613"/>
      <c r="F6921" s="614"/>
      <c r="J6921" s="612"/>
      <c r="N6921" s="668"/>
      <c r="P6921" s="618"/>
      <c r="Q6921" s="618"/>
      <c r="R6921" s="618"/>
      <c r="S6921" s="618"/>
      <c r="T6921" s="618"/>
      <c r="U6921" s="618"/>
      <c r="V6921" s="618"/>
      <c r="W6921" s="618"/>
      <c r="X6921" s="618"/>
      <c r="Y6921" s="618"/>
      <c r="Z6921" s="618"/>
      <c r="AC6921" s="619"/>
      <c r="AD6921" s="620"/>
      <c r="AJ6921" s="668"/>
      <c r="AO6921" s="612"/>
      <c r="AP6921" s="612"/>
      <c r="AY6921" s="623"/>
      <c r="BD6921" s="611"/>
      <c r="BG6921" s="624"/>
      <c r="BH6921" s="625"/>
      <c r="BI6921" s="672"/>
      <c r="BO6921" s="612"/>
      <c r="BY6921" s="669"/>
      <c r="CA6921" s="669"/>
    </row>
    <row r="6922" spans="3:79" s="610" customFormat="1">
      <c r="C6922" s="611"/>
      <c r="D6922" s="612"/>
      <c r="E6922" s="613"/>
      <c r="F6922" s="614"/>
      <c r="J6922" s="612"/>
      <c r="N6922" s="668"/>
      <c r="P6922" s="618"/>
      <c r="Q6922" s="618"/>
      <c r="R6922" s="618"/>
      <c r="S6922" s="618"/>
      <c r="T6922" s="618"/>
      <c r="U6922" s="618"/>
      <c r="V6922" s="618"/>
      <c r="W6922" s="618"/>
      <c r="X6922" s="618"/>
      <c r="Y6922" s="618"/>
      <c r="Z6922" s="618"/>
      <c r="AC6922" s="619"/>
      <c r="AD6922" s="620"/>
      <c r="AJ6922" s="668"/>
      <c r="AO6922" s="612"/>
      <c r="AP6922" s="612"/>
      <c r="AY6922" s="623"/>
      <c r="BD6922" s="611"/>
      <c r="BG6922" s="624"/>
      <c r="BH6922" s="625"/>
      <c r="BI6922" s="672"/>
      <c r="BO6922" s="612"/>
      <c r="BY6922" s="669"/>
      <c r="CA6922" s="669"/>
    </row>
    <row r="6923" spans="3:79" s="610" customFormat="1">
      <c r="C6923" s="611"/>
      <c r="D6923" s="612"/>
      <c r="E6923" s="613"/>
      <c r="F6923" s="614"/>
      <c r="J6923" s="612"/>
      <c r="N6923" s="668"/>
      <c r="P6923" s="618"/>
      <c r="Q6923" s="618"/>
      <c r="R6923" s="618"/>
      <c r="S6923" s="618"/>
      <c r="T6923" s="618"/>
      <c r="U6923" s="618"/>
      <c r="V6923" s="618"/>
      <c r="W6923" s="618"/>
      <c r="X6923" s="618"/>
      <c r="Y6923" s="618"/>
      <c r="Z6923" s="618"/>
      <c r="AC6923" s="619"/>
      <c r="AD6923" s="620"/>
      <c r="AJ6923" s="668"/>
      <c r="AO6923" s="612"/>
      <c r="AP6923" s="612"/>
      <c r="AY6923" s="623"/>
      <c r="BD6923" s="611"/>
      <c r="BG6923" s="624"/>
      <c r="BH6923" s="625"/>
      <c r="BI6923" s="672"/>
      <c r="BO6923" s="612"/>
      <c r="BY6923" s="669"/>
      <c r="CA6923" s="669"/>
    </row>
    <row r="6924" spans="3:79" s="610" customFormat="1">
      <c r="C6924" s="611"/>
      <c r="D6924" s="612"/>
      <c r="E6924" s="613"/>
      <c r="F6924" s="614"/>
      <c r="J6924" s="612"/>
      <c r="N6924" s="668"/>
      <c r="P6924" s="618"/>
      <c r="Q6924" s="618"/>
      <c r="R6924" s="618"/>
      <c r="S6924" s="618"/>
      <c r="T6924" s="618"/>
      <c r="U6924" s="618"/>
      <c r="V6924" s="618"/>
      <c r="W6924" s="618"/>
      <c r="X6924" s="618"/>
      <c r="Y6924" s="618"/>
      <c r="Z6924" s="618"/>
      <c r="AC6924" s="619"/>
      <c r="AD6924" s="620"/>
      <c r="AJ6924" s="668"/>
      <c r="AO6924" s="612"/>
      <c r="AP6924" s="612"/>
      <c r="AY6924" s="623"/>
      <c r="BD6924" s="611"/>
      <c r="BG6924" s="624"/>
      <c r="BH6924" s="625"/>
      <c r="BI6924" s="672"/>
      <c r="BO6924" s="612"/>
      <c r="BY6924" s="669"/>
      <c r="CA6924" s="669"/>
    </row>
    <row r="6925" spans="3:79" s="610" customFormat="1">
      <c r="C6925" s="611"/>
      <c r="D6925" s="612"/>
      <c r="E6925" s="613"/>
      <c r="F6925" s="614"/>
      <c r="J6925" s="612"/>
      <c r="N6925" s="668"/>
      <c r="P6925" s="618"/>
      <c r="Q6925" s="618"/>
      <c r="R6925" s="618"/>
      <c r="S6925" s="618"/>
      <c r="T6925" s="618"/>
      <c r="U6925" s="618"/>
      <c r="V6925" s="618"/>
      <c r="W6925" s="618"/>
      <c r="X6925" s="618"/>
      <c r="Y6925" s="618"/>
      <c r="Z6925" s="618"/>
      <c r="AC6925" s="619"/>
      <c r="AD6925" s="620"/>
      <c r="AJ6925" s="668"/>
      <c r="AO6925" s="612"/>
      <c r="AP6925" s="612"/>
      <c r="AY6925" s="623"/>
      <c r="BD6925" s="611"/>
      <c r="BG6925" s="624"/>
      <c r="BH6925" s="625"/>
      <c r="BI6925" s="672"/>
      <c r="BO6925" s="612"/>
      <c r="BY6925" s="669"/>
      <c r="CA6925" s="669"/>
    </row>
    <row r="6926" spans="3:79" s="610" customFormat="1">
      <c r="C6926" s="611"/>
      <c r="D6926" s="612"/>
      <c r="E6926" s="613"/>
      <c r="F6926" s="614"/>
      <c r="J6926" s="612"/>
      <c r="N6926" s="668"/>
      <c r="P6926" s="618"/>
      <c r="Q6926" s="618"/>
      <c r="R6926" s="618"/>
      <c r="S6926" s="618"/>
      <c r="T6926" s="618"/>
      <c r="U6926" s="618"/>
      <c r="V6926" s="618"/>
      <c r="W6926" s="618"/>
      <c r="X6926" s="618"/>
      <c r="Y6926" s="618"/>
      <c r="Z6926" s="618"/>
      <c r="AC6926" s="619"/>
      <c r="AD6926" s="620"/>
      <c r="AJ6926" s="668"/>
      <c r="AO6926" s="612"/>
      <c r="AP6926" s="612"/>
      <c r="AY6926" s="623"/>
      <c r="BD6926" s="611"/>
      <c r="BG6926" s="624"/>
      <c r="BH6926" s="625"/>
      <c r="BI6926" s="672"/>
      <c r="BO6926" s="612"/>
      <c r="BY6926" s="669"/>
      <c r="CA6926" s="669"/>
    </row>
    <row r="6927" spans="3:79" s="610" customFormat="1">
      <c r="C6927" s="611"/>
      <c r="D6927" s="612"/>
      <c r="E6927" s="613"/>
      <c r="F6927" s="614"/>
      <c r="J6927" s="612"/>
      <c r="N6927" s="668"/>
      <c r="P6927" s="618"/>
      <c r="Q6927" s="618"/>
      <c r="R6927" s="618"/>
      <c r="S6927" s="618"/>
      <c r="T6927" s="618"/>
      <c r="U6927" s="618"/>
      <c r="V6927" s="618"/>
      <c r="W6927" s="618"/>
      <c r="X6927" s="618"/>
      <c r="Y6927" s="618"/>
      <c r="Z6927" s="618"/>
      <c r="AC6927" s="619"/>
      <c r="AD6927" s="620"/>
      <c r="AJ6927" s="668"/>
      <c r="AO6927" s="612"/>
      <c r="AP6927" s="612"/>
      <c r="AY6927" s="623"/>
      <c r="BD6927" s="611"/>
      <c r="BG6927" s="624"/>
      <c r="BH6927" s="625"/>
      <c r="BI6927" s="672"/>
      <c r="BO6927" s="612"/>
      <c r="BY6927" s="669"/>
      <c r="CA6927" s="669"/>
    </row>
    <row r="6928" spans="3:79" s="610" customFormat="1">
      <c r="C6928" s="611"/>
      <c r="D6928" s="612"/>
      <c r="E6928" s="613"/>
      <c r="F6928" s="614"/>
      <c r="J6928" s="612"/>
      <c r="N6928" s="668"/>
      <c r="P6928" s="618"/>
      <c r="Q6928" s="618"/>
      <c r="R6928" s="618"/>
      <c r="S6928" s="618"/>
      <c r="T6928" s="618"/>
      <c r="U6928" s="618"/>
      <c r="V6928" s="618"/>
      <c r="W6928" s="618"/>
      <c r="X6928" s="618"/>
      <c r="Y6928" s="618"/>
      <c r="Z6928" s="618"/>
      <c r="AC6928" s="619"/>
      <c r="AD6928" s="620"/>
      <c r="AJ6928" s="668"/>
      <c r="AO6928" s="612"/>
      <c r="AP6928" s="612"/>
      <c r="AY6928" s="623"/>
      <c r="BD6928" s="611"/>
      <c r="BG6928" s="624"/>
      <c r="BH6928" s="625"/>
      <c r="BI6928" s="672"/>
      <c r="BO6928" s="612"/>
      <c r="BY6928" s="669"/>
      <c r="CA6928" s="669"/>
    </row>
    <row r="6929" spans="3:79" s="610" customFormat="1">
      <c r="C6929" s="611"/>
      <c r="D6929" s="612"/>
      <c r="E6929" s="613"/>
      <c r="F6929" s="614"/>
      <c r="J6929" s="612"/>
      <c r="N6929" s="668"/>
      <c r="P6929" s="618"/>
      <c r="Q6929" s="618"/>
      <c r="R6929" s="618"/>
      <c r="S6929" s="618"/>
      <c r="T6929" s="618"/>
      <c r="U6929" s="618"/>
      <c r="V6929" s="618"/>
      <c r="W6929" s="618"/>
      <c r="X6929" s="618"/>
      <c r="Y6929" s="618"/>
      <c r="Z6929" s="618"/>
      <c r="AC6929" s="619"/>
      <c r="AD6929" s="620"/>
      <c r="AJ6929" s="668"/>
      <c r="AO6929" s="612"/>
      <c r="AP6929" s="612"/>
      <c r="AY6929" s="623"/>
      <c r="BD6929" s="611"/>
      <c r="BG6929" s="624"/>
      <c r="BH6929" s="625"/>
      <c r="BI6929" s="672"/>
      <c r="BO6929" s="612"/>
      <c r="BY6929" s="669"/>
      <c r="CA6929" s="669"/>
    </row>
    <row r="6930" spans="3:79" s="610" customFormat="1">
      <c r="C6930" s="611"/>
      <c r="D6930" s="612"/>
      <c r="E6930" s="613"/>
      <c r="F6930" s="614"/>
      <c r="J6930" s="612"/>
      <c r="N6930" s="668"/>
      <c r="P6930" s="618"/>
      <c r="Q6930" s="618"/>
      <c r="R6930" s="618"/>
      <c r="S6930" s="618"/>
      <c r="T6930" s="618"/>
      <c r="U6930" s="618"/>
      <c r="V6930" s="618"/>
      <c r="W6930" s="618"/>
      <c r="X6930" s="618"/>
      <c r="Y6930" s="618"/>
      <c r="Z6930" s="618"/>
      <c r="AC6930" s="619"/>
      <c r="AD6930" s="620"/>
      <c r="AJ6930" s="668"/>
      <c r="AO6930" s="612"/>
      <c r="AP6930" s="612"/>
      <c r="AY6930" s="623"/>
      <c r="BD6930" s="611"/>
      <c r="BG6930" s="624"/>
      <c r="BH6930" s="625"/>
      <c r="BI6930" s="672"/>
      <c r="BO6930" s="612"/>
      <c r="BY6930" s="669"/>
      <c r="CA6930" s="669"/>
    </row>
    <row r="6931" spans="3:79" s="610" customFormat="1">
      <c r="C6931" s="611"/>
      <c r="D6931" s="612"/>
      <c r="E6931" s="613"/>
      <c r="F6931" s="614"/>
      <c r="J6931" s="612"/>
      <c r="N6931" s="668"/>
      <c r="P6931" s="618"/>
      <c r="Q6931" s="618"/>
      <c r="R6931" s="618"/>
      <c r="S6931" s="618"/>
      <c r="T6931" s="618"/>
      <c r="U6931" s="618"/>
      <c r="V6931" s="618"/>
      <c r="W6931" s="618"/>
      <c r="X6931" s="618"/>
      <c r="Y6931" s="618"/>
      <c r="Z6931" s="618"/>
      <c r="AC6931" s="619"/>
      <c r="AD6931" s="620"/>
      <c r="AJ6931" s="668"/>
      <c r="AO6931" s="612"/>
      <c r="AP6931" s="612"/>
      <c r="AY6931" s="623"/>
      <c r="BD6931" s="611"/>
      <c r="BG6931" s="624"/>
      <c r="BH6931" s="625"/>
      <c r="BI6931" s="672"/>
      <c r="BO6931" s="612"/>
      <c r="BY6931" s="669"/>
      <c r="CA6931" s="669"/>
    </row>
    <row r="6932" spans="3:79" s="610" customFormat="1">
      <c r="C6932" s="611"/>
      <c r="D6932" s="612"/>
      <c r="E6932" s="613"/>
      <c r="F6932" s="614"/>
      <c r="J6932" s="612"/>
      <c r="N6932" s="668"/>
      <c r="P6932" s="618"/>
      <c r="Q6932" s="618"/>
      <c r="R6932" s="618"/>
      <c r="S6932" s="618"/>
      <c r="T6932" s="618"/>
      <c r="U6932" s="618"/>
      <c r="V6932" s="618"/>
      <c r="W6932" s="618"/>
      <c r="X6932" s="618"/>
      <c r="Y6932" s="618"/>
      <c r="Z6932" s="618"/>
      <c r="AC6932" s="619"/>
      <c r="AD6932" s="620"/>
      <c r="AJ6932" s="668"/>
      <c r="AO6932" s="612"/>
      <c r="AP6932" s="612"/>
      <c r="AY6932" s="623"/>
      <c r="BD6932" s="611"/>
      <c r="BG6932" s="624"/>
      <c r="BH6932" s="625"/>
      <c r="BI6932" s="672"/>
      <c r="BO6932" s="612"/>
      <c r="BY6932" s="669"/>
      <c r="CA6932" s="669"/>
    </row>
    <row r="6933" spans="3:79" s="610" customFormat="1">
      <c r="C6933" s="611"/>
      <c r="D6933" s="612"/>
      <c r="E6933" s="613"/>
      <c r="F6933" s="614"/>
      <c r="J6933" s="612"/>
      <c r="N6933" s="668"/>
      <c r="P6933" s="618"/>
      <c r="Q6933" s="618"/>
      <c r="R6933" s="618"/>
      <c r="S6933" s="618"/>
      <c r="T6933" s="618"/>
      <c r="U6933" s="618"/>
      <c r="V6933" s="618"/>
      <c r="W6933" s="618"/>
      <c r="X6933" s="618"/>
      <c r="Y6933" s="618"/>
      <c r="Z6933" s="618"/>
      <c r="AC6933" s="619"/>
      <c r="AD6933" s="620"/>
      <c r="AJ6933" s="668"/>
      <c r="AO6933" s="612"/>
      <c r="AP6933" s="612"/>
      <c r="AY6933" s="623"/>
      <c r="BD6933" s="611"/>
      <c r="BG6933" s="624"/>
      <c r="BH6933" s="625"/>
      <c r="BI6933" s="672"/>
      <c r="BO6933" s="612"/>
      <c r="BY6933" s="669"/>
      <c r="CA6933" s="669"/>
    </row>
    <row r="6934" spans="3:79" s="610" customFormat="1">
      <c r="C6934" s="611"/>
      <c r="D6934" s="612"/>
      <c r="E6934" s="613"/>
      <c r="F6934" s="614"/>
      <c r="J6934" s="612"/>
      <c r="N6934" s="668"/>
      <c r="P6934" s="618"/>
      <c r="Q6934" s="618"/>
      <c r="R6934" s="618"/>
      <c r="S6934" s="618"/>
      <c r="T6934" s="618"/>
      <c r="U6934" s="618"/>
      <c r="V6934" s="618"/>
      <c r="W6934" s="618"/>
      <c r="X6934" s="618"/>
      <c r="Y6934" s="618"/>
      <c r="Z6934" s="618"/>
      <c r="AC6934" s="619"/>
      <c r="AD6934" s="620"/>
      <c r="AJ6934" s="668"/>
      <c r="AO6934" s="612"/>
      <c r="AP6934" s="612"/>
      <c r="AY6934" s="623"/>
      <c r="BD6934" s="611"/>
      <c r="BG6934" s="624"/>
      <c r="BH6934" s="625"/>
      <c r="BI6934" s="672"/>
      <c r="BO6934" s="612"/>
      <c r="BY6934" s="669"/>
      <c r="CA6934" s="669"/>
    </row>
    <row r="6935" spans="3:79" s="610" customFormat="1">
      <c r="C6935" s="611"/>
      <c r="D6935" s="612"/>
      <c r="E6935" s="613"/>
      <c r="F6935" s="614"/>
      <c r="J6935" s="612"/>
      <c r="N6935" s="668"/>
      <c r="P6935" s="618"/>
      <c r="Q6935" s="618"/>
      <c r="R6935" s="618"/>
      <c r="S6935" s="618"/>
      <c r="T6935" s="618"/>
      <c r="U6935" s="618"/>
      <c r="V6935" s="618"/>
      <c r="W6935" s="618"/>
      <c r="X6935" s="618"/>
      <c r="Y6935" s="618"/>
      <c r="Z6935" s="618"/>
      <c r="AC6935" s="619"/>
      <c r="AD6935" s="620"/>
      <c r="AJ6935" s="668"/>
      <c r="AO6935" s="612"/>
      <c r="AP6935" s="612"/>
      <c r="AY6935" s="623"/>
      <c r="BD6935" s="611"/>
      <c r="BG6935" s="624"/>
      <c r="BH6935" s="625"/>
      <c r="BI6935" s="672"/>
      <c r="BO6935" s="612"/>
      <c r="BY6935" s="669"/>
      <c r="CA6935" s="669"/>
    </row>
    <row r="6936" spans="3:79" s="610" customFormat="1">
      <c r="C6936" s="611"/>
      <c r="D6936" s="612"/>
      <c r="E6936" s="613"/>
      <c r="F6936" s="614"/>
      <c r="J6936" s="612"/>
      <c r="N6936" s="668"/>
      <c r="P6936" s="618"/>
      <c r="Q6936" s="618"/>
      <c r="R6936" s="618"/>
      <c r="S6936" s="618"/>
      <c r="T6936" s="618"/>
      <c r="U6936" s="618"/>
      <c r="V6936" s="618"/>
      <c r="W6936" s="618"/>
      <c r="X6936" s="618"/>
      <c r="Y6936" s="618"/>
      <c r="Z6936" s="618"/>
      <c r="AC6936" s="619"/>
      <c r="AD6936" s="620"/>
      <c r="AJ6936" s="668"/>
      <c r="AO6936" s="612"/>
      <c r="AP6936" s="612"/>
      <c r="AY6936" s="623"/>
      <c r="BD6936" s="611"/>
      <c r="BG6936" s="624"/>
      <c r="BH6936" s="625"/>
      <c r="BI6936" s="672"/>
      <c r="BO6936" s="612"/>
      <c r="BY6936" s="669"/>
      <c r="CA6936" s="669"/>
    </row>
    <row r="6937" spans="3:79" s="610" customFormat="1">
      <c r="C6937" s="611"/>
      <c r="D6937" s="612"/>
      <c r="E6937" s="613"/>
      <c r="F6937" s="614"/>
      <c r="J6937" s="612"/>
      <c r="N6937" s="668"/>
      <c r="P6937" s="618"/>
      <c r="Q6937" s="618"/>
      <c r="R6937" s="618"/>
      <c r="S6937" s="618"/>
      <c r="T6937" s="618"/>
      <c r="U6937" s="618"/>
      <c r="V6937" s="618"/>
      <c r="W6937" s="618"/>
      <c r="X6937" s="618"/>
      <c r="Y6937" s="618"/>
      <c r="Z6937" s="618"/>
      <c r="AC6937" s="619"/>
      <c r="AD6937" s="620"/>
      <c r="AJ6937" s="668"/>
      <c r="AO6937" s="612"/>
      <c r="AP6937" s="612"/>
      <c r="AY6937" s="623"/>
      <c r="BD6937" s="611"/>
      <c r="BG6937" s="624"/>
      <c r="BH6937" s="625"/>
      <c r="BI6937" s="672"/>
      <c r="BO6937" s="612"/>
      <c r="BY6937" s="669"/>
      <c r="CA6937" s="669"/>
    </row>
    <row r="6938" spans="3:79" s="610" customFormat="1">
      <c r="C6938" s="611"/>
      <c r="D6938" s="612"/>
      <c r="E6938" s="613"/>
      <c r="F6938" s="614"/>
      <c r="J6938" s="612"/>
      <c r="N6938" s="668"/>
      <c r="P6938" s="618"/>
      <c r="Q6938" s="618"/>
      <c r="R6938" s="618"/>
      <c r="S6938" s="618"/>
      <c r="T6938" s="618"/>
      <c r="U6938" s="618"/>
      <c r="V6938" s="618"/>
      <c r="W6938" s="618"/>
      <c r="X6938" s="618"/>
      <c r="Y6938" s="618"/>
      <c r="Z6938" s="618"/>
      <c r="AC6938" s="619"/>
      <c r="AD6938" s="620"/>
      <c r="AJ6938" s="668"/>
      <c r="AO6938" s="612"/>
      <c r="AP6938" s="612"/>
      <c r="AY6938" s="623"/>
      <c r="BD6938" s="611"/>
      <c r="BG6938" s="624"/>
      <c r="BH6938" s="625"/>
      <c r="BI6938" s="672"/>
      <c r="BO6938" s="612"/>
      <c r="BY6938" s="669"/>
      <c r="CA6938" s="669"/>
    </row>
    <row r="6939" spans="3:79" s="610" customFormat="1">
      <c r="C6939" s="611"/>
      <c r="D6939" s="612"/>
      <c r="E6939" s="613"/>
      <c r="F6939" s="614"/>
      <c r="J6939" s="612"/>
      <c r="N6939" s="668"/>
      <c r="P6939" s="618"/>
      <c r="Q6939" s="618"/>
      <c r="R6939" s="618"/>
      <c r="S6939" s="618"/>
      <c r="T6939" s="618"/>
      <c r="U6939" s="618"/>
      <c r="V6939" s="618"/>
      <c r="W6939" s="618"/>
      <c r="X6939" s="618"/>
      <c r="Y6939" s="618"/>
      <c r="Z6939" s="618"/>
      <c r="AC6939" s="619"/>
      <c r="AD6939" s="620"/>
      <c r="AJ6939" s="668"/>
      <c r="AO6939" s="612"/>
      <c r="AP6939" s="612"/>
      <c r="AY6939" s="623"/>
      <c r="BD6939" s="611"/>
      <c r="BG6939" s="624"/>
      <c r="BH6939" s="625"/>
      <c r="BI6939" s="672"/>
      <c r="BO6939" s="612"/>
      <c r="BY6939" s="669"/>
      <c r="CA6939" s="669"/>
    </row>
    <row r="6940" spans="3:79" s="610" customFormat="1">
      <c r="C6940" s="611"/>
      <c r="D6940" s="612"/>
      <c r="E6940" s="613"/>
      <c r="F6940" s="614"/>
      <c r="J6940" s="612"/>
      <c r="N6940" s="668"/>
      <c r="P6940" s="618"/>
      <c r="Q6940" s="618"/>
      <c r="R6940" s="618"/>
      <c r="S6940" s="618"/>
      <c r="T6940" s="618"/>
      <c r="U6940" s="618"/>
      <c r="V6940" s="618"/>
      <c r="W6940" s="618"/>
      <c r="X6940" s="618"/>
      <c r="Y6940" s="618"/>
      <c r="Z6940" s="618"/>
      <c r="AC6940" s="619"/>
      <c r="AD6940" s="620"/>
      <c r="AJ6940" s="668"/>
      <c r="AO6940" s="612"/>
      <c r="AP6940" s="612"/>
      <c r="AY6940" s="623"/>
      <c r="BD6940" s="611"/>
      <c r="BG6940" s="624"/>
      <c r="BH6940" s="625"/>
      <c r="BI6940" s="672"/>
      <c r="BO6940" s="612"/>
      <c r="BY6940" s="669"/>
      <c r="CA6940" s="669"/>
    </row>
    <row r="6941" spans="3:79" s="610" customFormat="1">
      <c r="C6941" s="611"/>
      <c r="D6941" s="612"/>
      <c r="E6941" s="613"/>
      <c r="F6941" s="614"/>
      <c r="J6941" s="612"/>
      <c r="N6941" s="668"/>
      <c r="P6941" s="618"/>
      <c r="Q6941" s="618"/>
      <c r="R6941" s="618"/>
      <c r="S6941" s="618"/>
      <c r="T6941" s="618"/>
      <c r="U6941" s="618"/>
      <c r="V6941" s="618"/>
      <c r="W6941" s="618"/>
      <c r="X6941" s="618"/>
      <c r="Y6941" s="618"/>
      <c r="Z6941" s="618"/>
      <c r="AC6941" s="619"/>
      <c r="AD6941" s="620"/>
      <c r="AJ6941" s="668"/>
      <c r="AO6941" s="612"/>
      <c r="AP6941" s="612"/>
      <c r="AY6941" s="623"/>
      <c r="BD6941" s="611"/>
      <c r="BG6941" s="624"/>
      <c r="BH6941" s="625"/>
      <c r="BI6941" s="672"/>
      <c r="BO6941" s="612"/>
      <c r="BY6941" s="669"/>
      <c r="CA6941" s="669"/>
    </row>
    <row r="6942" spans="3:79" s="610" customFormat="1">
      <c r="C6942" s="611"/>
      <c r="D6942" s="612"/>
      <c r="E6942" s="613"/>
      <c r="F6942" s="614"/>
      <c r="J6942" s="612"/>
      <c r="N6942" s="668"/>
      <c r="P6942" s="618"/>
      <c r="Q6942" s="618"/>
      <c r="R6942" s="618"/>
      <c r="S6942" s="618"/>
      <c r="T6942" s="618"/>
      <c r="U6942" s="618"/>
      <c r="V6942" s="618"/>
      <c r="W6942" s="618"/>
      <c r="X6942" s="618"/>
      <c r="Y6942" s="618"/>
      <c r="Z6942" s="618"/>
      <c r="AC6942" s="619"/>
      <c r="AD6942" s="620"/>
      <c r="AJ6942" s="668"/>
      <c r="AO6942" s="612"/>
      <c r="AP6942" s="612"/>
      <c r="AY6942" s="623"/>
      <c r="BD6942" s="611"/>
      <c r="BG6942" s="624"/>
      <c r="BH6942" s="625"/>
      <c r="BI6942" s="672"/>
      <c r="BO6942" s="612"/>
      <c r="BY6942" s="669"/>
      <c r="CA6942" s="669"/>
    </row>
    <row r="6943" spans="3:79" s="610" customFormat="1">
      <c r="C6943" s="611"/>
      <c r="D6943" s="612"/>
      <c r="E6943" s="613"/>
      <c r="F6943" s="614"/>
      <c r="J6943" s="612"/>
      <c r="N6943" s="668"/>
      <c r="P6943" s="618"/>
      <c r="Q6943" s="618"/>
      <c r="R6943" s="618"/>
      <c r="S6943" s="618"/>
      <c r="T6943" s="618"/>
      <c r="U6943" s="618"/>
      <c r="V6943" s="618"/>
      <c r="W6943" s="618"/>
      <c r="X6943" s="618"/>
      <c r="Y6943" s="618"/>
      <c r="Z6943" s="618"/>
      <c r="AC6943" s="619"/>
      <c r="AD6943" s="620"/>
      <c r="AJ6943" s="668"/>
      <c r="AO6943" s="612"/>
      <c r="AP6943" s="612"/>
      <c r="AY6943" s="623"/>
      <c r="BD6943" s="611"/>
      <c r="BG6943" s="624"/>
      <c r="BH6943" s="625"/>
      <c r="BI6943" s="672"/>
      <c r="BO6943" s="612"/>
      <c r="BY6943" s="669"/>
      <c r="CA6943" s="669"/>
    </row>
    <row r="6944" spans="3:79" s="610" customFormat="1">
      <c r="C6944" s="611"/>
      <c r="D6944" s="612"/>
      <c r="E6944" s="613"/>
      <c r="F6944" s="614"/>
      <c r="J6944" s="612"/>
      <c r="N6944" s="668"/>
      <c r="P6944" s="618"/>
      <c r="Q6944" s="618"/>
      <c r="R6944" s="618"/>
      <c r="S6944" s="618"/>
      <c r="T6944" s="618"/>
      <c r="U6944" s="618"/>
      <c r="V6944" s="618"/>
      <c r="W6944" s="618"/>
      <c r="X6944" s="618"/>
      <c r="Y6944" s="618"/>
      <c r="Z6944" s="618"/>
      <c r="AC6944" s="619"/>
      <c r="AD6944" s="620"/>
      <c r="AJ6944" s="668"/>
      <c r="AO6944" s="612"/>
      <c r="AP6944" s="612"/>
      <c r="AY6944" s="623"/>
      <c r="BD6944" s="611"/>
      <c r="BG6944" s="624"/>
      <c r="BH6944" s="625"/>
      <c r="BI6944" s="672"/>
      <c r="BO6944" s="612"/>
      <c r="BY6944" s="669"/>
      <c r="CA6944" s="669"/>
    </row>
    <row r="6945" spans="3:79" s="610" customFormat="1">
      <c r="C6945" s="611"/>
      <c r="D6945" s="612"/>
      <c r="E6945" s="613"/>
      <c r="F6945" s="614"/>
      <c r="J6945" s="612"/>
      <c r="N6945" s="668"/>
      <c r="P6945" s="618"/>
      <c r="Q6945" s="618"/>
      <c r="R6945" s="618"/>
      <c r="S6945" s="618"/>
      <c r="T6945" s="618"/>
      <c r="U6945" s="618"/>
      <c r="V6945" s="618"/>
      <c r="W6945" s="618"/>
      <c r="X6945" s="618"/>
      <c r="Y6945" s="618"/>
      <c r="Z6945" s="618"/>
      <c r="AC6945" s="619"/>
      <c r="AD6945" s="620"/>
      <c r="AJ6945" s="668"/>
      <c r="AO6945" s="612"/>
      <c r="AP6945" s="612"/>
      <c r="AY6945" s="623"/>
      <c r="BD6945" s="611"/>
      <c r="BG6945" s="624"/>
      <c r="BH6945" s="625"/>
      <c r="BI6945" s="672"/>
      <c r="BO6945" s="612"/>
      <c r="BY6945" s="669"/>
      <c r="CA6945" s="669"/>
    </row>
    <row r="6946" spans="3:79" s="610" customFormat="1">
      <c r="C6946" s="611"/>
      <c r="D6946" s="612"/>
      <c r="E6946" s="613"/>
      <c r="F6946" s="614"/>
      <c r="J6946" s="612"/>
      <c r="N6946" s="668"/>
      <c r="P6946" s="618"/>
      <c r="Q6946" s="618"/>
      <c r="R6946" s="618"/>
      <c r="S6946" s="618"/>
      <c r="T6946" s="618"/>
      <c r="U6946" s="618"/>
      <c r="V6946" s="618"/>
      <c r="W6946" s="618"/>
      <c r="X6946" s="618"/>
      <c r="Y6946" s="618"/>
      <c r="Z6946" s="618"/>
      <c r="AC6946" s="619"/>
      <c r="AD6946" s="620"/>
      <c r="AJ6946" s="668"/>
      <c r="AO6946" s="612"/>
      <c r="AP6946" s="612"/>
      <c r="AY6946" s="623"/>
      <c r="BD6946" s="611"/>
      <c r="BG6946" s="624"/>
      <c r="BH6946" s="625"/>
      <c r="BI6946" s="672"/>
      <c r="BO6946" s="612"/>
      <c r="BY6946" s="669"/>
      <c r="CA6946" s="669"/>
    </row>
    <row r="6947" spans="3:79" s="610" customFormat="1">
      <c r="C6947" s="611"/>
      <c r="D6947" s="612"/>
      <c r="E6947" s="613"/>
      <c r="F6947" s="614"/>
      <c r="J6947" s="612"/>
      <c r="N6947" s="668"/>
      <c r="P6947" s="618"/>
      <c r="Q6947" s="618"/>
      <c r="R6947" s="618"/>
      <c r="S6947" s="618"/>
      <c r="T6947" s="618"/>
      <c r="U6947" s="618"/>
      <c r="V6947" s="618"/>
      <c r="W6947" s="618"/>
      <c r="X6947" s="618"/>
      <c r="Y6947" s="618"/>
      <c r="Z6947" s="618"/>
      <c r="AC6947" s="619"/>
      <c r="AD6947" s="620"/>
      <c r="AJ6947" s="668"/>
      <c r="AO6947" s="612"/>
      <c r="AP6947" s="612"/>
      <c r="AY6947" s="623"/>
      <c r="BD6947" s="611"/>
      <c r="BG6947" s="624"/>
      <c r="BH6947" s="625"/>
      <c r="BI6947" s="672"/>
      <c r="BO6947" s="612"/>
      <c r="BY6947" s="669"/>
      <c r="CA6947" s="669"/>
    </row>
    <row r="6948" spans="3:79" s="610" customFormat="1">
      <c r="C6948" s="611"/>
      <c r="D6948" s="612"/>
      <c r="E6948" s="613"/>
      <c r="F6948" s="614"/>
      <c r="J6948" s="612"/>
      <c r="N6948" s="668"/>
      <c r="P6948" s="618"/>
      <c r="Q6948" s="618"/>
      <c r="R6948" s="618"/>
      <c r="S6948" s="618"/>
      <c r="T6948" s="618"/>
      <c r="U6948" s="618"/>
      <c r="V6948" s="618"/>
      <c r="W6948" s="618"/>
      <c r="X6948" s="618"/>
      <c r="Y6948" s="618"/>
      <c r="Z6948" s="618"/>
      <c r="AC6948" s="619"/>
      <c r="AD6948" s="620"/>
      <c r="AJ6948" s="668"/>
      <c r="AO6948" s="612"/>
      <c r="AP6948" s="612"/>
      <c r="AY6948" s="623"/>
      <c r="BD6948" s="611"/>
      <c r="BG6948" s="624"/>
      <c r="BH6948" s="625"/>
      <c r="BI6948" s="672"/>
      <c r="BO6948" s="612"/>
      <c r="BY6948" s="669"/>
      <c r="CA6948" s="669"/>
    </row>
    <row r="6949" spans="3:79" s="610" customFormat="1">
      <c r="C6949" s="611"/>
      <c r="D6949" s="612"/>
      <c r="E6949" s="613"/>
      <c r="F6949" s="614"/>
      <c r="J6949" s="612"/>
      <c r="N6949" s="668"/>
      <c r="P6949" s="618"/>
      <c r="Q6949" s="618"/>
      <c r="R6949" s="618"/>
      <c r="S6949" s="618"/>
      <c r="T6949" s="618"/>
      <c r="U6949" s="618"/>
      <c r="V6949" s="618"/>
      <c r="W6949" s="618"/>
      <c r="X6949" s="618"/>
      <c r="Y6949" s="618"/>
      <c r="Z6949" s="618"/>
      <c r="AC6949" s="619"/>
      <c r="AD6949" s="620"/>
      <c r="AJ6949" s="668"/>
      <c r="AO6949" s="612"/>
      <c r="AP6949" s="612"/>
      <c r="AY6949" s="623"/>
      <c r="BD6949" s="611"/>
      <c r="BG6949" s="624"/>
      <c r="BH6949" s="625"/>
      <c r="BI6949" s="672"/>
      <c r="BO6949" s="612"/>
      <c r="BY6949" s="669"/>
      <c r="CA6949" s="669"/>
    </row>
    <row r="6950" spans="3:79" s="610" customFormat="1">
      <c r="C6950" s="611"/>
      <c r="D6950" s="612"/>
      <c r="E6950" s="613"/>
      <c r="F6950" s="614"/>
      <c r="J6950" s="612"/>
      <c r="N6950" s="668"/>
      <c r="P6950" s="618"/>
      <c r="Q6950" s="618"/>
      <c r="R6950" s="618"/>
      <c r="S6950" s="618"/>
      <c r="T6950" s="618"/>
      <c r="U6950" s="618"/>
      <c r="V6950" s="618"/>
      <c r="W6950" s="618"/>
      <c r="X6950" s="618"/>
      <c r="Y6950" s="618"/>
      <c r="Z6950" s="618"/>
      <c r="AC6950" s="619"/>
      <c r="AD6950" s="620"/>
      <c r="AJ6950" s="668"/>
      <c r="AO6950" s="612"/>
      <c r="AP6950" s="612"/>
      <c r="AY6950" s="623"/>
      <c r="BD6950" s="611"/>
      <c r="BG6950" s="624"/>
      <c r="BH6950" s="625"/>
      <c r="BI6950" s="672"/>
      <c r="BO6950" s="612"/>
      <c r="BY6950" s="669"/>
      <c r="CA6950" s="669"/>
    </row>
    <row r="6951" spans="3:79" s="610" customFormat="1">
      <c r="C6951" s="611"/>
      <c r="D6951" s="612"/>
      <c r="E6951" s="613"/>
      <c r="F6951" s="614"/>
      <c r="J6951" s="612"/>
      <c r="N6951" s="668"/>
      <c r="P6951" s="618"/>
      <c r="Q6951" s="618"/>
      <c r="R6951" s="618"/>
      <c r="S6951" s="618"/>
      <c r="T6951" s="618"/>
      <c r="U6951" s="618"/>
      <c r="V6951" s="618"/>
      <c r="W6951" s="618"/>
      <c r="X6951" s="618"/>
      <c r="Y6951" s="618"/>
      <c r="Z6951" s="618"/>
      <c r="AC6951" s="619"/>
      <c r="AD6951" s="620"/>
      <c r="AJ6951" s="668"/>
      <c r="AO6951" s="612"/>
      <c r="AP6951" s="612"/>
      <c r="AY6951" s="623"/>
      <c r="BD6951" s="611"/>
      <c r="BG6951" s="624"/>
      <c r="BH6951" s="625"/>
      <c r="BI6951" s="672"/>
      <c r="BO6951" s="612"/>
      <c r="BY6951" s="669"/>
      <c r="CA6951" s="669"/>
    </row>
    <row r="6952" spans="3:79" s="610" customFormat="1">
      <c r="C6952" s="611"/>
      <c r="D6952" s="612"/>
      <c r="E6952" s="613"/>
      <c r="F6952" s="614"/>
      <c r="J6952" s="612"/>
      <c r="N6952" s="668"/>
      <c r="P6952" s="618"/>
      <c r="Q6952" s="618"/>
      <c r="R6952" s="618"/>
      <c r="S6952" s="618"/>
      <c r="T6952" s="618"/>
      <c r="U6952" s="618"/>
      <c r="V6952" s="618"/>
      <c r="W6952" s="618"/>
      <c r="X6952" s="618"/>
      <c r="Y6952" s="618"/>
      <c r="Z6952" s="618"/>
      <c r="AC6952" s="619"/>
      <c r="AD6952" s="620"/>
      <c r="AJ6952" s="668"/>
      <c r="AO6952" s="612"/>
      <c r="AP6952" s="612"/>
      <c r="AY6952" s="623"/>
      <c r="BD6952" s="611"/>
      <c r="BG6952" s="624"/>
      <c r="BH6952" s="625"/>
      <c r="BI6952" s="672"/>
      <c r="BO6952" s="612"/>
      <c r="BY6952" s="669"/>
      <c r="CA6952" s="669"/>
    </row>
    <row r="6953" spans="3:79" s="610" customFormat="1">
      <c r="C6953" s="611"/>
      <c r="D6953" s="612"/>
      <c r="E6953" s="613"/>
      <c r="F6953" s="614"/>
      <c r="J6953" s="612"/>
      <c r="N6953" s="668"/>
      <c r="P6953" s="618"/>
      <c r="Q6953" s="618"/>
      <c r="R6953" s="618"/>
      <c r="S6953" s="618"/>
      <c r="T6953" s="618"/>
      <c r="U6953" s="618"/>
      <c r="V6953" s="618"/>
      <c r="W6953" s="618"/>
      <c r="X6953" s="618"/>
      <c r="Y6953" s="618"/>
      <c r="Z6953" s="618"/>
      <c r="AC6953" s="619"/>
      <c r="AD6953" s="620"/>
      <c r="AJ6953" s="668"/>
      <c r="AO6953" s="612"/>
      <c r="AP6953" s="612"/>
      <c r="AY6953" s="623"/>
      <c r="BD6953" s="611"/>
      <c r="BG6953" s="624"/>
      <c r="BH6953" s="625"/>
      <c r="BI6953" s="672"/>
      <c r="BO6953" s="612"/>
      <c r="BY6953" s="669"/>
      <c r="CA6953" s="669"/>
    </row>
    <row r="6954" spans="3:79" s="610" customFormat="1">
      <c r="C6954" s="611"/>
      <c r="D6954" s="612"/>
      <c r="E6954" s="613"/>
      <c r="F6954" s="614"/>
      <c r="J6954" s="612"/>
      <c r="N6954" s="668"/>
      <c r="P6954" s="618"/>
      <c r="Q6954" s="618"/>
      <c r="R6954" s="618"/>
      <c r="S6954" s="618"/>
      <c r="T6954" s="618"/>
      <c r="U6954" s="618"/>
      <c r="V6954" s="618"/>
      <c r="W6954" s="618"/>
      <c r="X6954" s="618"/>
      <c r="Y6954" s="618"/>
      <c r="Z6954" s="618"/>
      <c r="AC6954" s="619"/>
      <c r="AD6954" s="620"/>
      <c r="AJ6954" s="668"/>
      <c r="AO6954" s="612"/>
      <c r="AP6954" s="612"/>
      <c r="AY6954" s="623"/>
      <c r="BD6954" s="611"/>
      <c r="BG6954" s="624"/>
      <c r="BH6954" s="625"/>
      <c r="BI6954" s="672"/>
      <c r="BO6954" s="612"/>
      <c r="BY6954" s="669"/>
      <c r="CA6954" s="669"/>
    </row>
    <row r="6955" spans="3:79" s="610" customFormat="1">
      <c r="C6955" s="611"/>
      <c r="D6955" s="612"/>
      <c r="E6955" s="613"/>
      <c r="F6955" s="614"/>
      <c r="J6955" s="612"/>
      <c r="N6955" s="668"/>
      <c r="P6955" s="618"/>
      <c r="Q6955" s="618"/>
      <c r="R6955" s="618"/>
      <c r="S6955" s="618"/>
      <c r="T6955" s="618"/>
      <c r="U6955" s="618"/>
      <c r="V6955" s="618"/>
      <c r="W6955" s="618"/>
      <c r="X6955" s="618"/>
      <c r="Y6955" s="618"/>
      <c r="Z6955" s="618"/>
      <c r="AC6955" s="619"/>
      <c r="AD6955" s="620"/>
      <c r="AJ6955" s="668"/>
      <c r="AO6955" s="612"/>
      <c r="AP6955" s="612"/>
      <c r="AY6955" s="623"/>
      <c r="BD6955" s="611"/>
      <c r="BG6955" s="624"/>
      <c r="BH6955" s="625"/>
      <c r="BI6955" s="672"/>
      <c r="BO6955" s="612"/>
      <c r="BY6955" s="669"/>
      <c r="CA6955" s="669"/>
    </row>
    <row r="6956" spans="3:79" s="610" customFormat="1">
      <c r="C6956" s="611"/>
      <c r="D6956" s="612"/>
      <c r="E6956" s="613"/>
      <c r="F6956" s="614"/>
      <c r="J6956" s="612"/>
      <c r="N6956" s="668"/>
      <c r="P6956" s="618"/>
      <c r="Q6956" s="618"/>
      <c r="R6956" s="618"/>
      <c r="S6956" s="618"/>
      <c r="T6956" s="618"/>
      <c r="U6956" s="618"/>
      <c r="V6956" s="618"/>
      <c r="W6956" s="618"/>
      <c r="X6956" s="618"/>
      <c r="Y6956" s="618"/>
      <c r="Z6956" s="618"/>
      <c r="AC6956" s="619"/>
      <c r="AD6956" s="620"/>
      <c r="AJ6956" s="668"/>
      <c r="AO6956" s="612"/>
      <c r="AP6956" s="612"/>
      <c r="AY6956" s="623"/>
      <c r="BD6956" s="611"/>
      <c r="BG6956" s="624"/>
      <c r="BH6956" s="625"/>
      <c r="BI6956" s="672"/>
      <c r="BO6956" s="612"/>
      <c r="BY6956" s="669"/>
      <c r="CA6956" s="669"/>
    </row>
    <row r="6957" spans="3:79" s="610" customFormat="1">
      <c r="C6957" s="611"/>
      <c r="D6957" s="612"/>
      <c r="E6957" s="613"/>
      <c r="F6957" s="614"/>
      <c r="J6957" s="612"/>
      <c r="N6957" s="668"/>
      <c r="P6957" s="618"/>
      <c r="Q6957" s="618"/>
      <c r="R6957" s="618"/>
      <c r="S6957" s="618"/>
      <c r="T6957" s="618"/>
      <c r="U6957" s="618"/>
      <c r="V6957" s="618"/>
      <c r="W6957" s="618"/>
      <c r="X6957" s="618"/>
      <c r="Y6957" s="618"/>
      <c r="Z6957" s="618"/>
      <c r="AC6957" s="619"/>
      <c r="AD6957" s="620"/>
      <c r="AJ6957" s="668"/>
      <c r="AO6957" s="612"/>
      <c r="AP6957" s="612"/>
      <c r="AY6957" s="623"/>
      <c r="BD6957" s="611"/>
      <c r="BG6957" s="624"/>
      <c r="BH6957" s="625"/>
      <c r="BI6957" s="672"/>
      <c r="BO6957" s="612"/>
      <c r="BY6957" s="669"/>
      <c r="CA6957" s="669"/>
    </row>
    <row r="6958" spans="3:79" s="610" customFormat="1">
      <c r="C6958" s="611"/>
      <c r="D6958" s="612"/>
      <c r="E6958" s="613"/>
      <c r="F6958" s="614"/>
      <c r="J6958" s="612"/>
      <c r="N6958" s="668"/>
      <c r="P6958" s="618"/>
      <c r="Q6958" s="618"/>
      <c r="R6958" s="618"/>
      <c r="S6958" s="618"/>
      <c r="T6958" s="618"/>
      <c r="U6958" s="618"/>
      <c r="V6958" s="618"/>
      <c r="W6958" s="618"/>
      <c r="X6958" s="618"/>
      <c r="Y6958" s="618"/>
      <c r="Z6958" s="618"/>
      <c r="AC6958" s="619"/>
      <c r="AD6958" s="620"/>
      <c r="AJ6958" s="668"/>
      <c r="AO6958" s="612"/>
      <c r="AP6958" s="612"/>
      <c r="AY6958" s="623"/>
      <c r="BD6958" s="611"/>
      <c r="BG6958" s="624"/>
      <c r="BH6958" s="625"/>
      <c r="BI6958" s="672"/>
      <c r="BO6958" s="612"/>
      <c r="BY6958" s="669"/>
      <c r="CA6958" s="669"/>
    </row>
    <row r="6959" spans="3:79" s="610" customFormat="1">
      <c r="C6959" s="611"/>
      <c r="D6959" s="612"/>
      <c r="E6959" s="613"/>
      <c r="F6959" s="614"/>
      <c r="J6959" s="612"/>
      <c r="N6959" s="668"/>
      <c r="P6959" s="618"/>
      <c r="Q6959" s="618"/>
      <c r="R6959" s="618"/>
      <c r="S6959" s="618"/>
      <c r="T6959" s="618"/>
      <c r="U6959" s="618"/>
      <c r="V6959" s="618"/>
      <c r="W6959" s="618"/>
      <c r="X6959" s="618"/>
      <c r="Y6959" s="618"/>
      <c r="Z6959" s="618"/>
      <c r="AC6959" s="619"/>
      <c r="AD6959" s="620"/>
      <c r="AJ6959" s="668"/>
      <c r="AO6959" s="612"/>
      <c r="AP6959" s="612"/>
      <c r="AY6959" s="623"/>
      <c r="BD6959" s="611"/>
      <c r="BG6959" s="624"/>
      <c r="BH6959" s="625"/>
      <c r="BI6959" s="672"/>
      <c r="BO6959" s="612"/>
      <c r="BY6959" s="669"/>
      <c r="CA6959" s="669"/>
    </row>
    <row r="6960" spans="3:79" s="610" customFormat="1">
      <c r="C6960" s="611"/>
      <c r="D6960" s="612"/>
      <c r="E6960" s="613"/>
      <c r="F6960" s="614"/>
      <c r="J6960" s="612"/>
      <c r="N6960" s="668"/>
      <c r="P6960" s="618"/>
      <c r="Q6960" s="618"/>
      <c r="R6960" s="618"/>
      <c r="S6960" s="618"/>
      <c r="T6960" s="618"/>
      <c r="U6960" s="618"/>
      <c r="V6960" s="618"/>
      <c r="W6960" s="618"/>
      <c r="X6960" s="618"/>
      <c r="Y6960" s="618"/>
      <c r="Z6960" s="618"/>
      <c r="AC6960" s="619"/>
      <c r="AD6960" s="620"/>
      <c r="AJ6960" s="668"/>
      <c r="AO6960" s="612"/>
      <c r="AP6960" s="612"/>
      <c r="AY6960" s="623"/>
      <c r="BD6960" s="611"/>
      <c r="BG6960" s="624"/>
      <c r="BH6960" s="625"/>
      <c r="BI6960" s="672"/>
      <c r="BO6960" s="612"/>
      <c r="BY6960" s="669"/>
      <c r="CA6960" s="669"/>
    </row>
    <row r="6961" spans="3:79" s="610" customFormat="1">
      <c r="C6961" s="611"/>
      <c r="D6961" s="612"/>
      <c r="E6961" s="613"/>
      <c r="F6961" s="614"/>
      <c r="J6961" s="612"/>
      <c r="N6961" s="668"/>
      <c r="P6961" s="618"/>
      <c r="Q6961" s="618"/>
      <c r="R6961" s="618"/>
      <c r="S6961" s="618"/>
      <c r="T6961" s="618"/>
      <c r="U6961" s="618"/>
      <c r="V6961" s="618"/>
      <c r="W6961" s="618"/>
      <c r="X6961" s="618"/>
      <c r="Y6961" s="618"/>
      <c r="Z6961" s="618"/>
      <c r="AC6961" s="619"/>
      <c r="AD6961" s="620"/>
      <c r="AJ6961" s="668"/>
      <c r="AO6961" s="612"/>
      <c r="AP6961" s="612"/>
      <c r="AY6961" s="623"/>
      <c r="BD6961" s="611"/>
      <c r="BG6961" s="624"/>
      <c r="BH6961" s="625"/>
      <c r="BI6961" s="672"/>
      <c r="BO6961" s="612"/>
      <c r="BY6961" s="669"/>
      <c r="CA6961" s="669"/>
    </row>
    <row r="6962" spans="3:79" s="610" customFormat="1">
      <c r="C6962" s="611"/>
      <c r="D6962" s="612"/>
      <c r="E6962" s="613"/>
      <c r="F6962" s="614"/>
      <c r="J6962" s="612"/>
      <c r="N6962" s="668"/>
      <c r="P6962" s="618"/>
      <c r="Q6962" s="618"/>
      <c r="R6962" s="618"/>
      <c r="S6962" s="618"/>
      <c r="T6962" s="618"/>
      <c r="U6962" s="618"/>
      <c r="V6962" s="618"/>
      <c r="W6962" s="618"/>
      <c r="X6962" s="618"/>
      <c r="Y6962" s="618"/>
      <c r="Z6962" s="618"/>
      <c r="AC6962" s="619"/>
      <c r="AD6962" s="620"/>
      <c r="AJ6962" s="668"/>
      <c r="AO6962" s="612"/>
      <c r="AP6962" s="612"/>
      <c r="AY6962" s="623"/>
      <c r="BD6962" s="611"/>
      <c r="BG6962" s="624"/>
      <c r="BH6962" s="625"/>
      <c r="BI6962" s="672"/>
      <c r="BO6962" s="612"/>
      <c r="BY6962" s="669"/>
      <c r="CA6962" s="669"/>
    </row>
    <row r="6963" spans="3:79" s="610" customFormat="1">
      <c r="C6963" s="611"/>
      <c r="D6963" s="612"/>
      <c r="E6963" s="613"/>
      <c r="F6963" s="614"/>
      <c r="J6963" s="612"/>
      <c r="N6963" s="668"/>
      <c r="P6963" s="618"/>
      <c r="Q6963" s="618"/>
      <c r="R6963" s="618"/>
      <c r="S6963" s="618"/>
      <c r="T6963" s="618"/>
      <c r="U6963" s="618"/>
      <c r="V6963" s="618"/>
      <c r="W6963" s="618"/>
      <c r="X6963" s="618"/>
      <c r="Y6963" s="618"/>
      <c r="Z6963" s="618"/>
      <c r="AC6963" s="619"/>
      <c r="AD6963" s="620"/>
      <c r="AJ6963" s="668"/>
      <c r="AO6963" s="612"/>
      <c r="AP6963" s="612"/>
      <c r="AY6963" s="623"/>
      <c r="BD6963" s="611"/>
      <c r="BG6963" s="624"/>
      <c r="BH6963" s="625"/>
      <c r="BI6963" s="672"/>
      <c r="BO6963" s="612"/>
      <c r="BY6963" s="669"/>
      <c r="CA6963" s="669"/>
    </row>
    <row r="6964" spans="3:79" s="610" customFormat="1">
      <c r="C6964" s="611"/>
      <c r="D6964" s="612"/>
      <c r="E6964" s="613"/>
      <c r="F6964" s="614"/>
      <c r="J6964" s="612"/>
      <c r="N6964" s="668"/>
      <c r="P6964" s="618"/>
      <c r="Q6964" s="618"/>
      <c r="R6964" s="618"/>
      <c r="S6964" s="618"/>
      <c r="T6964" s="618"/>
      <c r="U6964" s="618"/>
      <c r="V6964" s="618"/>
      <c r="W6964" s="618"/>
      <c r="X6964" s="618"/>
      <c r="Y6964" s="618"/>
      <c r="Z6964" s="618"/>
      <c r="AC6964" s="619"/>
      <c r="AD6964" s="620"/>
      <c r="AJ6964" s="668"/>
      <c r="AO6964" s="612"/>
      <c r="AP6964" s="612"/>
      <c r="AY6964" s="623"/>
      <c r="BD6964" s="611"/>
      <c r="BG6964" s="624"/>
      <c r="BH6964" s="625"/>
      <c r="BI6964" s="672"/>
      <c r="BO6964" s="612"/>
      <c r="BY6964" s="669"/>
      <c r="CA6964" s="669"/>
    </row>
    <row r="6965" spans="3:79" s="610" customFormat="1">
      <c r="C6965" s="611"/>
      <c r="D6965" s="612"/>
      <c r="E6965" s="613"/>
      <c r="F6965" s="614"/>
      <c r="J6965" s="612"/>
      <c r="N6965" s="668"/>
      <c r="P6965" s="618"/>
      <c r="Q6965" s="618"/>
      <c r="R6965" s="618"/>
      <c r="S6965" s="618"/>
      <c r="T6965" s="618"/>
      <c r="U6965" s="618"/>
      <c r="V6965" s="618"/>
      <c r="W6965" s="618"/>
      <c r="X6965" s="618"/>
      <c r="Y6965" s="618"/>
      <c r="Z6965" s="618"/>
      <c r="AC6965" s="619"/>
      <c r="AD6965" s="620"/>
      <c r="AJ6965" s="668"/>
      <c r="AO6965" s="612"/>
      <c r="AP6965" s="612"/>
      <c r="AY6965" s="623"/>
      <c r="BD6965" s="611"/>
      <c r="BG6965" s="624"/>
      <c r="BH6965" s="625"/>
      <c r="BI6965" s="672"/>
      <c r="BO6965" s="612"/>
      <c r="BY6965" s="669"/>
      <c r="CA6965" s="669"/>
    </row>
    <row r="6966" spans="3:79" s="610" customFormat="1">
      <c r="C6966" s="611"/>
      <c r="D6966" s="612"/>
      <c r="E6966" s="613"/>
      <c r="F6966" s="614"/>
      <c r="J6966" s="612"/>
      <c r="N6966" s="668"/>
      <c r="P6966" s="618"/>
      <c r="Q6966" s="618"/>
      <c r="R6966" s="618"/>
      <c r="S6966" s="618"/>
      <c r="T6966" s="618"/>
      <c r="U6966" s="618"/>
      <c r="V6966" s="618"/>
      <c r="W6966" s="618"/>
      <c r="X6966" s="618"/>
      <c r="Y6966" s="618"/>
      <c r="Z6966" s="618"/>
      <c r="AC6966" s="619"/>
      <c r="AD6966" s="620"/>
      <c r="AJ6966" s="668"/>
      <c r="AO6966" s="612"/>
      <c r="AP6966" s="612"/>
      <c r="AY6966" s="623"/>
      <c r="BD6966" s="611"/>
      <c r="BG6966" s="624"/>
      <c r="BH6966" s="625"/>
      <c r="BI6966" s="672"/>
      <c r="BO6966" s="612"/>
      <c r="BY6966" s="669"/>
      <c r="CA6966" s="669"/>
    </row>
    <row r="6967" spans="3:79" s="610" customFormat="1">
      <c r="C6967" s="611"/>
      <c r="D6967" s="612"/>
      <c r="E6967" s="613"/>
      <c r="F6967" s="614"/>
      <c r="J6967" s="612"/>
      <c r="N6967" s="668"/>
      <c r="P6967" s="618"/>
      <c r="Q6967" s="618"/>
      <c r="R6967" s="618"/>
      <c r="S6967" s="618"/>
      <c r="T6967" s="618"/>
      <c r="U6967" s="618"/>
      <c r="V6967" s="618"/>
      <c r="W6967" s="618"/>
      <c r="X6967" s="618"/>
      <c r="Y6967" s="618"/>
      <c r="Z6967" s="618"/>
      <c r="AC6967" s="619"/>
      <c r="AD6967" s="620"/>
      <c r="AJ6967" s="668"/>
      <c r="AO6967" s="612"/>
      <c r="AP6967" s="612"/>
      <c r="AY6967" s="623"/>
      <c r="BD6967" s="611"/>
      <c r="BG6967" s="624"/>
      <c r="BH6967" s="625"/>
      <c r="BI6967" s="672"/>
      <c r="BO6967" s="612"/>
      <c r="BY6967" s="669"/>
      <c r="CA6967" s="669"/>
    </row>
    <row r="6968" spans="3:79" s="610" customFormat="1">
      <c r="C6968" s="611"/>
      <c r="D6968" s="612"/>
      <c r="E6968" s="613"/>
      <c r="F6968" s="614"/>
      <c r="J6968" s="612"/>
      <c r="N6968" s="668"/>
      <c r="P6968" s="618"/>
      <c r="Q6968" s="618"/>
      <c r="R6968" s="618"/>
      <c r="S6968" s="618"/>
      <c r="T6968" s="618"/>
      <c r="U6968" s="618"/>
      <c r="V6968" s="618"/>
      <c r="W6968" s="618"/>
      <c r="X6968" s="618"/>
      <c r="Y6968" s="618"/>
      <c r="Z6968" s="618"/>
      <c r="AC6968" s="619"/>
      <c r="AD6968" s="620"/>
      <c r="AJ6968" s="668"/>
      <c r="AO6968" s="612"/>
      <c r="AP6968" s="612"/>
      <c r="AY6968" s="623"/>
      <c r="BD6968" s="611"/>
      <c r="BG6968" s="624"/>
      <c r="BH6968" s="625"/>
      <c r="BI6968" s="672"/>
      <c r="BO6968" s="612"/>
      <c r="BY6968" s="669"/>
      <c r="CA6968" s="669"/>
    </row>
    <row r="6969" spans="3:79" s="610" customFormat="1">
      <c r="C6969" s="611"/>
      <c r="D6969" s="612"/>
      <c r="E6969" s="613"/>
      <c r="F6969" s="614"/>
      <c r="J6969" s="612"/>
      <c r="N6969" s="668"/>
      <c r="P6969" s="618"/>
      <c r="Q6969" s="618"/>
      <c r="R6969" s="618"/>
      <c r="S6969" s="618"/>
      <c r="T6969" s="618"/>
      <c r="U6969" s="618"/>
      <c r="V6969" s="618"/>
      <c r="W6969" s="618"/>
      <c r="X6969" s="618"/>
      <c r="Y6969" s="618"/>
      <c r="Z6969" s="618"/>
      <c r="AC6969" s="619"/>
      <c r="AD6969" s="620"/>
      <c r="AJ6969" s="668"/>
      <c r="AO6969" s="612"/>
      <c r="AP6969" s="612"/>
      <c r="AY6969" s="623"/>
      <c r="BD6969" s="611"/>
      <c r="BG6969" s="624"/>
      <c r="BH6969" s="625"/>
      <c r="BI6969" s="672"/>
      <c r="BO6969" s="612"/>
      <c r="BY6969" s="669"/>
      <c r="CA6969" s="669"/>
    </row>
    <row r="6970" spans="3:79" s="610" customFormat="1">
      <c r="C6970" s="611"/>
      <c r="D6970" s="612"/>
      <c r="E6970" s="613"/>
      <c r="F6970" s="614"/>
      <c r="J6970" s="612"/>
      <c r="N6970" s="668"/>
      <c r="P6970" s="618"/>
      <c r="Q6970" s="618"/>
      <c r="R6970" s="618"/>
      <c r="S6970" s="618"/>
      <c r="T6970" s="618"/>
      <c r="U6970" s="618"/>
      <c r="V6970" s="618"/>
      <c r="W6970" s="618"/>
      <c r="X6970" s="618"/>
      <c r="Y6970" s="618"/>
      <c r="Z6970" s="618"/>
      <c r="AC6970" s="619"/>
      <c r="AD6970" s="620"/>
      <c r="AJ6970" s="668"/>
      <c r="AO6970" s="612"/>
      <c r="AP6970" s="612"/>
      <c r="AY6970" s="623"/>
      <c r="BD6970" s="611"/>
      <c r="BG6970" s="624"/>
      <c r="BH6970" s="625"/>
      <c r="BI6970" s="672"/>
      <c r="BO6970" s="612"/>
      <c r="BY6970" s="669"/>
      <c r="CA6970" s="669"/>
    </row>
    <row r="6971" spans="3:79" s="610" customFormat="1">
      <c r="C6971" s="611"/>
      <c r="D6971" s="612"/>
      <c r="E6971" s="613"/>
      <c r="F6971" s="614"/>
      <c r="J6971" s="612"/>
      <c r="N6971" s="668"/>
      <c r="P6971" s="618"/>
      <c r="Q6971" s="618"/>
      <c r="R6971" s="618"/>
      <c r="S6971" s="618"/>
      <c r="T6971" s="618"/>
      <c r="U6971" s="618"/>
      <c r="V6971" s="618"/>
      <c r="W6971" s="618"/>
      <c r="X6971" s="618"/>
      <c r="Y6971" s="618"/>
      <c r="Z6971" s="618"/>
      <c r="AC6971" s="619"/>
      <c r="AD6971" s="620"/>
      <c r="AJ6971" s="668"/>
      <c r="AO6971" s="612"/>
      <c r="AP6971" s="612"/>
      <c r="AY6971" s="623"/>
      <c r="BD6971" s="611"/>
      <c r="BG6971" s="624"/>
      <c r="BH6971" s="625"/>
      <c r="BI6971" s="672"/>
      <c r="BO6971" s="612"/>
      <c r="BY6971" s="669"/>
      <c r="CA6971" s="669"/>
    </row>
    <row r="6972" spans="3:79" s="610" customFormat="1">
      <c r="C6972" s="611"/>
      <c r="D6972" s="612"/>
      <c r="E6972" s="613"/>
      <c r="F6972" s="614"/>
      <c r="J6972" s="612"/>
      <c r="N6972" s="668"/>
      <c r="P6972" s="618"/>
      <c r="Q6972" s="618"/>
      <c r="R6972" s="618"/>
      <c r="S6972" s="618"/>
      <c r="T6972" s="618"/>
      <c r="U6972" s="618"/>
      <c r="V6972" s="618"/>
      <c r="W6972" s="618"/>
      <c r="X6972" s="618"/>
      <c r="Y6972" s="618"/>
      <c r="Z6972" s="618"/>
      <c r="AC6972" s="619"/>
      <c r="AD6972" s="620"/>
      <c r="AJ6972" s="668"/>
      <c r="AO6972" s="612"/>
      <c r="AP6972" s="612"/>
      <c r="AY6972" s="623"/>
      <c r="BD6972" s="611"/>
      <c r="BG6972" s="624"/>
      <c r="BH6972" s="625"/>
      <c r="BI6972" s="672"/>
      <c r="BO6972" s="612"/>
      <c r="BY6972" s="669"/>
      <c r="CA6972" s="669"/>
    </row>
    <row r="6973" spans="3:79" s="610" customFormat="1">
      <c r="C6973" s="611"/>
      <c r="D6973" s="612"/>
      <c r="E6973" s="613"/>
      <c r="F6973" s="614"/>
      <c r="J6973" s="612"/>
      <c r="N6973" s="668"/>
      <c r="P6973" s="618"/>
      <c r="Q6973" s="618"/>
      <c r="R6973" s="618"/>
      <c r="S6973" s="618"/>
      <c r="T6973" s="618"/>
      <c r="U6973" s="618"/>
      <c r="V6973" s="618"/>
      <c r="W6973" s="618"/>
      <c r="X6973" s="618"/>
      <c r="Y6973" s="618"/>
      <c r="Z6973" s="618"/>
      <c r="AC6973" s="619"/>
      <c r="AD6973" s="620"/>
      <c r="AJ6973" s="668"/>
      <c r="AO6973" s="612"/>
      <c r="AP6973" s="612"/>
      <c r="AY6973" s="623"/>
      <c r="BD6973" s="611"/>
      <c r="BG6973" s="624"/>
      <c r="BH6973" s="625"/>
      <c r="BI6973" s="672"/>
      <c r="BO6973" s="612"/>
      <c r="BY6973" s="669"/>
      <c r="CA6973" s="669"/>
    </row>
    <row r="6974" spans="3:79" s="610" customFormat="1">
      <c r="C6974" s="611"/>
      <c r="D6974" s="612"/>
      <c r="E6974" s="613"/>
      <c r="F6974" s="614"/>
      <c r="J6974" s="612"/>
      <c r="N6974" s="668"/>
      <c r="P6974" s="618"/>
      <c r="Q6974" s="618"/>
      <c r="R6974" s="618"/>
      <c r="S6974" s="618"/>
      <c r="T6974" s="618"/>
      <c r="U6974" s="618"/>
      <c r="V6974" s="618"/>
      <c r="W6974" s="618"/>
      <c r="X6974" s="618"/>
      <c r="Y6974" s="618"/>
      <c r="Z6974" s="618"/>
      <c r="AC6974" s="619"/>
      <c r="AD6974" s="620"/>
      <c r="AJ6974" s="668"/>
      <c r="AO6974" s="612"/>
      <c r="AP6974" s="612"/>
      <c r="AY6974" s="623"/>
      <c r="BD6974" s="611"/>
      <c r="BG6974" s="624"/>
      <c r="BH6974" s="625"/>
      <c r="BI6974" s="672"/>
      <c r="BO6974" s="612"/>
      <c r="BY6974" s="669"/>
      <c r="CA6974" s="669"/>
    </row>
    <row r="6975" spans="3:79" s="610" customFormat="1">
      <c r="C6975" s="611"/>
      <c r="D6975" s="612"/>
      <c r="E6975" s="613"/>
      <c r="F6975" s="614"/>
      <c r="J6975" s="612"/>
      <c r="N6975" s="668"/>
      <c r="P6975" s="618"/>
      <c r="Q6975" s="618"/>
      <c r="R6975" s="618"/>
      <c r="S6975" s="618"/>
      <c r="T6975" s="618"/>
      <c r="U6975" s="618"/>
      <c r="V6975" s="618"/>
      <c r="W6975" s="618"/>
      <c r="X6975" s="618"/>
      <c r="Y6975" s="618"/>
      <c r="Z6975" s="618"/>
      <c r="AC6975" s="619"/>
      <c r="AD6975" s="620"/>
      <c r="AJ6975" s="668"/>
      <c r="AO6975" s="612"/>
      <c r="AP6975" s="612"/>
      <c r="AY6975" s="623"/>
      <c r="BD6975" s="611"/>
      <c r="BG6975" s="624"/>
      <c r="BH6975" s="625"/>
      <c r="BI6975" s="672"/>
      <c r="BO6975" s="612"/>
      <c r="BY6975" s="669"/>
      <c r="CA6975" s="669"/>
    </row>
    <row r="6976" spans="3:79" s="610" customFormat="1">
      <c r="C6976" s="611"/>
      <c r="D6976" s="612"/>
      <c r="E6976" s="613"/>
      <c r="F6976" s="614"/>
      <c r="J6976" s="612"/>
      <c r="N6976" s="668"/>
      <c r="P6976" s="618"/>
      <c r="Q6976" s="618"/>
      <c r="R6976" s="618"/>
      <c r="S6976" s="618"/>
      <c r="T6976" s="618"/>
      <c r="U6976" s="618"/>
      <c r="V6976" s="618"/>
      <c r="W6976" s="618"/>
      <c r="X6976" s="618"/>
      <c r="Y6976" s="618"/>
      <c r="Z6976" s="618"/>
      <c r="AC6976" s="619"/>
      <c r="AD6976" s="620"/>
      <c r="AJ6976" s="668"/>
      <c r="AO6976" s="612"/>
      <c r="AP6976" s="612"/>
      <c r="AY6976" s="623"/>
      <c r="BD6976" s="611"/>
      <c r="BG6976" s="624"/>
      <c r="BH6976" s="625"/>
      <c r="BI6976" s="672"/>
      <c r="BO6976" s="612"/>
      <c r="BY6976" s="669"/>
      <c r="CA6976" s="669"/>
    </row>
    <row r="6977" spans="3:79" s="610" customFormat="1">
      <c r="C6977" s="611"/>
      <c r="D6977" s="612"/>
      <c r="E6977" s="613"/>
      <c r="F6977" s="614"/>
      <c r="J6977" s="612"/>
      <c r="N6977" s="668"/>
      <c r="P6977" s="618"/>
      <c r="Q6977" s="618"/>
      <c r="R6977" s="618"/>
      <c r="S6977" s="618"/>
      <c r="T6977" s="618"/>
      <c r="U6977" s="618"/>
      <c r="V6977" s="618"/>
      <c r="W6977" s="618"/>
      <c r="X6977" s="618"/>
      <c r="Y6977" s="618"/>
      <c r="Z6977" s="618"/>
      <c r="AC6977" s="619"/>
      <c r="AD6977" s="620"/>
      <c r="AJ6977" s="668"/>
      <c r="AO6977" s="612"/>
      <c r="AP6977" s="612"/>
      <c r="AY6977" s="623"/>
      <c r="BD6977" s="611"/>
      <c r="BG6977" s="624"/>
      <c r="BH6977" s="625"/>
      <c r="BI6977" s="672"/>
      <c r="BO6977" s="612"/>
      <c r="BY6977" s="669"/>
      <c r="CA6977" s="669"/>
    </row>
    <row r="6978" spans="3:79" s="610" customFormat="1">
      <c r="C6978" s="611"/>
      <c r="D6978" s="612"/>
      <c r="E6978" s="613"/>
      <c r="F6978" s="614"/>
      <c r="J6978" s="612"/>
      <c r="N6978" s="668"/>
      <c r="P6978" s="618"/>
      <c r="Q6978" s="618"/>
      <c r="R6978" s="618"/>
      <c r="S6978" s="618"/>
      <c r="T6978" s="618"/>
      <c r="U6978" s="618"/>
      <c r="V6978" s="618"/>
      <c r="W6978" s="618"/>
      <c r="X6978" s="618"/>
      <c r="Y6978" s="618"/>
      <c r="Z6978" s="618"/>
      <c r="AC6978" s="619"/>
      <c r="AD6978" s="620"/>
      <c r="AJ6978" s="668"/>
      <c r="AO6978" s="612"/>
      <c r="AP6978" s="612"/>
      <c r="AY6978" s="623"/>
      <c r="BD6978" s="611"/>
      <c r="BG6978" s="624"/>
      <c r="BH6978" s="625"/>
      <c r="BI6978" s="672"/>
      <c r="BO6978" s="612"/>
      <c r="BY6978" s="669"/>
      <c r="CA6978" s="669"/>
    </row>
    <row r="6979" spans="3:79" s="610" customFormat="1">
      <c r="C6979" s="611"/>
      <c r="D6979" s="612"/>
      <c r="E6979" s="613"/>
      <c r="F6979" s="614"/>
      <c r="J6979" s="612"/>
      <c r="N6979" s="668"/>
      <c r="P6979" s="618"/>
      <c r="Q6979" s="618"/>
      <c r="R6979" s="618"/>
      <c r="S6979" s="618"/>
      <c r="T6979" s="618"/>
      <c r="U6979" s="618"/>
      <c r="V6979" s="618"/>
      <c r="W6979" s="618"/>
      <c r="X6979" s="618"/>
      <c r="Y6979" s="618"/>
      <c r="Z6979" s="618"/>
      <c r="AC6979" s="619"/>
      <c r="AD6979" s="620"/>
      <c r="AJ6979" s="668"/>
      <c r="AO6979" s="612"/>
      <c r="AP6979" s="612"/>
      <c r="AY6979" s="623"/>
      <c r="BD6979" s="611"/>
      <c r="BG6979" s="624"/>
      <c r="BH6979" s="625"/>
      <c r="BI6979" s="672"/>
      <c r="BO6979" s="612"/>
      <c r="BY6979" s="669"/>
      <c r="CA6979" s="669"/>
    </row>
    <row r="6980" spans="3:79" s="610" customFormat="1">
      <c r="C6980" s="611"/>
      <c r="D6980" s="612"/>
      <c r="E6980" s="613"/>
      <c r="F6980" s="614"/>
      <c r="J6980" s="612"/>
      <c r="N6980" s="668"/>
      <c r="P6980" s="618"/>
      <c r="Q6980" s="618"/>
      <c r="R6980" s="618"/>
      <c r="S6980" s="618"/>
      <c r="T6980" s="618"/>
      <c r="U6980" s="618"/>
      <c r="V6980" s="618"/>
      <c r="W6980" s="618"/>
      <c r="X6980" s="618"/>
      <c r="Y6980" s="618"/>
      <c r="Z6980" s="618"/>
      <c r="AC6980" s="619"/>
      <c r="AD6980" s="620"/>
      <c r="AJ6980" s="668"/>
      <c r="AO6980" s="612"/>
      <c r="AP6980" s="612"/>
      <c r="AY6980" s="623"/>
      <c r="BD6980" s="611"/>
      <c r="BG6980" s="624"/>
      <c r="BH6980" s="625"/>
      <c r="BI6980" s="672"/>
      <c r="BO6980" s="612"/>
      <c r="BY6980" s="669"/>
      <c r="CA6980" s="669"/>
    </row>
    <row r="6981" spans="3:79" s="610" customFormat="1">
      <c r="C6981" s="611"/>
      <c r="D6981" s="612"/>
      <c r="E6981" s="613"/>
      <c r="F6981" s="614"/>
      <c r="J6981" s="612"/>
      <c r="N6981" s="668"/>
      <c r="P6981" s="618"/>
      <c r="Q6981" s="618"/>
      <c r="R6981" s="618"/>
      <c r="S6981" s="618"/>
      <c r="T6981" s="618"/>
      <c r="U6981" s="618"/>
      <c r="V6981" s="618"/>
      <c r="W6981" s="618"/>
      <c r="X6981" s="618"/>
      <c r="Y6981" s="618"/>
      <c r="Z6981" s="618"/>
      <c r="AC6981" s="619"/>
      <c r="AD6981" s="620"/>
      <c r="AJ6981" s="668"/>
      <c r="AO6981" s="612"/>
      <c r="AP6981" s="612"/>
      <c r="AY6981" s="623"/>
      <c r="BD6981" s="611"/>
      <c r="BG6981" s="624"/>
      <c r="BH6981" s="625"/>
      <c r="BI6981" s="672"/>
      <c r="BO6981" s="612"/>
      <c r="BY6981" s="669"/>
      <c r="CA6981" s="669"/>
    </row>
    <row r="6982" spans="3:79" s="610" customFormat="1">
      <c r="C6982" s="611"/>
      <c r="D6982" s="612"/>
      <c r="E6982" s="613"/>
      <c r="F6982" s="614"/>
      <c r="J6982" s="612"/>
      <c r="N6982" s="668"/>
      <c r="P6982" s="618"/>
      <c r="Q6982" s="618"/>
      <c r="R6982" s="618"/>
      <c r="S6982" s="618"/>
      <c r="T6982" s="618"/>
      <c r="U6982" s="618"/>
      <c r="V6982" s="618"/>
      <c r="W6982" s="618"/>
      <c r="X6982" s="618"/>
      <c r="Y6982" s="618"/>
      <c r="Z6982" s="618"/>
      <c r="AC6982" s="619"/>
      <c r="AD6982" s="620"/>
      <c r="AJ6982" s="668"/>
      <c r="AO6982" s="612"/>
      <c r="AP6982" s="612"/>
      <c r="AY6982" s="623"/>
      <c r="BD6982" s="611"/>
      <c r="BG6982" s="624"/>
      <c r="BH6982" s="625"/>
      <c r="BI6982" s="672"/>
      <c r="BO6982" s="612"/>
      <c r="BY6982" s="669"/>
      <c r="CA6982" s="669"/>
    </row>
    <row r="6983" spans="3:79" s="610" customFormat="1">
      <c r="C6983" s="611"/>
      <c r="D6983" s="612"/>
      <c r="E6983" s="613"/>
      <c r="F6983" s="614"/>
      <c r="J6983" s="612"/>
      <c r="N6983" s="668"/>
      <c r="P6983" s="618"/>
      <c r="Q6983" s="618"/>
      <c r="R6983" s="618"/>
      <c r="S6983" s="618"/>
      <c r="T6983" s="618"/>
      <c r="U6983" s="618"/>
      <c r="V6983" s="618"/>
      <c r="W6983" s="618"/>
      <c r="X6983" s="618"/>
      <c r="Y6983" s="618"/>
      <c r="Z6983" s="618"/>
      <c r="AC6983" s="619"/>
      <c r="AD6983" s="620"/>
      <c r="AJ6983" s="668"/>
      <c r="AO6983" s="612"/>
      <c r="AP6983" s="612"/>
      <c r="AY6983" s="623"/>
      <c r="BD6983" s="611"/>
      <c r="BG6983" s="624"/>
      <c r="BH6983" s="625"/>
      <c r="BI6983" s="672"/>
      <c r="BO6983" s="612"/>
      <c r="BY6983" s="669"/>
      <c r="CA6983" s="669"/>
    </row>
    <row r="6984" spans="3:79" s="610" customFormat="1">
      <c r="C6984" s="611"/>
      <c r="D6984" s="612"/>
      <c r="E6984" s="613"/>
      <c r="F6984" s="614"/>
      <c r="J6984" s="612"/>
      <c r="N6984" s="668"/>
      <c r="P6984" s="618"/>
      <c r="Q6984" s="618"/>
      <c r="R6984" s="618"/>
      <c r="S6984" s="618"/>
      <c r="T6984" s="618"/>
      <c r="U6984" s="618"/>
      <c r="V6984" s="618"/>
      <c r="W6984" s="618"/>
      <c r="X6984" s="618"/>
      <c r="Y6984" s="618"/>
      <c r="Z6984" s="618"/>
      <c r="AC6984" s="619"/>
      <c r="AD6984" s="620"/>
      <c r="AJ6984" s="668"/>
      <c r="AO6984" s="612"/>
      <c r="AP6984" s="612"/>
      <c r="AY6984" s="623"/>
      <c r="BD6984" s="611"/>
      <c r="BG6984" s="624"/>
      <c r="BH6984" s="625"/>
      <c r="BI6984" s="672"/>
      <c r="BO6984" s="612"/>
      <c r="BY6984" s="669"/>
      <c r="CA6984" s="669"/>
    </row>
    <row r="6985" spans="3:79" s="610" customFormat="1">
      <c r="C6985" s="611"/>
      <c r="D6985" s="612"/>
      <c r="E6985" s="613"/>
      <c r="F6985" s="614"/>
      <c r="J6985" s="612"/>
      <c r="N6985" s="668"/>
      <c r="P6985" s="618"/>
      <c r="Q6985" s="618"/>
      <c r="R6985" s="618"/>
      <c r="S6985" s="618"/>
      <c r="T6985" s="618"/>
      <c r="U6985" s="618"/>
      <c r="V6985" s="618"/>
      <c r="W6985" s="618"/>
      <c r="X6985" s="618"/>
      <c r="Y6985" s="618"/>
      <c r="Z6985" s="618"/>
      <c r="AC6985" s="619"/>
      <c r="AD6985" s="620"/>
      <c r="AJ6985" s="668"/>
      <c r="AO6985" s="612"/>
      <c r="AP6985" s="612"/>
      <c r="AY6985" s="623"/>
      <c r="BD6985" s="611"/>
      <c r="BG6985" s="624"/>
      <c r="BH6985" s="625"/>
      <c r="BI6985" s="672"/>
      <c r="BO6985" s="612"/>
      <c r="BY6985" s="669"/>
      <c r="CA6985" s="669"/>
    </row>
    <row r="6986" spans="3:79" s="610" customFormat="1">
      <c r="C6986" s="611"/>
      <c r="D6986" s="612"/>
      <c r="E6986" s="613"/>
      <c r="F6986" s="614"/>
      <c r="J6986" s="612"/>
      <c r="N6986" s="668"/>
      <c r="P6986" s="618"/>
      <c r="Q6986" s="618"/>
      <c r="R6986" s="618"/>
      <c r="S6986" s="618"/>
      <c r="T6986" s="618"/>
      <c r="U6986" s="618"/>
      <c r="V6986" s="618"/>
      <c r="W6986" s="618"/>
      <c r="X6986" s="618"/>
      <c r="Y6986" s="618"/>
      <c r="Z6986" s="618"/>
      <c r="AC6986" s="619"/>
      <c r="AD6986" s="620"/>
      <c r="AJ6986" s="668"/>
      <c r="AO6986" s="612"/>
      <c r="AP6986" s="612"/>
      <c r="AY6986" s="623"/>
      <c r="BD6986" s="611"/>
      <c r="BG6986" s="624"/>
      <c r="BH6986" s="625"/>
      <c r="BI6986" s="672"/>
      <c r="BO6986" s="612"/>
      <c r="BY6986" s="669"/>
      <c r="CA6986" s="669"/>
    </row>
    <row r="6987" spans="3:79" s="610" customFormat="1">
      <c r="C6987" s="611"/>
      <c r="D6987" s="612"/>
      <c r="E6987" s="613"/>
      <c r="F6987" s="614"/>
      <c r="J6987" s="612"/>
      <c r="N6987" s="668"/>
      <c r="P6987" s="618"/>
      <c r="Q6987" s="618"/>
      <c r="R6987" s="618"/>
      <c r="S6987" s="618"/>
      <c r="T6987" s="618"/>
      <c r="U6987" s="618"/>
      <c r="V6987" s="618"/>
      <c r="W6987" s="618"/>
      <c r="X6987" s="618"/>
      <c r="Y6987" s="618"/>
      <c r="Z6987" s="618"/>
      <c r="AC6987" s="619"/>
      <c r="AD6987" s="620"/>
      <c r="AJ6987" s="668"/>
      <c r="AO6987" s="612"/>
      <c r="AP6987" s="612"/>
      <c r="AY6987" s="623"/>
      <c r="BD6987" s="611"/>
      <c r="BG6987" s="624"/>
      <c r="BH6987" s="625"/>
      <c r="BI6987" s="672"/>
      <c r="BO6987" s="612"/>
      <c r="BY6987" s="669"/>
      <c r="CA6987" s="669"/>
    </row>
    <row r="6988" spans="3:79" s="610" customFormat="1">
      <c r="C6988" s="611"/>
      <c r="D6988" s="612"/>
      <c r="E6988" s="613"/>
      <c r="F6988" s="614"/>
      <c r="J6988" s="612"/>
      <c r="N6988" s="668"/>
      <c r="P6988" s="618"/>
      <c r="Q6988" s="618"/>
      <c r="R6988" s="618"/>
      <c r="S6988" s="618"/>
      <c r="T6988" s="618"/>
      <c r="U6988" s="618"/>
      <c r="V6988" s="618"/>
      <c r="W6988" s="618"/>
      <c r="X6988" s="618"/>
      <c r="Y6988" s="618"/>
      <c r="Z6988" s="618"/>
      <c r="AC6988" s="619"/>
      <c r="AD6988" s="620"/>
      <c r="AJ6988" s="668"/>
      <c r="AO6988" s="612"/>
      <c r="AP6988" s="612"/>
      <c r="AY6988" s="623"/>
      <c r="BD6988" s="611"/>
      <c r="BG6988" s="624"/>
      <c r="BH6988" s="625"/>
      <c r="BI6988" s="672"/>
      <c r="BO6988" s="612"/>
      <c r="BY6988" s="669"/>
      <c r="CA6988" s="669"/>
    </row>
    <row r="6989" spans="3:79" s="610" customFormat="1">
      <c r="C6989" s="611"/>
      <c r="D6989" s="612"/>
      <c r="E6989" s="613"/>
      <c r="F6989" s="614"/>
      <c r="J6989" s="612"/>
      <c r="N6989" s="668"/>
      <c r="P6989" s="618"/>
      <c r="Q6989" s="618"/>
      <c r="R6989" s="618"/>
      <c r="S6989" s="618"/>
      <c r="T6989" s="618"/>
      <c r="U6989" s="618"/>
      <c r="V6989" s="618"/>
      <c r="W6989" s="618"/>
      <c r="X6989" s="618"/>
      <c r="Y6989" s="618"/>
      <c r="Z6989" s="618"/>
      <c r="AC6989" s="619"/>
      <c r="AD6989" s="620"/>
      <c r="AJ6989" s="668"/>
      <c r="AO6989" s="612"/>
      <c r="AP6989" s="612"/>
      <c r="AY6989" s="623"/>
      <c r="BD6989" s="611"/>
      <c r="BG6989" s="624"/>
      <c r="BH6989" s="625"/>
      <c r="BI6989" s="672"/>
      <c r="BO6989" s="612"/>
      <c r="BY6989" s="669"/>
      <c r="CA6989" s="669"/>
    </row>
    <row r="6990" spans="3:79" s="610" customFormat="1">
      <c r="C6990" s="611"/>
      <c r="D6990" s="612"/>
      <c r="E6990" s="613"/>
      <c r="F6990" s="614"/>
      <c r="J6990" s="612"/>
      <c r="N6990" s="668"/>
      <c r="P6990" s="618"/>
      <c r="Q6990" s="618"/>
      <c r="R6990" s="618"/>
      <c r="S6990" s="618"/>
      <c r="T6990" s="618"/>
      <c r="U6990" s="618"/>
      <c r="V6990" s="618"/>
      <c r="W6990" s="618"/>
      <c r="X6990" s="618"/>
      <c r="Y6990" s="618"/>
      <c r="Z6990" s="618"/>
      <c r="AC6990" s="619"/>
      <c r="AD6990" s="620"/>
      <c r="AJ6990" s="668"/>
      <c r="AO6990" s="612"/>
      <c r="AP6990" s="612"/>
      <c r="AY6990" s="623"/>
      <c r="BD6990" s="611"/>
      <c r="BG6990" s="624"/>
      <c r="BH6990" s="625"/>
      <c r="BI6990" s="672"/>
      <c r="BO6990" s="612"/>
      <c r="BY6990" s="669"/>
      <c r="CA6990" s="669"/>
    </row>
    <row r="6991" spans="3:79" s="610" customFormat="1">
      <c r="C6991" s="611"/>
      <c r="D6991" s="612"/>
      <c r="E6991" s="613"/>
      <c r="F6991" s="614"/>
      <c r="J6991" s="612"/>
      <c r="N6991" s="668"/>
      <c r="P6991" s="618"/>
      <c r="Q6991" s="618"/>
      <c r="R6991" s="618"/>
      <c r="S6991" s="618"/>
      <c r="T6991" s="618"/>
      <c r="U6991" s="618"/>
      <c r="V6991" s="618"/>
      <c r="W6991" s="618"/>
      <c r="X6991" s="618"/>
      <c r="Y6991" s="618"/>
      <c r="Z6991" s="618"/>
      <c r="AC6991" s="619"/>
      <c r="AD6991" s="620"/>
      <c r="AJ6991" s="668"/>
      <c r="AO6991" s="612"/>
      <c r="AP6991" s="612"/>
      <c r="AY6991" s="623"/>
      <c r="BD6991" s="611"/>
      <c r="BG6991" s="624"/>
      <c r="BH6991" s="625"/>
      <c r="BI6991" s="672"/>
      <c r="BO6991" s="612"/>
      <c r="BY6991" s="669"/>
      <c r="CA6991" s="669"/>
    </row>
    <row r="6992" spans="3:79" s="610" customFormat="1">
      <c r="C6992" s="611"/>
      <c r="D6992" s="612"/>
      <c r="E6992" s="613"/>
      <c r="F6992" s="614"/>
      <c r="J6992" s="612"/>
      <c r="N6992" s="668"/>
      <c r="P6992" s="618"/>
      <c r="Q6992" s="618"/>
      <c r="R6992" s="618"/>
      <c r="S6992" s="618"/>
      <c r="T6992" s="618"/>
      <c r="U6992" s="618"/>
      <c r="V6992" s="618"/>
      <c r="W6992" s="618"/>
      <c r="X6992" s="618"/>
      <c r="Y6992" s="618"/>
      <c r="Z6992" s="618"/>
      <c r="AC6992" s="619"/>
      <c r="AD6992" s="620"/>
      <c r="AJ6992" s="668"/>
      <c r="AO6992" s="612"/>
      <c r="AP6992" s="612"/>
      <c r="AY6992" s="623"/>
      <c r="BD6992" s="611"/>
      <c r="BG6992" s="624"/>
      <c r="BH6992" s="625"/>
      <c r="BI6992" s="672"/>
      <c r="BO6992" s="612"/>
      <c r="BY6992" s="669"/>
      <c r="CA6992" s="669"/>
    </row>
    <row r="6993" spans="3:79" s="610" customFormat="1">
      <c r="C6993" s="611"/>
      <c r="D6993" s="612"/>
      <c r="E6993" s="613"/>
      <c r="F6993" s="614"/>
      <c r="J6993" s="612"/>
      <c r="N6993" s="668"/>
      <c r="P6993" s="618"/>
      <c r="Q6993" s="618"/>
      <c r="R6993" s="618"/>
      <c r="S6993" s="618"/>
      <c r="T6993" s="618"/>
      <c r="U6993" s="618"/>
      <c r="V6993" s="618"/>
      <c r="W6993" s="618"/>
      <c r="X6993" s="618"/>
      <c r="Y6993" s="618"/>
      <c r="Z6993" s="618"/>
      <c r="AC6993" s="619"/>
      <c r="AD6993" s="620"/>
      <c r="AJ6993" s="668"/>
      <c r="AO6993" s="612"/>
      <c r="AP6993" s="612"/>
      <c r="AY6993" s="623"/>
      <c r="BD6993" s="611"/>
      <c r="BG6993" s="624"/>
      <c r="BH6993" s="625"/>
      <c r="BI6993" s="672"/>
      <c r="BO6993" s="612"/>
      <c r="BY6993" s="669"/>
      <c r="CA6993" s="669"/>
    </row>
    <row r="6994" spans="3:79" s="610" customFormat="1">
      <c r="C6994" s="611"/>
      <c r="D6994" s="612"/>
      <c r="E6994" s="613"/>
      <c r="F6994" s="614"/>
      <c r="J6994" s="612"/>
      <c r="N6994" s="668"/>
      <c r="P6994" s="618"/>
      <c r="Q6994" s="618"/>
      <c r="R6994" s="618"/>
      <c r="S6994" s="618"/>
      <c r="T6994" s="618"/>
      <c r="U6994" s="618"/>
      <c r="V6994" s="618"/>
      <c r="W6994" s="618"/>
      <c r="X6994" s="618"/>
      <c r="Y6994" s="618"/>
      <c r="Z6994" s="618"/>
      <c r="AC6994" s="619"/>
      <c r="AD6994" s="620"/>
      <c r="AJ6994" s="668"/>
      <c r="AO6994" s="612"/>
      <c r="AP6994" s="612"/>
      <c r="AY6994" s="623"/>
      <c r="BD6994" s="611"/>
      <c r="BG6994" s="624"/>
      <c r="BH6994" s="625"/>
      <c r="BI6994" s="672"/>
      <c r="BO6994" s="612"/>
      <c r="BY6994" s="669"/>
      <c r="CA6994" s="669"/>
    </row>
    <row r="6995" spans="3:79" s="610" customFormat="1">
      <c r="C6995" s="611"/>
      <c r="D6995" s="612"/>
      <c r="E6995" s="613"/>
      <c r="F6995" s="614"/>
      <c r="J6995" s="612"/>
      <c r="N6995" s="668"/>
      <c r="P6995" s="618"/>
      <c r="Q6995" s="618"/>
      <c r="R6995" s="618"/>
      <c r="S6995" s="618"/>
      <c r="T6995" s="618"/>
      <c r="U6995" s="618"/>
      <c r="V6995" s="618"/>
      <c r="W6995" s="618"/>
      <c r="X6995" s="618"/>
      <c r="Y6995" s="618"/>
      <c r="Z6995" s="618"/>
      <c r="AC6995" s="619"/>
      <c r="AD6995" s="620"/>
      <c r="AJ6995" s="668"/>
      <c r="AO6995" s="612"/>
      <c r="AP6995" s="612"/>
      <c r="AY6995" s="623"/>
      <c r="BD6995" s="611"/>
      <c r="BG6995" s="624"/>
      <c r="BH6995" s="625"/>
      <c r="BI6995" s="672"/>
      <c r="BO6995" s="612"/>
      <c r="BY6995" s="669"/>
      <c r="CA6995" s="669"/>
    </row>
    <row r="6996" spans="3:79" s="610" customFormat="1">
      <c r="C6996" s="611"/>
      <c r="D6996" s="612"/>
      <c r="E6996" s="613"/>
      <c r="F6996" s="614"/>
      <c r="J6996" s="612"/>
      <c r="N6996" s="668"/>
      <c r="P6996" s="618"/>
      <c r="Q6996" s="618"/>
      <c r="R6996" s="618"/>
      <c r="S6996" s="618"/>
      <c r="T6996" s="618"/>
      <c r="U6996" s="618"/>
      <c r="V6996" s="618"/>
      <c r="W6996" s="618"/>
      <c r="X6996" s="618"/>
      <c r="Y6996" s="618"/>
      <c r="Z6996" s="618"/>
      <c r="AC6996" s="619"/>
      <c r="AD6996" s="620"/>
      <c r="AJ6996" s="668"/>
      <c r="AO6996" s="612"/>
      <c r="AP6996" s="612"/>
      <c r="AY6996" s="623"/>
      <c r="BD6996" s="611"/>
      <c r="BG6996" s="624"/>
      <c r="BH6996" s="625"/>
      <c r="BI6996" s="672"/>
      <c r="BO6996" s="612"/>
      <c r="BY6996" s="669"/>
      <c r="CA6996" s="669"/>
    </row>
    <row r="6997" spans="3:79" s="610" customFormat="1">
      <c r="C6997" s="611"/>
      <c r="D6997" s="612"/>
      <c r="E6997" s="613"/>
      <c r="F6997" s="614"/>
      <c r="J6997" s="612"/>
      <c r="N6997" s="668"/>
      <c r="P6997" s="618"/>
      <c r="Q6997" s="618"/>
      <c r="R6997" s="618"/>
      <c r="S6997" s="618"/>
      <c r="T6997" s="618"/>
      <c r="U6997" s="618"/>
      <c r="V6997" s="618"/>
      <c r="W6997" s="618"/>
      <c r="X6997" s="618"/>
      <c r="Y6997" s="618"/>
      <c r="Z6997" s="618"/>
      <c r="AC6997" s="619"/>
      <c r="AD6997" s="620"/>
      <c r="AJ6997" s="668"/>
      <c r="AO6997" s="612"/>
      <c r="AP6997" s="612"/>
      <c r="AY6997" s="623"/>
      <c r="BD6997" s="611"/>
      <c r="BG6997" s="624"/>
      <c r="BH6997" s="625"/>
      <c r="BI6997" s="672"/>
      <c r="BO6997" s="612"/>
      <c r="BY6997" s="669"/>
      <c r="CA6997" s="669"/>
    </row>
    <row r="6998" spans="3:79" s="610" customFormat="1">
      <c r="C6998" s="611"/>
      <c r="D6998" s="612"/>
      <c r="E6998" s="613"/>
      <c r="F6998" s="614"/>
      <c r="J6998" s="612"/>
      <c r="N6998" s="668"/>
      <c r="P6998" s="618"/>
      <c r="Q6998" s="618"/>
      <c r="R6998" s="618"/>
      <c r="S6998" s="618"/>
      <c r="T6998" s="618"/>
      <c r="U6998" s="618"/>
      <c r="V6998" s="618"/>
      <c r="W6998" s="618"/>
      <c r="X6998" s="618"/>
      <c r="Y6998" s="618"/>
      <c r="Z6998" s="618"/>
      <c r="AC6998" s="619"/>
      <c r="AD6998" s="620"/>
      <c r="AJ6998" s="668"/>
      <c r="AO6998" s="612"/>
      <c r="AP6998" s="612"/>
      <c r="AY6998" s="623"/>
      <c r="BD6998" s="611"/>
      <c r="BG6998" s="624"/>
      <c r="BH6998" s="625"/>
      <c r="BI6998" s="672"/>
      <c r="BO6998" s="612"/>
      <c r="BY6998" s="669"/>
      <c r="CA6998" s="669"/>
    </row>
    <row r="6999" spans="3:79" s="610" customFormat="1">
      <c r="C6999" s="611"/>
      <c r="D6999" s="612"/>
      <c r="E6999" s="613"/>
      <c r="F6999" s="614"/>
      <c r="J6999" s="612"/>
      <c r="N6999" s="668"/>
      <c r="P6999" s="618"/>
      <c r="Q6999" s="618"/>
      <c r="R6999" s="618"/>
      <c r="S6999" s="618"/>
      <c r="T6999" s="618"/>
      <c r="U6999" s="618"/>
      <c r="V6999" s="618"/>
      <c r="W6999" s="618"/>
      <c r="X6999" s="618"/>
      <c r="Y6999" s="618"/>
      <c r="Z6999" s="618"/>
      <c r="AC6999" s="619"/>
      <c r="AD6999" s="620"/>
      <c r="AJ6999" s="668"/>
      <c r="AO6999" s="612"/>
      <c r="AP6999" s="612"/>
      <c r="AY6999" s="623"/>
      <c r="BD6999" s="611"/>
      <c r="BG6999" s="624"/>
      <c r="BH6999" s="625"/>
      <c r="BI6999" s="672"/>
      <c r="BO6999" s="612"/>
      <c r="BY6999" s="669"/>
      <c r="CA6999" s="669"/>
    </row>
    <row r="7000" spans="3:79" s="610" customFormat="1">
      <c r="C7000" s="611"/>
      <c r="D7000" s="612"/>
      <c r="E7000" s="613"/>
      <c r="F7000" s="614"/>
      <c r="J7000" s="612"/>
      <c r="N7000" s="668"/>
      <c r="P7000" s="618"/>
      <c r="Q7000" s="618"/>
      <c r="R7000" s="618"/>
      <c r="S7000" s="618"/>
      <c r="T7000" s="618"/>
      <c r="U7000" s="618"/>
      <c r="V7000" s="618"/>
      <c r="W7000" s="618"/>
      <c r="X7000" s="618"/>
      <c r="Y7000" s="618"/>
      <c r="Z7000" s="618"/>
      <c r="AC7000" s="619"/>
      <c r="AD7000" s="620"/>
      <c r="AJ7000" s="668"/>
      <c r="AO7000" s="612"/>
      <c r="AP7000" s="612"/>
      <c r="AY7000" s="623"/>
      <c r="BD7000" s="611"/>
      <c r="BG7000" s="624"/>
      <c r="BH7000" s="625"/>
      <c r="BI7000" s="672"/>
      <c r="BO7000" s="612"/>
      <c r="BY7000" s="669"/>
      <c r="CA7000" s="669"/>
    </row>
    <row r="7001" spans="3:79" s="610" customFormat="1">
      <c r="C7001" s="611"/>
      <c r="D7001" s="612"/>
      <c r="E7001" s="613"/>
      <c r="F7001" s="614"/>
      <c r="J7001" s="612"/>
      <c r="N7001" s="668"/>
      <c r="P7001" s="618"/>
      <c r="Q7001" s="618"/>
      <c r="R7001" s="618"/>
      <c r="S7001" s="618"/>
      <c r="T7001" s="618"/>
      <c r="U7001" s="618"/>
      <c r="V7001" s="618"/>
      <c r="W7001" s="618"/>
      <c r="X7001" s="618"/>
      <c r="Y7001" s="618"/>
      <c r="Z7001" s="618"/>
      <c r="AC7001" s="619"/>
      <c r="AD7001" s="620"/>
      <c r="AJ7001" s="668"/>
      <c r="AO7001" s="612"/>
      <c r="AP7001" s="612"/>
      <c r="AY7001" s="623"/>
      <c r="BD7001" s="611"/>
      <c r="BG7001" s="624"/>
      <c r="BH7001" s="625"/>
      <c r="BI7001" s="672"/>
      <c r="BO7001" s="612"/>
      <c r="BY7001" s="669"/>
      <c r="CA7001" s="669"/>
    </row>
    <row r="7002" spans="3:79" s="610" customFormat="1">
      <c r="C7002" s="611"/>
      <c r="D7002" s="612"/>
      <c r="E7002" s="613"/>
      <c r="F7002" s="614"/>
      <c r="J7002" s="612"/>
      <c r="N7002" s="668"/>
      <c r="P7002" s="618"/>
      <c r="Q7002" s="618"/>
      <c r="R7002" s="618"/>
      <c r="S7002" s="618"/>
      <c r="T7002" s="618"/>
      <c r="U7002" s="618"/>
      <c r="V7002" s="618"/>
      <c r="W7002" s="618"/>
      <c r="X7002" s="618"/>
      <c r="Y7002" s="618"/>
      <c r="Z7002" s="618"/>
      <c r="AC7002" s="619"/>
      <c r="AD7002" s="620"/>
      <c r="AJ7002" s="668"/>
      <c r="AO7002" s="612"/>
      <c r="AP7002" s="612"/>
      <c r="AY7002" s="623"/>
      <c r="BD7002" s="611"/>
      <c r="BG7002" s="624"/>
      <c r="BH7002" s="625"/>
      <c r="BI7002" s="672"/>
      <c r="BO7002" s="612"/>
      <c r="BY7002" s="669"/>
      <c r="CA7002" s="669"/>
    </row>
    <row r="7003" spans="3:79" s="610" customFormat="1">
      <c r="C7003" s="611"/>
      <c r="D7003" s="612"/>
      <c r="E7003" s="613"/>
      <c r="F7003" s="614"/>
      <c r="J7003" s="612"/>
      <c r="N7003" s="668"/>
      <c r="P7003" s="618"/>
      <c r="Q7003" s="618"/>
      <c r="R7003" s="618"/>
      <c r="S7003" s="618"/>
      <c r="T7003" s="618"/>
      <c r="U7003" s="618"/>
      <c r="V7003" s="618"/>
      <c r="W7003" s="618"/>
      <c r="X7003" s="618"/>
      <c r="Y7003" s="618"/>
      <c r="Z7003" s="618"/>
      <c r="AC7003" s="619"/>
      <c r="AD7003" s="620"/>
      <c r="AJ7003" s="668"/>
      <c r="AO7003" s="612"/>
      <c r="AP7003" s="612"/>
      <c r="AY7003" s="623"/>
      <c r="BD7003" s="611"/>
      <c r="BG7003" s="624"/>
      <c r="BH7003" s="625"/>
      <c r="BI7003" s="672"/>
      <c r="BO7003" s="612"/>
      <c r="BY7003" s="669"/>
      <c r="CA7003" s="669"/>
    </row>
    <row r="7004" spans="3:79" s="610" customFormat="1">
      <c r="C7004" s="611"/>
      <c r="D7004" s="612"/>
      <c r="E7004" s="613"/>
      <c r="F7004" s="614"/>
      <c r="J7004" s="612"/>
      <c r="N7004" s="668"/>
      <c r="P7004" s="618"/>
      <c r="Q7004" s="618"/>
      <c r="R7004" s="618"/>
      <c r="S7004" s="618"/>
      <c r="T7004" s="618"/>
      <c r="U7004" s="618"/>
      <c r="V7004" s="618"/>
      <c r="W7004" s="618"/>
      <c r="X7004" s="618"/>
      <c r="Y7004" s="618"/>
      <c r="Z7004" s="618"/>
      <c r="AC7004" s="619"/>
      <c r="AD7004" s="620"/>
      <c r="AJ7004" s="668"/>
      <c r="AO7004" s="612"/>
      <c r="AP7004" s="612"/>
      <c r="AY7004" s="623"/>
      <c r="BD7004" s="611"/>
      <c r="BG7004" s="624"/>
      <c r="BH7004" s="625"/>
      <c r="BI7004" s="672"/>
      <c r="BO7004" s="612"/>
      <c r="BY7004" s="669"/>
      <c r="CA7004" s="669"/>
    </row>
    <row r="7005" spans="3:79" s="610" customFormat="1">
      <c r="C7005" s="611"/>
      <c r="D7005" s="612"/>
      <c r="E7005" s="613"/>
      <c r="F7005" s="614"/>
      <c r="J7005" s="612"/>
      <c r="N7005" s="668"/>
      <c r="P7005" s="618"/>
      <c r="Q7005" s="618"/>
      <c r="R7005" s="618"/>
      <c r="S7005" s="618"/>
      <c r="T7005" s="618"/>
      <c r="U7005" s="618"/>
      <c r="V7005" s="618"/>
      <c r="W7005" s="618"/>
      <c r="X7005" s="618"/>
      <c r="Y7005" s="618"/>
      <c r="Z7005" s="618"/>
      <c r="AC7005" s="619"/>
      <c r="AD7005" s="620"/>
      <c r="AJ7005" s="668"/>
      <c r="AO7005" s="612"/>
      <c r="AP7005" s="612"/>
      <c r="AY7005" s="623"/>
      <c r="BD7005" s="611"/>
      <c r="BG7005" s="624"/>
      <c r="BH7005" s="625"/>
      <c r="BI7005" s="672"/>
      <c r="BO7005" s="612"/>
      <c r="BY7005" s="669"/>
      <c r="CA7005" s="669"/>
    </row>
    <row r="7006" spans="3:79" s="610" customFormat="1">
      <c r="C7006" s="611"/>
      <c r="D7006" s="612"/>
      <c r="E7006" s="613"/>
      <c r="F7006" s="614"/>
      <c r="J7006" s="612"/>
      <c r="N7006" s="668"/>
      <c r="P7006" s="618"/>
      <c r="Q7006" s="618"/>
      <c r="R7006" s="618"/>
      <c r="S7006" s="618"/>
      <c r="T7006" s="618"/>
      <c r="U7006" s="618"/>
      <c r="V7006" s="618"/>
      <c r="W7006" s="618"/>
      <c r="X7006" s="618"/>
      <c r="Y7006" s="618"/>
      <c r="Z7006" s="618"/>
      <c r="AC7006" s="619"/>
      <c r="AD7006" s="620"/>
      <c r="AJ7006" s="668"/>
      <c r="AO7006" s="612"/>
      <c r="AP7006" s="612"/>
      <c r="AY7006" s="623"/>
      <c r="BD7006" s="611"/>
      <c r="BG7006" s="624"/>
      <c r="BH7006" s="625"/>
      <c r="BI7006" s="672"/>
      <c r="BO7006" s="612"/>
      <c r="BY7006" s="669"/>
      <c r="CA7006" s="669"/>
    </row>
    <row r="7007" spans="3:79" s="610" customFormat="1">
      <c r="C7007" s="611"/>
      <c r="D7007" s="612"/>
      <c r="E7007" s="613"/>
      <c r="F7007" s="614"/>
      <c r="J7007" s="612"/>
      <c r="N7007" s="668"/>
      <c r="P7007" s="618"/>
      <c r="Q7007" s="618"/>
      <c r="R7007" s="618"/>
      <c r="S7007" s="618"/>
      <c r="T7007" s="618"/>
      <c r="U7007" s="618"/>
      <c r="V7007" s="618"/>
      <c r="W7007" s="618"/>
      <c r="X7007" s="618"/>
      <c r="Y7007" s="618"/>
      <c r="Z7007" s="618"/>
      <c r="AC7007" s="619"/>
      <c r="AD7007" s="620"/>
      <c r="AJ7007" s="668"/>
      <c r="AO7007" s="612"/>
      <c r="AP7007" s="612"/>
      <c r="AY7007" s="623"/>
      <c r="BD7007" s="611"/>
      <c r="BG7007" s="624"/>
      <c r="BH7007" s="625"/>
      <c r="BI7007" s="672"/>
      <c r="BO7007" s="612"/>
      <c r="BY7007" s="669"/>
      <c r="CA7007" s="669"/>
    </row>
    <row r="7008" spans="3:79" s="610" customFormat="1">
      <c r="C7008" s="611"/>
      <c r="D7008" s="612"/>
      <c r="E7008" s="613"/>
      <c r="F7008" s="614"/>
      <c r="J7008" s="612"/>
      <c r="N7008" s="668"/>
      <c r="P7008" s="618"/>
      <c r="Q7008" s="618"/>
      <c r="R7008" s="618"/>
      <c r="S7008" s="618"/>
      <c r="T7008" s="618"/>
      <c r="U7008" s="618"/>
      <c r="V7008" s="618"/>
      <c r="W7008" s="618"/>
      <c r="X7008" s="618"/>
      <c r="Y7008" s="618"/>
      <c r="Z7008" s="618"/>
      <c r="AC7008" s="619"/>
      <c r="AD7008" s="620"/>
      <c r="AJ7008" s="668"/>
      <c r="AO7008" s="612"/>
      <c r="AP7008" s="612"/>
      <c r="AY7008" s="623"/>
      <c r="BD7008" s="611"/>
      <c r="BG7008" s="624"/>
      <c r="BH7008" s="625"/>
      <c r="BI7008" s="672"/>
      <c r="BO7008" s="612"/>
      <c r="BY7008" s="669"/>
      <c r="CA7008" s="669"/>
    </row>
    <row r="7009" spans="3:79" s="610" customFormat="1">
      <c r="C7009" s="611"/>
      <c r="D7009" s="612"/>
      <c r="E7009" s="613"/>
      <c r="F7009" s="614"/>
      <c r="J7009" s="612"/>
      <c r="N7009" s="668"/>
      <c r="P7009" s="618"/>
      <c r="Q7009" s="618"/>
      <c r="R7009" s="618"/>
      <c r="S7009" s="618"/>
      <c r="T7009" s="618"/>
      <c r="U7009" s="618"/>
      <c r="V7009" s="618"/>
      <c r="W7009" s="618"/>
      <c r="X7009" s="618"/>
      <c r="Y7009" s="618"/>
      <c r="Z7009" s="618"/>
      <c r="AC7009" s="619"/>
      <c r="AD7009" s="620"/>
      <c r="AJ7009" s="668"/>
      <c r="AO7009" s="612"/>
      <c r="AP7009" s="612"/>
      <c r="AY7009" s="623"/>
      <c r="BD7009" s="611"/>
      <c r="BG7009" s="624"/>
      <c r="BH7009" s="625"/>
      <c r="BI7009" s="672"/>
      <c r="BO7009" s="612"/>
      <c r="BY7009" s="669"/>
      <c r="CA7009" s="669"/>
    </row>
    <row r="7010" spans="3:79" s="610" customFormat="1">
      <c r="C7010" s="611"/>
      <c r="D7010" s="612"/>
      <c r="E7010" s="613"/>
      <c r="F7010" s="614"/>
      <c r="J7010" s="612"/>
      <c r="N7010" s="668"/>
      <c r="P7010" s="618"/>
      <c r="Q7010" s="618"/>
      <c r="R7010" s="618"/>
      <c r="S7010" s="618"/>
      <c r="T7010" s="618"/>
      <c r="U7010" s="618"/>
      <c r="V7010" s="618"/>
      <c r="W7010" s="618"/>
      <c r="X7010" s="618"/>
      <c r="Y7010" s="618"/>
      <c r="Z7010" s="618"/>
      <c r="AC7010" s="619"/>
      <c r="AD7010" s="620"/>
      <c r="AJ7010" s="668"/>
      <c r="AO7010" s="612"/>
      <c r="AP7010" s="612"/>
      <c r="AY7010" s="623"/>
      <c r="BD7010" s="611"/>
      <c r="BG7010" s="624"/>
      <c r="BH7010" s="625"/>
      <c r="BI7010" s="672"/>
      <c r="BO7010" s="612"/>
      <c r="BY7010" s="669"/>
      <c r="CA7010" s="669"/>
    </row>
    <row r="7011" spans="3:79" s="610" customFormat="1">
      <c r="C7011" s="611"/>
      <c r="D7011" s="612"/>
      <c r="E7011" s="613"/>
      <c r="F7011" s="614"/>
      <c r="J7011" s="612"/>
      <c r="N7011" s="668"/>
      <c r="P7011" s="618"/>
      <c r="Q7011" s="618"/>
      <c r="R7011" s="618"/>
      <c r="S7011" s="618"/>
      <c r="T7011" s="618"/>
      <c r="U7011" s="618"/>
      <c r="V7011" s="618"/>
      <c r="W7011" s="618"/>
      <c r="X7011" s="618"/>
      <c r="Y7011" s="618"/>
      <c r="Z7011" s="618"/>
      <c r="AC7011" s="619"/>
      <c r="AD7011" s="620"/>
      <c r="AJ7011" s="668"/>
      <c r="AO7011" s="612"/>
      <c r="AP7011" s="612"/>
      <c r="AY7011" s="623"/>
      <c r="BD7011" s="611"/>
      <c r="BG7011" s="624"/>
      <c r="BH7011" s="625"/>
      <c r="BI7011" s="672"/>
      <c r="BO7011" s="612"/>
      <c r="BY7011" s="669"/>
      <c r="CA7011" s="669"/>
    </row>
    <row r="7012" spans="3:79" s="610" customFormat="1">
      <c r="C7012" s="611"/>
      <c r="D7012" s="612"/>
      <c r="E7012" s="613"/>
      <c r="F7012" s="614"/>
      <c r="J7012" s="612"/>
      <c r="N7012" s="668"/>
      <c r="P7012" s="618"/>
      <c r="Q7012" s="618"/>
      <c r="R7012" s="618"/>
      <c r="S7012" s="618"/>
      <c r="T7012" s="618"/>
      <c r="U7012" s="618"/>
      <c r="V7012" s="618"/>
      <c r="W7012" s="618"/>
      <c r="X7012" s="618"/>
      <c r="Y7012" s="618"/>
      <c r="Z7012" s="618"/>
      <c r="AC7012" s="619"/>
      <c r="AD7012" s="620"/>
      <c r="AJ7012" s="668"/>
      <c r="AO7012" s="612"/>
      <c r="AP7012" s="612"/>
      <c r="AY7012" s="623"/>
      <c r="BD7012" s="611"/>
      <c r="BG7012" s="624"/>
      <c r="BH7012" s="625"/>
      <c r="BI7012" s="672"/>
      <c r="BO7012" s="612"/>
      <c r="BY7012" s="669"/>
      <c r="CA7012" s="669"/>
    </row>
    <row r="7013" spans="3:79" s="610" customFormat="1">
      <c r="C7013" s="611"/>
      <c r="D7013" s="612"/>
      <c r="E7013" s="613"/>
      <c r="F7013" s="614"/>
      <c r="J7013" s="612"/>
      <c r="N7013" s="668"/>
      <c r="P7013" s="618"/>
      <c r="Q7013" s="618"/>
      <c r="R7013" s="618"/>
      <c r="S7013" s="618"/>
      <c r="T7013" s="618"/>
      <c r="U7013" s="618"/>
      <c r="V7013" s="618"/>
      <c r="W7013" s="618"/>
      <c r="X7013" s="618"/>
      <c r="Y7013" s="618"/>
      <c r="Z7013" s="618"/>
      <c r="AC7013" s="619"/>
      <c r="AD7013" s="620"/>
      <c r="AJ7013" s="668"/>
      <c r="AO7013" s="612"/>
      <c r="AP7013" s="612"/>
      <c r="AY7013" s="623"/>
      <c r="BD7013" s="611"/>
      <c r="BG7013" s="624"/>
      <c r="BH7013" s="625"/>
      <c r="BI7013" s="672"/>
      <c r="BO7013" s="612"/>
      <c r="BY7013" s="669"/>
      <c r="CA7013" s="669"/>
    </row>
    <row r="7014" spans="3:79" s="610" customFormat="1">
      <c r="C7014" s="611"/>
      <c r="D7014" s="612"/>
      <c r="E7014" s="613"/>
      <c r="F7014" s="614"/>
      <c r="J7014" s="612"/>
      <c r="N7014" s="668"/>
      <c r="P7014" s="618"/>
      <c r="Q7014" s="618"/>
      <c r="R7014" s="618"/>
      <c r="S7014" s="618"/>
      <c r="T7014" s="618"/>
      <c r="U7014" s="618"/>
      <c r="V7014" s="618"/>
      <c r="W7014" s="618"/>
      <c r="X7014" s="618"/>
      <c r="Y7014" s="618"/>
      <c r="Z7014" s="618"/>
      <c r="AC7014" s="619"/>
      <c r="AD7014" s="620"/>
      <c r="AJ7014" s="668"/>
      <c r="AO7014" s="612"/>
      <c r="AP7014" s="612"/>
      <c r="AY7014" s="623"/>
      <c r="BD7014" s="611"/>
      <c r="BG7014" s="624"/>
      <c r="BH7014" s="625"/>
      <c r="BI7014" s="672"/>
      <c r="BO7014" s="612"/>
      <c r="BY7014" s="669"/>
      <c r="CA7014" s="669"/>
    </row>
    <row r="7015" spans="3:79" s="610" customFormat="1">
      <c r="C7015" s="611"/>
      <c r="D7015" s="612"/>
      <c r="E7015" s="613"/>
      <c r="F7015" s="614"/>
      <c r="J7015" s="612"/>
      <c r="N7015" s="668"/>
      <c r="P7015" s="618"/>
      <c r="Q7015" s="618"/>
      <c r="R7015" s="618"/>
      <c r="S7015" s="618"/>
      <c r="T7015" s="618"/>
      <c r="U7015" s="618"/>
      <c r="V7015" s="618"/>
      <c r="W7015" s="618"/>
      <c r="X7015" s="618"/>
      <c r="Y7015" s="618"/>
      <c r="Z7015" s="618"/>
      <c r="AC7015" s="619"/>
      <c r="AD7015" s="620"/>
      <c r="AJ7015" s="668"/>
      <c r="AO7015" s="612"/>
      <c r="AP7015" s="612"/>
      <c r="AY7015" s="623"/>
      <c r="BD7015" s="611"/>
      <c r="BG7015" s="624"/>
      <c r="BH7015" s="625"/>
      <c r="BI7015" s="672"/>
      <c r="BO7015" s="612"/>
      <c r="BY7015" s="669"/>
      <c r="CA7015" s="669"/>
    </row>
    <row r="7016" spans="3:79" s="610" customFormat="1">
      <c r="C7016" s="611"/>
      <c r="D7016" s="612"/>
      <c r="E7016" s="613"/>
      <c r="F7016" s="614"/>
      <c r="J7016" s="612"/>
      <c r="N7016" s="668"/>
      <c r="P7016" s="618"/>
      <c r="Q7016" s="618"/>
      <c r="R7016" s="618"/>
      <c r="S7016" s="618"/>
      <c r="T7016" s="618"/>
      <c r="U7016" s="618"/>
      <c r="V7016" s="618"/>
      <c r="W7016" s="618"/>
      <c r="X7016" s="618"/>
      <c r="Y7016" s="618"/>
      <c r="Z7016" s="618"/>
      <c r="AC7016" s="619"/>
      <c r="AD7016" s="620"/>
      <c r="AJ7016" s="668"/>
      <c r="AO7016" s="612"/>
      <c r="AP7016" s="612"/>
      <c r="AY7016" s="623"/>
      <c r="BD7016" s="611"/>
      <c r="BG7016" s="624"/>
      <c r="BH7016" s="625"/>
      <c r="BI7016" s="672"/>
      <c r="BO7016" s="612"/>
      <c r="BY7016" s="669"/>
      <c r="CA7016" s="669"/>
    </row>
    <row r="7017" spans="3:79" s="610" customFormat="1">
      <c r="C7017" s="611"/>
      <c r="D7017" s="612"/>
      <c r="E7017" s="613"/>
      <c r="F7017" s="614"/>
      <c r="J7017" s="612"/>
      <c r="N7017" s="668"/>
      <c r="P7017" s="618"/>
      <c r="Q7017" s="618"/>
      <c r="R7017" s="618"/>
      <c r="S7017" s="618"/>
      <c r="T7017" s="618"/>
      <c r="U7017" s="618"/>
      <c r="V7017" s="618"/>
      <c r="W7017" s="618"/>
      <c r="X7017" s="618"/>
      <c r="Y7017" s="618"/>
      <c r="Z7017" s="618"/>
      <c r="AC7017" s="619"/>
      <c r="AD7017" s="620"/>
      <c r="AJ7017" s="668"/>
      <c r="AO7017" s="612"/>
      <c r="AP7017" s="612"/>
      <c r="AY7017" s="623"/>
      <c r="BD7017" s="611"/>
      <c r="BG7017" s="624"/>
      <c r="BH7017" s="625"/>
      <c r="BI7017" s="672"/>
      <c r="BO7017" s="612"/>
      <c r="BY7017" s="669"/>
      <c r="CA7017" s="669"/>
    </row>
    <row r="7018" spans="3:79" s="610" customFormat="1">
      <c r="C7018" s="611"/>
      <c r="D7018" s="612"/>
      <c r="E7018" s="613"/>
      <c r="F7018" s="614"/>
      <c r="J7018" s="612"/>
      <c r="N7018" s="668"/>
      <c r="P7018" s="618"/>
      <c r="Q7018" s="618"/>
      <c r="R7018" s="618"/>
      <c r="S7018" s="618"/>
      <c r="T7018" s="618"/>
      <c r="U7018" s="618"/>
      <c r="V7018" s="618"/>
      <c r="W7018" s="618"/>
      <c r="X7018" s="618"/>
      <c r="Y7018" s="618"/>
      <c r="Z7018" s="618"/>
      <c r="AC7018" s="619"/>
      <c r="AD7018" s="620"/>
      <c r="AJ7018" s="668"/>
      <c r="AO7018" s="612"/>
      <c r="AP7018" s="612"/>
      <c r="AY7018" s="623"/>
      <c r="BD7018" s="611"/>
      <c r="BG7018" s="624"/>
      <c r="BH7018" s="625"/>
      <c r="BI7018" s="672"/>
      <c r="BO7018" s="612"/>
      <c r="BY7018" s="669"/>
      <c r="CA7018" s="669"/>
    </row>
    <row r="7019" spans="3:79" s="610" customFormat="1">
      <c r="C7019" s="611"/>
      <c r="D7019" s="612"/>
      <c r="E7019" s="613"/>
      <c r="F7019" s="614"/>
      <c r="J7019" s="612"/>
      <c r="N7019" s="668"/>
      <c r="P7019" s="618"/>
      <c r="Q7019" s="618"/>
      <c r="R7019" s="618"/>
      <c r="S7019" s="618"/>
      <c r="T7019" s="618"/>
      <c r="U7019" s="618"/>
      <c r="V7019" s="618"/>
      <c r="W7019" s="618"/>
      <c r="X7019" s="618"/>
      <c r="Y7019" s="618"/>
      <c r="Z7019" s="618"/>
      <c r="AC7019" s="619"/>
      <c r="AD7019" s="620"/>
      <c r="AJ7019" s="668"/>
      <c r="AO7019" s="612"/>
      <c r="AP7019" s="612"/>
      <c r="AY7019" s="623"/>
      <c r="BD7019" s="611"/>
      <c r="BG7019" s="624"/>
      <c r="BH7019" s="625"/>
      <c r="BI7019" s="672"/>
      <c r="BO7019" s="612"/>
      <c r="BY7019" s="669"/>
      <c r="CA7019" s="669"/>
    </row>
    <row r="7020" spans="3:79" s="610" customFormat="1">
      <c r="C7020" s="611"/>
      <c r="D7020" s="612"/>
      <c r="E7020" s="613"/>
      <c r="F7020" s="614"/>
      <c r="J7020" s="612"/>
      <c r="N7020" s="668"/>
      <c r="P7020" s="618"/>
      <c r="Q7020" s="618"/>
      <c r="R7020" s="618"/>
      <c r="S7020" s="618"/>
      <c r="T7020" s="618"/>
      <c r="U7020" s="618"/>
      <c r="V7020" s="618"/>
      <c r="W7020" s="618"/>
      <c r="X7020" s="618"/>
      <c r="Y7020" s="618"/>
      <c r="Z7020" s="618"/>
      <c r="AC7020" s="619"/>
      <c r="AD7020" s="620"/>
      <c r="AJ7020" s="668"/>
      <c r="AO7020" s="612"/>
      <c r="AP7020" s="612"/>
      <c r="AY7020" s="623"/>
      <c r="BD7020" s="611"/>
      <c r="BG7020" s="624"/>
      <c r="BH7020" s="625"/>
      <c r="BI7020" s="672"/>
      <c r="BO7020" s="612"/>
      <c r="BY7020" s="669"/>
      <c r="CA7020" s="669"/>
    </row>
    <row r="7021" spans="3:79" s="610" customFormat="1">
      <c r="C7021" s="611"/>
      <c r="D7021" s="612"/>
      <c r="E7021" s="613"/>
      <c r="F7021" s="614"/>
      <c r="J7021" s="612"/>
      <c r="N7021" s="668"/>
      <c r="P7021" s="618"/>
      <c r="Q7021" s="618"/>
      <c r="R7021" s="618"/>
      <c r="S7021" s="618"/>
      <c r="T7021" s="618"/>
      <c r="U7021" s="618"/>
      <c r="V7021" s="618"/>
      <c r="W7021" s="618"/>
      <c r="X7021" s="618"/>
      <c r="Y7021" s="618"/>
      <c r="Z7021" s="618"/>
      <c r="AC7021" s="619"/>
      <c r="AD7021" s="620"/>
      <c r="AJ7021" s="668"/>
      <c r="AO7021" s="612"/>
      <c r="AP7021" s="612"/>
      <c r="AY7021" s="623"/>
      <c r="BD7021" s="611"/>
      <c r="BG7021" s="624"/>
      <c r="BH7021" s="625"/>
      <c r="BI7021" s="672"/>
      <c r="BO7021" s="612"/>
      <c r="BY7021" s="669"/>
      <c r="CA7021" s="669"/>
    </row>
    <row r="7022" spans="3:79" s="610" customFormat="1">
      <c r="C7022" s="611"/>
      <c r="D7022" s="612"/>
      <c r="E7022" s="613"/>
      <c r="F7022" s="614"/>
      <c r="J7022" s="612"/>
      <c r="N7022" s="668"/>
      <c r="P7022" s="618"/>
      <c r="Q7022" s="618"/>
      <c r="R7022" s="618"/>
      <c r="S7022" s="618"/>
      <c r="T7022" s="618"/>
      <c r="U7022" s="618"/>
      <c r="V7022" s="618"/>
      <c r="W7022" s="618"/>
      <c r="X7022" s="618"/>
      <c r="Y7022" s="618"/>
      <c r="Z7022" s="618"/>
      <c r="AC7022" s="619"/>
      <c r="AD7022" s="620"/>
      <c r="AJ7022" s="668"/>
      <c r="AO7022" s="612"/>
      <c r="AP7022" s="612"/>
      <c r="AY7022" s="623"/>
      <c r="BD7022" s="611"/>
      <c r="BG7022" s="624"/>
      <c r="BH7022" s="625"/>
      <c r="BI7022" s="672"/>
      <c r="BO7022" s="612"/>
      <c r="BY7022" s="669"/>
      <c r="CA7022" s="669"/>
    </row>
    <row r="7023" spans="3:79" s="610" customFormat="1">
      <c r="C7023" s="611"/>
      <c r="D7023" s="612"/>
      <c r="E7023" s="613"/>
      <c r="F7023" s="614"/>
      <c r="J7023" s="612"/>
      <c r="N7023" s="668"/>
      <c r="P7023" s="618"/>
      <c r="Q7023" s="618"/>
      <c r="R7023" s="618"/>
      <c r="S7023" s="618"/>
      <c r="T7023" s="618"/>
      <c r="U7023" s="618"/>
      <c r="V7023" s="618"/>
      <c r="W7023" s="618"/>
      <c r="X7023" s="618"/>
      <c r="Y7023" s="618"/>
      <c r="Z7023" s="618"/>
      <c r="AC7023" s="619"/>
      <c r="AD7023" s="620"/>
      <c r="AJ7023" s="668"/>
      <c r="AO7023" s="612"/>
      <c r="AP7023" s="612"/>
      <c r="AY7023" s="623"/>
      <c r="BD7023" s="611"/>
      <c r="BG7023" s="624"/>
      <c r="BH7023" s="625"/>
      <c r="BI7023" s="672"/>
      <c r="BO7023" s="612"/>
      <c r="BY7023" s="669"/>
      <c r="CA7023" s="669"/>
    </row>
    <row r="7024" spans="3:79" s="610" customFormat="1">
      <c r="C7024" s="611"/>
      <c r="D7024" s="612"/>
      <c r="E7024" s="613"/>
      <c r="F7024" s="614"/>
      <c r="J7024" s="612"/>
      <c r="N7024" s="668"/>
      <c r="P7024" s="618"/>
      <c r="Q7024" s="618"/>
      <c r="R7024" s="618"/>
      <c r="S7024" s="618"/>
      <c r="T7024" s="618"/>
      <c r="U7024" s="618"/>
      <c r="V7024" s="618"/>
      <c r="W7024" s="618"/>
      <c r="X7024" s="618"/>
      <c r="Y7024" s="618"/>
      <c r="Z7024" s="618"/>
      <c r="AC7024" s="619"/>
      <c r="AD7024" s="620"/>
      <c r="AJ7024" s="668"/>
      <c r="AO7024" s="612"/>
      <c r="AP7024" s="612"/>
      <c r="AY7024" s="623"/>
      <c r="BD7024" s="611"/>
      <c r="BG7024" s="624"/>
      <c r="BH7024" s="625"/>
      <c r="BI7024" s="672"/>
      <c r="BO7024" s="612"/>
      <c r="BY7024" s="669"/>
      <c r="CA7024" s="669"/>
    </row>
    <row r="7025" spans="3:79" s="610" customFormat="1">
      <c r="C7025" s="611"/>
      <c r="D7025" s="612"/>
      <c r="E7025" s="613"/>
      <c r="F7025" s="614"/>
      <c r="J7025" s="612"/>
      <c r="N7025" s="668"/>
      <c r="P7025" s="618"/>
      <c r="Q7025" s="618"/>
      <c r="R7025" s="618"/>
      <c r="S7025" s="618"/>
      <c r="T7025" s="618"/>
      <c r="U7025" s="618"/>
      <c r="V7025" s="618"/>
      <c r="W7025" s="618"/>
      <c r="X7025" s="618"/>
      <c r="Y7025" s="618"/>
      <c r="Z7025" s="618"/>
      <c r="AC7025" s="619"/>
      <c r="AD7025" s="620"/>
      <c r="AJ7025" s="668"/>
      <c r="AO7025" s="612"/>
      <c r="AP7025" s="612"/>
      <c r="AY7025" s="623"/>
      <c r="BD7025" s="611"/>
      <c r="BG7025" s="624"/>
      <c r="BH7025" s="625"/>
      <c r="BI7025" s="672"/>
      <c r="BO7025" s="612"/>
      <c r="BY7025" s="669"/>
      <c r="CA7025" s="669"/>
    </row>
    <row r="7026" spans="3:79" s="610" customFormat="1">
      <c r="C7026" s="611"/>
      <c r="D7026" s="612"/>
      <c r="E7026" s="613"/>
      <c r="F7026" s="614"/>
      <c r="J7026" s="612"/>
      <c r="N7026" s="668"/>
      <c r="P7026" s="618"/>
      <c r="Q7026" s="618"/>
      <c r="R7026" s="618"/>
      <c r="S7026" s="618"/>
      <c r="T7026" s="618"/>
      <c r="U7026" s="618"/>
      <c r="V7026" s="618"/>
      <c r="W7026" s="618"/>
      <c r="X7026" s="618"/>
      <c r="Y7026" s="618"/>
      <c r="Z7026" s="618"/>
      <c r="AC7026" s="619"/>
      <c r="AD7026" s="620"/>
      <c r="AJ7026" s="668"/>
      <c r="AO7026" s="612"/>
      <c r="AP7026" s="612"/>
      <c r="AY7026" s="623"/>
      <c r="BD7026" s="611"/>
      <c r="BG7026" s="624"/>
      <c r="BH7026" s="625"/>
      <c r="BI7026" s="672"/>
      <c r="BO7026" s="612"/>
      <c r="BY7026" s="669"/>
      <c r="CA7026" s="669"/>
    </row>
    <row r="7027" spans="3:79" s="610" customFormat="1">
      <c r="C7027" s="611"/>
      <c r="D7027" s="612"/>
      <c r="E7027" s="613"/>
      <c r="F7027" s="614"/>
      <c r="J7027" s="612"/>
      <c r="N7027" s="668"/>
      <c r="P7027" s="618"/>
      <c r="Q7027" s="618"/>
      <c r="R7027" s="618"/>
      <c r="S7027" s="618"/>
      <c r="T7027" s="618"/>
      <c r="U7027" s="618"/>
      <c r="V7027" s="618"/>
      <c r="W7027" s="618"/>
      <c r="X7027" s="618"/>
      <c r="Y7027" s="618"/>
      <c r="Z7027" s="618"/>
      <c r="AC7027" s="619"/>
      <c r="AD7027" s="620"/>
      <c r="AJ7027" s="668"/>
      <c r="AO7027" s="612"/>
      <c r="AP7027" s="612"/>
      <c r="AY7027" s="623"/>
      <c r="BD7027" s="611"/>
      <c r="BG7027" s="624"/>
      <c r="BH7027" s="625"/>
      <c r="BI7027" s="672"/>
      <c r="BO7027" s="612"/>
      <c r="BY7027" s="669"/>
      <c r="CA7027" s="669"/>
    </row>
    <row r="7028" spans="3:79" s="610" customFormat="1">
      <c r="C7028" s="611"/>
      <c r="D7028" s="612"/>
      <c r="E7028" s="613"/>
      <c r="F7028" s="614"/>
      <c r="J7028" s="612"/>
      <c r="N7028" s="668"/>
      <c r="P7028" s="618"/>
      <c r="Q7028" s="618"/>
      <c r="R7028" s="618"/>
      <c r="S7028" s="618"/>
      <c r="T7028" s="618"/>
      <c r="U7028" s="618"/>
      <c r="V7028" s="618"/>
      <c r="W7028" s="618"/>
      <c r="X7028" s="618"/>
      <c r="Y7028" s="618"/>
      <c r="Z7028" s="618"/>
      <c r="AC7028" s="619"/>
      <c r="AD7028" s="620"/>
      <c r="AJ7028" s="668"/>
      <c r="AO7028" s="612"/>
      <c r="AP7028" s="612"/>
      <c r="AY7028" s="623"/>
      <c r="BD7028" s="611"/>
      <c r="BG7028" s="624"/>
      <c r="BH7028" s="625"/>
      <c r="BI7028" s="672"/>
      <c r="BO7028" s="612"/>
      <c r="BY7028" s="669"/>
      <c r="CA7028" s="669"/>
    </row>
    <row r="7029" spans="3:79" s="610" customFormat="1">
      <c r="C7029" s="611"/>
      <c r="D7029" s="612"/>
      <c r="E7029" s="613"/>
      <c r="F7029" s="614"/>
      <c r="J7029" s="612"/>
      <c r="N7029" s="668"/>
      <c r="P7029" s="618"/>
      <c r="Q7029" s="618"/>
      <c r="R7029" s="618"/>
      <c r="S7029" s="618"/>
      <c r="T7029" s="618"/>
      <c r="U7029" s="618"/>
      <c r="V7029" s="618"/>
      <c r="W7029" s="618"/>
      <c r="X7029" s="618"/>
      <c r="Y7029" s="618"/>
      <c r="Z7029" s="618"/>
      <c r="AC7029" s="619"/>
      <c r="AD7029" s="620"/>
      <c r="AJ7029" s="668"/>
      <c r="AO7029" s="612"/>
      <c r="AP7029" s="612"/>
      <c r="AY7029" s="623"/>
      <c r="BD7029" s="611"/>
      <c r="BG7029" s="624"/>
      <c r="BH7029" s="625"/>
      <c r="BI7029" s="672"/>
      <c r="BO7029" s="612"/>
      <c r="BY7029" s="669"/>
      <c r="CA7029" s="669"/>
    </row>
    <row r="7030" spans="3:79" s="610" customFormat="1">
      <c r="C7030" s="611"/>
      <c r="D7030" s="612"/>
      <c r="E7030" s="613"/>
      <c r="F7030" s="614"/>
      <c r="J7030" s="612"/>
      <c r="N7030" s="668"/>
      <c r="P7030" s="618"/>
      <c r="Q7030" s="618"/>
      <c r="R7030" s="618"/>
      <c r="S7030" s="618"/>
      <c r="T7030" s="618"/>
      <c r="U7030" s="618"/>
      <c r="V7030" s="618"/>
      <c r="W7030" s="618"/>
      <c r="X7030" s="618"/>
      <c r="Y7030" s="618"/>
      <c r="Z7030" s="618"/>
      <c r="AC7030" s="619"/>
      <c r="AD7030" s="620"/>
      <c r="AJ7030" s="668"/>
      <c r="AO7030" s="612"/>
      <c r="AP7030" s="612"/>
      <c r="AY7030" s="623"/>
      <c r="BD7030" s="611"/>
      <c r="BG7030" s="624"/>
      <c r="BH7030" s="625"/>
      <c r="BI7030" s="672"/>
      <c r="BO7030" s="612"/>
      <c r="BY7030" s="669"/>
      <c r="CA7030" s="669"/>
    </row>
    <row r="7031" spans="3:79" s="610" customFormat="1">
      <c r="C7031" s="611"/>
      <c r="D7031" s="612"/>
      <c r="E7031" s="613"/>
      <c r="F7031" s="614"/>
      <c r="J7031" s="612"/>
      <c r="N7031" s="668"/>
      <c r="P7031" s="618"/>
      <c r="Q7031" s="618"/>
      <c r="R7031" s="618"/>
      <c r="S7031" s="618"/>
      <c r="T7031" s="618"/>
      <c r="U7031" s="618"/>
      <c r="V7031" s="618"/>
      <c r="W7031" s="618"/>
      <c r="X7031" s="618"/>
      <c r="Y7031" s="618"/>
      <c r="Z7031" s="618"/>
      <c r="AC7031" s="619"/>
      <c r="AD7031" s="620"/>
      <c r="AJ7031" s="668"/>
      <c r="AO7031" s="612"/>
      <c r="AP7031" s="612"/>
      <c r="AY7031" s="623"/>
      <c r="BD7031" s="611"/>
      <c r="BG7031" s="624"/>
      <c r="BH7031" s="625"/>
      <c r="BI7031" s="672"/>
      <c r="BO7031" s="612"/>
      <c r="BY7031" s="669"/>
      <c r="CA7031" s="669"/>
    </row>
    <row r="7032" spans="3:79" s="610" customFormat="1">
      <c r="C7032" s="611"/>
      <c r="D7032" s="612"/>
      <c r="E7032" s="613"/>
      <c r="F7032" s="614"/>
      <c r="J7032" s="612"/>
      <c r="N7032" s="668"/>
      <c r="P7032" s="618"/>
      <c r="Q7032" s="618"/>
      <c r="R7032" s="618"/>
      <c r="S7032" s="618"/>
      <c r="T7032" s="618"/>
      <c r="U7032" s="618"/>
      <c r="V7032" s="618"/>
      <c r="W7032" s="618"/>
      <c r="X7032" s="618"/>
      <c r="Y7032" s="618"/>
      <c r="Z7032" s="618"/>
      <c r="AC7032" s="619"/>
      <c r="AD7032" s="620"/>
      <c r="AJ7032" s="668"/>
      <c r="AO7032" s="612"/>
      <c r="AP7032" s="612"/>
      <c r="AY7032" s="623"/>
      <c r="BD7032" s="611"/>
      <c r="BG7032" s="624"/>
      <c r="BH7032" s="625"/>
      <c r="BI7032" s="672"/>
      <c r="BO7032" s="612"/>
      <c r="BY7032" s="669"/>
      <c r="CA7032" s="669"/>
    </row>
    <row r="7033" spans="3:79" s="610" customFormat="1">
      <c r="C7033" s="611"/>
      <c r="D7033" s="612"/>
      <c r="E7033" s="613"/>
      <c r="F7033" s="614"/>
      <c r="J7033" s="612"/>
      <c r="N7033" s="668"/>
      <c r="P7033" s="618"/>
      <c r="Q7033" s="618"/>
      <c r="R7033" s="618"/>
      <c r="S7033" s="618"/>
      <c r="T7033" s="618"/>
      <c r="U7033" s="618"/>
      <c r="V7033" s="618"/>
      <c r="W7033" s="618"/>
      <c r="X7033" s="618"/>
      <c r="Y7033" s="618"/>
      <c r="Z7033" s="618"/>
      <c r="AC7033" s="619"/>
      <c r="AD7033" s="620"/>
      <c r="AJ7033" s="668"/>
      <c r="AO7033" s="612"/>
      <c r="AP7033" s="612"/>
      <c r="AY7033" s="623"/>
      <c r="BD7033" s="611"/>
      <c r="BG7033" s="624"/>
      <c r="BH7033" s="625"/>
      <c r="BI7033" s="672"/>
      <c r="BO7033" s="612"/>
      <c r="BY7033" s="669"/>
      <c r="CA7033" s="669"/>
    </row>
    <row r="7034" spans="3:79" s="610" customFormat="1">
      <c r="C7034" s="611"/>
      <c r="D7034" s="612"/>
      <c r="E7034" s="613"/>
      <c r="F7034" s="614"/>
      <c r="J7034" s="612"/>
      <c r="N7034" s="668"/>
      <c r="P7034" s="618"/>
      <c r="Q7034" s="618"/>
      <c r="R7034" s="618"/>
      <c r="S7034" s="618"/>
      <c r="T7034" s="618"/>
      <c r="U7034" s="618"/>
      <c r="V7034" s="618"/>
      <c r="W7034" s="618"/>
      <c r="X7034" s="618"/>
      <c r="Y7034" s="618"/>
      <c r="Z7034" s="618"/>
      <c r="AC7034" s="619"/>
      <c r="AD7034" s="620"/>
      <c r="AJ7034" s="668"/>
      <c r="AO7034" s="612"/>
      <c r="AP7034" s="612"/>
      <c r="AY7034" s="623"/>
      <c r="BD7034" s="611"/>
      <c r="BG7034" s="624"/>
      <c r="BH7034" s="625"/>
      <c r="BI7034" s="672"/>
      <c r="BO7034" s="612"/>
      <c r="BY7034" s="669"/>
      <c r="CA7034" s="669"/>
    </row>
    <row r="7035" spans="3:79" s="610" customFormat="1">
      <c r="C7035" s="611"/>
      <c r="D7035" s="612"/>
      <c r="E7035" s="613"/>
      <c r="F7035" s="614"/>
      <c r="J7035" s="612"/>
      <c r="N7035" s="668"/>
      <c r="P7035" s="618"/>
      <c r="Q7035" s="618"/>
      <c r="R7035" s="618"/>
      <c r="S7035" s="618"/>
      <c r="T7035" s="618"/>
      <c r="U7035" s="618"/>
      <c r="V7035" s="618"/>
      <c r="W7035" s="618"/>
      <c r="X7035" s="618"/>
      <c r="Y7035" s="618"/>
      <c r="Z7035" s="618"/>
      <c r="AC7035" s="619"/>
      <c r="AD7035" s="620"/>
      <c r="AJ7035" s="668"/>
      <c r="AO7035" s="612"/>
      <c r="AP7035" s="612"/>
      <c r="AY7035" s="623"/>
      <c r="BD7035" s="611"/>
      <c r="BG7035" s="624"/>
      <c r="BH7035" s="625"/>
      <c r="BI7035" s="672"/>
      <c r="BO7035" s="612"/>
      <c r="BY7035" s="669"/>
      <c r="CA7035" s="669"/>
    </row>
    <row r="7036" spans="3:79" s="610" customFormat="1">
      <c r="C7036" s="611"/>
      <c r="D7036" s="612"/>
      <c r="E7036" s="613"/>
      <c r="F7036" s="614"/>
      <c r="J7036" s="612"/>
      <c r="N7036" s="668"/>
      <c r="P7036" s="618"/>
      <c r="Q7036" s="618"/>
      <c r="R7036" s="618"/>
      <c r="S7036" s="618"/>
      <c r="T7036" s="618"/>
      <c r="U7036" s="618"/>
      <c r="V7036" s="618"/>
      <c r="W7036" s="618"/>
      <c r="X7036" s="618"/>
      <c r="Y7036" s="618"/>
      <c r="Z7036" s="618"/>
      <c r="AC7036" s="619"/>
      <c r="AD7036" s="620"/>
      <c r="AJ7036" s="668"/>
      <c r="AO7036" s="612"/>
      <c r="AP7036" s="612"/>
      <c r="AY7036" s="623"/>
      <c r="BD7036" s="611"/>
      <c r="BG7036" s="624"/>
      <c r="BH7036" s="625"/>
      <c r="BI7036" s="672"/>
      <c r="BO7036" s="612"/>
      <c r="BY7036" s="669"/>
      <c r="CA7036" s="669"/>
    </row>
    <row r="7037" spans="3:79" s="610" customFormat="1">
      <c r="C7037" s="611"/>
      <c r="D7037" s="612"/>
      <c r="E7037" s="613"/>
      <c r="F7037" s="614"/>
      <c r="J7037" s="612"/>
      <c r="N7037" s="668"/>
      <c r="P7037" s="618"/>
      <c r="Q7037" s="618"/>
      <c r="R7037" s="618"/>
      <c r="S7037" s="618"/>
      <c r="T7037" s="618"/>
      <c r="U7037" s="618"/>
      <c r="V7037" s="618"/>
      <c r="W7037" s="618"/>
      <c r="X7037" s="618"/>
      <c r="Y7037" s="618"/>
      <c r="Z7037" s="618"/>
      <c r="AC7037" s="619"/>
      <c r="AD7037" s="620"/>
      <c r="AJ7037" s="668"/>
      <c r="AO7037" s="612"/>
      <c r="AP7037" s="612"/>
      <c r="AY7037" s="623"/>
      <c r="BD7037" s="611"/>
      <c r="BG7037" s="624"/>
      <c r="BH7037" s="625"/>
      <c r="BI7037" s="672"/>
      <c r="BO7037" s="612"/>
      <c r="BY7037" s="669"/>
      <c r="CA7037" s="669"/>
    </row>
    <row r="7038" spans="3:79" s="610" customFormat="1">
      <c r="C7038" s="611"/>
      <c r="D7038" s="612"/>
      <c r="E7038" s="613"/>
      <c r="F7038" s="614"/>
      <c r="J7038" s="612"/>
      <c r="N7038" s="668"/>
      <c r="P7038" s="618"/>
      <c r="Q7038" s="618"/>
      <c r="R7038" s="618"/>
      <c r="S7038" s="618"/>
      <c r="T7038" s="618"/>
      <c r="U7038" s="618"/>
      <c r="V7038" s="618"/>
      <c r="W7038" s="618"/>
      <c r="X7038" s="618"/>
      <c r="Y7038" s="618"/>
      <c r="Z7038" s="618"/>
      <c r="AC7038" s="619"/>
      <c r="AD7038" s="620"/>
      <c r="AJ7038" s="668"/>
      <c r="AO7038" s="612"/>
      <c r="AP7038" s="612"/>
      <c r="AY7038" s="623"/>
      <c r="BD7038" s="611"/>
      <c r="BG7038" s="624"/>
      <c r="BH7038" s="625"/>
      <c r="BI7038" s="672"/>
      <c r="BO7038" s="612"/>
      <c r="BY7038" s="669"/>
      <c r="CA7038" s="669"/>
    </row>
    <row r="7039" spans="3:79" s="610" customFormat="1">
      <c r="C7039" s="611"/>
      <c r="D7039" s="612"/>
      <c r="E7039" s="613"/>
      <c r="F7039" s="614"/>
      <c r="J7039" s="612"/>
      <c r="N7039" s="668"/>
      <c r="P7039" s="618"/>
      <c r="Q7039" s="618"/>
      <c r="R7039" s="618"/>
      <c r="S7039" s="618"/>
      <c r="T7039" s="618"/>
      <c r="U7039" s="618"/>
      <c r="V7039" s="618"/>
      <c r="W7039" s="618"/>
      <c r="X7039" s="618"/>
      <c r="Y7039" s="618"/>
      <c r="Z7039" s="618"/>
      <c r="AC7039" s="619"/>
      <c r="AD7039" s="620"/>
      <c r="AJ7039" s="668"/>
      <c r="AO7039" s="612"/>
      <c r="AP7039" s="612"/>
      <c r="AY7039" s="623"/>
      <c r="BD7039" s="611"/>
      <c r="BG7039" s="624"/>
      <c r="BH7039" s="625"/>
      <c r="BI7039" s="672"/>
      <c r="BO7039" s="612"/>
      <c r="BY7039" s="669"/>
      <c r="CA7039" s="669"/>
    </row>
    <row r="7040" spans="3:79" s="610" customFormat="1">
      <c r="C7040" s="611"/>
      <c r="D7040" s="612"/>
      <c r="E7040" s="613"/>
      <c r="F7040" s="614"/>
      <c r="J7040" s="612"/>
      <c r="N7040" s="668"/>
      <c r="P7040" s="618"/>
      <c r="Q7040" s="618"/>
      <c r="R7040" s="618"/>
      <c r="S7040" s="618"/>
      <c r="T7040" s="618"/>
      <c r="U7040" s="618"/>
      <c r="V7040" s="618"/>
      <c r="W7040" s="618"/>
      <c r="X7040" s="618"/>
      <c r="Y7040" s="618"/>
      <c r="Z7040" s="618"/>
      <c r="AC7040" s="619"/>
      <c r="AD7040" s="620"/>
      <c r="AJ7040" s="668"/>
      <c r="AO7040" s="612"/>
      <c r="AP7040" s="612"/>
      <c r="AY7040" s="623"/>
      <c r="BD7040" s="611"/>
      <c r="BG7040" s="624"/>
      <c r="BH7040" s="625"/>
      <c r="BI7040" s="672"/>
      <c r="BO7040" s="612"/>
      <c r="BY7040" s="669"/>
      <c r="CA7040" s="669"/>
    </row>
    <row r="7041" spans="3:79" s="610" customFormat="1">
      <c r="C7041" s="611"/>
      <c r="D7041" s="612"/>
      <c r="E7041" s="613"/>
      <c r="F7041" s="614"/>
      <c r="J7041" s="612"/>
      <c r="N7041" s="668"/>
      <c r="P7041" s="618"/>
      <c r="Q7041" s="618"/>
      <c r="R7041" s="618"/>
      <c r="S7041" s="618"/>
      <c r="T7041" s="618"/>
      <c r="U7041" s="618"/>
      <c r="V7041" s="618"/>
      <c r="W7041" s="618"/>
      <c r="X7041" s="618"/>
      <c r="Y7041" s="618"/>
      <c r="Z7041" s="618"/>
      <c r="AC7041" s="619"/>
      <c r="AD7041" s="620"/>
      <c r="AJ7041" s="668"/>
      <c r="AO7041" s="612"/>
      <c r="AP7041" s="612"/>
      <c r="AY7041" s="623"/>
      <c r="BD7041" s="611"/>
      <c r="BG7041" s="624"/>
      <c r="BH7041" s="625"/>
      <c r="BI7041" s="672"/>
      <c r="BO7041" s="612"/>
      <c r="BY7041" s="669"/>
      <c r="CA7041" s="669"/>
    </row>
    <row r="7042" spans="3:79" s="610" customFormat="1">
      <c r="C7042" s="611"/>
      <c r="D7042" s="612"/>
      <c r="E7042" s="613"/>
      <c r="F7042" s="614"/>
      <c r="J7042" s="612"/>
      <c r="N7042" s="668"/>
      <c r="P7042" s="618"/>
      <c r="Q7042" s="618"/>
      <c r="R7042" s="618"/>
      <c r="S7042" s="618"/>
      <c r="T7042" s="618"/>
      <c r="U7042" s="618"/>
      <c r="V7042" s="618"/>
      <c r="W7042" s="618"/>
      <c r="X7042" s="618"/>
      <c r="Y7042" s="618"/>
      <c r="Z7042" s="618"/>
      <c r="AC7042" s="619"/>
      <c r="AD7042" s="620"/>
      <c r="AJ7042" s="668"/>
      <c r="AO7042" s="612"/>
      <c r="AP7042" s="612"/>
      <c r="AY7042" s="623"/>
      <c r="BD7042" s="611"/>
      <c r="BG7042" s="624"/>
      <c r="BH7042" s="625"/>
      <c r="BI7042" s="672"/>
      <c r="BO7042" s="612"/>
      <c r="BY7042" s="669"/>
      <c r="CA7042" s="669"/>
    </row>
    <row r="7043" spans="3:79" s="610" customFormat="1">
      <c r="C7043" s="611"/>
      <c r="D7043" s="612"/>
      <c r="E7043" s="613"/>
      <c r="F7043" s="614"/>
      <c r="J7043" s="612"/>
      <c r="N7043" s="668"/>
      <c r="P7043" s="618"/>
      <c r="Q7043" s="618"/>
      <c r="R7043" s="618"/>
      <c r="S7043" s="618"/>
      <c r="T7043" s="618"/>
      <c r="U7043" s="618"/>
      <c r="V7043" s="618"/>
      <c r="W7043" s="618"/>
      <c r="X7043" s="618"/>
      <c r="Y7043" s="618"/>
      <c r="Z7043" s="618"/>
      <c r="AC7043" s="619"/>
      <c r="AD7043" s="620"/>
      <c r="AJ7043" s="668"/>
      <c r="AO7043" s="612"/>
      <c r="AP7043" s="612"/>
      <c r="AY7043" s="623"/>
      <c r="BD7043" s="611"/>
      <c r="BG7043" s="624"/>
      <c r="BH7043" s="625"/>
      <c r="BI7043" s="672"/>
      <c r="BO7043" s="612"/>
      <c r="BY7043" s="669"/>
      <c r="CA7043" s="669"/>
    </row>
    <row r="7044" spans="3:79" s="610" customFormat="1">
      <c r="C7044" s="611"/>
      <c r="D7044" s="612"/>
      <c r="E7044" s="613"/>
      <c r="F7044" s="614"/>
      <c r="J7044" s="612"/>
      <c r="N7044" s="668"/>
      <c r="P7044" s="618"/>
      <c r="Q7044" s="618"/>
      <c r="R7044" s="618"/>
      <c r="S7044" s="618"/>
      <c r="T7044" s="618"/>
      <c r="U7044" s="618"/>
      <c r="V7044" s="618"/>
      <c r="W7044" s="618"/>
      <c r="X7044" s="618"/>
      <c r="Y7044" s="618"/>
      <c r="Z7044" s="618"/>
      <c r="AC7044" s="619"/>
      <c r="AD7044" s="620"/>
      <c r="AJ7044" s="668"/>
      <c r="AO7044" s="612"/>
      <c r="AP7044" s="612"/>
      <c r="AY7044" s="623"/>
      <c r="BD7044" s="611"/>
      <c r="BG7044" s="624"/>
      <c r="BH7044" s="625"/>
      <c r="BI7044" s="672"/>
      <c r="BO7044" s="612"/>
      <c r="BY7044" s="669"/>
      <c r="CA7044" s="669"/>
    </row>
    <row r="7045" spans="3:79" s="610" customFormat="1">
      <c r="C7045" s="611"/>
      <c r="D7045" s="612"/>
      <c r="E7045" s="613"/>
      <c r="F7045" s="614"/>
      <c r="J7045" s="612"/>
      <c r="N7045" s="668"/>
      <c r="P7045" s="618"/>
      <c r="Q7045" s="618"/>
      <c r="R7045" s="618"/>
      <c r="S7045" s="618"/>
      <c r="T7045" s="618"/>
      <c r="U7045" s="618"/>
      <c r="V7045" s="618"/>
      <c r="W7045" s="618"/>
      <c r="X7045" s="618"/>
      <c r="Y7045" s="618"/>
      <c r="Z7045" s="618"/>
      <c r="AC7045" s="619"/>
      <c r="AD7045" s="620"/>
      <c r="AJ7045" s="668"/>
      <c r="AO7045" s="612"/>
      <c r="AP7045" s="612"/>
      <c r="AY7045" s="623"/>
      <c r="BD7045" s="611"/>
      <c r="BG7045" s="624"/>
      <c r="BH7045" s="625"/>
      <c r="BI7045" s="672"/>
      <c r="BO7045" s="612"/>
      <c r="BY7045" s="669"/>
      <c r="CA7045" s="669"/>
    </row>
    <row r="7046" spans="3:79" s="610" customFormat="1">
      <c r="C7046" s="611"/>
      <c r="D7046" s="612"/>
      <c r="E7046" s="613"/>
      <c r="F7046" s="614"/>
      <c r="J7046" s="612"/>
      <c r="N7046" s="668"/>
      <c r="P7046" s="618"/>
      <c r="Q7046" s="618"/>
      <c r="R7046" s="618"/>
      <c r="S7046" s="618"/>
      <c r="T7046" s="618"/>
      <c r="U7046" s="618"/>
      <c r="V7046" s="618"/>
      <c r="W7046" s="618"/>
      <c r="X7046" s="618"/>
      <c r="Y7046" s="618"/>
      <c r="Z7046" s="618"/>
      <c r="AC7046" s="619"/>
      <c r="AD7046" s="620"/>
      <c r="AJ7046" s="668"/>
      <c r="AO7046" s="612"/>
      <c r="AP7046" s="612"/>
      <c r="AY7046" s="623"/>
      <c r="BD7046" s="611"/>
      <c r="BG7046" s="624"/>
      <c r="BH7046" s="625"/>
      <c r="BI7046" s="672"/>
      <c r="BO7046" s="612"/>
      <c r="BY7046" s="669"/>
      <c r="CA7046" s="669"/>
    </row>
    <row r="7047" spans="3:79" s="610" customFormat="1">
      <c r="C7047" s="611"/>
      <c r="D7047" s="612"/>
      <c r="E7047" s="613"/>
      <c r="F7047" s="614"/>
      <c r="J7047" s="612"/>
      <c r="N7047" s="668"/>
      <c r="P7047" s="618"/>
      <c r="Q7047" s="618"/>
      <c r="R7047" s="618"/>
      <c r="S7047" s="618"/>
      <c r="T7047" s="618"/>
      <c r="U7047" s="618"/>
      <c r="V7047" s="618"/>
      <c r="W7047" s="618"/>
      <c r="X7047" s="618"/>
      <c r="Y7047" s="618"/>
      <c r="Z7047" s="618"/>
      <c r="AC7047" s="619"/>
      <c r="AD7047" s="620"/>
      <c r="AJ7047" s="668"/>
      <c r="AO7047" s="612"/>
      <c r="AP7047" s="612"/>
      <c r="AY7047" s="623"/>
      <c r="BD7047" s="611"/>
      <c r="BG7047" s="624"/>
      <c r="BH7047" s="625"/>
      <c r="BI7047" s="672"/>
      <c r="BO7047" s="612"/>
      <c r="BY7047" s="669"/>
      <c r="CA7047" s="669"/>
    </row>
    <row r="7048" spans="3:79" s="610" customFormat="1">
      <c r="C7048" s="611"/>
      <c r="D7048" s="612"/>
      <c r="E7048" s="613"/>
      <c r="F7048" s="614"/>
      <c r="J7048" s="612"/>
      <c r="N7048" s="668"/>
      <c r="P7048" s="618"/>
      <c r="Q7048" s="618"/>
      <c r="R7048" s="618"/>
      <c r="S7048" s="618"/>
      <c r="T7048" s="618"/>
      <c r="U7048" s="618"/>
      <c r="V7048" s="618"/>
      <c r="W7048" s="618"/>
      <c r="X7048" s="618"/>
      <c r="Y7048" s="618"/>
      <c r="Z7048" s="618"/>
      <c r="AC7048" s="619"/>
      <c r="AD7048" s="620"/>
      <c r="AJ7048" s="668"/>
      <c r="AO7048" s="612"/>
      <c r="AP7048" s="612"/>
      <c r="AY7048" s="623"/>
      <c r="BD7048" s="611"/>
      <c r="BG7048" s="624"/>
      <c r="BH7048" s="625"/>
      <c r="BI7048" s="672"/>
      <c r="BO7048" s="612"/>
      <c r="BY7048" s="669"/>
      <c r="CA7048" s="669"/>
    </row>
    <row r="7049" spans="3:79" s="610" customFormat="1">
      <c r="C7049" s="611"/>
      <c r="D7049" s="612"/>
      <c r="E7049" s="613"/>
      <c r="F7049" s="614"/>
      <c r="J7049" s="612"/>
      <c r="N7049" s="668"/>
      <c r="P7049" s="618"/>
      <c r="Q7049" s="618"/>
      <c r="R7049" s="618"/>
      <c r="S7049" s="618"/>
      <c r="T7049" s="618"/>
      <c r="U7049" s="618"/>
      <c r="V7049" s="618"/>
      <c r="W7049" s="618"/>
      <c r="X7049" s="618"/>
      <c r="Y7049" s="618"/>
      <c r="Z7049" s="618"/>
      <c r="AC7049" s="619"/>
      <c r="AD7049" s="620"/>
      <c r="AJ7049" s="668"/>
      <c r="AO7049" s="612"/>
      <c r="AP7049" s="612"/>
      <c r="AY7049" s="623"/>
      <c r="BD7049" s="611"/>
      <c r="BG7049" s="624"/>
      <c r="BH7049" s="625"/>
      <c r="BI7049" s="672"/>
      <c r="BO7049" s="612"/>
      <c r="BY7049" s="669"/>
      <c r="CA7049" s="669"/>
    </row>
    <row r="7050" spans="3:79" s="610" customFormat="1">
      <c r="C7050" s="611"/>
      <c r="D7050" s="612"/>
      <c r="E7050" s="613"/>
      <c r="F7050" s="614"/>
      <c r="J7050" s="612"/>
      <c r="N7050" s="668"/>
      <c r="P7050" s="618"/>
      <c r="Q7050" s="618"/>
      <c r="R7050" s="618"/>
      <c r="S7050" s="618"/>
      <c r="T7050" s="618"/>
      <c r="U7050" s="618"/>
      <c r="V7050" s="618"/>
      <c r="W7050" s="618"/>
      <c r="X7050" s="618"/>
      <c r="Y7050" s="618"/>
      <c r="Z7050" s="618"/>
      <c r="AC7050" s="619"/>
      <c r="AD7050" s="620"/>
      <c r="AJ7050" s="668"/>
      <c r="AO7050" s="612"/>
      <c r="AP7050" s="612"/>
      <c r="AY7050" s="623"/>
      <c r="BD7050" s="611"/>
      <c r="BG7050" s="624"/>
      <c r="BH7050" s="625"/>
      <c r="BI7050" s="672"/>
      <c r="BO7050" s="612"/>
      <c r="BY7050" s="669"/>
      <c r="CA7050" s="669"/>
    </row>
    <row r="7051" spans="3:79" s="610" customFormat="1">
      <c r="C7051" s="611"/>
      <c r="D7051" s="612"/>
      <c r="E7051" s="613"/>
      <c r="F7051" s="614"/>
      <c r="J7051" s="612"/>
      <c r="N7051" s="668"/>
      <c r="P7051" s="618"/>
      <c r="Q7051" s="618"/>
      <c r="R7051" s="618"/>
      <c r="S7051" s="618"/>
      <c r="T7051" s="618"/>
      <c r="U7051" s="618"/>
      <c r="V7051" s="618"/>
      <c r="W7051" s="618"/>
      <c r="X7051" s="618"/>
      <c r="Y7051" s="618"/>
      <c r="Z7051" s="618"/>
      <c r="AC7051" s="619"/>
      <c r="AD7051" s="620"/>
      <c r="AJ7051" s="668"/>
      <c r="AO7051" s="612"/>
      <c r="AP7051" s="612"/>
      <c r="AY7051" s="623"/>
      <c r="BD7051" s="611"/>
      <c r="BG7051" s="624"/>
      <c r="BH7051" s="625"/>
      <c r="BI7051" s="672"/>
      <c r="BO7051" s="612"/>
      <c r="BY7051" s="669"/>
      <c r="CA7051" s="669"/>
    </row>
    <row r="7052" spans="3:79" s="610" customFormat="1">
      <c r="C7052" s="611"/>
      <c r="D7052" s="612"/>
      <c r="E7052" s="613"/>
      <c r="F7052" s="614"/>
      <c r="J7052" s="612"/>
      <c r="N7052" s="668"/>
      <c r="P7052" s="618"/>
      <c r="Q7052" s="618"/>
      <c r="R7052" s="618"/>
      <c r="S7052" s="618"/>
      <c r="T7052" s="618"/>
      <c r="U7052" s="618"/>
      <c r="V7052" s="618"/>
      <c r="W7052" s="618"/>
      <c r="X7052" s="618"/>
      <c r="Y7052" s="618"/>
      <c r="Z7052" s="618"/>
      <c r="AC7052" s="619"/>
      <c r="AD7052" s="620"/>
      <c r="AJ7052" s="668"/>
      <c r="AO7052" s="612"/>
      <c r="AP7052" s="612"/>
      <c r="AY7052" s="623"/>
      <c r="BD7052" s="611"/>
      <c r="BG7052" s="624"/>
      <c r="BH7052" s="625"/>
      <c r="BI7052" s="672"/>
      <c r="BO7052" s="612"/>
      <c r="BY7052" s="669"/>
      <c r="CA7052" s="669"/>
    </row>
    <row r="7053" spans="3:79" s="610" customFormat="1">
      <c r="C7053" s="611"/>
      <c r="D7053" s="612"/>
      <c r="E7053" s="613"/>
      <c r="F7053" s="614"/>
      <c r="J7053" s="612"/>
      <c r="N7053" s="668"/>
      <c r="P7053" s="618"/>
      <c r="Q7053" s="618"/>
      <c r="R7053" s="618"/>
      <c r="S7053" s="618"/>
      <c r="T7053" s="618"/>
      <c r="U7053" s="618"/>
      <c r="V7053" s="618"/>
      <c r="W7053" s="618"/>
      <c r="X7053" s="618"/>
      <c r="Y7053" s="618"/>
      <c r="Z7053" s="618"/>
      <c r="AC7053" s="619"/>
      <c r="AD7053" s="620"/>
      <c r="AJ7053" s="668"/>
      <c r="AO7053" s="612"/>
      <c r="AP7053" s="612"/>
      <c r="AY7053" s="623"/>
      <c r="BD7053" s="611"/>
      <c r="BG7053" s="624"/>
      <c r="BH7053" s="625"/>
      <c r="BI7053" s="672"/>
      <c r="BO7053" s="612"/>
      <c r="BY7053" s="669"/>
      <c r="CA7053" s="669"/>
    </row>
    <row r="7054" spans="3:79" s="610" customFormat="1">
      <c r="C7054" s="611"/>
      <c r="D7054" s="612"/>
      <c r="E7054" s="613"/>
      <c r="F7054" s="614"/>
      <c r="J7054" s="612"/>
      <c r="N7054" s="668"/>
      <c r="P7054" s="618"/>
      <c r="Q7054" s="618"/>
      <c r="R7054" s="618"/>
      <c r="S7054" s="618"/>
      <c r="T7054" s="618"/>
      <c r="U7054" s="618"/>
      <c r="V7054" s="618"/>
      <c r="W7054" s="618"/>
      <c r="X7054" s="618"/>
      <c r="Y7054" s="618"/>
      <c r="Z7054" s="618"/>
      <c r="AC7054" s="619"/>
      <c r="AD7054" s="620"/>
      <c r="AJ7054" s="668"/>
      <c r="AO7054" s="612"/>
      <c r="AP7054" s="612"/>
      <c r="AY7054" s="623"/>
      <c r="BD7054" s="611"/>
      <c r="BG7054" s="624"/>
      <c r="BH7054" s="625"/>
      <c r="BI7054" s="672"/>
      <c r="BO7054" s="612"/>
      <c r="BY7054" s="669"/>
      <c r="CA7054" s="669"/>
    </row>
    <row r="7055" spans="3:79" s="610" customFormat="1">
      <c r="C7055" s="611"/>
      <c r="D7055" s="612"/>
      <c r="E7055" s="613"/>
      <c r="F7055" s="614"/>
      <c r="J7055" s="612"/>
      <c r="N7055" s="668"/>
      <c r="P7055" s="618"/>
      <c r="Q7055" s="618"/>
      <c r="R7055" s="618"/>
      <c r="S7055" s="618"/>
      <c r="T7055" s="618"/>
      <c r="U7055" s="618"/>
      <c r="V7055" s="618"/>
      <c r="W7055" s="618"/>
      <c r="X7055" s="618"/>
      <c r="Y7055" s="618"/>
      <c r="Z7055" s="618"/>
      <c r="AC7055" s="619"/>
      <c r="AD7055" s="620"/>
      <c r="AJ7055" s="668"/>
      <c r="AO7055" s="612"/>
      <c r="AP7055" s="612"/>
      <c r="AY7055" s="623"/>
      <c r="BD7055" s="611"/>
      <c r="BG7055" s="624"/>
      <c r="BH7055" s="625"/>
      <c r="BI7055" s="672"/>
      <c r="BO7055" s="612"/>
      <c r="BY7055" s="669"/>
      <c r="CA7055" s="669"/>
    </row>
    <row r="7056" spans="3:79" s="610" customFormat="1">
      <c r="C7056" s="611"/>
      <c r="D7056" s="612"/>
      <c r="E7056" s="613"/>
      <c r="F7056" s="614"/>
      <c r="J7056" s="612"/>
      <c r="N7056" s="668"/>
      <c r="P7056" s="618"/>
      <c r="Q7056" s="618"/>
      <c r="R7056" s="618"/>
      <c r="S7056" s="618"/>
      <c r="T7056" s="618"/>
      <c r="U7056" s="618"/>
      <c r="V7056" s="618"/>
      <c r="W7056" s="618"/>
      <c r="X7056" s="618"/>
      <c r="Y7056" s="618"/>
      <c r="Z7056" s="618"/>
      <c r="AC7056" s="619"/>
      <c r="AD7056" s="620"/>
      <c r="AJ7056" s="668"/>
      <c r="AO7056" s="612"/>
      <c r="AP7056" s="612"/>
      <c r="AY7056" s="623"/>
      <c r="BD7056" s="611"/>
      <c r="BG7056" s="624"/>
      <c r="BH7056" s="625"/>
      <c r="BI7056" s="672"/>
      <c r="BO7056" s="612"/>
      <c r="BY7056" s="669"/>
      <c r="CA7056" s="669"/>
    </row>
    <row r="7057" spans="3:79" s="610" customFormat="1">
      <c r="C7057" s="611"/>
      <c r="D7057" s="612"/>
      <c r="E7057" s="613"/>
      <c r="F7057" s="614"/>
      <c r="J7057" s="612"/>
      <c r="N7057" s="668"/>
      <c r="P7057" s="618"/>
      <c r="Q7057" s="618"/>
      <c r="R7057" s="618"/>
      <c r="S7057" s="618"/>
      <c r="T7057" s="618"/>
      <c r="U7057" s="618"/>
      <c r="V7057" s="618"/>
      <c r="W7057" s="618"/>
      <c r="X7057" s="618"/>
      <c r="Y7057" s="618"/>
      <c r="Z7057" s="618"/>
      <c r="AC7057" s="619"/>
      <c r="AD7057" s="620"/>
      <c r="AJ7057" s="668"/>
      <c r="AO7057" s="612"/>
      <c r="AP7057" s="612"/>
      <c r="AY7057" s="623"/>
      <c r="BD7057" s="611"/>
      <c r="BG7057" s="624"/>
      <c r="BH7057" s="625"/>
      <c r="BI7057" s="672"/>
      <c r="BO7057" s="612"/>
      <c r="BY7057" s="669"/>
      <c r="CA7057" s="669"/>
    </row>
    <row r="7058" spans="3:79" s="610" customFormat="1">
      <c r="C7058" s="611"/>
      <c r="D7058" s="612"/>
      <c r="E7058" s="613"/>
      <c r="F7058" s="614"/>
      <c r="J7058" s="612"/>
      <c r="N7058" s="668"/>
      <c r="P7058" s="618"/>
      <c r="Q7058" s="618"/>
      <c r="R7058" s="618"/>
      <c r="S7058" s="618"/>
      <c r="T7058" s="618"/>
      <c r="U7058" s="618"/>
      <c r="V7058" s="618"/>
      <c r="W7058" s="618"/>
      <c r="X7058" s="618"/>
      <c r="Y7058" s="618"/>
      <c r="Z7058" s="618"/>
      <c r="AC7058" s="619"/>
      <c r="AD7058" s="620"/>
      <c r="AJ7058" s="668"/>
      <c r="AO7058" s="612"/>
      <c r="AP7058" s="612"/>
      <c r="AY7058" s="623"/>
      <c r="BD7058" s="611"/>
      <c r="BG7058" s="624"/>
      <c r="BH7058" s="625"/>
      <c r="BI7058" s="672"/>
      <c r="BO7058" s="612"/>
      <c r="BY7058" s="669"/>
      <c r="CA7058" s="669"/>
    </row>
    <row r="7059" spans="3:79" s="610" customFormat="1">
      <c r="C7059" s="611"/>
      <c r="D7059" s="612"/>
      <c r="E7059" s="613"/>
      <c r="F7059" s="614"/>
      <c r="J7059" s="612"/>
      <c r="N7059" s="668"/>
      <c r="P7059" s="618"/>
      <c r="Q7059" s="618"/>
      <c r="R7059" s="618"/>
      <c r="S7059" s="618"/>
      <c r="T7059" s="618"/>
      <c r="U7059" s="618"/>
      <c r="V7059" s="618"/>
      <c r="W7059" s="618"/>
      <c r="X7059" s="618"/>
      <c r="Y7059" s="618"/>
      <c r="Z7059" s="618"/>
      <c r="AC7059" s="619"/>
      <c r="AD7059" s="620"/>
      <c r="AJ7059" s="668"/>
      <c r="AO7059" s="612"/>
      <c r="AP7059" s="612"/>
      <c r="AY7059" s="623"/>
      <c r="BD7059" s="611"/>
      <c r="BG7059" s="624"/>
      <c r="BH7059" s="625"/>
      <c r="BI7059" s="672"/>
      <c r="BO7059" s="612"/>
      <c r="BY7059" s="669"/>
      <c r="CA7059" s="669"/>
    </row>
    <row r="7060" spans="3:79" s="610" customFormat="1">
      <c r="C7060" s="611"/>
      <c r="D7060" s="612"/>
      <c r="E7060" s="613"/>
      <c r="F7060" s="614"/>
      <c r="J7060" s="612"/>
      <c r="N7060" s="668"/>
      <c r="P7060" s="618"/>
      <c r="Q7060" s="618"/>
      <c r="R7060" s="618"/>
      <c r="S7060" s="618"/>
      <c r="T7060" s="618"/>
      <c r="U7060" s="618"/>
      <c r="V7060" s="618"/>
      <c r="W7060" s="618"/>
      <c r="X7060" s="618"/>
      <c r="Y7060" s="618"/>
      <c r="Z7060" s="618"/>
      <c r="AC7060" s="619"/>
      <c r="AD7060" s="620"/>
      <c r="AJ7060" s="668"/>
      <c r="AO7060" s="612"/>
      <c r="AP7060" s="612"/>
      <c r="AY7060" s="623"/>
      <c r="BD7060" s="611"/>
      <c r="BG7060" s="624"/>
      <c r="BH7060" s="625"/>
      <c r="BI7060" s="672"/>
      <c r="BO7060" s="612"/>
      <c r="BY7060" s="669"/>
      <c r="CA7060" s="669"/>
    </row>
    <row r="7061" spans="3:79" s="610" customFormat="1">
      <c r="C7061" s="611"/>
      <c r="D7061" s="612"/>
      <c r="E7061" s="613"/>
      <c r="F7061" s="614"/>
      <c r="J7061" s="612"/>
      <c r="N7061" s="668"/>
      <c r="P7061" s="618"/>
      <c r="Q7061" s="618"/>
      <c r="R7061" s="618"/>
      <c r="S7061" s="618"/>
      <c r="T7061" s="618"/>
      <c r="U7061" s="618"/>
      <c r="V7061" s="618"/>
      <c r="W7061" s="618"/>
      <c r="X7061" s="618"/>
      <c r="Y7061" s="618"/>
      <c r="Z7061" s="618"/>
      <c r="AC7061" s="619"/>
      <c r="AD7061" s="620"/>
      <c r="AJ7061" s="668"/>
      <c r="AO7061" s="612"/>
      <c r="AP7061" s="612"/>
      <c r="AY7061" s="623"/>
      <c r="BD7061" s="611"/>
      <c r="BG7061" s="624"/>
      <c r="BH7061" s="625"/>
      <c r="BI7061" s="672"/>
      <c r="BO7061" s="612"/>
      <c r="BY7061" s="669"/>
      <c r="CA7061" s="669"/>
    </row>
    <row r="7062" spans="3:79" s="610" customFormat="1">
      <c r="C7062" s="611"/>
      <c r="D7062" s="612"/>
      <c r="E7062" s="613"/>
      <c r="F7062" s="614"/>
      <c r="J7062" s="612"/>
      <c r="N7062" s="668"/>
      <c r="P7062" s="618"/>
      <c r="Q7062" s="618"/>
      <c r="R7062" s="618"/>
      <c r="S7062" s="618"/>
      <c r="T7062" s="618"/>
      <c r="U7062" s="618"/>
      <c r="V7062" s="618"/>
      <c r="W7062" s="618"/>
      <c r="X7062" s="618"/>
      <c r="Y7062" s="618"/>
      <c r="Z7062" s="618"/>
      <c r="AC7062" s="619"/>
      <c r="AD7062" s="620"/>
      <c r="AJ7062" s="668"/>
      <c r="AO7062" s="612"/>
      <c r="AP7062" s="612"/>
      <c r="AY7062" s="623"/>
      <c r="BD7062" s="611"/>
      <c r="BG7062" s="624"/>
      <c r="BH7062" s="625"/>
      <c r="BI7062" s="672"/>
      <c r="BO7062" s="612"/>
      <c r="BY7062" s="669"/>
      <c r="CA7062" s="669"/>
    </row>
    <row r="7063" spans="3:79" s="610" customFormat="1">
      <c r="C7063" s="611"/>
      <c r="D7063" s="612"/>
      <c r="E7063" s="613"/>
      <c r="F7063" s="614"/>
      <c r="J7063" s="612"/>
      <c r="N7063" s="668"/>
      <c r="P7063" s="618"/>
      <c r="Q7063" s="618"/>
      <c r="R7063" s="618"/>
      <c r="S7063" s="618"/>
      <c r="T7063" s="618"/>
      <c r="U7063" s="618"/>
      <c r="V7063" s="618"/>
      <c r="W7063" s="618"/>
      <c r="X7063" s="618"/>
      <c r="Y7063" s="618"/>
      <c r="Z7063" s="618"/>
      <c r="AC7063" s="619"/>
      <c r="AD7063" s="620"/>
      <c r="AJ7063" s="668"/>
      <c r="AO7063" s="612"/>
      <c r="AP7063" s="612"/>
      <c r="AY7063" s="623"/>
      <c r="BD7063" s="611"/>
      <c r="BG7063" s="624"/>
      <c r="BH7063" s="625"/>
      <c r="BI7063" s="672"/>
      <c r="BO7063" s="612"/>
      <c r="BY7063" s="669"/>
      <c r="CA7063" s="669"/>
    </row>
    <row r="7064" spans="3:79" s="610" customFormat="1">
      <c r="C7064" s="611"/>
      <c r="D7064" s="612"/>
      <c r="E7064" s="613"/>
      <c r="F7064" s="614"/>
      <c r="J7064" s="612"/>
      <c r="N7064" s="668"/>
      <c r="P7064" s="618"/>
      <c r="Q7064" s="618"/>
      <c r="R7064" s="618"/>
      <c r="S7064" s="618"/>
      <c r="T7064" s="618"/>
      <c r="U7064" s="618"/>
      <c r="V7064" s="618"/>
      <c r="W7064" s="618"/>
      <c r="X7064" s="618"/>
      <c r="Y7064" s="618"/>
      <c r="Z7064" s="618"/>
      <c r="AC7064" s="619"/>
      <c r="AD7064" s="620"/>
      <c r="AJ7064" s="668"/>
      <c r="AO7064" s="612"/>
      <c r="AP7064" s="612"/>
      <c r="AY7064" s="623"/>
      <c r="BD7064" s="611"/>
      <c r="BG7064" s="624"/>
      <c r="BH7064" s="625"/>
      <c r="BI7064" s="672"/>
      <c r="BO7064" s="612"/>
      <c r="BY7064" s="669"/>
      <c r="CA7064" s="669"/>
    </row>
    <row r="7065" spans="3:79" s="610" customFormat="1">
      <c r="C7065" s="611"/>
      <c r="D7065" s="612"/>
      <c r="E7065" s="613"/>
      <c r="F7065" s="614"/>
      <c r="J7065" s="612"/>
      <c r="N7065" s="668"/>
      <c r="P7065" s="618"/>
      <c r="Q7065" s="618"/>
      <c r="R7065" s="618"/>
      <c r="S7065" s="618"/>
      <c r="T7065" s="618"/>
      <c r="U7065" s="618"/>
      <c r="V7065" s="618"/>
      <c r="W7065" s="618"/>
      <c r="X7065" s="618"/>
      <c r="Y7065" s="618"/>
      <c r="Z7065" s="618"/>
      <c r="AC7065" s="619"/>
      <c r="AD7065" s="620"/>
      <c r="AJ7065" s="668"/>
      <c r="AO7065" s="612"/>
      <c r="AP7065" s="612"/>
      <c r="AY7065" s="623"/>
      <c r="BD7065" s="611"/>
      <c r="BG7065" s="624"/>
      <c r="BH7065" s="625"/>
      <c r="BI7065" s="672"/>
      <c r="BO7065" s="612"/>
      <c r="BY7065" s="669"/>
      <c r="CA7065" s="669"/>
    </row>
    <row r="7066" spans="3:79" s="610" customFormat="1">
      <c r="C7066" s="611"/>
      <c r="D7066" s="612"/>
      <c r="E7066" s="613"/>
      <c r="F7066" s="614"/>
      <c r="J7066" s="612"/>
      <c r="N7066" s="668"/>
      <c r="P7066" s="618"/>
      <c r="Q7066" s="618"/>
      <c r="R7066" s="618"/>
      <c r="S7066" s="618"/>
      <c r="T7066" s="618"/>
      <c r="U7066" s="618"/>
      <c r="V7066" s="618"/>
      <c r="W7066" s="618"/>
      <c r="X7066" s="618"/>
      <c r="Y7066" s="618"/>
      <c r="Z7066" s="618"/>
      <c r="AC7066" s="619"/>
      <c r="AD7066" s="620"/>
      <c r="AJ7066" s="668"/>
      <c r="AO7066" s="612"/>
      <c r="AP7066" s="612"/>
      <c r="AY7066" s="623"/>
      <c r="BD7066" s="611"/>
      <c r="BG7066" s="624"/>
      <c r="BH7066" s="625"/>
      <c r="BI7066" s="672"/>
      <c r="BO7066" s="612"/>
      <c r="BY7066" s="669"/>
      <c r="CA7066" s="669"/>
    </row>
    <row r="7067" spans="3:79" s="610" customFormat="1">
      <c r="C7067" s="611"/>
      <c r="D7067" s="612"/>
      <c r="E7067" s="613"/>
      <c r="F7067" s="614"/>
      <c r="J7067" s="612"/>
      <c r="N7067" s="668"/>
      <c r="P7067" s="618"/>
      <c r="Q7067" s="618"/>
      <c r="R7067" s="618"/>
      <c r="S7067" s="618"/>
      <c r="T7067" s="618"/>
      <c r="U7067" s="618"/>
      <c r="V7067" s="618"/>
      <c r="W7067" s="618"/>
      <c r="X7067" s="618"/>
      <c r="Y7067" s="618"/>
      <c r="Z7067" s="618"/>
      <c r="AC7067" s="619"/>
      <c r="AD7067" s="620"/>
      <c r="AJ7067" s="668"/>
      <c r="AO7067" s="612"/>
      <c r="AP7067" s="612"/>
      <c r="AY7067" s="623"/>
      <c r="BD7067" s="611"/>
      <c r="BG7067" s="624"/>
      <c r="BH7067" s="625"/>
      <c r="BI7067" s="672"/>
      <c r="BO7067" s="612"/>
      <c r="BY7067" s="669"/>
      <c r="CA7067" s="669"/>
    </row>
    <row r="7068" spans="3:79" s="610" customFormat="1">
      <c r="C7068" s="611"/>
      <c r="D7068" s="612"/>
      <c r="E7068" s="613"/>
      <c r="F7068" s="614"/>
      <c r="J7068" s="612"/>
      <c r="N7068" s="668"/>
      <c r="P7068" s="618"/>
      <c r="Q7068" s="618"/>
      <c r="R7068" s="618"/>
      <c r="S7068" s="618"/>
      <c r="T7068" s="618"/>
      <c r="U7068" s="618"/>
      <c r="V7068" s="618"/>
      <c r="W7068" s="618"/>
      <c r="X7068" s="618"/>
      <c r="Y7068" s="618"/>
      <c r="Z7068" s="618"/>
      <c r="AC7068" s="619"/>
      <c r="AD7068" s="620"/>
      <c r="AJ7068" s="668"/>
      <c r="AO7068" s="612"/>
      <c r="AP7068" s="612"/>
      <c r="AY7068" s="623"/>
      <c r="BD7068" s="611"/>
      <c r="BG7068" s="624"/>
      <c r="BH7068" s="625"/>
      <c r="BI7068" s="672"/>
      <c r="BO7068" s="612"/>
      <c r="BY7068" s="669"/>
      <c r="CA7068" s="669"/>
    </row>
    <row r="7069" spans="3:79" s="610" customFormat="1">
      <c r="C7069" s="611"/>
      <c r="D7069" s="612"/>
      <c r="E7069" s="613"/>
      <c r="F7069" s="614"/>
      <c r="J7069" s="612"/>
      <c r="N7069" s="668"/>
      <c r="P7069" s="618"/>
      <c r="Q7069" s="618"/>
      <c r="R7069" s="618"/>
      <c r="S7069" s="618"/>
      <c r="T7069" s="618"/>
      <c r="U7069" s="618"/>
      <c r="V7069" s="618"/>
      <c r="W7069" s="618"/>
      <c r="X7069" s="618"/>
      <c r="Y7069" s="618"/>
      <c r="Z7069" s="618"/>
      <c r="AC7069" s="619"/>
      <c r="AD7069" s="620"/>
      <c r="AJ7069" s="668"/>
      <c r="AO7069" s="612"/>
      <c r="AP7069" s="612"/>
      <c r="AY7069" s="623"/>
      <c r="BD7069" s="611"/>
      <c r="BG7069" s="624"/>
      <c r="BH7069" s="625"/>
      <c r="BI7069" s="672"/>
      <c r="BO7069" s="612"/>
      <c r="BY7069" s="669"/>
      <c r="CA7069" s="669"/>
    </row>
    <row r="7070" spans="3:79" s="610" customFormat="1">
      <c r="C7070" s="611"/>
      <c r="D7070" s="612"/>
      <c r="E7070" s="613"/>
      <c r="F7070" s="614"/>
      <c r="J7070" s="612"/>
      <c r="N7070" s="668"/>
      <c r="P7070" s="618"/>
      <c r="Q7070" s="618"/>
      <c r="R7070" s="618"/>
      <c r="S7070" s="618"/>
      <c r="T7070" s="618"/>
      <c r="U7070" s="618"/>
      <c r="V7070" s="618"/>
      <c r="W7070" s="618"/>
      <c r="X7070" s="618"/>
      <c r="Y7070" s="618"/>
      <c r="Z7070" s="618"/>
      <c r="AC7070" s="619"/>
      <c r="AD7070" s="620"/>
      <c r="AJ7070" s="668"/>
      <c r="AO7070" s="612"/>
      <c r="AP7070" s="612"/>
      <c r="AY7070" s="623"/>
      <c r="BD7070" s="611"/>
      <c r="BG7070" s="624"/>
      <c r="BH7070" s="625"/>
      <c r="BI7070" s="672"/>
      <c r="BO7070" s="612"/>
      <c r="BY7070" s="669"/>
      <c r="CA7070" s="669"/>
    </row>
    <row r="7071" spans="3:79" s="610" customFormat="1">
      <c r="C7071" s="611"/>
      <c r="D7071" s="612"/>
      <c r="E7071" s="613"/>
      <c r="F7071" s="614"/>
      <c r="J7071" s="612"/>
      <c r="N7071" s="668"/>
      <c r="P7071" s="618"/>
      <c r="Q7071" s="618"/>
      <c r="R7071" s="618"/>
      <c r="S7071" s="618"/>
      <c r="T7071" s="618"/>
      <c r="U7071" s="618"/>
      <c r="V7071" s="618"/>
      <c r="W7071" s="618"/>
      <c r="X7071" s="618"/>
      <c r="Y7071" s="618"/>
      <c r="Z7071" s="618"/>
      <c r="AC7071" s="619"/>
      <c r="AD7071" s="620"/>
      <c r="AJ7071" s="668"/>
      <c r="AO7071" s="612"/>
      <c r="AP7071" s="612"/>
      <c r="AY7071" s="623"/>
      <c r="BD7071" s="611"/>
      <c r="BG7071" s="624"/>
      <c r="BH7071" s="625"/>
      <c r="BI7071" s="672"/>
      <c r="BO7071" s="612"/>
      <c r="BY7071" s="669"/>
      <c r="CA7071" s="669"/>
    </row>
    <row r="7072" spans="3:79" s="610" customFormat="1">
      <c r="C7072" s="611"/>
      <c r="D7072" s="612"/>
      <c r="E7072" s="613"/>
      <c r="F7072" s="614"/>
      <c r="J7072" s="612"/>
      <c r="N7072" s="668"/>
      <c r="P7072" s="618"/>
      <c r="Q7072" s="618"/>
      <c r="R7072" s="618"/>
      <c r="S7072" s="618"/>
      <c r="T7072" s="618"/>
      <c r="U7072" s="618"/>
      <c r="V7072" s="618"/>
      <c r="W7072" s="618"/>
      <c r="X7072" s="618"/>
      <c r="Y7072" s="618"/>
      <c r="Z7072" s="618"/>
      <c r="AC7072" s="619"/>
      <c r="AD7072" s="620"/>
      <c r="AJ7072" s="668"/>
      <c r="AO7072" s="612"/>
      <c r="AP7072" s="612"/>
      <c r="AY7072" s="623"/>
      <c r="BD7072" s="611"/>
      <c r="BG7072" s="624"/>
      <c r="BH7072" s="625"/>
      <c r="BI7072" s="672"/>
      <c r="BO7072" s="612"/>
      <c r="BY7072" s="669"/>
      <c r="CA7072" s="669"/>
    </row>
    <row r="7073" spans="3:79" s="610" customFormat="1">
      <c r="C7073" s="611"/>
      <c r="D7073" s="612"/>
      <c r="E7073" s="613"/>
      <c r="F7073" s="614"/>
      <c r="J7073" s="612"/>
      <c r="N7073" s="668"/>
      <c r="P7073" s="618"/>
      <c r="Q7073" s="618"/>
      <c r="R7073" s="618"/>
      <c r="S7073" s="618"/>
      <c r="T7073" s="618"/>
      <c r="U7073" s="618"/>
      <c r="V7073" s="618"/>
      <c r="W7073" s="618"/>
      <c r="X7073" s="618"/>
      <c r="Y7073" s="618"/>
      <c r="Z7073" s="618"/>
      <c r="AC7073" s="619"/>
      <c r="AD7073" s="620"/>
      <c r="AJ7073" s="668"/>
      <c r="AO7073" s="612"/>
      <c r="AP7073" s="612"/>
      <c r="AY7073" s="623"/>
      <c r="BD7073" s="611"/>
      <c r="BG7073" s="624"/>
      <c r="BH7073" s="625"/>
      <c r="BI7073" s="672"/>
      <c r="BO7073" s="612"/>
      <c r="BY7073" s="669"/>
      <c r="CA7073" s="669"/>
    </row>
    <row r="7074" spans="3:79" s="610" customFormat="1">
      <c r="C7074" s="611"/>
      <c r="D7074" s="612"/>
      <c r="E7074" s="613"/>
      <c r="F7074" s="614"/>
      <c r="J7074" s="612"/>
      <c r="N7074" s="668"/>
      <c r="P7074" s="618"/>
      <c r="Q7074" s="618"/>
      <c r="R7074" s="618"/>
      <c r="S7074" s="618"/>
      <c r="T7074" s="618"/>
      <c r="U7074" s="618"/>
      <c r="V7074" s="618"/>
      <c r="W7074" s="618"/>
      <c r="X7074" s="618"/>
      <c r="Y7074" s="618"/>
      <c r="Z7074" s="618"/>
      <c r="AC7074" s="619"/>
      <c r="AD7074" s="620"/>
      <c r="AJ7074" s="668"/>
      <c r="AO7074" s="612"/>
      <c r="AP7074" s="612"/>
      <c r="AY7074" s="623"/>
      <c r="BD7074" s="611"/>
      <c r="BG7074" s="624"/>
      <c r="BH7074" s="625"/>
      <c r="BI7074" s="672"/>
      <c r="BO7074" s="612"/>
      <c r="BY7074" s="669"/>
      <c r="CA7074" s="669"/>
    </row>
    <row r="7075" spans="3:79" s="610" customFormat="1">
      <c r="C7075" s="611"/>
      <c r="D7075" s="612"/>
      <c r="E7075" s="613"/>
      <c r="F7075" s="614"/>
      <c r="J7075" s="612"/>
      <c r="N7075" s="668"/>
      <c r="P7075" s="618"/>
      <c r="Q7075" s="618"/>
      <c r="R7075" s="618"/>
      <c r="S7075" s="618"/>
      <c r="T7075" s="618"/>
      <c r="U7075" s="618"/>
      <c r="V7075" s="618"/>
      <c r="W7075" s="618"/>
      <c r="X7075" s="618"/>
      <c r="Y7075" s="618"/>
      <c r="Z7075" s="618"/>
      <c r="AC7075" s="619"/>
      <c r="AD7075" s="620"/>
      <c r="AJ7075" s="668"/>
      <c r="AO7075" s="612"/>
      <c r="AP7075" s="612"/>
      <c r="AY7075" s="623"/>
      <c r="BD7075" s="611"/>
      <c r="BG7075" s="624"/>
      <c r="BH7075" s="625"/>
      <c r="BI7075" s="672"/>
      <c r="BO7075" s="612"/>
      <c r="BY7075" s="669"/>
      <c r="CA7075" s="669"/>
    </row>
    <row r="7076" spans="3:79" s="610" customFormat="1">
      <c r="C7076" s="611"/>
      <c r="D7076" s="612"/>
      <c r="E7076" s="613"/>
      <c r="F7076" s="614"/>
      <c r="J7076" s="612"/>
      <c r="N7076" s="668"/>
      <c r="P7076" s="618"/>
      <c r="Q7076" s="618"/>
      <c r="R7076" s="618"/>
      <c r="S7076" s="618"/>
      <c r="T7076" s="618"/>
      <c r="U7076" s="618"/>
      <c r="V7076" s="618"/>
      <c r="W7076" s="618"/>
      <c r="X7076" s="618"/>
      <c r="Y7076" s="618"/>
      <c r="Z7076" s="618"/>
      <c r="AC7076" s="619"/>
      <c r="AD7076" s="620"/>
      <c r="AJ7076" s="668"/>
      <c r="AO7076" s="612"/>
      <c r="AP7076" s="612"/>
      <c r="AY7076" s="623"/>
      <c r="BD7076" s="611"/>
      <c r="BG7076" s="624"/>
      <c r="BH7076" s="625"/>
      <c r="BI7076" s="672"/>
      <c r="BO7076" s="612"/>
      <c r="BY7076" s="669"/>
      <c r="CA7076" s="669"/>
    </row>
    <row r="7077" spans="3:79" s="610" customFormat="1">
      <c r="C7077" s="611"/>
      <c r="D7077" s="612"/>
      <c r="E7077" s="613"/>
      <c r="F7077" s="614"/>
      <c r="J7077" s="612"/>
      <c r="N7077" s="668"/>
      <c r="P7077" s="618"/>
      <c r="Q7077" s="618"/>
      <c r="R7077" s="618"/>
      <c r="S7077" s="618"/>
      <c r="T7077" s="618"/>
      <c r="U7077" s="618"/>
      <c r="V7077" s="618"/>
      <c r="W7077" s="618"/>
      <c r="X7077" s="618"/>
      <c r="Y7077" s="618"/>
      <c r="Z7077" s="618"/>
      <c r="AC7077" s="619"/>
      <c r="AD7077" s="620"/>
      <c r="AJ7077" s="668"/>
      <c r="AO7077" s="612"/>
      <c r="AP7077" s="612"/>
      <c r="AY7077" s="623"/>
      <c r="BD7077" s="611"/>
      <c r="BG7077" s="624"/>
      <c r="BH7077" s="625"/>
      <c r="BI7077" s="672"/>
      <c r="BO7077" s="612"/>
      <c r="BY7077" s="669"/>
      <c r="CA7077" s="669"/>
    </row>
    <row r="7078" spans="3:79" s="610" customFormat="1">
      <c r="C7078" s="611"/>
      <c r="D7078" s="612"/>
      <c r="E7078" s="613"/>
      <c r="F7078" s="614"/>
      <c r="J7078" s="612"/>
      <c r="N7078" s="668"/>
      <c r="P7078" s="618"/>
      <c r="Q7078" s="618"/>
      <c r="R7078" s="618"/>
      <c r="S7078" s="618"/>
      <c r="T7078" s="618"/>
      <c r="U7078" s="618"/>
      <c r="V7078" s="618"/>
      <c r="W7078" s="618"/>
      <c r="X7078" s="618"/>
      <c r="Y7078" s="618"/>
      <c r="Z7078" s="618"/>
      <c r="AC7078" s="619"/>
      <c r="AD7078" s="620"/>
      <c r="AJ7078" s="668"/>
      <c r="AO7078" s="612"/>
      <c r="AP7078" s="612"/>
      <c r="AY7078" s="623"/>
      <c r="BD7078" s="611"/>
      <c r="BG7078" s="624"/>
      <c r="BH7078" s="625"/>
      <c r="BI7078" s="672"/>
      <c r="BO7078" s="612"/>
      <c r="BY7078" s="669"/>
      <c r="CA7078" s="669"/>
    </row>
    <row r="7079" spans="3:79" s="610" customFormat="1">
      <c r="C7079" s="611"/>
      <c r="D7079" s="612"/>
      <c r="E7079" s="613"/>
      <c r="F7079" s="614"/>
      <c r="J7079" s="612"/>
      <c r="N7079" s="668"/>
      <c r="P7079" s="618"/>
      <c r="Q7079" s="618"/>
      <c r="R7079" s="618"/>
      <c r="S7079" s="618"/>
      <c r="T7079" s="618"/>
      <c r="U7079" s="618"/>
      <c r="V7079" s="618"/>
      <c r="W7079" s="618"/>
      <c r="X7079" s="618"/>
      <c r="Y7079" s="618"/>
      <c r="Z7079" s="618"/>
      <c r="AC7079" s="619"/>
      <c r="AD7079" s="620"/>
      <c r="AJ7079" s="668"/>
      <c r="AO7079" s="612"/>
      <c r="AP7079" s="612"/>
      <c r="AY7079" s="623"/>
      <c r="BD7079" s="611"/>
      <c r="BG7079" s="624"/>
      <c r="BH7079" s="625"/>
      <c r="BI7079" s="672"/>
      <c r="BO7079" s="612"/>
      <c r="BY7079" s="669"/>
      <c r="CA7079" s="669"/>
    </row>
    <row r="7080" spans="3:79" s="610" customFormat="1">
      <c r="C7080" s="611"/>
      <c r="D7080" s="612"/>
      <c r="E7080" s="613"/>
      <c r="F7080" s="614"/>
      <c r="J7080" s="612"/>
      <c r="N7080" s="668"/>
      <c r="P7080" s="618"/>
      <c r="Q7080" s="618"/>
      <c r="R7080" s="618"/>
      <c r="S7080" s="618"/>
      <c r="T7080" s="618"/>
      <c r="U7080" s="618"/>
      <c r="V7080" s="618"/>
      <c r="W7080" s="618"/>
      <c r="X7080" s="618"/>
      <c r="Y7080" s="618"/>
      <c r="Z7080" s="618"/>
      <c r="AC7080" s="619"/>
      <c r="AD7080" s="620"/>
      <c r="AJ7080" s="668"/>
      <c r="AO7080" s="612"/>
      <c r="AP7080" s="612"/>
      <c r="AY7080" s="623"/>
      <c r="BD7080" s="611"/>
      <c r="BG7080" s="624"/>
      <c r="BH7080" s="625"/>
      <c r="BI7080" s="672"/>
      <c r="BO7080" s="612"/>
      <c r="BY7080" s="669"/>
      <c r="CA7080" s="669"/>
    </row>
    <row r="7081" spans="3:79" s="610" customFormat="1">
      <c r="C7081" s="611"/>
      <c r="D7081" s="612"/>
      <c r="E7081" s="613"/>
      <c r="F7081" s="614"/>
      <c r="J7081" s="612"/>
      <c r="N7081" s="668"/>
      <c r="P7081" s="618"/>
      <c r="Q7081" s="618"/>
      <c r="R7081" s="618"/>
      <c r="S7081" s="618"/>
      <c r="T7081" s="618"/>
      <c r="U7081" s="618"/>
      <c r="V7081" s="618"/>
      <c r="W7081" s="618"/>
      <c r="X7081" s="618"/>
      <c r="Y7081" s="618"/>
      <c r="Z7081" s="618"/>
      <c r="AC7081" s="619"/>
      <c r="AD7081" s="620"/>
      <c r="AJ7081" s="668"/>
      <c r="AO7081" s="612"/>
      <c r="AP7081" s="612"/>
      <c r="AY7081" s="623"/>
      <c r="BD7081" s="611"/>
      <c r="BG7081" s="624"/>
      <c r="BH7081" s="625"/>
      <c r="BI7081" s="672"/>
      <c r="BO7081" s="612"/>
      <c r="BY7081" s="669"/>
      <c r="CA7081" s="669"/>
    </row>
    <row r="7082" spans="3:79" s="610" customFormat="1">
      <c r="C7082" s="611"/>
      <c r="D7082" s="612"/>
      <c r="E7082" s="613"/>
      <c r="F7082" s="614"/>
      <c r="J7082" s="612"/>
      <c r="N7082" s="668"/>
      <c r="P7082" s="618"/>
      <c r="Q7082" s="618"/>
      <c r="R7082" s="618"/>
      <c r="S7082" s="618"/>
      <c r="T7082" s="618"/>
      <c r="U7082" s="618"/>
      <c r="V7082" s="618"/>
      <c r="W7082" s="618"/>
      <c r="X7082" s="618"/>
      <c r="Y7082" s="618"/>
      <c r="Z7082" s="618"/>
      <c r="AC7082" s="619"/>
      <c r="AD7082" s="620"/>
      <c r="AJ7082" s="668"/>
      <c r="AO7082" s="612"/>
      <c r="AP7082" s="612"/>
      <c r="AY7082" s="623"/>
      <c r="BD7082" s="611"/>
      <c r="BG7082" s="624"/>
      <c r="BH7082" s="625"/>
      <c r="BI7082" s="672"/>
      <c r="BO7082" s="612"/>
      <c r="BY7082" s="669"/>
      <c r="CA7082" s="669"/>
    </row>
    <row r="7083" spans="3:79" s="610" customFormat="1">
      <c r="C7083" s="611"/>
      <c r="D7083" s="612"/>
      <c r="E7083" s="613"/>
      <c r="F7083" s="614"/>
      <c r="J7083" s="612"/>
      <c r="N7083" s="668"/>
      <c r="P7083" s="618"/>
      <c r="Q7083" s="618"/>
      <c r="R7083" s="618"/>
      <c r="S7083" s="618"/>
      <c r="T7083" s="618"/>
      <c r="U7083" s="618"/>
      <c r="V7083" s="618"/>
      <c r="W7083" s="618"/>
      <c r="X7083" s="618"/>
      <c r="Y7083" s="618"/>
      <c r="Z7083" s="618"/>
      <c r="AC7083" s="619"/>
      <c r="AD7083" s="620"/>
      <c r="AJ7083" s="668"/>
      <c r="AO7083" s="612"/>
      <c r="AP7083" s="612"/>
      <c r="AY7083" s="623"/>
      <c r="BD7083" s="611"/>
      <c r="BG7083" s="624"/>
      <c r="BH7083" s="625"/>
      <c r="BI7083" s="672"/>
      <c r="BO7083" s="612"/>
      <c r="BY7083" s="669"/>
      <c r="CA7083" s="669"/>
    </row>
    <row r="7084" spans="3:79" s="610" customFormat="1">
      <c r="C7084" s="611"/>
      <c r="D7084" s="612"/>
      <c r="E7084" s="613"/>
      <c r="F7084" s="614"/>
      <c r="J7084" s="612"/>
      <c r="N7084" s="668"/>
      <c r="P7084" s="618"/>
      <c r="Q7084" s="618"/>
      <c r="R7084" s="618"/>
      <c r="S7084" s="618"/>
      <c r="T7084" s="618"/>
      <c r="U7084" s="618"/>
      <c r="V7084" s="618"/>
      <c r="W7084" s="618"/>
      <c r="X7084" s="618"/>
      <c r="Y7084" s="618"/>
      <c r="Z7084" s="618"/>
      <c r="AC7084" s="619"/>
      <c r="AD7084" s="620"/>
      <c r="AJ7084" s="668"/>
      <c r="AO7084" s="612"/>
      <c r="AP7084" s="612"/>
      <c r="AY7084" s="623"/>
      <c r="BD7084" s="611"/>
      <c r="BG7084" s="624"/>
      <c r="BH7084" s="625"/>
      <c r="BI7084" s="672"/>
      <c r="BO7084" s="612"/>
      <c r="BY7084" s="669"/>
      <c r="CA7084" s="669"/>
    </row>
    <row r="7085" spans="3:79" s="610" customFormat="1">
      <c r="C7085" s="611"/>
      <c r="D7085" s="612"/>
      <c r="E7085" s="613"/>
      <c r="F7085" s="614"/>
      <c r="J7085" s="612"/>
      <c r="N7085" s="668"/>
      <c r="P7085" s="618"/>
      <c r="Q7085" s="618"/>
      <c r="R7085" s="618"/>
      <c r="S7085" s="618"/>
      <c r="T7085" s="618"/>
      <c r="U7085" s="618"/>
      <c r="V7085" s="618"/>
      <c r="W7085" s="618"/>
      <c r="X7085" s="618"/>
      <c r="Y7085" s="618"/>
      <c r="Z7085" s="618"/>
      <c r="AC7085" s="619"/>
      <c r="AD7085" s="620"/>
      <c r="AJ7085" s="668"/>
      <c r="AO7085" s="612"/>
      <c r="AP7085" s="612"/>
      <c r="AY7085" s="623"/>
      <c r="BD7085" s="611"/>
      <c r="BG7085" s="624"/>
      <c r="BH7085" s="625"/>
      <c r="BI7085" s="672"/>
      <c r="BO7085" s="612"/>
      <c r="BY7085" s="669"/>
      <c r="CA7085" s="669"/>
    </row>
    <row r="7086" spans="3:79" s="610" customFormat="1">
      <c r="C7086" s="611"/>
      <c r="D7086" s="612"/>
      <c r="E7086" s="613"/>
      <c r="F7086" s="614"/>
      <c r="J7086" s="612"/>
      <c r="N7086" s="668"/>
      <c r="P7086" s="618"/>
      <c r="Q7086" s="618"/>
      <c r="R7086" s="618"/>
      <c r="S7086" s="618"/>
      <c r="T7086" s="618"/>
      <c r="U7086" s="618"/>
      <c r="V7086" s="618"/>
      <c r="W7086" s="618"/>
      <c r="X7086" s="618"/>
      <c r="Y7086" s="618"/>
      <c r="Z7086" s="618"/>
      <c r="AC7086" s="619"/>
      <c r="AD7086" s="620"/>
      <c r="AJ7086" s="668"/>
      <c r="AO7086" s="612"/>
      <c r="AP7086" s="612"/>
      <c r="AY7086" s="623"/>
      <c r="BD7086" s="611"/>
      <c r="BG7086" s="624"/>
      <c r="BH7086" s="625"/>
      <c r="BI7086" s="672"/>
      <c r="BO7086" s="612"/>
      <c r="BY7086" s="669"/>
      <c r="CA7086" s="669"/>
    </row>
    <row r="7087" spans="3:79" s="610" customFormat="1">
      <c r="C7087" s="611"/>
      <c r="D7087" s="612"/>
      <c r="E7087" s="613"/>
      <c r="F7087" s="614"/>
      <c r="J7087" s="612"/>
      <c r="N7087" s="668"/>
      <c r="P7087" s="618"/>
      <c r="Q7087" s="618"/>
      <c r="R7087" s="618"/>
      <c r="S7087" s="618"/>
      <c r="T7087" s="618"/>
      <c r="U7087" s="618"/>
      <c r="V7087" s="618"/>
      <c r="W7087" s="618"/>
      <c r="X7087" s="618"/>
      <c r="Y7087" s="618"/>
      <c r="Z7087" s="618"/>
      <c r="AC7087" s="619"/>
      <c r="AD7087" s="620"/>
      <c r="AJ7087" s="668"/>
      <c r="AO7087" s="612"/>
      <c r="AP7087" s="612"/>
      <c r="AY7087" s="623"/>
      <c r="BD7087" s="611"/>
      <c r="BG7087" s="624"/>
      <c r="BH7087" s="625"/>
      <c r="BI7087" s="672"/>
      <c r="BO7087" s="612"/>
      <c r="BY7087" s="669"/>
      <c r="CA7087" s="669"/>
    </row>
    <row r="7088" spans="3:79" s="610" customFormat="1">
      <c r="C7088" s="611"/>
      <c r="D7088" s="612"/>
      <c r="E7088" s="613"/>
      <c r="F7088" s="614"/>
      <c r="J7088" s="612"/>
      <c r="N7088" s="668"/>
      <c r="P7088" s="618"/>
      <c r="Q7088" s="618"/>
      <c r="R7088" s="618"/>
      <c r="S7088" s="618"/>
      <c r="T7088" s="618"/>
      <c r="U7088" s="618"/>
      <c r="V7088" s="618"/>
      <c r="W7088" s="618"/>
      <c r="X7088" s="618"/>
      <c r="Y7088" s="618"/>
      <c r="Z7088" s="618"/>
      <c r="AC7088" s="619"/>
      <c r="AD7088" s="620"/>
      <c r="AJ7088" s="668"/>
      <c r="AO7088" s="612"/>
      <c r="AP7088" s="612"/>
      <c r="AY7088" s="623"/>
      <c r="BD7088" s="611"/>
      <c r="BG7088" s="624"/>
      <c r="BH7088" s="625"/>
      <c r="BI7088" s="672"/>
      <c r="BO7088" s="612"/>
      <c r="BY7088" s="669"/>
      <c r="CA7088" s="669"/>
    </row>
    <row r="7089" spans="3:79" s="610" customFormat="1">
      <c r="C7089" s="611"/>
      <c r="D7089" s="612"/>
      <c r="E7089" s="613"/>
      <c r="F7089" s="614"/>
      <c r="J7089" s="612"/>
      <c r="N7089" s="668"/>
      <c r="P7089" s="618"/>
      <c r="Q7089" s="618"/>
      <c r="R7089" s="618"/>
      <c r="S7089" s="618"/>
      <c r="T7089" s="618"/>
      <c r="U7089" s="618"/>
      <c r="V7089" s="618"/>
      <c r="W7089" s="618"/>
      <c r="X7089" s="618"/>
      <c r="Y7089" s="618"/>
      <c r="Z7089" s="618"/>
      <c r="AC7089" s="619"/>
      <c r="AD7089" s="620"/>
      <c r="AJ7089" s="668"/>
      <c r="AO7089" s="612"/>
      <c r="AP7089" s="612"/>
      <c r="AY7089" s="623"/>
      <c r="BD7089" s="611"/>
      <c r="BG7089" s="624"/>
      <c r="BH7089" s="625"/>
      <c r="BI7089" s="672"/>
      <c r="BO7089" s="612"/>
      <c r="BY7089" s="669"/>
      <c r="CA7089" s="669"/>
    </row>
    <row r="7090" spans="3:79" s="610" customFormat="1">
      <c r="C7090" s="611"/>
      <c r="D7090" s="612"/>
      <c r="E7090" s="613"/>
      <c r="F7090" s="614"/>
      <c r="J7090" s="612"/>
      <c r="N7090" s="668"/>
      <c r="P7090" s="618"/>
      <c r="Q7090" s="618"/>
      <c r="R7090" s="618"/>
      <c r="S7090" s="618"/>
      <c r="T7090" s="618"/>
      <c r="U7090" s="618"/>
      <c r="V7090" s="618"/>
      <c r="W7090" s="618"/>
      <c r="X7090" s="618"/>
      <c r="Y7090" s="618"/>
      <c r="Z7090" s="618"/>
      <c r="AC7090" s="619"/>
      <c r="AD7090" s="620"/>
      <c r="AJ7090" s="668"/>
      <c r="AO7090" s="612"/>
      <c r="AP7090" s="612"/>
      <c r="AY7090" s="623"/>
      <c r="BD7090" s="611"/>
      <c r="BG7090" s="624"/>
      <c r="BH7090" s="625"/>
      <c r="BI7090" s="672"/>
      <c r="BO7090" s="612"/>
      <c r="BY7090" s="669"/>
      <c r="CA7090" s="669"/>
    </row>
    <row r="7091" spans="3:79" s="610" customFormat="1">
      <c r="C7091" s="611"/>
      <c r="D7091" s="612"/>
      <c r="E7091" s="613"/>
      <c r="F7091" s="614"/>
      <c r="J7091" s="612"/>
      <c r="N7091" s="668"/>
      <c r="P7091" s="618"/>
      <c r="Q7091" s="618"/>
      <c r="R7091" s="618"/>
      <c r="S7091" s="618"/>
      <c r="T7091" s="618"/>
      <c r="U7091" s="618"/>
      <c r="V7091" s="618"/>
      <c r="W7091" s="618"/>
      <c r="X7091" s="618"/>
      <c r="Y7091" s="618"/>
      <c r="Z7091" s="618"/>
      <c r="AC7091" s="619"/>
      <c r="AD7091" s="620"/>
      <c r="AJ7091" s="668"/>
      <c r="AO7091" s="612"/>
      <c r="AP7091" s="612"/>
      <c r="AY7091" s="623"/>
      <c r="BD7091" s="611"/>
      <c r="BG7091" s="624"/>
      <c r="BH7091" s="625"/>
      <c r="BI7091" s="672"/>
      <c r="BO7091" s="612"/>
      <c r="BY7091" s="669"/>
      <c r="CA7091" s="669"/>
    </row>
    <row r="7092" spans="3:79" s="610" customFormat="1">
      <c r="C7092" s="611"/>
      <c r="D7092" s="612"/>
      <c r="E7092" s="613"/>
      <c r="F7092" s="614"/>
      <c r="J7092" s="612"/>
      <c r="N7092" s="668"/>
      <c r="P7092" s="618"/>
      <c r="Q7092" s="618"/>
      <c r="R7092" s="618"/>
      <c r="S7092" s="618"/>
      <c r="T7092" s="618"/>
      <c r="U7092" s="618"/>
      <c r="V7092" s="618"/>
      <c r="W7092" s="618"/>
      <c r="X7092" s="618"/>
      <c r="Y7092" s="618"/>
      <c r="Z7092" s="618"/>
      <c r="AC7092" s="619"/>
      <c r="AD7092" s="620"/>
      <c r="AJ7092" s="668"/>
      <c r="AO7092" s="612"/>
      <c r="AP7092" s="612"/>
      <c r="AY7092" s="623"/>
      <c r="BD7092" s="611"/>
      <c r="BG7092" s="624"/>
      <c r="BH7092" s="625"/>
      <c r="BI7092" s="672"/>
      <c r="BO7092" s="612"/>
      <c r="BY7092" s="669"/>
      <c r="CA7092" s="669"/>
    </row>
    <row r="7093" spans="3:79" s="610" customFormat="1">
      <c r="C7093" s="611"/>
      <c r="D7093" s="612"/>
      <c r="E7093" s="613"/>
      <c r="F7093" s="614"/>
      <c r="J7093" s="612"/>
      <c r="N7093" s="668"/>
      <c r="P7093" s="618"/>
      <c r="Q7093" s="618"/>
      <c r="R7093" s="618"/>
      <c r="S7093" s="618"/>
      <c r="T7093" s="618"/>
      <c r="U7093" s="618"/>
      <c r="V7093" s="618"/>
      <c r="W7093" s="618"/>
      <c r="X7093" s="618"/>
      <c r="Y7093" s="618"/>
      <c r="Z7093" s="618"/>
      <c r="AC7093" s="619"/>
      <c r="AD7093" s="620"/>
      <c r="AJ7093" s="668"/>
      <c r="AO7093" s="612"/>
      <c r="AP7093" s="612"/>
      <c r="AY7093" s="623"/>
      <c r="BD7093" s="611"/>
      <c r="BG7093" s="624"/>
      <c r="BH7093" s="625"/>
      <c r="BI7093" s="672"/>
      <c r="BO7093" s="612"/>
      <c r="BY7093" s="669"/>
      <c r="CA7093" s="669"/>
    </row>
    <row r="7094" spans="3:79" s="610" customFormat="1">
      <c r="C7094" s="611"/>
      <c r="D7094" s="612"/>
      <c r="E7094" s="613"/>
      <c r="F7094" s="614"/>
      <c r="J7094" s="612"/>
      <c r="N7094" s="668"/>
      <c r="P7094" s="618"/>
      <c r="Q7094" s="618"/>
      <c r="R7094" s="618"/>
      <c r="S7094" s="618"/>
      <c r="T7094" s="618"/>
      <c r="U7094" s="618"/>
      <c r="V7094" s="618"/>
      <c r="W7094" s="618"/>
      <c r="X7094" s="618"/>
      <c r="Y7094" s="618"/>
      <c r="Z7094" s="618"/>
      <c r="AC7094" s="619"/>
      <c r="AD7094" s="620"/>
      <c r="AJ7094" s="668"/>
      <c r="AO7094" s="612"/>
      <c r="AP7094" s="612"/>
      <c r="AY7094" s="623"/>
      <c r="BD7094" s="611"/>
      <c r="BG7094" s="624"/>
      <c r="BH7094" s="625"/>
      <c r="BI7094" s="672"/>
      <c r="BO7094" s="612"/>
      <c r="BY7094" s="669"/>
      <c r="CA7094" s="669"/>
    </row>
    <row r="7095" spans="3:79" s="610" customFormat="1">
      <c r="C7095" s="611"/>
      <c r="D7095" s="612"/>
      <c r="E7095" s="613"/>
      <c r="F7095" s="614"/>
      <c r="J7095" s="612"/>
      <c r="N7095" s="668"/>
      <c r="P7095" s="618"/>
      <c r="Q7095" s="618"/>
      <c r="R7095" s="618"/>
      <c r="S7095" s="618"/>
      <c r="T7095" s="618"/>
      <c r="U7095" s="618"/>
      <c r="V7095" s="618"/>
      <c r="W7095" s="618"/>
      <c r="X7095" s="618"/>
      <c r="Y7095" s="618"/>
      <c r="Z7095" s="618"/>
      <c r="AC7095" s="619"/>
      <c r="AD7095" s="620"/>
      <c r="AJ7095" s="668"/>
      <c r="AO7095" s="612"/>
      <c r="AP7095" s="612"/>
      <c r="AY7095" s="623"/>
      <c r="BD7095" s="611"/>
      <c r="BG7095" s="624"/>
      <c r="BH7095" s="625"/>
      <c r="BI7095" s="672"/>
      <c r="BO7095" s="612"/>
      <c r="BY7095" s="669"/>
      <c r="CA7095" s="669"/>
    </row>
    <row r="7096" spans="3:79" s="610" customFormat="1">
      <c r="C7096" s="611"/>
      <c r="D7096" s="612"/>
      <c r="E7096" s="613"/>
      <c r="F7096" s="614"/>
      <c r="J7096" s="612"/>
      <c r="N7096" s="668"/>
      <c r="P7096" s="618"/>
      <c r="Q7096" s="618"/>
      <c r="R7096" s="618"/>
      <c r="S7096" s="618"/>
      <c r="T7096" s="618"/>
      <c r="U7096" s="618"/>
      <c r="V7096" s="618"/>
      <c r="W7096" s="618"/>
      <c r="X7096" s="618"/>
      <c r="Y7096" s="618"/>
      <c r="Z7096" s="618"/>
      <c r="AC7096" s="619"/>
      <c r="AD7096" s="620"/>
      <c r="AJ7096" s="668"/>
      <c r="AO7096" s="612"/>
      <c r="AP7096" s="612"/>
      <c r="AY7096" s="623"/>
      <c r="BD7096" s="611"/>
      <c r="BG7096" s="624"/>
      <c r="BH7096" s="625"/>
      <c r="BI7096" s="672"/>
      <c r="BO7096" s="612"/>
      <c r="BY7096" s="669"/>
      <c r="CA7096" s="669"/>
    </row>
    <row r="7097" spans="3:79" s="610" customFormat="1">
      <c r="C7097" s="611"/>
      <c r="D7097" s="612"/>
      <c r="E7097" s="613"/>
      <c r="F7097" s="614"/>
      <c r="J7097" s="612"/>
      <c r="N7097" s="668"/>
      <c r="P7097" s="618"/>
      <c r="Q7097" s="618"/>
      <c r="R7097" s="618"/>
      <c r="S7097" s="618"/>
      <c r="T7097" s="618"/>
      <c r="U7097" s="618"/>
      <c r="V7097" s="618"/>
      <c r="W7097" s="618"/>
      <c r="X7097" s="618"/>
      <c r="Y7097" s="618"/>
      <c r="Z7097" s="618"/>
      <c r="AC7097" s="619"/>
      <c r="AD7097" s="620"/>
      <c r="AJ7097" s="668"/>
      <c r="AO7097" s="612"/>
      <c r="AP7097" s="612"/>
      <c r="AY7097" s="623"/>
      <c r="BD7097" s="611"/>
      <c r="BG7097" s="624"/>
      <c r="BH7097" s="625"/>
      <c r="BI7097" s="672"/>
      <c r="BO7097" s="612"/>
      <c r="BY7097" s="669"/>
      <c r="CA7097" s="669"/>
    </row>
    <row r="7098" spans="3:79" s="610" customFormat="1">
      <c r="C7098" s="611"/>
      <c r="D7098" s="612"/>
      <c r="E7098" s="613"/>
      <c r="F7098" s="614"/>
      <c r="J7098" s="612"/>
      <c r="N7098" s="668"/>
      <c r="P7098" s="618"/>
      <c r="Q7098" s="618"/>
      <c r="R7098" s="618"/>
      <c r="S7098" s="618"/>
      <c r="T7098" s="618"/>
      <c r="U7098" s="618"/>
      <c r="V7098" s="618"/>
      <c r="W7098" s="618"/>
      <c r="X7098" s="618"/>
      <c r="Y7098" s="618"/>
      <c r="Z7098" s="618"/>
      <c r="AC7098" s="619"/>
      <c r="AD7098" s="620"/>
      <c r="AJ7098" s="668"/>
      <c r="AO7098" s="612"/>
      <c r="AP7098" s="612"/>
      <c r="AY7098" s="623"/>
      <c r="BD7098" s="611"/>
      <c r="BG7098" s="624"/>
      <c r="BH7098" s="625"/>
      <c r="BI7098" s="672"/>
      <c r="BO7098" s="612"/>
      <c r="BY7098" s="669"/>
      <c r="CA7098" s="669"/>
    </row>
    <row r="7099" spans="3:79" s="610" customFormat="1">
      <c r="C7099" s="611"/>
      <c r="D7099" s="612"/>
      <c r="E7099" s="613"/>
      <c r="F7099" s="614"/>
      <c r="J7099" s="612"/>
      <c r="N7099" s="668"/>
      <c r="P7099" s="618"/>
      <c r="Q7099" s="618"/>
      <c r="R7099" s="618"/>
      <c r="S7099" s="618"/>
      <c r="T7099" s="618"/>
      <c r="U7099" s="618"/>
      <c r="V7099" s="618"/>
      <c r="W7099" s="618"/>
      <c r="X7099" s="618"/>
      <c r="Y7099" s="618"/>
      <c r="Z7099" s="618"/>
      <c r="AC7099" s="619"/>
      <c r="AD7099" s="620"/>
      <c r="AJ7099" s="668"/>
      <c r="AO7099" s="612"/>
      <c r="AP7099" s="612"/>
      <c r="AY7099" s="623"/>
      <c r="BD7099" s="611"/>
      <c r="BG7099" s="624"/>
      <c r="BH7099" s="625"/>
      <c r="BI7099" s="672"/>
      <c r="BO7099" s="612"/>
      <c r="BY7099" s="669"/>
      <c r="CA7099" s="669"/>
    </row>
    <row r="7100" spans="3:79" s="610" customFormat="1">
      <c r="C7100" s="611"/>
      <c r="D7100" s="612"/>
      <c r="E7100" s="613"/>
      <c r="F7100" s="614"/>
      <c r="J7100" s="612"/>
      <c r="N7100" s="668"/>
      <c r="P7100" s="618"/>
      <c r="Q7100" s="618"/>
      <c r="R7100" s="618"/>
      <c r="S7100" s="618"/>
      <c r="T7100" s="618"/>
      <c r="U7100" s="618"/>
      <c r="V7100" s="618"/>
      <c r="W7100" s="618"/>
      <c r="X7100" s="618"/>
      <c r="Y7100" s="618"/>
      <c r="Z7100" s="618"/>
      <c r="AC7100" s="619"/>
      <c r="AD7100" s="620"/>
      <c r="AJ7100" s="668"/>
      <c r="AO7100" s="612"/>
      <c r="AP7100" s="612"/>
      <c r="AY7100" s="623"/>
      <c r="BD7100" s="611"/>
      <c r="BG7100" s="624"/>
      <c r="BH7100" s="625"/>
      <c r="BI7100" s="672"/>
      <c r="BO7100" s="612"/>
      <c r="BY7100" s="669"/>
      <c r="CA7100" s="669"/>
    </row>
    <row r="7101" spans="3:79" s="610" customFormat="1">
      <c r="C7101" s="611"/>
      <c r="D7101" s="612"/>
      <c r="E7101" s="613"/>
      <c r="F7101" s="614"/>
      <c r="J7101" s="612"/>
      <c r="N7101" s="668"/>
      <c r="P7101" s="618"/>
      <c r="Q7101" s="618"/>
      <c r="R7101" s="618"/>
      <c r="S7101" s="618"/>
      <c r="T7101" s="618"/>
      <c r="U7101" s="618"/>
      <c r="V7101" s="618"/>
      <c r="W7101" s="618"/>
      <c r="X7101" s="618"/>
      <c r="Y7101" s="618"/>
      <c r="Z7101" s="618"/>
      <c r="AC7101" s="619"/>
      <c r="AD7101" s="620"/>
      <c r="AJ7101" s="668"/>
      <c r="AO7101" s="612"/>
      <c r="AP7101" s="612"/>
      <c r="AY7101" s="623"/>
      <c r="BD7101" s="611"/>
      <c r="BG7101" s="624"/>
      <c r="BH7101" s="625"/>
      <c r="BI7101" s="672"/>
      <c r="BO7101" s="612"/>
      <c r="BY7101" s="669"/>
      <c r="CA7101" s="669"/>
    </row>
    <row r="7102" spans="3:79" s="610" customFormat="1">
      <c r="C7102" s="611"/>
      <c r="D7102" s="612"/>
      <c r="E7102" s="613"/>
      <c r="F7102" s="614"/>
      <c r="J7102" s="612"/>
      <c r="N7102" s="668"/>
      <c r="P7102" s="618"/>
      <c r="Q7102" s="618"/>
      <c r="R7102" s="618"/>
      <c r="S7102" s="618"/>
      <c r="T7102" s="618"/>
      <c r="U7102" s="618"/>
      <c r="V7102" s="618"/>
      <c r="W7102" s="618"/>
      <c r="X7102" s="618"/>
      <c r="Y7102" s="618"/>
      <c r="Z7102" s="618"/>
      <c r="AC7102" s="619"/>
      <c r="AD7102" s="620"/>
      <c r="AJ7102" s="668"/>
      <c r="AO7102" s="612"/>
      <c r="AP7102" s="612"/>
      <c r="AY7102" s="623"/>
      <c r="BD7102" s="611"/>
      <c r="BG7102" s="624"/>
      <c r="BH7102" s="625"/>
      <c r="BI7102" s="672"/>
      <c r="BO7102" s="612"/>
      <c r="BY7102" s="669"/>
      <c r="CA7102" s="669"/>
    </row>
    <row r="7103" spans="3:79" s="610" customFormat="1">
      <c r="C7103" s="611"/>
      <c r="D7103" s="612"/>
      <c r="E7103" s="613"/>
      <c r="F7103" s="614"/>
      <c r="J7103" s="612"/>
      <c r="N7103" s="668"/>
      <c r="P7103" s="618"/>
      <c r="Q7103" s="618"/>
      <c r="R7103" s="618"/>
      <c r="S7103" s="618"/>
      <c r="T7103" s="618"/>
      <c r="U7103" s="618"/>
      <c r="V7103" s="618"/>
      <c r="W7103" s="618"/>
      <c r="X7103" s="618"/>
      <c r="Y7103" s="618"/>
      <c r="Z7103" s="618"/>
      <c r="AC7103" s="619"/>
      <c r="AD7103" s="620"/>
      <c r="AJ7103" s="668"/>
      <c r="AO7103" s="612"/>
      <c r="AP7103" s="612"/>
      <c r="AY7103" s="623"/>
      <c r="BD7103" s="611"/>
      <c r="BG7103" s="624"/>
      <c r="BH7103" s="625"/>
      <c r="BI7103" s="672"/>
      <c r="BO7103" s="612"/>
      <c r="BY7103" s="669"/>
      <c r="CA7103" s="669"/>
    </row>
    <row r="7104" spans="3:79" s="610" customFormat="1">
      <c r="C7104" s="611"/>
      <c r="D7104" s="612"/>
      <c r="E7104" s="613"/>
      <c r="F7104" s="614"/>
      <c r="J7104" s="612"/>
      <c r="N7104" s="668"/>
      <c r="P7104" s="618"/>
      <c r="Q7104" s="618"/>
      <c r="R7104" s="618"/>
      <c r="S7104" s="618"/>
      <c r="T7104" s="618"/>
      <c r="U7104" s="618"/>
      <c r="V7104" s="618"/>
      <c r="W7104" s="618"/>
      <c r="X7104" s="618"/>
      <c r="Y7104" s="618"/>
      <c r="Z7104" s="618"/>
      <c r="AC7104" s="619"/>
      <c r="AD7104" s="620"/>
      <c r="AJ7104" s="668"/>
      <c r="AO7104" s="612"/>
      <c r="AP7104" s="612"/>
      <c r="AY7104" s="623"/>
      <c r="BD7104" s="611"/>
      <c r="BG7104" s="624"/>
      <c r="BH7104" s="625"/>
      <c r="BI7104" s="672"/>
      <c r="BO7104" s="612"/>
      <c r="BY7104" s="669"/>
      <c r="CA7104" s="669"/>
    </row>
    <row r="7105" spans="3:79" s="610" customFormat="1">
      <c r="C7105" s="611"/>
      <c r="D7105" s="612"/>
      <c r="E7105" s="613"/>
      <c r="F7105" s="614"/>
      <c r="J7105" s="612"/>
      <c r="N7105" s="668"/>
      <c r="P7105" s="618"/>
      <c r="Q7105" s="618"/>
      <c r="R7105" s="618"/>
      <c r="S7105" s="618"/>
      <c r="T7105" s="618"/>
      <c r="U7105" s="618"/>
      <c r="V7105" s="618"/>
      <c r="W7105" s="618"/>
      <c r="X7105" s="618"/>
      <c r="Y7105" s="618"/>
      <c r="Z7105" s="618"/>
      <c r="AC7105" s="619"/>
      <c r="AD7105" s="620"/>
      <c r="AJ7105" s="668"/>
      <c r="AO7105" s="612"/>
      <c r="AP7105" s="612"/>
      <c r="AY7105" s="623"/>
      <c r="BD7105" s="611"/>
      <c r="BG7105" s="624"/>
      <c r="BH7105" s="625"/>
      <c r="BI7105" s="672"/>
      <c r="BO7105" s="612"/>
      <c r="BY7105" s="669"/>
      <c r="CA7105" s="669"/>
    </row>
    <row r="7106" spans="3:79" s="610" customFormat="1">
      <c r="C7106" s="611"/>
      <c r="D7106" s="612"/>
      <c r="E7106" s="613"/>
      <c r="F7106" s="614"/>
      <c r="J7106" s="612"/>
      <c r="N7106" s="668"/>
      <c r="P7106" s="618"/>
      <c r="Q7106" s="618"/>
      <c r="R7106" s="618"/>
      <c r="S7106" s="618"/>
      <c r="T7106" s="618"/>
      <c r="U7106" s="618"/>
      <c r="V7106" s="618"/>
      <c r="W7106" s="618"/>
      <c r="X7106" s="618"/>
      <c r="Y7106" s="618"/>
      <c r="Z7106" s="618"/>
      <c r="AC7106" s="619"/>
      <c r="AD7106" s="620"/>
      <c r="AJ7106" s="668"/>
      <c r="AO7106" s="612"/>
      <c r="AP7106" s="612"/>
      <c r="AY7106" s="623"/>
      <c r="BD7106" s="611"/>
      <c r="BG7106" s="624"/>
      <c r="BH7106" s="625"/>
      <c r="BI7106" s="672"/>
      <c r="BO7106" s="612"/>
      <c r="BY7106" s="669"/>
      <c r="CA7106" s="669"/>
    </row>
    <row r="7107" spans="3:79" s="610" customFormat="1">
      <c r="C7107" s="611"/>
      <c r="D7107" s="612"/>
      <c r="E7107" s="613"/>
      <c r="F7107" s="614"/>
      <c r="J7107" s="612"/>
      <c r="N7107" s="668"/>
      <c r="P7107" s="618"/>
      <c r="Q7107" s="618"/>
      <c r="R7107" s="618"/>
      <c r="S7107" s="618"/>
      <c r="T7107" s="618"/>
      <c r="U7107" s="618"/>
      <c r="V7107" s="618"/>
      <c r="W7107" s="618"/>
      <c r="X7107" s="618"/>
      <c r="Y7107" s="618"/>
      <c r="Z7107" s="618"/>
      <c r="AC7107" s="619"/>
      <c r="AD7107" s="620"/>
      <c r="AJ7107" s="668"/>
      <c r="AO7107" s="612"/>
      <c r="AP7107" s="612"/>
      <c r="AY7107" s="623"/>
      <c r="BD7107" s="611"/>
      <c r="BG7107" s="624"/>
      <c r="BH7107" s="625"/>
      <c r="BI7107" s="672"/>
      <c r="BO7107" s="612"/>
      <c r="BY7107" s="669"/>
      <c r="CA7107" s="669"/>
    </row>
    <row r="7108" spans="3:79" s="610" customFormat="1">
      <c r="C7108" s="611"/>
      <c r="D7108" s="612"/>
      <c r="E7108" s="613"/>
      <c r="F7108" s="614"/>
      <c r="J7108" s="612"/>
      <c r="N7108" s="668"/>
      <c r="P7108" s="618"/>
      <c r="Q7108" s="618"/>
      <c r="R7108" s="618"/>
      <c r="S7108" s="618"/>
      <c r="T7108" s="618"/>
      <c r="U7108" s="618"/>
      <c r="V7108" s="618"/>
      <c r="W7108" s="618"/>
      <c r="X7108" s="618"/>
      <c r="Y7108" s="618"/>
      <c r="Z7108" s="618"/>
      <c r="AC7108" s="619"/>
      <c r="AD7108" s="620"/>
      <c r="AJ7108" s="668"/>
      <c r="AO7108" s="612"/>
      <c r="AP7108" s="612"/>
      <c r="AY7108" s="623"/>
      <c r="BD7108" s="611"/>
      <c r="BG7108" s="624"/>
      <c r="BH7108" s="625"/>
      <c r="BI7108" s="672"/>
      <c r="BO7108" s="612"/>
      <c r="BY7108" s="669"/>
      <c r="CA7108" s="669"/>
    </row>
    <row r="7109" spans="3:79" s="610" customFormat="1">
      <c r="C7109" s="611"/>
      <c r="D7109" s="612"/>
      <c r="E7109" s="613"/>
      <c r="F7109" s="614"/>
      <c r="J7109" s="612"/>
      <c r="N7109" s="668"/>
      <c r="P7109" s="618"/>
      <c r="Q7109" s="618"/>
      <c r="R7109" s="618"/>
      <c r="S7109" s="618"/>
      <c r="T7109" s="618"/>
      <c r="U7109" s="618"/>
      <c r="V7109" s="618"/>
      <c r="W7109" s="618"/>
      <c r="X7109" s="618"/>
      <c r="Y7109" s="618"/>
      <c r="Z7109" s="618"/>
      <c r="AC7109" s="619"/>
      <c r="AD7109" s="620"/>
      <c r="AJ7109" s="668"/>
      <c r="AO7109" s="612"/>
      <c r="AP7109" s="612"/>
      <c r="AY7109" s="623"/>
      <c r="BD7109" s="611"/>
      <c r="BG7109" s="624"/>
      <c r="BH7109" s="625"/>
      <c r="BI7109" s="672"/>
      <c r="BO7109" s="612"/>
      <c r="BY7109" s="669"/>
      <c r="CA7109" s="669"/>
    </row>
    <row r="7110" spans="3:79" s="610" customFormat="1">
      <c r="C7110" s="611"/>
      <c r="D7110" s="612"/>
      <c r="E7110" s="613"/>
      <c r="F7110" s="614"/>
      <c r="J7110" s="612"/>
      <c r="N7110" s="668"/>
      <c r="P7110" s="618"/>
      <c r="Q7110" s="618"/>
      <c r="R7110" s="618"/>
      <c r="S7110" s="618"/>
      <c r="T7110" s="618"/>
      <c r="U7110" s="618"/>
      <c r="V7110" s="618"/>
      <c r="W7110" s="618"/>
      <c r="X7110" s="618"/>
      <c r="Y7110" s="618"/>
      <c r="Z7110" s="618"/>
      <c r="AC7110" s="619"/>
      <c r="AD7110" s="620"/>
      <c r="AJ7110" s="668"/>
      <c r="AO7110" s="612"/>
      <c r="AP7110" s="612"/>
      <c r="AY7110" s="623"/>
      <c r="BD7110" s="611"/>
      <c r="BG7110" s="624"/>
      <c r="BH7110" s="625"/>
      <c r="BI7110" s="672"/>
      <c r="BO7110" s="612"/>
      <c r="BY7110" s="669"/>
      <c r="CA7110" s="669"/>
    </row>
    <row r="7111" spans="3:79" s="610" customFormat="1">
      <c r="C7111" s="611"/>
      <c r="D7111" s="612"/>
      <c r="E7111" s="613"/>
      <c r="F7111" s="614"/>
      <c r="J7111" s="612"/>
      <c r="N7111" s="668"/>
      <c r="P7111" s="618"/>
      <c r="Q7111" s="618"/>
      <c r="R7111" s="618"/>
      <c r="S7111" s="618"/>
      <c r="T7111" s="618"/>
      <c r="U7111" s="618"/>
      <c r="V7111" s="618"/>
      <c r="W7111" s="618"/>
      <c r="X7111" s="618"/>
      <c r="Y7111" s="618"/>
      <c r="Z7111" s="618"/>
      <c r="AC7111" s="619"/>
      <c r="AD7111" s="620"/>
      <c r="AJ7111" s="668"/>
      <c r="AO7111" s="612"/>
      <c r="AP7111" s="612"/>
      <c r="AY7111" s="623"/>
      <c r="BD7111" s="611"/>
      <c r="BG7111" s="624"/>
      <c r="BH7111" s="625"/>
      <c r="BI7111" s="672"/>
      <c r="BO7111" s="612"/>
      <c r="BY7111" s="669"/>
      <c r="CA7111" s="669"/>
    </row>
    <row r="7112" spans="3:79" s="610" customFormat="1">
      <c r="C7112" s="611"/>
      <c r="D7112" s="612"/>
      <c r="E7112" s="613"/>
      <c r="F7112" s="614"/>
      <c r="J7112" s="612"/>
      <c r="N7112" s="668"/>
      <c r="P7112" s="618"/>
      <c r="Q7112" s="618"/>
      <c r="R7112" s="618"/>
      <c r="S7112" s="618"/>
      <c r="T7112" s="618"/>
      <c r="U7112" s="618"/>
      <c r="V7112" s="618"/>
      <c r="W7112" s="618"/>
      <c r="X7112" s="618"/>
      <c r="Y7112" s="618"/>
      <c r="Z7112" s="618"/>
      <c r="AC7112" s="619"/>
      <c r="AD7112" s="620"/>
      <c r="AJ7112" s="668"/>
      <c r="AO7112" s="612"/>
      <c r="AP7112" s="612"/>
      <c r="AY7112" s="623"/>
      <c r="BD7112" s="611"/>
      <c r="BG7112" s="624"/>
      <c r="BH7112" s="625"/>
      <c r="BI7112" s="672"/>
      <c r="BO7112" s="612"/>
      <c r="BY7112" s="669"/>
      <c r="CA7112" s="669"/>
    </row>
    <row r="7113" spans="3:79" s="610" customFormat="1">
      <c r="C7113" s="611"/>
      <c r="D7113" s="612"/>
      <c r="E7113" s="613"/>
      <c r="F7113" s="614"/>
      <c r="J7113" s="612"/>
      <c r="N7113" s="668"/>
      <c r="P7113" s="618"/>
      <c r="Q7113" s="618"/>
      <c r="R7113" s="618"/>
      <c r="S7113" s="618"/>
      <c r="T7113" s="618"/>
      <c r="U7113" s="618"/>
      <c r="V7113" s="618"/>
      <c r="W7113" s="618"/>
      <c r="X7113" s="618"/>
      <c r="Y7113" s="618"/>
      <c r="Z7113" s="618"/>
      <c r="AC7113" s="619"/>
      <c r="AD7113" s="620"/>
      <c r="AJ7113" s="668"/>
      <c r="AO7113" s="612"/>
      <c r="AP7113" s="612"/>
      <c r="AY7113" s="623"/>
      <c r="BD7113" s="611"/>
      <c r="BG7113" s="624"/>
      <c r="BH7113" s="625"/>
      <c r="BI7113" s="672"/>
      <c r="BO7113" s="612"/>
      <c r="BY7113" s="669"/>
      <c r="CA7113" s="669"/>
    </row>
    <row r="7114" spans="3:79" s="610" customFormat="1">
      <c r="C7114" s="611"/>
      <c r="D7114" s="612"/>
      <c r="E7114" s="613"/>
      <c r="F7114" s="614"/>
      <c r="J7114" s="612"/>
      <c r="N7114" s="668"/>
      <c r="P7114" s="618"/>
      <c r="Q7114" s="618"/>
      <c r="R7114" s="618"/>
      <c r="S7114" s="618"/>
      <c r="T7114" s="618"/>
      <c r="U7114" s="618"/>
      <c r="V7114" s="618"/>
      <c r="W7114" s="618"/>
      <c r="X7114" s="618"/>
      <c r="Y7114" s="618"/>
      <c r="Z7114" s="618"/>
      <c r="AC7114" s="619"/>
      <c r="AD7114" s="620"/>
      <c r="AJ7114" s="668"/>
      <c r="AO7114" s="612"/>
      <c r="AP7114" s="612"/>
      <c r="AY7114" s="623"/>
      <c r="BD7114" s="611"/>
      <c r="BG7114" s="624"/>
      <c r="BH7114" s="625"/>
      <c r="BI7114" s="672"/>
      <c r="BO7114" s="612"/>
      <c r="BY7114" s="669"/>
      <c r="CA7114" s="669"/>
    </row>
    <row r="7115" spans="3:79" s="610" customFormat="1">
      <c r="C7115" s="611"/>
      <c r="D7115" s="612"/>
      <c r="E7115" s="613"/>
      <c r="F7115" s="614"/>
      <c r="J7115" s="612"/>
      <c r="N7115" s="668"/>
      <c r="P7115" s="618"/>
      <c r="Q7115" s="618"/>
      <c r="R7115" s="618"/>
      <c r="S7115" s="618"/>
      <c r="T7115" s="618"/>
      <c r="U7115" s="618"/>
      <c r="V7115" s="618"/>
      <c r="W7115" s="618"/>
      <c r="X7115" s="618"/>
      <c r="Y7115" s="618"/>
      <c r="Z7115" s="618"/>
      <c r="AC7115" s="619"/>
      <c r="AD7115" s="620"/>
      <c r="AJ7115" s="668"/>
      <c r="AO7115" s="612"/>
      <c r="AP7115" s="612"/>
      <c r="AY7115" s="623"/>
      <c r="BD7115" s="611"/>
      <c r="BG7115" s="624"/>
      <c r="BH7115" s="625"/>
      <c r="BI7115" s="672"/>
      <c r="BO7115" s="612"/>
      <c r="BY7115" s="669"/>
      <c r="CA7115" s="669"/>
    </row>
    <row r="7116" spans="3:79" s="610" customFormat="1">
      <c r="C7116" s="611"/>
      <c r="D7116" s="612"/>
      <c r="E7116" s="613"/>
      <c r="F7116" s="614"/>
      <c r="J7116" s="612"/>
      <c r="N7116" s="668"/>
      <c r="P7116" s="618"/>
      <c r="Q7116" s="618"/>
      <c r="R7116" s="618"/>
      <c r="S7116" s="618"/>
      <c r="T7116" s="618"/>
      <c r="U7116" s="618"/>
      <c r="V7116" s="618"/>
      <c r="W7116" s="618"/>
      <c r="X7116" s="618"/>
      <c r="Y7116" s="618"/>
      <c r="Z7116" s="618"/>
      <c r="AC7116" s="619"/>
      <c r="AD7116" s="620"/>
      <c r="AJ7116" s="668"/>
      <c r="AO7116" s="612"/>
      <c r="AP7116" s="612"/>
      <c r="AY7116" s="623"/>
      <c r="BD7116" s="611"/>
      <c r="BG7116" s="624"/>
      <c r="BH7116" s="625"/>
      <c r="BI7116" s="672"/>
      <c r="BO7116" s="612"/>
      <c r="BY7116" s="669"/>
      <c r="CA7116" s="669"/>
    </row>
    <row r="7117" spans="3:79" s="610" customFormat="1">
      <c r="C7117" s="611"/>
      <c r="D7117" s="612"/>
      <c r="E7117" s="613"/>
      <c r="F7117" s="614"/>
      <c r="J7117" s="612"/>
      <c r="N7117" s="668"/>
      <c r="P7117" s="618"/>
      <c r="Q7117" s="618"/>
      <c r="R7117" s="618"/>
      <c r="S7117" s="618"/>
      <c r="T7117" s="618"/>
      <c r="U7117" s="618"/>
      <c r="V7117" s="618"/>
      <c r="W7117" s="618"/>
      <c r="X7117" s="618"/>
      <c r="Y7117" s="618"/>
      <c r="Z7117" s="618"/>
      <c r="AC7117" s="619"/>
      <c r="AD7117" s="620"/>
      <c r="AJ7117" s="668"/>
      <c r="AO7117" s="612"/>
      <c r="AP7117" s="612"/>
      <c r="AY7117" s="623"/>
      <c r="BD7117" s="611"/>
      <c r="BG7117" s="624"/>
      <c r="BH7117" s="625"/>
      <c r="BI7117" s="672"/>
      <c r="BO7117" s="612"/>
      <c r="BY7117" s="669"/>
      <c r="CA7117" s="669"/>
    </row>
    <row r="7118" spans="3:79" s="610" customFormat="1">
      <c r="C7118" s="611"/>
      <c r="D7118" s="612"/>
      <c r="E7118" s="613"/>
      <c r="F7118" s="614"/>
      <c r="J7118" s="612"/>
      <c r="N7118" s="668"/>
      <c r="P7118" s="618"/>
      <c r="Q7118" s="618"/>
      <c r="R7118" s="618"/>
      <c r="S7118" s="618"/>
      <c r="T7118" s="618"/>
      <c r="U7118" s="618"/>
      <c r="V7118" s="618"/>
      <c r="W7118" s="618"/>
      <c r="X7118" s="618"/>
      <c r="Y7118" s="618"/>
      <c r="Z7118" s="618"/>
      <c r="AC7118" s="619"/>
      <c r="AD7118" s="620"/>
      <c r="AJ7118" s="668"/>
      <c r="AO7118" s="612"/>
      <c r="AP7118" s="612"/>
      <c r="AY7118" s="623"/>
      <c r="BD7118" s="611"/>
      <c r="BG7118" s="624"/>
      <c r="BH7118" s="625"/>
      <c r="BI7118" s="672"/>
      <c r="BO7118" s="612"/>
      <c r="BY7118" s="669"/>
      <c r="CA7118" s="669"/>
    </row>
    <row r="7119" spans="3:79" s="610" customFormat="1">
      <c r="C7119" s="611"/>
      <c r="D7119" s="612"/>
      <c r="E7119" s="613"/>
      <c r="F7119" s="614"/>
      <c r="J7119" s="612"/>
      <c r="N7119" s="668"/>
      <c r="P7119" s="618"/>
      <c r="Q7119" s="618"/>
      <c r="R7119" s="618"/>
      <c r="S7119" s="618"/>
      <c r="T7119" s="618"/>
      <c r="U7119" s="618"/>
      <c r="V7119" s="618"/>
      <c r="W7119" s="618"/>
      <c r="X7119" s="618"/>
      <c r="Y7119" s="618"/>
      <c r="Z7119" s="618"/>
      <c r="AC7119" s="619"/>
      <c r="AD7119" s="620"/>
      <c r="AJ7119" s="668"/>
      <c r="AO7119" s="612"/>
      <c r="AP7119" s="612"/>
      <c r="AY7119" s="623"/>
      <c r="BD7119" s="611"/>
      <c r="BG7119" s="624"/>
      <c r="BH7119" s="625"/>
      <c r="BI7119" s="672"/>
      <c r="BO7119" s="612"/>
      <c r="BY7119" s="669"/>
      <c r="CA7119" s="669"/>
    </row>
    <row r="7120" spans="3:79" s="610" customFormat="1">
      <c r="C7120" s="611"/>
      <c r="D7120" s="612"/>
      <c r="E7120" s="613"/>
      <c r="F7120" s="614"/>
      <c r="J7120" s="612"/>
      <c r="N7120" s="668"/>
      <c r="P7120" s="618"/>
      <c r="Q7120" s="618"/>
      <c r="R7120" s="618"/>
      <c r="S7120" s="618"/>
      <c r="T7120" s="618"/>
      <c r="U7120" s="618"/>
      <c r="V7120" s="618"/>
      <c r="W7120" s="618"/>
      <c r="X7120" s="618"/>
      <c r="Y7120" s="618"/>
      <c r="Z7120" s="618"/>
      <c r="AC7120" s="619"/>
      <c r="AD7120" s="620"/>
      <c r="AJ7120" s="668"/>
      <c r="AO7120" s="612"/>
      <c r="AP7120" s="612"/>
      <c r="AY7120" s="623"/>
      <c r="BD7120" s="611"/>
      <c r="BG7120" s="624"/>
      <c r="BH7120" s="625"/>
      <c r="BI7120" s="672"/>
      <c r="BO7120" s="612"/>
      <c r="BY7120" s="669"/>
      <c r="CA7120" s="669"/>
    </row>
    <row r="7121" spans="3:79" s="610" customFormat="1">
      <c r="C7121" s="611"/>
      <c r="D7121" s="612"/>
      <c r="E7121" s="613"/>
      <c r="F7121" s="614"/>
      <c r="J7121" s="612"/>
      <c r="N7121" s="668"/>
      <c r="P7121" s="618"/>
      <c r="Q7121" s="618"/>
      <c r="R7121" s="618"/>
      <c r="S7121" s="618"/>
      <c r="T7121" s="618"/>
      <c r="U7121" s="618"/>
      <c r="V7121" s="618"/>
      <c r="W7121" s="618"/>
      <c r="X7121" s="618"/>
      <c r="Y7121" s="618"/>
      <c r="Z7121" s="618"/>
      <c r="AC7121" s="619"/>
      <c r="AD7121" s="620"/>
      <c r="AJ7121" s="668"/>
      <c r="AO7121" s="612"/>
      <c r="AP7121" s="612"/>
      <c r="AY7121" s="623"/>
      <c r="BD7121" s="611"/>
      <c r="BG7121" s="624"/>
      <c r="BH7121" s="625"/>
      <c r="BI7121" s="672"/>
      <c r="BO7121" s="612"/>
      <c r="BY7121" s="669"/>
      <c r="CA7121" s="669"/>
    </row>
    <row r="7122" spans="3:79" s="610" customFormat="1">
      <c r="C7122" s="611"/>
      <c r="D7122" s="612"/>
      <c r="E7122" s="613"/>
      <c r="F7122" s="614"/>
      <c r="J7122" s="612"/>
      <c r="N7122" s="668"/>
      <c r="P7122" s="618"/>
      <c r="Q7122" s="618"/>
      <c r="R7122" s="618"/>
      <c r="S7122" s="618"/>
      <c r="T7122" s="618"/>
      <c r="U7122" s="618"/>
      <c r="V7122" s="618"/>
      <c r="W7122" s="618"/>
      <c r="X7122" s="618"/>
      <c r="Y7122" s="618"/>
      <c r="Z7122" s="618"/>
      <c r="AC7122" s="619"/>
      <c r="AD7122" s="620"/>
      <c r="AJ7122" s="668"/>
      <c r="AO7122" s="612"/>
      <c r="AP7122" s="612"/>
      <c r="AY7122" s="623"/>
      <c r="BD7122" s="611"/>
      <c r="BG7122" s="624"/>
      <c r="BH7122" s="625"/>
      <c r="BI7122" s="672"/>
      <c r="BO7122" s="612"/>
      <c r="BY7122" s="669"/>
      <c r="CA7122" s="669"/>
    </row>
    <row r="7123" spans="3:79" s="610" customFormat="1">
      <c r="C7123" s="611"/>
      <c r="D7123" s="612"/>
      <c r="E7123" s="613"/>
      <c r="F7123" s="614"/>
      <c r="J7123" s="612"/>
      <c r="N7123" s="668"/>
      <c r="P7123" s="618"/>
      <c r="Q7123" s="618"/>
      <c r="R7123" s="618"/>
      <c r="S7123" s="618"/>
      <c r="T7123" s="618"/>
      <c r="U7123" s="618"/>
      <c r="V7123" s="618"/>
      <c r="W7123" s="618"/>
      <c r="X7123" s="618"/>
      <c r="Y7123" s="618"/>
      <c r="Z7123" s="618"/>
      <c r="AC7123" s="619"/>
      <c r="AD7123" s="620"/>
      <c r="AJ7123" s="668"/>
      <c r="AO7123" s="612"/>
      <c r="AP7123" s="612"/>
      <c r="AY7123" s="623"/>
      <c r="BD7123" s="611"/>
      <c r="BG7123" s="624"/>
      <c r="BH7123" s="625"/>
      <c r="BI7123" s="672"/>
      <c r="BO7123" s="612"/>
      <c r="BY7123" s="669"/>
      <c r="CA7123" s="669"/>
    </row>
    <row r="7124" spans="3:79" s="610" customFormat="1">
      <c r="C7124" s="611"/>
      <c r="D7124" s="612"/>
      <c r="E7124" s="613"/>
      <c r="F7124" s="614"/>
      <c r="J7124" s="612"/>
      <c r="N7124" s="668"/>
      <c r="P7124" s="618"/>
      <c r="Q7124" s="618"/>
      <c r="R7124" s="618"/>
      <c r="S7124" s="618"/>
      <c r="T7124" s="618"/>
      <c r="U7124" s="618"/>
      <c r="V7124" s="618"/>
      <c r="W7124" s="618"/>
      <c r="X7124" s="618"/>
      <c r="Y7124" s="618"/>
      <c r="Z7124" s="618"/>
      <c r="AC7124" s="619"/>
      <c r="AD7124" s="620"/>
      <c r="AJ7124" s="668"/>
      <c r="AO7124" s="612"/>
      <c r="AP7124" s="612"/>
      <c r="AY7124" s="623"/>
      <c r="BD7124" s="611"/>
      <c r="BG7124" s="624"/>
      <c r="BH7124" s="625"/>
      <c r="BI7124" s="672"/>
      <c r="BO7124" s="612"/>
      <c r="BY7124" s="669"/>
      <c r="CA7124" s="669"/>
    </row>
    <row r="7125" spans="3:79" s="610" customFormat="1">
      <c r="C7125" s="611"/>
      <c r="D7125" s="612"/>
      <c r="E7125" s="613"/>
      <c r="F7125" s="614"/>
      <c r="J7125" s="612"/>
      <c r="N7125" s="668"/>
      <c r="P7125" s="618"/>
      <c r="Q7125" s="618"/>
      <c r="R7125" s="618"/>
      <c r="S7125" s="618"/>
      <c r="T7125" s="618"/>
      <c r="U7125" s="618"/>
      <c r="V7125" s="618"/>
      <c r="W7125" s="618"/>
      <c r="X7125" s="618"/>
      <c r="Y7125" s="618"/>
      <c r="Z7125" s="618"/>
      <c r="AC7125" s="619"/>
      <c r="AD7125" s="620"/>
      <c r="AJ7125" s="668"/>
      <c r="AO7125" s="612"/>
      <c r="AP7125" s="612"/>
      <c r="AY7125" s="623"/>
      <c r="BD7125" s="611"/>
      <c r="BG7125" s="624"/>
      <c r="BH7125" s="625"/>
      <c r="BI7125" s="672"/>
      <c r="BO7125" s="612"/>
      <c r="BY7125" s="669"/>
      <c r="CA7125" s="669"/>
    </row>
    <row r="7126" spans="3:79" s="610" customFormat="1">
      <c r="C7126" s="611"/>
      <c r="D7126" s="612"/>
      <c r="E7126" s="613"/>
      <c r="F7126" s="614"/>
      <c r="J7126" s="612"/>
      <c r="N7126" s="668"/>
      <c r="P7126" s="618"/>
      <c r="Q7126" s="618"/>
      <c r="R7126" s="618"/>
      <c r="S7126" s="618"/>
      <c r="T7126" s="618"/>
      <c r="U7126" s="618"/>
      <c r="V7126" s="618"/>
      <c r="W7126" s="618"/>
      <c r="X7126" s="618"/>
      <c r="Y7126" s="618"/>
      <c r="Z7126" s="618"/>
      <c r="AC7126" s="619"/>
      <c r="AD7126" s="620"/>
      <c r="AJ7126" s="668"/>
      <c r="AO7126" s="612"/>
      <c r="AP7126" s="612"/>
      <c r="AY7126" s="623"/>
      <c r="BD7126" s="611"/>
      <c r="BG7126" s="624"/>
      <c r="BH7126" s="625"/>
      <c r="BI7126" s="672"/>
      <c r="BO7126" s="612"/>
      <c r="BY7126" s="669"/>
      <c r="CA7126" s="669"/>
    </row>
    <row r="7127" spans="3:79" s="610" customFormat="1">
      <c r="C7127" s="611"/>
      <c r="D7127" s="612"/>
      <c r="E7127" s="613"/>
      <c r="F7127" s="614"/>
      <c r="J7127" s="612"/>
      <c r="N7127" s="668"/>
      <c r="P7127" s="618"/>
      <c r="Q7127" s="618"/>
      <c r="R7127" s="618"/>
      <c r="S7127" s="618"/>
      <c r="T7127" s="618"/>
      <c r="U7127" s="618"/>
      <c r="V7127" s="618"/>
      <c r="W7127" s="618"/>
      <c r="X7127" s="618"/>
      <c r="Y7127" s="618"/>
      <c r="Z7127" s="618"/>
      <c r="AC7127" s="619"/>
      <c r="AD7127" s="620"/>
      <c r="AJ7127" s="668"/>
      <c r="AO7127" s="612"/>
      <c r="AP7127" s="612"/>
      <c r="AY7127" s="623"/>
      <c r="BD7127" s="611"/>
      <c r="BG7127" s="624"/>
      <c r="BH7127" s="625"/>
      <c r="BI7127" s="672"/>
      <c r="BO7127" s="612"/>
      <c r="BY7127" s="669"/>
      <c r="CA7127" s="669"/>
    </row>
    <row r="7128" spans="3:79" s="610" customFormat="1">
      <c r="C7128" s="611"/>
      <c r="D7128" s="612"/>
      <c r="E7128" s="613"/>
      <c r="F7128" s="614"/>
      <c r="J7128" s="612"/>
      <c r="N7128" s="668"/>
      <c r="P7128" s="618"/>
      <c r="Q7128" s="618"/>
      <c r="R7128" s="618"/>
      <c r="S7128" s="618"/>
      <c r="T7128" s="618"/>
      <c r="U7128" s="618"/>
      <c r="V7128" s="618"/>
      <c r="W7128" s="618"/>
      <c r="X7128" s="618"/>
      <c r="Y7128" s="618"/>
      <c r="Z7128" s="618"/>
      <c r="AC7128" s="619"/>
      <c r="AD7128" s="620"/>
      <c r="AJ7128" s="668"/>
      <c r="AO7128" s="612"/>
      <c r="AP7128" s="612"/>
      <c r="AY7128" s="623"/>
      <c r="BD7128" s="611"/>
      <c r="BG7128" s="624"/>
      <c r="BH7128" s="625"/>
      <c r="BI7128" s="672"/>
      <c r="BO7128" s="612"/>
      <c r="BY7128" s="669"/>
      <c r="CA7128" s="669"/>
    </row>
    <row r="7129" spans="3:79" s="610" customFormat="1">
      <c r="C7129" s="611"/>
      <c r="D7129" s="612"/>
      <c r="E7129" s="613"/>
      <c r="F7129" s="614"/>
      <c r="J7129" s="612"/>
      <c r="N7129" s="668"/>
      <c r="P7129" s="618"/>
      <c r="Q7129" s="618"/>
      <c r="R7129" s="618"/>
      <c r="S7129" s="618"/>
      <c r="T7129" s="618"/>
      <c r="U7129" s="618"/>
      <c r="V7129" s="618"/>
      <c r="W7129" s="618"/>
      <c r="X7129" s="618"/>
      <c r="Y7129" s="618"/>
      <c r="Z7129" s="618"/>
      <c r="AC7129" s="619"/>
      <c r="AD7129" s="620"/>
      <c r="AJ7129" s="668"/>
      <c r="AO7129" s="612"/>
      <c r="AP7129" s="612"/>
      <c r="AY7129" s="623"/>
      <c r="BD7129" s="611"/>
      <c r="BG7129" s="624"/>
      <c r="BH7129" s="625"/>
      <c r="BI7129" s="672"/>
      <c r="BO7129" s="612"/>
      <c r="BY7129" s="669"/>
      <c r="CA7129" s="669"/>
    </row>
    <row r="7130" spans="3:79" s="610" customFormat="1">
      <c r="C7130" s="611"/>
      <c r="D7130" s="612"/>
      <c r="E7130" s="613"/>
      <c r="F7130" s="614"/>
      <c r="J7130" s="612"/>
      <c r="N7130" s="668"/>
      <c r="P7130" s="618"/>
      <c r="Q7130" s="618"/>
      <c r="R7130" s="618"/>
      <c r="S7130" s="618"/>
      <c r="T7130" s="618"/>
      <c r="U7130" s="618"/>
      <c r="V7130" s="618"/>
      <c r="W7130" s="618"/>
      <c r="X7130" s="618"/>
      <c r="Y7130" s="618"/>
      <c r="Z7130" s="618"/>
      <c r="AC7130" s="619"/>
      <c r="AD7130" s="620"/>
      <c r="AJ7130" s="668"/>
      <c r="AO7130" s="612"/>
      <c r="AP7130" s="612"/>
      <c r="AY7130" s="623"/>
      <c r="BD7130" s="611"/>
      <c r="BG7130" s="624"/>
      <c r="BH7130" s="625"/>
      <c r="BI7130" s="672"/>
      <c r="BO7130" s="612"/>
      <c r="BY7130" s="669"/>
      <c r="CA7130" s="669"/>
    </row>
    <row r="7131" spans="3:79" s="610" customFormat="1">
      <c r="C7131" s="611"/>
      <c r="D7131" s="612"/>
      <c r="E7131" s="613"/>
      <c r="F7131" s="614"/>
      <c r="J7131" s="612"/>
      <c r="N7131" s="668"/>
      <c r="P7131" s="618"/>
      <c r="Q7131" s="618"/>
      <c r="R7131" s="618"/>
      <c r="S7131" s="618"/>
      <c r="T7131" s="618"/>
      <c r="U7131" s="618"/>
      <c r="V7131" s="618"/>
      <c r="W7131" s="618"/>
      <c r="X7131" s="618"/>
      <c r="Y7131" s="618"/>
      <c r="Z7131" s="618"/>
      <c r="AC7131" s="619"/>
      <c r="AD7131" s="620"/>
      <c r="AJ7131" s="668"/>
      <c r="AO7131" s="612"/>
      <c r="AP7131" s="612"/>
      <c r="AY7131" s="623"/>
      <c r="BD7131" s="611"/>
      <c r="BG7131" s="624"/>
      <c r="BH7131" s="625"/>
      <c r="BI7131" s="672"/>
      <c r="BO7131" s="612"/>
      <c r="BY7131" s="669"/>
      <c r="CA7131" s="669"/>
    </row>
    <row r="7132" spans="3:79" s="610" customFormat="1">
      <c r="C7132" s="611"/>
      <c r="D7132" s="612"/>
      <c r="E7132" s="613"/>
      <c r="F7132" s="614"/>
      <c r="J7132" s="612"/>
      <c r="N7132" s="668"/>
      <c r="P7132" s="618"/>
      <c r="Q7132" s="618"/>
      <c r="R7132" s="618"/>
      <c r="S7132" s="618"/>
      <c r="T7132" s="618"/>
      <c r="U7132" s="618"/>
      <c r="V7132" s="618"/>
      <c r="W7132" s="618"/>
      <c r="X7132" s="618"/>
      <c r="Y7132" s="618"/>
      <c r="Z7132" s="618"/>
      <c r="AC7132" s="619"/>
      <c r="AD7132" s="620"/>
      <c r="AJ7132" s="668"/>
      <c r="AO7132" s="612"/>
      <c r="AP7132" s="612"/>
      <c r="AY7132" s="623"/>
      <c r="BD7132" s="611"/>
      <c r="BG7132" s="624"/>
      <c r="BH7132" s="625"/>
      <c r="BI7132" s="672"/>
      <c r="BO7132" s="612"/>
      <c r="BY7132" s="669"/>
      <c r="CA7132" s="669"/>
    </row>
    <row r="7133" spans="3:79" s="610" customFormat="1">
      <c r="C7133" s="611"/>
      <c r="D7133" s="612"/>
      <c r="E7133" s="613"/>
      <c r="F7133" s="614"/>
      <c r="J7133" s="612"/>
      <c r="N7133" s="668"/>
      <c r="P7133" s="618"/>
      <c r="Q7133" s="618"/>
      <c r="R7133" s="618"/>
      <c r="S7133" s="618"/>
      <c r="T7133" s="618"/>
      <c r="U7133" s="618"/>
      <c r="V7133" s="618"/>
      <c r="W7133" s="618"/>
      <c r="X7133" s="618"/>
      <c r="Y7133" s="618"/>
      <c r="Z7133" s="618"/>
      <c r="AC7133" s="619"/>
      <c r="AD7133" s="620"/>
      <c r="AJ7133" s="668"/>
      <c r="AO7133" s="612"/>
      <c r="AP7133" s="612"/>
      <c r="AY7133" s="623"/>
      <c r="BD7133" s="611"/>
      <c r="BG7133" s="624"/>
      <c r="BH7133" s="625"/>
      <c r="BI7133" s="672"/>
      <c r="BO7133" s="612"/>
      <c r="BY7133" s="669"/>
      <c r="CA7133" s="669"/>
    </row>
    <row r="7134" spans="3:79" s="610" customFormat="1">
      <c r="C7134" s="611"/>
      <c r="D7134" s="612"/>
      <c r="E7134" s="613"/>
      <c r="F7134" s="614"/>
      <c r="J7134" s="612"/>
      <c r="N7134" s="668"/>
      <c r="P7134" s="618"/>
      <c r="Q7134" s="618"/>
      <c r="R7134" s="618"/>
      <c r="S7134" s="618"/>
      <c r="T7134" s="618"/>
      <c r="U7134" s="618"/>
      <c r="V7134" s="618"/>
      <c r="W7134" s="618"/>
      <c r="X7134" s="618"/>
      <c r="Y7134" s="618"/>
      <c r="Z7134" s="618"/>
      <c r="AC7134" s="619"/>
      <c r="AD7134" s="620"/>
      <c r="AJ7134" s="668"/>
      <c r="AO7134" s="612"/>
      <c r="AP7134" s="612"/>
      <c r="AY7134" s="623"/>
      <c r="BD7134" s="611"/>
      <c r="BG7134" s="624"/>
      <c r="BH7134" s="625"/>
      <c r="BI7134" s="672"/>
      <c r="BO7134" s="612"/>
      <c r="BY7134" s="669"/>
      <c r="CA7134" s="669"/>
    </row>
    <row r="7135" spans="3:79" s="610" customFormat="1">
      <c r="C7135" s="611"/>
      <c r="D7135" s="612"/>
      <c r="E7135" s="613"/>
      <c r="F7135" s="614"/>
      <c r="J7135" s="612"/>
      <c r="N7135" s="668"/>
      <c r="P7135" s="618"/>
      <c r="Q7135" s="618"/>
      <c r="R7135" s="618"/>
      <c r="S7135" s="618"/>
      <c r="T7135" s="618"/>
      <c r="U7135" s="618"/>
      <c r="V7135" s="618"/>
      <c r="W7135" s="618"/>
      <c r="X7135" s="618"/>
      <c r="Y7135" s="618"/>
      <c r="Z7135" s="618"/>
      <c r="AC7135" s="619"/>
      <c r="AD7135" s="620"/>
      <c r="AJ7135" s="668"/>
      <c r="AO7135" s="612"/>
      <c r="AP7135" s="612"/>
      <c r="AY7135" s="623"/>
      <c r="BD7135" s="611"/>
      <c r="BG7135" s="624"/>
      <c r="BH7135" s="625"/>
      <c r="BI7135" s="672"/>
      <c r="BO7135" s="612"/>
      <c r="BY7135" s="669"/>
      <c r="CA7135" s="669"/>
    </row>
    <row r="7136" spans="3:79" s="610" customFormat="1">
      <c r="C7136" s="611"/>
      <c r="D7136" s="612"/>
      <c r="E7136" s="613"/>
      <c r="F7136" s="614"/>
      <c r="J7136" s="612"/>
      <c r="N7136" s="668"/>
      <c r="P7136" s="618"/>
      <c r="Q7136" s="618"/>
      <c r="R7136" s="618"/>
      <c r="S7136" s="618"/>
      <c r="T7136" s="618"/>
      <c r="U7136" s="618"/>
      <c r="V7136" s="618"/>
      <c r="W7136" s="618"/>
      <c r="X7136" s="618"/>
      <c r="Y7136" s="618"/>
      <c r="Z7136" s="618"/>
      <c r="AC7136" s="619"/>
      <c r="AD7136" s="620"/>
      <c r="AJ7136" s="668"/>
      <c r="AO7136" s="612"/>
      <c r="AP7136" s="612"/>
      <c r="AY7136" s="623"/>
      <c r="BD7136" s="611"/>
      <c r="BG7136" s="624"/>
      <c r="BH7136" s="625"/>
      <c r="BI7136" s="672"/>
      <c r="BO7136" s="612"/>
      <c r="BY7136" s="669"/>
      <c r="CA7136" s="669"/>
    </row>
    <row r="7137" spans="3:79" s="610" customFormat="1">
      <c r="C7137" s="611"/>
      <c r="D7137" s="612"/>
      <c r="E7137" s="613"/>
      <c r="F7137" s="614"/>
      <c r="J7137" s="612"/>
      <c r="N7137" s="668"/>
      <c r="P7137" s="618"/>
      <c r="Q7137" s="618"/>
      <c r="R7137" s="618"/>
      <c r="S7137" s="618"/>
      <c r="T7137" s="618"/>
      <c r="U7137" s="618"/>
      <c r="V7137" s="618"/>
      <c r="W7137" s="618"/>
      <c r="X7137" s="618"/>
      <c r="Y7137" s="618"/>
      <c r="Z7137" s="618"/>
      <c r="AC7137" s="619"/>
      <c r="AD7137" s="620"/>
      <c r="AJ7137" s="668"/>
      <c r="AO7137" s="612"/>
      <c r="AP7137" s="612"/>
      <c r="AY7137" s="623"/>
      <c r="BD7137" s="611"/>
      <c r="BG7137" s="624"/>
      <c r="BH7137" s="625"/>
      <c r="BI7137" s="672"/>
      <c r="BO7137" s="612"/>
      <c r="BY7137" s="669"/>
      <c r="CA7137" s="669"/>
    </row>
    <row r="7138" spans="3:79" s="610" customFormat="1">
      <c r="C7138" s="611"/>
      <c r="D7138" s="612"/>
      <c r="E7138" s="613"/>
      <c r="F7138" s="614"/>
      <c r="J7138" s="612"/>
      <c r="N7138" s="668"/>
      <c r="P7138" s="618"/>
      <c r="Q7138" s="618"/>
      <c r="R7138" s="618"/>
      <c r="S7138" s="618"/>
      <c r="T7138" s="618"/>
      <c r="U7138" s="618"/>
      <c r="V7138" s="618"/>
      <c r="W7138" s="618"/>
      <c r="X7138" s="618"/>
      <c r="Y7138" s="618"/>
      <c r="Z7138" s="618"/>
      <c r="AC7138" s="619"/>
      <c r="AD7138" s="620"/>
      <c r="AJ7138" s="668"/>
      <c r="AO7138" s="612"/>
      <c r="AP7138" s="612"/>
      <c r="AY7138" s="623"/>
      <c r="BD7138" s="611"/>
      <c r="BG7138" s="624"/>
      <c r="BH7138" s="625"/>
      <c r="BI7138" s="672"/>
      <c r="BO7138" s="612"/>
      <c r="BY7138" s="669"/>
      <c r="CA7138" s="669"/>
    </row>
    <row r="7139" spans="3:79" s="610" customFormat="1">
      <c r="C7139" s="611"/>
      <c r="D7139" s="612"/>
      <c r="E7139" s="613"/>
      <c r="F7139" s="614"/>
      <c r="J7139" s="612"/>
      <c r="N7139" s="668"/>
      <c r="P7139" s="618"/>
      <c r="Q7139" s="618"/>
      <c r="R7139" s="618"/>
      <c r="S7139" s="618"/>
      <c r="T7139" s="618"/>
      <c r="U7139" s="618"/>
      <c r="V7139" s="618"/>
      <c r="W7139" s="618"/>
      <c r="X7139" s="618"/>
      <c r="Y7139" s="618"/>
      <c r="Z7139" s="618"/>
      <c r="AC7139" s="619"/>
      <c r="AD7139" s="620"/>
      <c r="AJ7139" s="668"/>
      <c r="AO7139" s="612"/>
      <c r="AP7139" s="612"/>
      <c r="AY7139" s="623"/>
      <c r="BD7139" s="611"/>
      <c r="BG7139" s="624"/>
      <c r="BH7139" s="625"/>
      <c r="BI7139" s="672"/>
      <c r="BO7139" s="612"/>
      <c r="BY7139" s="669"/>
      <c r="CA7139" s="669"/>
    </row>
    <row r="7140" spans="3:79" s="610" customFormat="1">
      <c r="C7140" s="611"/>
      <c r="D7140" s="612"/>
      <c r="E7140" s="613"/>
      <c r="F7140" s="614"/>
      <c r="J7140" s="612"/>
      <c r="N7140" s="668"/>
      <c r="P7140" s="618"/>
      <c r="Q7140" s="618"/>
      <c r="R7140" s="618"/>
      <c r="S7140" s="618"/>
      <c r="T7140" s="618"/>
      <c r="U7140" s="618"/>
      <c r="V7140" s="618"/>
      <c r="W7140" s="618"/>
      <c r="X7140" s="618"/>
      <c r="Y7140" s="618"/>
      <c r="Z7140" s="618"/>
      <c r="AC7140" s="619"/>
      <c r="AD7140" s="620"/>
      <c r="AJ7140" s="668"/>
      <c r="AO7140" s="612"/>
      <c r="AP7140" s="612"/>
      <c r="AY7140" s="623"/>
      <c r="BD7140" s="611"/>
      <c r="BG7140" s="624"/>
      <c r="BH7140" s="625"/>
      <c r="BI7140" s="672"/>
      <c r="BO7140" s="612"/>
      <c r="BY7140" s="669"/>
      <c r="CA7140" s="669"/>
    </row>
    <row r="7141" spans="3:79" s="610" customFormat="1">
      <c r="C7141" s="611"/>
      <c r="D7141" s="612"/>
      <c r="E7141" s="613"/>
      <c r="F7141" s="614"/>
      <c r="J7141" s="612"/>
      <c r="N7141" s="668"/>
      <c r="P7141" s="618"/>
      <c r="Q7141" s="618"/>
      <c r="R7141" s="618"/>
      <c r="S7141" s="618"/>
      <c r="T7141" s="618"/>
      <c r="U7141" s="618"/>
      <c r="V7141" s="618"/>
      <c r="W7141" s="618"/>
      <c r="X7141" s="618"/>
      <c r="Y7141" s="618"/>
      <c r="Z7141" s="618"/>
      <c r="AC7141" s="619"/>
      <c r="AD7141" s="620"/>
      <c r="AJ7141" s="668"/>
      <c r="AO7141" s="612"/>
      <c r="AP7141" s="612"/>
      <c r="AY7141" s="623"/>
      <c r="BD7141" s="611"/>
      <c r="BG7141" s="624"/>
      <c r="BH7141" s="625"/>
      <c r="BI7141" s="672"/>
      <c r="BO7141" s="612"/>
      <c r="BY7141" s="669"/>
      <c r="CA7141" s="669"/>
    </row>
    <row r="7142" spans="3:79" s="610" customFormat="1">
      <c r="C7142" s="611"/>
      <c r="D7142" s="612"/>
      <c r="E7142" s="613"/>
      <c r="F7142" s="614"/>
      <c r="J7142" s="612"/>
      <c r="N7142" s="668"/>
      <c r="P7142" s="618"/>
      <c r="Q7142" s="618"/>
      <c r="R7142" s="618"/>
      <c r="S7142" s="618"/>
      <c r="T7142" s="618"/>
      <c r="U7142" s="618"/>
      <c r="V7142" s="618"/>
      <c r="W7142" s="618"/>
      <c r="X7142" s="618"/>
      <c r="Y7142" s="618"/>
      <c r="Z7142" s="618"/>
      <c r="AC7142" s="619"/>
      <c r="AD7142" s="620"/>
      <c r="AJ7142" s="668"/>
      <c r="AO7142" s="612"/>
      <c r="AP7142" s="612"/>
      <c r="AY7142" s="623"/>
      <c r="BD7142" s="611"/>
      <c r="BG7142" s="624"/>
      <c r="BH7142" s="625"/>
      <c r="BI7142" s="672"/>
      <c r="BO7142" s="612"/>
      <c r="BY7142" s="669"/>
      <c r="CA7142" s="669"/>
    </row>
    <row r="7143" spans="3:79" s="610" customFormat="1">
      <c r="C7143" s="611"/>
      <c r="D7143" s="612"/>
      <c r="E7143" s="613"/>
      <c r="F7143" s="614"/>
      <c r="J7143" s="612"/>
      <c r="N7143" s="668"/>
      <c r="P7143" s="618"/>
      <c r="Q7143" s="618"/>
      <c r="R7143" s="618"/>
      <c r="S7143" s="618"/>
      <c r="T7143" s="618"/>
      <c r="U7143" s="618"/>
      <c r="V7143" s="618"/>
      <c r="W7143" s="618"/>
      <c r="X7143" s="618"/>
      <c r="Y7143" s="618"/>
      <c r="Z7143" s="618"/>
      <c r="AC7143" s="619"/>
      <c r="AD7143" s="620"/>
      <c r="AJ7143" s="668"/>
      <c r="AO7143" s="612"/>
      <c r="AP7143" s="612"/>
      <c r="AY7143" s="623"/>
      <c r="BD7143" s="611"/>
      <c r="BG7143" s="624"/>
      <c r="BH7143" s="625"/>
      <c r="BI7143" s="672"/>
      <c r="BO7143" s="612"/>
      <c r="BY7143" s="669"/>
      <c r="CA7143" s="669"/>
    </row>
    <row r="7144" spans="3:79" s="610" customFormat="1">
      <c r="C7144" s="611"/>
      <c r="D7144" s="612"/>
      <c r="E7144" s="613"/>
      <c r="F7144" s="614"/>
      <c r="J7144" s="612"/>
      <c r="N7144" s="668"/>
      <c r="P7144" s="618"/>
      <c r="Q7144" s="618"/>
      <c r="R7144" s="618"/>
      <c r="S7144" s="618"/>
      <c r="T7144" s="618"/>
      <c r="U7144" s="618"/>
      <c r="V7144" s="618"/>
      <c r="W7144" s="618"/>
      <c r="X7144" s="618"/>
      <c r="Y7144" s="618"/>
      <c r="Z7144" s="618"/>
      <c r="AC7144" s="619"/>
      <c r="AD7144" s="620"/>
      <c r="AJ7144" s="668"/>
      <c r="AO7144" s="612"/>
      <c r="AP7144" s="612"/>
      <c r="AY7144" s="623"/>
      <c r="BD7144" s="611"/>
      <c r="BG7144" s="624"/>
      <c r="BH7144" s="625"/>
      <c r="BI7144" s="672"/>
      <c r="BO7144" s="612"/>
      <c r="BY7144" s="669"/>
      <c r="CA7144" s="669"/>
    </row>
    <row r="7145" spans="3:79" s="610" customFormat="1">
      <c r="C7145" s="611"/>
      <c r="D7145" s="612"/>
      <c r="E7145" s="613"/>
      <c r="F7145" s="614"/>
      <c r="J7145" s="612"/>
      <c r="N7145" s="668"/>
      <c r="P7145" s="618"/>
      <c r="Q7145" s="618"/>
      <c r="R7145" s="618"/>
      <c r="S7145" s="618"/>
      <c r="T7145" s="618"/>
      <c r="U7145" s="618"/>
      <c r="V7145" s="618"/>
      <c r="W7145" s="618"/>
      <c r="X7145" s="618"/>
      <c r="Y7145" s="618"/>
      <c r="Z7145" s="618"/>
      <c r="AC7145" s="619"/>
      <c r="AD7145" s="620"/>
      <c r="AJ7145" s="668"/>
      <c r="AO7145" s="612"/>
      <c r="AP7145" s="612"/>
      <c r="AY7145" s="623"/>
      <c r="BD7145" s="611"/>
      <c r="BG7145" s="624"/>
      <c r="BH7145" s="625"/>
      <c r="BI7145" s="672"/>
      <c r="BO7145" s="612"/>
      <c r="BY7145" s="669"/>
      <c r="CA7145" s="669"/>
    </row>
    <row r="7146" spans="3:79" s="610" customFormat="1">
      <c r="C7146" s="611"/>
      <c r="D7146" s="612"/>
      <c r="E7146" s="613"/>
      <c r="F7146" s="614"/>
      <c r="J7146" s="612"/>
      <c r="N7146" s="668"/>
      <c r="P7146" s="618"/>
      <c r="Q7146" s="618"/>
      <c r="R7146" s="618"/>
      <c r="S7146" s="618"/>
      <c r="T7146" s="618"/>
      <c r="U7146" s="618"/>
      <c r="V7146" s="618"/>
      <c r="W7146" s="618"/>
      <c r="X7146" s="618"/>
      <c r="Y7146" s="618"/>
      <c r="Z7146" s="618"/>
      <c r="AC7146" s="619"/>
      <c r="AD7146" s="620"/>
      <c r="AJ7146" s="668"/>
      <c r="AO7146" s="612"/>
      <c r="AP7146" s="612"/>
      <c r="AY7146" s="623"/>
      <c r="BD7146" s="611"/>
      <c r="BG7146" s="624"/>
      <c r="BH7146" s="625"/>
      <c r="BI7146" s="672"/>
      <c r="BO7146" s="612"/>
      <c r="BY7146" s="669"/>
      <c r="CA7146" s="669"/>
    </row>
    <row r="7147" spans="3:79" s="610" customFormat="1">
      <c r="C7147" s="611"/>
      <c r="D7147" s="612"/>
      <c r="E7147" s="613"/>
      <c r="F7147" s="614"/>
      <c r="J7147" s="612"/>
      <c r="N7147" s="668"/>
      <c r="P7147" s="618"/>
      <c r="Q7147" s="618"/>
      <c r="R7147" s="618"/>
      <c r="S7147" s="618"/>
      <c r="T7147" s="618"/>
      <c r="U7147" s="618"/>
      <c r="V7147" s="618"/>
      <c r="W7147" s="618"/>
      <c r="X7147" s="618"/>
      <c r="Y7147" s="618"/>
      <c r="Z7147" s="618"/>
      <c r="AC7147" s="619"/>
      <c r="AD7147" s="620"/>
      <c r="AJ7147" s="668"/>
      <c r="AO7147" s="612"/>
      <c r="AP7147" s="612"/>
      <c r="AY7147" s="623"/>
      <c r="BD7147" s="611"/>
      <c r="BG7147" s="624"/>
      <c r="BH7147" s="625"/>
      <c r="BI7147" s="672"/>
      <c r="BO7147" s="612"/>
      <c r="BY7147" s="669"/>
      <c r="CA7147" s="669"/>
    </row>
    <row r="7148" spans="3:79" s="610" customFormat="1">
      <c r="C7148" s="611"/>
      <c r="D7148" s="612"/>
      <c r="E7148" s="613"/>
      <c r="F7148" s="614"/>
      <c r="J7148" s="612"/>
      <c r="N7148" s="668"/>
      <c r="P7148" s="618"/>
      <c r="Q7148" s="618"/>
      <c r="R7148" s="618"/>
      <c r="S7148" s="618"/>
      <c r="T7148" s="618"/>
      <c r="U7148" s="618"/>
      <c r="V7148" s="618"/>
      <c r="W7148" s="618"/>
      <c r="X7148" s="618"/>
      <c r="Y7148" s="618"/>
      <c r="Z7148" s="618"/>
      <c r="AC7148" s="619"/>
      <c r="AD7148" s="620"/>
      <c r="AJ7148" s="668"/>
      <c r="AO7148" s="612"/>
      <c r="AP7148" s="612"/>
      <c r="AY7148" s="623"/>
      <c r="BD7148" s="611"/>
      <c r="BG7148" s="624"/>
      <c r="BH7148" s="625"/>
      <c r="BI7148" s="672"/>
      <c r="BO7148" s="612"/>
      <c r="BY7148" s="669"/>
      <c r="CA7148" s="669"/>
    </row>
    <row r="7149" spans="3:79" s="610" customFormat="1">
      <c r="C7149" s="611"/>
      <c r="D7149" s="612"/>
      <c r="E7149" s="613"/>
      <c r="F7149" s="614"/>
      <c r="J7149" s="612"/>
      <c r="N7149" s="668"/>
      <c r="P7149" s="618"/>
      <c r="Q7149" s="618"/>
      <c r="R7149" s="618"/>
      <c r="S7149" s="618"/>
      <c r="T7149" s="618"/>
      <c r="U7149" s="618"/>
      <c r="V7149" s="618"/>
      <c r="W7149" s="618"/>
      <c r="X7149" s="618"/>
      <c r="Y7149" s="618"/>
      <c r="Z7149" s="618"/>
      <c r="AC7149" s="619"/>
      <c r="AD7149" s="620"/>
      <c r="AJ7149" s="668"/>
      <c r="AO7149" s="612"/>
      <c r="AP7149" s="612"/>
      <c r="AY7149" s="623"/>
      <c r="BD7149" s="611"/>
      <c r="BG7149" s="624"/>
      <c r="BH7149" s="625"/>
      <c r="BI7149" s="672"/>
      <c r="BO7149" s="612"/>
      <c r="BY7149" s="669"/>
      <c r="CA7149" s="669"/>
    </row>
    <row r="7150" spans="3:79" s="610" customFormat="1">
      <c r="C7150" s="611"/>
      <c r="D7150" s="612"/>
      <c r="E7150" s="613"/>
      <c r="F7150" s="614"/>
      <c r="J7150" s="612"/>
      <c r="N7150" s="668"/>
      <c r="P7150" s="618"/>
      <c r="Q7150" s="618"/>
      <c r="R7150" s="618"/>
      <c r="S7150" s="618"/>
      <c r="T7150" s="618"/>
      <c r="U7150" s="618"/>
      <c r="V7150" s="618"/>
      <c r="W7150" s="618"/>
      <c r="X7150" s="618"/>
      <c r="Y7150" s="618"/>
      <c r="Z7150" s="618"/>
      <c r="AC7150" s="619"/>
      <c r="AD7150" s="620"/>
      <c r="AJ7150" s="668"/>
      <c r="AO7150" s="612"/>
      <c r="AP7150" s="612"/>
      <c r="AY7150" s="623"/>
      <c r="BD7150" s="611"/>
      <c r="BG7150" s="624"/>
      <c r="BH7150" s="625"/>
      <c r="BI7150" s="672"/>
      <c r="BO7150" s="612"/>
      <c r="BY7150" s="669"/>
      <c r="CA7150" s="669"/>
    </row>
    <row r="7151" spans="3:79" s="610" customFormat="1">
      <c r="C7151" s="611"/>
      <c r="D7151" s="612"/>
      <c r="E7151" s="613"/>
      <c r="F7151" s="614"/>
      <c r="J7151" s="612"/>
      <c r="N7151" s="668"/>
      <c r="P7151" s="618"/>
      <c r="Q7151" s="618"/>
      <c r="R7151" s="618"/>
      <c r="S7151" s="618"/>
      <c r="T7151" s="618"/>
      <c r="U7151" s="618"/>
      <c r="V7151" s="618"/>
      <c r="W7151" s="618"/>
      <c r="X7151" s="618"/>
      <c r="Y7151" s="618"/>
      <c r="Z7151" s="618"/>
      <c r="AC7151" s="619"/>
      <c r="AD7151" s="620"/>
      <c r="AJ7151" s="668"/>
      <c r="AO7151" s="612"/>
      <c r="AP7151" s="612"/>
      <c r="AY7151" s="623"/>
      <c r="BD7151" s="611"/>
      <c r="BG7151" s="624"/>
      <c r="BH7151" s="625"/>
      <c r="BI7151" s="672"/>
      <c r="BO7151" s="612"/>
      <c r="BY7151" s="669"/>
      <c r="CA7151" s="669"/>
    </row>
    <row r="7152" spans="3:79" s="610" customFormat="1">
      <c r="C7152" s="611"/>
      <c r="D7152" s="612"/>
      <c r="E7152" s="613"/>
      <c r="F7152" s="614"/>
      <c r="J7152" s="612"/>
      <c r="N7152" s="668"/>
      <c r="P7152" s="618"/>
      <c r="Q7152" s="618"/>
      <c r="R7152" s="618"/>
      <c r="S7152" s="618"/>
      <c r="T7152" s="618"/>
      <c r="U7152" s="618"/>
      <c r="V7152" s="618"/>
      <c r="W7152" s="618"/>
      <c r="X7152" s="618"/>
      <c r="Y7152" s="618"/>
      <c r="Z7152" s="618"/>
      <c r="AC7152" s="619"/>
      <c r="AD7152" s="620"/>
      <c r="AJ7152" s="668"/>
      <c r="AO7152" s="612"/>
      <c r="AP7152" s="612"/>
      <c r="AY7152" s="623"/>
      <c r="BD7152" s="611"/>
      <c r="BG7152" s="624"/>
      <c r="BH7152" s="625"/>
      <c r="BI7152" s="672"/>
      <c r="BO7152" s="612"/>
      <c r="BY7152" s="669"/>
      <c r="CA7152" s="669"/>
    </row>
    <row r="7153" spans="3:79" s="610" customFormat="1">
      <c r="C7153" s="611"/>
      <c r="D7153" s="612"/>
      <c r="E7153" s="613"/>
      <c r="F7153" s="614"/>
      <c r="J7153" s="612"/>
      <c r="N7153" s="668"/>
      <c r="P7153" s="618"/>
      <c r="Q7153" s="618"/>
      <c r="R7153" s="618"/>
      <c r="S7153" s="618"/>
      <c r="T7153" s="618"/>
      <c r="U7153" s="618"/>
      <c r="V7153" s="618"/>
      <c r="W7153" s="618"/>
      <c r="X7153" s="618"/>
      <c r="Y7153" s="618"/>
      <c r="Z7153" s="618"/>
      <c r="AC7153" s="619"/>
      <c r="AD7153" s="620"/>
      <c r="AJ7153" s="668"/>
      <c r="AO7153" s="612"/>
      <c r="AP7153" s="612"/>
      <c r="AY7153" s="623"/>
      <c r="BD7153" s="611"/>
      <c r="BG7153" s="624"/>
      <c r="BH7153" s="625"/>
      <c r="BI7153" s="672"/>
      <c r="BO7153" s="612"/>
      <c r="BY7153" s="669"/>
      <c r="CA7153" s="669"/>
    </row>
    <row r="7154" spans="3:79" s="610" customFormat="1">
      <c r="C7154" s="611"/>
      <c r="D7154" s="612"/>
      <c r="E7154" s="613"/>
      <c r="F7154" s="614"/>
      <c r="J7154" s="612"/>
      <c r="N7154" s="668"/>
      <c r="P7154" s="618"/>
      <c r="Q7154" s="618"/>
      <c r="R7154" s="618"/>
      <c r="S7154" s="618"/>
      <c r="T7154" s="618"/>
      <c r="U7154" s="618"/>
      <c r="V7154" s="618"/>
      <c r="W7154" s="618"/>
      <c r="X7154" s="618"/>
      <c r="Y7154" s="618"/>
      <c r="Z7154" s="618"/>
      <c r="AC7154" s="619"/>
      <c r="AD7154" s="620"/>
      <c r="AJ7154" s="668"/>
      <c r="AO7154" s="612"/>
      <c r="AP7154" s="612"/>
      <c r="AY7154" s="623"/>
      <c r="BD7154" s="611"/>
      <c r="BG7154" s="624"/>
      <c r="BH7154" s="625"/>
      <c r="BI7154" s="672"/>
      <c r="BO7154" s="612"/>
      <c r="BY7154" s="669"/>
      <c r="CA7154" s="669"/>
    </row>
    <row r="7155" spans="3:79" s="610" customFormat="1">
      <c r="C7155" s="611"/>
      <c r="D7155" s="612"/>
      <c r="E7155" s="613"/>
      <c r="F7155" s="614"/>
      <c r="J7155" s="612"/>
      <c r="N7155" s="668"/>
      <c r="P7155" s="618"/>
      <c r="Q7155" s="618"/>
      <c r="R7155" s="618"/>
      <c r="S7155" s="618"/>
      <c r="T7155" s="618"/>
      <c r="U7155" s="618"/>
      <c r="V7155" s="618"/>
      <c r="W7155" s="618"/>
      <c r="X7155" s="618"/>
      <c r="Y7155" s="618"/>
      <c r="Z7155" s="618"/>
      <c r="AC7155" s="619"/>
      <c r="AD7155" s="620"/>
      <c r="AJ7155" s="668"/>
      <c r="AO7155" s="612"/>
      <c r="AP7155" s="612"/>
      <c r="AY7155" s="623"/>
      <c r="BD7155" s="611"/>
      <c r="BG7155" s="624"/>
      <c r="BH7155" s="625"/>
      <c r="BI7155" s="672"/>
      <c r="BO7155" s="612"/>
      <c r="BY7155" s="669"/>
      <c r="CA7155" s="669"/>
    </row>
    <row r="7156" spans="3:79" s="610" customFormat="1">
      <c r="C7156" s="611"/>
      <c r="D7156" s="612"/>
      <c r="E7156" s="613"/>
      <c r="F7156" s="614"/>
      <c r="J7156" s="612"/>
      <c r="N7156" s="668"/>
      <c r="P7156" s="618"/>
      <c r="Q7156" s="618"/>
      <c r="R7156" s="618"/>
      <c r="S7156" s="618"/>
      <c r="T7156" s="618"/>
      <c r="U7156" s="618"/>
      <c r="V7156" s="618"/>
      <c r="W7156" s="618"/>
      <c r="X7156" s="618"/>
      <c r="Y7156" s="618"/>
      <c r="Z7156" s="618"/>
      <c r="AC7156" s="619"/>
      <c r="AD7156" s="620"/>
      <c r="AJ7156" s="668"/>
      <c r="AO7156" s="612"/>
      <c r="AP7156" s="612"/>
      <c r="AY7156" s="623"/>
      <c r="BD7156" s="611"/>
      <c r="BG7156" s="624"/>
      <c r="BH7156" s="625"/>
      <c r="BI7156" s="672"/>
      <c r="BO7156" s="612"/>
      <c r="BY7156" s="669"/>
      <c r="CA7156" s="669"/>
    </row>
    <row r="7157" spans="3:79" s="610" customFormat="1">
      <c r="C7157" s="611"/>
      <c r="D7157" s="612"/>
      <c r="E7157" s="613"/>
      <c r="F7157" s="614"/>
      <c r="J7157" s="612"/>
      <c r="N7157" s="668"/>
      <c r="P7157" s="618"/>
      <c r="Q7157" s="618"/>
      <c r="R7157" s="618"/>
      <c r="S7157" s="618"/>
      <c r="T7157" s="618"/>
      <c r="U7157" s="618"/>
      <c r="V7157" s="618"/>
      <c r="W7157" s="618"/>
      <c r="X7157" s="618"/>
      <c r="Y7157" s="618"/>
      <c r="Z7157" s="618"/>
      <c r="AC7157" s="619"/>
      <c r="AD7157" s="620"/>
      <c r="AJ7157" s="668"/>
      <c r="AO7157" s="612"/>
      <c r="AP7157" s="612"/>
      <c r="AY7157" s="623"/>
      <c r="BD7157" s="611"/>
      <c r="BG7157" s="624"/>
      <c r="BH7157" s="625"/>
      <c r="BI7157" s="672"/>
      <c r="BO7157" s="612"/>
      <c r="BY7157" s="669"/>
      <c r="CA7157" s="669"/>
    </row>
    <row r="7158" spans="3:79" s="610" customFormat="1">
      <c r="C7158" s="611"/>
      <c r="D7158" s="612"/>
      <c r="E7158" s="613"/>
      <c r="F7158" s="614"/>
      <c r="J7158" s="612"/>
      <c r="N7158" s="668"/>
      <c r="P7158" s="618"/>
      <c r="Q7158" s="618"/>
      <c r="R7158" s="618"/>
      <c r="S7158" s="618"/>
      <c r="T7158" s="618"/>
      <c r="U7158" s="618"/>
      <c r="V7158" s="618"/>
      <c r="W7158" s="618"/>
      <c r="X7158" s="618"/>
      <c r="Y7158" s="618"/>
      <c r="Z7158" s="618"/>
      <c r="AC7158" s="619"/>
      <c r="AD7158" s="620"/>
      <c r="AJ7158" s="668"/>
      <c r="AO7158" s="612"/>
      <c r="AP7158" s="612"/>
      <c r="AY7158" s="623"/>
      <c r="BD7158" s="611"/>
      <c r="BG7158" s="624"/>
      <c r="BH7158" s="625"/>
      <c r="BI7158" s="672"/>
      <c r="BO7158" s="612"/>
      <c r="BY7158" s="669"/>
      <c r="CA7158" s="669"/>
    </row>
    <row r="7159" spans="3:79" s="610" customFormat="1">
      <c r="C7159" s="611"/>
      <c r="D7159" s="612"/>
      <c r="E7159" s="613"/>
      <c r="F7159" s="614"/>
      <c r="J7159" s="612"/>
      <c r="N7159" s="668"/>
      <c r="P7159" s="618"/>
      <c r="Q7159" s="618"/>
      <c r="R7159" s="618"/>
      <c r="S7159" s="618"/>
      <c r="T7159" s="618"/>
      <c r="U7159" s="618"/>
      <c r="V7159" s="618"/>
      <c r="W7159" s="618"/>
      <c r="X7159" s="618"/>
      <c r="Y7159" s="618"/>
      <c r="Z7159" s="618"/>
      <c r="AC7159" s="619"/>
      <c r="AD7159" s="620"/>
      <c r="AJ7159" s="668"/>
      <c r="AO7159" s="612"/>
      <c r="AP7159" s="612"/>
      <c r="AY7159" s="623"/>
      <c r="BD7159" s="611"/>
      <c r="BG7159" s="624"/>
      <c r="BH7159" s="625"/>
      <c r="BI7159" s="672"/>
      <c r="BO7159" s="612"/>
      <c r="BY7159" s="669"/>
      <c r="CA7159" s="669"/>
    </row>
    <row r="7160" spans="3:79" s="610" customFormat="1">
      <c r="C7160" s="611"/>
      <c r="D7160" s="612"/>
      <c r="E7160" s="613"/>
      <c r="F7160" s="614"/>
      <c r="J7160" s="612"/>
      <c r="N7160" s="668"/>
      <c r="P7160" s="618"/>
      <c r="Q7160" s="618"/>
      <c r="R7160" s="618"/>
      <c r="S7160" s="618"/>
      <c r="T7160" s="618"/>
      <c r="U7160" s="618"/>
      <c r="V7160" s="618"/>
      <c r="W7160" s="618"/>
      <c r="X7160" s="618"/>
      <c r="Y7160" s="618"/>
      <c r="Z7160" s="618"/>
      <c r="AC7160" s="619"/>
      <c r="AD7160" s="620"/>
      <c r="AJ7160" s="668"/>
      <c r="AO7160" s="612"/>
      <c r="AP7160" s="612"/>
      <c r="AY7160" s="623"/>
      <c r="BD7160" s="611"/>
      <c r="BG7160" s="624"/>
      <c r="BH7160" s="625"/>
      <c r="BI7160" s="672"/>
      <c r="BO7160" s="612"/>
      <c r="BY7160" s="669"/>
      <c r="CA7160" s="669"/>
    </row>
    <row r="7161" spans="3:79" s="610" customFormat="1">
      <c r="C7161" s="611"/>
      <c r="D7161" s="612"/>
      <c r="E7161" s="613"/>
      <c r="F7161" s="614"/>
      <c r="J7161" s="612"/>
      <c r="N7161" s="668"/>
      <c r="P7161" s="618"/>
      <c r="Q7161" s="618"/>
      <c r="R7161" s="618"/>
      <c r="S7161" s="618"/>
      <c r="T7161" s="618"/>
      <c r="U7161" s="618"/>
      <c r="V7161" s="618"/>
      <c r="W7161" s="618"/>
      <c r="X7161" s="618"/>
      <c r="Y7161" s="618"/>
      <c r="Z7161" s="618"/>
      <c r="AC7161" s="619"/>
      <c r="AD7161" s="620"/>
      <c r="AJ7161" s="668"/>
      <c r="AO7161" s="612"/>
      <c r="AP7161" s="612"/>
      <c r="AY7161" s="623"/>
      <c r="BD7161" s="611"/>
      <c r="BG7161" s="624"/>
      <c r="BH7161" s="625"/>
      <c r="BI7161" s="672"/>
      <c r="BO7161" s="612"/>
      <c r="BY7161" s="669"/>
      <c r="CA7161" s="669"/>
    </row>
    <row r="7162" spans="3:79" s="610" customFormat="1">
      <c r="C7162" s="611"/>
      <c r="D7162" s="612"/>
      <c r="E7162" s="613"/>
      <c r="F7162" s="614"/>
      <c r="J7162" s="612"/>
      <c r="N7162" s="668"/>
      <c r="P7162" s="618"/>
      <c r="Q7162" s="618"/>
      <c r="R7162" s="618"/>
      <c r="S7162" s="618"/>
      <c r="T7162" s="618"/>
      <c r="U7162" s="618"/>
      <c r="V7162" s="618"/>
      <c r="W7162" s="618"/>
      <c r="X7162" s="618"/>
      <c r="Y7162" s="618"/>
      <c r="Z7162" s="618"/>
      <c r="AC7162" s="619"/>
      <c r="AD7162" s="620"/>
      <c r="AJ7162" s="668"/>
      <c r="AO7162" s="612"/>
      <c r="AP7162" s="612"/>
      <c r="AY7162" s="623"/>
      <c r="BD7162" s="611"/>
      <c r="BG7162" s="624"/>
      <c r="BH7162" s="625"/>
      <c r="BI7162" s="672"/>
      <c r="BO7162" s="612"/>
      <c r="BY7162" s="669"/>
      <c r="CA7162" s="669"/>
    </row>
    <row r="7163" spans="3:79" s="610" customFormat="1">
      <c r="C7163" s="611"/>
      <c r="D7163" s="612"/>
      <c r="E7163" s="613"/>
      <c r="F7163" s="614"/>
      <c r="J7163" s="612"/>
      <c r="N7163" s="668"/>
      <c r="P7163" s="618"/>
      <c r="Q7163" s="618"/>
      <c r="R7163" s="618"/>
      <c r="S7163" s="618"/>
      <c r="T7163" s="618"/>
      <c r="U7163" s="618"/>
      <c r="V7163" s="618"/>
      <c r="W7163" s="618"/>
      <c r="X7163" s="618"/>
      <c r="Y7163" s="618"/>
      <c r="Z7163" s="618"/>
      <c r="AC7163" s="619"/>
      <c r="AD7163" s="620"/>
      <c r="AJ7163" s="668"/>
      <c r="AO7163" s="612"/>
      <c r="AP7163" s="612"/>
      <c r="AY7163" s="623"/>
      <c r="BD7163" s="611"/>
      <c r="BG7163" s="624"/>
      <c r="BH7163" s="625"/>
      <c r="BI7163" s="672"/>
      <c r="BO7163" s="612"/>
      <c r="BY7163" s="669"/>
      <c r="CA7163" s="669"/>
    </row>
    <row r="7164" spans="3:79" s="610" customFormat="1">
      <c r="C7164" s="611"/>
      <c r="D7164" s="612"/>
      <c r="E7164" s="613"/>
      <c r="F7164" s="614"/>
      <c r="J7164" s="612"/>
      <c r="N7164" s="668"/>
      <c r="P7164" s="618"/>
      <c r="Q7164" s="618"/>
      <c r="R7164" s="618"/>
      <c r="S7164" s="618"/>
      <c r="T7164" s="618"/>
      <c r="U7164" s="618"/>
      <c r="V7164" s="618"/>
      <c r="W7164" s="618"/>
      <c r="X7164" s="618"/>
      <c r="Y7164" s="618"/>
      <c r="Z7164" s="618"/>
      <c r="AC7164" s="619"/>
      <c r="AD7164" s="620"/>
      <c r="AJ7164" s="668"/>
      <c r="AO7164" s="612"/>
      <c r="AP7164" s="612"/>
      <c r="AY7164" s="623"/>
      <c r="BD7164" s="611"/>
      <c r="BG7164" s="624"/>
      <c r="BH7164" s="625"/>
      <c r="BI7164" s="672"/>
      <c r="BO7164" s="612"/>
      <c r="BY7164" s="669"/>
      <c r="CA7164" s="669"/>
    </row>
    <row r="7165" spans="3:79" s="610" customFormat="1">
      <c r="C7165" s="611"/>
      <c r="D7165" s="612"/>
      <c r="E7165" s="613"/>
      <c r="F7165" s="614"/>
      <c r="J7165" s="612"/>
      <c r="N7165" s="668"/>
      <c r="P7165" s="618"/>
      <c r="Q7165" s="618"/>
      <c r="R7165" s="618"/>
      <c r="S7165" s="618"/>
      <c r="T7165" s="618"/>
      <c r="U7165" s="618"/>
      <c r="V7165" s="618"/>
      <c r="W7165" s="618"/>
      <c r="X7165" s="618"/>
      <c r="Y7165" s="618"/>
      <c r="Z7165" s="618"/>
      <c r="AC7165" s="619"/>
      <c r="AD7165" s="620"/>
      <c r="AJ7165" s="668"/>
      <c r="AO7165" s="612"/>
      <c r="AP7165" s="612"/>
      <c r="AY7165" s="623"/>
      <c r="BD7165" s="611"/>
      <c r="BG7165" s="624"/>
      <c r="BH7165" s="625"/>
      <c r="BI7165" s="672"/>
      <c r="BO7165" s="612"/>
      <c r="BY7165" s="669"/>
      <c r="CA7165" s="669"/>
    </row>
    <row r="7166" spans="3:79" s="610" customFormat="1">
      <c r="C7166" s="611"/>
      <c r="D7166" s="612"/>
      <c r="E7166" s="613"/>
      <c r="F7166" s="614"/>
      <c r="J7166" s="612"/>
      <c r="N7166" s="668"/>
      <c r="P7166" s="618"/>
      <c r="Q7166" s="618"/>
      <c r="R7166" s="618"/>
      <c r="S7166" s="618"/>
      <c r="T7166" s="618"/>
      <c r="U7166" s="618"/>
      <c r="V7166" s="618"/>
      <c r="W7166" s="618"/>
      <c r="X7166" s="618"/>
      <c r="Y7166" s="618"/>
      <c r="Z7166" s="618"/>
      <c r="AC7166" s="619"/>
      <c r="AD7166" s="620"/>
      <c r="AJ7166" s="668"/>
      <c r="AO7166" s="612"/>
      <c r="AP7166" s="612"/>
      <c r="AY7166" s="623"/>
      <c r="BD7166" s="611"/>
      <c r="BG7166" s="624"/>
      <c r="BH7166" s="625"/>
      <c r="BI7166" s="672"/>
      <c r="BO7166" s="612"/>
      <c r="BY7166" s="669"/>
      <c r="CA7166" s="669"/>
    </row>
    <row r="7167" spans="3:79" s="610" customFormat="1">
      <c r="C7167" s="611"/>
      <c r="D7167" s="612"/>
      <c r="E7167" s="613"/>
      <c r="F7167" s="614"/>
      <c r="J7167" s="612"/>
      <c r="N7167" s="668"/>
      <c r="P7167" s="618"/>
      <c r="Q7167" s="618"/>
      <c r="R7167" s="618"/>
      <c r="S7167" s="618"/>
      <c r="T7167" s="618"/>
      <c r="U7167" s="618"/>
      <c r="V7167" s="618"/>
      <c r="W7167" s="618"/>
      <c r="X7167" s="618"/>
      <c r="Y7167" s="618"/>
      <c r="Z7167" s="618"/>
      <c r="AC7167" s="619"/>
      <c r="AD7167" s="620"/>
      <c r="AJ7167" s="668"/>
      <c r="AO7167" s="612"/>
      <c r="AP7167" s="612"/>
      <c r="AY7167" s="623"/>
      <c r="BD7167" s="611"/>
      <c r="BG7167" s="624"/>
      <c r="BH7167" s="625"/>
      <c r="BI7167" s="672"/>
      <c r="BO7167" s="612"/>
      <c r="BY7167" s="669"/>
      <c r="CA7167" s="669"/>
    </row>
    <row r="7168" spans="3:79" s="610" customFormat="1">
      <c r="C7168" s="611"/>
      <c r="D7168" s="612"/>
      <c r="E7168" s="613"/>
      <c r="F7168" s="614"/>
      <c r="J7168" s="612"/>
      <c r="N7168" s="668"/>
      <c r="P7168" s="618"/>
      <c r="Q7168" s="618"/>
      <c r="R7168" s="618"/>
      <c r="S7168" s="618"/>
      <c r="T7168" s="618"/>
      <c r="U7168" s="618"/>
      <c r="V7168" s="618"/>
      <c r="W7168" s="618"/>
      <c r="X7168" s="618"/>
      <c r="Y7168" s="618"/>
      <c r="Z7168" s="618"/>
      <c r="AC7168" s="619"/>
      <c r="AD7168" s="620"/>
      <c r="AJ7168" s="668"/>
      <c r="AO7168" s="612"/>
      <c r="AP7168" s="612"/>
      <c r="AY7168" s="623"/>
      <c r="BD7168" s="611"/>
      <c r="BG7168" s="624"/>
      <c r="BH7168" s="625"/>
      <c r="BI7168" s="672"/>
      <c r="BO7168" s="612"/>
      <c r="BY7168" s="669"/>
      <c r="CA7168" s="669"/>
    </row>
    <row r="7169" spans="3:79" s="610" customFormat="1">
      <c r="C7169" s="611"/>
      <c r="D7169" s="612"/>
      <c r="E7169" s="613"/>
      <c r="F7169" s="614"/>
      <c r="J7169" s="612"/>
      <c r="N7169" s="668"/>
      <c r="P7169" s="618"/>
      <c r="Q7169" s="618"/>
      <c r="R7169" s="618"/>
      <c r="S7169" s="618"/>
      <c r="T7169" s="618"/>
      <c r="U7169" s="618"/>
      <c r="V7169" s="618"/>
      <c r="W7169" s="618"/>
      <c r="X7169" s="618"/>
      <c r="Y7169" s="618"/>
      <c r="Z7169" s="618"/>
      <c r="AC7169" s="619"/>
      <c r="AD7169" s="620"/>
      <c r="AJ7169" s="668"/>
      <c r="AO7169" s="612"/>
      <c r="AP7169" s="612"/>
      <c r="AY7169" s="623"/>
      <c r="BD7169" s="611"/>
      <c r="BG7169" s="624"/>
      <c r="BH7169" s="625"/>
      <c r="BI7169" s="672"/>
      <c r="BO7169" s="612"/>
      <c r="BY7169" s="669"/>
      <c r="CA7169" s="669"/>
    </row>
    <row r="7170" spans="3:79" s="610" customFormat="1">
      <c r="C7170" s="611"/>
      <c r="D7170" s="612"/>
      <c r="E7170" s="613"/>
      <c r="F7170" s="614"/>
      <c r="J7170" s="612"/>
      <c r="N7170" s="668"/>
      <c r="P7170" s="618"/>
      <c r="Q7170" s="618"/>
      <c r="R7170" s="618"/>
      <c r="S7170" s="618"/>
      <c r="T7170" s="618"/>
      <c r="U7170" s="618"/>
      <c r="V7170" s="618"/>
      <c r="W7170" s="618"/>
      <c r="X7170" s="618"/>
      <c r="Y7170" s="618"/>
      <c r="Z7170" s="618"/>
      <c r="AC7170" s="619"/>
      <c r="AD7170" s="620"/>
      <c r="AJ7170" s="668"/>
      <c r="AO7170" s="612"/>
      <c r="AP7170" s="612"/>
      <c r="AY7170" s="623"/>
      <c r="BD7170" s="611"/>
      <c r="BG7170" s="624"/>
      <c r="BH7170" s="625"/>
      <c r="BI7170" s="672"/>
      <c r="BO7170" s="612"/>
      <c r="BY7170" s="669"/>
      <c r="CA7170" s="669"/>
    </row>
    <row r="7171" spans="3:79" s="610" customFormat="1">
      <c r="C7171" s="611"/>
      <c r="D7171" s="612"/>
      <c r="E7171" s="613"/>
      <c r="F7171" s="614"/>
      <c r="J7171" s="612"/>
      <c r="N7171" s="668"/>
      <c r="P7171" s="618"/>
      <c r="Q7171" s="618"/>
      <c r="R7171" s="618"/>
      <c r="S7171" s="618"/>
      <c r="T7171" s="618"/>
      <c r="U7171" s="618"/>
      <c r="V7171" s="618"/>
      <c r="W7171" s="618"/>
      <c r="X7171" s="618"/>
      <c r="Y7171" s="618"/>
      <c r="Z7171" s="618"/>
      <c r="AC7171" s="619"/>
      <c r="AD7171" s="620"/>
      <c r="AJ7171" s="668"/>
      <c r="AO7171" s="612"/>
      <c r="AP7171" s="612"/>
      <c r="AY7171" s="623"/>
      <c r="BD7171" s="611"/>
      <c r="BG7171" s="624"/>
      <c r="BH7171" s="625"/>
      <c r="BI7171" s="672"/>
      <c r="BO7171" s="612"/>
      <c r="BY7171" s="669"/>
      <c r="CA7171" s="669"/>
    </row>
    <row r="7172" spans="3:79" s="610" customFormat="1">
      <c r="C7172" s="611"/>
      <c r="D7172" s="612"/>
      <c r="E7172" s="613"/>
      <c r="F7172" s="614"/>
      <c r="J7172" s="612"/>
      <c r="N7172" s="668"/>
      <c r="P7172" s="618"/>
      <c r="Q7172" s="618"/>
      <c r="R7172" s="618"/>
      <c r="S7172" s="618"/>
      <c r="T7172" s="618"/>
      <c r="U7172" s="618"/>
      <c r="V7172" s="618"/>
      <c r="W7172" s="618"/>
      <c r="X7172" s="618"/>
      <c r="Y7172" s="618"/>
      <c r="Z7172" s="618"/>
      <c r="AC7172" s="619"/>
      <c r="AD7172" s="620"/>
      <c r="AJ7172" s="668"/>
      <c r="AO7172" s="612"/>
      <c r="AP7172" s="612"/>
      <c r="AY7172" s="623"/>
      <c r="BD7172" s="611"/>
      <c r="BG7172" s="624"/>
      <c r="BH7172" s="625"/>
      <c r="BI7172" s="672"/>
      <c r="BO7172" s="612"/>
      <c r="BY7172" s="669"/>
      <c r="CA7172" s="669"/>
    </row>
    <row r="7173" spans="3:79" s="610" customFormat="1">
      <c r="C7173" s="611"/>
      <c r="D7173" s="612"/>
      <c r="E7173" s="613"/>
      <c r="F7173" s="614"/>
      <c r="J7173" s="612"/>
      <c r="N7173" s="668"/>
      <c r="P7173" s="618"/>
      <c r="Q7173" s="618"/>
      <c r="R7173" s="618"/>
      <c r="S7173" s="618"/>
      <c r="T7173" s="618"/>
      <c r="U7173" s="618"/>
      <c r="V7173" s="618"/>
      <c r="W7173" s="618"/>
      <c r="X7173" s="618"/>
      <c r="Y7173" s="618"/>
      <c r="Z7173" s="618"/>
      <c r="AC7173" s="619"/>
      <c r="AD7173" s="620"/>
      <c r="AJ7173" s="668"/>
      <c r="AO7173" s="612"/>
      <c r="AP7173" s="612"/>
      <c r="AY7173" s="623"/>
      <c r="BD7173" s="611"/>
      <c r="BG7173" s="624"/>
      <c r="BH7173" s="625"/>
      <c r="BI7173" s="672"/>
      <c r="BO7173" s="612"/>
      <c r="BY7173" s="669"/>
      <c r="CA7173" s="669"/>
    </row>
    <row r="7174" spans="3:79" s="610" customFormat="1">
      <c r="C7174" s="611"/>
      <c r="D7174" s="612"/>
      <c r="E7174" s="613"/>
      <c r="F7174" s="614"/>
      <c r="J7174" s="612"/>
      <c r="N7174" s="668"/>
      <c r="P7174" s="618"/>
      <c r="Q7174" s="618"/>
      <c r="R7174" s="618"/>
      <c r="S7174" s="618"/>
      <c r="T7174" s="618"/>
      <c r="U7174" s="618"/>
      <c r="V7174" s="618"/>
      <c r="W7174" s="618"/>
      <c r="X7174" s="618"/>
      <c r="Y7174" s="618"/>
      <c r="Z7174" s="618"/>
      <c r="AC7174" s="619"/>
      <c r="AD7174" s="620"/>
      <c r="AJ7174" s="668"/>
      <c r="AO7174" s="612"/>
      <c r="AP7174" s="612"/>
      <c r="AY7174" s="623"/>
      <c r="BD7174" s="611"/>
      <c r="BG7174" s="624"/>
      <c r="BH7174" s="625"/>
      <c r="BI7174" s="672"/>
      <c r="BO7174" s="612"/>
      <c r="BY7174" s="669"/>
      <c r="CA7174" s="669"/>
    </row>
    <row r="7175" spans="3:79" s="610" customFormat="1">
      <c r="C7175" s="611"/>
      <c r="D7175" s="612"/>
      <c r="E7175" s="613"/>
      <c r="F7175" s="614"/>
      <c r="J7175" s="612"/>
      <c r="N7175" s="668"/>
      <c r="P7175" s="618"/>
      <c r="Q7175" s="618"/>
      <c r="R7175" s="618"/>
      <c r="S7175" s="618"/>
      <c r="T7175" s="618"/>
      <c r="U7175" s="618"/>
      <c r="V7175" s="618"/>
      <c r="W7175" s="618"/>
      <c r="X7175" s="618"/>
      <c r="Y7175" s="618"/>
      <c r="Z7175" s="618"/>
      <c r="AC7175" s="619"/>
      <c r="AD7175" s="620"/>
      <c r="AJ7175" s="668"/>
      <c r="AO7175" s="612"/>
      <c r="AP7175" s="612"/>
      <c r="AY7175" s="623"/>
      <c r="BD7175" s="611"/>
      <c r="BG7175" s="624"/>
      <c r="BH7175" s="625"/>
      <c r="BI7175" s="672"/>
      <c r="BO7175" s="612"/>
      <c r="BY7175" s="669"/>
      <c r="CA7175" s="669"/>
    </row>
    <row r="7176" spans="3:79" s="610" customFormat="1">
      <c r="C7176" s="611"/>
      <c r="D7176" s="612"/>
      <c r="E7176" s="613"/>
      <c r="F7176" s="614"/>
      <c r="J7176" s="612"/>
      <c r="N7176" s="668"/>
      <c r="P7176" s="618"/>
      <c r="Q7176" s="618"/>
      <c r="R7176" s="618"/>
      <c r="S7176" s="618"/>
      <c r="T7176" s="618"/>
      <c r="U7176" s="618"/>
      <c r="V7176" s="618"/>
      <c r="W7176" s="618"/>
      <c r="X7176" s="618"/>
      <c r="Y7176" s="618"/>
      <c r="Z7176" s="618"/>
      <c r="AC7176" s="619"/>
      <c r="AD7176" s="620"/>
      <c r="AJ7176" s="668"/>
      <c r="AO7176" s="612"/>
      <c r="AP7176" s="612"/>
      <c r="AY7176" s="623"/>
      <c r="BD7176" s="611"/>
      <c r="BG7176" s="624"/>
      <c r="BH7176" s="625"/>
      <c r="BI7176" s="672"/>
      <c r="BO7176" s="612"/>
      <c r="BY7176" s="669"/>
      <c r="CA7176" s="669"/>
    </row>
    <row r="7177" spans="3:79" s="610" customFormat="1">
      <c r="C7177" s="611"/>
      <c r="D7177" s="612"/>
      <c r="E7177" s="613"/>
      <c r="F7177" s="614"/>
      <c r="J7177" s="612"/>
      <c r="N7177" s="668"/>
      <c r="P7177" s="618"/>
      <c r="Q7177" s="618"/>
      <c r="R7177" s="618"/>
      <c r="S7177" s="618"/>
      <c r="T7177" s="618"/>
      <c r="U7177" s="618"/>
      <c r="V7177" s="618"/>
      <c r="W7177" s="618"/>
      <c r="X7177" s="618"/>
      <c r="Y7177" s="618"/>
      <c r="Z7177" s="618"/>
      <c r="AC7177" s="619"/>
      <c r="AD7177" s="620"/>
      <c r="AJ7177" s="668"/>
      <c r="AO7177" s="612"/>
      <c r="AP7177" s="612"/>
      <c r="AY7177" s="623"/>
      <c r="BD7177" s="611"/>
      <c r="BG7177" s="624"/>
      <c r="BH7177" s="625"/>
      <c r="BI7177" s="672"/>
      <c r="BO7177" s="612"/>
      <c r="BY7177" s="669"/>
      <c r="CA7177" s="669"/>
    </row>
    <row r="7178" spans="3:79" s="610" customFormat="1">
      <c r="C7178" s="611"/>
      <c r="D7178" s="612"/>
      <c r="E7178" s="613"/>
      <c r="F7178" s="614"/>
      <c r="J7178" s="612"/>
      <c r="N7178" s="668"/>
      <c r="P7178" s="618"/>
      <c r="Q7178" s="618"/>
      <c r="R7178" s="618"/>
      <c r="S7178" s="618"/>
      <c r="T7178" s="618"/>
      <c r="U7178" s="618"/>
      <c r="V7178" s="618"/>
      <c r="W7178" s="618"/>
      <c r="X7178" s="618"/>
      <c r="Y7178" s="618"/>
      <c r="Z7178" s="618"/>
      <c r="AC7178" s="619"/>
      <c r="AD7178" s="620"/>
      <c r="AJ7178" s="668"/>
      <c r="AO7178" s="612"/>
      <c r="AP7178" s="612"/>
      <c r="AY7178" s="623"/>
      <c r="BD7178" s="611"/>
      <c r="BG7178" s="624"/>
      <c r="BH7178" s="625"/>
      <c r="BI7178" s="672"/>
      <c r="BO7178" s="612"/>
      <c r="BY7178" s="669"/>
      <c r="CA7178" s="669"/>
    </row>
    <row r="7179" spans="3:79" s="610" customFormat="1">
      <c r="C7179" s="611"/>
      <c r="D7179" s="612"/>
      <c r="E7179" s="613"/>
      <c r="F7179" s="614"/>
      <c r="J7179" s="612"/>
      <c r="N7179" s="668"/>
      <c r="P7179" s="618"/>
      <c r="Q7179" s="618"/>
      <c r="R7179" s="618"/>
      <c r="S7179" s="618"/>
      <c r="T7179" s="618"/>
      <c r="U7179" s="618"/>
      <c r="V7179" s="618"/>
      <c r="W7179" s="618"/>
      <c r="X7179" s="618"/>
      <c r="Y7179" s="618"/>
      <c r="Z7179" s="618"/>
      <c r="AC7179" s="619"/>
      <c r="AD7179" s="620"/>
      <c r="AJ7179" s="668"/>
      <c r="AO7179" s="612"/>
      <c r="AP7179" s="612"/>
      <c r="AY7179" s="623"/>
      <c r="BD7179" s="611"/>
      <c r="BG7179" s="624"/>
      <c r="BH7179" s="625"/>
      <c r="BI7179" s="672"/>
      <c r="BO7179" s="612"/>
      <c r="BY7179" s="669"/>
      <c r="CA7179" s="669"/>
    </row>
    <row r="7180" spans="3:79" s="610" customFormat="1">
      <c r="C7180" s="611"/>
      <c r="D7180" s="612"/>
      <c r="E7180" s="613"/>
      <c r="F7180" s="614"/>
      <c r="J7180" s="612"/>
      <c r="N7180" s="668"/>
      <c r="P7180" s="618"/>
      <c r="Q7180" s="618"/>
      <c r="R7180" s="618"/>
      <c r="S7180" s="618"/>
      <c r="T7180" s="618"/>
      <c r="U7180" s="618"/>
      <c r="V7180" s="618"/>
      <c r="W7180" s="618"/>
      <c r="X7180" s="618"/>
      <c r="Y7180" s="618"/>
      <c r="Z7180" s="618"/>
      <c r="AC7180" s="619"/>
      <c r="AD7180" s="620"/>
      <c r="AJ7180" s="668"/>
      <c r="AO7180" s="612"/>
      <c r="AP7180" s="612"/>
      <c r="AY7180" s="623"/>
      <c r="BD7180" s="611"/>
      <c r="BG7180" s="624"/>
      <c r="BH7180" s="625"/>
      <c r="BI7180" s="672"/>
      <c r="BO7180" s="612"/>
      <c r="BY7180" s="669"/>
      <c r="CA7180" s="669"/>
    </row>
    <row r="7181" spans="3:79" s="610" customFormat="1">
      <c r="C7181" s="611"/>
      <c r="D7181" s="612"/>
      <c r="E7181" s="613"/>
      <c r="F7181" s="614"/>
      <c r="J7181" s="612"/>
      <c r="N7181" s="668"/>
      <c r="P7181" s="618"/>
      <c r="Q7181" s="618"/>
      <c r="R7181" s="618"/>
      <c r="S7181" s="618"/>
      <c r="T7181" s="618"/>
      <c r="U7181" s="618"/>
      <c r="V7181" s="618"/>
      <c r="W7181" s="618"/>
      <c r="X7181" s="618"/>
      <c r="Y7181" s="618"/>
      <c r="Z7181" s="618"/>
      <c r="AC7181" s="619"/>
      <c r="AD7181" s="620"/>
      <c r="AJ7181" s="668"/>
      <c r="AO7181" s="612"/>
      <c r="AP7181" s="612"/>
      <c r="AY7181" s="623"/>
      <c r="BD7181" s="611"/>
      <c r="BG7181" s="624"/>
      <c r="BH7181" s="625"/>
      <c r="BI7181" s="672"/>
      <c r="BO7181" s="612"/>
      <c r="BY7181" s="669"/>
      <c r="CA7181" s="669"/>
    </row>
    <row r="7182" spans="3:79" s="610" customFormat="1">
      <c r="C7182" s="611"/>
      <c r="D7182" s="612"/>
      <c r="E7182" s="613"/>
      <c r="F7182" s="614"/>
      <c r="J7182" s="612"/>
      <c r="N7182" s="668"/>
      <c r="P7182" s="618"/>
      <c r="Q7182" s="618"/>
      <c r="R7182" s="618"/>
      <c r="S7182" s="618"/>
      <c r="T7182" s="618"/>
      <c r="U7182" s="618"/>
      <c r="V7182" s="618"/>
      <c r="W7182" s="618"/>
      <c r="X7182" s="618"/>
      <c r="Y7182" s="618"/>
      <c r="Z7182" s="618"/>
      <c r="AC7182" s="619"/>
      <c r="AD7182" s="620"/>
      <c r="AJ7182" s="668"/>
      <c r="AO7182" s="612"/>
      <c r="AP7182" s="612"/>
      <c r="AY7182" s="623"/>
      <c r="BD7182" s="611"/>
      <c r="BG7182" s="624"/>
      <c r="BH7182" s="625"/>
      <c r="BI7182" s="672"/>
      <c r="BO7182" s="612"/>
      <c r="BY7182" s="669"/>
      <c r="CA7182" s="669"/>
    </row>
    <row r="7183" spans="3:79" s="610" customFormat="1">
      <c r="C7183" s="611"/>
      <c r="D7183" s="612"/>
      <c r="E7183" s="613"/>
      <c r="F7183" s="614"/>
      <c r="J7183" s="612"/>
      <c r="N7183" s="668"/>
      <c r="P7183" s="618"/>
      <c r="Q7183" s="618"/>
      <c r="R7183" s="618"/>
      <c r="S7183" s="618"/>
      <c r="T7183" s="618"/>
      <c r="U7183" s="618"/>
      <c r="V7183" s="618"/>
      <c r="W7183" s="618"/>
      <c r="X7183" s="618"/>
      <c r="Y7183" s="618"/>
      <c r="Z7183" s="618"/>
      <c r="AC7183" s="619"/>
      <c r="AD7183" s="620"/>
      <c r="AJ7183" s="668"/>
      <c r="AO7183" s="612"/>
      <c r="AP7183" s="612"/>
      <c r="AY7183" s="623"/>
      <c r="BD7183" s="611"/>
      <c r="BG7183" s="624"/>
      <c r="BH7183" s="625"/>
      <c r="BI7183" s="672"/>
      <c r="BO7183" s="612"/>
      <c r="BY7183" s="669"/>
      <c r="CA7183" s="669"/>
    </row>
    <row r="7184" spans="3:79" s="610" customFormat="1">
      <c r="C7184" s="611"/>
      <c r="D7184" s="612"/>
      <c r="E7184" s="613"/>
      <c r="F7184" s="614"/>
      <c r="J7184" s="612"/>
      <c r="N7184" s="668"/>
      <c r="P7184" s="618"/>
      <c r="Q7184" s="618"/>
      <c r="R7184" s="618"/>
      <c r="S7184" s="618"/>
      <c r="T7184" s="618"/>
      <c r="U7184" s="618"/>
      <c r="V7184" s="618"/>
      <c r="W7184" s="618"/>
      <c r="X7184" s="618"/>
      <c r="Y7184" s="618"/>
      <c r="Z7184" s="618"/>
      <c r="AC7184" s="619"/>
      <c r="AD7184" s="620"/>
      <c r="AJ7184" s="668"/>
      <c r="AO7184" s="612"/>
      <c r="AP7184" s="612"/>
      <c r="AY7184" s="623"/>
      <c r="BD7184" s="611"/>
      <c r="BG7184" s="624"/>
      <c r="BH7184" s="625"/>
      <c r="BI7184" s="672"/>
      <c r="BO7184" s="612"/>
      <c r="BY7184" s="669"/>
      <c r="CA7184" s="669"/>
    </row>
    <row r="7185" spans="3:79" s="610" customFormat="1">
      <c r="C7185" s="611"/>
      <c r="D7185" s="612"/>
      <c r="E7185" s="613"/>
      <c r="F7185" s="614"/>
      <c r="J7185" s="612"/>
      <c r="N7185" s="668"/>
      <c r="P7185" s="618"/>
      <c r="Q7185" s="618"/>
      <c r="R7185" s="618"/>
      <c r="S7185" s="618"/>
      <c r="T7185" s="618"/>
      <c r="U7185" s="618"/>
      <c r="V7185" s="618"/>
      <c r="W7185" s="618"/>
      <c r="X7185" s="618"/>
      <c r="Y7185" s="618"/>
      <c r="Z7185" s="618"/>
      <c r="AC7185" s="619"/>
      <c r="AD7185" s="620"/>
      <c r="AJ7185" s="668"/>
      <c r="AO7185" s="612"/>
      <c r="AP7185" s="612"/>
      <c r="AY7185" s="623"/>
      <c r="BD7185" s="611"/>
      <c r="BG7185" s="624"/>
      <c r="BH7185" s="625"/>
      <c r="BI7185" s="672"/>
      <c r="BO7185" s="612"/>
      <c r="BY7185" s="669"/>
      <c r="CA7185" s="669"/>
    </row>
    <row r="7186" spans="3:79" s="610" customFormat="1">
      <c r="C7186" s="611"/>
      <c r="D7186" s="612"/>
      <c r="E7186" s="613"/>
      <c r="F7186" s="614"/>
      <c r="J7186" s="612"/>
      <c r="N7186" s="668"/>
      <c r="P7186" s="618"/>
      <c r="Q7186" s="618"/>
      <c r="R7186" s="618"/>
      <c r="S7186" s="618"/>
      <c r="T7186" s="618"/>
      <c r="U7186" s="618"/>
      <c r="V7186" s="618"/>
      <c r="W7186" s="618"/>
      <c r="X7186" s="618"/>
      <c r="Y7186" s="618"/>
      <c r="Z7186" s="618"/>
      <c r="AC7186" s="619"/>
      <c r="AD7186" s="620"/>
      <c r="AJ7186" s="668"/>
      <c r="AO7186" s="612"/>
      <c r="AP7186" s="612"/>
      <c r="AY7186" s="623"/>
      <c r="BD7186" s="611"/>
      <c r="BG7186" s="624"/>
      <c r="BH7186" s="625"/>
      <c r="BI7186" s="672"/>
      <c r="BO7186" s="612"/>
      <c r="BY7186" s="669"/>
      <c r="CA7186" s="669"/>
    </row>
    <row r="7187" spans="3:79" s="610" customFormat="1">
      <c r="C7187" s="611"/>
      <c r="D7187" s="612"/>
      <c r="E7187" s="613"/>
      <c r="F7187" s="614"/>
      <c r="J7187" s="612"/>
      <c r="N7187" s="668"/>
      <c r="P7187" s="618"/>
      <c r="Q7187" s="618"/>
      <c r="R7187" s="618"/>
      <c r="S7187" s="618"/>
      <c r="T7187" s="618"/>
      <c r="U7187" s="618"/>
      <c r="V7187" s="618"/>
      <c r="W7187" s="618"/>
      <c r="X7187" s="618"/>
      <c r="Y7187" s="618"/>
      <c r="Z7187" s="618"/>
      <c r="AC7187" s="619"/>
      <c r="AD7187" s="620"/>
      <c r="AJ7187" s="668"/>
      <c r="AO7187" s="612"/>
      <c r="AP7187" s="612"/>
      <c r="AY7187" s="623"/>
      <c r="BD7187" s="611"/>
      <c r="BG7187" s="624"/>
      <c r="BH7187" s="625"/>
      <c r="BI7187" s="672"/>
      <c r="BO7187" s="612"/>
      <c r="BY7187" s="669"/>
      <c r="CA7187" s="669"/>
    </row>
    <row r="7188" spans="3:79" s="610" customFormat="1">
      <c r="C7188" s="611"/>
      <c r="D7188" s="612"/>
      <c r="E7188" s="613"/>
      <c r="F7188" s="614"/>
      <c r="J7188" s="612"/>
      <c r="N7188" s="668"/>
      <c r="P7188" s="618"/>
      <c r="Q7188" s="618"/>
      <c r="R7188" s="618"/>
      <c r="S7188" s="618"/>
      <c r="T7188" s="618"/>
      <c r="U7188" s="618"/>
      <c r="V7188" s="618"/>
      <c r="W7188" s="618"/>
      <c r="X7188" s="618"/>
      <c r="Y7188" s="618"/>
      <c r="Z7188" s="618"/>
      <c r="AC7188" s="619"/>
      <c r="AD7188" s="620"/>
      <c r="AJ7188" s="668"/>
      <c r="AO7188" s="612"/>
      <c r="AP7188" s="612"/>
      <c r="AY7188" s="623"/>
      <c r="BD7188" s="611"/>
      <c r="BG7188" s="624"/>
      <c r="BH7188" s="625"/>
      <c r="BI7188" s="672"/>
      <c r="BO7188" s="612"/>
      <c r="BY7188" s="669"/>
      <c r="CA7188" s="669"/>
    </row>
    <row r="7189" spans="3:79" s="610" customFormat="1">
      <c r="C7189" s="611"/>
      <c r="D7189" s="612"/>
      <c r="E7189" s="613"/>
      <c r="F7189" s="614"/>
      <c r="J7189" s="612"/>
      <c r="N7189" s="668"/>
      <c r="P7189" s="618"/>
      <c r="Q7189" s="618"/>
      <c r="R7189" s="618"/>
      <c r="S7189" s="618"/>
      <c r="T7189" s="618"/>
      <c r="U7189" s="618"/>
      <c r="V7189" s="618"/>
      <c r="W7189" s="618"/>
      <c r="X7189" s="618"/>
      <c r="Y7189" s="618"/>
      <c r="Z7189" s="618"/>
      <c r="AC7189" s="619"/>
      <c r="AD7189" s="620"/>
      <c r="AJ7189" s="668"/>
      <c r="AO7189" s="612"/>
      <c r="AP7189" s="612"/>
      <c r="AY7189" s="623"/>
      <c r="BD7189" s="611"/>
      <c r="BG7189" s="624"/>
      <c r="BH7189" s="625"/>
      <c r="BI7189" s="672"/>
      <c r="BO7189" s="612"/>
      <c r="BY7189" s="669"/>
      <c r="CA7189" s="669"/>
    </row>
    <row r="7190" spans="3:79" s="610" customFormat="1">
      <c r="C7190" s="611"/>
      <c r="D7190" s="612"/>
      <c r="E7190" s="613"/>
      <c r="F7190" s="614"/>
      <c r="J7190" s="612"/>
      <c r="N7190" s="668"/>
      <c r="P7190" s="618"/>
      <c r="Q7190" s="618"/>
      <c r="R7190" s="618"/>
      <c r="S7190" s="618"/>
      <c r="T7190" s="618"/>
      <c r="U7190" s="618"/>
      <c r="V7190" s="618"/>
      <c r="W7190" s="618"/>
      <c r="X7190" s="618"/>
      <c r="Y7190" s="618"/>
      <c r="Z7190" s="618"/>
      <c r="AC7190" s="619"/>
      <c r="AD7190" s="620"/>
      <c r="AJ7190" s="668"/>
      <c r="AO7190" s="612"/>
      <c r="AP7190" s="612"/>
      <c r="AY7190" s="623"/>
      <c r="BD7190" s="611"/>
      <c r="BG7190" s="624"/>
      <c r="BH7190" s="625"/>
      <c r="BI7190" s="672"/>
      <c r="BO7190" s="612"/>
      <c r="BY7190" s="669"/>
      <c r="CA7190" s="669"/>
    </row>
    <row r="7191" spans="3:79" s="610" customFormat="1">
      <c r="C7191" s="611"/>
      <c r="D7191" s="612"/>
      <c r="E7191" s="613"/>
      <c r="F7191" s="614"/>
      <c r="J7191" s="612"/>
      <c r="N7191" s="668"/>
      <c r="P7191" s="618"/>
      <c r="Q7191" s="618"/>
      <c r="R7191" s="618"/>
      <c r="S7191" s="618"/>
      <c r="T7191" s="618"/>
      <c r="U7191" s="618"/>
      <c r="V7191" s="618"/>
      <c r="W7191" s="618"/>
      <c r="X7191" s="618"/>
      <c r="Y7191" s="618"/>
      <c r="Z7191" s="618"/>
      <c r="AC7191" s="619"/>
      <c r="AD7191" s="620"/>
      <c r="AJ7191" s="668"/>
      <c r="AO7191" s="612"/>
      <c r="AP7191" s="612"/>
      <c r="AY7191" s="623"/>
      <c r="BD7191" s="611"/>
      <c r="BG7191" s="624"/>
      <c r="BH7191" s="625"/>
      <c r="BI7191" s="672"/>
      <c r="BO7191" s="612"/>
      <c r="BY7191" s="669"/>
      <c r="CA7191" s="669"/>
    </row>
    <row r="7192" spans="3:79" s="610" customFormat="1">
      <c r="C7192" s="611"/>
      <c r="D7192" s="612"/>
      <c r="E7192" s="613"/>
      <c r="F7192" s="614"/>
      <c r="J7192" s="612"/>
      <c r="N7192" s="668"/>
      <c r="P7192" s="618"/>
      <c r="Q7192" s="618"/>
      <c r="R7192" s="618"/>
      <c r="S7192" s="618"/>
      <c r="T7192" s="618"/>
      <c r="U7192" s="618"/>
      <c r="V7192" s="618"/>
      <c r="W7192" s="618"/>
      <c r="X7192" s="618"/>
      <c r="Y7192" s="618"/>
      <c r="Z7192" s="618"/>
      <c r="AC7192" s="619"/>
      <c r="AD7192" s="620"/>
      <c r="AJ7192" s="668"/>
      <c r="AO7192" s="612"/>
      <c r="AP7192" s="612"/>
      <c r="AY7192" s="623"/>
      <c r="BD7192" s="611"/>
      <c r="BG7192" s="624"/>
      <c r="BH7192" s="625"/>
      <c r="BI7192" s="672"/>
      <c r="BO7192" s="612"/>
      <c r="BY7192" s="669"/>
      <c r="CA7192" s="669"/>
    </row>
    <row r="7193" spans="3:79" s="610" customFormat="1">
      <c r="C7193" s="611"/>
      <c r="D7193" s="612"/>
      <c r="E7193" s="613"/>
      <c r="F7193" s="614"/>
      <c r="J7193" s="612"/>
      <c r="N7193" s="668"/>
      <c r="P7193" s="618"/>
      <c r="Q7193" s="618"/>
      <c r="R7193" s="618"/>
      <c r="S7193" s="618"/>
      <c r="T7193" s="618"/>
      <c r="U7193" s="618"/>
      <c r="V7193" s="618"/>
      <c r="W7193" s="618"/>
      <c r="X7193" s="618"/>
      <c r="Y7193" s="618"/>
      <c r="Z7193" s="618"/>
      <c r="AC7193" s="619"/>
      <c r="AD7193" s="620"/>
      <c r="AJ7193" s="668"/>
      <c r="AO7193" s="612"/>
      <c r="AP7193" s="612"/>
      <c r="AY7193" s="623"/>
      <c r="BD7193" s="611"/>
      <c r="BG7193" s="624"/>
      <c r="BH7193" s="625"/>
      <c r="BI7193" s="672"/>
      <c r="BO7193" s="612"/>
      <c r="BY7193" s="669"/>
      <c r="CA7193" s="669"/>
    </row>
    <row r="7194" spans="3:79" s="610" customFormat="1">
      <c r="C7194" s="611"/>
      <c r="D7194" s="612"/>
      <c r="E7194" s="613"/>
      <c r="F7194" s="614"/>
      <c r="J7194" s="612"/>
      <c r="N7194" s="668"/>
      <c r="P7194" s="618"/>
      <c r="Q7194" s="618"/>
      <c r="R7194" s="618"/>
      <c r="S7194" s="618"/>
      <c r="T7194" s="618"/>
      <c r="U7194" s="618"/>
      <c r="V7194" s="618"/>
      <c r="W7194" s="618"/>
      <c r="X7194" s="618"/>
      <c r="Y7194" s="618"/>
      <c r="Z7194" s="618"/>
      <c r="AC7194" s="619"/>
      <c r="AD7194" s="620"/>
      <c r="AJ7194" s="668"/>
      <c r="AO7194" s="612"/>
      <c r="AP7194" s="612"/>
      <c r="AY7194" s="623"/>
      <c r="BD7194" s="611"/>
      <c r="BG7194" s="624"/>
      <c r="BH7194" s="625"/>
      <c r="BI7194" s="672"/>
      <c r="BO7194" s="612"/>
      <c r="BY7194" s="669"/>
      <c r="CA7194" s="669"/>
    </row>
    <row r="7195" spans="3:79" s="610" customFormat="1">
      <c r="C7195" s="611"/>
      <c r="D7195" s="612"/>
      <c r="E7195" s="613"/>
      <c r="F7195" s="614"/>
      <c r="J7195" s="612"/>
      <c r="N7195" s="668"/>
      <c r="P7195" s="618"/>
      <c r="Q7195" s="618"/>
      <c r="R7195" s="618"/>
      <c r="S7195" s="618"/>
      <c r="T7195" s="618"/>
      <c r="U7195" s="618"/>
      <c r="V7195" s="618"/>
      <c r="W7195" s="618"/>
      <c r="X7195" s="618"/>
      <c r="Y7195" s="618"/>
      <c r="Z7195" s="618"/>
      <c r="AC7195" s="619"/>
      <c r="AD7195" s="620"/>
      <c r="AJ7195" s="668"/>
      <c r="AO7195" s="612"/>
      <c r="AP7195" s="612"/>
      <c r="AY7195" s="623"/>
      <c r="BD7195" s="611"/>
      <c r="BG7195" s="624"/>
      <c r="BH7195" s="625"/>
      <c r="BI7195" s="672"/>
      <c r="BO7195" s="612"/>
      <c r="BY7195" s="669"/>
      <c r="CA7195" s="669"/>
    </row>
    <row r="7196" spans="3:79" s="610" customFormat="1">
      <c r="C7196" s="611"/>
      <c r="D7196" s="612"/>
      <c r="E7196" s="613"/>
      <c r="F7196" s="614"/>
      <c r="J7196" s="612"/>
      <c r="N7196" s="668"/>
      <c r="P7196" s="618"/>
      <c r="Q7196" s="618"/>
      <c r="R7196" s="618"/>
      <c r="S7196" s="618"/>
      <c r="T7196" s="618"/>
      <c r="U7196" s="618"/>
      <c r="V7196" s="618"/>
      <c r="W7196" s="618"/>
      <c r="X7196" s="618"/>
      <c r="Y7196" s="618"/>
      <c r="Z7196" s="618"/>
      <c r="AC7196" s="619"/>
      <c r="AD7196" s="620"/>
      <c r="AJ7196" s="668"/>
      <c r="AO7196" s="612"/>
      <c r="AP7196" s="612"/>
      <c r="AY7196" s="623"/>
      <c r="BD7196" s="611"/>
      <c r="BG7196" s="624"/>
      <c r="BH7196" s="625"/>
      <c r="BI7196" s="672"/>
      <c r="BO7196" s="612"/>
      <c r="BY7196" s="669"/>
      <c r="CA7196" s="669"/>
    </row>
    <row r="7197" spans="3:79" s="610" customFormat="1">
      <c r="C7197" s="611"/>
      <c r="D7197" s="612"/>
      <c r="E7197" s="613"/>
      <c r="F7197" s="614"/>
      <c r="J7197" s="612"/>
      <c r="N7197" s="668"/>
      <c r="P7197" s="618"/>
      <c r="Q7197" s="618"/>
      <c r="R7197" s="618"/>
      <c r="S7197" s="618"/>
      <c r="T7197" s="618"/>
      <c r="U7197" s="618"/>
      <c r="V7197" s="618"/>
      <c r="W7197" s="618"/>
      <c r="X7197" s="618"/>
      <c r="Y7197" s="618"/>
      <c r="Z7197" s="618"/>
      <c r="AC7197" s="619"/>
      <c r="AD7197" s="620"/>
      <c r="AJ7197" s="668"/>
      <c r="AO7197" s="612"/>
      <c r="AP7197" s="612"/>
      <c r="AY7197" s="623"/>
      <c r="BD7197" s="611"/>
      <c r="BG7197" s="624"/>
      <c r="BH7197" s="625"/>
      <c r="BI7197" s="672"/>
      <c r="BO7197" s="612"/>
      <c r="BY7197" s="669"/>
      <c r="CA7197" s="669"/>
    </row>
    <row r="7198" spans="3:79" s="610" customFormat="1">
      <c r="C7198" s="611"/>
      <c r="D7198" s="612"/>
      <c r="E7198" s="613"/>
      <c r="F7198" s="614"/>
      <c r="J7198" s="612"/>
      <c r="N7198" s="668"/>
      <c r="P7198" s="618"/>
      <c r="Q7198" s="618"/>
      <c r="R7198" s="618"/>
      <c r="S7198" s="618"/>
      <c r="T7198" s="618"/>
      <c r="U7198" s="618"/>
      <c r="V7198" s="618"/>
      <c r="W7198" s="618"/>
      <c r="X7198" s="618"/>
      <c r="Y7198" s="618"/>
      <c r="Z7198" s="618"/>
      <c r="AC7198" s="619"/>
      <c r="AD7198" s="620"/>
      <c r="AJ7198" s="668"/>
      <c r="AO7198" s="612"/>
      <c r="AP7198" s="612"/>
      <c r="AY7198" s="623"/>
      <c r="BD7198" s="611"/>
      <c r="BG7198" s="624"/>
      <c r="BH7198" s="625"/>
      <c r="BI7198" s="672"/>
      <c r="BO7198" s="612"/>
      <c r="BY7198" s="669"/>
      <c r="CA7198" s="669"/>
    </row>
    <row r="7199" spans="3:79" s="610" customFormat="1">
      <c r="C7199" s="611"/>
      <c r="D7199" s="612"/>
      <c r="E7199" s="613"/>
      <c r="F7199" s="614"/>
      <c r="J7199" s="612"/>
      <c r="N7199" s="668"/>
      <c r="P7199" s="618"/>
      <c r="Q7199" s="618"/>
      <c r="R7199" s="618"/>
      <c r="S7199" s="618"/>
      <c r="T7199" s="618"/>
      <c r="U7199" s="618"/>
      <c r="V7199" s="618"/>
      <c r="W7199" s="618"/>
      <c r="X7199" s="618"/>
      <c r="Y7199" s="618"/>
      <c r="Z7199" s="618"/>
      <c r="AC7199" s="619"/>
      <c r="AD7199" s="620"/>
      <c r="AJ7199" s="668"/>
      <c r="AO7199" s="612"/>
      <c r="AP7199" s="612"/>
      <c r="AY7199" s="623"/>
      <c r="BD7199" s="611"/>
      <c r="BG7199" s="624"/>
      <c r="BH7199" s="625"/>
      <c r="BI7199" s="672"/>
      <c r="BO7199" s="612"/>
      <c r="BY7199" s="669"/>
      <c r="CA7199" s="669"/>
    </row>
    <row r="7200" spans="3:79" s="610" customFormat="1">
      <c r="C7200" s="611"/>
      <c r="D7200" s="612"/>
      <c r="E7200" s="613"/>
      <c r="F7200" s="614"/>
      <c r="J7200" s="612"/>
      <c r="N7200" s="668"/>
      <c r="P7200" s="618"/>
      <c r="Q7200" s="618"/>
      <c r="R7200" s="618"/>
      <c r="S7200" s="618"/>
      <c r="T7200" s="618"/>
      <c r="U7200" s="618"/>
      <c r="V7200" s="618"/>
      <c r="W7200" s="618"/>
      <c r="X7200" s="618"/>
      <c r="Y7200" s="618"/>
      <c r="Z7200" s="618"/>
      <c r="AC7200" s="619"/>
      <c r="AD7200" s="620"/>
      <c r="AJ7200" s="668"/>
      <c r="AO7200" s="612"/>
      <c r="AP7200" s="612"/>
      <c r="AY7200" s="623"/>
      <c r="BD7200" s="611"/>
      <c r="BG7200" s="624"/>
      <c r="BH7200" s="625"/>
      <c r="BI7200" s="672"/>
      <c r="BO7200" s="612"/>
      <c r="BY7200" s="669"/>
      <c r="CA7200" s="669"/>
    </row>
    <row r="7201" spans="3:79" s="610" customFormat="1">
      <c r="C7201" s="611"/>
      <c r="D7201" s="612"/>
      <c r="E7201" s="613"/>
      <c r="F7201" s="614"/>
      <c r="J7201" s="612"/>
      <c r="N7201" s="668"/>
      <c r="P7201" s="618"/>
      <c r="Q7201" s="618"/>
      <c r="R7201" s="618"/>
      <c r="S7201" s="618"/>
      <c r="T7201" s="618"/>
      <c r="U7201" s="618"/>
      <c r="V7201" s="618"/>
      <c r="W7201" s="618"/>
      <c r="X7201" s="618"/>
      <c r="Y7201" s="618"/>
      <c r="Z7201" s="618"/>
      <c r="AC7201" s="619"/>
      <c r="AD7201" s="620"/>
      <c r="AJ7201" s="668"/>
      <c r="AO7201" s="612"/>
      <c r="AP7201" s="612"/>
      <c r="AY7201" s="623"/>
      <c r="BD7201" s="611"/>
      <c r="BG7201" s="624"/>
      <c r="BH7201" s="625"/>
      <c r="BI7201" s="672"/>
      <c r="BO7201" s="612"/>
      <c r="BY7201" s="669"/>
      <c r="CA7201" s="669"/>
    </row>
    <row r="7202" spans="3:79" s="610" customFormat="1">
      <c r="C7202" s="611"/>
      <c r="D7202" s="612"/>
      <c r="E7202" s="613"/>
      <c r="F7202" s="614"/>
      <c r="J7202" s="612"/>
      <c r="N7202" s="668"/>
      <c r="P7202" s="618"/>
      <c r="Q7202" s="618"/>
      <c r="R7202" s="618"/>
      <c r="S7202" s="618"/>
      <c r="T7202" s="618"/>
      <c r="U7202" s="618"/>
      <c r="V7202" s="618"/>
      <c r="W7202" s="618"/>
      <c r="X7202" s="618"/>
      <c r="Y7202" s="618"/>
      <c r="Z7202" s="618"/>
      <c r="AC7202" s="619"/>
      <c r="AD7202" s="620"/>
      <c r="AJ7202" s="668"/>
      <c r="AO7202" s="612"/>
      <c r="AP7202" s="612"/>
      <c r="AY7202" s="623"/>
      <c r="BD7202" s="611"/>
      <c r="BG7202" s="624"/>
      <c r="BH7202" s="625"/>
      <c r="BI7202" s="672"/>
      <c r="BO7202" s="612"/>
      <c r="BY7202" s="669"/>
      <c r="CA7202" s="669"/>
    </row>
    <row r="7203" spans="3:79" s="610" customFormat="1">
      <c r="C7203" s="611"/>
      <c r="D7203" s="612"/>
      <c r="E7203" s="613"/>
      <c r="F7203" s="614"/>
      <c r="J7203" s="612"/>
      <c r="N7203" s="668"/>
      <c r="P7203" s="618"/>
      <c r="Q7203" s="618"/>
      <c r="R7203" s="618"/>
      <c r="S7203" s="618"/>
      <c r="T7203" s="618"/>
      <c r="U7203" s="618"/>
      <c r="V7203" s="618"/>
      <c r="W7203" s="618"/>
      <c r="X7203" s="618"/>
      <c r="Y7203" s="618"/>
      <c r="Z7203" s="618"/>
      <c r="AC7203" s="619"/>
      <c r="AD7203" s="620"/>
      <c r="AJ7203" s="668"/>
      <c r="AO7203" s="612"/>
      <c r="AP7203" s="612"/>
      <c r="AY7203" s="623"/>
      <c r="BD7203" s="611"/>
      <c r="BG7203" s="624"/>
      <c r="BH7203" s="625"/>
      <c r="BI7203" s="672"/>
      <c r="BO7203" s="612"/>
      <c r="BY7203" s="669"/>
      <c r="CA7203" s="669"/>
    </row>
    <row r="7204" spans="3:79" s="610" customFormat="1">
      <c r="C7204" s="611"/>
      <c r="D7204" s="612"/>
      <c r="E7204" s="613"/>
      <c r="F7204" s="614"/>
      <c r="J7204" s="612"/>
      <c r="N7204" s="668"/>
      <c r="P7204" s="618"/>
      <c r="Q7204" s="618"/>
      <c r="R7204" s="618"/>
      <c r="S7204" s="618"/>
      <c r="T7204" s="618"/>
      <c r="U7204" s="618"/>
      <c r="V7204" s="618"/>
      <c r="W7204" s="618"/>
      <c r="X7204" s="618"/>
      <c r="Y7204" s="618"/>
      <c r="Z7204" s="618"/>
      <c r="AC7204" s="619"/>
      <c r="AD7204" s="620"/>
      <c r="AJ7204" s="668"/>
      <c r="AO7204" s="612"/>
      <c r="AP7204" s="612"/>
      <c r="AY7204" s="623"/>
      <c r="BD7204" s="611"/>
      <c r="BG7204" s="624"/>
      <c r="BH7204" s="625"/>
      <c r="BI7204" s="672"/>
      <c r="BO7204" s="612"/>
      <c r="BY7204" s="669"/>
      <c r="CA7204" s="669"/>
    </row>
    <row r="7205" spans="3:79" s="610" customFormat="1">
      <c r="C7205" s="611"/>
      <c r="D7205" s="612"/>
      <c r="E7205" s="613"/>
      <c r="F7205" s="614"/>
      <c r="J7205" s="612"/>
      <c r="N7205" s="668"/>
      <c r="P7205" s="618"/>
      <c r="Q7205" s="618"/>
      <c r="R7205" s="618"/>
      <c r="S7205" s="618"/>
      <c r="T7205" s="618"/>
      <c r="U7205" s="618"/>
      <c r="V7205" s="618"/>
      <c r="W7205" s="618"/>
      <c r="X7205" s="618"/>
      <c r="Y7205" s="618"/>
      <c r="Z7205" s="618"/>
      <c r="AC7205" s="619"/>
      <c r="AD7205" s="620"/>
      <c r="AJ7205" s="668"/>
      <c r="AO7205" s="612"/>
      <c r="AP7205" s="612"/>
      <c r="AY7205" s="623"/>
      <c r="BD7205" s="611"/>
      <c r="BG7205" s="624"/>
      <c r="BH7205" s="625"/>
      <c r="BI7205" s="672"/>
      <c r="BO7205" s="612"/>
      <c r="BY7205" s="669"/>
      <c r="CA7205" s="669"/>
    </row>
    <row r="7206" spans="3:79" s="610" customFormat="1">
      <c r="C7206" s="611"/>
      <c r="D7206" s="612"/>
      <c r="E7206" s="613"/>
      <c r="F7206" s="614"/>
      <c r="J7206" s="612"/>
      <c r="N7206" s="668"/>
      <c r="P7206" s="618"/>
      <c r="Q7206" s="618"/>
      <c r="R7206" s="618"/>
      <c r="S7206" s="618"/>
      <c r="T7206" s="618"/>
      <c r="U7206" s="618"/>
      <c r="V7206" s="618"/>
      <c r="W7206" s="618"/>
      <c r="X7206" s="618"/>
      <c r="Y7206" s="618"/>
      <c r="Z7206" s="618"/>
      <c r="AC7206" s="619"/>
      <c r="AD7206" s="620"/>
      <c r="AJ7206" s="668"/>
      <c r="AO7206" s="612"/>
      <c r="AP7206" s="612"/>
      <c r="AY7206" s="623"/>
      <c r="BD7206" s="611"/>
      <c r="BG7206" s="624"/>
      <c r="BH7206" s="625"/>
      <c r="BI7206" s="672"/>
      <c r="BO7206" s="612"/>
      <c r="BY7206" s="669"/>
      <c r="CA7206" s="669"/>
    </row>
    <row r="7207" spans="3:79" s="610" customFormat="1">
      <c r="C7207" s="611"/>
      <c r="D7207" s="612"/>
      <c r="E7207" s="613"/>
      <c r="F7207" s="614"/>
      <c r="J7207" s="612"/>
      <c r="N7207" s="668"/>
      <c r="P7207" s="618"/>
      <c r="Q7207" s="618"/>
      <c r="R7207" s="618"/>
      <c r="S7207" s="618"/>
      <c r="T7207" s="618"/>
      <c r="U7207" s="618"/>
      <c r="V7207" s="618"/>
      <c r="W7207" s="618"/>
      <c r="X7207" s="618"/>
      <c r="Y7207" s="618"/>
      <c r="Z7207" s="618"/>
      <c r="AC7207" s="619"/>
      <c r="AD7207" s="620"/>
      <c r="AJ7207" s="668"/>
      <c r="AO7207" s="612"/>
      <c r="AP7207" s="612"/>
      <c r="AY7207" s="623"/>
      <c r="BD7207" s="611"/>
      <c r="BG7207" s="624"/>
      <c r="BH7207" s="625"/>
      <c r="BI7207" s="672"/>
      <c r="BO7207" s="612"/>
      <c r="BY7207" s="669"/>
      <c r="CA7207" s="669"/>
    </row>
    <row r="7208" spans="3:79" s="610" customFormat="1">
      <c r="C7208" s="611"/>
      <c r="D7208" s="612"/>
      <c r="E7208" s="613"/>
      <c r="F7208" s="614"/>
      <c r="J7208" s="612"/>
      <c r="N7208" s="668"/>
      <c r="P7208" s="618"/>
      <c r="Q7208" s="618"/>
      <c r="R7208" s="618"/>
      <c r="S7208" s="618"/>
      <c r="T7208" s="618"/>
      <c r="U7208" s="618"/>
      <c r="V7208" s="618"/>
      <c r="W7208" s="618"/>
      <c r="X7208" s="618"/>
      <c r="Y7208" s="618"/>
      <c r="Z7208" s="618"/>
      <c r="AC7208" s="619"/>
      <c r="AD7208" s="620"/>
      <c r="AJ7208" s="668"/>
      <c r="AO7208" s="612"/>
      <c r="AP7208" s="612"/>
      <c r="AY7208" s="623"/>
      <c r="BD7208" s="611"/>
      <c r="BG7208" s="624"/>
      <c r="BH7208" s="625"/>
      <c r="BI7208" s="672"/>
      <c r="BO7208" s="612"/>
      <c r="BY7208" s="669"/>
      <c r="CA7208" s="669"/>
    </row>
    <row r="7209" spans="3:79" s="610" customFormat="1">
      <c r="C7209" s="611"/>
      <c r="D7209" s="612"/>
      <c r="E7209" s="613"/>
      <c r="F7209" s="614"/>
      <c r="J7209" s="612"/>
      <c r="N7209" s="668"/>
      <c r="P7209" s="618"/>
      <c r="Q7209" s="618"/>
      <c r="R7209" s="618"/>
      <c r="S7209" s="618"/>
      <c r="T7209" s="618"/>
      <c r="U7209" s="618"/>
      <c r="V7209" s="618"/>
      <c r="W7209" s="618"/>
      <c r="X7209" s="618"/>
      <c r="Y7209" s="618"/>
      <c r="Z7209" s="618"/>
      <c r="AC7209" s="619"/>
      <c r="AD7209" s="620"/>
      <c r="AJ7209" s="668"/>
      <c r="AO7209" s="612"/>
      <c r="AP7209" s="612"/>
      <c r="AY7209" s="623"/>
      <c r="BD7209" s="611"/>
      <c r="BG7209" s="624"/>
      <c r="BH7209" s="625"/>
      <c r="BI7209" s="672"/>
      <c r="BO7209" s="612"/>
      <c r="BY7209" s="669"/>
      <c r="CA7209" s="669"/>
    </row>
    <row r="7210" spans="3:79" s="610" customFormat="1">
      <c r="C7210" s="611"/>
      <c r="D7210" s="612"/>
      <c r="E7210" s="613"/>
      <c r="F7210" s="614"/>
      <c r="J7210" s="612"/>
      <c r="N7210" s="668"/>
      <c r="P7210" s="618"/>
      <c r="Q7210" s="618"/>
      <c r="R7210" s="618"/>
      <c r="S7210" s="618"/>
      <c r="T7210" s="618"/>
      <c r="U7210" s="618"/>
      <c r="V7210" s="618"/>
      <c r="W7210" s="618"/>
      <c r="X7210" s="618"/>
      <c r="Y7210" s="618"/>
      <c r="Z7210" s="618"/>
      <c r="AC7210" s="619"/>
      <c r="AD7210" s="620"/>
      <c r="AJ7210" s="668"/>
      <c r="AO7210" s="612"/>
      <c r="AP7210" s="612"/>
      <c r="AY7210" s="623"/>
      <c r="BD7210" s="611"/>
      <c r="BG7210" s="624"/>
      <c r="BH7210" s="625"/>
      <c r="BI7210" s="672"/>
      <c r="BO7210" s="612"/>
      <c r="BY7210" s="669"/>
      <c r="CA7210" s="669"/>
    </row>
    <row r="7211" spans="3:79" s="610" customFormat="1">
      <c r="C7211" s="611"/>
      <c r="D7211" s="612"/>
      <c r="E7211" s="613"/>
      <c r="F7211" s="614"/>
      <c r="J7211" s="612"/>
      <c r="N7211" s="668"/>
      <c r="P7211" s="618"/>
      <c r="Q7211" s="618"/>
      <c r="R7211" s="618"/>
      <c r="S7211" s="618"/>
      <c r="T7211" s="618"/>
      <c r="U7211" s="618"/>
      <c r="V7211" s="618"/>
      <c r="W7211" s="618"/>
      <c r="X7211" s="618"/>
      <c r="Y7211" s="618"/>
      <c r="Z7211" s="618"/>
      <c r="AC7211" s="619"/>
      <c r="AD7211" s="620"/>
      <c r="AJ7211" s="668"/>
      <c r="AO7211" s="612"/>
      <c r="AP7211" s="612"/>
      <c r="AY7211" s="623"/>
      <c r="BD7211" s="611"/>
      <c r="BG7211" s="624"/>
      <c r="BH7211" s="625"/>
      <c r="BI7211" s="672"/>
      <c r="BO7211" s="612"/>
      <c r="BY7211" s="669"/>
      <c r="CA7211" s="669"/>
    </row>
    <row r="7212" spans="3:79" s="610" customFormat="1">
      <c r="C7212" s="611"/>
      <c r="D7212" s="612"/>
      <c r="E7212" s="613"/>
      <c r="F7212" s="614"/>
      <c r="J7212" s="612"/>
      <c r="N7212" s="668"/>
      <c r="P7212" s="618"/>
      <c r="Q7212" s="618"/>
      <c r="R7212" s="618"/>
      <c r="S7212" s="618"/>
      <c r="T7212" s="618"/>
      <c r="U7212" s="618"/>
      <c r="V7212" s="618"/>
      <c r="W7212" s="618"/>
      <c r="X7212" s="618"/>
      <c r="Y7212" s="618"/>
      <c r="Z7212" s="618"/>
      <c r="AC7212" s="619"/>
      <c r="AD7212" s="620"/>
      <c r="AJ7212" s="668"/>
      <c r="AO7212" s="612"/>
      <c r="AP7212" s="612"/>
      <c r="AY7212" s="623"/>
      <c r="BD7212" s="611"/>
      <c r="BG7212" s="624"/>
      <c r="BH7212" s="625"/>
      <c r="BI7212" s="672"/>
      <c r="BO7212" s="612"/>
      <c r="BY7212" s="669"/>
      <c r="CA7212" s="669"/>
    </row>
    <row r="7213" spans="3:79" s="610" customFormat="1">
      <c r="C7213" s="611"/>
      <c r="D7213" s="612"/>
      <c r="E7213" s="613"/>
      <c r="F7213" s="614"/>
      <c r="J7213" s="612"/>
      <c r="N7213" s="668"/>
      <c r="P7213" s="618"/>
      <c r="Q7213" s="618"/>
      <c r="R7213" s="618"/>
      <c r="S7213" s="618"/>
      <c r="T7213" s="618"/>
      <c r="U7213" s="618"/>
      <c r="V7213" s="618"/>
      <c r="W7213" s="618"/>
      <c r="X7213" s="618"/>
      <c r="Y7213" s="618"/>
      <c r="Z7213" s="618"/>
      <c r="AC7213" s="619"/>
      <c r="AD7213" s="620"/>
      <c r="AJ7213" s="668"/>
      <c r="AO7213" s="612"/>
      <c r="AP7213" s="612"/>
      <c r="AY7213" s="623"/>
      <c r="BD7213" s="611"/>
      <c r="BG7213" s="624"/>
      <c r="BH7213" s="625"/>
      <c r="BI7213" s="672"/>
      <c r="BO7213" s="612"/>
      <c r="BY7213" s="669"/>
      <c r="CA7213" s="669"/>
    </row>
    <row r="7214" spans="3:79" s="610" customFormat="1">
      <c r="C7214" s="611"/>
      <c r="D7214" s="612"/>
      <c r="E7214" s="613"/>
      <c r="F7214" s="614"/>
      <c r="J7214" s="612"/>
      <c r="N7214" s="668"/>
      <c r="P7214" s="618"/>
      <c r="Q7214" s="618"/>
      <c r="R7214" s="618"/>
      <c r="S7214" s="618"/>
      <c r="T7214" s="618"/>
      <c r="U7214" s="618"/>
      <c r="V7214" s="618"/>
      <c r="W7214" s="618"/>
      <c r="X7214" s="618"/>
      <c r="Y7214" s="618"/>
      <c r="Z7214" s="618"/>
      <c r="AC7214" s="619"/>
      <c r="AD7214" s="620"/>
      <c r="AJ7214" s="668"/>
      <c r="AO7214" s="612"/>
      <c r="AP7214" s="612"/>
      <c r="AY7214" s="623"/>
      <c r="BD7214" s="611"/>
      <c r="BG7214" s="624"/>
      <c r="BH7214" s="625"/>
      <c r="BI7214" s="672"/>
      <c r="BO7214" s="612"/>
      <c r="BY7214" s="669"/>
      <c r="CA7214" s="669"/>
    </row>
    <row r="7215" spans="3:79" s="610" customFormat="1">
      <c r="C7215" s="611"/>
      <c r="D7215" s="612"/>
      <c r="E7215" s="613"/>
      <c r="F7215" s="614"/>
      <c r="J7215" s="612"/>
      <c r="N7215" s="668"/>
      <c r="P7215" s="618"/>
      <c r="Q7215" s="618"/>
      <c r="R7215" s="618"/>
      <c r="S7215" s="618"/>
      <c r="T7215" s="618"/>
      <c r="U7215" s="618"/>
      <c r="V7215" s="618"/>
      <c r="W7215" s="618"/>
      <c r="X7215" s="618"/>
      <c r="Y7215" s="618"/>
      <c r="Z7215" s="618"/>
      <c r="AC7215" s="619"/>
      <c r="AD7215" s="620"/>
      <c r="AJ7215" s="668"/>
      <c r="AO7215" s="612"/>
      <c r="AP7215" s="612"/>
      <c r="AY7215" s="623"/>
      <c r="BD7215" s="611"/>
      <c r="BG7215" s="624"/>
      <c r="BH7215" s="625"/>
      <c r="BI7215" s="672"/>
      <c r="BO7215" s="612"/>
      <c r="BY7215" s="669"/>
      <c r="CA7215" s="669"/>
    </row>
    <row r="7216" spans="3:79" s="610" customFormat="1">
      <c r="C7216" s="611"/>
      <c r="D7216" s="612"/>
      <c r="E7216" s="613"/>
      <c r="F7216" s="614"/>
      <c r="J7216" s="612"/>
      <c r="N7216" s="668"/>
      <c r="P7216" s="618"/>
      <c r="Q7216" s="618"/>
      <c r="R7216" s="618"/>
      <c r="S7216" s="618"/>
      <c r="T7216" s="618"/>
      <c r="U7216" s="618"/>
      <c r="V7216" s="618"/>
      <c r="W7216" s="618"/>
      <c r="X7216" s="618"/>
      <c r="Y7216" s="618"/>
      <c r="Z7216" s="618"/>
      <c r="AC7216" s="619"/>
      <c r="AD7216" s="620"/>
      <c r="AJ7216" s="668"/>
      <c r="AO7216" s="612"/>
      <c r="AP7216" s="612"/>
      <c r="AY7216" s="623"/>
      <c r="BD7216" s="611"/>
      <c r="BG7216" s="624"/>
      <c r="BH7216" s="625"/>
      <c r="BI7216" s="672"/>
      <c r="BO7216" s="612"/>
      <c r="BY7216" s="669"/>
      <c r="CA7216" s="669"/>
    </row>
    <row r="7217" spans="3:79" s="610" customFormat="1">
      <c r="C7217" s="611"/>
      <c r="D7217" s="612"/>
      <c r="E7217" s="613"/>
      <c r="F7217" s="614"/>
      <c r="J7217" s="612"/>
      <c r="N7217" s="668"/>
      <c r="P7217" s="618"/>
      <c r="Q7217" s="618"/>
      <c r="R7217" s="618"/>
      <c r="S7217" s="618"/>
      <c r="T7217" s="618"/>
      <c r="U7217" s="618"/>
      <c r="V7217" s="618"/>
      <c r="W7217" s="618"/>
      <c r="X7217" s="618"/>
      <c r="Y7217" s="618"/>
      <c r="Z7217" s="618"/>
      <c r="AC7217" s="619"/>
      <c r="AD7217" s="620"/>
      <c r="AJ7217" s="668"/>
      <c r="AO7217" s="612"/>
      <c r="AP7217" s="612"/>
      <c r="AY7217" s="623"/>
      <c r="BD7217" s="611"/>
      <c r="BG7217" s="624"/>
      <c r="BH7217" s="625"/>
      <c r="BI7217" s="672"/>
      <c r="BO7217" s="612"/>
      <c r="BY7217" s="669"/>
      <c r="CA7217" s="669"/>
    </row>
    <row r="7218" spans="3:79" s="610" customFormat="1">
      <c r="C7218" s="611"/>
      <c r="D7218" s="612"/>
      <c r="E7218" s="613"/>
      <c r="F7218" s="614"/>
      <c r="J7218" s="612"/>
      <c r="N7218" s="668"/>
      <c r="P7218" s="618"/>
      <c r="Q7218" s="618"/>
      <c r="R7218" s="618"/>
      <c r="S7218" s="618"/>
      <c r="T7218" s="618"/>
      <c r="U7218" s="618"/>
      <c r="V7218" s="618"/>
      <c r="W7218" s="618"/>
      <c r="X7218" s="618"/>
      <c r="Y7218" s="618"/>
      <c r="Z7218" s="618"/>
      <c r="AC7218" s="619"/>
      <c r="AD7218" s="620"/>
      <c r="AJ7218" s="668"/>
      <c r="AO7218" s="612"/>
      <c r="AP7218" s="612"/>
      <c r="AY7218" s="623"/>
      <c r="BD7218" s="611"/>
      <c r="BG7218" s="624"/>
      <c r="BH7218" s="625"/>
      <c r="BI7218" s="672"/>
      <c r="BO7218" s="612"/>
      <c r="BY7218" s="669"/>
      <c r="CA7218" s="669"/>
    </row>
    <row r="7219" spans="3:79" s="610" customFormat="1">
      <c r="C7219" s="611"/>
      <c r="D7219" s="612"/>
      <c r="E7219" s="613"/>
      <c r="F7219" s="614"/>
      <c r="J7219" s="612"/>
      <c r="N7219" s="668"/>
      <c r="P7219" s="618"/>
      <c r="Q7219" s="618"/>
      <c r="R7219" s="618"/>
      <c r="S7219" s="618"/>
      <c r="T7219" s="618"/>
      <c r="U7219" s="618"/>
      <c r="V7219" s="618"/>
      <c r="W7219" s="618"/>
      <c r="X7219" s="618"/>
      <c r="Y7219" s="618"/>
      <c r="Z7219" s="618"/>
      <c r="AC7219" s="619"/>
      <c r="AD7219" s="620"/>
      <c r="AJ7219" s="668"/>
      <c r="AO7219" s="612"/>
      <c r="AP7219" s="612"/>
      <c r="AY7219" s="623"/>
      <c r="BD7219" s="611"/>
      <c r="BG7219" s="624"/>
      <c r="BH7219" s="625"/>
      <c r="BI7219" s="672"/>
      <c r="BO7219" s="612"/>
      <c r="BY7219" s="669"/>
      <c r="CA7219" s="669"/>
    </row>
    <row r="7220" spans="3:79" s="610" customFormat="1">
      <c r="C7220" s="611"/>
      <c r="D7220" s="612"/>
      <c r="E7220" s="613"/>
      <c r="F7220" s="614"/>
      <c r="J7220" s="612"/>
      <c r="N7220" s="668"/>
      <c r="P7220" s="618"/>
      <c r="Q7220" s="618"/>
      <c r="R7220" s="618"/>
      <c r="S7220" s="618"/>
      <c r="T7220" s="618"/>
      <c r="U7220" s="618"/>
      <c r="V7220" s="618"/>
      <c r="W7220" s="618"/>
      <c r="X7220" s="618"/>
      <c r="Y7220" s="618"/>
      <c r="Z7220" s="618"/>
      <c r="AC7220" s="619"/>
      <c r="AD7220" s="620"/>
      <c r="AJ7220" s="668"/>
      <c r="AO7220" s="612"/>
      <c r="AP7220" s="612"/>
      <c r="AY7220" s="623"/>
      <c r="BD7220" s="611"/>
      <c r="BG7220" s="624"/>
      <c r="BH7220" s="625"/>
      <c r="BI7220" s="672"/>
      <c r="BO7220" s="612"/>
      <c r="BY7220" s="669"/>
      <c r="CA7220" s="669"/>
    </row>
    <row r="7221" spans="3:79" s="610" customFormat="1">
      <c r="C7221" s="611"/>
      <c r="D7221" s="612"/>
      <c r="E7221" s="613"/>
      <c r="F7221" s="614"/>
      <c r="J7221" s="612"/>
      <c r="N7221" s="668"/>
      <c r="P7221" s="618"/>
      <c r="Q7221" s="618"/>
      <c r="R7221" s="618"/>
      <c r="S7221" s="618"/>
      <c r="T7221" s="618"/>
      <c r="U7221" s="618"/>
      <c r="V7221" s="618"/>
      <c r="W7221" s="618"/>
      <c r="X7221" s="618"/>
      <c r="Y7221" s="618"/>
      <c r="Z7221" s="618"/>
      <c r="AC7221" s="619"/>
      <c r="AD7221" s="620"/>
      <c r="AJ7221" s="668"/>
      <c r="AO7221" s="612"/>
      <c r="AP7221" s="612"/>
      <c r="AY7221" s="623"/>
      <c r="BD7221" s="611"/>
      <c r="BG7221" s="624"/>
      <c r="BH7221" s="625"/>
      <c r="BI7221" s="672"/>
      <c r="BO7221" s="612"/>
      <c r="BY7221" s="669"/>
      <c r="CA7221" s="669"/>
    </row>
    <row r="7222" spans="3:79" s="610" customFormat="1">
      <c r="C7222" s="611"/>
      <c r="D7222" s="612"/>
      <c r="E7222" s="613"/>
      <c r="F7222" s="614"/>
      <c r="J7222" s="612"/>
      <c r="N7222" s="668"/>
      <c r="P7222" s="618"/>
      <c r="Q7222" s="618"/>
      <c r="R7222" s="618"/>
      <c r="S7222" s="618"/>
      <c r="T7222" s="618"/>
      <c r="U7222" s="618"/>
      <c r="V7222" s="618"/>
      <c r="W7222" s="618"/>
      <c r="X7222" s="618"/>
      <c r="Y7222" s="618"/>
      <c r="Z7222" s="618"/>
      <c r="AC7222" s="619"/>
      <c r="AD7222" s="620"/>
      <c r="AJ7222" s="668"/>
      <c r="AO7222" s="612"/>
      <c r="AP7222" s="612"/>
      <c r="AY7222" s="623"/>
      <c r="BD7222" s="611"/>
      <c r="BG7222" s="624"/>
      <c r="BH7222" s="625"/>
      <c r="BI7222" s="672"/>
      <c r="BO7222" s="612"/>
      <c r="BY7222" s="669"/>
      <c r="CA7222" s="669"/>
    </row>
    <row r="7223" spans="3:79" s="610" customFormat="1">
      <c r="C7223" s="611"/>
      <c r="D7223" s="612"/>
      <c r="E7223" s="613"/>
      <c r="F7223" s="614"/>
      <c r="J7223" s="612"/>
      <c r="N7223" s="668"/>
      <c r="P7223" s="618"/>
      <c r="Q7223" s="618"/>
      <c r="R7223" s="618"/>
      <c r="S7223" s="618"/>
      <c r="T7223" s="618"/>
      <c r="U7223" s="618"/>
      <c r="V7223" s="618"/>
      <c r="W7223" s="618"/>
      <c r="X7223" s="618"/>
      <c r="Y7223" s="618"/>
      <c r="Z7223" s="618"/>
      <c r="AC7223" s="619"/>
      <c r="AD7223" s="620"/>
      <c r="AJ7223" s="668"/>
      <c r="AO7223" s="612"/>
      <c r="AP7223" s="612"/>
      <c r="AY7223" s="623"/>
      <c r="BD7223" s="611"/>
      <c r="BG7223" s="624"/>
      <c r="BH7223" s="625"/>
      <c r="BI7223" s="672"/>
      <c r="BO7223" s="612"/>
      <c r="BY7223" s="669"/>
      <c r="CA7223" s="669"/>
    </row>
    <row r="7224" spans="3:79" s="610" customFormat="1">
      <c r="C7224" s="611"/>
      <c r="D7224" s="612"/>
      <c r="E7224" s="613"/>
      <c r="F7224" s="614"/>
      <c r="J7224" s="612"/>
      <c r="N7224" s="668"/>
      <c r="P7224" s="618"/>
      <c r="Q7224" s="618"/>
      <c r="R7224" s="618"/>
      <c r="S7224" s="618"/>
      <c r="T7224" s="618"/>
      <c r="U7224" s="618"/>
      <c r="V7224" s="618"/>
      <c r="W7224" s="618"/>
      <c r="X7224" s="618"/>
      <c r="Y7224" s="618"/>
      <c r="Z7224" s="618"/>
      <c r="AC7224" s="619"/>
      <c r="AD7224" s="620"/>
      <c r="AJ7224" s="668"/>
      <c r="AO7224" s="612"/>
      <c r="AP7224" s="612"/>
      <c r="AY7224" s="623"/>
      <c r="BD7224" s="611"/>
      <c r="BG7224" s="624"/>
      <c r="BH7224" s="625"/>
      <c r="BI7224" s="672"/>
      <c r="BO7224" s="612"/>
      <c r="BY7224" s="669"/>
      <c r="CA7224" s="669"/>
    </row>
    <row r="7225" spans="3:79" s="610" customFormat="1">
      <c r="C7225" s="611"/>
      <c r="D7225" s="612"/>
      <c r="E7225" s="613"/>
      <c r="F7225" s="614"/>
      <c r="J7225" s="612"/>
      <c r="N7225" s="668"/>
      <c r="P7225" s="618"/>
      <c r="Q7225" s="618"/>
      <c r="R7225" s="618"/>
      <c r="S7225" s="618"/>
      <c r="T7225" s="618"/>
      <c r="U7225" s="618"/>
      <c r="V7225" s="618"/>
      <c r="W7225" s="618"/>
      <c r="X7225" s="618"/>
      <c r="Y7225" s="618"/>
      <c r="Z7225" s="618"/>
      <c r="AC7225" s="619"/>
      <c r="AD7225" s="620"/>
      <c r="AJ7225" s="668"/>
      <c r="AO7225" s="612"/>
      <c r="AP7225" s="612"/>
      <c r="AY7225" s="623"/>
      <c r="BD7225" s="611"/>
      <c r="BG7225" s="624"/>
      <c r="BH7225" s="625"/>
      <c r="BI7225" s="672"/>
      <c r="BO7225" s="612"/>
      <c r="BY7225" s="669"/>
      <c r="CA7225" s="669"/>
    </row>
    <row r="7226" spans="3:79" s="610" customFormat="1">
      <c r="C7226" s="611"/>
      <c r="D7226" s="612"/>
      <c r="E7226" s="613"/>
      <c r="F7226" s="614"/>
      <c r="J7226" s="612"/>
      <c r="N7226" s="668"/>
      <c r="P7226" s="618"/>
      <c r="Q7226" s="618"/>
      <c r="R7226" s="618"/>
      <c r="S7226" s="618"/>
      <c r="T7226" s="618"/>
      <c r="U7226" s="618"/>
      <c r="V7226" s="618"/>
      <c r="W7226" s="618"/>
      <c r="X7226" s="618"/>
      <c r="Y7226" s="618"/>
      <c r="Z7226" s="618"/>
      <c r="AC7226" s="619"/>
      <c r="AD7226" s="620"/>
      <c r="AJ7226" s="668"/>
      <c r="AO7226" s="612"/>
      <c r="AP7226" s="612"/>
      <c r="AY7226" s="623"/>
      <c r="BD7226" s="611"/>
      <c r="BG7226" s="624"/>
      <c r="BH7226" s="625"/>
      <c r="BI7226" s="672"/>
      <c r="BO7226" s="612"/>
      <c r="BY7226" s="669"/>
      <c r="CA7226" s="669"/>
    </row>
    <row r="7227" spans="3:79" s="610" customFormat="1">
      <c r="C7227" s="611"/>
      <c r="D7227" s="612"/>
      <c r="E7227" s="613"/>
      <c r="F7227" s="614"/>
      <c r="J7227" s="612"/>
      <c r="N7227" s="668"/>
      <c r="P7227" s="618"/>
      <c r="Q7227" s="618"/>
      <c r="R7227" s="618"/>
      <c r="S7227" s="618"/>
      <c r="T7227" s="618"/>
      <c r="U7227" s="618"/>
      <c r="V7227" s="618"/>
      <c r="W7227" s="618"/>
      <c r="X7227" s="618"/>
      <c r="Y7227" s="618"/>
      <c r="Z7227" s="618"/>
      <c r="AC7227" s="619"/>
      <c r="AD7227" s="620"/>
      <c r="AJ7227" s="668"/>
      <c r="AO7227" s="612"/>
      <c r="AP7227" s="612"/>
      <c r="AY7227" s="623"/>
      <c r="BD7227" s="611"/>
      <c r="BG7227" s="624"/>
      <c r="BH7227" s="625"/>
      <c r="BI7227" s="672"/>
      <c r="BO7227" s="612"/>
      <c r="BY7227" s="669"/>
      <c r="CA7227" s="669"/>
    </row>
    <row r="7228" spans="3:79" s="610" customFormat="1">
      <c r="C7228" s="611"/>
      <c r="D7228" s="612"/>
      <c r="E7228" s="613"/>
      <c r="F7228" s="614"/>
      <c r="J7228" s="612"/>
      <c r="N7228" s="668"/>
      <c r="P7228" s="618"/>
      <c r="Q7228" s="618"/>
      <c r="R7228" s="618"/>
      <c r="S7228" s="618"/>
      <c r="T7228" s="618"/>
      <c r="U7228" s="618"/>
      <c r="V7228" s="618"/>
      <c r="W7228" s="618"/>
      <c r="X7228" s="618"/>
      <c r="Y7228" s="618"/>
      <c r="Z7228" s="618"/>
      <c r="AC7228" s="619"/>
      <c r="AD7228" s="620"/>
      <c r="AJ7228" s="668"/>
      <c r="AO7228" s="612"/>
      <c r="AP7228" s="612"/>
      <c r="AY7228" s="623"/>
      <c r="BD7228" s="611"/>
      <c r="BG7228" s="624"/>
      <c r="BH7228" s="625"/>
      <c r="BI7228" s="672"/>
      <c r="BO7228" s="612"/>
      <c r="BY7228" s="669"/>
      <c r="CA7228" s="669"/>
    </row>
    <row r="7229" spans="3:79" s="610" customFormat="1">
      <c r="C7229" s="611"/>
      <c r="D7229" s="612"/>
      <c r="E7229" s="613"/>
      <c r="F7229" s="614"/>
      <c r="J7229" s="612"/>
      <c r="N7229" s="668"/>
      <c r="P7229" s="618"/>
      <c r="Q7229" s="618"/>
      <c r="R7229" s="618"/>
      <c r="S7229" s="618"/>
      <c r="T7229" s="618"/>
      <c r="U7229" s="618"/>
      <c r="V7229" s="618"/>
      <c r="W7229" s="618"/>
      <c r="X7229" s="618"/>
      <c r="Y7229" s="618"/>
      <c r="Z7229" s="618"/>
      <c r="AC7229" s="619"/>
      <c r="AD7229" s="620"/>
      <c r="AJ7229" s="668"/>
      <c r="AO7229" s="612"/>
      <c r="AP7229" s="612"/>
      <c r="AY7229" s="623"/>
      <c r="BD7229" s="611"/>
      <c r="BG7229" s="624"/>
      <c r="BH7229" s="625"/>
      <c r="BI7229" s="672"/>
      <c r="BO7229" s="612"/>
      <c r="BY7229" s="669"/>
      <c r="CA7229" s="669"/>
    </row>
    <row r="7230" spans="3:79" s="610" customFormat="1">
      <c r="C7230" s="611"/>
      <c r="D7230" s="612"/>
      <c r="E7230" s="613"/>
      <c r="F7230" s="614"/>
      <c r="J7230" s="612"/>
      <c r="N7230" s="668"/>
      <c r="P7230" s="618"/>
      <c r="Q7230" s="618"/>
      <c r="R7230" s="618"/>
      <c r="S7230" s="618"/>
      <c r="T7230" s="618"/>
      <c r="U7230" s="618"/>
      <c r="V7230" s="618"/>
      <c r="W7230" s="618"/>
      <c r="X7230" s="618"/>
      <c r="Y7230" s="618"/>
      <c r="Z7230" s="618"/>
      <c r="AC7230" s="619"/>
      <c r="AD7230" s="620"/>
      <c r="AJ7230" s="668"/>
      <c r="AO7230" s="612"/>
      <c r="AP7230" s="612"/>
      <c r="AY7230" s="623"/>
      <c r="BD7230" s="611"/>
      <c r="BG7230" s="624"/>
      <c r="BH7230" s="625"/>
      <c r="BI7230" s="672"/>
      <c r="BO7230" s="612"/>
      <c r="BY7230" s="669"/>
      <c r="CA7230" s="669"/>
    </row>
    <row r="7231" spans="3:79" s="610" customFormat="1">
      <c r="C7231" s="611"/>
      <c r="D7231" s="612"/>
      <c r="E7231" s="613"/>
      <c r="F7231" s="614"/>
      <c r="J7231" s="612"/>
      <c r="N7231" s="668"/>
      <c r="P7231" s="618"/>
      <c r="Q7231" s="618"/>
      <c r="R7231" s="618"/>
      <c r="S7231" s="618"/>
      <c r="T7231" s="618"/>
      <c r="U7231" s="618"/>
      <c r="V7231" s="618"/>
      <c r="W7231" s="618"/>
      <c r="X7231" s="618"/>
      <c r="Y7231" s="618"/>
      <c r="Z7231" s="618"/>
      <c r="AC7231" s="619"/>
      <c r="AD7231" s="620"/>
      <c r="AJ7231" s="668"/>
      <c r="AO7231" s="612"/>
      <c r="AP7231" s="612"/>
      <c r="AY7231" s="623"/>
      <c r="BD7231" s="611"/>
      <c r="BG7231" s="624"/>
      <c r="BH7231" s="625"/>
      <c r="BI7231" s="672"/>
      <c r="BO7231" s="612"/>
      <c r="BY7231" s="669"/>
      <c r="CA7231" s="669"/>
    </row>
    <row r="7232" spans="3:79" s="610" customFormat="1">
      <c r="C7232" s="611"/>
      <c r="D7232" s="612"/>
      <c r="E7232" s="613"/>
      <c r="F7232" s="614"/>
      <c r="J7232" s="612"/>
      <c r="N7232" s="668"/>
      <c r="P7232" s="618"/>
      <c r="Q7232" s="618"/>
      <c r="R7232" s="618"/>
      <c r="S7232" s="618"/>
      <c r="T7232" s="618"/>
      <c r="U7232" s="618"/>
      <c r="V7232" s="618"/>
      <c r="W7232" s="618"/>
      <c r="X7232" s="618"/>
      <c r="Y7232" s="618"/>
      <c r="Z7232" s="618"/>
      <c r="AC7232" s="619"/>
      <c r="AD7232" s="620"/>
      <c r="AJ7232" s="668"/>
      <c r="AO7232" s="612"/>
      <c r="AP7232" s="612"/>
      <c r="AY7232" s="623"/>
      <c r="BD7232" s="611"/>
      <c r="BG7232" s="624"/>
      <c r="BH7232" s="625"/>
      <c r="BI7232" s="672"/>
      <c r="BO7232" s="612"/>
      <c r="BY7232" s="669"/>
      <c r="CA7232" s="669"/>
    </row>
    <row r="7233" spans="3:79" s="610" customFormat="1">
      <c r="C7233" s="611"/>
      <c r="D7233" s="612"/>
      <c r="E7233" s="613"/>
      <c r="F7233" s="614"/>
      <c r="J7233" s="612"/>
      <c r="N7233" s="668"/>
      <c r="P7233" s="618"/>
      <c r="Q7233" s="618"/>
      <c r="R7233" s="618"/>
      <c r="S7233" s="618"/>
      <c r="T7233" s="618"/>
      <c r="U7233" s="618"/>
      <c r="V7233" s="618"/>
      <c r="W7233" s="618"/>
      <c r="X7233" s="618"/>
      <c r="Y7233" s="618"/>
      <c r="Z7233" s="618"/>
      <c r="AC7233" s="619"/>
      <c r="AD7233" s="620"/>
      <c r="AJ7233" s="668"/>
      <c r="AO7233" s="612"/>
      <c r="AP7233" s="612"/>
      <c r="AY7233" s="623"/>
      <c r="BD7233" s="611"/>
      <c r="BG7233" s="624"/>
      <c r="BH7233" s="625"/>
      <c r="BI7233" s="672"/>
      <c r="BO7233" s="612"/>
      <c r="BY7233" s="669"/>
      <c r="CA7233" s="669"/>
    </row>
    <row r="7234" spans="3:79" s="610" customFormat="1">
      <c r="C7234" s="611"/>
      <c r="D7234" s="612"/>
      <c r="E7234" s="613"/>
      <c r="F7234" s="614"/>
      <c r="J7234" s="612"/>
      <c r="N7234" s="668"/>
      <c r="P7234" s="618"/>
      <c r="Q7234" s="618"/>
      <c r="R7234" s="618"/>
      <c r="S7234" s="618"/>
      <c r="T7234" s="618"/>
      <c r="U7234" s="618"/>
      <c r="V7234" s="618"/>
      <c r="W7234" s="618"/>
      <c r="X7234" s="618"/>
      <c r="Y7234" s="618"/>
      <c r="Z7234" s="618"/>
      <c r="AC7234" s="619"/>
      <c r="AD7234" s="620"/>
      <c r="AJ7234" s="668"/>
      <c r="AO7234" s="612"/>
      <c r="AP7234" s="612"/>
      <c r="AY7234" s="623"/>
      <c r="BD7234" s="611"/>
      <c r="BG7234" s="624"/>
      <c r="BH7234" s="625"/>
      <c r="BI7234" s="672"/>
      <c r="BO7234" s="612"/>
      <c r="BY7234" s="669"/>
      <c r="CA7234" s="669"/>
    </row>
    <row r="7235" spans="3:79" s="610" customFormat="1">
      <c r="C7235" s="611"/>
      <c r="D7235" s="612"/>
      <c r="E7235" s="613"/>
      <c r="F7235" s="614"/>
      <c r="J7235" s="612"/>
      <c r="N7235" s="668"/>
      <c r="P7235" s="618"/>
      <c r="Q7235" s="618"/>
      <c r="R7235" s="618"/>
      <c r="S7235" s="618"/>
      <c r="T7235" s="618"/>
      <c r="U7235" s="618"/>
      <c r="V7235" s="618"/>
      <c r="W7235" s="618"/>
      <c r="X7235" s="618"/>
      <c r="Y7235" s="618"/>
      <c r="Z7235" s="618"/>
      <c r="AC7235" s="619"/>
      <c r="AD7235" s="620"/>
      <c r="AJ7235" s="668"/>
      <c r="AO7235" s="612"/>
      <c r="AP7235" s="612"/>
      <c r="AY7235" s="623"/>
      <c r="BD7235" s="611"/>
      <c r="BG7235" s="624"/>
      <c r="BH7235" s="625"/>
      <c r="BI7235" s="672"/>
      <c r="BO7235" s="612"/>
      <c r="BY7235" s="669"/>
      <c r="CA7235" s="669"/>
    </row>
    <row r="7236" spans="3:79" s="610" customFormat="1">
      <c r="C7236" s="611"/>
      <c r="D7236" s="612"/>
      <c r="E7236" s="613"/>
      <c r="F7236" s="614"/>
      <c r="J7236" s="612"/>
      <c r="N7236" s="668"/>
      <c r="P7236" s="618"/>
      <c r="Q7236" s="618"/>
      <c r="R7236" s="618"/>
      <c r="S7236" s="618"/>
      <c r="T7236" s="618"/>
      <c r="U7236" s="618"/>
      <c r="V7236" s="618"/>
      <c r="W7236" s="618"/>
      <c r="X7236" s="618"/>
      <c r="Y7236" s="618"/>
      <c r="Z7236" s="618"/>
      <c r="AC7236" s="619"/>
      <c r="AD7236" s="620"/>
      <c r="AJ7236" s="668"/>
      <c r="AO7236" s="612"/>
      <c r="AP7236" s="612"/>
      <c r="AY7236" s="623"/>
      <c r="BD7236" s="611"/>
      <c r="BG7236" s="624"/>
      <c r="BH7236" s="625"/>
      <c r="BI7236" s="672"/>
      <c r="BO7236" s="612"/>
      <c r="BY7236" s="669"/>
      <c r="CA7236" s="669"/>
    </row>
    <row r="7237" spans="3:79" s="610" customFormat="1">
      <c r="C7237" s="611"/>
      <c r="D7237" s="612"/>
      <c r="E7237" s="613"/>
      <c r="F7237" s="614"/>
      <c r="J7237" s="612"/>
      <c r="N7237" s="668"/>
      <c r="P7237" s="618"/>
      <c r="Q7237" s="618"/>
      <c r="R7237" s="618"/>
      <c r="S7237" s="618"/>
      <c r="T7237" s="618"/>
      <c r="U7237" s="618"/>
      <c r="V7237" s="618"/>
      <c r="W7237" s="618"/>
      <c r="X7237" s="618"/>
      <c r="Y7237" s="618"/>
      <c r="Z7237" s="618"/>
      <c r="AC7237" s="619"/>
      <c r="AD7237" s="620"/>
      <c r="AJ7237" s="668"/>
      <c r="AO7237" s="612"/>
      <c r="AP7237" s="612"/>
      <c r="AY7237" s="623"/>
      <c r="BD7237" s="611"/>
      <c r="BG7237" s="624"/>
      <c r="BH7237" s="625"/>
      <c r="BI7237" s="672"/>
      <c r="BO7237" s="612"/>
      <c r="BY7237" s="669"/>
      <c r="CA7237" s="669"/>
    </row>
    <row r="7238" spans="3:79" s="610" customFormat="1">
      <c r="C7238" s="611"/>
      <c r="D7238" s="612"/>
      <c r="E7238" s="613"/>
      <c r="F7238" s="614"/>
      <c r="J7238" s="612"/>
      <c r="N7238" s="668"/>
      <c r="P7238" s="618"/>
      <c r="Q7238" s="618"/>
      <c r="R7238" s="618"/>
      <c r="S7238" s="618"/>
      <c r="T7238" s="618"/>
      <c r="U7238" s="618"/>
      <c r="V7238" s="618"/>
      <c r="W7238" s="618"/>
      <c r="X7238" s="618"/>
      <c r="Y7238" s="618"/>
      <c r="Z7238" s="618"/>
      <c r="AC7238" s="619"/>
      <c r="AD7238" s="620"/>
      <c r="AJ7238" s="668"/>
      <c r="AO7238" s="612"/>
      <c r="AP7238" s="612"/>
      <c r="AY7238" s="623"/>
      <c r="BD7238" s="611"/>
      <c r="BG7238" s="624"/>
      <c r="BH7238" s="625"/>
      <c r="BI7238" s="672"/>
      <c r="BO7238" s="612"/>
      <c r="BY7238" s="669"/>
      <c r="CA7238" s="669"/>
    </row>
    <row r="7239" spans="3:79" s="610" customFormat="1">
      <c r="C7239" s="611"/>
      <c r="D7239" s="612"/>
      <c r="E7239" s="613"/>
      <c r="F7239" s="614"/>
      <c r="J7239" s="612"/>
      <c r="N7239" s="668"/>
      <c r="P7239" s="618"/>
      <c r="Q7239" s="618"/>
      <c r="R7239" s="618"/>
      <c r="S7239" s="618"/>
      <c r="T7239" s="618"/>
      <c r="U7239" s="618"/>
      <c r="V7239" s="618"/>
      <c r="W7239" s="618"/>
      <c r="X7239" s="618"/>
      <c r="Y7239" s="618"/>
      <c r="Z7239" s="618"/>
      <c r="AC7239" s="619"/>
      <c r="AD7239" s="620"/>
      <c r="AJ7239" s="668"/>
      <c r="AO7239" s="612"/>
      <c r="AP7239" s="612"/>
      <c r="AY7239" s="623"/>
      <c r="BD7239" s="611"/>
      <c r="BG7239" s="624"/>
      <c r="BH7239" s="625"/>
      <c r="BI7239" s="672"/>
      <c r="BO7239" s="612"/>
      <c r="BY7239" s="669"/>
      <c r="CA7239" s="669"/>
    </row>
    <row r="7240" spans="3:79" s="610" customFormat="1">
      <c r="C7240" s="611"/>
      <c r="D7240" s="612"/>
      <c r="E7240" s="613"/>
      <c r="F7240" s="614"/>
      <c r="J7240" s="612"/>
      <c r="N7240" s="668"/>
      <c r="P7240" s="618"/>
      <c r="Q7240" s="618"/>
      <c r="R7240" s="618"/>
      <c r="S7240" s="618"/>
      <c r="T7240" s="618"/>
      <c r="U7240" s="618"/>
      <c r="V7240" s="618"/>
      <c r="W7240" s="618"/>
      <c r="X7240" s="618"/>
      <c r="Y7240" s="618"/>
      <c r="Z7240" s="618"/>
      <c r="AC7240" s="619"/>
      <c r="AD7240" s="620"/>
      <c r="AJ7240" s="668"/>
      <c r="AO7240" s="612"/>
      <c r="AP7240" s="612"/>
      <c r="AY7240" s="623"/>
      <c r="BD7240" s="611"/>
      <c r="BG7240" s="624"/>
      <c r="BH7240" s="625"/>
      <c r="BI7240" s="672"/>
      <c r="BO7240" s="612"/>
      <c r="BY7240" s="669"/>
      <c r="CA7240" s="669"/>
    </row>
    <row r="7241" spans="3:79" s="610" customFormat="1">
      <c r="C7241" s="611"/>
      <c r="D7241" s="612"/>
      <c r="E7241" s="613"/>
      <c r="F7241" s="614"/>
      <c r="J7241" s="612"/>
      <c r="N7241" s="668"/>
      <c r="P7241" s="618"/>
      <c r="Q7241" s="618"/>
      <c r="R7241" s="618"/>
      <c r="S7241" s="618"/>
      <c r="T7241" s="618"/>
      <c r="U7241" s="618"/>
      <c r="V7241" s="618"/>
      <c r="W7241" s="618"/>
      <c r="X7241" s="618"/>
      <c r="Y7241" s="618"/>
      <c r="Z7241" s="618"/>
      <c r="AC7241" s="619"/>
      <c r="AD7241" s="620"/>
      <c r="AJ7241" s="668"/>
      <c r="AO7241" s="612"/>
      <c r="AP7241" s="612"/>
      <c r="AY7241" s="623"/>
      <c r="BD7241" s="611"/>
      <c r="BG7241" s="624"/>
      <c r="BH7241" s="625"/>
      <c r="BI7241" s="672"/>
      <c r="BO7241" s="612"/>
      <c r="BY7241" s="669"/>
      <c r="CA7241" s="669"/>
    </row>
    <row r="7242" spans="3:79" s="610" customFormat="1">
      <c r="C7242" s="611"/>
      <c r="D7242" s="612"/>
      <c r="E7242" s="613"/>
      <c r="F7242" s="614"/>
      <c r="J7242" s="612"/>
      <c r="N7242" s="668"/>
      <c r="P7242" s="618"/>
      <c r="Q7242" s="618"/>
      <c r="R7242" s="618"/>
      <c r="S7242" s="618"/>
      <c r="T7242" s="618"/>
      <c r="U7242" s="618"/>
      <c r="V7242" s="618"/>
      <c r="W7242" s="618"/>
      <c r="X7242" s="618"/>
      <c r="Y7242" s="618"/>
      <c r="Z7242" s="618"/>
      <c r="AC7242" s="619"/>
      <c r="AD7242" s="620"/>
      <c r="AJ7242" s="668"/>
      <c r="AO7242" s="612"/>
      <c r="AP7242" s="612"/>
      <c r="AY7242" s="623"/>
      <c r="BD7242" s="611"/>
      <c r="BG7242" s="624"/>
      <c r="BH7242" s="625"/>
      <c r="BI7242" s="672"/>
      <c r="BO7242" s="612"/>
      <c r="BY7242" s="669"/>
      <c r="CA7242" s="669"/>
    </row>
    <row r="7243" spans="3:79" s="610" customFormat="1">
      <c r="C7243" s="611"/>
      <c r="D7243" s="612"/>
      <c r="E7243" s="613"/>
      <c r="F7243" s="614"/>
      <c r="J7243" s="612"/>
      <c r="N7243" s="668"/>
      <c r="P7243" s="618"/>
      <c r="Q7243" s="618"/>
      <c r="R7243" s="618"/>
      <c r="S7243" s="618"/>
      <c r="T7243" s="618"/>
      <c r="U7243" s="618"/>
      <c r="V7243" s="618"/>
      <c r="W7243" s="618"/>
      <c r="X7243" s="618"/>
      <c r="Y7243" s="618"/>
      <c r="Z7243" s="618"/>
      <c r="AC7243" s="619"/>
      <c r="AD7243" s="620"/>
      <c r="AJ7243" s="668"/>
      <c r="AO7243" s="612"/>
      <c r="AP7243" s="612"/>
      <c r="AY7243" s="623"/>
      <c r="BD7243" s="611"/>
      <c r="BG7243" s="624"/>
      <c r="BH7243" s="625"/>
      <c r="BI7243" s="672"/>
      <c r="BO7243" s="612"/>
      <c r="BY7243" s="669"/>
      <c r="CA7243" s="669"/>
    </row>
    <row r="7244" spans="3:79" s="610" customFormat="1">
      <c r="C7244" s="611"/>
      <c r="D7244" s="612"/>
      <c r="E7244" s="613"/>
      <c r="F7244" s="614"/>
      <c r="J7244" s="612"/>
      <c r="N7244" s="668"/>
      <c r="P7244" s="618"/>
      <c r="Q7244" s="618"/>
      <c r="R7244" s="618"/>
      <c r="S7244" s="618"/>
      <c r="T7244" s="618"/>
      <c r="U7244" s="618"/>
      <c r="V7244" s="618"/>
      <c r="W7244" s="618"/>
      <c r="X7244" s="618"/>
      <c r="Y7244" s="618"/>
      <c r="Z7244" s="618"/>
      <c r="AC7244" s="619"/>
      <c r="AD7244" s="620"/>
      <c r="AJ7244" s="668"/>
      <c r="AO7244" s="612"/>
      <c r="AP7244" s="612"/>
      <c r="AY7244" s="623"/>
      <c r="BD7244" s="611"/>
      <c r="BG7244" s="624"/>
      <c r="BH7244" s="625"/>
      <c r="BI7244" s="672"/>
      <c r="BO7244" s="612"/>
      <c r="BY7244" s="669"/>
      <c r="CA7244" s="669"/>
    </row>
    <row r="7245" spans="3:79" s="610" customFormat="1">
      <c r="C7245" s="611"/>
      <c r="D7245" s="612"/>
      <c r="E7245" s="613"/>
      <c r="F7245" s="614"/>
      <c r="J7245" s="612"/>
      <c r="N7245" s="668"/>
      <c r="P7245" s="618"/>
      <c r="Q7245" s="618"/>
      <c r="R7245" s="618"/>
      <c r="S7245" s="618"/>
      <c r="T7245" s="618"/>
      <c r="U7245" s="618"/>
      <c r="V7245" s="618"/>
      <c r="W7245" s="618"/>
      <c r="X7245" s="618"/>
      <c r="Y7245" s="618"/>
      <c r="Z7245" s="618"/>
      <c r="AC7245" s="619"/>
      <c r="AD7245" s="620"/>
      <c r="AJ7245" s="668"/>
      <c r="AO7245" s="612"/>
      <c r="AP7245" s="612"/>
      <c r="AY7245" s="623"/>
      <c r="BD7245" s="611"/>
      <c r="BG7245" s="624"/>
      <c r="BH7245" s="625"/>
      <c r="BI7245" s="672"/>
      <c r="BO7245" s="612"/>
      <c r="BY7245" s="669"/>
      <c r="CA7245" s="669"/>
    </row>
    <row r="7246" spans="3:79" s="610" customFormat="1">
      <c r="C7246" s="611"/>
      <c r="D7246" s="612"/>
      <c r="E7246" s="613"/>
      <c r="F7246" s="614"/>
      <c r="J7246" s="612"/>
      <c r="N7246" s="668"/>
      <c r="P7246" s="618"/>
      <c r="Q7246" s="618"/>
      <c r="R7246" s="618"/>
      <c r="S7246" s="618"/>
      <c r="T7246" s="618"/>
      <c r="U7246" s="618"/>
      <c r="V7246" s="618"/>
      <c r="W7246" s="618"/>
      <c r="X7246" s="618"/>
      <c r="Y7246" s="618"/>
      <c r="Z7246" s="618"/>
      <c r="AC7246" s="619"/>
      <c r="AD7246" s="620"/>
      <c r="AJ7246" s="668"/>
      <c r="AO7246" s="612"/>
      <c r="AP7246" s="612"/>
      <c r="AY7246" s="623"/>
      <c r="BD7246" s="611"/>
      <c r="BG7246" s="624"/>
      <c r="BH7246" s="625"/>
      <c r="BI7246" s="672"/>
      <c r="BO7246" s="612"/>
      <c r="BY7246" s="669"/>
      <c r="CA7246" s="669"/>
    </row>
    <row r="7247" spans="3:79" s="610" customFormat="1">
      <c r="C7247" s="611"/>
      <c r="D7247" s="612"/>
      <c r="E7247" s="613"/>
      <c r="F7247" s="614"/>
      <c r="J7247" s="612"/>
      <c r="N7247" s="668"/>
      <c r="P7247" s="618"/>
      <c r="Q7247" s="618"/>
      <c r="R7247" s="618"/>
      <c r="S7247" s="618"/>
      <c r="T7247" s="618"/>
      <c r="U7247" s="618"/>
      <c r="V7247" s="618"/>
      <c r="W7247" s="618"/>
      <c r="X7247" s="618"/>
      <c r="Y7247" s="618"/>
      <c r="Z7247" s="618"/>
      <c r="AC7247" s="619"/>
      <c r="AD7247" s="620"/>
      <c r="AJ7247" s="668"/>
      <c r="AO7247" s="612"/>
      <c r="AP7247" s="612"/>
      <c r="AY7247" s="623"/>
      <c r="BD7247" s="611"/>
      <c r="BG7247" s="624"/>
      <c r="BH7247" s="625"/>
      <c r="BI7247" s="672"/>
      <c r="BO7247" s="612"/>
      <c r="BY7247" s="669"/>
      <c r="CA7247" s="669"/>
    </row>
    <row r="7248" spans="3:79" s="610" customFormat="1">
      <c r="C7248" s="611"/>
      <c r="D7248" s="612"/>
      <c r="E7248" s="613"/>
      <c r="F7248" s="614"/>
      <c r="J7248" s="612"/>
      <c r="N7248" s="668"/>
      <c r="P7248" s="618"/>
      <c r="Q7248" s="618"/>
      <c r="R7248" s="618"/>
      <c r="S7248" s="618"/>
      <c r="T7248" s="618"/>
      <c r="U7248" s="618"/>
      <c r="V7248" s="618"/>
      <c r="W7248" s="618"/>
      <c r="X7248" s="618"/>
      <c r="Y7248" s="618"/>
      <c r="Z7248" s="618"/>
      <c r="AC7248" s="619"/>
      <c r="AD7248" s="620"/>
      <c r="AJ7248" s="668"/>
      <c r="AO7248" s="612"/>
      <c r="AP7248" s="612"/>
      <c r="AY7248" s="623"/>
      <c r="BD7248" s="611"/>
      <c r="BG7248" s="624"/>
      <c r="BH7248" s="625"/>
      <c r="BI7248" s="672"/>
      <c r="BO7248" s="612"/>
      <c r="BY7248" s="669"/>
      <c r="CA7248" s="669"/>
    </row>
    <row r="7249" spans="3:79" s="610" customFormat="1">
      <c r="C7249" s="611"/>
      <c r="D7249" s="612"/>
      <c r="E7249" s="613"/>
      <c r="F7249" s="614"/>
      <c r="J7249" s="612"/>
      <c r="N7249" s="668"/>
      <c r="P7249" s="618"/>
      <c r="Q7249" s="618"/>
      <c r="R7249" s="618"/>
      <c r="S7249" s="618"/>
      <c r="T7249" s="618"/>
      <c r="U7249" s="618"/>
      <c r="V7249" s="618"/>
      <c r="W7249" s="618"/>
      <c r="X7249" s="618"/>
      <c r="Y7249" s="618"/>
      <c r="Z7249" s="618"/>
      <c r="AC7249" s="619"/>
      <c r="AD7249" s="620"/>
      <c r="AJ7249" s="668"/>
      <c r="AO7249" s="612"/>
      <c r="AP7249" s="612"/>
      <c r="AY7249" s="623"/>
      <c r="BD7249" s="611"/>
      <c r="BG7249" s="624"/>
      <c r="BH7249" s="625"/>
      <c r="BI7249" s="672"/>
      <c r="BO7249" s="612"/>
      <c r="BY7249" s="669"/>
      <c r="CA7249" s="669"/>
    </row>
    <row r="7250" spans="3:79" s="610" customFormat="1">
      <c r="C7250" s="611"/>
      <c r="D7250" s="612"/>
      <c r="E7250" s="613"/>
      <c r="F7250" s="614"/>
      <c r="J7250" s="612"/>
      <c r="N7250" s="668"/>
      <c r="P7250" s="618"/>
      <c r="Q7250" s="618"/>
      <c r="R7250" s="618"/>
      <c r="S7250" s="618"/>
      <c r="T7250" s="618"/>
      <c r="U7250" s="618"/>
      <c r="V7250" s="618"/>
      <c r="W7250" s="618"/>
      <c r="X7250" s="618"/>
      <c r="Y7250" s="618"/>
      <c r="Z7250" s="618"/>
      <c r="AC7250" s="619"/>
      <c r="AD7250" s="620"/>
      <c r="AJ7250" s="668"/>
      <c r="AO7250" s="612"/>
      <c r="AP7250" s="612"/>
      <c r="AY7250" s="623"/>
      <c r="BD7250" s="611"/>
      <c r="BG7250" s="624"/>
      <c r="BH7250" s="625"/>
      <c r="BI7250" s="672"/>
      <c r="BO7250" s="612"/>
      <c r="BY7250" s="669"/>
      <c r="CA7250" s="669"/>
    </row>
    <row r="7251" spans="3:79" s="610" customFormat="1">
      <c r="C7251" s="611"/>
      <c r="D7251" s="612"/>
      <c r="E7251" s="613"/>
      <c r="F7251" s="614"/>
      <c r="J7251" s="612"/>
      <c r="N7251" s="668"/>
      <c r="P7251" s="618"/>
      <c r="Q7251" s="618"/>
      <c r="R7251" s="618"/>
      <c r="S7251" s="618"/>
      <c r="T7251" s="618"/>
      <c r="U7251" s="618"/>
      <c r="V7251" s="618"/>
      <c r="W7251" s="618"/>
      <c r="X7251" s="618"/>
      <c r="Y7251" s="618"/>
      <c r="Z7251" s="618"/>
      <c r="AC7251" s="619"/>
      <c r="AD7251" s="620"/>
      <c r="AJ7251" s="668"/>
      <c r="AO7251" s="612"/>
      <c r="AP7251" s="612"/>
      <c r="AY7251" s="623"/>
      <c r="BD7251" s="611"/>
      <c r="BG7251" s="624"/>
      <c r="BH7251" s="625"/>
      <c r="BI7251" s="672"/>
      <c r="BO7251" s="612"/>
      <c r="BY7251" s="669"/>
      <c r="CA7251" s="669"/>
    </row>
    <row r="7252" spans="3:79" s="610" customFormat="1">
      <c r="C7252" s="611"/>
      <c r="D7252" s="612"/>
      <c r="E7252" s="613"/>
      <c r="F7252" s="614"/>
      <c r="J7252" s="612"/>
      <c r="N7252" s="668"/>
      <c r="P7252" s="618"/>
      <c r="Q7252" s="618"/>
      <c r="R7252" s="618"/>
      <c r="S7252" s="618"/>
      <c r="T7252" s="618"/>
      <c r="U7252" s="618"/>
      <c r="V7252" s="618"/>
      <c r="W7252" s="618"/>
      <c r="X7252" s="618"/>
      <c r="Y7252" s="618"/>
      <c r="Z7252" s="618"/>
      <c r="AC7252" s="619"/>
      <c r="AD7252" s="620"/>
      <c r="AJ7252" s="668"/>
      <c r="AO7252" s="612"/>
      <c r="AP7252" s="612"/>
      <c r="AY7252" s="623"/>
      <c r="BD7252" s="611"/>
      <c r="BG7252" s="624"/>
      <c r="BH7252" s="625"/>
      <c r="BI7252" s="672"/>
      <c r="BO7252" s="612"/>
      <c r="BY7252" s="669"/>
      <c r="CA7252" s="669"/>
    </row>
    <row r="7253" spans="3:79" s="610" customFormat="1">
      <c r="C7253" s="611"/>
      <c r="D7253" s="612"/>
      <c r="E7253" s="613"/>
      <c r="F7253" s="614"/>
      <c r="J7253" s="612"/>
      <c r="N7253" s="668"/>
      <c r="P7253" s="618"/>
      <c r="Q7253" s="618"/>
      <c r="R7253" s="618"/>
      <c r="S7253" s="618"/>
      <c r="T7253" s="618"/>
      <c r="U7253" s="618"/>
      <c r="V7253" s="618"/>
      <c r="W7253" s="618"/>
      <c r="X7253" s="618"/>
      <c r="Y7253" s="618"/>
      <c r="Z7253" s="618"/>
      <c r="AC7253" s="619"/>
      <c r="AD7253" s="620"/>
      <c r="AJ7253" s="668"/>
      <c r="AO7253" s="612"/>
      <c r="AP7253" s="612"/>
      <c r="AY7253" s="623"/>
      <c r="BD7253" s="611"/>
      <c r="BG7253" s="624"/>
      <c r="BH7253" s="625"/>
      <c r="BI7253" s="672"/>
      <c r="BO7253" s="612"/>
      <c r="BY7253" s="669"/>
      <c r="CA7253" s="669"/>
    </row>
    <row r="7254" spans="3:79" s="610" customFormat="1">
      <c r="C7254" s="611"/>
      <c r="D7254" s="612"/>
      <c r="E7254" s="613"/>
      <c r="F7254" s="614"/>
      <c r="J7254" s="612"/>
      <c r="N7254" s="668"/>
      <c r="P7254" s="618"/>
      <c r="Q7254" s="618"/>
      <c r="R7254" s="618"/>
      <c r="S7254" s="618"/>
      <c r="T7254" s="618"/>
      <c r="U7254" s="618"/>
      <c r="V7254" s="618"/>
      <c r="W7254" s="618"/>
      <c r="X7254" s="618"/>
      <c r="Y7254" s="618"/>
      <c r="Z7254" s="618"/>
      <c r="AC7254" s="619"/>
      <c r="AD7254" s="620"/>
      <c r="AJ7254" s="668"/>
      <c r="AO7254" s="612"/>
      <c r="AP7254" s="612"/>
      <c r="AY7254" s="623"/>
      <c r="BD7254" s="611"/>
      <c r="BG7254" s="624"/>
      <c r="BH7254" s="625"/>
      <c r="BI7254" s="672"/>
      <c r="BO7254" s="612"/>
      <c r="BY7254" s="669"/>
      <c r="CA7254" s="669"/>
    </row>
    <row r="7255" spans="3:79" s="610" customFormat="1">
      <c r="C7255" s="611"/>
      <c r="D7255" s="612"/>
      <c r="E7255" s="613"/>
      <c r="F7255" s="614"/>
      <c r="J7255" s="612"/>
      <c r="N7255" s="668"/>
      <c r="P7255" s="618"/>
      <c r="Q7255" s="618"/>
      <c r="R7255" s="618"/>
      <c r="S7255" s="618"/>
      <c r="T7255" s="618"/>
      <c r="U7255" s="618"/>
      <c r="V7255" s="618"/>
      <c r="W7255" s="618"/>
      <c r="X7255" s="618"/>
      <c r="Y7255" s="618"/>
      <c r="Z7255" s="618"/>
      <c r="AC7255" s="619"/>
      <c r="AD7255" s="620"/>
      <c r="AJ7255" s="668"/>
      <c r="AO7255" s="612"/>
      <c r="AP7255" s="612"/>
      <c r="AY7255" s="623"/>
      <c r="BD7255" s="611"/>
      <c r="BG7255" s="624"/>
      <c r="BH7255" s="625"/>
      <c r="BI7255" s="672"/>
      <c r="BO7255" s="612"/>
      <c r="BY7255" s="669"/>
      <c r="CA7255" s="669"/>
    </row>
    <row r="7256" spans="3:79" s="610" customFormat="1">
      <c r="C7256" s="611"/>
      <c r="D7256" s="612"/>
      <c r="E7256" s="613"/>
      <c r="F7256" s="614"/>
      <c r="J7256" s="612"/>
      <c r="N7256" s="668"/>
      <c r="P7256" s="618"/>
      <c r="Q7256" s="618"/>
      <c r="R7256" s="618"/>
      <c r="S7256" s="618"/>
      <c r="T7256" s="618"/>
      <c r="U7256" s="618"/>
      <c r="V7256" s="618"/>
      <c r="W7256" s="618"/>
      <c r="X7256" s="618"/>
      <c r="Y7256" s="618"/>
      <c r="Z7256" s="618"/>
      <c r="AC7256" s="619"/>
      <c r="AD7256" s="620"/>
      <c r="AJ7256" s="668"/>
      <c r="AO7256" s="612"/>
      <c r="AP7256" s="612"/>
      <c r="AY7256" s="623"/>
      <c r="BD7256" s="611"/>
      <c r="BG7256" s="624"/>
      <c r="BH7256" s="625"/>
      <c r="BI7256" s="672"/>
      <c r="BO7256" s="612"/>
      <c r="BY7256" s="669"/>
      <c r="CA7256" s="669"/>
    </row>
    <row r="7257" spans="3:79" s="610" customFormat="1">
      <c r="C7257" s="611"/>
      <c r="D7257" s="612"/>
      <c r="E7257" s="613"/>
      <c r="F7257" s="614"/>
      <c r="J7257" s="612"/>
      <c r="N7257" s="668"/>
      <c r="P7257" s="618"/>
      <c r="Q7257" s="618"/>
      <c r="R7257" s="618"/>
      <c r="S7257" s="618"/>
      <c r="T7257" s="618"/>
      <c r="U7257" s="618"/>
      <c r="V7257" s="618"/>
      <c r="W7257" s="618"/>
      <c r="X7257" s="618"/>
      <c r="Y7257" s="618"/>
      <c r="Z7257" s="618"/>
      <c r="AC7257" s="619"/>
      <c r="AD7257" s="620"/>
      <c r="AJ7257" s="668"/>
      <c r="AO7257" s="612"/>
      <c r="AP7257" s="612"/>
      <c r="AY7257" s="623"/>
      <c r="BD7257" s="611"/>
      <c r="BG7257" s="624"/>
      <c r="BH7257" s="625"/>
      <c r="BI7257" s="672"/>
      <c r="BO7257" s="612"/>
      <c r="BY7257" s="669"/>
      <c r="CA7257" s="669"/>
    </row>
    <row r="7258" spans="3:79" s="610" customFormat="1">
      <c r="C7258" s="611"/>
      <c r="D7258" s="612"/>
      <c r="E7258" s="613"/>
      <c r="F7258" s="614"/>
      <c r="J7258" s="612"/>
      <c r="N7258" s="668"/>
      <c r="P7258" s="618"/>
      <c r="Q7258" s="618"/>
      <c r="R7258" s="618"/>
      <c r="S7258" s="618"/>
      <c r="T7258" s="618"/>
      <c r="U7258" s="618"/>
      <c r="V7258" s="618"/>
      <c r="W7258" s="618"/>
      <c r="X7258" s="618"/>
      <c r="Y7258" s="618"/>
      <c r="Z7258" s="618"/>
      <c r="AC7258" s="619"/>
      <c r="AD7258" s="620"/>
      <c r="AJ7258" s="668"/>
      <c r="AO7258" s="612"/>
      <c r="AP7258" s="612"/>
      <c r="AY7258" s="623"/>
      <c r="BD7258" s="611"/>
      <c r="BG7258" s="624"/>
      <c r="BH7258" s="625"/>
      <c r="BI7258" s="672"/>
      <c r="BO7258" s="612"/>
      <c r="BY7258" s="669"/>
      <c r="CA7258" s="669"/>
    </row>
    <row r="7259" spans="3:79" s="610" customFormat="1">
      <c r="C7259" s="611"/>
      <c r="D7259" s="612"/>
      <c r="E7259" s="613"/>
      <c r="F7259" s="614"/>
      <c r="J7259" s="612"/>
      <c r="N7259" s="668"/>
      <c r="P7259" s="618"/>
      <c r="Q7259" s="618"/>
      <c r="R7259" s="618"/>
      <c r="S7259" s="618"/>
      <c r="T7259" s="618"/>
      <c r="U7259" s="618"/>
      <c r="V7259" s="618"/>
      <c r="W7259" s="618"/>
      <c r="X7259" s="618"/>
      <c r="Y7259" s="618"/>
      <c r="Z7259" s="618"/>
      <c r="AC7259" s="619"/>
      <c r="AD7259" s="620"/>
      <c r="AJ7259" s="668"/>
      <c r="AO7259" s="612"/>
      <c r="AP7259" s="612"/>
      <c r="AY7259" s="623"/>
      <c r="BD7259" s="611"/>
      <c r="BG7259" s="624"/>
      <c r="BH7259" s="625"/>
      <c r="BI7259" s="672"/>
      <c r="BO7259" s="612"/>
      <c r="BY7259" s="669"/>
      <c r="CA7259" s="669"/>
    </row>
    <row r="7260" spans="3:79" s="610" customFormat="1">
      <c r="C7260" s="611"/>
      <c r="D7260" s="612"/>
      <c r="E7260" s="613"/>
      <c r="F7260" s="614"/>
      <c r="J7260" s="612"/>
      <c r="N7260" s="668"/>
      <c r="P7260" s="618"/>
      <c r="Q7260" s="618"/>
      <c r="R7260" s="618"/>
      <c r="S7260" s="618"/>
      <c r="T7260" s="618"/>
      <c r="U7260" s="618"/>
      <c r="V7260" s="618"/>
      <c r="W7260" s="618"/>
      <c r="X7260" s="618"/>
      <c r="Y7260" s="618"/>
      <c r="Z7260" s="618"/>
      <c r="AC7260" s="619"/>
      <c r="AD7260" s="620"/>
      <c r="AJ7260" s="668"/>
      <c r="AO7260" s="612"/>
      <c r="AP7260" s="612"/>
      <c r="AY7260" s="623"/>
      <c r="BD7260" s="611"/>
      <c r="BG7260" s="624"/>
      <c r="BH7260" s="625"/>
      <c r="BI7260" s="672"/>
      <c r="BO7260" s="612"/>
      <c r="BY7260" s="669"/>
      <c r="CA7260" s="669"/>
    </row>
    <row r="7261" spans="3:79" s="610" customFormat="1">
      <c r="C7261" s="611"/>
      <c r="D7261" s="612"/>
      <c r="E7261" s="613"/>
      <c r="F7261" s="614"/>
      <c r="J7261" s="612"/>
      <c r="N7261" s="668"/>
      <c r="P7261" s="618"/>
      <c r="Q7261" s="618"/>
      <c r="R7261" s="618"/>
      <c r="S7261" s="618"/>
      <c r="T7261" s="618"/>
      <c r="U7261" s="618"/>
      <c r="V7261" s="618"/>
      <c r="W7261" s="618"/>
      <c r="X7261" s="618"/>
      <c r="Y7261" s="618"/>
      <c r="Z7261" s="618"/>
      <c r="AC7261" s="619"/>
      <c r="AD7261" s="620"/>
      <c r="AJ7261" s="668"/>
      <c r="AO7261" s="612"/>
      <c r="AP7261" s="612"/>
      <c r="AY7261" s="623"/>
      <c r="BD7261" s="611"/>
      <c r="BG7261" s="624"/>
      <c r="BH7261" s="625"/>
      <c r="BI7261" s="672"/>
      <c r="BO7261" s="612"/>
      <c r="BY7261" s="669"/>
      <c r="CA7261" s="669"/>
    </row>
    <row r="7262" spans="3:79" s="610" customFormat="1">
      <c r="C7262" s="611"/>
      <c r="D7262" s="612"/>
      <c r="E7262" s="613"/>
      <c r="F7262" s="614"/>
      <c r="J7262" s="612"/>
      <c r="N7262" s="668"/>
      <c r="P7262" s="618"/>
      <c r="Q7262" s="618"/>
      <c r="R7262" s="618"/>
      <c r="S7262" s="618"/>
      <c r="T7262" s="618"/>
      <c r="U7262" s="618"/>
      <c r="V7262" s="618"/>
      <c r="W7262" s="618"/>
      <c r="X7262" s="618"/>
      <c r="Y7262" s="618"/>
      <c r="Z7262" s="618"/>
      <c r="AC7262" s="619"/>
      <c r="AD7262" s="620"/>
      <c r="AJ7262" s="668"/>
      <c r="AO7262" s="612"/>
      <c r="AP7262" s="612"/>
      <c r="AY7262" s="623"/>
      <c r="BD7262" s="611"/>
      <c r="BG7262" s="624"/>
      <c r="BH7262" s="625"/>
      <c r="BI7262" s="672"/>
      <c r="BO7262" s="612"/>
      <c r="BY7262" s="669"/>
      <c r="CA7262" s="669"/>
    </row>
    <row r="7263" spans="3:79" s="610" customFormat="1">
      <c r="C7263" s="611"/>
      <c r="D7263" s="612"/>
      <c r="E7263" s="613"/>
      <c r="F7263" s="614"/>
      <c r="J7263" s="612"/>
      <c r="N7263" s="668"/>
      <c r="P7263" s="618"/>
      <c r="Q7263" s="618"/>
      <c r="R7263" s="618"/>
      <c r="S7263" s="618"/>
      <c r="T7263" s="618"/>
      <c r="U7263" s="618"/>
      <c r="V7263" s="618"/>
      <c r="W7263" s="618"/>
      <c r="X7263" s="618"/>
      <c r="Y7263" s="618"/>
      <c r="Z7263" s="618"/>
      <c r="AC7263" s="619"/>
      <c r="AD7263" s="620"/>
      <c r="AJ7263" s="668"/>
      <c r="AO7263" s="612"/>
      <c r="AP7263" s="612"/>
      <c r="AY7263" s="623"/>
      <c r="BD7263" s="611"/>
      <c r="BG7263" s="624"/>
      <c r="BH7263" s="625"/>
      <c r="BI7263" s="672"/>
      <c r="BO7263" s="612"/>
      <c r="BY7263" s="669"/>
      <c r="CA7263" s="669"/>
    </row>
    <row r="7264" spans="3:79" s="610" customFormat="1">
      <c r="C7264" s="611"/>
      <c r="D7264" s="612"/>
      <c r="E7264" s="613"/>
      <c r="F7264" s="614"/>
      <c r="J7264" s="612"/>
      <c r="N7264" s="668"/>
      <c r="P7264" s="618"/>
      <c r="Q7264" s="618"/>
      <c r="R7264" s="618"/>
      <c r="S7264" s="618"/>
      <c r="T7264" s="618"/>
      <c r="U7264" s="618"/>
      <c r="V7264" s="618"/>
      <c r="W7264" s="618"/>
      <c r="X7264" s="618"/>
      <c r="Y7264" s="618"/>
      <c r="Z7264" s="618"/>
      <c r="AC7264" s="619"/>
      <c r="AD7264" s="620"/>
      <c r="AJ7264" s="668"/>
      <c r="AO7264" s="612"/>
      <c r="AP7264" s="612"/>
      <c r="AY7264" s="623"/>
      <c r="BD7264" s="611"/>
      <c r="BG7264" s="624"/>
      <c r="BH7264" s="625"/>
      <c r="BI7264" s="672"/>
      <c r="BO7264" s="612"/>
      <c r="BY7264" s="669"/>
      <c r="CA7264" s="669"/>
    </row>
    <row r="7265" spans="3:79" s="610" customFormat="1">
      <c r="C7265" s="611"/>
      <c r="D7265" s="612"/>
      <c r="E7265" s="613"/>
      <c r="F7265" s="614"/>
      <c r="J7265" s="612"/>
      <c r="N7265" s="668"/>
      <c r="P7265" s="618"/>
      <c r="Q7265" s="618"/>
      <c r="R7265" s="618"/>
      <c r="S7265" s="618"/>
      <c r="T7265" s="618"/>
      <c r="U7265" s="618"/>
      <c r="V7265" s="618"/>
      <c r="W7265" s="618"/>
      <c r="X7265" s="618"/>
      <c r="Y7265" s="618"/>
      <c r="Z7265" s="618"/>
      <c r="AC7265" s="619"/>
      <c r="AD7265" s="620"/>
      <c r="AJ7265" s="668"/>
      <c r="AO7265" s="612"/>
      <c r="AP7265" s="612"/>
      <c r="AY7265" s="623"/>
      <c r="BD7265" s="611"/>
      <c r="BG7265" s="624"/>
      <c r="BH7265" s="625"/>
      <c r="BI7265" s="672"/>
      <c r="BO7265" s="612"/>
      <c r="BY7265" s="669"/>
      <c r="CA7265" s="669"/>
    </row>
    <row r="7266" spans="3:79" s="610" customFormat="1">
      <c r="C7266" s="611"/>
      <c r="D7266" s="612"/>
      <c r="E7266" s="613"/>
      <c r="F7266" s="614"/>
      <c r="J7266" s="612"/>
      <c r="N7266" s="668"/>
      <c r="P7266" s="618"/>
      <c r="Q7266" s="618"/>
      <c r="R7266" s="618"/>
      <c r="S7266" s="618"/>
      <c r="T7266" s="618"/>
      <c r="U7266" s="618"/>
      <c r="V7266" s="618"/>
      <c r="W7266" s="618"/>
      <c r="X7266" s="618"/>
      <c r="Y7266" s="618"/>
      <c r="Z7266" s="618"/>
      <c r="AC7266" s="619"/>
      <c r="AD7266" s="620"/>
      <c r="AJ7266" s="668"/>
      <c r="AO7266" s="612"/>
      <c r="AP7266" s="612"/>
      <c r="AY7266" s="623"/>
      <c r="BD7266" s="611"/>
      <c r="BG7266" s="624"/>
      <c r="BH7266" s="625"/>
      <c r="BI7266" s="672"/>
      <c r="BO7266" s="612"/>
      <c r="BY7266" s="669"/>
      <c r="CA7266" s="669"/>
    </row>
    <row r="7267" spans="3:79" s="610" customFormat="1">
      <c r="C7267" s="611"/>
      <c r="D7267" s="612"/>
      <c r="E7267" s="613"/>
      <c r="F7267" s="614"/>
      <c r="J7267" s="612"/>
      <c r="N7267" s="668"/>
      <c r="P7267" s="618"/>
      <c r="Q7267" s="618"/>
      <c r="R7267" s="618"/>
      <c r="S7267" s="618"/>
      <c r="T7267" s="618"/>
      <c r="U7267" s="618"/>
      <c r="V7267" s="618"/>
      <c r="W7267" s="618"/>
      <c r="X7267" s="618"/>
      <c r="Y7267" s="618"/>
      <c r="Z7267" s="618"/>
      <c r="AC7267" s="619"/>
      <c r="AD7267" s="620"/>
      <c r="AJ7267" s="668"/>
      <c r="AO7267" s="612"/>
      <c r="AP7267" s="612"/>
      <c r="AY7267" s="623"/>
      <c r="BD7267" s="611"/>
      <c r="BG7267" s="624"/>
      <c r="BH7267" s="625"/>
      <c r="BI7267" s="672"/>
      <c r="BO7267" s="612"/>
      <c r="BY7267" s="669"/>
      <c r="CA7267" s="669"/>
    </row>
    <row r="7268" spans="3:79" s="610" customFormat="1">
      <c r="C7268" s="611"/>
      <c r="D7268" s="612"/>
      <c r="E7268" s="613"/>
      <c r="F7268" s="614"/>
      <c r="J7268" s="612"/>
      <c r="N7268" s="668"/>
      <c r="P7268" s="618"/>
      <c r="Q7268" s="618"/>
      <c r="R7268" s="618"/>
      <c r="S7268" s="618"/>
      <c r="T7268" s="618"/>
      <c r="U7268" s="618"/>
      <c r="V7268" s="618"/>
      <c r="W7268" s="618"/>
      <c r="X7268" s="618"/>
      <c r="Y7268" s="618"/>
      <c r="Z7268" s="618"/>
      <c r="AC7268" s="619"/>
      <c r="AD7268" s="620"/>
      <c r="AJ7268" s="668"/>
      <c r="AO7268" s="612"/>
      <c r="AP7268" s="612"/>
      <c r="AY7268" s="623"/>
      <c r="BD7268" s="611"/>
      <c r="BG7268" s="624"/>
      <c r="BH7268" s="625"/>
      <c r="BI7268" s="672"/>
      <c r="BO7268" s="612"/>
      <c r="BY7268" s="669"/>
      <c r="CA7268" s="669"/>
    </row>
    <row r="7269" spans="3:79" s="610" customFormat="1">
      <c r="C7269" s="611"/>
      <c r="D7269" s="612"/>
      <c r="E7269" s="613"/>
      <c r="F7269" s="614"/>
      <c r="J7269" s="612"/>
      <c r="N7269" s="668"/>
      <c r="P7269" s="618"/>
      <c r="Q7269" s="618"/>
      <c r="R7269" s="618"/>
      <c r="S7269" s="618"/>
      <c r="T7269" s="618"/>
      <c r="U7269" s="618"/>
      <c r="V7269" s="618"/>
      <c r="W7269" s="618"/>
      <c r="X7269" s="618"/>
      <c r="Y7269" s="618"/>
      <c r="Z7269" s="618"/>
      <c r="AC7269" s="619"/>
      <c r="AD7269" s="620"/>
      <c r="AJ7269" s="668"/>
      <c r="AO7269" s="612"/>
      <c r="AP7269" s="612"/>
      <c r="AY7269" s="623"/>
      <c r="BD7269" s="611"/>
      <c r="BG7269" s="624"/>
      <c r="BH7269" s="625"/>
      <c r="BI7269" s="672"/>
      <c r="BO7269" s="612"/>
      <c r="BY7269" s="669"/>
      <c r="CA7269" s="669"/>
    </row>
    <row r="7270" spans="3:79" s="610" customFormat="1">
      <c r="C7270" s="611"/>
      <c r="D7270" s="612"/>
      <c r="E7270" s="613"/>
      <c r="F7270" s="614"/>
      <c r="J7270" s="612"/>
      <c r="N7270" s="668"/>
      <c r="P7270" s="618"/>
      <c r="Q7270" s="618"/>
      <c r="R7270" s="618"/>
      <c r="S7270" s="618"/>
      <c r="T7270" s="618"/>
      <c r="U7270" s="618"/>
      <c r="V7270" s="618"/>
      <c r="W7270" s="618"/>
      <c r="X7270" s="618"/>
      <c r="Y7270" s="618"/>
      <c r="Z7270" s="618"/>
      <c r="AC7270" s="619"/>
      <c r="AD7270" s="620"/>
      <c r="AJ7270" s="668"/>
      <c r="AO7270" s="612"/>
      <c r="AP7270" s="612"/>
      <c r="AY7270" s="623"/>
      <c r="BD7270" s="611"/>
      <c r="BG7270" s="624"/>
      <c r="BH7270" s="625"/>
      <c r="BI7270" s="672"/>
      <c r="BO7270" s="612"/>
      <c r="BY7270" s="669"/>
      <c r="CA7270" s="669"/>
    </row>
    <row r="7271" spans="3:79" s="610" customFormat="1">
      <c r="C7271" s="611"/>
      <c r="D7271" s="612"/>
      <c r="E7271" s="613"/>
      <c r="F7271" s="614"/>
      <c r="J7271" s="612"/>
      <c r="N7271" s="668"/>
      <c r="P7271" s="618"/>
      <c r="Q7271" s="618"/>
      <c r="R7271" s="618"/>
      <c r="S7271" s="618"/>
      <c r="T7271" s="618"/>
      <c r="U7271" s="618"/>
      <c r="V7271" s="618"/>
      <c r="W7271" s="618"/>
      <c r="X7271" s="618"/>
      <c r="Y7271" s="618"/>
      <c r="Z7271" s="618"/>
      <c r="AC7271" s="619"/>
      <c r="AD7271" s="620"/>
      <c r="AJ7271" s="668"/>
      <c r="AO7271" s="612"/>
      <c r="AP7271" s="612"/>
      <c r="AY7271" s="623"/>
      <c r="BD7271" s="611"/>
      <c r="BG7271" s="624"/>
      <c r="BH7271" s="625"/>
      <c r="BI7271" s="672"/>
      <c r="BO7271" s="612"/>
      <c r="BY7271" s="669"/>
      <c r="CA7271" s="669"/>
    </row>
    <row r="7272" spans="3:79" s="610" customFormat="1">
      <c r="C7272" s="611"/>
      <c r="D7272" s="612"/>
      <c r="E7272" s="613"/>
      <c r="F7272" s="614"/>
      <c r="J7272" s="612"/>
      <c r="N7272" s="668"/>
      <c r="P7272" s="618"/>
      <c r="Q7272" s="618"/>
      <c r="R7272" s="618"/>
      <c r="S7272" s="618"/>
      <c r="T7272" s="618"/>
      <c r="U7272" s="618"/>
      <c r="V7272" s="618"/>
      <c r="W7272" s="618"/>
      <c r="X7272" s="618"/>
      <c r="Y7272" s="618"/>
      <c r="Z7272" s="618"/>
      <c r="AC7272" s="619"/>
      <c r="AD7272" s="620"/>
      <c r="AJ7272" s="668"/>
      <c r="AO7272" s="612"/>
      <c r="AP7272" s="612"/>
      <c r="AY7272" s="623"/>
      <c r="BD7272" s="611"/>
      <c r="BG7272" s="624"/>
      <c r="BH7272" s="625"/>
      <c r="BI7272" s="672"/>
      <c r="BO7272" s="612"/>
      <c r="BY7272" s="669"/>
      <c r="CA7272" s="669"/>
    </row>
    <row r="7273" spans="3:79" s="610" customFormat="1">
      <c r="C7273" s="611"/>
      <c r="D7273" s="612"/>
      <c r="E7273" s="613"/>
      <c r="F7273" s="614"/>
      <c r="J7273" s="612"/>
      <c r="N7273" s="668"/>
      <c r="P7273" s="618"/>
      <c r="Q7273" s="618"/>
      <c r="R7273" s="618"/>
      <c r="S7273" s="618"/>
      <c r="T7273" s="618"/>
      <c r="U7273" s="618"/>
      <c r="V7273" s="618"/>
      <c r="W7273" s="618"/>
      <c r="X7273" s="618"/>
      <c r="Y7273" s="618"/>
      <c r="Z7273" s="618"/>
      <c r="AC7273" s="619"/>
      <c r="AD7273" s="620"/>
      <c r="AJ7273" s="668"/>
      <c r="AO7273" s="612"/>
      <c r="AP7273" s="612"/>
      <c r="AY7273" s="623"/>
      <c r="BD7273" s="611"/>
      <c r="BG7273" s="624"/>
      <c r="BH7273" s="625"/>
      <c r="BI7273" s="672"/>
      <c r="BO7273" s="612"/>
      <c r="BY7273" s="669"/>
      <c r="CA7273" s="669"/>
    </row>
    <row r="7274" spans="3:79" s="610" customFormat="1">
      <c r="C7274" s="611"/>
      <c r="D7274" s="612"/>
      <c r="E7274" s="613"/>
      <c r="F7274" s="614"/>
      <c r="J7274" s="612"/>
      <c r="N7274" s="668"/>
      <c r="P7274" s="618"/>
      <c r="Q7274" s="618"/>
      <c r="R7274" s="618"/>
      <c r="S7274" s="618"/>
      <c r="T7274" s="618"/>
      <c r="U7274" s="618"/>
      <c r="V7274" s="618"/>
      <c r="W7274" s="618"/>
      <c r="X7274" s="618"/>
      <c r="Y7274" s="618"/>
      <c r="Z7274" s="618"/>
      <c r="AC7274" s="619"/>
      <c r="AD7274" s="620"/>
      <c r="AJ7274" s="668"/>
      <c r="AO7274" s="612"/>
      <c r="AP7274" s="612"/>
      <c r="AY7274" s="623"/>
      <c r="BD7274" s="611"/>
      <c r="BG7274" s="624"/>
      <c r="BH7274" s="625"/>
      <c r="BI7274" s="672"/>
      <c r="BO7274" s="612"/>
      <c r="BY7274" s="669"/>
      <c r="CA7274" s="669"/>
    </row>
    <row r="7275" spans="3:79" s="610" customFormat="1">
      <c r="C7275" s="611"/>
      <c r="D7275" s="612"/>
      <c r="E7275" s="613"/>
      <c r="F7275" s="614"/>
      <c r="J7275" s="612"/>
      <c r="N7275" s="668"/>
      <c r="P7275" s="618"/>
      <c r="Q7275" s="618"/>
      <c r="R7275" s="618"/>
      <c r="S7275" s="618"/>
      <c r="T7275" s="618"/>
      <c r="U7275" s="618"/>
      <c r="V7275" s="618"/>
      <c r="W7275" s="618"/>
      <c r="X7275" s="618"/>
      <c r="Y7275" s="618"/>
      <c r="Z7275" s="618"/>
      <c r="AC7275" s="619"/>
      <c r="AD7275" s="620"/>
      <c r="AJ7275" s="668"/>
      <c r="AO7275" s="612"/>
      <c r="AP7275" s="612"/>
      <c r="AY7275" s="623"/>
      <c r="BD7275" s="611"/>
      <c r="BG7275" s="624"/>
      <c r="BH7275" s="625"/>
      <c r="BI7275" s="672"/>
      <c r="BO7275" s="612"/>
      <c r="BY7275" s="669"/>
      <c r="CA7275" s="669"/>
    </row>
    <row r="7276" spans="3:79" s="610" customFormat="1">
      <c r="C7276" s="611"/>
      <c r="D7276" s="612"/>
      <c r="E7276" s="613"/>
      <c r="F7276" s="614"/>
      <c r="J7276" s="612"/>
      <c r="N7276" s="668"/>
      <c r="P7276" s="618"/>
      <c r="Q7276" s="618"/>
      <c r="R7276" s="618"/>
      <c r="S7276" s="618"/>
      <c r="T7276" s="618"/>
      <c r="U7276" s="618"/>
      <c r="V7276" s="618"/>
      <c r="W7276" s="618"/>
      <c r="X7276" s="618"/>
      <c r="Y7276" s="618"/>
      <c r="Z7276" s="618"/>
      <c r="AC7276" s="619"/>
      <c r="AD7276" s="620"/>
      <c r="AJ7276" s="668"/>
      <c r="AO7276" s="612"/>
      <c r="AP7276" s="612"/>
      <c r="AY7276" s="623"/>
      <c r="BD7276" s="611"/>
      <c r="BG7276" s="624"/>
      <c r="BH7276" s="625"/>
      <c r="BI7276" s="672"/>
      <c r="BO7276" s="612"/>
      <c r="BY7276" s="669"/>
      <c r="CA7276" s="669"/>
    </row>
    <row r="7277" spans="3:79" s="610" customFormat="1">
      <c r="C7277" s="611"/>
      <c r="D7277" s="612"/>
      <c r="E7277" s="613"/>
      <c r="F7277" s="614"/>
      <c r="J7277" s="612"/>
      <c r="N7277" s="668"/>
      <c r="P7277" s="618"/>
      <c r="Q7277" s="618"/>
      <c r="R7277" s="618"/>
      <c r="S7277" s="618"/>
      <c r="T7277" s="618"/>
      <c r="U7277" s="618"/>
      <c r="V7277" s="618"/>
      <c r="W7277" s="618"/>
      <c r="X7277" s="618"/>
      <c r="Y7277" s="618"/>
      <c r="Z7277" s="618"/>
      <c r="AC7277" s="619"/>
      <c r="AD7277" s="620"/>
      <c r="AJ7277" s="668"/>
      <c r="AO7277" s="612"/>
      <c r="AP7277" s="612"/>
      <c r="AY7277" s="623"/>
      <c r="BD7277" s="611"/>
      <c r="BG7277" s="624"/>
      <c r="BH7277" s="625"/>
      <c r="BI7277" s="672"/>
      <c r="BO7277" s="612"/>
      <c r="BY7277" s="669"/>
      <c r="CA7277" s="669"/>
    </row>
    <row r="7278" spans="3:79" s="610" customFormat="1">
      <c r="C7278" s="611"/>
      <c r="D7278" s="612"/>
      <c r="E7278" s="613"/>
      <c r="F7278" s="614"/>
      <c r="J7278" s="612"/>
      <c r="N7278" s="668"/>
      <c r="P7278" s="618"/>
      <c r="Q7278" s="618"/>
      <c r="R7278" s="618"/>
      <c r="S7278" s="618"/>
      <c r="T7278" s="618"/>
      <c r="U7278" s="618"/>
      <c r="V7278" s="618"/>
      <c r="W7278" s="618"/>
      <c r="X7278" s="618"/>
      <c r="Y7278" s="618"/>
      <c r="Z7278" s="618"/>
      <c r="AC7278" s="619"/>
      <c r="AD7278" s="620"/>
      <c r="AJ7278" s="668"/>
      <c r="AO7278" s="612"/>
      <c r="AP7278" s="612"/>
      <c r="AY7278" s="623"/>
      <c r="BD7278" s="611"/>
      <c r="BG7278" s="624"/>
      <c r="BH7278" s="625"/>
      <c r="BI7278" s="672"/>
      <c r="BO7278" s="612"/>
      <c r="BY7278" s="669"/>
      <c r="CA7278" s="669"/>
    </row>
    <row r="7279" spans="3:79" s="610" customFormat="1">
      <c r="C7279" s="611"/>
      <c r="D7279" s="612"/>
      <c r="E7279" s="613"/>
      <c r="F7279" s="614"/>
      <c r="J7279" s="612"/>
      <c r="N7279" s="668"/>
      <c r="P7279" s="618"/>
      <c r="Q7279" s="618"/>
      <c r="R7279" s="618"/>
      <c r="S7279" s="618"/>
      <c r="T7279" s="618"/>
      <c r="U7279" s="618"/>
      <c r="V7279" s="618"/>
      <c r="W7279" s="618"/>
      <c r="X7279" s="618"/>
      <c r="Y7279" s="618"/>
      <c r="Z7279" s="618"/>
      <c r="AC7279" s="619"/>
      <c r="AD7279" s="620"/>
      <c r="AJ7279" s="668"/>
      <c r="AO7279" s="612"/>
      <c r="AP7279" s="612"/>
      <c r="AY7279" s="623"/>
      <c r="BD7279" s="611"/>
      <c r="BG7279" s="624"/>
      <c r="BH7279" s="625"/>
      <c r="BI7279" s="672"/>
      <c r="BO7279" s="612"/>
      <c r="BY7279" s="669"/>
      <c r="CA7279" s="669"/>
    </row>
    <row r="7280" spans="3:79" s="610" customFormat="1">
      <c r="C7280" s="611"/>
      <c r="D7280" s="612"/>
      <c r="E7280" s="613"/>
      <c r="F7280" s="614"/>
      <c r="J7280" s="612"/>
      <c r="N7280" s="668"/>
      <c r="P7280" s="618"/>
      <c r="Q7280" s="618"/>
      <c r="R7280" s="618"/>
      <c r="S7280" s="618"/>
      <c r="T7280" s="618"/>
      <c r="U7280" s="618"/>
      <c r="V7280" s="618"/>
      <c r="W7280" s="618"/>
      <c r="X7280" s="618"/>
      <c r="Y7280" s="618"/>
      <c r="Z7280" s="618"/>
      <c r="AC7280" s="619"/>
      <c r="AD7280" s="620"/>
      <c r="AJ7280" s="668"/>
      <c r="AO7280" s="612"/>
      <c r="AP7280" s="612"/>
      <c r="AY7280" s="623"/>
      <c r="BD7280" s="611"/>
      <c r="BG7280" s="624"/>
      <c r="BH7280" s="625"/>
      <c r="BI7280" s="672"/>
      <c r="BO7280" s="612"/>
      <c r="BY7280" s="669"/>
      <c r="CA7280" s="669"/>
    </row>
    <row r="7281" spans="3:79" s="610" customFormat="1">
      <c r="C7281" s="611"/>
      <c r="D7281" s="612"/>
      <c r="E7281" s="613"/>
      <c r="F7281" s="614"/>
      <c r="J7281" s="612"/>
      <c r="N7281" s="668"/>
      <c r="P7281" s="618"/>
      <c r="Q7281" s="618"/>
      <c r="R7281" s="618"/>
      <c r="S7281" s="618"/>
      <c r="T7281" s="618"/>
      <c r="U7281" s="618"/>
      <c r="V7281" s="618"/>
      <c r="W7281" s="618"/>
      <c r="X7281" s="618"/>
      <c r="Y7281" s="618"/>
      <c r="Z7281" s="618"/>
      <c r="AC7281" s="619"/>
      <c r="AD7281" s="620"/>
      <c r="AJ7281" s="668"/>
      <c r="AO7281" s="612"/>
      <c r="AP7281" s="612"/>
      <c r="AY7281" s="623"/>
      <c r="BD7281" s="611"/>
      <c r="BG7281" s="624"/>
      <c r="BH7281" s="625"/>
      <c r="BI7281" s="672"/>
      <c r="BO7281" s="612"/>
      <c r="BY7281" s="669"/>
      <c r="CA7281" s="669"/>
    </row>
    <row r="7282" spans="3:79" s="610" customFormat="1">
      <c r="C7282" s="611"/>
      <c r="D7282" s="612"/>
      <c r="E7282" s="613"/>
      <c r="F7282" s="614"/>
      <c r="J7282" s="612"/>
      <c r="N7282" s="668"/>
      <c r="P7282" s="618"/>
      <c r="Q7282" s="618"/>
      <c r="R7282" s="618"/>
      <c r="S7282" s="618"/>
      <c r="T7282" s="618"/>
      <c r="U7282" s="618"/>
      <c r="V7282" s="618"/>
      <c r="W7282" s="618"/>
      <c r="X7282" s="618"/>
      <c r="Y7282" s="618"/>
      <c r="Z7282" s="618"/>
      <c r="AC7282" s="619"/>
      <c r="AD7282" s="620"/>
      <c r="AJ7282" s="668"/>
      <c r="AO7282" s="612"/>
      <c r="AP7282" s="612"/>
      <c r="AY7282" s="623"/>
      <c r="BD7282" s="611"/>
      <c r="BG7282" s="624"/>
      <c r="BH7282" s="625"/>
      <c r="BI7282" s="672"/>
      <c r="BO7282" s="612"/>
      <c r="BY7282" s="669"/>
      <c r="CA7282" s="669"/>
    </row>
    <row r="7283" spans="3:79" s="610" customFormat="1">
      <c r="C7283" s="611"/>
      <c r="D7283" s="612"/>
      <c r="E7283" s="613"/>
      <c r="F7283" s="614"/>
      <c r="J7283" s="612"/>
      <c r="N7283" s="668"/>
      <c r="P7283" s="618"/>
      <c r="Q7283" s="618"/>
      <c r="R7283" s="618"/>
      <c r="S7283" s="618"/>
      <c r="T7283" s="618"/>
      <c r="U7283" s="618"/>
      <c r="V7283" s="618"/>
      <c r="W7283" s="618"/>
      <c r="X7283" s="618"/>
      <c r="Y7283" s="618"/>
      <c r="Z7283" s="618"/>
      <c r="AC7283" s="619"/>
      <c r="AD7283" s="620"/>
      <c r="AJ7283" s="668"/>
      <c r="AO7283" s="612"/>
      <c r="AP7283" s="612"/>
      <c r="AY7283" s="623"/>
      <c r="BD7283" s="611"/>
      <c r="BG7283" s="624"/>
      <c r="BH7283" s="625"/>
      <c r="BI7283" s="672"/>
      <c r="BO7283" s="612"/>
      <c r="BY7283" s="669"/>
      <c r="CA7283" s="669"/>
    </row>
    <row r="7284" spans="3:79" s="610" customFormat="1">
      <c r="C7284" s="611"/>
      <c r="D7284" s="612"/>
      <c r="E7284" s="613"/>
      <c r="F7284" s="614"/>
      <c r="J7284" s="612"/>
      <c r="N7284" s="668"/>
      <c r="P7284" s="618"/>
      <c r="Q7284" s="618"/>
      <c r="R7284" s="618"/>
      <c r="S7284" s="618"/>
      <c r="T7284" s="618"/>
      <c r="U7284" s="618"/>
      <c r="V7284" s="618"/>
      <c r="W7284" s="618"/>
      <c r="X7284" s="618"/>
      <c r="Y7284" s="618"/>
      <c r="Z7284" s="618"/>
      <c r="AC7284" s="619"/>
      <c r="AD7284" s="620"/>
      <c r="AJ7284" s="668"/>
      <c r="AO7284" s="612"/>
      <c r="AP7284" s="612"/>
      <c r="AY7284" s="623"/>
      <c r="BD7284" s="611"/>
      <c r="BG7284" s="624"/>
      <c r="BH7284" s="625"/>
      <c r="BI7284" s="672"/>
      <c r="BO7284" s="612"/>
      <c r="BY7284" s="669"/>
      <c r="CA7284" s="669"/>
    </row>
    <row r="7285" spans="3:79" s="610" customFormat="1">
      <c r="C7285" s="611"/>
      <c r="D7285" s="612"/>
      <c r="E7285" s="613"/>
      <c r="F7285" s="614"/>
      <c r="J7285" s="612"/>
      <c r="N7285" s="668"/>
      <c r="P7285" s="618"/>
      <c r="Q7285" s="618"/>
      <c r="R7285" s="618"/>
      <c r="S7285" s="618"/>
      <c r="T7285" s="618"/>
      <c r="U7285" s="618"/>
      <c r="V7285" s="618"/>
      <c r="W7285" s="618"/>
      <c r="X7285" s="618"/>
      <c r="Y7285" s="618"/>
      <c r="Z7285" s="618"/>
      <c r="AC7285" s="619"/>
      <c r="AD7285" s="620"/>
      <c r="AJ7285" s="668"/>
      <c r="AO7285" s="612"/>
      <c r="AP7285" s="612"/>
      <c r="AY7285" s="623"/>
      <c r="BD7285" s="611"/>
      <c r="BG7285" s="624"/>
      <c r="BH7285" s="625"/>
      <c r="BI7285" s="672"/>
      <c r="BO7285" s="612"/>
      <c r="BY7285" s="669"/>
      <c r="CA7285" s="669"/>
    </row>
    <row r="7286" spans="3:79" s="610" customFormat="1">
      <c r="C7286" s="611"/>
      <c r="D7286" s="612"/>
      <c r="E7286" s="613"/>
      <c r="F7286" s="614"/>
      <c r="J7286" s="612"/>
      <c r="N7286" s="668"/>
      <c r="P7286" s="618"/>
      <c r="Q7286" s="618"/>
      <c r="R7286" s="618"/>
      <c r="S7286" s="618"/>
      <c r="T7286" s="618"/>
      <c r="U7286" s="618"/>
      <c r="V7286" s="618"/>
      <c r="W7286" s="618"/>
      <c r="X7286" s="618"/>
      <c r="Y7286" s="618"/>
      <c r="Z7286" s="618"/>
      <c r="AC7286" s="619"/>
      <c r="AD7286" s="620"/>
      <c r="AJ7286" s="668"/>
      <c r="AO7286" s="612"/>
      <c r="AP7286" s="612"/>
      <c r="AY7286" s="623"/>
      <c r="BD7286" s="611"/>
      <c r="BG7286" s="624"/>
      <c r="BH7286" s="625"/>
      <c r="BI7286" s="672"/>
      <c r="BO7286" s="612"/>
      <c r="BY7286" s="669"/>
      <c r="CA7286" s="669"/>
    </row>
    <row r="7287" spans="3:79" s="610" customFormat="1">
      <c r="C7287" s="611"/>
      <c r="D7287" s="612"/>
      <c r="E7287" s="613"/>
      <c r="F7287" s="614"/>
      <c r="J7287" s="612"/>
      <c r="N7287" s="668"/>
      <c r="P7287" s="618"/>
      <c r="Q7287" s="618"/>
      <c r="R7287" s="618"/>
      <c r="S7287" s="618"/>
      <c r="T7287" s="618"/>
      <c r="U7287" s="618"/>
      <c r="V7287" s="618"/>
      <c r="W7287" s="618"/>
      <c r="X7287" s="618"/>
      <c r="Y7287" s="618"/>
      <c r="Z7287" s="618"/>
      <c r="AC7287" s="619"/>
      <c r="AD7287" s="620"/>
      <c r="AJ7287" s="668"/>
      <c r="AO7287" s="612"/>
      <c r="AP7287" s="612"/>
      <c r="AY7287" s="623"/>
      <c r="BD7287" s="611"/>
      <c r="BG7287" s="624"/>
      <c r="BH7287" s="625"/>
      <c r="BI7287" s="672"/>
      <c r="BO7287" s="612"/>
      <c r="BY7287" s="669"/>
      <c r="CA7287" s="669"/>
    </row>
    <row r="7288" spans="3:79" s="610" customFormat="1">
      <c r="C7288" s="611"/>
      <c r="D7288" s="612"/>
      <c r="E7288" s="613"/>
      <c r="F7288" s="614"/>
      <c r="J7288" s="612"/>
      <c r="N7288" s="668"/>
      <c r="P7288" s="618"/>
      <c r="Q7288" s="618"/>
      <c r="R7288" s="618"/>
      <c r="S7288" s="618"/>
      <c r="T7288" s="618"/>
      <c r="U7288" s="618"/>
      <c r="V7288" s="618"/>
      <c r="W7288" s="618"/>
      <c r="X7288" s="618"/>
      <c r="Y7288" s="618"/>
      <c r="Z7288" s="618"/>
      <c r="AC7288" s="619"/>
      <c r="AD7288" s="620"/>
      <c r="AJ7288" s="668"/>
      <c r="AO7288" s="612"/>
      <c r="AP7288" s="612"/>
      <c r="AY7288" s="623"/>
      <c r="BD7288" s="611"/>
      <c r="BG7288" s="624"/>
      <c r="BH7288" s="625"/>
      <c r="BI7288" s="672"/>
      <c r="BO7288" s="612"/>
      <c r="BY7288" s="669"/>
      <c r="CA7288" s="669"/>
    </row>
    <row r="7289" spans="3:79" s="610" customFormat="1">
      <c r="C7289" s="611"/>
      <c r="D7289" s="612"/>
      <c r="E7289" s="613"/>
      <c r="F7289" s="614"/>
      <c r="J7289" s="612"/>
      <c r="N7289" s="668"/>
      <c r="P7289" s="618"/>
      <c r="Q7289" s="618"/>
      <c r="R7289" s="618"/>
      <c r="S7289" s="618"/>
      <c r="T7289" s="618"/>
      <c r="U7289" s="618"/>
      <c r="V7289" s="618"/>
      <c r="W7289" s="618"/>
      <c r="X7289" s="618"/>
      <c r="Y7289" s="618"/>
      <c r="Z7289" s="618"/>
      <c r="AC7289" s="619"/>
      <c r="AD7289" s="620"/>
      <c r="AJ7289" s="668"/>
      <c r="AO7289" s="612"/>
      <c r="AP7289" s="612"/>
      <c r="AY7289" s="623"/>
      <c r="BD7289" s="611"/>
      <c r="BG7289" s="624"/>
      <c r="BH7289" s="625"/>
      <c r="BI7289" s="672"/>
      <c r="BO7289" s="612"/>
      <c r="BY7289" s="669"/>
      <c r="CA7289" s="669"/>
    </row>
    <row r="7290" spans="3:79" s="610" customFormat="1">
      <c r="C7290" s="611"/>
      <c r="D7290" s="612"/>
      <c r="E7290" s="613"/>
      <c r="F7290" s="614"/>
      <c r="J7290" s="612"/>
      <c r="N7290" s="668"/>
      <c r="P7290" s="618"/>
      <c r="Q7290" s="618"/>
      <c r="R7290" s="618"/>
      <c r="S7290" s="618"/>
      <c r="T7290" s="618"/>
      <c r="U7290" s="618"/>
      <c r="V7290" s="618"/>
      <c r="W7290" s="618"/>
      <c r="X7290" s="618"/>
      <c r="Y7290" s="618"/>
      <c r="Z7290" s="618"/>
      <c r="AC7290" s="619"/>
      <c r="AD7290" s="620"/>
      <c r="AJ7290" s="668"/>
      <c r="AO7290" s="612"/>
      <c r="AP7290" s="612"/>
      <c r="AY7290" s="623"/>
      <c r="BD7290" s="611"/>
      <c r="BG7290" s="624"/>
      <c r="BH7290" s="625"/>
      <c r="BI7290" s="672"/>
      <c r="BO7290" s="612"/>
      <c r="BY7290" s="669"/>
      <c r="CA7290" s="669"/>
    </row>
    <row r="7291" spans="3:79" s="610" customFormat="1">
      <c r="C7291" s="611"/>
      <c r="D7291" s="612"/>
      <c r="E7291" s="613"/>
      <c r="F7291" s="614"/>
      <c r="J7291" s="612"/>
      <c r="N7291" s="668"/>
      <c r="P7291" s="618"/>
      <c r="Q7291" s="618"/>
      <c r="R7291" s="618"/>
      <c r="S7291" s="618"/>
      <c r="T7291" s="618"/>
      <c r="U7291" s="618"/>
      <c r="V7291" s="618"/>
      <c r="W7291" s="618"/>
      <c r="X7291" s="618"/>
      <c r="Y7291" s="618"/>
      <c r="Z7291" s="618"/>
      <c r="AC7291" s="619"/>
      <c r="AD7291" s="620"/>
      <c r="AJ7291" s="668"/>
      <c r="AO7291" s="612"/>
      <c r="AP7291" s="612"/>
      <c r="AY7291" s="623"/>
      <c r="BD7291" s="611"/>
      <c r="BG7291" s="624"/>
      <c r="BH7291" s="625"/>
      <c r="BI7291" s="672"/>
      <c r="BO7291" s="612"/>
      <c r="BY7291" s="669"/>
      <c r="CA7291" s="669"/>
    </row>
    <row r="7292" spans="3:79" s="610" customFormat="1">
      <c r="C7292" s="611"/>
      <c r="D7292" s="612"/>
      <c r="E7292" s="613"/>
      <c r="F7292" s="614"/>
      <c r="J7292" s="612"/>
      <c r="N7292" s="668"/>
      <c r="P7292" s="618"/>
      <c r="Q7292" s="618"/>
      <c r="R7292" s="618"/>
      <c r="S7292" s="618"/>
      <c r="T7292" s="618"/>
      <c r="U7292" s="618"/>
      <c r="V7292" s="618"/>
      <c r="W7292" s="618"/>
      <c r="X7292" s="618"/>
      <c r="Y7292" s="618"/>
      <c r="Z7292" s="618"/>
      <c r="AC7292" s="619"/>
      <c r="AD7292" s="620"/>
      <c r="AJ7292" s="668"/>
      <c r="AO7292" s="612"/>
      <c r="AP7292" s="612"/>
      <c r="AY7292" s="623"/>
      <c r="BD7292" s="611"/>
      <c r="BG7292" s="624"/>
      <c r="BH7292" s="625"/>
      <c r="BI7292" s="672"/>
      <c r="BO7292" s="612"/>
      <c r="BY7292" s="669"/>
      <c r="CA7292" s="669"/>
    </row>
    <row r="7293" spans="3:79" s="610" customFormat="1">
      <c r="C7293" s="611"/>
      <c r="D7293" s="612"/>
      <c r="E7293" s="613"/>
      <c r="F7293" s="614"/>
      <c r="J7293" s="612"/>
      <c r="N7293" s="668"/>
      <c r="P7293" s="618"/>
      <c r="Q7293" s="618"/>
      <c r="R7293" s="618"/>
      <c r="S7293" s="618"/>
      <c r="T7293" s="618"/>
      <c r="U7293" s="618"/>
      <c r="V7293" s="618"/>
      <c r="W7293" s="618"/>
      <c r="X7293" s="618"/>
      <c r="Y7293" s="618"/>
      <c r="Z7293" s="618"/>
      <c r="AC7293" s="619"/>
      <c r="AD7293" s="620"/>
      <c r="AJ7293" s="668"/>
      <c r="AO7293" s="612"/>
      <c r="AP7293" s="612"/>
      <c r="AY7293" s="623"/>
      <c r="BD7293" s="611"/>
      <c r="BG7293" s="624"/>
      <c r="BH7293" s="625"/>
      <c r="BI7293" s="672"/>
      <c r="BO7293" s="612"/>
      <c r="BY7293" s="669"/>
      <c r="CA7293" s="669"/>
    </row>
    <row r="7294" spans="3:79" s="610" customFormat="1">
      <c r="C7294" s="611"/>
      <c r="D7294" s="612"/>
      <c r="E7294" s="613"/>
      <c r="F7294" s="614"/>
      <c r="J7294" s="612"/>
      <c r="N7294" s="668"/>
      <c r="P7294" s="618"/>
      <c r="Q7294" s="618"/>
      <c r="R7294" s="618"/>
      <c r="S7294" s="618"/>
      <c r="T7294" s="618"/>
      <c r="U7294" s="618"/>
      <c r="V7294" s="618"/>
      <c r="W7294" s="618"/>
      <c r="X7294" s="618"/>
      <c r="Y7294" s="618"/>
      <c r="Z7294" s="618"/>
      <c r="AC7294" s="619"/>
      <c r="AD7294" s="620"/>
      <c r="AJ7294" s="668"/>
      <c r="AO7294" s="612"/>
      <c r="AP7294" s="612"/>
      <c r="AY7294" s="623"/>
      <c r="BD7294" s="611"/>
      <c r="BG7294" s="624"/>
      <c r="BH7294" s="625"/>
      <c r="BI7294" s="672"/>
      <c r="BO7294" s="612"/>
      <c r="BY7294" s="669"/>
      <c r="CA7294" s="669"/>
    </row>
    <row r="7295" spans="3:79" s="610" customFormat="1">
      <c r="C7295" s="611"/>
      <c r="D7295" s="612"/>
      <c r="E7295" s="613"/>
      <c r="F7295" s="614"/>
      <c r="J7295" s="612"/>
      <c r="N7295" s="668"/>
      <c r="P7295" s="618"/>
      <c r="Q7295" s="618"/>
      <c r="R7295" s="618"/>
      <c r="S7295" s="618"/>
      <c r="T7295" s="618"/>
      <c r="U7295" s="618"/>
      <c r="V7295" s="618"/>
      <c r="W7295" s="618"/>
      <c r="X7295" s="618"/>
      <c r="Y7295" s="618"/>
      <c r="Z7295" s="618"/>
      <c r="AC7295" s="619"/>
      <c r="AD7295" s="620"/>
      <c r="AJ7295" s="668"/>
      <c r="AO7295" s="612"/>
      <c r="AP7295" s="612"/>
      <c r="AY7295" s="623"/>
      <c r="BD7295" s="611"/>
      <c r="BG7295" s="624"/>
      <c r="BH7295" s="625"/>
      <c r="BI7295" s="672"/>
      <c r="BO7295" s="612"/>
      <c r="BY7295" s="669"/>
      <c r="CA7295" s="669"/>
    </row>
    <row r="7296" spans="3:79" s="610" customFormat="1">
      <c r="C7296" s="611"/>
      <c r="D7296" s="612"/>
      <c r="E7296" s="613"/>
      <c r="F7296" s="614"/>
      <c r="J7296" s="612"/>
      <c r="N7296" s="668"/>
      <c r="P7296" s="618"/>
      <c r="Q7296" s="618"/>
      <c r="R7296" s="618"/>
      <c r="S7296" s="618"/>
      <c r="T7296" s="618"/>
      <c r="U7296" s="618"/>
      <c r="V7296" s="618"/>
      <c r="W7296" s="618"/>
      <c r="X7296" s="618"/>
      <c r="Y7296" s="618"/>
      <c r="Z7296" s="618"/>
      <c r="AC7296" s="619"/>
      <c r="AD7296" s="620"/>
      <c r="AJ7296" s="668"/>
      <c r="AO7296" s="612"/>
      <c r="AP7296" s="612"/>
      <c r="AY7296" s="623"/>
      <c r="BD7296" s="611"/>
      <c r="BG7296" s="624"/>
      <c r="BH7296" s="625"/>
      <c r="BI7296" s="672"/>
      <c r="BO7296" s="612"/>
      <c r="BY7296" s="669"/>
      <c r="CA7296" s="669"/>
    </row>
    <row r="7297" spans="3:79" s="610" customFormat="1">
      <c r="C7297" s="611"/>
      <c r="D7297" s="612"/>
      <c r="E7297" s="613"/>
      <c r="F7297" s="614"/>
      <c r="J7297" s="612"/>
      <c r="N7297" s="668"/>
      <c r="P7297" s="618"/>
      <c r="Q7297" s="618"/>
      <c r="R7297" s="618"/>
      <c r="S7297" s="618"/>
      <c r="T7297" s="618"/>
      <c r="U7297" s="618"/>
      <c r="V7297" s="618"/>
      <c r="W7297" s="618"/>
      <c r="X7297" s="618"/>
      <c r="Y7297" s="618"/>
      <c r="Z7297" s="618"/>
      <c r="AC7297" s="619"/>
      <c r="AD7297" s="620"/>
      <c r="AJ7297" s="668"/>
      <c r="AO7297" s="612"/>
      <c r="AP7297" s="612"/>
      <c r="AY7297" s="623"/>
      <c r="BD7297" s="611"/>
      <c r="BG7297" s="624"/>
      <c r="BH7297" s="625"/>
      <c r="BI7297" s="672"/>
      <c r="BO7297" s="612"/>
      <c r="BY7297" s="669"/>
      <c r="CA7297" s="669"/>
    </row>
    <row r="7298" spans="3:79" s="610" customFormat="1">
      <c r="C7298" s="611"/>
      <c r="D7298" s="612"/>
      <c r="E7298" s="613"/>
      <c r="F7298" s="614"/>
      <c r="J7298" s="612"/>
      <c r="N7298" s="668"/>
      <c r="P7298" s="618"/>
      <c r="Q7298" s="618"/>
      <c r="R7298" s="618"/>
      <c r="S7298" s="618"/>
      <c r="T7298" s="618"/>
      <c r="U7298" s="618"/>
      <c r="V7298" s="618"/>
      <c r="W7298" s="618"/>
      <c r="X7298" s="618"/>
      <c r="Y7298" s="618"/>
      <c r="Z7298" s="618"/>
      <c r="AC7298" s="619"/>
      <c r="AD7298" s="620"/>
      <c r="AJ7298" s="668"/>
      <c r="AO7298" s="612"/>
      <c r="AP7298" s="612"/>
      <c r="AY7298" s="623"/>
      <c r="BD7298" s="611"/>
      <c r="BG7298" s="624"/>
      <c r="BH7298" s="625"/>
      <c r="BI7298" s="672"/>
      <c r="BO7298" s="612"/>
      <c r="BY7298" s="669"/>
      <c r="CA7298" s="669"/>
    </row>
    <row r="7299" spans="3:79" s="610" customFormat="1">
      <c r="C7299" s="611"/>
      <c r="D7299" s="612"/>
      <c r="E7299" s="613"/>
      <c r="F7299" s="614"/>
      <c r="J7299" s="612"/>
      <c r="N7299" s="668"/>
      <c r="P7299" s="618"/>
      <c r="Q7299" s="618"/>
      <c r="R7299" s="618"/>
      <c r="S7299" s="618"/>
      <c r="T7299" s="618"/>
      <c r="U7299" s="618"/>
      <c r="V7299" s="618"/>
      <c r="W7299" s="618"/>
      <c r="X7299" s="618"/>
      <c r="Y7299" s="618"/>
      <c r="Z7299" s="618"/>
      <c r="AC7299" s="619"/>
      <c r="AD7299" s="620"/>
      <c r="AJ7299" s="668"/>
      <c r="AO7299" s="612"/>
      <c r="AP7299" s="612"/>
      <c r="AY7299" s="623"/>
      <c r="BD7299" s="611"/>
      <c r="BG7299" s="624"/>
      <c r="BH7299" s="625"/>
      <c r="BI7299" s="672"/>
      <c r="BO7299" s="612"/>
      <c r="BY7299" s="669"/>
      <c r="CA7299" s="669"/>
    </row>
    <row r="7300" spans="3:79" s="610" customFormat="1">
      <c r="C7300" s="611"/>
      <c r="D7300" s="612"/>
      <c r="E7300" s="613"/>
      <c r="F7300" s="614"/>
      <c r="J7300" s="612"/>
      <c r="N7300" s="668"/>
      <c r="P7300" s="618"/>
      <c r="Q7300" s="618"/>
      <c r="R7300" s="618"/>
      <c r="S7300" s="618"/>
      <c r="T7300" s="618"/>
      <c r="U7300" s="618"/>
      <c r="V7300" s="618"/>
      <c r="W7300" s="618"/>
      <c r="X7300" s="618"/>
      <c r="Y7300" s="618"/>
      <c r="Z7300" s="618"/>
      <c r="AC7300" s="619"/>
      <c r="AD7300" s="620"/>
      <c r="AJ7300" s="668"/>
      <c r="AO7300" s="612"/>
      <c r="AP7300" s="612"/>
      <c r="AY7300" s="623"/>
      <c r="BD7300" s="611"/>
      <c r="BG7300" s="624"/>
      <c r="BH7300" s="625"/>
      <c r="BI7300" s="672"/>
      <c r="BO7300" s="612"/>
      <c r="BY7300" s="669"/>
      <c r="CA7300" s="669"/>
    </row>
    <row r="7301" spans="3:79" s="610" customFormat="1">
      <c r="C7301" s="611"/>
      <c r="D7301" s="612"/>
      <c r="E7301" s="613"/>
      <c r="F7301" s="614"/>
      <c r="J7301" s="612"/>
      <c r="N7301" s="668"/>
      <c r="P7301" s="618"/>
      <c r="Q7301" s="618"/>
      <c r="R7301" s="618"/>
      <c r="S7301" s="618"/>
      <c r="T7301" s="618"/>
      <c r="U7301" s="618"/>
      <c r="V7301" s="618"/>
      <c r="W7301" s="618"/>
      <c r="X7301" s="618"/>
      <c r="Y7301" s="618"/>
      <c r="Z7301" s="618"/>
      <c r="AC7301" s="619"/>
      <c r="AD7301" s="620"/>
      <c r="AJ7301" s="668"/>
      <c r="AO7301" s="612"/>
      <c r="AP7301" s="612"/>
      <c r="AY7301" s="623"/>
      <c r="BD7301" s="611"/>
      <c r="BG7301" s="624"/>
      <c r="BH7301" s="625"/>
      <c r="BI7301" s="672"/>
      <c r="BO7301" s="612"/>
      <c r="BY7301" s="669"/>
      <c r="CA7301" s="669"/>
    </row>
    <row r="7302" spans="3:79" s="610" customFormat="1">
      <c r="C7302" s="611"/>
      <c r="D7302" s="612"/>
      <c r="E7302" s="613"/>
      <c r="F7302" s="614"/>
      <c r="J7302" s="612"/>
      <c r="N7302" s="668"/>
      <c r="P7302" s="618"/>
      <c r="Q7302" s="618"/>
      <c r="R7302" s="618"/>
      <c r="S7302" s="618"/>
      <c r="T7302" s="618"/>
      <c r="U7302" s="618"/>
      <c r="V7302" s="618"/>
      <c r="W7302" s="618"/>
      <c r="X7302" s="618"/>
      <c r="Y7302" s="618"/>
      <c r="Z7302" s="618"/>
      <c r="AC7302" s="619"/>
      <c r="AD7302" s="620"/>
      <c r="AJ7302" s="668"/>
      <c r="AO7302" s="612"/>
      <c r="AP7302" s="612"/>
      <c r="AY7302" s="623"/>
      <c r="BD7302" s="611"/>
      <c r="BG7302" s="624"/>
      <c r="BH7302" s="625"/>
      <c r="BI7302" s="672"/>
      <c r="BO7302" s="612"/>
      <c r="BY7302" s="669"/>
      <c r="CA7302" s="669"/>
    </row>
    <row r="7303" spans="3:79" s="610" customFormat="1">
      <c r="C7303" s="611"/>
      <c r="D7303" s="612"/>
      <c r="E7303" s="613"/>
      <c r="F7303" s="614"/>
      <c r="J7303" s="612"/>
      <c r="N7303" s="668"/>
      <c r="P7303" s="618"/>
      <c r="Q7303" s="618"/>
      <c r="R7303" s="618"/>
      <c r="S7303" s="618"/>
      <c r="T7303" s="618"/>
      <c r="U7303" s="618"/>
      <c r="V7303" s="618"/>
      <c r="W7303" s="618"/>
      <c r="X7303" s="618"/>
      <c r="Y7303" s="618"/>
      <c r="Z7303" s="618"/>
      <c r="AC7303" s="619"/>
      <c r="AD7303" s="620"/>
      <c r="AJ7303" s="668"/>
      <c r="AO7303" s="612"/>
      <c r="AP7303" s="612"/>
      <c r="AY7303" s="623"/>
      <c r="BD7303" s="611"/>
      <c r="BG7303" s="624"/>
      <c r="BH7303" s="625"/>
      <c r="BI7303" s="672"/>
      <c r="BO7303" s="612"/>
      <c r="BY7303" s="669"/>
      <c r="CA7303" s="669"/>
    </row>
    <row r="7304" spans="3:79" s="610" customFormat="1">
      <c r="C7304" s="611"/>
      <c r="D7304" s="612"/>
      <c r="E7304" s="613"/>
      <c r="F7304" s="614"/>
      <c r="J7304" s="612"/>
      <c r="N7304" s="668"/>
      <c r="P7304" s="618"/>
      <c r="Q7304" s="618"/>
      <c r="R7304" s="618"/>
      <c r="S7304" s="618"/>
      <c r="T7304" s="618"/>
      <c r="U7304" s="618"/>
      <c r="V7304" s="618"/>
      <c r="W7304" s="618"/>
      <c r="X7304" s="618"/>
      <c r="Y7304" s="618"/>
      <c r="Z7304" s="618"/>
      <c r="AC7304" s="619"/>
      <c r="AD7304" s="620"/>
      <c r="AJ7304" s="668"/>
      <c r="AO7304" s="612"/>
      <c r="AP7304" s="612"/>
      <c r="AY7304" s="623"/>
      <c r="BD7304" s="611"/>
      <c r="BG7304" s="624"/>
      <c r="BH7304" s="625"/>
      <c r="BI7304" s="672"/>
      <c r="BO7304" s="612"/>
      <c r="BY7304" s="669"/>
      <c r="CA7304" s="669"/>
    </row>
    <row r="7305" spans="3:79" s="610" customFormat="1">
      <c r="C7305" s="611"/>
      <c r="D7305" s="612"/>
      <c r="E7305" s="613"/>
      <c r="F7305" s="614"/>
      <c r="J7305" s="612"/>
      <c r="N7305" s="668"/>
      <c r="P7305" s="618"/>
      <c r="Q7305" s="618"/>
      <c r="R7305" s="618"/>
      <c r="S7305" s="618"/>
      <c r="T7305" s="618"/>
      <c r="U7305" s="618"/>
      <c r="V7305" s="618"/>
      <c r="W7305" s="618"/>
      <c r="X7305" s="618"/>
      <c r="Y7305" s="618"/>
      <c r="Z7305" s="618"/>
      <c r="AC7305" s="619"/>
      <c r="AD7305" s="620"/>
      <c r="AJ7305" s="668"/>
      <c r="AO7305" s="612"/>
      <c r="AP7305" s="612"/>
      <c r="AY7305" s="623"/>
      <c r="BD7305" s="611"/>
      <c r="BG7305" s="624"/>
      <c r="BH7305" s="625"/>
      <c r="BI7305" s="672"/>
      <c r="BO7305" s="612"/>
      <c r="BY7305" s="669"/>
      <c r="CA7305" s="669"/>
    </row>
    <row r="7306" spans="3:79" s="610" customFormat="1">
      <c r="C7306" s="611"/>
      <c r="D7306" s="612"/>
      <c r="E7306" s="613"/>
      <c r="F7306" s="614"/>
      <c r="J7306" s="612"/>
      <c r="N7306" s="668"/>
      <c r="P7306" s="618"/>
      <c r="Q7306" s="618"/>
      <c r="R7306" s="618"/>
      <c r="S7306" s="618"/>
      <c r="T7306" s="618"/>
      <c r="U7306" s="618"/>
      <c r="V7306" s="618"/>
      <c r="W7306" s="618"/>
      <c r="X7306" s="618"/>
      <c r="Y7306" s="618"/>
      <c r="Z7306" s="618"/>
      <c r="AC7306" s="619"/>
      <c r="AD7306" s="620"/>
      <c r="AJ7306" s="668"/>
      <c r="AO7306" s="612"/>
      <c r="AP7306" s="612"/>
      <c r="AY7306" s="623"/>
      <c r="BD7306" s="611"/>
      <c r="BG7306" s="624"/>
      <c r="BH7306" s="625"/>
      <c r="BI7306" s="672"/>
      <c r="BO7306" s="612"/>
      <c r="BY7306" s="669"/>
      <c r="CA7306" s="669"/>
    </row>
    <row r="7307" spans="3:79" s="610" customFormat="1">
      <c r="C7307" s="611"/>
      <c r="D7307" s="612"/>
      <c r="E7307" s="613"/>
      <c r="F7307" s="614"/>
      <c r="J7307" s="612"/>
      <c r="N7307" s="668"/>
      <c r="P7307" s="618"/>
      <c r="Q7307" s="618"/>
      <c r="R7307" s="618"/>
      <c r="S7307" s="618"/>
      <c r="T7307" s="618"/>
      <c r="U7307" s="618"/>
      <c r="V7307" s="618"/>
      <c r="W7307" s="618"/>
      <c r="X7307" s="618"/>
      <c r="Y7307" s="618"/>
      <c r="Z7307" s="618"/>
      <c r="AC7307" s="619"/>
      <c r="AD7307" s="620"/>
      <c r="AJ7307" s="668"/>
      <c r="AO7307" s="612"/>
      <c r="AP7307" s="612"/>
      <c r="AY7307" s="623"/>
      <c r="BD7307" s="611"/>
      <c r="BG7307" s="624"/>
      <c r="BH7307" s="625"/>
      <c r="BI7307" s="672"/>
      <c r="BO7307" s="612"/>
      <c r="BY7307" s="669"/>
      <c r="CA7307" s="669"/>
    </row>
    <row r="7308" spans="3:79" s="610" customFormat="1">
      <c r="C7308" s="611"/>
      <c r="D7308" s="612"/>
      <c r="E7308" s="613"/>
      <c r="F7308" s="614"/>
      <c r="J7308" s="612"/>
      <c r="N7308" s="668"/>
      <c r="P7308" s="618"/>
      <c r="Q7308" s="618"/>
      <c r="R7308" s="618"/>
      <c r="S7308" s="618"/>
      <c r="T7308" s="618"/>
      <c r="U7308" s="618"/>
      <c r="V7308" s="618"/>
      <c r="W7308" s="618"/>
      <c r="X7308" s="618"/>
      <c r="Y7308" s="618"/>
      <c r="Z7308" s="618"/>
      <c r="AC7308" s="619"/>
      <c r="AD7308" s="620"/>
      <c r="AJ7308" s="668"/>
      <c r="AO7308" s="612"/>
      <c r="AP7308" s="612"/>
      <c r="AY7308" s="623"/>
      <c r="BD7308" s="611"/>
      <c r="BG7308" s="624"/>
      <c r="BH7308" s="625"/>
      <c r="BI7308" s="672"/>
      <c r="BO7308" s="612"/>
      <c r="BY7308" s="669"/>
      <c r="CA7308" s="669"/>
    </row>
    <row r="7309" spans="3:79" s="610" customFormat="1">
      <c r="C7309" s="611"/>
      <c r="D7309" s="612"/>
      <c r="E7309" s="613"/>
      <c r="F7309" s="614"/>
      <c r="J7309" s="612"/>
      <c r="N7309" s="668"/>
      <c r="P7309" s="618"/>
      <c r="Q7309" s="618"/>
      <c r="R7309" s="618"/>
      <c r="S7309" s="618"/>
      <c r="T7309" s="618"/>
      <c r="U7309" s="618"/>
      <c r="V7309" s="618"/>
      <c r="W7309" s="618"/>
      <c r="X7309" s="618"/>
      <c r="Y7309" s="618"/>
      <c r="Z7309" s="618"/>
      <c r="AC7309" s="619"/>
      <c r="AD7309" s="620"/>
      <c r="AJ7309" s="668"/>
      <c r="AO7309" s="612"/>
      <c r="AP7309" s="612"/>
      <c r="AY7309" s="623"/>
      <c r="BD7309" s="611"/>
      <c r="BG7309" s="624"/>
      <c r="BH7309" s="625"/>
      <c r="BI7309" s="672"/>
      <c r="BO7309" s="612"/>
      <c r="BY7309" s="669"/>
      <c r="CA7309" s="669"/>
    </row>
    <row r="7310" spans="3:79" s="610" customFormat="1">
      <c r="C7310" s="611"/>
      <c r="D7310" s="612"/>
      <c r="E7310" s="613"/>
      <c r="F7310" s="614"/>
      <c r="J7310" s="612"/>
      <c r="N7310" s="668"/>
      <c r="P7310" s="618"/>
      <c r="Q7310" s="618"/>
      <c r="R7310" s="618"/>
      <c r="S7310" s="618"/>
      <c r="T7310" s="618"/>
      <c r="U7310" s="618"/>
      <c r="V7310" s="618"/>
      <c r="W7310" s="618"/>
      <c r="X7310" s="618"/>
      <c r="Y7310" s="618"/>
      <c r="Z7310" s="618"/>
      <c r="AC7310" s="619"/>
      <c r="AD7310" s="620"/>
      <c r="AJ7310" s="668"/>
      <c r="AO7310" s="612"/>
      <c r="AP7310" s="612"/>
      <c r="AY7310" s="623"/>
      <c r="BD7310" s="611"/>
      <c r="BG7310" s="624"/>
      <c r="BH7310" s="625"/>
      <c r="BI7310" s="672"/>
      <c r="BO7310" s="612"/>
      <c r="BY7310" s="669"/>
      <c r="CA7310" s="669"/>
    </row>
    <row r="7311" spans="3:79" s="610" customFormat="1">
      <c r="C7311" s="611"/>
      <c r="D7311" s="612"/>
      <c r="E7311" s="613"/>
      <c r="F7311" s="614"/>
      <c r="J7311" s="612"/>
      <c r="N7311" s="668"/>
      <c r="P7311" s="618"/>
      <c r="Q7311" s="618"/>
      <c r="R7311" s="618"/>
      <c r="S7311" s="618"/>
      <c r="T7311" s="618"/>
      <c r="U7311" s="618"/>
      <c r="V7311" s="618"/>
      <c r="W7311" s="618"/>
      <c r="X7311" s="618"/>
      <c r="Y7311" s="618"/>
      <c r="Z7311" s="618"/>
      <c r="AC7311" s="619"/>
      <c r="AD7311" s="620"/>
      <c r="AJ7311" s="668"/>
      <c r="AO7311" s="612"/>
      <c r="AP7311" s="612"/>
      <c r="AY7311" s="623"/>
      <c r="BD7311" s="611"/>
      <c r="BG7311" s="624"/>
      <c r="BH7311" s="625"/>
      <c r="BI7311" s="672"/>
      <c r="BO7311" s="612"/>
      <c r="BY7311" s="669"/>
      <c r="CA7311" s="669"/>
    </row>
    <row r="7312" spans="3:79" s="610" customFormat="1">
      <c r="C7312" s="611"/>
      <c r="D7312" s="612"/>
      <c r="E7312" s="613"/>
      <c r="F7312" s="614"/>
      <c r="J7312" s="612"/>
      <c r="N7312" s="668"/>
      <c r="P7312" s="618"/>
      <c r="Q7312" s="618"/>
      <c r="R7312" s="618"/>
      <c r="S7312" s="618"/>
      <c r="T7312" s="618"/>
      <c r="U7312" s="618"/>
      <c r="V7312" s="618"/>
      <c r="W7312" s="618"/>
      <c r="X7312" s="618"/>
      <c r="Y7312" s="618"/>
      <c r="Z7312" s="618"/>
      <c r="AC7312" s="619"/>
      <c r="AD7312" s="620"/>
      <c r="AJ7312" s="668"/>
      <c r="AO7312" s="612"/>
      <c r="AP7312" s="612"/>
      <c r="AY7312" s="623"/>
      <c r="BD7312" s="611"/>
      <c r="BG7312" s="624"/>
      <c r="BH7312" s="625"/>
      <c r="BI7312" s="672"/>
      <c r="BO7312" s="612"/>
      <c r="BY7312" s="669"/>
      <c r="CA7312" s="669"/>
    </row>
    <row r="7313" spans="3:79" s="610" customFormat="1">
      <c r="C7313" s="611"/>
      <c r="D7313" s="612"/>
      <c r="E7313" s="613"/>
      <c r="F7313" s="614"/>
      <c r="J7313" s="612"/>
      <c r="N7313" s="668"/>
      <c r="P7313" s="618"/>
      <c r="Q7313" s="618"/>
      <c r="R7313" s="618"/>
      <c r="S7313" s="618"/>
      <c r="T7313" s="618"/>
      <c r="U7313" s="618"/>
      <c r="V7313" s="618"/>
      <c r="W7313" s="618"/>
      <c r="X7313" s="618"/>
      <c r="Y7313" s="618"/>
      <c r="Z7313" s="618"/>
      <c r="AC7313" s="619"/>
      <c r="AD7313" s="620"/>
      <c r="AJ7313" s="668"/>
      <c r="AO7313" s="612"/>
      <c r="AP7313" s="612"/>
      <c r="AY7313" s="623"/>
      <c r="BD7313" s="611"/>
      <c r="BG7313" s="624"/>
      <c r="BH7313" s="625"/>
      <c r="BI7313" s="672"/>
      <c r="BO7313" s="612"/>
      <c r="BY7313" s="669"/>
      <c r="CA7313" s="669"/>
    </row>
    <row r="7314" spans="3:79" s="610" customFormat="1">
      <c r="C7314" s="611"/>
      <c r="D7314" s="612"/>
      <c r="E7314" s="613"/>
      <c r="F7314" s="614"/>
      <c r="J7314" s="612"/>
      <c r="N7314" s="668"/>
      <c r="P7314" s="618"/>
      <c r="Q7314" s="618"/>
      <c r="R7314" s="618"/>
      <c r="S7314" s="618"/>
      <c r="T7314" s="618"/>
      <c r="U7314" s="618"/>
      <c r="V7314" s="618"/>
      <c r="W7314" s="618"/>
      <c r="X7314" s="618"/>
      <c r="Y7314" s="618"/>
      <c r="Z7314" s="618"/>
      <c r="AC7314" s="619"/>
      <c r="AD7314" s="620"/>
      <c r="AJ7314" s="668"/>
      <c r="AO7314" s="612"/>
      <c r="AP7314" s="612"/>
      <c r="AY7314" s="623"/>
      <c r="BD7314" s="611"/>
      <c r="BG7314" s="624"/>
      <c r="BH7314" s="625"/>
      <c r="BI7314" s="672"/>
      <c r="BO7314" s="612"/>
      <c r="BY7314" s="669"/>
      <c r="CA7314" s="669"/>
    </row>
    <row r="7315" spans="3:79" s="610" customFormat="1">
      <c r="C7315" s="611"/>
      <c r="D7315" s="612"/>
      <c r="E7315" s="613"/>
      <c r="F7315" s="614"/>
      <c r="J7315" s="612"/>
      <c r="N7315" s="668"/>
      <c r="P7315" s="618"/>
      <c r="Q7315" s="618"/>
      <c r="R7315" s="618"/>
      <c r="S7315" s="618"/>
      <c r="T7315" s="618"/>
      <c r="U7315" s="618"/>
      <c r="V7315" s="618"/>
      <c r="W7315" s="618"/>
      <c r="X7315" s="618"/>
      <c r="Y7315" s="618"/>
      <c r="Z7315" s="618"/>
      <c r="AC7315" s="619"/>
      <c r="AD7315" s="620"/>
      <c r="AJ7315" s="668"/>
      <c r="AO7315" s="612"/>
      <c r="AP7315" s="612"/>
      <c r="AY7315" s="623"/>
      <c r="BD7315" s="611"/>
      <c r="BG7315" s="624"/>
      <c r="BH7315" s="625"/>
      <c r="BI7315" s="672"/>
      <c r="BO7315" s="612"/>
      <c r="BY7315" s="669"/>
      <c r="CA7315" s="669"/>
    </row>
    <row r="7316" spans="3:79" s="610" customFormat="1">
      <c r="C7316" s="611"/>
      <c r="D7316" s="612"/>
      <c r="E7316" s="613"/>
      <c r="F7316" s="614"/>
      <c r="J7316" s="612"/>
      <c r="N7316" s="668"/>
      <c r="P7316" s="618"/>
      <c r="Q7316" s="618"/>
      <c r="R7316" s="618"/>
      <c r="S7316" s="618"/>
      <c r="T7316" s="618"/>
      <c r="U7316" s="618"/>
      <c r="V7316" s="618"/>
      <c r="W7316" s="618"/>
      <c r="X7316" s="618"/>
      <c r="Y7316" s="618"/>
      <c r="Z7316" s="618"/>
      <c r="AC7316" s="619"/>
      <c r="AD7316" s="620"/>
      <c r="AJ7316" s="668"/>
      <c r="AO7316" s="612"/>
      <c r="AP7316" s="612"/>
      <c r="AY7316" s="623"/>
      <c r="BD7316" s="611"/>
      <c r="BG7316" s="624"/>
      <c r="BH7316" s="625"/>
      <c r="BI7316" s="672"/>
      <c r="BO7316" s="612"/>
      <c r="BY7316" s="669"/>
      <c r="CA7316" s="669"/>
    </row>
    <row r="7317" spans="3:79" s="610" customFormat="1">
      <c r="C7317" s="611"/>
      <c r="D7317" s="612"/>
      <c r="E7317" s="613"/>
      <c r="F7317" s="614"/>
      <c r="J7317" s="612"/>
      <c r="N7317" s="668"/>
      <c r="P7317" s="618"/>
      <c r="Q7317" s="618"/>
      <c r="R7317" s="618"/>
      <c r="S7317" s="618"/>
      <c r="T7317" s="618"/>
      <c r="U7317" s="618"/>
      <c r="V7317" s="618"/>
      <c r="W7317" s="618"/>
      <c r="X7317" s="618"/>
      <c r="Y7317" s="618"/>
      <c r="Z7317" s="618"/>
      <c r="AC7317" s="619"/>
      <c r="AD7317" s="620"/>
      <c r="AJ7317" s="668"/>
      <c r="AO7317" s="612"/>
      <c r="AP7317" s="612"/>
      <c r="AY7317" s="623"/>
      <c r="BD7317" s="611"/>
      <c r="BG7317" s="624"/>
      <c r="BH7317" s="625"/>
      <c r="BI7317" s="672"/>
      <c r="BO7317" s="612"/>
      <c r="BY7317" s="669"/>
      <c r="CA7317" s="669"/>
    </row>
    <row r="7318" spans="3:79" s="610" customFormat="1">
      <c r="C7318" s="611"/>
      <c r="D7318" s="612"/>
      <c r="E7318" s="613"/>
      <c r="F7318" s="614"/>
      <c r="J7318" s="612"/>
      <c r="N7318" s="668"/>
      <c r="P7318" s="618"/>
      <c r="Q7318" s="618"/>
      <c r="R7318" s="618"/>
      <c r="S7318" s="618"/>
      <c r="T7318" s="618"/>
      <c r="U7318" s="618"/>
      <c r="V7318" s="618"/>
      <c r="W7318" s="618"/>
      <c r="X7318" s="618"/>
      <c r="Y7318" s="618"/>
      <c r="Z7318" s="618"/>
      <c r="AC7318" s="619"/>
      <c r="AD7318" s="620"/>
      <c r="AJ7318" s="668"/>
      <c r="AO7318" s="612"/>
      <c r="AP7318" s="612"/>
      <c r="AY7318" s="623"/>
      <c r="BD7318" s="611"/>
      <c r="BG7318" s="624"/>
      <c r="BH7318" s="625"/>
      <c r="BI7318" s="672"/>
      <c r="BO7318" s="612"/>
      <c r="BY7318" s="669"/>
      <c r="CA7318" s="669"/>
    </row>
    <row r="7319" spans="3:79" s="610" customFormat="1">
      <c r="C7319" s="611"/>
      <c r="D7319" s="612"/>
      <c r="E7319" s="613"/>
      <c r="F7319" s="614"/>
      <c r="J7319" s="612"/>
      <c r="N7319" s="668"/>
      <c r="P7319" s="618"/>
      <c r="Q7319" s="618"/>
      <c r="R7319" s="618"/>
      <c r="S7319" s="618"/>
      <c r="T7319" s="618"/>
      <c r="U7319" s="618"/>
      <c r="V7319" s="618"/>
      <c r="W7319" s="618"/>
      <c r="X7319" s="618"/>
      <c r="Y7319" s="618"/>
      <c r="Z7319" s="618"/>
      <c r="AC7319" s="619"/>
      <c r="AD7319" s="620"/>
      <c r="AJ7319" s="668"/>
      <c r="AO7319" s="612"/>
      <c r="AP7319" s="612"/>
      <c r="AY7319" s="623"/>
      <c r="BD7319" s="611"/>
      <c r="BG7319" s="624"/>
      <c r="BH7319" s="625"/>
      <c r="BI7319" s="672"/>
      <c r="BO7319" s="612"/>
      <c r="BY7319" s="669"/>
      <c r="CA7319" s="669"/>
    </row>
    <row r="7320" spans="3:79" s="610" customFormat="1">
      <c r="C7320" s="611"/>
      <c r="D7320" s="612"/>
      <c r="E7320" s="613"/>
      <c r="F7320" s="614"/>
      <c r="J7320" s="612"/>
      <c r="N7320" s="668"/>
      <c r="P7320" s="618"/>
      <c r="Q7320" s="618"/>
      <c r="R7320" s="618"/>
      <c r="S7320" s="618"/>
      <c r="T7320" s="618"/>
      <c r="U7320" s="618"/>
      <c r="V7320" s="618"/>
      <c r="W7320" s="618"/>
      <c r="X7320" s="618"/>
      <c r="Y7320" s="618"/>
      <c r="Z7320" s="618"/>
      <c r="AC7320" s="619"/>
      <c r="AD7320" s="620"/>
      <c r="AJ7320" s="668"/>
      <c r="AO7320" s="612"/>
      <c r="AP7320" s="612"/>
      <c r="AY7320" s="623"/>
      <c r="BD7320" s="611"/>
      <c r="BG7320" s="624"/>
      <c r="BH7320" s="625"/>
      <c r="BI7320" s="672"/>
      <c r="BO7320" s="612"/>
      <c r="BY7320" s="669"/>
      <c r="CA7320" s="669"/>
    </row>
    <row r="7321" spans="3:79" s="610" customFormat="1">
      <c r="C7321" s="611"/>
      <c r="D7321" s="612"/>
      <c r="E7321" s="613"/>
      <c r="F7321" s="614"/>
      <c r="J7321" s="612"/>
      <c r="N7321" s="668"/>
      <c r="P7321" s="618"/>
      <c r="Q7321" s="618"/>
      <c r="R7321" s="618"/>
      <c r="S7321" s="618"/>
      <c r="T7321" s="618"/>
      <c r="U7321" s="618"/>
      <c r="V7321" s="618"/>
      <c r="W7321" s="618"/>
      <c r="X7321" s="618"/>
      <c r="Y7321" s="618"/>
      <c r="Z7321" s="618"/>
      <c r="AC7321" s="619"/>
      <c r="AD7321" s="620"/>
      <c r="AJ7321" s="668"/>
      <c r="AO7321" s="612"/>
      <c r="AP7321" s="612"/>
      <c r="AY7321" s="623"/>
      <c r="BD7321" s="611"/>
      <c r="BG7321" s="624"/>
      <c r="BH7321" s="625"/>
      <c r="BI7321" s="672"/>
      <c r="BO7321" s="612"/>
      <c r="BY7321" s="669"/>
      <c r="CA7321" s="669"/>
    </row>
    <row r="7322" spans="3:79" s="610" customFormat="1">
      <c r="C7322" s="611"/>
      <c r="D7322" s="612"/>
      <c r="E7322" s="613"/>
      <c r="F7322" s="614"/>
      <c r="J7322" s="612"/>
      <c r="N7322" s="668"/>
      <c r="P7322" s="618"/>
      <c r="Q7322" s="618"/>
      <c r="R7322" s="618"/>
      <c r="S7322" s="618"/>
      <c r="T7322" s="618"/>
      <c r="U7322" s="618"/>
      <c r="V7322" s="618"/>
      <c r="W7322" s="618"/>
      <c r="X7322" s="618"/>
      <c r="Y7322" s="618"/>
      <c r="Z7322" s="618"/>
      <c r="AC7322" s="619"/>
      <c r="AD7322" s="620"/>
      <c r="AJ7322" s="668"/>
      <c r="AO7322" s="612"/>
      <c r="AP7322" s="612"/>
      <c r="AY7322" s="623"/>
      <c r="BD7322" s="611"/>
      <c r="BG7322" s="624"/>
      <c r="BH7322" s="625"/>
      <c r="BI7322" s="672"/>
      <c r="BO7322" s="612"/>
      <c r="BY7322" s="669"/>
      <c r="CA7322" s="669"/>
    </row>
    <row r="7323" spans="3:79" s="610" customFormat="1">
      <c r="C7323" s="611"/>
      <c r="D7323" s="612"/>
      <c r="E7323" s="613"/>
      <c r="F7323" s="614"/>
      <c r="J7323" s="612"/>
      <c r="N7323" s="668"/>
      <c r="P7323" s="618"/>
      <c r="Q7323" s="618"/>
      <c r="R7323" s="618"/>
      <c r="S7323" s="618"/>
      <c r="T7323" s="618"/>
      <c r="U7323" s="618"/>
      <c r="V7323" s="618"/>
      <c r="W7323" s="618"/>
      <c r="X7323" s="618"/>
      <c r="Y7323" s="618"/>
      <c r="Z7323" s="618"/>
      <c r="AC7323" s="619"/>
      <c r="AD7323" s="620"/>
      <c r="AJ7323" s="668"/>
      <c r="AO7323" s="612"/>
      <c r="AP7323" s="612"/>
      <c r="AY7323" s="623"/>
      <c r="BD7323" s="611"/>
      <c r="BG7323" s="624"/>
      <c r="BH7323" s="625"/>
      <c r="BI7323" s="672"/>
      <c r="BO7323" s="612"/>
      <c r="BY7323" s="669"/>
      <c r="CA7323" s="669"/>
    </row>
    <row r="7324" spans="3:79" s="610" customFormat="1">
      <c r="C7324" s="611"/>
      <c r="D7324" s="612"/>
      <c r="E7324" s="613"/>
      <c r="F7324" s="614"/>
      <c r="J7324" s="612"/>
      <c r="N7324" s="668"/>
      <c r="P7324" s="618"/>
      <c r="Q7324" s="618"/>
      <c r="R7324" s="618"/>
      <c r="S7324" s="618"/>
      <c r="T7324" s="618"/>
      <c r="U7324" s="618"/>
      <c r="V7324" s="618"/>
      <c r="W7324" s="618"/>
      <c r="X7324" s="618"/>
      <c r="Y7324" s="618"/>
      <c r="Z7324" s="618"/>
      <c r="AC7324" s="619"/>
      <c r="AD7324" s="620"/>
      <c r="AJ7324" s="668"/>
      <c r="AO7324" s="612"/>
      <c r="AP7324" s="612"/>
      <c r="AY7324" s="623"/>
      <c r="BD7324" s="611"/>
      <c r="BG7324" s="624"/>
      <c r="BH7324" s="625"/>
      <c r="BI7324" s="672"/>
      <c r="BO7324" s="612"/>
      <c r="BY7324" s="669"/>
      <c r="CA7324" s="669"/>
    </row>
    <row r="7325" spans="3:79" s="610" customFormat="1">
      <c r="C7325" s="611"/>
      <c r="D7325" s="612"/>
      <c r="E7325" s="613"/>
      <c r="F7325" s="614"/>
      <c r="J7325" s="612"/>
      <c r="N7325" s="668"/>
      <c r="P7325" s="618"/>
      <c r="Q7325" s="618"/>
      <c r="R7325" s="618"/>
      <c r="S7325" s="618"/>
      <c r="T7325" s="618"/>
      <c r="U7325" s="618"/>
      <c r="V7325" s="618"/>
      <c r="W7325" s="618"/>
      <c r="X7325" s="618"/>
      <c r="Y7325" s="618"/>
      <c r="Z7325" s="618"/>
      <c r="AC7325" s="619"/>
      <c r="AD7325" s="620"/>
      <c r="AJ7325" s="668"/>
      <c r="AO7325" s="612"/>
      <c r="AP7325" s="612"/>
      <c r="AY7325" s="623"/>
      <c r="BD7325" s="611"/>
      <c r="BG7325" s="624"/>
      <c r="BH7325" s="625"/>
      <c r="BI7325" s="672"/>
      <c r="BO7325" s="612"/>
      <c r="BY7325" s="669"/>
      <c r="CA7325" s="669"/>
    </row>
    <row r="7326" spans="3:79" s="610" customFormat="1">
      <c r="C7326" s="611"/>
      <c r="D7326" s="612"/>
      <c r="E7326" s="613"/>
      <c r="F7326" s="614"/>
      <c r="J7326" s="612"/>
      <c r="N7326" s="668"/>
      <c r="P7326" s="618"/>
      <c r="Q7326" s="618"/>
      <c r="R7326" s="618"/>
      <c r="S7326" s="618"/>
      <c r="T7326" s="618"/>
      <c r="U7326" s="618"/>
      <c r="V7326" s="618"/>
      <c r="W7326" s="618"/>
      <c r="X7326" s="618"/>
      <c r="Y7326" s="618"/>
      <c r="Z7326" s="618"/>
      <c r="AC7326" s="619"/>
      <c r="AD7326" s="620"/>
      <c r="AJ7326" s="668"/>
      <c r="AO7326" s="612"/>
      <c r="AP7326" s="612"/>
      <c r="AY7326" s="623"/>
      <c r="BD7326" s="611"/>
      <c r="BG7326" s="624"/>
      <c r="BH7326" s="625"/>
      <c r="BI7326" s="672"/>
      <c r="BO7326" s="612"/>
      <c r="BY7326" s="669"/>
      <c r="CA7326" s="669"/>
    </row>
    <row r="7327" spans="3:79" s="610" customFormat="1">
      <c r="C7327" s="611"/>
      <c r="D7327" s="612"/>
      <c r="E7327" s="613"/>
      <c r="F7327" s="614"/>
      <c r="J7327" s="612"/>
      <c r="N7327" s="668"/>
      <c r="P7327" s="618"/>
      <c r="Q7327" s="618"/>
      <c r="R7327" s="618"/>
      <c r="S7327" s="618"/>
      <c r="T7327" s="618"/>
      <c r="U7327" s="618"/>
      <c r="V7327" s="618"/>
      <c r="W7327" s="618"/>
      <c r="X7327" s="618"/>
      <c r="Y7327" s="618"/>
      <c r="Z7327" s="618"/>
      <c r="AC7327" s="619"/>
      <c r="AD7327" s="620"/>
      <c r="AJ7327" s="668"/>
      <c r="AO7327" s="612"/>
      <c r="AP7327" s="612"/>
      <c r="AY7327" s="623"/>
      <c r="BD7327" s="611"/>
      <c r="BG7327" s="624"/>
      <c r="BH7327" s="625"/>
      <c r="BI7327" s="672"/>
      <c r="BO7327" s="612"/>
      <c r="BY7327" s="669"/>
      <c r="CA7327" s="669"/>
    </row>
    <row r="7328" spans="3:79" s="610" customFormat="1">
      <c r="C7328" s="611"/>
      <c r="D7328" s="612"/>
      <c r="E7328" s="613"/>
      <c r="F7328" s="614"/>
      <c r="J7328" s="612"/>
      <c r="N7328" s="668"/>
      <c r="P7328" s="618"/>
      <c r="Q7328" s="618"/>
      <c r="R7328" s="618"/>
      <c r="S7328" s="618"/>
      <c r="T7328" s="618"/>
      <c r="U7328" s="618"/>
      <c r="V7328" s="618"/>
      <c r="W7328" s="618"/>
      <c r="X7328" s="618"/>
      <c r="Y7328" s="618"/>
      <c r="Z7328" s="618"/>
      <c r="AC7328" s="619"/>
      <c r="AD7328" s="620"/>
      <c r="AJ7328" s="668"/>
      <c r="AO7328" s="612"/>
      <c r="AP7328" s="612"/>
      <c r="AY7328" s="623"/>
      <c r="BD7328" s="611"/>
      <c r="BG7328" s="624"/>
      <c r="BH7328" s="625"/>
      <c r="BI7328" s="672"/>
      <c r="BO7328" s="612"/>
      <c r="BY7328" s="669"/>
      <c r="CA7328" s="669"/>
    </row>
    <row r="7329" spans="3:79" s="610" customFormat="1">
      <c r="C7329" s="611"/>
      <c r="D7329" s="612"/>
      <c r="E7329" s="613"/>
      <c r="F7329" s="614"/>
      <c r="J7329" s="612"/>
      <c r="N7329" s="668"/>
      <c r="P7329" s="618"/>
      <c r="Q7329" s="618"/>
      <c r="R7329" s="618"/>
      <c r="S7329" s="618"/>
      <c r="T7329" s="618"/>
      <c r="U7329" s="618"/>
      <c r="V7329" s="618"/>
      <c r="W7329" s="618"/>
      <c r="X7329" s="618"/>
      <c r="Y7329" s="618"/>
      <c r="Z7329" s="618"/>
      <c r="AC7329" s="619"/>
      <c r="AD7329" s="620"/>
      <c r="AJ7329" s="668"/>
      <c r="AO7329" s="612"/>
      <c r="AP7329" s="612"/>
      <c r="AY7329" s="623"/>
      <c r="BD7329" s="611"/>
      <c r="BG7329" s="624"/>
      <c r="BH7329" s="625"/>
      <c r="BI7329" s="672"/>
      <c r="BO7329" s="612"/>
      <c r="BY7329" s="669"/>
      <c r="CA7329" s="669"/>
    </row>
    <row r="7330" spans="3:79" s="610" customFormat="1">
      <c r="C7330" s="611"/>
      <c r="D7330" s="612"/>
      <c r="E7330" s="613"/>
      <c r="F7330" s="614"/>
      <c r="J7330" s="612"/>
      <c r="N7330" s="668"/>
      <c r="P7330" s="618"/>
      <c r="Q7330" s="618"/>
      <c r="R7330" s="618"/>
      <c r="S7330" s="618"/>
      <c r="T7330" s="618"/>
      <c r="U7330" s="618"/>
      <c r="V7330" s="618"/>
      <c r="W7330" s="618"/>
      <c r="X7330" s="618"/>
      <c r="Y7330" s="618"/>
      <c r="Z7330" s="618"/>
      <c r="AC7330" s="619"/>
      <c r="AD7330" s="620"/>
      <c r="AJ7330" s="668"/>
      <c r="AO7330" s="612"/>
      <c r="AP7330" s="612"/>
      <c r="AY7330" s="623"/>
      <c r="BD7330" s="611"/>
      <c r="BG7330" s="624"/>
      <c r="BH7330" s="625"/>
      <c r="BI7330" s="672"/>
      <c r="BO7330" s="612"/>
      <c r="BY7330" s="669"/>
      <c r="CA7330" s="669"/>
    </row>
    <row r="7331" spans="3:79" s="610" customFormat="1">
      <c r="C7331" s="611"/>
      <c r="D7331" s="612"/>
      <c r="E7331" s="613"/>
      <c r="F7331" s="614"/>
      <c r="J7331" s="612"/>
      <c r="N7331" s="668"/>
      <c r="P7331" s="618"/>
      <c r="Q7331" s="618"/>
      <c r="R7331" s="618"/>
      <c r="S7331" s="618"/>
      <c r="T7331" s="618"/>
      <c r="U7331" s="618"/>
      <c r="V7331" s="618"/>
      <c r="W7331" s="618"/>
      <c r="X7331" s="618"/>
      <c r="Y7331" s="618"/>
      <c r="Z7331" s="618"/>
      <c r="AC7331" s="619"/>
      <c r="AD7331" s="620"/>
      <c r="AJ7331" s="668"/>
      <c r="AO7331" s="612"/>
      <c r="AP7331" s="612"/>
      <c r="AY7331" s="623"/>
      <c r="BD7331" s="611"/>
      <c r="BG7331" s="624"/>
      <c r="BH7331" s="625"/>
      <c r="BI7331" s="672"/>
      <c r="BO7331" s="612"/>
      <c r="BY7331" s="669"/>
      <c r="CA7331" s="669"/>
    </row>
    <row r="7332" spans="3:79" s="610" customFormat="1">
      <c r="C7332" s="611"/>
      <c r="D7332" s="612"/>
      <c r="E7332" s="613"/>
      <c r="F7332" s="614"/>
      <c r="J7332" s="612"/>
      <c r="N7332" s="668"/>
      <c r="P7332" s="618"/>
      <c r="Q7332" s="618"/>
      <c r="R7332" s="618"/>
      <c r="S7332" s="618"/>
      <c r="T7332" s="618"/>
      <c r="U7332" s="618"/>
      <c r="V7332" s="618"/>
      <c r="W7332" s="618"/>
      <c r="X7332" s="618"/>
      <c r="Y7332" s="618"/>
      <c r="Z7332" s="618"/>
      <c r="AC7332" s="619"/>
      <c r="AD7332" s="620"/>
      <c r="AJ7332" s="668"/>
      <c r="AO7332" s="612"/>
      <c r="AP7332" s="612"/>
      <c r="AY7332" s="623"/>
      <c r="BD7332" s="611"/>
      <c r="BG7332" s="624"/>
      <c r="BH7332" s="625"/>
      <c r="BI7332" s="672"/>
      <c r="BO7332" s="612"/>
      <c r="BY7332" s="669"/>
      <c r="CA7332" s="669"/>
    </row>
    <row r="7333" spans="3:79" s="610" customFormat="1">
      <c r="C7333" s="611"/>
      <c r="D7333" s="612"/>
      <c r="E7333" s="613"/>
      <c r="F7333" s="614"/>
      <c r="J7333" s="612"/>
      <c r="N7333" s="668"/>
      <c r="P7333" s="618"/>
      <c r="Q7333" s="618"/>
      <c r="R7333" s="618"/>
      <c r="S7333" s="618"/>
      <c r="T7333" s="618"/>
      <c r="U7333" s="618"/>
      <c r="V7333" s="618"/>
      <c r="W7333" s="618"/>
      <c r="X7333" s="618"/>
      <c r="Y7333" s="618"/>
      <c r="Z7333" s="618"/>
      <c r="AC7333" s="619"/>
      <c r="AD7333" s="620"/>
      <c r="AJ7333" s="668"/>
      <c r="AO7333" s="612"/>
      <c r="AP7333" s="612"/>
      <c r="AY7333" s="623"/>
      <c r="BD7333" s="611"/>
      <c r="BG7333" s="624"/>
      <c r="BH7333" s="625"/>
      <c r="BI7333" s="672"/>
      <c r="BO7333" s="612"/>
      <c r="BY7333" s="669"/>
      <c r="CA7333" s="669"/>
    </row>
    <row r="7334" spans="3:79" s="610" customFormat="1">
      <c r="C7334" s="611"/>
      <c r="D7334" s="612"/>
      <c r="E7334" s="613"/>
      <c r="F7334" s="614"/>
      <c r="J7334" s="612"/>
      <c r="N7334" s="668"/>
      <c r="P7334" s="618"/>
      <c r="Q7334" s="618"/>
      <c r="R7334" s="618"/>
      <c r="S7334" s="618"/>
      <c r="T7334" s="618"/>
      <c r="U7334" s="618"/>
      <c r="V7334" s="618"/>
      <c r="W7334" s="618"/>
      <c r="X7334" s="618"/>
      <c r="Y7334" s="618"/>
      <c r="Z7334" s="618"/>
      <c r="AC7334" s="619"/>
      <c r="AD7334" s="620"/>
      <c r="AJ7334" s="668"/>
      <c r="AO7334" s="612"/>
      <c r="AP7334" s="612"/>
      <c r="AY7334" s="623"/>
      <c r="BD7334" s="611"/>
      <c r="BG7334" s="624"/>
      <c r="BH7334" s="625"/>
      <c r="BI7334" s="672"/>
      <c r="BO7334" s="612"/>
      <c r="BY7334" s="669"/>
      <c r="CA7334" s="669"/>
    </row>
    <row r="7335" spans="3:79" s="610" customFormat="1">
      <c r="C7335" s="611"/>
      <c r="D7335" s="612"/>
      <c r="E7335" s="613"/>
      <c r="F7335" s="614"/>
      <c r="J7335" s="612"/>
      <c r="N7335" s="668"/>
      <c r="P7335" s="618"/>
      <c r="Q7335" s="618"/>
      <c r="R7335" s="618"/>
      <c r="S7335" s="618"/>
      <c r="T7335" s="618"/>
      <c r="U7335" s="618"/>
      <c r="V7335" s="618"/>
      <c r="W7335" s="618"/>
      <c r="X7335" s="618"/>
      <c r="Y7335" s="618"/>
      <c r="Z7335" s="618"/>
      <c r="AC7335" s="619"/>
      <c r="AD7335" s="620"/>
      <c r="AJ7335" s="668"/>
      <c r="AO7335" s="612"/>
      <c r="AP7335" s="612"/>
      <c r="AY7335" s="623"/>
      <c r="BD7335" s="611"/>
      <c r="BG7335" s="624"/>
      <c r="BH7335" s="625"/>
      <c r="BI7335" s="672"/>
      <c r="BO7335" s="612"/>
      <c r="BY7335" s="669"/>
      <c r="CA7335" s="669"/>
    </row>
    <row r="7336" spans="3:79" s="610" customFormat="1">
      <c r="C7336" s="611"/>
      <c r="D7336" s="612"/>
      <c r="E7336" s="613"/>
      <c r="F7336" s="614"/>
      <c r="J7336" s="612"/>
      <c r="N7336" s="668"/>
      <c r="P7336" s="618"/>
      <c r="Q7336" s="618"/>
      <c r="R7336" s="618"/>
      <c r="S7336" s="618"/>
      <c r="T7336" s="618"/>
      <c r="U7336" s="618"/>
      <c r="V7336" s="618"/>
      <c r="W7336" s="618"/>
      <c r="X7336" s="618"/>
      <c r="Y7336" s="618"/>
      <c r="Z7336" s="618"/>
      <c r="AC7336" s="619"/>
      <c r="AD7336" s="620"/>
      <c r="AJ7336" s="668"/>
      <c r="AO7336" s="612"/>
      <c r="AP7336" s="612"/>
      <c r="AY7336" s="623"/>
      <c r="BD7336" s="611"/>
      <c r="BG7336" s="624"/>
      <c r="BH7336" s="625"/>
      <c r="BI7336" s="672"/>
      <c r="BO7336" s="612"/>
      <c r="BY7336" s="669"/>
      <c r="CA7336" s="669"/>
    </row>
    <row r="7337" spans="3:79" s="610" customFormat="1">
      <c r="C7337" s="611"/>
      <c r="D7337" s="612"/>
      <c r="E7337" s="613"/>
      <c r="F7337" s="614"/>
      <c r="J7337" s="612"/>
      <c r="N7337" s="668"/>
      <c r="P7337" s="618"/>
      <c r="Q7337" s="618"/>
      <c r="R7337" s="618"/>
      <c r="S7337" s="618"/>
      <c r="T7337" s="618"/>
      <c r="U7337" s="618"/>
      <c r="V7337" s="618"/>
      <c r="W7337" s="618"/>
      <c r="X7337" s="618"/>
      <c r="Y7337" s="618"/>
      <c r="Z7337" s="618"/>
      <c r="AC7337" s="619"/>
      <c r="AD7337" s="620"/>
      <c r="AJ7337" s="668"/>
      <c r="AO7337" s="612"/>
      <c r="AP7337" s="612"/>
      <c r="AY7337" s="623"/>
      <c r="BD7337" s="611"/>
      <c r="BG7337" s="624"/>
      <c r="BH7337" s="625"/>
      <c r="BI7337" s="672"/>
      <c r="BO7337" s="612"/>
      <c r="BY7337" s="669"/>
      <c r="CA7337" s="669"/>
    </row>
    <row r="7338" spans="3:79" s="610" customFormat="1">
      <c r="C7338" s="611"/>
      <c r="D7338" s="612"/>
      <c r="E7338" s="613"/>
      <c r="F7338" s="614"/>
      <c r="J7338" s="612"/>
      <c r="N7338" s="668"/>
      <c r="P7338" s="618"/>
      <c r="Q7338" s="618"/>
      <c r="R7338" s="618"/>
      <c r="S7338" s="618"/>
      <c r="T7338" s="618"/>
      <c r="U7338" s="618"/>
      <c r="V7338" s="618"/>
      <c r="W7338" s="618"/>
      <c r="X7338" s="618"/>
      <c r="Y7338" s="618"/>
      <c r="Z7338" s="618"/>
      <c r="AC7338" s="619"/>
      <c r="AD7338" s="620"/>
      <c r="AJ7338" s="668"/>
      <c r="AO7338" s="612"/>
      <c r="AP7338" s="612"/>
      <c r="AY7338" s="623"/>
      <c r="BD7338" s="611"/>
      <c r="BG7338" s="624"/>
      <c r="BH7338" s="625"/>
      <c r="BI7338" s="672"/>
      <c r="BO7338" s="612"/>
      <c r="BY7338" s="669"/>
      <c r="CA7338" s="669"/>
    </row>
    <row r="7339" spans="3:79" s="610" customFormat="1">
      <c r="C7339" s="611"/>
      <c r="D7339" s="612"/>
      <c r="E7339" s="613"/>
      <c r="F7339" s="614"/>
      <c r="J7339" s="612"/>
      <c r="N7339" s="668"/>
      <c r="P7339" s="618"/>
      <c r="Q7339" s="618"/>
      <c r="R7339" s="618"/>
      <c r="S7339" s="618"/>
      <c r="T7339" s="618"/>
      <c r="U7339" s="618"/>
      <c r="V7339" s="618"/>
      <c r="W7339" s="618"/>
      <c r="X7339" s="618"/>
      <c r="Y7339" s="618"/>
      <c r="Z7339" s="618"/>
      <c r="AC7339" s="619"/>
      <c r="AD7339" s="620"/>
      <c r="AJ7339" s="668"/>
      <c r="AO7339" s="612"/>
      <c r="AP7339" s="612"/>
      <c r="AY7339" s="623"/>
      <c r="BD7339" s="611"/>
      <c r="BG7339" s="624"/>
      <c r="BH7339" s="625"/>
      <c r="BI7339" s="672"/>
      <c r="BO7339" s="612"/>
      <c r="BY7339" s="669"/>
      <c r="CA7339" s="669"/>
    </row>
    <row r="7340" spans="3:79" s="610" customFormat="1">
      <c r="C7340" s="611"/>
      <c r="D7340" s="612"/>
      <c r="E7340" s="613"/>
      <c r="F7340" s="614"/>
      <c r="J7340" s="612"/>
      <c r="N7340" s="668"/>
      <c r="P7340" s="618"/>
      <c r="Q7340" s="618"/>
      <c r="R7340" s="618"/>
      <c r="S7340" s="618"/>
      <c r="T7340" s="618"/>
      <c r="U7340" s="618"/>
      <c r="V7340" s="618"/>
      <c r="W7340" s="618"/>
      <c r="X7340" s="618"/>
      <c r="Y7340" s="618"/>
      <c r="Z7340" s="618"/>
      <c r="AC7340" s="619"/>
      <c r="AD7340" s="620"/>
      <c r="AJ7340" s="668"/>
      <c r="AO7340" s="612"/>
      <c r="AP7340" s="612"/>
      <c r="AY7340" s="623"/>
      <c r="BD7340" s="611"/>
      <c r="BG7340" s="624"/>
      <c r="BH7340" s="625"/>
      <c r="BI7340" s="672"/>
      <c r="BO7340" s="612"/>
      <c r="BY7340" s="669"/>
      <c r="CA7340" s="669"/>
    </row>
    <row r="7341" spans="3:79" s="610" customFormat="1">
      <c r="C7341" s="611"/>
      <c r="D7341" s="612"/>
      <c r="E7341" s="613"/>
      <c r="F7341" s="614"/>
      <c r="J7341" s="612"/>
      <c r="N7341" s="668"/>
      <c r="P7341" s="618"/>
      <c r="Q7341" s="618"/>
      <c r="R7341" s="618"/>
      <c r="S7341" s="618"/>
      <c r="T7341" s="618"/>
      <c r="U7341" s="618"/>
      <c r="V7341" s="618"/>
      <c r="W7341" s="618"/>
      <c r="X7341" s="618"/>
      <c r="Y7341" s="618"/>
      <c r="Z7341" s="618"/>
      <c r="AC7341" s="619"/>
      <c r="AD7341" s="620"/>
      <c r="AJ7341" s="668"/>
      <c r="AO7341" s="612"/>
      <c r="AP7341" s="612"/>
      <c r="AY7341" s="623"/>
      <c r="BD7341" s="611"/>
      <c r="BG7341" s="624"/>
      <c r="BH7341" s="625"/>
      <c r="BI7341" s="672"/>
      <c r="BO7341" s="612"/>
      <c r="BY7341" s="669"/>
      <c r="CA7341" s="669"/>
    </row>
    <row r="7342" spans="3:79" s="610" customFormat="1">
      <c r="C7342" s="611"/>
      <c r="D7342" s="612"/>
      <c r="E7342" s="613"/>
      <c r="F7342" s="614"/>
      <c r="J7342" s="612"/>
      <c r="N7342" s="668"/>
      <c r="P7342" s="618"/>
      <c r="Q7342" s="618"/>
      <c r="R7342" s="618"/>
      <c r="S7342" s="618"/>
      <c r="T7342" s="618"/>
      <c r="U7342" s="618"/>
      <c r="V7342" s="618"/>
      <c r="W7342" s="618"/>
      <c r="X7342" s="618"/>
      <c r="Y7342" s="618"/>
      <c r="Z7342" s="618"/>
      <c r="AC7342" s="619"/>
      <c r="AD7342" s="620"/>
      <c r="AJ7342" s="668"/>
      <c r="AO7342" s="612"/>
      <c r="AP7342" s="612"/>
      <c r="AY7342" s="623"/>
      <c r="BD7342" s="611"/>
      <c r="BG7342" s="624"/>
      <c r="BH7342" s="625"/>
      <c r="BI7342" s="672"/>
      <c r="BO7342" s="612"/>
      <c r="BY7342" s="669"/>
      <c r="CA7342" s="669"/>
    </row>
    <row r="7343" spans="3:79" s="610" customFormat="1">
      <c r="C7343" s="611"/>
      <c r="D7343" s="612"/>
      <c r="E7343" s="613"/>
      <c r="F7343" s="614"/>
      <c r="J7343" s="612"/>
      <c r="N7343" s="668"/>
      <c r="P7343" s="618"/>
      <c r="Q7343" s="618"/>
      <c r="R7343" s="618"/>
      <c r="S7343" s="618"/>
      <c r="T7343" s="618"/>
      <c r="U7343" s="618"/>
      <c r="V7343" s="618"/>
      <c r="W7343" s="618"/>
      <c r="X7343" s="618"/>
      <c r="Y7343" s="618"/>
      <c r="Z7343" s="618"/>
      <c r="AC7343" s="619"/>
      <c r="AD7343" s="620"/>
      <c r="AJ7343" s="668"/>
      <c r="AO7343" s="612"/>
      <c r="AP7343" s="612"/>
      <c r="AY7343" s="623"/>
      <c r="BD7343" s="611"/>
      <c r="BG7343" s="624"/>
      <c r="BH7343" s="625"/>
      <c r="BI7343" s="672"/>
      <c r="BO7343" s="612"/>
      <c r="BY7343" s="669"/>
      <c r="CA7343" s="669"/>
    </row>
    <row r="7344" spans="3:79" s="610" customFormat="1">
      <c r="C7344" s="611"/>
      <c r="D7344" s="612"/>
      <c r="E7344" s="613"/>
      <c r="F7344" s="614"/>
      <c r="J7344" s="612"/>
      <c r="N7344" s="668"/>
      <c r="P7344" s="618"/>
      <c r="Q7344" s="618"/>
      <c r="R7344" s="618"/>
      <c r="S7344" s="618"/>
      <c r="T7344" s="618"/>
      <c r="U7344" s="618"/>
      <c r="V7344" s="618"/>
      <c r="W7344" s="618"/>
      <c r="X7344" s="618"/>
      <c r="Y7344" s="618"/>
      <c r="Z7344" s="618"/>
      <c r="AC7344" s="619"/>
      <c r="AD7344" s="620"/>
      <c r="AJ7344" s="668"/>
      <c r="AO7344" s="612"/>
      <c r="AP7344" s="612"/>
      <c r="AY7344" s="623"/>
      <c r="BD7344" s="611"/>
      <c r="BG7344" s="624"/>
      <c r="BH7344" s="625"/>
      <c r="BI7344" s="672"/>
      <c r="BO7344" s="612"/>
      <c r="BY7344" s="669"/>
      <c r="CA7344" s="669"/>
    </row>
    <row r="7345" spans="3:79" s="610" customFormat="1">
      <c r="C7345" s="611"/>
      <c r="D7345" s="612"/>
      <c r="E7345" s="613"/>
      <c r="F7345" s="614"/>
      <c r="J7345" s="612"/>
      <c r="N7345" s="668"/>
      <c r="P7345" s="618"/>
      <c r="Q7345" s="618"/>
      <c r="R7345" s="618"/>
      <c r="S7345" s="618"/>
      <c r="T7345" s="618"/>
      <c r="U7345" s="618"/>
      <c r="V7345" s="618"/>
      <c r="W7345" s="618"/>
      <c r="X7345" s="618"/>
      <c r="Y7345" s="618"/>
      <c r="Z7345" s="618"/>
      <c r="AC7345" s="619"/>
      <c r="AD7345" s="620"/>
      <c r="AJ7345" s="668"/>
      <c r="AO7345" s="612"/>
      <c r="AP7345" s="612"/>
      <c r="AY7345" s="623"/>
      <c r="BD7345" s="611"/>
      <c r="BG7345" s="624"/>
      <c r="BH7345" s="625"/>
      <c r="BI7345" s="672"/>
      <c r="BO7345" s="612"/>
      <c r="BY7345" s="669"/>
      <c r="CA7345" s="669"/>
    </row>
    <row r="7346" spans="3:79" s="610" customFormat="1">
      <c r="C7346" s="611"/>
      <c r="D7346" s="612"/>
      <c r="E7346" s="613"/>
      <c r="F7346" s="614"/>
      <c r="J7346" s="612"/>
      <c r="N7346" s="668"/>
      <c r="P7346" s="618"/>
      <c r="Q7346" s="618"/>
      <c r="R7346" s="618"/>
      <c r="S7346" s="618"/>
      <c r="T7346" s="618"/>
      <c r="U7346" s="618"/>
      <c r="V7346" s="618"/>
      <c r="W7346" s="618"/>
      <c r="X7346" s="618"/>
      <c r="Y7346" s="618"/>
      <c r="Z7346" s="618"/>
      <c r="AC7346" s="619"/>
      <c r="AD7346" s="620"/>
      <c r="AJ7346" s="668"/>
      <c r="AO7346" s="612"/>
      <c r="AP7346" s="612"/>
      <c r="AY7346" s="623"/>
      <c r="BD7346" s="611"/>
      <c r="BG7346" s="624"/>
      <c r="BH7346" s="625"/>
      <c r="BI7346" s="672"/>
      <c r="BO7346" s="612"/>
      <c r="BY7346" s="669"/>
      <c r="CA7346" s="669"/>
    </row>
    <row r="7347" spans="3:79" s="610" customFormat="1">
      <c r="C7347" s="611"/>
      <c r="D7347" s="612"/>
      <c r="E7347" s="613"/>
      <c r="F7347" s="614"/>
      <c r="J7347" s="612"/>
      <c r="N7347" s="668"/>
      <c r="P7347" s="618"/>
      <c r="Q7347" s="618"/>
      <c r="R7347" s="618"/>
      <c r="S7347" s="618"/>
      <c r="T7347" s="618"/>
      <c r="U7347" s="618"/>
      <c r="V7347" s="618"/>
      <c r="W7347" s="618"/>
      <c r="X7347" s="618"/>
      <c r="Y7347" s="618"/>
      <c r="Z7347" s="618"/>
      <c r="AC7347" s="619"/>
      <c r="AD7347" s="620"/>
      <c r="AJ7347" s="668"/>
      <c r="AO7347" s="612"/>
      <c r="AP7347" s="612"/>
      <c r="AY7347" s="623"/>
      <c r="BD7347" s="611"/>
      <c r="BG7347" s="624"/>
      <c r="BH7347" s="625"/>
      <c r="BI7347" s="672"/>
      <c r="BO7347" s="612"/>
      <c r="BY7347" s="669"/>
      <c r="CA7347" s="669"/>
    </row>
    <row r="7348" spans="3:79" s="610" customFormat="1">
      <c r="C7348" s="611"/>
      <c r="D7348" s="612"/>
      <c r="E7348" s="613"/>
      <c r="F7348" s="614"/>
      <c r="J7348" s="612"/>
      <c r="N7348" s="668"/>
      <c r="P7348" s="618"/>
      <c r="Q7348" s="618"/>
      <c r="R7348" s="618"/>
      <c r="S7348" s="618"/>
      <c r="T7348" s="618"/>
      <c r="U7348" s="618"/>
      <c r="V7348" s="618"/>
      <c r="W7348" s="618"/>
      <c r="X7348" s="618"/>
      <c r="Y7348" s="618"/>
      <c r="Z7348" s="618"/>
      <c r="AC7348" s="619"/>
      <c r="AD7348" s="620"/>
      <c r="AJ7348" s="668"/>
      <c r="AO7348" s="612"/>
      <c r="AP7348" s="612"/>
      <c r="AY7348" s="623"/>
      <c r="BD7348" s="611"/>
      <c r="BG7348" s="624"/>
      <c r="BH7348" s="625"/>
      <c r="BI7348" s="672"/>
      <c r="BO7348" s="612"/>
      <c r="BY7348" s="669"/>
      <c r="CA7348" s="669"/>
    </row>
    <row r="7349" spans="3:79" s="610" customFormat="1">
      <c r="C7349" s="611"/>
      <c r="D7349" s="612"/>
      <c r="E7349" s="613"/>
      <c r="F7349" s="614"/>
      <c r="J7349" s="612"/>
      <c r="N7349" s="668"/>
      <c r="P7349" s="618"/>
      <c r="Q7349" s="618"/>
      <c r="R7349" s="618"/>
      <c r="S7349" s="618"/>
      <c r="T7349" s="618"/>
      <c r="U7349" s="618"/>
      <c r="V7349" s="618"/>
      <c r="W7349" s="618"/>
      <c r="X7349" s="618"/>
      <c r="Y7349" s="618"/>
      <c r="Z7349" s="618"/>
      <c r="AC7349" s="619"/>
      <c r="AD7349" s="620"/>
      <c r="AJ7349" s="668"/>
      <c r="AO7349" s="612"/>
      <c r="AP7349" s="612"/>
      <c r="AY7349" s="623"/>
      <c r="BD7349" s="611"/>
      <c r="BG7349" s="624"/>
      <c r="BH7349" s="625"/>
      <c r="BI7349" s="672"/>
      <c r="BO7349" s="612"/>
      <c r="BY7349" s="669"/>
      <c r="CA7349" s="669"/>
    </row>
    <row r="7350" spans="3:79" s="610" customFormat="1">
      <c r="C7350" s="611"/>
      <c r="D7350" s="612"/>
      <c r="E7350" s="613"/>
      <c r="F7350" s="614"/>
      <c r="J7350" s="612"/>
      <c r="N7350" s="668"/>
      <c r="P7350" s="618"/>
      <c r="Q7350" s="618"/>
      <c r="R7350" s="618"/>
      <c r="S7350" s="618"/>
      <c r="T7350" s="618"/>
      <c r="U7350" s="618"/>
      <c r="V7350" s="618"/>
      <c r="W7350" s="618"/>
      <c r="X7350" s="618"/>
      <c r="Y7350" s="618"/>
      <c r="Z7350" s="618"/>
      <c r="AC7350" s="619"/>
      <c r="AD7350" s="620"/>
      <c r="AJ7350" s="668"/>
      <c r="AO7350" s="612"/>
      <c r="AP7350" s="612"/>
      <c r="AY7350" s="623"/>
      <c r="BD7350" s="611"/>
      <c r="BG7350" s="624"/>
      <c r="BH7350" s="625"/>
      <c r="BI7350" s="672"/>
      <c r="BO7350" s="612"/>
      <c r="BY7350" s="669"/>
      <c r="CA7350" s="669"/>
    </row>
    <row r="7351" spans="3:79" s="610" customFormat="1">
      <c r="C7351" s="611"/>
      <c r="D7351" s="612"/>
      <c r="E7351" s="613"/>
      <c r="F7351" s="614"/>
      <c r="J7351" s="612"/>
      <c r="N7351" s="668"/>
      <c r="P7351" s="618"/>
      <c r="Q7351" s="618"/>
      <c r="R7351" s="618"/>
      <c r="S7351" s="618"/>
      <c r="T7351" s="618"/>
      <c r="U7351" s="618"/>
      <c r="V7351" s="618"/>
      <c r="W7351" s="618"/>
      <c r="X7351" s="618"/>
      <c r="Y7351" s="618"/>
      <c r="Z7351" s="618"/>
      <c r="AC7351" s="619"/>
      <c r="AD7351" s="620"/>
      <c r="AJ7351" s="668"/>
      <c r="AO7351" s="612"/>
      <c r="AP7351" s="612"/>
      <c r="AY7351" s="623"/>
      <c r="BD7351" s="611"/>
      <c r="BG7351" s="624"/>
      <c r="BH7351" s="625"/>
      <c r="BI7351" s="672"/>
      <c r="BO7351" s="612"/>
      <c r="BY7351" s="669"/>
      <c r="CA7351" s="669"/>
    </row>
    <row r="7352" spans="3:79" s="610" customFormat="1">
      <c r="C7352" s="611"/>
      <c r="D7352" s="612"/>
      <c r="E7352" s="613"/>
      <c r="F7352" s="614"/>
      <c r="J7352" s="612"/>
      <c r="N7352" s="668"/>
      <c r="P7352" s="618"/>
      <c r="Q7352" s="618"/>
      <c r="R7352" s="618"/>
      <c r="S7352" s="618"/>
      <c r="T7352" s="618"/>
      <c r="U7352" s="618"/>
      <c r="V7352" s="618"/>
      <c r="W7352" s="618"/>
      <c r="X7352" s="618"/>
      <c r="Y7352" s="618"/>
      <c r="Z7352" s="618"/>
      <c r="AC7352" s="619"/>
      <c r="AD7352" s="620"/>
      <c r="AJ7352" s="668"/>
      <c r="AO7352" s="612"/>
      <c r="AP7352" s="612"/>
      <c r="AY7352" s="623"/>
      <c r="BD7352" s="611"/>
      <c r="BG7352" s="624"/>
      <c r="BH7352" s="625"/>
      <c r="BI7352" s="672"/>
      <c r="BO7352" s="612"/>
      <c r="BY7352" s="669"/>
      <c r="CA7352" s="669"/>
    </row>
    <row r="7353" spans="3:79" s="610" customFormat="1">
      <c r="C7353" s="611"/>
      <c r="D7353" s="612"/>
      <c r="E7353" s="613"/>
      <c r="F7353" s="614"/>
      <c r="J7353" s="612"/>
      <c r="N7353" s="668"/>
      <c r="P7353" s="618"/>
      <c r="Q7353" s="618"/>
      <c r="R7353" s="618"/>
      <c r="S7353" s="618"/>
      <c r="T7353" s="618"/>
      <c r="U7353" s="618"/>
      <c r="V7353" s="618"/>
      <c r="W7353" s="618"/>
      <c r="X7353" s="618"/>
      <c r="Y7353" s="618"/>
      <c r="Z7353" s="618"/>
      <c r="AC7353" s="619"/>
      <c r="AD7353" s="620"/>
      <c r="AJ7353" s="668"/>
      <c r="AO7353" s="612"/>
      <c r="AP7353" s="612"/>
      <c r="AY7353" s="623"/>
      <c r="BD7353" s="611"/>
      <c r="BG7353" s="624"/>
      <c r="BH7353" s="625"/>
      <c r="BI7353" s="672"/>
      <c r="BO7353" s="612"/>
      <c r="BY7353" s="669"/>
      <c r="CA7353" s="669"/>
    </row>
    <row r="7354" spans="3:79" s="610" customFormat="1">
      <c r="C7354" s="611"/>
      <c r="D7354" s="612"/>
      <c r="E7354" s="613"/>
      <c r="F7354" s="614"/>
      <c r="J7354" s="612"/>
      <c r="N7354" s="668"/>
      <c r="P7354" s="618"/>
      <c r="Q7354" s="618"/>
      <c r="R7354" s="618"/>
      <c r="S7354" s="618"/>
      <c r="T7354" s="618"/>
      <c r="U7354" s="618"/>
      <c r="V7354" s="618"/>
      <c r="W7354" s="618"/>
      <c r="X7354" s="618"/>
      <c r="Y7354" s="618"/>
      <c r="Z7354" s="618"/>
      <c r="AC7354" s="619"/>
      <c r="AD7354" s="620"/>
      <c r="AJ7354" s="668"/>
      <c r="AO7354" s="612"/>
      <c r="AP7354" s="612"/>
      <c r="AY7354" s="623"/>
      <c r="BD7354" s="611"/>
      <c r="BG7354" s="624"/>
      <c r="BH7354" s="625"/>
      <c r="BI7354" s="672"/>
      <c r="BO7354" s="612"/>
      <c r="BY7354" s="669"/>
      <c r="CA7354" s="669"/>
    </row>
    <row r="7355" spans="3:79" s="610" customFormat="1">
      <c r="C7355" s="611"/>
      <c r="D7355" s="612"/>
      <c r="E7355" s="613"/>
      <c r="F7355" s="614"/>
      <c r="J7355" s="612"/>
      <c r="N7355" s="668"/>
      <c r="P7355" s="618"/>
      <c r="Q7355" s="618"/>
      <c r="R7355" s="618"/>
      <c r="S7355" s="618"/>
      <c r="T7355" s="618"/>
      <c r="U7355" s="618"/>
      <c r="V7355" s="618"/>
      <c r="W7355" s="618"/>
      <c r="X7355" s="618"/>
      <c r="Y7355" s="618"/>
      <c r="Z7355" s="618"/>
      <c r="AC7355" s="619"/>
      <c r="AD7355" s="620"/>
      <c r="AJ7355" s="668"/>
      <c r="AO7355" s="612"/>
      <c r="AP7355" s="612"/>
      <c r="AY7355" s="623"/>
      <c r="BD7355" s="611"/>
      <c r="BG7355" s="624"/>
      <c r="BH7355" s="625"/>
      <c r="BI7355" s="672"/>
      <c r="BO7355" s="612"/>
      <c r="BY7355" s="669"/>
      <c r="CA7355" s="669"/>
    </row>
    <row r="7356" spans="3:79" s="610" customFormat="1">
      <c r="C7356" s="611"/>
      <c r="D7356" s="612"/>
      <c r="E7356" s="613"/>
      <c r="F7356" s="614"/>
      <c r="J7356" s="612"/>
      <c r="N7356" s="668"/>
      <c r="P7356" s="618"/>
      <c r="Q7356" s="618"/>
      <c r="R7356" s="618"/>
      <c r="S7356" s="618"/>
      <c r="T7356" s="618"/>
      <c r="U7356" s="618"/>
      <c r="V7356" s="618"/>
      <c r="W7356" s="618"/>
      <c r="X7356" s="618"/>
      <c r="Y7356" s="618"/>
      <c r="Z7356" s="618"/>
      <c r="AC7356" s="619"/>
      <c r="AD7356" s="620"/>
      <c r="AJ7356" s="668"/>
      <c r="AO7356" s="612"/>
      <c r="AP7356" s="612"/>
      <c r="AY7356" s="623"/>
      <c r="BD7356" s="611"/>
      <c r="BG7356" s="624"/>
      <c r="BH7356" s="625"/>
      <c r="BI7356" s="672"/>
      <c r="BO7356" s="612"/>
      <c r="BY7356" s="669"/>
      <c r="CA7356" s="669"/>
    </row>
    <row r="7357" spans="3:79" s="610" customFormat="1">
      <c r="C7357" s="611"/>
      <c r="D7357" s="612"/>
      <c r="E7357" s="613"/>
      <c r="F7357" s="614"/>
      <c r="J7357" s="612"/>
      <c r="N7357" s="668"/>
      <c r="P7357" s="618"/>
      <c r="Q7357" s="618"/>
      <c r="R7357" s="618"/>
      <c r="S7357" s="618"/>
      <c r="T7357" s="618"/>
      <c r="U7357" s="618"/>
      <c r="V7357" s="618"/>
      <c r="W7357" s="618"/>
      <c r="X7357" s="618"/>
      <c r="Y7357" s="618"/>
      <c r="Z7357" s="618"/>
      <c r="AC7357" s="619"/>
      <c r="AD7357" s="620"/>
      <c r="AJ7357" s="668"/>
      <c r="AO7357" s="612"/>
      <c r="AP7357" s="612"/>
      <c r="AY7357" s="623"/>
      <c r="BD7357" s="611"/>
      <c r="BG7357" s="624"/>
      <c r="BH7357" s="625"/>
      <c r="BI7357" s="672"/>
      <c r="BO7357" s="612"/>
      <c r="BY7357" s="669"/>
      <c r="CA7357" s="669"/>
    </row>
    <row r="7358" spans="3:79" s="610" customFormat="1">
      <c r="C7358" s="611"/>
      <c r="D7358" s="612"/>
      <c r="E7358" s="613"/>
      <c r="F7358" s="614"/>
      <c r="J7358" s="612"/>
      <c r="N7358" s="668"/>
      <c r="P7358" s="618"/>
      <c r="Q7358" s="618"/>
      <c r="R7358" s="618"/>
      <c r="S7358" s="618"/>
      <c r="T7358" s="618"/>
      <c r="U7358" s="618"/>
      <c r="V7358" s="618"/>
      <c r="W7358" s="618"/>
      <c r="X7358" s="618"/>
      <c r="Y7358" s="618"/>
      <c r="Z7358" s="618"/>
      <c r="AC7358" s="619"/>
      <c r="AD7358" s="620"/>
      <c r="AJ7358" s="668"/>
      <c r="AO7358" s="612"/>
      <c r="AP7358" s="612"/>
      <c r="AY7358" s="623"/>
      <c r="BD7358" s="611"/>
      <c r="BG7358" s="624"/>
      <c r="BH7358" s="625"/>
      <c r="BI7358" s="672"/>
      <c r="BO7358" s="612"/>
      <c r="BY7358" s="669"/>
      <c r="CA7358" s="669"/>
    </row>
    <row r="7359" spans="3:79" s="610" customFormat="1">
      <c r="C7359" s="611"/>
      <c r="D7359" s="612"/>
      <c r="E7359" s="613"/>
      <c r="F7359" s="614"/>
      <c r="J7359" s="612"/>
      <c r="N7359" s="668"/>
      <c r="P7359" s="618"/>
      <c r="Q7359" s="618"/>
      <c r="R7359" s="618"/>
      <c r="S7359" s="618"/>
      <c r="T7359" s="618"/>
      <c r="U7359" s="618"/>
      <c r="V7359" s="618"/>
      <c r="W7359" s="618"/>
      <c r="X7359" s="618"/>
      <c r="Y7359" s="618"/>
      <c r="Z7359" s="618"/>
      <c r="AC7359" s="619"/>
      <c r="AD7359" s="620"/>
      <c r="AJ7359" s="668"/>
      <c r="AO7359" s="612"/>
      <c r="AP7359" s="612"/>
      <c r="AY7359" s="623"/>
      <c r="BD7359" s="611"/>
      <c r="BG7359" s="624"/>
      <c r="BH7359" s="625"/>
      <c r="BI7359" s="672"/>
      <c r="BO7359" s="612"/>
      <c r="BY7359" s="669"/>
      <c r="CA7359" s="669"/>
    </row>
    <row r="7360" spans="3:79" s="610" customFormat="1">
      <c r="C7360" s="611"/>
      <c r="D7360" s="612"/>
      <c r="E7360" s="613"/>
      <c r="F7360" s="614"/>
      <c r="J7360" s="612"/>
      <c r="N7360" s="668"/>
      <c r="P7360" s="618"/>
      <c r="Q7360" s="618"/>
      <c r="R7360" s="618"/>
      <c r="S7360" s="618"/>
      <c r="T7360" s="618"/>
      <c r="U7360" s="618"/>
      <c r="V7360" s="618"/>
      <c r="W7360" s="618"/>
      <c r="X7360" s="618"/>
      <c r="Y7360" s="618"/>
      <c r="Z7360" s="618"/>
      <c r="AC7360" s="619"/>
      <c r="AD7360" s="620"/>
      <c r="AJ7360" s="668"/>
      <c r="AO7360" s="612"/>
      <c r="AP7360" s="612"/>
      <c r="AY7360" s="623"/>
      <c r="BD7360" s="611"/>
      <c r="BG7360" s="624"/>
      <c r="BH7360" s="625"/>
      <c r="BI7360" s="672"/>
      <c r="BO7360" s="612"/>
      <c r="BY7360" s="669"/>
      <c r="CA7360" s="669"/>
    </row>
    <row r="7361" spans="3:79" s="610" customFormat="1">
      <c r="C7361" s="611"/>
      <c r="D7361" s="612"/>
      <c r="E7361" s="613"/>
      <c r="F7361" s="614"/>
      <c r="J7361" s="612"/>
      <c r="N7361" s="668"/>
      <c r="P7361" s="618"/>
      <c r="Q7361" s="618"/>
      <c r="R7361" s="618"/>
      <c r="S7361" s="618"/>
      <c r="T7361" s="618"/>
      <c r="U7361" s="618"/>
      <c r="V7361" s="618"/>
      <c r="W7361" s="618"/>
      <c r="X7361" s="618"/>
      <c r="Y7361" s="618"/>
      <c r="Z7361" s="618"/>
      <c r="AC7361" s="619"/>
      <c r="AD7361" s="620"/>
      <c r="AJ7361" s="668"/>
      <c r="AO7361" s="612"/>
      <c r="AP7361" s="612"/>
      <c r="AY7361" s="623"/>
      <c r="BD7361" s="611"/>
      <c r="BG7361" s="624"/>
      <c r="BH7361" s="625"/>
      <c r="BI7361" s="672"/>
      <c r="BO7361" s="612"/>
      <c r="BY7361" s="669"/>
      <c r="CA7361" s="669"/>
    </row>
    <row r="7362" spans="3:79" s="610" customFormat="1">
      <c r="C7362" s="611"/>
      <c r="D7362" s="612"/>
      <c r="E7362" s="613"/>
      <c r="F7362" s="614"/>
      <c r="J7362" s="612"/>
      <c r="N7362" s="668"/>
      <c r="P7362" s="618"/>
      <c r="Q7362" s="618"/>
      <c r="R7362" s="618"/>
      <c r="S7362" s="618"/>
      <c r="T7362" s="618"/>
      <c r="U7362" s="618"/>
      <c r="V7362" s="618"/>
      <c r="W7362" s="618"/>
      <c r="X7362" s="618"/>
      <c r="Y7362" s="618"/>
      <c r="Z7362" s="618"/>
      <c r="AC7362" s="619"/>
      <c r="AD7362" s="620"/>
      <c r="AJ7362" s="668"/>
      <c r="AO7362" s="612"/>
      <c r="AP7362" s="612"/>
      <c r="AY7362" s="623"/>
      <c r="BD7362" s="611"/>
      <c r="BG7362" s="624"/>
      <c r="BH7362" s="625"/>
      <c r="BI7362" s="672"/>
      <c r="BO7362" s="612"/>
      <c r="BY7362" s="669"/>
      <c r="CA7362" s="669"/>
    </row>
    <row r="7363" spans="3:79" s="610" customFormat="1">
      <c r="C7363" s="611"/>
      <c r="D7363" s="612"/>
      <c r="E7363" s="613"/>
      <c r="F7363" s="614"/>
      <c r="J7363" s="612"/>
      <c r="N7363" s="668"/>
      <c r="P7363" s="618"/>
      <c r="Q7363" s="618"/>
      <c r="R7363" s="618"/>
      <c r="S7363" s="618"/>
      <c r="T7363" s="618"/>
      <c r="U7363" s="618"/>
      <c r="V7363" s="618"/>
      <c r="W7363" s="618"/>
      <c r="X7363" s="618"/>
      <c r="Y7363" s="618"/>
      <c r="Z7363" s="618"/>
      <c r="AC7363" s="619"/>
      <c r="AD7363" s="620"/>
      <c r="AJ7363" s="668"/>
      <c r="AO7363" s="612"/>
      <c r="AP7363" s="612"/>
      <c r="AY7363" s="623"/>
      <c r="BD7363" s="611"/>
      <c r="BG7363" s="624"/>
      <c r="BH7363" s="625"/>
      <c r="BI7363" s="672"/>
      <c r="BO7363" s="612"/>
      <c r="BY7363" s="669"/>
      <c r="CA7363" s="669"/>
    </row>
    <row r="7364" spans="3:79" s="610" customFormat="1">
      <c r="C7364" s="611"/>
      <c r="D7364" s="612"/>
      <c r="E7364" s="613"/>
      <c r="F7364" s="614"/>
      <c r="J7364" s="612"/>
      <c r="N7364" s="668"/>
      <c r="P7364" s="618"/>
      <c r="Q7364" s="618"/>
      <c r="R7364" s="618"/>
      <c r="S7364" s="618"/>
      <c r="T7364" s="618"/>
      <c r="U7364" s="618"/>
      <c r="V7364" s="618"/>
      <c r="W7364" s="618"/>
      <c r="X7364" s="618"/>
      <c r="Y7364" s="618"/>
      <c r="Z7364" s="618"/>
      <c r="AC7364" s="619"/>
      <c r="AD7364" s="620"/>
      <c r="AJ7364" s="668"/>
      <c r="AO7364" s="612"/>
      <c r="AP7364" s="612"/>
      <c r="AY7364" s="623"/>
      <c r="BD7364" s="611"/>
      <c r="BG7364" s="624"/>
      <c r="BH7364" s="625"/>
      <c r="BI7364" s="672"/>
      <c r="BO7364" s="612"/>
      <c r="BY7364" s="669"/>
      <c r="CA7364" s="669"/>
    </row>
    <row r="7365" spans="3:79" s="610" customFormat="1">
      <c r="C7365" s="611"/>
      <c r="D7365" s="612"/>
      <c r="E7365" s="613"/>
      <c r="F7365" s="614"/>
      <c r="J7365" s="612"/>
      <c r="N7365" s="668"/>
      <c r="P7365" s="618"/>
      <c r="Q7365" s="618"/>
      <c r="R7365" s="618"/>
      <c r="S7365" s="618"/>
      <c r="T7365" s="618"/>
      <c r="U7365" s="618"/>
      <c r="V7365" s="618"/>
      <c r="W7365" s="618"/>
      <c r="X7365" s="618"/>
      <c r="Y7365" s="618"/>
      <c r="Z7365" s="618"/>
      <c r="AC7365" s="619"/>
      <c r="AD7365" s="620"/>
      <c r="AJ7365" s="668"/>
      <c r="AO7365" s="612"/>
      <c r="AP7365" s="612"/>
      <c r="AY7365" s="623"/>
      <c r="BD7365" s="611"/>
      <c r="BG7365" s="624"/>
      <c r="BH7365" s="625"/>
      <c r="BI7365" s="672"/>
      <c r="BO7365" s="612"/>
      <c r="BY7365" s="669"/>
      <c r="CA7365" s="669"/>
    </row>
    <row r="7366" spans="3:79" s="610" customFormat="1">
      <c r="C7366" s="611"/>
      <c r="D7366" s="612"/>
      <c r="E7366" s="613"/>
      <c r="F7366" s="614"/>
      <c r="J7366" s="612"/>
      <c r="N7366" s="668"/>
      <c r="P7366" s="618"/>
      <c r="Q7366" s="618"/>
      <c r="R7366" s="618"/>
      <c r="S7366" s="618"/>
      <c r="T7366" s="618"/>
      <c r="U7366" s="618"/>
      <c r="V7366" s="618"/>
      <c r="W7366" s="618"/>
      <c r="X7366" s="618"/>
      <c r="Y7366" s="618"/>
      <c r="Z7366" s="618"/>
      <c r="AC7366" s="619"/>
      <c r="AD7366" s="620"/>
      <c r="AJ7366" s="668"/>
      <c r="AO7366" s="612"/>
      <c r="AP7366" s="612"/>
      <c r="AY7366" s="623"/>
      <c r="BD7366" s="611"/>
      <c r="BG7366" s="624"/>
      <c r="BH7366" s="625"/>
      <c r="BI7366" s="672"/>
      <c r="BO7366" s="612"/>
      <c r="BY7366" s="669"/>
      <c r="CA7366" s="669"/>
    </row>
    <row r="7367" spans="3:79" s="610" customFormat="1">
      <c r="C7367" s="611"/>
      <c r="D7367" s="612"/>
      <c r="E7367" s="613"/>
      <c r="F7367" s="614"/>
      <c r="J7367" s="612"/>
      <c r="N7367" s="668"/>
      <c r="P7367" s="618"/>
      <c r="Q7367" s="618"/>
      <c r="R7367" s="618"/>
      <c r="S7367" s="618"/>
      <c r="T7367" s="618"/>
      <c r="U7367" s="618"/>
      <c r="V7367" s="618"/>
      <c r="W7367" s="618"/>
      <c r="X7367" s="618"/>
      <c r="Y7367" s="618"/>
      <c r="Z7367" s="618"/>
      <c r="AC7367" s="619"/>
      <c r="AD7367" s="620"/>
      <c r="AJ7367" s="668"/>
      <c r="AO7367" s="612"/>
      <c r="AP7367" s="612"/>
      <c r="AY7367" s="623"/>
      <c r="BD7367" s="611"/>
      <c r="BG7367" s="624"/>
      <c r="BH7367" s="625"/>
      <c r="BI7367" s="672"/>
      <c r="BO7367" s="612"/>
      <c r="BY7367" s="669"/>
      <c r="CA7367" s="669"/>
    </row>
    <row r="7368" spans="3:79" s="610" customFormat="1">
      <c r="C7368" s="611"/>
      <c r="D7368" s="612"/>
      <c r="E7368" s="613"/>
      <c r="F7368" s="614"/>
      <c r="J7368" s="612"/>
      <c r="N7368" s="668"/>
      <c r="P7368" s="618"/>
      <c r="Q7368" s="618"/>
      <c r="R7368" s="618"/>
      <c r="S7368" s="618"/>
      <c r="T7368" s="618"/>
      <c r="U7368" s="618"/>
      <c r="V7368" s="618"/>
      <c r="W7368" s="618"/>
      <c r="X7368" s="618"/>
      <c r="Y7368" s="618"/>
      <c r="Z7368" s="618"/>
      <c r="AC7368" s="619"/>
      <c r="AD7368" s="620"/>
      <c r="AJ7368" s="668"/>
      <c r="AO7368" s="612"/>
      <c r="AP7368" s="612"/>
      <c r="AY7368" s="623"/>
      <c r="BD7368" s="611"/>
      <c r="BG7368" s="624"/>
      <c r="BH7368" s="625"/>
      <c r="BI7368" s="672"/>
      <c r="BO7368" s="612"/>
      <c r="BY7368" s="669"/>
      <c r="CA7368" s="669"/>
    </row>
    <row r="7369" spans="3:79" s="610" customFormat="1">
      <c r="C7369" s="611"/>
      <c r="D7369" s="612"/>
      <c r="E7369" s="613"/>
      <c r="F7369" s="614"/>
      <c r="J7369" s="612"/>
      <c r="N7369" s="668"/>
      <c r="P7369" s="618"/>
      <c r="Q7369" s="618"/>
      <c r="R7369" s="618"/>
      <c r="S7369" s="618"/>
      <c r="T7369" s="618"/>
      <c r="U7369" s="618"/>
      <c r="V7369" s="618"/>
      <c r="W7369" s="618"/>
      <c r="X7369" s="618"/>
      <c r="Y7369" s="618"/>
      <c r="Z7369" s="618"/>
      <c r="AC7369" s="619"/>
      <c r="AD7369" s="620"/>
      <c r="AJ7369" s="668"/>
      <c r="AO7369" s="612"/>
      <c r="AP7369" s="612"/>
      <c r="AY7369" s="623"/>
      <c r="BD7369" s="611"/>
      <c r="BG7369" s="624"/>
      <c r="BH7369" s="625"/>
      <c r="BI7369" s="672"/>
      <c r="BO7369" s="612"/>
      <c r="BY7369" s="669"/>
      <c r="CA7369" s="669"/>
    </row>
    <row r="7370" spans="3:79" s="610" customFormat="1">
      <c r="C7370" s="611"/>
      <c r="D7370" s="612"/>
      <c r="E7370" s="613"/>
      <c r="F7370" s="614"/>
      <c r="J7370" s="612"/>
      <c r="N7370" s="668"/>
      <c r="P7370" s="618"/>
      <c r="Q7370" s="618"/>
      <c r="R7370" s="618"/>
      <c r="S7370" s="618"/>
      <c r="T7370" s="618"/>
      <c r="U7370" s="618"/>
      <c r="V7370" s="618"/>
      <c r="W7370" s="618"/>
      <c r="X7370" s="618"/>
      <c r="Y7370" s="618"/>
      <c r="Z7370" s="618"/>
      <c r="AC7370" s="619"/>
      <c r="AD7370" s="620"/>
      <c r="AJ7370" s="668"/>
      <c r="AO7370" s="612"/>
      <c r="AP7370" s="612"/>
      <c r="AY7370" s="623"/>
      <c r="BD7370" s="611"/>
      <c r="BG7370" s="624"/>
      <c r="BH7370" s="625"/>
      <c r="BI7370" s="672"/>
      <c r="BO7370" s="612"/>
      <c r="BY7370" s="669"/>
      <c r="CA7370" s="669"/>
    </row>
    <row r="7371" spans="3:79" s="610" customFormat="1">
      <c r="C7371" s="611"/>
      <c r="D7371" s="612"/>
      <c r="E7371" s="613"/>
      <c r="F7371" s="614"/>
      <c r="J7371" s="612"/>
      <c r="N7371" s="668"/>
      <c r="P7371" s="618"/>
      <c r="Q7371" s="618"/>
      <c r="R7371" s="618"/>
      <c r="S7371" s="618"/>
      <c r="T7371" s="618"/>
      <c r="U7371" s="618"/>
      <c r="V7371" s="618"/>
      <c r="W7371" s="618"/>
      <c r="X7371" s="618"/>
      <c r="Y7371" s="618"/>
      <c r="Z7371" s="618"/>
      <c r="AC7371" s="619"/>
      <c r="AD7371" s="620"/>
      <c r="AJ7371" s="668"/>
      <c r="AO7371" s="612"/>
      <c r="AP7371" s="612"/>
      <c r="AY7371" s="623"/>
      <c r="BD7371" s="611"/>
      <c r="BG7371" s="624"/>
      <c r="BH7371" s="625"/>
      <c r="BI7371" s="672"/>
      <c r="BO7371" s="612"/>
      <c r="BY7371" s="669"/>
      <c r="CA7371" s="669"/>
    </row>
    <row r="7372" spans="3:79" s="610" customFormat="1">
      <c r="C7372" s="611"/>
      <c r="D7372" s="612"/>
      <c r="E7372" s="613"/>
      <c r="F7372" s="614"/>
      <c r="J7372" s="612"/>
      <c r="N7372" s="668"/>
      <c r="P7372" s="618"/>
      <c r="Q7372" s="618"/>
      <c r="R7372" s="618"/>
      <c r="S7372" s="618"/>
      <c r="T7372" s="618"/>
      <c r="U7372" s="618"/>
      <c r="V7372" s="618"/>
      <c r="W7372" s="618"/>
      <c r="X7372" s="618"/>
      <c r="Y7372" s="618"/>
      <c r="Z7372" s="618"/>
      <c r="AC7372" s="619"/>
      <c r="AD7372" s="620"/>
      <c r="AJ7372" s="668"/>
      <c r="AO7372" s="612"/>
      <c r="AP7372" s="612"/>
      <c r="AY7372" s="623"/>
      <c r="BD7372" s="611"/>
      <c r="BG7372" s="624"/>
      <c r="BH7372" s="625"/>
      <c r="BI7372" s="672"/>
      <c r="BO7372" s="612"/>
      <c r="BY7372" s="669"/>
      <c r="CA7372" s="669"/>
    </row>
    <row r="7373" spans="3:79" s="610" customFormat="1">
      <c r="C7373" s="611"/>
      <c r="D7373" s="612"/>
      <c r="E7373" s="613"/>
      <c r="F7373" s="614"/>
      <c r="J7373" s="612"/>
      <c r="N7373" s="668"/>
      <c r="P7373" s="618"/>
      <c r="Q7373" s="618"/>
      <c r="R7373" s="618"/>
      <c r="S7373" s="618"/>
      <c r="T7373" s="618"/>
      <c r="U7373" s="618"/>
      <c r="V7373" s="618"/>
      <c r="W7373" s="618"/>
      <c r="X7373" s="618"/>
      <c r="Y7373" s="618"/>
      <c r="Z7373" s="618"/>
      <c r="AC7373" s="619"/>
      <c r="AD7373" s="620"/>
      <c r="AJ7373" s="668"/>
      <c r="AO7373" s="612"/>
      <c r="AP7373" s="612"/>
      <c r="AY7373" s="623"/>
      <c r="BD7373" s="611"/>
      <c r="BG7373" s="624"/>
      <c r="BH7373" s="625"/>
      <c r="BI7373" s="672"/>
      <c r="BO7373" s="612"/>
      <c r="BY7373" s="669"/>
      <c r="CA7373" s="669"/>
    </row>
    <row r="7374" spans="3:79" s="610" customFormat="1">
      <c r="C7374" s="611"/>
      <c r="D7374" s="612"/>
      <c r="E7374" s="613"/>
      <c r="F7374" s="614"/>
      <c r="J7374" s="612"/>
      <c r="N7374" s="668"/>
      <c r="P7374" s="618"/>
      <c r="Q7374" s="618"/>
      <c r="R7374" s="618"/>
      <c r="S7374" s="618"/>
      <c r="T7374" s="618"/>
      <c r="U7374" s="618"/>
      <c r="V7374" s="618"/>
      <c r="W7374" s="618"/>
      <c r="X7374" s="618"/>
      <c r="Y7374" s="618"/>
      <c r="Z7374" s="618"/>
      <c r="AC7374" s="619"/>
      <c r="AD7374" s="620"/>
      <c r="AJ7374" s="668"/>
      <c r="AO7374" s="612"/>
      <c r="AP7374" s="612"/>
      <c r="AY7374" s="623"/>
      <c r="BD7374" s="611"/>
      <c r="BG7374" s="624"/>
      <c r="BH7374" s="625"/>
      <c r="BI7374" s="672"/>
      <c r="BO7374" s="612"/>
      <c r="BY7374" s="669"/>
      <c r="CA7374" s="669"/>
    </row>
    <row r="7375" spans="3:79" s="610" customFormat="1">
      <c r="C7375" s="611"/>
      <c r="D7375" s="612"/>
      <c r="E7375" s="613"/>
      <c r="F7375" s="614"/>
      <c r="J7375" s="612"/>
      <c r="N7375" s="668"/>
      <c r="P7375" s="618"/>
      <c r="Q7375" s="618"/>
      <c r="R7375" s="618"/>
      <c r="S7375" s="618"/>
      <c r="T7375" s="618"/>
      <c r="U7375" s="618"/>
      <c r="V7375" s="618"/>
      <c r="W7375" s="618"/>
      <c r="X7375" s="618"/>
      <c r="Y7375" s="618"/>
      <c r="Z7375" s="618"/>
      <c r="AC7375" s="619"/>
      <c r="AD7375" s="620"/>
      <c r="AJ7375" s="668"/>
      <c r="AO7375" s="612"/>
      <c r="AP7375" s="612"/>
      <c r="AY7375" s="623"/>
      <c r="BD7375" s="611"/>
      <c r="BG7375" s="624"/>
      <c r="BH7375" s="625"/>
      <c r="BI7375" s="672"/>
      <c r="BO7375" s="612"/>
      <c r="BY7375" s="669"/>
      <c r="CA7375" s="669"/>
    </row>
    <row r="7376" spans="3:79" s="610" customFormat="1">
      <c r="C7376" s="611"/>
      <c r="D7376" s="612"/>
      <c r="E7376" s="613"/>
      <c r="F7376" s="614"/>
      <c r="J7376" s="612"/>
      <c r="N7376" s="668"/>
      <c r="P7376" s="618"/>
      <c r="Q7376" s="618"/>
      <c r="R7376" s="618"/>
      <c r="S7376" s="618"/>
      <c r="T7376" s="618"/>
      <c r="U7376" s="618"/>
      <c r="V7376" s="618"/>
      <c r="W7376" s="618"/>
      <c r="X7376" s="618"/>
      <c r="Y7376" s="618"/>
      <c r="Z7376" s="618"/>
      <c r="AC7376" s="619"/>
      <c r="AD7376" s="620"/>
      <c r="AJ7376" s="668"/>
      <c r="AO7376" s="612"/>
      <c r="AP7376" s="612"/>
      <c r="AY7376" s="623"/>
      <c r="BD7376" s="611"/>
      <c r="BG7376" s="624"/>
      <c r="BH7376" s="625"/>
      <c r="BI7376" s="672"/>
      <c r="BO7376" s="612"/>
      <c r="BY7376" s="669"/>
      <c r="CA7376" s="669"/>
    </row>
    <row r="7377" spans="3:79" s="610" customFormat="1">
      <c r="C7377" s="611"/>
      <c r="D7377" s="612"/>
      <c r="E7377" s="613"/>
      <c r="F7377" s="614"/>
      <c r="J7377" s="612"/>
      <c r="N7377" s="668"/>
      <c r="P7377" s="618"/>
      <c r="Q7377" s="618"/>
      <c r="R7377" s="618"/>
      <c r="S7377" s="618"/>
      <c r="T7377" s="618"/>
      <c r="U7377" s="618"/>
      <c r="V7377" s="618"/>
      <c r="W7377" s="618"/>
      <c r="X7377" s="618"/>
      <c r="Y7377" s="618"/>
      <c r="Z7377" s="618"/>
      <c r="AC7377" s="619"/>
      <c r="AD7377" s="620"/>
      <c r="AJ7377" s="668"/>
      <c r="AO7377" s="612"/>
      <c r="AP7377" s="612"/>
      <c r="AY7377" s="623"/>
      <c r="BD7377" s="611"/>
      <c r="BG7377" s="624"/>
      <c r="BH7377" s="625"/>
      <c r="BI7377" s="672"/>
      <c r="BO7377" s="612"/>
      <c r="BY7377" s="669"/>
      <c r="CA7377" s="669"/>
    </row>
    <row r="7378" spans="3:79" s="610" customFormat="1">
      <c r="C7378" s="611"/>
      <c r="D7378" s="612"/>
      <c r="E7378" s="613"/>
      <c r="F7378" s="614"/>
      <c r="J7378" s="612"/>
      <c r="N7378" s="668"/>
      <c r="P7378" s="618"/>
      <c r="Q7378" s="618"/>
      <c r="R7378" s="618"/>
      <c r="S7378" s="618"/>
      <c r="T7378" s="618"/>
      <c r="U7378" s="618"/>
      <c r="V7378" s="618"/>
      <c r="W7378" s="618"/>
      <c r="X7378" s="618"/>
      <c r="Y7378" s="618"/>
      <c r="Z7378" s="618"/>
      <c r="AC7378" s="619"/>
      <c r="AD7378" s="620"/>
      <c r="AJ7378" s="668"/>
      <c r="AO7378" s="612"/>
      <c r="AP7378" s="612"/>
      <c r="AY7378" s="623"/>
      <c r="BD7378" s="611"/>
      <c r="BG7378" s="624"/>
      <c r="BH7378" s="625"/>
      <c r="BI7378" s="672"/>
      <c r="BO7378" s="612"/>
      <c r="BY7378" s="669"/>
      <c r="CA7378" s="669"/>
    </row>
    <row r="7379" spans="3:79" s="610" customFormat="1">
      <c r="C7379" s="611"/>
      <c r="D7379" s="612"/>
      <c r="E7379" s="613"/>
      <c r="F7379" s="614"/>
      <c r="J7379" s="612"/>
      <c r="N7379" s="668"/>
      <c r="P7379" s="618"/>
      <c r="Q7379" s="618"/>
      <c r="R7379" s="618"/>
      <c r="S7379" s="618"/>
      <c r="T7379" s="618"/>
      <c r="U7379" s="618"/>
      <c r="V7379" s="618"/>
      <c r="W7379" s="618"/>
      <c r="X7379" s="618"/>
      <c r="Y7379" s="618"/>
      <c r="Z7379" s="618"/>
      <c r="AC7379" s="619"/>
      <c r="AD7379" s="620"/>
      <c r="AJ7379" s="668"/>
      <c r="AO7379" s="612"/>
      <c r="AP7379" s="612"/>
      <c r="AY7379" s="623"/>
      <c r="BD7379" s="611"/>
      <c r="BG7379" s="624"/>
      <c r="BH7379" s="625"/>
      <c r="BI7379" s="672"/>
      <c r="BO7379" s="612"/>
      <c r="BY7379" s="669"/>
      <c r="CA7379" s="669"/>
    </row>
    <row r="7380" spans="3:79" s="610" customFormat="1">
      <c r="C7380" s="611"/>
      <c r="D7380" s="612"/>
      <c r="E7380" s="613"/>
      <c r="F7380" s="614"/>
      <c r="J7380" s="612"/>
      <c r="N7380" s="668"/>
      <c r="P7380" s="618"/>
      <c r="Q7380" s="618"/>
      <c r="R7380" s="618"/>
      <c r="S7380" s="618"/>
      <c r="T7380" s="618"/>
      <c r="U7380" s="618"/>
      <c r="V7380" s="618"/>
      <c r="W7380" s="618"/>
      <c r="X7380" s="618"/>
      <c r="Y7380" s="618"/>
      <c r="Z7380" s="618"/>
      <c r="AC7380" s="619"/>
      <c r="AD7380" s="620"/>
      <c r="AJ7380" s="668"/>
      <c r="AO7380" s="612"/>
      <c r="AP7380" s="612"/>
      <c r="AY7380" s="623"/>
      <c r="BD7380" s="611"/>
      <c r="BG7380" s="624"/>
      <c r="BH7380" s="625"/>
      <c r="BI7380" s="672"/>
      <c r="BO7380" s="612"/>
      <c r="BY7380" s="669"/>
      <c r="CA7380" s="669"/>
    </row>
    <row r="7381" spans="3:79" s="610" customFormat="1">
      <c r="C7381" s="611"/>
      <c r="D7381" s="612"/>
      <c r="E7381" s="613"/>
      <c r="F7381" s="614"/>
      <c r="J7381" s="612"/>
      <c r="N7381" s="668"/>
      <c r="P7381" s="618"/>
      <c r="Q7381" s="618"/>
      <c r="R7381" s="618"/>
      <c r="S7381" s="618"/>
      <c r="T7381" s="618"/>
      <c r="U7381" s="618"/>
      <c r="V7381" s="618"/>
      <c r="W7381" s="618"/>
      <c r="X7381" s="618"/>
      <c r="Y7381" s="618"/>
      <c r="Z7381" s="618"/>
      <c r="AC7381" s="619"/>
      <c r="AD7381" s="620"/>
      <c r="AJ7381" s="668"/>
      <c r="AO7381" s="612"/>
      <c r="AP7381" s="612"/>
      <c r="AY7381" s="623"/>
      <c r="BD7381" s="611"/>
      <c r="BG7381" s="624"/>
      <c r="BH7381" s="625"/>
      <c r="BI7381" s="672"/>
      <c r="BO7381" s="612"/>
      <c r="BY7381" s="669"/>
      <c r="CA7381" s="669"/>
    </row>
    <row r="7382" spans="3:79" s="610" customFormat="1">
      <c r="C7382" s="611"/>
      <c r="D7382" s="612"/>
      <c r="E7382" s="613"/>
      <c r="F7382" s="614"/>
      <c r="J7382" s="612"/>
      <c r="N7382" s="668"/>
      <c r="P7382" s="618"/>
      <c r="Q7382" s="618"/>
      <c r="R7382" s="618"/>
      <c r="S7382" s="618"/>
      <c r="T7382" s="618"/>
      <c r="U7382" s="618"/>
      <c r="V7382" s="618"/>
      <c r="W7382" s="618"/>
      <c r="X7382" s="618"/>
      <c r="Y7382" s="618"/>
      <c r="Z7382" s="618"/>
      <c r="AC7382" s="619"/>
      <c r="AD7382" s="620"/>
      <c r="AJ7382" s="668"/>
      <c r="AO7382" s="612"/>
      <c r="AP7382" s="612"/>
      <c r="AY7382" s="623"/>
      <c r="BD7382" s="611"/>
      <c r="BG7382" s="624"/>
      <c r="BH7382" s="625"/>
      <c r="BI7382" s="672"/>
      <c r="BO7382" s="612"/>
      <c r="BY7382" s="669"/>
      <c r="CA7382" s="669"/>
    </row>
    <row r="7383" spans="3:79" s="610" customFormat="1">
      <c r="C7383" s="611"/>
      <c r="D7383" s="612"/>
      <c r="E7383" s="613"/>
      <c r="F7383" s="614"/>
      <c r="J7383" s="612"/>
      <c r="N7383" s="668"/>
      <c r="P7383" s="618"/>
      <c r="Q7383" s="618"/>
      <c r="R7383" s="618"/>
      <c r="S7383" s="618"/>
      <c r="T7383" s="618"/>
      <c r="U7383" s="618"/>
      <c r="V7383" s="618"/>
      <c r="W7383" s="618"/>
      <c r="X7383" s="618"/>
      <c r="Y7383" s="618"/>
      <c r="Z7383" s="618"/>
      <c r="AC7383" s="619"/>
      <c r="AD7383" s="620"/>
      <c r="AJ7383" s="668"/>
      <c r="AO7383" s="612"/>
      <c r="AP7383" s="612"/>
      <c r="AY7383" s="623"/>
      <c r="BD7383" s="611"/>
      <c r="BG7383" s="624"/>
      <c r="BH7383" s="625"/>
      <c r="BI7383" s="672"/>
      <c r="BO7383" s="612"/>
      <c r="BY7383" s="669"/>
      <c r="CA7383" s="669"/>
    </row>
    <row r="7384" spans="3:79" s="610" customFormat="1">
      <c r="C7384" s="611"/>
      <c r="D7384" s="612"/>
      <c r="E7384" s="613"/>
      <c r="F7384" s="614"/>
      <c r="J7384" s="612"/>
      <c r="N7384" s="668"/>
      <c r="P7384" s="618"/>
      <c r="Q7384" s="618"/>
      <c r="R7384" s="618"/>
      <c r="S7384" s="618"/>
      <c r="T7384" s="618"/>
      <c r="U7384" s="618"/>
      <c r="V7384" s="618"/>
      <c r="W7384" s="618"/>
      <c r="X7384" s="618"/>
      <c r="Y7384" s="618"/>
      <c r="Z7384" s="618"/>
      <c r="AC7384" s="619"/>
      <c r="AD7384" s="620"/>
      <c r="AJ7384" s="668"/>
      <c r="AO7384" s="612"/>
      <c r="AP7384" s="612"/>
      <c r="AY7384" s="623"/>
      <c r="BD7384" s="611"/>
      <c r="BG7384" s="624"/>
      <c r="BH7384" s="625"/>
      <c r="BI7384" s="672"/>
      <c r="BO7384" s="612"/>
      <c r="BY7384" s="669"/>
      <c r="CA7384" s="669"/>
    </row>
    <row r="7385" spans="3:79" s="610" customFormat="1">
      <c r="C7385" s="611"/>
      <c r="D7385" s="612"/>
      <c r="E7385" s="613"/>
      <c r="F7385" s="614"/>
      <c r="J7385" s="612"/>
      <c r="N7385" s="668"/>
      <c r="P7385" s="618"/>
      <c r="Q7385" s="618"/>
      <c r="R7385" s="618"/>
      <c r="S7385" s="618"/>
      <c r="T7385" s="618"/>
      <c r="U7385" s="618"/>
      <c r="V7385" s="618"/>
      <c r="W7385" s="618"/>
      <c r="X7385" s="618"/>
      <c r="Y7385" s="618"/>
      <c r="Z7385" s="618"/>
      <c r="AC7385" s="619"/>
      <c r="AD7385" s="620"/>
      <c r="AJ7385" s="668"/>
      <c r="AO7385" s="612"/>
      <c r="AP7385" s="612"/>
      <c r="AY7385" s="623"/>
      <c r="BD7385" s="611"/>
      <c r="BG7385" s="624"/>
      <c r="BH7385" s="625"/>
      <c r="BI7385" s="672"/>
      <c r="BO7385" s="612"/>
      <c r="BY7385" s="669"/>
      <c r="CA7385" s="669"/>
    </row>
    <row r="7386" spans="3:79" s="610" customFormat="1">
      <c r="C7386" s="611"/>
      <c r="D7386" s="612"/>
      <c r="E7386" s="613"/>
      <c r="F7386" s="614"/>
      <c r="J7386" s="612"/>
      <c r="N7386" s="668"/>
      <c r="P7386" s="618"/>
      <c r="Q7386" s="618"/>
      <c r="R7386" s="618"/>
      <c r="S7386" s="618"/>
      <c r="T7386" s="618"/>
      <c r="U7386" s="618"/>
      <c r="V7386" s="618"/>
      <c r="W7386" s="618"/>
      <c r="X7386" s="618"/>
      <c r="Y7386" s="618"/>
      <c r="Z7386" s="618"/>
      <c r="AC7386" s="619"/>
      <c r="AD7386" s="620"/>
      <c r="AJ7386" s="668"/>
      <c r="AO7386" s="612"/>
      <c r="AP7386" s="612"/>
      <c r="AY7386" s="623"/>
      <c r="BD7386" s="611"/>
      <c r="BG7386" s="624"/>
      <c r="BH7386" s="625"/>
      <c r="BI7386" s="672"/>
      <c r="BO7386" s="612"/>
      <c r="BY7386" s="669"/>
      <c r="CA7386" s="669"/>
    </row>
    <row r="7387" spans="3:79" s="610" customFormat="1">
      <c r="C7387" s="611"/>
      <c r="D7387" s="612"/>
      <c r="E7387" s="613"/>
      <c r="F7387" s="614"/>
      <c r="J7387" s="612"/>
      <c r="N7387" s="668"/>
      <c r="P7387" s="618"/>
      <c r="Q7387" s="618"/>
      <c r="R7387" s="618"/>
      <c r="S7387" s="618"/>
      <c r="T7387" s="618"/>
      <c r="U7387" s="618"/>
      <c r="V7387" s="618"/>
      <c r="W7387" s="618"/>
      <c r="X7387" s="618"/>
      <c r="Y7387" s="618"/>
      <c r="Z7387" s="618"/>
      <c r="AC7387" s="619"/>
      <c r="AD7387" s="620"/>
      <c r="AJ7387" s="668"/>
      <c r="AO7387" s="612"/>
      <c r="AP7387" s="612"/>
      <c r="AY7387" s="623"/>
      <c r="BD7387" s="611"/>
      <c r="BG7387" s="624"/>
      <c r="BH7387" s="625"/>
      <c r="BI7387" s="672"/>
      <c r="BO7387" s="612"/>
      <c r="BY7387" s="669"/>
      <c r="CA7387" s="669"/>
    </row>
    <row r="7388" spans="3:79" s="610" customFormat="1">
      <c r="C7388" s="611"/>
      <c r="D7388" s="612"/>
      <c r="E7388" s="613"/>
      <c r="F7388" s="614"/>
      <c r="J7388" s="612"/>
      <c r="N7388" s="668"/>
      <c r="P7388" s="618"/>
      <c r="Q7388" s="618"/>
      <c r="R7388" s="618"/>
      <c r="S7388" s="618"/>
      <c r="T7388" s="618"/>
      <c r="U7388" s="618"/>
      <c r="V7388" s="618"/>
      <c r="W7388" s="618"/>
      <c r="X7388" s="618"/>
      <c r="Y7388" s="618"/>
      <c r="Z7388" s="618"/>
      <c r="AC7388" s="619"/>
      <c r="AD7388" s="620"/>
      <c r="AJ7388" s="668"/>
      <c r="AO7388" s="612"/>
      <c r="AP7388" s="612"/>
      <c r="AY7388" s="623"/>
      <c r="BD7388" s="611"/>
      <c r="BG7388" s="624"/>
      <c r="BH7388" s="625"/>
      <c r="BI7388" s="672"/>
      <c r="BO7388" s="612"/>
      <c r="BY7388" s="669"/>
      <c r="CA7388" s="669"/>
    </row>
    <row r="7389" spans="3:79" s="610" customFormat="1">
      <c r="C7389" s="611"/>
      <c r="D7389" s="612"/>
      <c r="E7389" s="613"/>
      <c r="F7389" s="614"/>
      <c r="J7389" s="612"/>
      <c r="N7389" s="668"/>
      <c r="P7389" s="618"/>
      <c r="Q7389" s="618"/>
      <c r="R7389" s="618"/>
      <c r="S7389" s="618"/>
      <c r="T7389" s="618"/>
      <c r="U7389" s="618"/>
      <c r="V7389" s="618"/>
      <c r="W7389" s="618"/>
      <c r="X7389" s="618"/>
      <c r="Y7389" s="618"/>
      <c r="Z7389" s="618"/>
      <c r="AC7389" s="619"/>
      <c r="AD7389" s="620"/>
      <c r="AJ7389" s="668"/>
      <c r="AO7389" s="612"/>
      <c r="AP7389" s="612"/>
      <c r="AY7389" s="623"/>
      <c r="BD7389" s="611"/>
      <c r="BG7389" s="624"/>
      <c r="BH7389" s="625"/>
      <c r="BI7389" s="672"/>
      <c r="BO7389" s="612"/>
      <c r="BY7389" s="669"/>
      <c r="CA7389" s="669"/>
    </row>
    <row r="7390" spans="3:79" s="610" customFormat="1">
      <c r="C7390" s="611"/>
      <c r="D7390" s="612"/>
      <c r="E7390" s="613"/>
      <c r="F7390" s="614"/>
      <c r="J7390" s="612"/>
      <c r="N7390" s="668"/>
      <c r="P7390" s="618"/>
      <c r="Q7390" s="618"/>
      <c r="R7390" s="618"/>
      <c r="S7390" s="618"/>
      <c r="T7390" s="618"/>
      <c r="U7390" s="618"/>
      <c r="V7390" s="618"/>
      <c r="W7390" s="618"/>
      <c r="X7390" s="618"/>
      <c r="Y7390" s="618"/>
      <c r="Z7390" s="618"/>
      <c r="AC7390" s="619"/>
      <c r="AD7390" s="620"/>
      <c r="AJ7390" s="668"/>
      <c r="AO7390" s="612"/>
      <c r="AP7390" s="612"/>
      <c r="AY7390" s="623"/>
      <c r="BD7390" s="611"/>
      <c r="BG7390" s="624"/>
      <c r="BH7390" s="625"/>
      <c r="BI7390" s="672"/>
      <c r="BO7390" s="612"/>
      <c r="BY7390" s="669"/>
      <c r="CA7390" s="669"/>
    </row>
    <row r="7391" spans="3:79" s="610" customFormat="1">
      <c r="C7391" s="611"/>
      <c r="D7391" s="612"/>
      <c r="E7391" s="613"/>
      <c r="F7391" s="614"/>
      <c r="J7391" s="612"/>
      <c r="N7391" s="668"/>
      <c r="P7391" s="618"/>
      <c r="Q7391" s="618"/>
      <c r="R7391" s="618"/>
      <c r="S7391" s="618"/>
      <c r="T7391" s="618"/>
      <c r="U7391" s="618"/>
      <c r="V7391" s="618"/>
      <c r="W7391" s="618"/>
      <c r="X7391" s="618"/>
      <c r="Y7391" s="618"/>
      <c r="Z7391" s="618"/>
      <c r="AC7391" s="619"/>
      <c r="AD7391" s="620"/>
      <c r="AJ7391" s="668"/>
      <c r="AO7391" s="612"/>
      <c r="AP7391" s="612"/>
      <c r="AY7391" s="623"/>
      <c r="BD7391" s="611"/>
      <c r="BG7391" s="624"/>
      <c r="BH7391" s="625"/>
      <c r="BI7391" s="672"/>
      <c r="BO7391" s="612"/>
      <c r="BY7391" s="669"/>
      <c r="CA7391" s="669"/>
    </row>
    <row r="7392" spans="3:79" s="610" customFormat="1">
      <c r="C7392" s="611"/>
      <c r="D7392" s="612"/>
      <c r="E7392" s="613"/>
      <c r="F7392" s="614"/>
      <c r="J7392" s="612"/>
      <c r="N7392" s="668"/>
      <c r="P7392" s="618"/>
      <c r="Q7392" s="618"/>
      <c r="R7392" s="618"/>
      <c r="S7392" s="618"/>
      <c r="T7392" s="618"/>
      <c r="U7392" s="618"/>
      <c r="V7392" s="618"/>
      <c r="W7392" s="618"/>
      <c r="X7392" s="618"/>
      <c r="Y7392" s="618"/>
      <c r="Z7392" s="618"/>
      <c r="AC7392" s="619"/>
      <c r="AD7392" s="620"/>
      <c r="AJ7392" s="668"/>
      <c r="AO7392" s="612"/>
      <c r="AP7392" s="612"/>
      <c r="AY7392" s="623"/>
      <c r="BD7392" s="611"/>
      <c r="BG7392" s="624"/>
      <c r="BH7392" s="625"/>
      <c r="BI7392" s="672"/>
      <c r="BO7392" s="612"/>
      <c r="BY7392" s="669"/>
      <c r="CA7392" s="669"/>
    </row>
    <row r="7393" spans="3:79" s="610" customFormat="1">
      <c r="C7393" s="611"/>
      <c r="D7393" s="612"/>
      <c r="E7393" s="613"/>
      <c r="F7393" s="614"/>
      <c r="J7393" s="612"/>
      <c r="N7393" s="668"/>
      <c r="P7393" s="618"/>
      <c r="Q7393" s="618"/>
      <c r="R7393" s="618"/>
      <c r="S7393" s="618"/>
      <c r="T7393" s="618"/>
      <c r="U7393" s="618"/>
      <c r="V7393" s="618"/>
      <c r="W7393" s="618"/>
      <c r="X7393" s="618"/>
      <c r="Y7393" s="618"/>
      <c r="Z7393" s="618"/>
      <c r="AC7393" s="619"/>
      <c r="AD7393" s="620"/>
      <c r="AJ7393" s="668"/>
      <c r="AO7393" s="612"/>
      <c r="AP7393" s="612"/>
      <c r="AY7393" s="623"/>
      <c r="BD7393" s="611"/>
      <c r="BG7393" s="624"/>
      <c r="BH7393" s="625"/>
      <c r="BI7393" s="672"/>
      <c r="BO7393" s="612"/>
      <c r="BY7393" s="669"/>
      <c r="CA7393" s="669"/>
    </row>
    <row r="7394" spans="3:79" s="610" customFormat="1">
      <c r="C7394" s="611"/>
      <c r="D7394" s="612"/>
      <c r="E7394" s="613"/>
      <c r="F7394" s="614"/>
      <c r="J7394" s="612"/>
      <c r="N7394" s="668"/>
      <c r="P7394" s="618"/>
      <c r="Q7394" s="618"/>
      <c r="R7394" s="618"/>
      <c r="S7394" s="618"/>
      <c r="T7394" s="618"/>
      <c r="U7394" s="618"/>
      <c r="V7394" s="618"/>
      <c r="W7394" s="618"/>
      <c r="X7394" s="618"/>
      <c r="Y7394" s="618"/>
      <c r="Z7394" s="618"/>
      <c r="AC7394" s="619"/>
      <c r="AD7394" s="620"/>
      <c r="AJ7394" s="668"/>
      <c r="AO7394" s="612"/>
      <c r="AP7394" s="612"/>
      <c r="AY7394" s="623"/>
      <c r="BD7394" s="611"/>
      <c r="BG7394" s="624"/>
      <c r="BH7394" s="625"/>
      <c r="BI7394" s="672"/>
      <c r="BO7394" s="612"/>
      <c r="BY7394" s="669"/>
      <c r="CA7394" s="669"/>
    </row>
    <row r="7395" spans="3:79" s="610" customFormat="1">
      <c r="C7395" s="611"/>
      <c r="D7395" s="612"/>
      <c r="E7395" s="613"/>
      <c r="F7395" s="614"/>
      <c r="J7395" s="612"/>
      <c r="N7395" s="668"/>
      <c r="P7395" s="618"/>
      <c r="Q7395" s="618"/>
      <c r="R7395" s="618"/>
      <c r="S7395" s="618"/>
      <c r="T7395" s="618"/>
      <c r="U7395" s="618"/>
      <c r="V7395" s="618"/>
      <c r="W7395" s="618"/>
      <c r="X7395" s="618"/>
      <c r="Y7395" s="618"/>
      <c r="Z7395" s="618"/>
      <c r="AC7395" s="619"/>
      <c r="AD7395" s="620"/>
      <c r="AJ7395" s="668"/>
      <c r="AO7395" s="612"/>
      <c r="AP7395" s="612"/>
      <c r="AY7395" s="623"/>
      <c r="BD7395" s="611"/>
      <c r="BG7395" s="624"/>
      <c r="BH7395" s="625"/>
      <c r="BI7395" s="672"/>
      <c r="BO7395" s="612"/>
      <c r="BY7395" s="669"/>
      <c r="CA7395" s="669"/>
    </row>
    <row r="7396" spans="3:79" s="610" customFormat="1">
      <c r="C7396" s="611"/>
      <c r="D7396" s="612"/>
      <c r="E7396" s="613"/>
      <c r="F7396" s="614"/>
      <c r="J7396" s="612"/>
      <c r="N7396" s="668"/>
      <c r="P7396" s="618"/>
      <c r="Q7396" s="618"/>
      <c r="R7396" s="618"/>
      <c r="S7396" s="618"/>
      <c r="T7396" s="618"/>
      <c r="U7396" s="618"/>
      <c r="V7396" s="618"/>
      <c r="W7396" s="618"/>
      <c r="X7396" s="618"/>
      <c r="Y7396" s="618"/>
      <c r="Z7396" s="618"/>
      <c r="AC7396" s="619"/>
      <c r="AD7396" s="620"/>
      <c r="AJ7396" s="668"/>
      <c r="AO7396" s="612"/>
      <c r="AP7396" s="612"/>
      <c r="AY7396" s="623"/>
      <c r="BD7396" s="611"/>
      <c r="BG7396" s="624"/>
      <c r="BH7396" s="625"/>
      <c r="BI7396" s="672"/>
      <c r="BO7396" s="612"/>
      <c r="BY7396" s="669"/>
      <c r="CA7396" s="669"/>
    </row>
    <row r="7397" spans="3:79" s="610" customFormat="1">
      <c r="C7397" s="611"/>
      <c r="D7397" s="612"/>
      <c r="E7397" s="613"/>
      <c r="F7397" s="614"/>
      <c r="J7397" s="612"/>
      <c r="N7397" s="668"/>
      <c r="P7397" s="618"/>
      <c r="Q7397" s="618"/>
      <c r="R7397" s="618"/>
      <c r="S7397" s="618"/>
      <c r="T7397" s="618"/>
      <c r="U7397" s="618"/>
      <c r="V7397" s="618"/>
      <c r="W7397" s="618"/>
      <c r="X7397" s="618"/>
      <c r="Y7397" s="618"/>
      <c r="Z7397" s="618"/>
      <c r="AC7397" s="619"/>
      <c r="AD7397" s="620"/>
      <c r="AJ7397" s="668"/>
      <c r="AO7397" s="612"/>
      <c r="AP7397" s="612"/>
      <c r="AY7397" s="623"/>
      <c r="BD7397" s="611"/>
      <c r="BG7397" s="624"/>
      <c r="BH7397" s="625"/>
      <c r="BI7397" s="672"/>
      <c r="BO7397" s="612"/>
      <c r="BY7397" s="669"/>
      <c r="CA7397" s="669"/>
    </row>
    <row r="7398" spans="3:79" s="610" customFormat="1">
      <c r="C7398" s="611"/>
      <c r="D7398" s="612"/>
      <c r="E7398" s="613"/>
      <c r="F7398" s="614"/>
      <c r="J7398" s="612"/>
      <c r="N7398" s="668"/>
      <c r="P7398" s="618"/>
      <c r="Q7398" s="618"/>
      <c r="R7398" s="618"/>
      <c r="S7398" s="618"/>
      <c r="T7398" s="618"/>
      <c r="U7398" s="618"/>
      <c r="V7398" s="618"/>
      <c r="W7398" s="618"/>
      <c r="X7398" s="618"/>
      <c r="Y7398" s="618"/>
      <c r="Z7398" s="618"/>
      <c r="AC7398" s="619"/>
      <c r="AD7398" s="620"/>
      <c r="AJ7398" s="668"/>
      <c r="AO7398" s="612"/>
      <c r="AP7398" s="612"/>
      <c r="AY7398" s="623"/>
      <c r="BD7398" s="611"/>
      <c r="BG7398" s="624"/>
      <c r="BH7398" s="625"/>
      <c r="BI7398" s="672"/>
      <c r="BO7398" s="612"/>
      <c r="BY7398" s="669"/>
      <c r="CA7398" s="669"/>
    </row>
    <row r="7399" spans="3:79" s="610" customFormat="1">
      <c r="C7399" s="611"/>
      <c r="D7399" s="612"/>
      <c r="E7399" s="613"/>
      <c r="F7399" s="614"/>
      <c r="J7399" s="612"/>
      <c r="N7399" s="668"/>
      <c r="P7399" s="618"/>
      <c r="Q7399" s="618"/>
      <c r="R7399" s="618"/>
      <c r="S7399" s="618"/>
      <c r="T7399" s="618"/>
      <c r="U7399" s="618"/>
      <c r="V7399" s="618"/>
      <c r="W7399" s="618"/>
      <c r="X7399" s="618"/>
      <c r="Y7399" s="618"/>
      <c r="Z7399" s="618"/>
      <c r="AC7399" s="619"/>
      <c r="AD7399" s="620"/>
      <c r="AJ7399" s="668"/>
      <c r="AO7399" s="612"/>
      <c r="AP7399" s="612"/>
      <c r="AY7399" s="623"/>
      <c r="BD7399" s="611"/>
      <c r="BG7399" s="624"/>
      <c r="BH7399" s="625"/>
      <c r="BI7399" s="672"/>
      <c r="BO7399" s="612"/>
      <c r="BY7399" s="669"/>
      <c r="CA7399" s="669"/>
    </row>
    <row r="7400" spans="3:79" s="610" customFormat="1">
      <c r="C7400" s="611"/>
      <c r="D7400" s="612"/>
      <c r="E7400" s="613"/>
      <c r="F7400" s="614"/>
      <c r="J7400" s="612"/>
      <c r="N7400" s="668"/>
      <c r="P7400" s="618"/>
      <c r="Q7400" s="618"/>
      <c r="R7400" s="618"/>
      <c r="S7400" s="618"/>
      <c r="T7400" s="618"/>
      <c r="U7400" s="618"/>
      <c r="V7400" s="618"/>
      <c r="W7400" s="618"/>
      <c r="X7400" s="618"/>
      <c r="Y7400" s="618"/>
      <c r="Z7400" s="618"/>
      <c r="AC7400" s="619"/>
      <c r="AD7400" s="620"/>
      <c r="AJ7400" s="668"/>
      <c r="AO7400" s="612"/>
      <c r="AP7400" s="612"/>
      <c r="AY7400" s="623"/>
      <c r="BD7400" s="611"/>
      <c r="BG7400" s="624"/>
      <c r="BH7400" s="625"/>
      <c r="BI7400" s="672"/>
      <c r="BO7400" s="612"/>
      <c r="BY7400" s="669"/>
      <c r="CA7400" s="669"/>
    </row>
    <row r="7401" spans="3:79" s="610" customFormat="1">
      <c r="C7401" s="611"/>
      <c r="D7401" s="612"/>
      <c r="E7401" s="613"/>
      <c r="F7401" s="614"/>
      <c r="J7401" s="612"/>
      <c r="N7401" s="668"/>
      <c r="P7401" s="618"/>
      <c r="Q7401" s="618"/>
      <c r="R7401" s="618"/>
      <c r="S7401" s="618"/>
      <c r="T7401" s="618"/>
      <c r="U7401" s="618"/>
      <c r="V7401" s="618"/>
      <c r="W7401" s="618"/>
      <c r="X7401" s="618"/>
      <c r="Y7401" s="618"/>
      <c r="Z7401" s="618"/>
      <c r="AC7401" s="619"/>
      <c r="AD7401" s="620"/>
      <c r="AJ7401" s="668"/>
      <c r="AO7401" s="612"/>
      <c r="AP7401" s="612"/>
      <c r="AY7401" s="623"/>
      <c r="BD7401" s="611"/>
      <c r="BG7401" s="624"/>
      <c r="BH7401" s="625"/>
      <c r="BI7401" s="672"/>
      <c r="BO7401" s="612"/>
      <c r="BY7401" s="669"/>
      <c r="CA7401" s="669"/>
    </row>
    <row r="7402" spans="3:79" s="610" customFormat="1">
      <c r="C7402" s="611"/>
      <c r="D7402" s="612"/>
      <c r="E7402" s="613"/>
      <c r="F7402" s="614"/>
      <c r="J7402" s="612"/>
      <c r="N7402" s="668"/>
      <c r="P7402" s="618"/>
      <c r="Q7402" s="618"/>
      <c r="R7402" s="618"/>
      <c r="S7402" s="618"/>
      <c r="T7402" s="618"/>
      <c r="U7402" s="618"/>
      <c r="V7402" s="618"/>
      <c r="W7402" s="618"/>
      <c r="X7402" s="618"/>
      <c r="Y7402" s="618"/>
      <c r="Z7402" s="618"/>
      <c r="AC7402" s="619"/>
      <c r="AD7402" s="620"/>
      <c r="AJ7402" s="668"/>
      <c r="AO7402" s="612"/>
      <c r="AP7402" s="612"/>
      <c r="AY7402" s="623"/>
      <c r="BD7402" s="611"/>
      <c r="BG7402" s="624"/>
      <c r="BH7402" s="625"/>
      <c r="BI7402" s="672"/>
      <c r="BO7402" s="612"/>
      <c r="BY7402" s="669"/>
      <c r="CA7402" s="669"/>
    </row>
    <row r="7403" spans="3:79" s="610" customFormat="1">
      <c r="C7403" s="611"/>
      <c r="D7403" s="612"/>
      <c r="E7403" s="613"/>
      <c r="F7403" s="614"/>
      <c r="J7403" s="612"/>
      <c r="N7403" s="668"/>
      <c r="P7403" s="618"/>
      <c r="Q7403" s="618"/>
      <c r="R7403" s="618"/>
      <c r="S7403" s="618"/>
      <c r="T7403" s="618"/>
      <c r="U7403" s="618"/>
      <c r="V7403" s="618"/>
      <c r="W7403" s="618"/>
      <c r="X7403" s="618"/>
      <c r="Y7403" s="618"/>
      <c r="Z7403" s="618"/>
      <c r="AC7403" s="619"/>
      <c r="AD7403" s="620"/>
      <c r="AJ7403" s="668"/>
      <c r="AO7403" s="612"/>
      <c r="AP7403" s="612"/>
      <c r="AY7403" s="623"/>
      <c r="BD7403" s="611"/>
      <c r="BG7403" s="624"/>
      <c r="BH7403" s="625"/>
      <c r="BI7403" s="672"/>
      <c r="BO7403" s="612"/>
      <c r="BY7403" s="669"/>
      <c r="CA7403" s="669"/>
    </row>
    <row r="7404" spans="3:79" s="610" customFormat="1">
      <c r="C7404" s="611"/>
      <c r="D7404" s="612"/>
      <c r="E7404" s="613"/>
      <c r="F7404" s="614"/>
      <c r="J7404" s="612"/>
      <c r="N7404" s="668"/>
      <c r="P7404" s="618"/>
      <c r="Q7404" s="618"/>
      <c r="R7404" s="618"/>
      <c r="S7404" s="618"/>
      <c r="T7404" s="618"/>
      <c r="U7404" s="618"/>
      <c r="V7404" s="618"/>
      <c r="W7404" s="618"/>
      <c r="X7404" s="618"/>
      <c r="Y7404" s="618"/>
      <c r="Z7404" s="618"/>
      <c r="AC7404" s="619"/>
      <c r="AD7404" s="620"/>
      <c r="AJ7404" s="668"/>
      <c r="AO7404" s="612"/>
      <c r="AP7404" s="612"/>
      <c r="AY7404" s="623"/>
      <c r="BD7404" s="611"/>
      <c r="BG7404" s="624"/>
      <c r="BH7404" s="625"/>
      <c r="BI7404" s="672"/>
      <c r="BO7404" s="612"/>
      <c r="BY7404" s="669"/>
      <c r="CA7404" s="669"/>
    </row>
    <row r="7405" spans="3:79" s="610" customFormat="1">
      <c r="C7405" s="611"/>
      <c r="D7405" s="612"/>
      <c r="E7405" s="613"/>
      <c r="F7405" s="614"/>
      <c r="J7405" s="612"/>
      <c r="N7405" s="668"/>
      <c r="P7405" s="618"/>
      <c r="Q7405" s="618"/>
      <c r="R7405" s="618"/>
      <c r="S7405" s="618"/>
      <c r="T7405" s="618"/>
      <c r="U7405" s="618"/>
      <c r="V7405" s="618"/>
      <c r="W7405" s="618"/>
      <c r="X7405" s="618"/>
      <c r="Y7405" s="618"/>
      <c r="Z7405" s="618"/>
      <c r="AC7405" s="619"/>
      <c r="AD7405" s="620"/>
      <c r="AJ7405" s="668"/>
      <c r="AO7405" s="612"/>
      <c r="AP7405" s="612"/>
      <c r="AY7405" s="623"/>
      <c r="BD7405" s="611"/>
      <c r="BG7405" s="624"/>
      <c r="BH7405" s="625"/>
      <c r="BI7405" s="672"/>
      <c r="BO7405" s="612"/>
      <c r="BY7405" s="669"/>
      <c r="CA7405" s="669"/>
    </row>
    <row r="7406" spans="3:79" s="610" customFormat="1">
      <c r="C7406" s="611"/>
      <c r="D7406" s="612"/>
      <c r="E7406" s="613"/>
      <c r="F7406" s="614"/>
      <c r="J7406" s="612"/>
      <c r="N7406" s="668"/>
      <c r="P7406" s="618"/>
      <c r="Q7406" s="618"/>
      <c r="R7406" s="618"/>
      <c r="S7406" s="618"/>
      <c r="T7406" s="618"/>
      <c r="U7406" s="618"/>
      <c r="V7406" s="618"/>
      <c r="W7406" s="618"/>
      <c r="X7406" s="618"/>
      <c r="Y7406" s="618"/>
      <c r="Z7406" s="618"/>
      <c r="AC7406" s="619"/>
      <c r="AD7406" s="620"/>
      <c r="AJ7406" s="668"/>
      <c r="AO7406" s="612"/>
      <c r="AP7406" s="612"/>
      <c r="AY7406" s="623"/>
      <c r="BD7406" s="611"/>
      <c r="BG7406" s="624"/>
      <c r="BH7406" s="625"/>
      <c r="BI7406" s="672"/>
      <c r="BO7406" s="612"/>
      <c r="BY7406" s="669"/>
      <c r="CA7406" s="669"/>
    </row>
    <row r="7407" spans="3:79" s="610" customFormat="1">
      <c r="C7407" s="611"/>
      <c r="D7407" s="612"/>
      <c r="E7407" s="613"/>
      <c r="F7407" s="614"/>
      <c r="J7407" s="612"/>
      <c r="N7407" s="668"/>
      <c r="P7407" s="618"/>
      <c r="Q7407" s="618"/>
      <c r="R7407" s="618"/>
      <c r="S7407" s="618"/>
      <c r="T7407" s="618"/>
      <c r="U7407" s="618"/>
      <c r="V7407" s="618"/>
      <c r="W7407" s="618"/>
      <c r="X7407" s="618"/>
      <c r="Y7407" s="618"/>
      <c r="Z7407" s="618"/>
      <c r="AC7407" s="619"/>
      <c r="AD7407" s="620"/>
      <c r="AJ7407" s="668"/>
      <c r="AO7407" s="612"/>
      <c r="AP7407" s="612"/>
      <c r="AY7407" s="623"/>
      <c r="BD7407" s="611"/>
      <c r="BG7407" s="624"/>
      <c r="BH7407" s="625"/>
      <c r="BI7407" s="672"/>
      <c r="BO7407" s="612"/>
      <c r="BY7407" s="669"/>
      <c r="CA7407" s="669"/>
    </row>
    <row r="7408" spans="3:79" s="610" customFormat="1">
      <c r="C7408" s="611"/>
      <c r="D7408" s="612"/>
      <c r="E7408" s="613"/>
      <c r="F7408" s="614"/>
      <c r="J7408" s="612"/>
      <c r="N7408" s="668"/>
      <c r="P7408" s="618"/>
      <c r="Q7408" s="618"/>
      <c r="R7408" s="618"/>
      <c r="S7408" s="618"/>
      <c r="T7408" s="618"/>
      <c r="U7408" s="618"/>
      <c r="V7408" s="618"/>
      <c r="W7408" s="618"/>
      <c r="X7408" s="618"/>
      <c r="Y7408" s="618"/>
      <c r="Z7408" s="618"/>
      <c r="AC7408" s="619"/>
      <c r="AD7408" s="620"/>
      <c r="AJ7408" s="668"/>
      <c r="AO7408" s="612"/>
      <c r="AP7408" s="612"/>
      <c r="AY7408" s="623"/>
      <c r="BD7408" s="611"/>
      <c r="BG7408" s="624"/>
      <c r="BH7408" s="625"/>
      <c r="BI7408" s="672"/>
      <c r="BO7408" s="612"/>
      <c r="BY7408" s="669"/>
      <c r="CA7408" s="669"/>
    </row>
    <row r="7409" spans="3:79" s="610" customFormat="1">
      <c r="C7409" s="611"/>
      <c r="D7409" s="612"/>
      <c r="E7409" s="613"/>
      <c r="F7409" s="614"/>
      <c r="J7409" s="612"/>
      <c r="N7409" s="668"/>
      <c r="P7409" s="618"/>
      <c r="Q7409" s="618"/>
      <c r="R7409" s="618"/>
      <c r="S7409" s="618"/>
      <c r="T7409" s="618"/>
      <c r="U7409" s="618"/>
      <c r="V7409" s="618"/>
      <c r="W7409" s="618"/>
      <c r="X7409" s="618"/>
      <c r="Y7409" s="618"/>
      <c r="Z7409" s="618"/>
      <c r="AC7409" s="619"/>
      <c r="AD7409" s="620"/>
      <c r="AJ7409" s="668"/>
      <c r="AO7409" s="612"/>
      <c r="AP7409" s="612"/>
      <c r="AY7409" s="623"/>
      <c r="BD7409" s="611"/>
      <c r="BG7409" s="624"/>
      <c r="BH7409" s="625"/>
      <c r="BI7409" s="672"/>
      <c r="BO7409" s="612"/>
      <c r="BY7409" s="669"/>
      <c r="CA7409" s="669"/>
    </row>
    <row r="7410" spans="3:79" s="610" customFormat="1">
      <c r="C7410" s="611"/>
      <c r="D7410" s="612"/>
      <c r="E7410" s="613"/>
      <c r="F7410" s="614"/>
      <c r="J7410" s="612"/>
      <c r="N7410" s="668"/>
      <c r="P7410" s="618"/>
      <c r="Q7410" s="618"/>
      <c r="R7410" s="618"/>
      <c r="S7410" s="618"/>
      <c r="T7410" s="618"/>
      <c r="U7410" s="618"/>
      <c r="V7410" s="618"/>
      <c r="W7410" s="618"/>
      <c r="X7410" s="618"/>
      <c r="Y7410" s="618"/>
      <c r="Z7410" s="618"/>
      <c r="AC7410" s="619"/>
      <c r="AD7410" s="620"/>
      <c r="AJ7410" s="668"/>
      <c r="AO7410" s="612"/>
      <c r="AP7410" s="612"/>
      <c r="AY7410" s="623"/>
      <c r="BD7410" s="611"/>
      <c r="BG7410" s="624"/>
      <c r="BH7410" s="625"/>
      <c r="BI7410" s="672"/>
      <c r="BO7410" s="612"/>
      <c r="BY7410" s="669"/>
      <c r="CA7410" s="669"/>
    </row>
    <row r="7411" spans="3:79" s="610" customFormat="1">
      <c r="C7411" s="611"/>
      <c r="D7411" s="612"/>
      <c r="E7411" s="613"/>
      <c r="F7411" s="614"/>
      <c r="J7411" s="612"/>
      <c r="N7411" s="668"/>
      <c r="P7411" s="618"/>
      <c r="Q7411" s="618"/>
      <c r="R7411" s="618"/>
      <c r="S7411" s="618"/>
      <c r="T7411" s="618"/>
      <c r="U7411" s="618"/>
      <c r="V7411" s="618"/>
      <c r="W7411" s="618"/>
      <c r="X7411" s="618"/>
      <c r="Y7411" s="618"/>
      <c r="Z7411" s="618"/>
      <c r="AC7411" s="619"/>
      <c r="AD7411" s="620"/>
      <c r="AJ7411" s="668"/>
      <c r="AO7411" s="612"/>
      <c r="AP7411" s="612"/>
      <c r="AY7411" s="623"/>
      <c r="BD7411" s="611"/>
      <c r="BG7411" s="624"/>
      <c r="BH7411" s="625"/>
      <c r="BI7411" s="672"/>
      <c r="BO7411" s="612"/>
      <c r="BY7411" s="669"/>
      <c r="CA7411" s="669"/>
    </row>
    <row r="7412" spans="3:79" s="610" customFormat="1">
      <c r="C7412" s="611"/>
      <c r="D7412" s="612"/>
      <c r="E7412" s="613"/>
      <c r="F7412" s="614"/>
      <c r="J7412" s="612"/>
      <c r="N7412" s="668"/>
      <c r="P7412" s="618"/>
      <c r="Q7412" s="618"/>
      <c r="R7412" s="618"/>
      <c r="S7412" s="618"/>
      <c r="T7412" s="618"/>
      <c r="U7412" s="618"/>
      <c r="V7412" s="618"/>
      <c r="W7412" s="618"/>
      <c r="X7412" s="618"/>
      <c r="Y7412" s="618"/>
      <c r="Z7412" s="618"/>
      <c r="AC7412" s="619"/>
      <c r="AD7412" s="620"/>
      <c r="AJ7412" s="668"/>
      <c r="AO7412" s="612"/>
      <c r="AP7412" s="612"/>
      <c r="AY7412" s="623"/>
      <c r="BD7412" s="611"/>
      <c r="BG7412" s="624"/>
      <c r="BH7412" s="625"/>
      <c r="BI7412" s="672"/>
      <c r="BO7412" s="612"/>
      <c r="BY7412" s="669"/>
      <c r="CA7412" s="669"/>
    </row>
    <row r="7413" spans="3:79" s="610" customFormat="1">
      <c r="C7413" s="611"/>
      <c r="D7413" s="612"/>
      <c r="E7413" s="613"/>
      <c r="F7413" s="614"/>
      <c r="J7413" s="612"/>
      <c r="N7413" s="668"/>
      <c r="P7413" s="618"/>
      <c r="Q7413" s="618"/>
      <c r="R7413" s="618"/>
      <c r="S7413" s="618"/>
      <c r="T7413" s="618"/>
      <c r="U7413" s="618"/>
      <c r="V7413" s="618"/>
      <c r="W7413" s="618"/>
      <c r="X7413" s="618"/>
      <c r="Y7413" s="618"/>
      <c r="Z7413" s="618"/>
      <c r="AC7413" s="619"/>
      <c r="AD7413" s="620"/>
      <c r="AJ7413" s="668"/>
      <c r="AO7413" s="612"/>
      <c r="AP7413" s="612"/>
      <c r="AY7413" s="623"/>
      <c r="BD7413" s="611"/>
      <c r="BG7413" s="624"/>
      <c r="BH7413" s="625"/>
      <c r="BI7413" s="672"/>
      <c r="BO7413" s="612"/>
      <c r="BY7413" s="669"/>
      <c r="CA7413" s="669"/>
    </row>
    <row r="7414" spans="3:79" s="610" customFormat="1">
      <c r="C7414" s="611"/>
      <c r="D7414" s="612"/>
      <c r="E7414" s="613"/>
      <c r="F7414" s="614"/>
      <c r="J7414" s="612"/>
      <c r="N7414" s="668"/>
      <c r="P7414" s="618"/>
      <c r="Q7414" s="618"/>
      <c r="R7414" s="618"/>
      <c r="S7414" s="618"/>
      <c r="T7414" s="618"/>
      <c r="U7414" s="618"/>
      <c r="V7414" s="618"/>
      <c r="W7414" s="618"/>
      <c r="X7414" s="618"/>
      <c r="Y7414" s="618"/>
      <c r="Z7414" s="618"/>
      <c r="AC7414" s="619"/>
      <c r="AD7414" s="620"/>
      <c r="AJ7414" s="668"/>
      <c r="AO7414" s="612"/>
      <c r="AP7414" s="612"/>
      <c r="AY7414" s="623"/>
      <c r="BD7414" s="611"/>
      <c r="BG7414" s="624"/>
      <c r="BH7414" s="625"/>
      <c r="BI7414" s="672"/>
      <c r="BO7414" s="612"/>
      <c r="BY7414" s="669"/>
      <c r="CA7414" s="669"/>
    </row>
    <row r="7415" spans="3:79" s="610" customFormat="1">
      <c r="C7415" s="611"/>
      <c r="D7415" s="612"/>
      <c r="E7415" s="613"/>
      <c r="F7415" s="614"/>
      <c r="J7415" s="612"/>
      <c r="N7415" s="668"/>
      <c r="P7415" s="618"/>
      <c r="Q7415" s="618"/>
      <c r="R7415" s="618"/>
      <c r="S7415" s="618"/>
      <c r="T7415" s="618"/>
      <c r="U7415" s="618"/>
      <c r="V7415" s="618"/>
      <c r="W7415" s="618"/>
      <c r="X7415" s="618"/>
      <c r="Y7415" s="618"/>
      <c r="Z7415" s="618"/>
      <c r="AC7415" s="619"/>
      <c r="AD7415" s="620"/>
      <c r="AJ7415" s="668"/>
      <c r="AO7415" s="612"/>
      <c r="AP7415" s="612"/>
      <c r="AY7415" s="623"/>
      <c r="BD7415" s="611"/>
      <c r="BG7415" s="624"/>
      <c r="BH7415" s="625"/>
      <c r="BI7415" s="672"/>
      <c r="BO7415" s="612"/>
      <c r="BY7415" s="669"/>
      <c r="CA7415" s="669"/>
    </row>
    <row r="7416" spans="3:79" s="610" customFormat="1">
      <c r="C7416" s="611"/>
      <c r="D7416" s="612"/>
      <c r="E7416" s="613"/>
      <c r="F7416" s="614"/>
      <c r="J7416" s="612"/>
      <c r="N7416" s="668"/>
      <c r="P7416" s="618"/>
      <c r="Q7416" s="618"/>
      <c r="R7416" s="618"/>
      <c r="S7416" s="618"/>
      <c r="T7416" s="618"/>
      <c r="U7416" s="618"/>
      <c r="V7416" s="618"/>
      <c r="W7416" s="618"/>
      <c r="X7416" s="618"/>
      <c r="Y7416" s="618"/>
      <c r="Z7416" s="618"/>
      <c r="AC7416" s="619"/>
      <c r="AD7416" s="620"/>
      <c r="AJ7416" s="668"/>
      <c r="AO7416" s="612"/>
      <c r="AP7416" s="612"/>
      <c r="AY7416" s="623"/>
      <c r="BD7416" s="611"/>
      <c r="BG7416" s="624"/>
      <c r="BH7416" s="625"/>
      <c r="BI7416" s="672"/>
      <c r="BO7416" s="612"/>
      <c r="BY7416" s="669"/>
      <c r="CA7416" s="669"/>
    </row>
    <row r="7417" spans="3:79" s="610" customFormat="1">
      <c r="C7417" s="611"/>
      <c r="D7417" s="612"/>
      <c r="E7417" s="613"/>
      <c r="F7417" s="614"/>
      <c r="J7417" s="612"/>
      <c r="N7417" s="668"/>
      <c r="P7417" s="618"/>
      <c r="Q7417" s="618"/>
      <c r="R7417" s="618"/>
      <c r="S7417" s="618"/>
      <c r="T7417" s="618"/>
      <c r="U7417" s="618"/>
      <c r="V7417" s="618"/>
      <c r="W7417" s="618"/>
      <c r="X7417" s="618"/>
      <c r="Y7417" s="618"/>
      <c r="Z7417" s="618"/>
      <c r="AC7417" s="619"/>
      <c r="AD7417" s="620"/>
      <c r="AJ7417" s="668"/>
      <c r="AO7417" s="612"/>
      <c r="AP7417" s="612"/>
      <c r="AY7417" s="623"/>
      <c r="BD7417" s="611"/>
      <c r="BG7417" s="624"/>
      <c r="BH7417" s="625"/>
      <c r="BI7417" s="672"/>
      <c r="BO7417" s="612"/>
      <c r="BY7417" s="669"/>
      <c r="CA7417" s="669"/>
    </row>
    <row r="7418" spans="3:79" s="610" customFormat="1">
      <c r="C7418" s="611"/>
      <c r="D7418" s="612"/>
      <c r="E7418" s="613"/>
      <c r="F7418" s="614"/>
      <c r="J7418" s="612"/>
      <c r="N7418" s="668"/>
      <c r="P7418" s="618"/>
      <c r="Q7418" s="618"/>
      <c r="R7418" s="618"/>
      <c r="S7418" s="618"/>
      <c r="T7418" s="618"/>
      <c r="U7418" s="618"/>
      <c r="V7418" s="618"/>
      <c r="W7418" s="618"/>
      <c r="X7418" s="618"/>
      <c r="Y7418" s="618"/>
      <c r="Z7418" s="618"/>
      <c r="AC7418" s="619"/>
      <c r="AD7418" s="620"/>
      <c r="AJ7418" s="668"/>
      <c r="AO7418" s="612"/>
      <c r="AP7418" s="612"/>
      <c r="AY7418" s="623"/>
      <c r="BD7418" s="611"/>
      <c r="BG7418" s="624"/>
      <c r="BH7418" s="625"/>
      <c r="BI7418" s="672"/>
      <c r="BO7418" s="612"/>
      <c r="BY7418" s="669"/>
      <c r="CA7418" s="669"/>
    </row>
    <row r="7419" spans="3:79" s="610" customFormat="1">
      <c r="C7419" s="611"/>
      <c r="D7419" s="612"/>
      <c r="E7419" s="613"/>
      <c r="F7419" s="614"/>
      <c r="J7419" s="612"/>
      <c r="N7419" s="668"/>
      <c r="P7419" s="618"/>
      <c r="Q7419" s="618"/>
      <c r="R7419" s="618"/>
      <c r="S7419" s="618"/>
      <c r="T7419" s="618"/>
      <c r="U7419" s="618"/>
      <c r="V7419" s="618"/>
      <c r="W7419" s="618"/>
      <c r="X7419" s="618"/>
      <c r="Y7419" s="618"/>
      <c r="Z7419" s="618"/>
      <c r="AC7419" s="619"/>
      <c r="AD7419" s="620"/>
      <c r="AJ7419" s="668"/>
      <c r="AO7419" s="612"/>
      <c r="AP7419" s="612"/>
      <c r="AY7419" s="623"/>
      <c r="BD7419" s="611"/>
      <c r="BG7419" s="624"/>
      <c r="BH7419" s="625"/>
      <c r="BI7419" s="672"/>
      <c r="BO7419" s="612"/>
      <c r="BY7419" s="669"/>
      <c r="CA7419" s="669"/>
    </row>
    <row r="7420" spans="3:79" s="610" customFormat="1">
      <c r="C7420" s="611"/>
      <c r="D7420" s="612"/>
      <c r="E7420" s="613"/>
      <c r="F7420" s="614"/>
      <c r="J7420" s="612"/>
      <c r="N7420" s="668"/>
      <c r="P7420" s="618"/>
      <c r="Q7420" s="618"/>
      <c r="R7420" s="618"/>
      <c r="S7420" s="618"/>
      <c r="T7420" s="618"/>
      <c r="U7420" s="618"/>
      <c r="V7420" s="618"/>
      <c r="W7420" s="618"/>
      <c r="X7420" s="618"/>
      <c r="Y7420" s="618"/>
      <c r="Z7420" s="618"/>
      <c r="AC7420" s="619"/>
      <c r="AD7420" s="620"/>
      <c r="AJ7420" s="668"/>
      <c r="AO7420" s="612"/>
      <c r="AP7420" s="612"/>
      <c r="AY7420" s="623"/>
      <c r="BD7420" s="611"/>
      <c r="BG7420" s="624"/>
      <c r="BH7420" s="625"/>
      <c r="BI7420" s="672"/>
      <c r="BO7420" s="612"/>
      <c r="BY7420" s="669"/>
      <c r="CA7420" s="669"/>
    </row>
    <row r="7421" spans="3:79" s="610" customFormat="1">
      <c r="C7421" s="611"/>
      <c r="D7421" s="612"/>
      <c r="E7421" s="613"/>
      <c r="F7421" s="614"/>
      <c r="J7421" s="612"/>
      <c r="N7421" s="668"/>
      <c r="P7421" s="618"/>
      <c r="Q7421" s="618"/>
      <c r="R7421" s="618"/>
      <c r="S7421" s="618"/>
      <c r="T7421" s="618"/>
      <c r="U7421" s="618"/>
      <c r="V7421" s="618"/>
      <c r="W7421" s="618"/>
      <c r="X7421" s="618"/>
      <c r="Y7421" s="618"/>
      <c r="Z7421" s="618"/>
      <c r="AC7421" s="619"/>
      <c r="AD7421" s="620"/>
      <c r="AJ7421" s="668"/>
      <c r="AO7421" s="612"/>
      <c r="AP7421" s="612"/>
      <c r="AY7421" s="623"/>
      <c r="BD7421" s="611"/>
      <c r="BG7421" s="624"/>
      <c r="BH7421" s="625"/>
      <c r="BI7421" s="672"/>
      <c r="BO7421" s="612"/>
      <c r="BY7421" s="669"/>
      <c r="CA7421" s="669"/>
    </row>
    <row r="7422" spans="3:79" s="610" customFormat="1">
      <c r="C7422" s="611"/>
      <c r="D7422" s="612"/>
      <c r="E7422" s="613"/>
      <c r="F7422" s="614"/>
      <c r="J7422" s="612"/>
      <c r="N7422" s="668"/>
      <c r="P7422" s="618"/>
      <c r="Q7422" s="618"/>
      <c r="R7422" s="618"/>
      <c r="S7422" s="618"/>
      <c r="T7422" s="618"/>
      <c r="U7422" s="618"/>
      <c r="V7422" s="618"/>
      <c r="W7422" s="618"/>
      <c r="X7422" s="618"/>
      <c r="Y7422" s="618"/>
      <c r="Z7422" s="618"/>
      <c r="AC7422" s="619"/>
      <c r="AD7422" s="620"/>
      <c r="AJ7422" s="668"/>
      <c r="AO7422" s="612"/>
      <c r="AP7422" s="612"/>
      <c r="AY7422" s="623"/>
      <c r="BD7422" s="611"/>
      <c r="BG7422" s="624"/>
      <c r="BH7422" s="625"/>
      <c r="BI7422" s="672"/>
      <c r="BO7422" s="612"/>
      <c r="BY7422" s="669"/>
      <c r="CA7422" s="669"/>
    </row>
    <row r="7423" spans="3:79" s="610" customFormat="1">
      <c r="C7423" s="611"/>
      <c r="D7423" s="612"/>
      <c r="E7423" s="613"/>
      <c r="F7423" s="614"/>
      <c r="J7423" s="612"/>
      <c r="N7423" s="668"/>
      <c r="P7423" s="618"/>
      <c r="Q7423" s="618"/>
      <c r="R7423" s="618"/>
      <c r="S7423" s="618"/>
      <c r="T7423" s="618"/>
      <c r="U7423" s="618"/>
      <c r="V7423" s="618"/>
      <c r="W7423" s="618"/>
      <c r="X7423" s="618"/>
      <c r="Y7423" s="618"/>
      <c r="Z7423" s="618"/>
      <c r="AC7423" s="619"/>
      <c r="AD7423" s="620"/>
      <c r="AJ7423" s="668"/>
      <c r="AO7423" s="612"/>
      <c r="AP7423" s="612"/>
      <c r="AY7423" s="623"/>
      <c r="BD7423" s="611"/>
      <c r="BG7423" s="624"/>
      <c r="BH7423" s="625"/>
      <c r="BI7423" s="672"/>
      <c r="BO7423" s="612"/>
      <c r="BY7423" s="669"/>
      <c r="CA7423" s="669"/>
    </row>
    <row r="7424" spans="3:79" s="610" customFormat="1">
      <c r="C7424" s="611"/>
      <c r="D7424" s="612"/>
      <c r="E7424" s="613"/>
      <c r="F7424" s="614"/>
      <c r="J7424" s="612"/>
      <c r="N7424" s="668"/>
      <c r="P7424" s="618"/>
      <c r="Q7424" s="618"/>
      <c r="R7424" s="618"/>
      <c r="S7424" s="618"/>
      <c r="T7424" s="618"/>
      <c r="U7424" s="618"/>
      <c r="V7424" s="618"/>
      <c r="W7424" s="618"/>
      <c r="X7424" s="618"/>
      <c r="Y7424" s="618"/>
      <c r="Z7424" s="618"/>
      <c r="AC7424" s="619"/>
      <c r="AD7424" s="620"/>
      <c r="AJ7424" s="668"/>
      <c r="AO7424" s="612"/>
      <c r="AP7424" s="612"/>
      <c r="AY7424" s="623"/>
      <c r="BD7424" s="611"/>
      <c r="BG7424" s="624"/>
      <c r="BH7424" s="625"/>
      <c r="BI7424" s="672"/>
      <c r="BO7424" s="612"/>
      <c r="BY7424" s="669"/>
      <c r="CA7424" s="669"/>
    </row>
    <row r="7425" spans="3:79" s="610" customFormat="1">
      <c r="C7425" s="611"/>
      <c r="D7425" s="612"/>
      <c r="E7425" s="613"/>
      <c r="F7425" s="614"/>
      <c r="J7425" s="612"/>
      <c r="N7425" s="668"/>
      <c r="P7425" s="618"/>
      <c r="Q7425" s="618"/>
      <c r="R7425" s="618"/>
      <c r="S7425" s="618"/>
      <c r="T7425" s="618"/>
      <c r="U7425" s="618"/>
      <c r="V7425" s="618"/>
      <c r="W7425" s="618"/>
      <c r="X7425" s="618"/>
      <c r="Y7425" s="618"/>
      <c r="Z7425" s="618"/>
      <c r="AC7425" s="619"/>
      <c r="AD7425" s="620"/>
      <c r="AJ7425" s="668"/>
      <c r="AO7425" s="612"/>
      <c r="AP7425" s="612"/>
      <c r="AY7425" s="623"/>
      <c r="BD7425" s="611"/>
      <c r="BG7425" s="624"/>
      <c r="BH7425" s="625"/>
      <c r="BI7425" s="672"/>
      <c r="BO7425" s="612"/>
      <c r="BY7425" s="669"/>
      <c r="CA7425" s="669"/>
    </row>
    <row r="7426" spans="3:79" s="610" customFormat="1">
      <c r="C7426" s="611"/>
      <c r="D7426" s="612"/>
      <c r="E7426" s="613"/>
      <c r="F7426" s="614"/>
      <c r="J7426" s="612"/>
      <c r="N7426" s="668"/>
      <c r="P7426" s="618"/>
      <c r="Q7426" s="618"/>
      <c r="R7426" s="618"/>
      <c r="S7426" s="618"/>
      <c r="T7426" s="618"/>
      <c r="U7426" s="618"/>
      <c r="V7426" s="618"/>
      <c r="W7426" s="618"/>
      <c r="X7426" s="618"/>
      <c r="Y7426" s="618"/>
      <c r="Z7426" s="618"/>
      <c r="AC7426" s="619"/>
      <c r="AD7426" s="620"/>
      <c r="AJ7426" s="668"/>
      <c r="AO7426" s="612"/>
      <c r="AP7426" s="612"/>
      <c r="AY7426" s="623"/>
      <c r="BD7426" s="611"/>
      <c r="BG7426" s="624"/>
      <c r="BH7426" s="625"/>
      <c r="BI7426" s="672"/>
      <c r="BO7426" s="612"/>
      <c r="BY7426" s="669"/>
      <c r="CA7426" s="669"/>
    </row>
    <row r="7427" spans="3:79" s="610" customFormat="1">
      <c r="C7427" s="611"/>
      <c r="D7427" s="612"/>
      <c r="E7427" s="613"/>
      <c r="F7427" s="614"/>
      <c r="J7427" s="612"/>
      <c r="N7427" s="668"/>
      <c r="P7427" s="618"/>
      <c r="Q7427" s="618"/>
      <c r="R7427" s="618"/>
      <c r="S7427" s="618"/>
      <c r="T7427" s="618"/>
      <c r="U7427" s="618"/>
      <c r="V7427" s="618"/>
      <c r="W7427" s="618"/>
      <c r="X7427" s="618"/>
      <c r="Y7427" s="618"/>
      <c r="Z7427" s="618"/>
      <c r="AC7427" s="619"/>
      <c r="AD7427" s="620"/>
      <c r="AJ7427" s="668"/>
      <c r="AO7427" s="612"/>
      <c r="AP7427" s="612"/>
      <c r="AY7427" s="623"/>
      <c r="BD7427" s="611"/>
      <c r="BG7427" s="624"/>
      <c r="BH7427" s="625"/>
      <c r="BI7427" s="672"/>
      <c r="BO7427" s="612"/>
      <c r="BY7427" s="669"/>
      <c r="CA7427" s="669"/>
    </row>
    <row r="7428" spans="3:79" s="610" customFormat="1">
      <c r="C7428" s="611"/>
      <c r="D7428" s="612"/>
      <c r="E7428" s="613"/>
      <c r="F7428" s="614"/>
      <c r="J7428" s="612"/>
      <c r="N7428" s="668"/>
      <c r="P7428" s="618"/>
      <c r="Q7428" s="618"/>
      <c r="R7428" s="618"/>
      <c r="S7428" s="618"/>
      <c r="T7428" s="618"/>
      <c r="U7428" s="618"/>
      <c r="V7428" s="618"/>
      <c r="W7428" s="618"/>
      <c r="X7428" s="618"/>
      <c r="Y7428" s="618"/>
      <c r="Z7428" s="618"/>
      <c r="AC7428" s="619"/>
      <c r="AD7428" s="620"/>
      <c r="AJ7428" s="668"/>
      <c r="AO7428" s="612"/>
      <c r="AP7428" s="612"/>
      <c r="AY7428" s="623"/>
      <c r="BD7428" s="611"/>
      <c r="BG7428" s="624"/>
      <c r="BH7428" s="625"/>
      <c r="BI7428" s="672"/>
      <c r="BO7428" s="612"/>
      <c r="BY7428" s="669"/>
      <c r="CA7428" s="669"/>
    </row>
    <row r="7429" spans="3:79" s="610" customFormat="1">
      <c r="C7429" s="611"/>
      <c r="D7429" s="612"/>
      <c r="E7429" s="613"/>
      <c r="F7429" s="614"/>
      <c r="J7429" s="612"/>
      <c r="N7429" s="668"/>
      <c r="P7429" s="618"/>
      <c r="Q7429" s="618"/>
      <c r="R7429" s="618"/>
      <c r="S7429" s="618"/>
      <c r="T7429" s="618"/>
      <c r="U7429" s="618"/>
      <c r="V7429" s="618"/>
      <c r="W7429" s="618"/>
      <c r="X7429" s="618"/>
      <c r="Y7429" s="618"/>
      <c r="Z7429" s="618"/>
      <c r="AC7429" s="619"/>
      <c r="AD7429" s="620"/>
      <c r="AJ7429" s="668"/>
      <c r="AO7429" s="612"/>
      <c r="AP7429" s="612"/>
      <c r="AY7429" s="623"/>
      <c r="BD7429" s="611"/>
      <c r="BG7429" s="624"/>
      <c r="BH7429" s="625"/>
      <c r="BI7429" s="672"/>
      <c r="BO7429" s="612"/>
      <c r="BY7429" s="669"/>
      <c r="CA7429" s="669"/>
    </row>
    <row r="7430" spans="3:79" s="610" customFormat="1">
      <c r="C7430" s="611"/>
      <c r="D7430" s="612"/>
      <c r="E7430" s="613"/>
      <c r="F7430" s="614"/>
      <c r="J7430" s="612"/>
      <c r="N7430" s="668"/>
      <c r="P7430" s="618"/>
      <c r="Q7430" s="618"/>
      <c r="R7430" s="618"/>
      <c r="S7430" s="618"/>
      <c r="T7430" s="618"/>
      <c r="U7430" s="618"/>
      <c r="V7430" s="618"/>
      <c r="W7430" s="618"/>
      <c r="X7430" s="618"/>
      <c r="Y7430" s="618"/>
      <c r="Z7430" s="618"/>
      <c r="AC7430" s="619"/>
      <c r="AD7430" s="620"/>
      <c r="AJ7430" s="668"/>
      <c r="AO7430" s="612"/>
      <c r="AP7430" s="612"/>
      <c r="AY7430" s="623"/>
      <c r="BD7430" s="611"/>
      <c r="BG7430" s="624"/>
      <c r="BH7430" s="625"/>
      <c r="BI7430" s="672"/>
      <c r="BO7430" s="612"/>
      <c r="BY7430" s="669"/>
      <c r="CA7430" s="669"/>
    </row>
    <row r="7431" spans="3:79" s="610" customFormat="1">
      <c r="C7431" s="611"/>
      <c r="D7431" s="612"/>
      <c r="E7431" s="613"/>
      <c r="F7431" s="614"/>
      <c r="J7431" s="612"/>
      <c r="N7431" s="668"/>
      <c r="P7431" s="618"/>
      <c r="Q7431" s="618"/>
      <c r="R7431" s="618"/>
      <c r="S7431" s="618"/>
      <c r="T7431" s="618"/>
      <c r="U7431" s="618"/>
      <c r="V7431" s="618"/>
      <c r="W7431" s="618"/>
      <c r="X7431" s="618"/>
      <c r="Y7431" s="618"/>
      <c r="Z7431" s="618"/>
      <c r="AC7431" s="619"/>
      <c r="AD7431" s="620"/>
      <c r="AJ7431" s="668"/>
      <c r="AO7431" s="612"/>
      <c r="AP7431" s="612"/>
      <c r="AY7431" s="623"/>
      <c r="BD7431" s="611"/>
      <c r="BG7431" s="624"/>
      <c r="BH7431" s="625"/>
      <c r="BI7431" s="672"/>
      <c r="BO7431" s="612"/>
      <c r="BY7431" s="669"/>
      <c r="CA7431" s="669"/>
    </row>
    <row r="7432" spans="3:79" s="610" customFormat="1">
      <c r="C7432" s="611"/>
      <c r="D7432" s="612"/>
      <c r="E7432" s="613"/>
      <c r="F7432" s="614"/>
      <c r="J7432" s="612"/>
      <c r="N7432" s="668"/>
      <c r="P7432" s="618"/>
      <c r="Q7432" s="618"/>
      <c r="R7432" s="618"/>
      <c r="S7432" s="618"/>
      <c r="T7432" s="618"/>
      <c r="U7432" s="618"/>
      <c r="V7432" s="618"/>
      <c r="W7432" s="618"/>
      <c r="X7432" s="618"/>
      <c r="Y7432" s="618"/>
      <c r="Z7432" s="618"/>
      <c r="AC7432" s="619"/>
      <c r="AD7432" s="620"/>
      <c r="AJ7432" s="668"/>
      <c r="AO7432" s="612"/>
      <c r="AP7432" s="612"/>
      <c r="AY7432" s="623"/>
      <c r="BD7432" s="611"/>
      <c r="BG7432" s="624"/>
      <c r="BH7432" s="625"/>
      <c r="BI7432" s="672"/>
      <c r="BO7432" s="612"/>
      <c r="BY7432" s="669"/>
      <c r="CA7432" s="669"/>
    </row>
    <row r="7433" spans="3:79" s="610" customFormat="1">
      <c r="C7433" s="611"/>
      <c r="D7433" s="612"/>
      <c r="E7433" s="613"/>
      <c r="F7433" s="614"/>
      <c r="J7433" s="612"/>
      <c r="N7433" s="668"/>
      <c r="P7433" s="618"/>
      <c r="Q7433" s="618"/>
      <c r="R7433" s="618"/>
      <c r="S7433" s="618"/>
      <c r="T7433" s="618"/>
      <c r="U7433" s="618"/>
      <c r="V7433" s="618"/>
      <c r="W7433" s="618"/>
      <c r="X7433" s="618"/>
      <c r="Y7433" s="618"/>
      <c r="Z7433" s="618"/>
      <c r="AC7433" s="619"/>
      <c r="AD7433" s="620"/>
      <c r="AJ7433" s="668"/>
      <c r="AO7433" s="612"/>
      <c r="AP7433" s="612"/>
      <c r="AY7433" s="623"/>
      <c r="BD7433" s="611"/>
      <c r="BG7433" s="624"/>
      <c r="BH7433" s="625"/>
      <c r="BI7433" s="672"/>
      <c r="BO7433" s="612"/>
      <c r="BY7433" s="669"/>
      <c r="CA7433" s="669"/>
    </row>
    <row r="7434" spans="3:79" s="610" customFormat="1">
      <c r="C7434" s="611"/>
      <c r="D7434" s="612"/>
      <c r="E7434" s="613"/>
      <c r="F7434" s="614"/>
      <c r="J7434" s="612"/>
      <c r="N7434" s="668"/>
      <c r="P7434" s="618"/>
      <c r="Q7434" s="618"/>
      <c r="R7434" s="618"/>
      <c r="S7434" s="618"/>
      <c r="T7434" s="618"/>
      <c r="U7434" s="618"/>
      <c r="V7434" s="618"/>
      <c r="W7434" s="618"/>
      <c r="X7434" s="618"/>
      <c r="Y7434" s="618"/>
      <c r="Z7434" s="618"/>
      <c r="AC7434" s="619"/>
      <c r="AD7434" s="620"/>
      <c r="AJ7434" s="668"/>
      <c r="AO7434" s="612"/>
      <c r="AP7434" s="612"/>
      <c r="AY7434" s="623"/>
      <c r="BD7434" s="611"/>
      <c r="BG7434" s="624"/>
      <c r="BH7434" s="625"/>
      <c r="BI7434" s="672"/>
      <c r="BO7434" s="612"/>
      <c r="BY7434" s="669"/>
      <c r="CA7434" s="669"/>
    </row>
    <row r="7435" spans="3:79" s="610" customFormat="1">
      <c r="C7435" s="611"/>
      <c r="D7435" s="612"/>
      <c r="E7435" s="613"/>
      <c r="F7435" s="614"/>
      <c r="J7435" s="612"/>
      <c r="N7435" s="668"/>
      <c r="P7435" s="618"/>
      <c r="Q7435" s="618"/>
      <c r="R7435" s="618"/>
      <c r="S7435" s="618"/>
      <c r="T7435" s="618"/>
      <c r="U7435" s="618"/>
      <c r="V7435" s="618"/>
      <c r="W7435" s="618"/>
      <c r="X7435" s="618"/>
      <c r="Y7435" s="618"/>
      <c r="Z7435" s="618"/>
      <c r="AC7435" s="619"/>
      <c r="AD7435" s="620"/>
      <c r="AJ7435" s="668"/>
      <c r="AO7435" s="612"/>
      <c r="AP7435" s="612"/>
      <c r="AY7435" s="623"/>
      <c r="BD7435" s="611"/>
      <c r="BG7435" s="624"/>
      <c r="BH7435" s="625"/>
      <c r="BI7435" s="672"/>
      <c r="BO7435" s="612"/>
      <c r="BY7435" s="669"/>
      <c r="CA7435" s="669"/>
    </row>
    <row r="7436" spans="3:79" s="610" customFormat="1">
      <c r="C7436" s="611"/>
      <c r="D7436" s="612"/>
      <c r="E7436" s="613"/>
      <c r="F7436" s="614"/>
      <c r="J7436" s="612"/>
      <c r="N7436" s="668"/>
      <c r="P7436" s="618"/>
      <c r="Q7436" s="618"/>
      <c r="R7436" s="618"/>
      <c r="S7436" s="618"/>
      <c r="T7436" s="618"/>
      <c r="U7436" s="618"/>
      <c r="V7436" s="618"/>
      <c r="W7436" s="618"/>
      <c r="X7436" s="618"/>
      <c r="Y7436" s="618"/>
      <c r="Z7436" s="618"/>
      <c r="AC7436" s="619"/>
      <c r="AD7436" s="620"/>
      <c r="AJ7436" s="668"/>
      <c r="AO7436" s="612"/>
      <c r="AP7436" s="612"/>
      <c r="AY7436" s="623"/>
      <c r="BD7436" s="611"/>
      <c r="BG7436" s="624"/>
      <c r="BH7436" s="625"/>
      <c r="BI7436" s="672"/>
      <c r="BO7436" s="612"/>
      <c r="BY7436" s="669"/>
      <c r="CA7436" s="669"/>
    </row>
    <row r="7437" spans="3:79" s="610" customFormat="1">
      <c r="C7437" s="611"/>
      <c r="D7437" s="612"/>
      <c r="E7437" s="613"/>
      <c r="F7437" s="614"/>
      <c r="J7437" s="612"/>
      <c r="N7437" s="668"/>
      <c r="P7437" s="618"/>
      <c r="Q7437" s="618"/>
      <c r="R7437" s="618"/>
      <c r="S7437" s="618"/>
      <c r="T7437" s="618"/>
      <c r="U7437" s="618"/>
      <c r="V7437" s="618"/>
      <c r="W7437" s="618"/>
      <c r="X7437" s="618"/>
      <c r="Y7437" s="618"/>
      <c r="Z7437" s="618"/>
      <c r="AC7437" s="619"/>
      <c r="AD7437" s="620"/>
      <c r="AJ7437" s="668"/>
      <c r="AO7437" s="612"/>
      <c r="AP7437" s="612"/>
      <c r="AY7437" s="623"/>
      <c r="BD7437" s="611"/>
      <c r="BG7437" s="624"/>
      <c r="BH7437" s="625"/>
      <c r="BI7437" s="672"/>
      <c r="BO7437" s="612"/>
      <c r="BY7437" s="669"/>
      <c r="CA7437" s="669"/>
    </row>
    <row r="7438" spans="3:79" s="610" customFormat="1">
      <c r="C7438" s="611"/>
      <c r="D7438" s="612"/>
      <c r="E7438" s="613"/>
      <c r="F7438" s="614"/>
      <c r="J7438" s="612"/>
      <c r="N7438" s="668"/>
      <c r="P7438" s="618"/>
      <c r="Q7438" s="618"/>
      <c r="R7438" s="618"/>
      <c r="S7438" s="618"/>
      <c r="T7438" s="618"/>
      <c r="U7438" s="618"/>
      <c r="V7438" s="618"/>
      <c r="W7438" s="618"/>
      <c r="X7438" s="618"/>
      <c r="Y7438" s="618"/>
      <c r="Z7438" s="618"/>
      <c r="AC7438" s="619"/>
      <c r="AD7438" s="620"/>
      <c r="AJ7438" s="668"/>
      <c r="AO7438" s="612"/>
      <c r="AP7438" s="612"/>
      <c r="AY7438" s="623"/>
      <c r="BD7438" s="611"/>
      <c r="BG7438" s="624"/>
      <c r="BH7438" s="625"/>
      <c r="BI7438" s="672"/>
      <c r="BO7438" s="612"/>
      <c r="BY7438" s="669"/>
      <c r="CA7438" s="669"/>
    </row>
    <row r="7439" spans="3:79" s="610" customFormat="1">
      <c r="C7439" s="611"/>
      <c r="D7439" s="612"/>
      <c r="E7439" s="613"/>
      <c r="F7439" s="614"/>
      <c r="J7439" s="612"/>
      <c r="N7439" s="668"/>
      <c r="P7439" s="618"/>
      <c r="Q7439" s="618"/>
      <c r="R7439" s="618"/>
      <c r="S7439" s="618"/>
      <c r="T7439" s="618"/>
      <c r="U7439" s="618"/>
      <c r="V7439" s="618"/>
      <c r="W7439" s="618"/>
      <c r="X7439" s="618"/>
      <c r="Y7439" s="618"/>
      <c r="Z7439" s="618"/>
      <c r="AC7439" s="619"/>
      <c r="AD7439" s="620"/>
      <c r="AJ7439" s="668"/>
      <c r="AO7439" s="612"/>
      <c r="AP7439" s="612"/>
      <c r="AY7439" s="623"/>
      <c r="BD7439" s="611"/>
      <c r="BG7439" s="624"/>
      <c r="BH7439" s="625"/>
      <c r="BI7439" s="672"/>
      <c r="BO7439" s="612"/>
      <c r="BY7439" s="669"/>
      <c r="CA7439" s="669"/>
    </row>
    <row r="7440" spans="3:79" s="610" customFormat="1">
      <c r="C7440" s="611"/>
      <c r="D7440" s="612"/>
      <c r="E7440" s="613"/>
      <c r="F7440" s="614"/>
      <c r="J7440" s="612"/>
      <c r="N7440" s="668"/>
      <c r="P7440" s="618"/>
      <c r="Q7440" s="618"/>
      <c r="R7440" s="618"/>
      <c r="S7440" s="618"/>
      <c r="T7440" s="618"/>
      <c r="U7440" s="618"/>
      <c r="V7440" s="618"/>
      <c r="W7440" s="618"/>
      <c r="X7440" s="618"/>
      <c r="Y7440" s="618"/>
      <c r="Z7440" s="618"/>
      <c r="AC7440" s="619"/>
      <c r="AD7440" s="620"/>
      <c r="AJ7440" s="668"/>
      <c r="AO7440" s="612"/>
      <c r="AP7440" s="612"/>
      <c r="AY7440" s="623"/>
      <c r="BD7440" s="611"/>
      <c r="BG7440" s="624"/>
      <c r="BH7440" s="625"/>
      <c r="BI7440" s="672"/>
      <c r="BO7440" s="612"/>
      <c r="BY7440" s="669"/>
      <c r="CA7440" s="669"/>
    </row>
    <row r="7441" spans="3:79" s="610" customFormat="1">
      <c r="C7441" s="611"/>
      <c r="D7441" s="612"/>
      <c r="E7441" s="613"/>
      <c r="F7441" s="614"/>
      <c r="J7441" s="612"/>
      <c r="N7441" s="668"/>
      <c r="P7441" s="618"/>
      <c r="Q7441" s="618"/>
      <c r="R7441" s="618"/>
      <c r="S7441" s="618"/>
      <c r="T7441" s="618"/>
      <c r="U7441" s="618"/>
      <c r="V7441" s="618"/>
      <c r="W7441" s="618"/>
      <c r="X7441" s="618"/>
      <c r="Y7441" s="618"/>
      <c r="Z7441" s="618"/>
      <c r="AC7441" s="619"/>
      <c r="AD7441" s="620"/>
      <c r="AJ7441" s="668"/>
      <c r="AO7441" s="612"/>
      <c r="AP7441" s="612"/>
      <c r="AY7441" s="623"/>
      <c r="BD7441" s="611"/>
      <c r="BG7441" s="624"/>
      <c r="BH7441" s="625"/>
      <c r="BI7441" s="672"/>
      <c r="BO7441" s="612"/>
      <c r="BY7441" s="669"/>
      <c r="CA7441" s="669"/>
    </row>
    <row r="7442" spans="3:79" s="610" customFormat="1">
      <c r="C7442" s="611"/>
      <c r="D7442" s="612"/>
      <c r="E7442" s="613"/>
      <c r="F7442" s="614"/>
      <c r="J7442" s="612"/>
      <c r="N7442" s="668"/>
      <c r="P7442" s="618"/>
      <c r="Q7442" s="618"/>
      <c r="R7442" s="618"/>
      <c r="S7442" s="618"/>
      <c r="T7442" s="618"/>
      <c r="U7442" s="618"/>
      <c r="V7442" s="618"/>
      <c r="W7442" s="618"/>
      <c r="X7442" s="618"/>
      <c r="Y7442" s="618"/>
      <c r="Z7442" s="618"/>
      <c r="AC7442" s="619"/>
      <c r="AD7442" s="620"/>
      <c r="AJ7442" s="668"/>
      <c r="AO7442" s="612"/>
      <c r="AP7442" s="612"/>
      <c r="AY7442" s="623"/>
      <c r="BD7442" s="611"/>
      <c r="BG7442" s="624"/>
      <c r="BH7442" s="625"/>
      <c r="BI7442" s="672"/>
      <c r="BO7442" s="612"/>
      <c r="BY7442" s="669"/>
      <c r="CA7442" s="669"/>
    </row>
    <row r="7443" spans="3:79" s="610" customFormat="1">
      <c r="C7443" s="611"/>
      <c r="D7443" s="612"/>
      <c r="E7443" s="613"/>
      <c r="F7443" s="614"/>
      <c r="J7443" s="612"/>
      <c r="N7443" s="668"/>
      <c r="P7443" s="618"/>
      <c r="Q7443" s="618"/>
      <c r="R7443" s="618"/>
      <c r="S7443" s="618"/>
      <c r="T7443" s="618"/>
      <c r="U7443" s="618"/>
      <c r="V7443" s="618"/>
      <c r="W7443" s="618"/>
      <c r="X7443" s="618"/>
      <c r="Y7443" s="618"/>
      <c r="Z7443" s="618"/>
      <c r="AC7443" s="619"/>
      <c r="AD7443" s="620"/>
      <c r="AJ7443" s="668"/>
      <c r="AO7443" s="612"/>
      <c r="AP7443" s="612"/>
      <c r="AY7443" s="623"/>
      <c r="BD7443" s="611"/>
      <c r="BG7443" s="624"/>
      <c r="BH7443" s="625"/>
      <c r="BI7443" s="672"/>
      <c r="BO7443" s="612"/>
      <c r="BY7443" s="669"/>
      <c r="CA7443" s="669"/>
    </row>
    <row r="7444" spans="3:79" s="610" customFormat="1">
      <c r="C7444" s="611"/>
      <c r="D7444" s="612"/>
      <c r="E7444" s="613"/>
      <c r="F7444" s="614"/>
      <c r="J7444" s="612"/>
      <c r="N7444" s="668"/>
      <c r="P7444" s="618"/>
      <c r="Q7444" s="618"/>
      <c r="R7444" s="618"/>
      <c r="S7444" s="618"/>
      <c r="T7444" s="618"/>
      <c r="U7444" s="618"/>
      <c r="V7444" s="618"/>
      <c r="W7444" s="618"/>
      <c r="X7444" s="618"/>
      <c r="Y7444" s="618"/>
      <c r="Z7444" s="618"/>
      <c r="AC7444" s="619"/>
      <c r="AD7444" s="620"/>
      <c r="AJ7444" s="668"/>
      <c r="AO7444" s="612"/>
      <c r="AP7444" s="612"/>
      <c r="AY7444" s="623"/>
      <c r="BD7444" s="611"/>
      <c r="BG7444" s="624"/>
      <c r="BH7444" s="625"/>
      <c r="BI7444" s="672"/>
      <c r="BO7444" s="612"/>
      <c r="BY7444" s="669"/>
      <c r="CA7444" s="669"/>
    </row>
    <row r="7445" spans="3:79" s="610" customFormat="1">
      <c r="C7445" s="611"/>
      <c r="D7445" s="612"/>
      <c r="E7445" s="613"/>
      <c r="F7445" s="614"/>
      <c r="J7445" s="612"/>
      <c r="N7445" s="668"/>
      <c r="P7445" s="618"/>
      <c r="Q7445" s="618"/>
      <c r="R7445" s="618"/>
      <c r="S7445" s="618"/>
      <c r="T7445" s="618"/>
      <c r="U7445" s="618"/>
      <c r="V7445" s="618"/>
      <c r="W7445" s="618"/>
      <c r="X7445" s="618"/>
      <c r="Y7445" s="618"/>
      <c r="Z7445" s="618"/>
      <c r="AC7445" s="619"/>
      <c r="AD7445" s="620"/>
      <c r="AJ7445" s="668"/>
      <c r="AO7445" s="612"/>
      <c r="AP7445" s="612"/>
      <c r="AY7445" s="623"/>
      <c r="BD7445" s="611"/>
      <c r="BG7445" s="624"/>
      <c r="BH7445" s="625"/>
      <c r="BI7445" s="672"/>
      <c r="BO7445" s="612"/>
      <c r="BY7445" s="669"/>
      <c r="CA7445" s="669"/>
    </row>
    <row r="7446" spans="3:79" s="610" customFormat="1">
      <c r="C7446" s="611"/>
      <c r="D7446" s="612"/>
      <c r="E7446" s="613"/>
      <c r="F7446" s="614"/>
      <c r="J7446" s="612"/>
      <c r="N7446" s="668"/>
      <c r="P7446" s="618"/>
      <c r="Q7446" s="618"/>
      <c r="R7446" s="618"/>
      <c r="S7446" s="618"/>
      <c r="T7446" s="618"/>
      <c r="U7446" s="618"/>
      <c r="V7446" s="618"/>
      <c r="W7446" s="618"/>
      <c r="X7446" s="618"/>
      <c r="Y7446" s="618"/>
      <c r="Z7446" s="618"/>
      <c r="AC7446" s="619"/>
      <c r="AD7446" s="620"/>
      <c r="AJ7446" s="668"/>
      <c r="AO7446" s="612"/>
      <c r="AP7446" s="612"/>
      <c r="AY7446" s="623"/>
      <c r="BD7446" s="611"/>
      <c r="BG7446" s="624"/>
      <c r="BH7446" s="625"/>
      <c r="BI7446" s="672"/>
      <c r="BO7446" s="612"/>
      <c r="BY7446" s="669"/>
      <c r="CA7446" s="669"/>
    </row>
    <row r="7447" spans="3:79" s="610" customFormat="1">
      <c r="C7447" s="611"/>
      <c r="D7447" s="612"/>
      <c r="E7447" s="613"/>
      <c r="F7447" s="614"/>
      <c r="J7447" s="612"/>
      <c r="N7447" s="668"/>
      <c r="P7447" s="618"/>
      <c r="Q7447" s="618"/>
      <c r="R7447" s="618"/>
      <c r="S7447" s="618"/>
      <c r="T7447" s="618"/>
      <c r="U7447" s="618"/>
      <c r="V7447" s="618"/>
      <c r="W7447" s="618"/>
      <c r="X7447" s="618"/>
      <c r="Y7447" s="618"/>
      <c r="Z7447" s="618"/>
      <c r="AC7447" s="619"/>
      <c r="AD7447" s="620"/>
      <c r="AJ7447" s="668"/>
      <c r="AO7447" s="612"/>
      <c r="AP7447" s="612"/>
      <c r="AY7447" s="623"/>
      <c r="BD7447" s="611"/>
      <c r="BG7447" s="624"/>
      <c r="BH7447" s="625"/>
      <c r="BI7447" s="672"/>
      <c r="BO7447" s="612"/>
      <c r="BY7447" s="669"/>
      <c r="CA7447" s="669"/>
    </row>
    <row r="7448" spans="3:79" s="610" customFormat="1">
      <c r="C7448" s="611"/>
      <c r="D7448" s="612"/>
      <c r="E7448" s="613"/>
      <c r="F7448" s="614"/>
      <c r="J7448" s="612"/>
      <c r="N7448" s="668"/>
      <c r="P7448" s="618"/>
      <c r="Q7448" s="618"/>
      <c r="R7448" s="618"/>
      <c r="S7448" s="618"/>
      <c r="T7448" s="618"/>
      <c r="U7448" s="618"/>
      <c r="V7448" s="618"/>
      <c r="W7448" s="618"/>
      <c r="X7448" s="618"/>
      <c r="Y7448" s="618"/>
      <c r="Z7448" s="618"/>
      <c r="AC7448" s="619"/>
      <c r="AD7448" s="620"/>
      <c r="AJ7448" s="668"/>
      <c r="AO7448" s="612"/>
      <c r="AP7448" s="612"/>
      <c r="AY7448" s="623"/>
      <c r="BD7448" s="611"/>
      <c r="BG7448" s="624"/>
      <c r="BH7448" s="625"/>
      <c r="BI7448" s="672"/>
      <c r="BO7448" s="612"/>
      <c r="BY7448" s="669"/>
      <c r="CA7448" s="669"/>
    </row>
    <row r="7449" spans="3:79" s="610" customFormat="1">
      <c r="C7449" s="611"/>
      <c r="D7449" s="612"/>
      <c r="E7449" s="613"/>
      <c r="F7449" s="614"/>
      <c r="J7449" s="612"/>
      <c r="N7449" s="668"/>
      <c r="P7449" s="618"/>
      <c r="Q7449" s="618"/>
      <c r="R7449" s="618"/>
      <c r="S7449" s="618"/>
      <c r="T7449" s="618"/>
      <c r="U7449" s="618"/>
      <c r="V7449" s="618"/>
      <c r="W7449" s="618"/>
      <c r="X7449" s="618"/>
      <c r="Y7449" s="618"/>
      <c r="Z7449" s="618"/>
      <c r="AC7449" s="619"/>
      <c r="AD7449" s="620"/>
      <c r="AJ7449" s="668"/>
      <c r="AO7449" s="612"/>
      <c r="AP7449" s="612"/>
      <c r="AY7449" s="623"/>
      <c r="BD7449" s="611"/>
      <c r="BG7449" s="624"/>
      <c r="BH7449" s="625"/>
      <c r="BI7449" s="672"/>
      <c r="BO7449" s="612"/>
      <c r="BY7449" s="669"/>
      <c r="CA7449" s="669"/>
    </row>
    <row r="7450" spans="3:79" s="610" customFormat="1">
      <c r="C7450" s="611"/>
      <c r="D7450" s="612"/>
      <c r="E7450" s="613"/>
      <c r="F7450" s="614"/>
      <c r="J7450" s="612"/>
      <c r="N7450" s="668"/>
      <c r="P7450" s="618"/>
      <c r="Q7450" s="618"/>
      <c r="R7450" s="618"/>
      <c r="S7450" s="618"/>
      <c r="T7450" s="618"/>
      <c r="U7450" s="618"/>
      <c r="V7450" s="618"/>
      <c r="W7450" s="618"/>
      <c r="X7450" s="618"/>
      <c r="Y7450" s="618"/>
      <c r="Z7450" s="618"/>
      <c r="AC7450" s="619"/>
      <c r="AD7450" s="620"/>
      <c r="AJ7450" s="668"/>
      <c r="AO7450" s="612"/>
      <c r="AP7450" s="612"/>
      <c r="AY7450" s="623"/>
      <c r="BD7450" s="611"/>
      <c r="BG7450" s="624"/>
      <c r="BH7450" s="625"/>
      <c r="BI7450" s="672"/>
      <c r="BO7450" s="612"/>
      <c r="BY7450" s="669"/>
      <c r="CA7450" s="669"/>
    </row>
    <row r="7451" spans="3:79" s="610" customFormat="1">
      <c r="C7451" s="611"/>
      <c r="D7451" s="612"/>
      <c r="E7451" s="613"/>
      <c r="F7451" s="614"/>
      <c r="J7451" s="612"/>
      <c r="N7451" s="668"/>
      <c r="P7451" s="618"/>
      <c r="Q7451" s="618"/>
      <c r="R7451" s="618"/>
      <c r="S7451" s="618"/>
      <c r="T7451" s="618"/>
      <c r="U7451" s="618"/>
      <c r="V7451" s="618"/>
      <c r="W7451" s="618"/>
      <c r="X7451" s="618"/>
      <c r="Y7451" s="618"/>
      <c r="Z7451" s="618"/>
      <c r="AC7451" s="619"/>
      <c r="AD7451" s="620"/>
      <c r="AJ7451" s="668"/>
      <c r="AO7451" s="612"/>
      <c r="AP7451" s="612"/>
      <c r="AY7451" s="623"/>
      <c r="BD7451" s="611"/>
      <c r="BG7451" s="624"/>
      <c r="BH7451" s="625"/>
      <c r="BI7451" s="672"/>
      <c r="BO7451" s="612"/>
      <c r="BY7451" s="669"/>
      <c r="CA7451" s="669"/>
    </row>
    <row r="7452" spans="3:79" s="610" customFormat="1">
      <c r="C7452" s="611"/>
      <c r="D7452" s="612"/>
      <c r="E7452" s="613"/>
      <c r="F7452" s="614"/>
      <c r="J7452" s="612"/>
      <c r="N7452" s="668"/>
      <c r="P7452" s="618"/>
      <c r="Q7452" s="618"/>
      <c r="R7452" s="618"/>
      <c r="S7452" s="618"/>
      <c r="T7452" s="618"/>
      <c r="U7452" s="618"/>
      <c r="V7452" s="618"/>
      <c r="W7452" s="618"/>
      <c r="X7452" s="618"/>
      <c r="Y7452" s="618"/>
      <c r="Z7452" s="618"/>
      <c r="AC7452" s="619"/>
      <c r="AD7452" s="620"/>
      <c r="AJ7452" s="668"/>
      <c r="AO7452" s="612"/>
      <c r="AP7452" s="612"/>
      <c r="AY7452" s="623"/>
      <c r="BD7452" s="611"/>
      <c r="BG7452" s="624"/>
      <c r="BH7452" s="625"/>
      <c r="BI7452" s="672"/>
      <c r="BO7452" s="612"/>
      <c r="BY7452" s="669"/>
      <c r="CA7452" s="669"/>
    </row>
    <row r="7453" spans="3:79" s="610" customFormat="1">
      <c r="C7453" s="611"/>
      <c r="D7453" s="612"/>
      <c r="E7453" s="613"/>
      <c r="F7453" s="614"/>
      <c r="J7453" s="612"/>
      <c r="N7453" s="668"/>
      <c r="P7453" s="618"/>
      <c r="Q7453" s="618"/>
      <c r="R7453" s="618"/>
      <c r="S7453" s="618"/>
      <c r="T7453" s="618"/>
      <c r="U7453" s="618"/>
      <c r="V7453" s="618"/>
      <c r="W7453" s="618"/>
      <c r="X7453" s="618"/>
      <c r="Y7453" s="618"/>
      <c r="Z7453" s="618"/>
      <c r="AC7453" s="619"/>
      <c r="AD7453" s="620"/>
      <c r="AJ7453" s="668"/>
      <c r="AO7453" s="612"/>
      <c r="AP7453" s="612"/>
      <c r="AY7453" s="623"/>
      <c r="BD7453" s="611"/>
      <c r="BG7453" s="624"/>
      <c r="BH7453" s="625"/>
      <c r="BI7453" s="672"/>
      <c r="BO7453" s="612"/>
      <c r="BY7453" s="669"/>
      <c r="CA7453" s="669"/>
    </row>
    <row r="7454" spans="3:79" s="610" customFormat="1">
      <c r="C7454" s="611"/>
      <c r="D7454" s="612"/>
      <c r="E7454" s="613"/>
      <c r="F7454" s="614"/>
      <c r="J7454" s="612"/>
      <c r="N7454" s="668"/>
      <c r="P7454" s="618"/>
      <c r="Q7454" s="618"/>
      <c r="R7454" s="618"/>
      <c r="S7454" s="618"/>
      <c r="T7454" s="618"/>
      <c r="U7454" s="618"/>
      <c r="V7454" s="618"/>
      <c r="W7454" s="618"/>
      <c r="X7454" s="618"/>
      <c r="Y7454" s="618"/>
      <c r="Z7454" s="618"/>
      <c r="AC7454" s="619"/>
      <c r="AD7454" s="620"/>
      <c r="AJ7454" s="668"/>
      <c r="AO7454" s="612"/>
      <c r="AP7454" s="612"/>
      <c r="AY7454" s="623"/>
      <c r="BD7454" s="611"/>
      <c r="BG7454" s="624"/>
      <c r="BH7454" s="625"/>
      <c r="BI7454" s="672"/>
      <c r="BO7454" s="612"/>
      <c r="BY7454" s="669"/>
      <c r="CA7454" s="669"/>
    </row>
    <row r="7455" spans="3:79" s="610" customFormat="1">
      <c r="C7455" s="611"/>
      <c r="D7455" s="612"/>
      <c r="E7455" s="613"/>
      <c r="F7455" s="614"/>
      <c r="J7455" s="612"/>
      <c r="N7455" s="668"/>
      <c r="P7455" s="618"/>
      <c r="Q7455" s="618"/>
      <c r="R7455" s="618"/>
      <c r="S7455" s="618"/>
      <c r="T7455" s="618"/>
      <c r="U7455" s="618"/>
      <c r="V7455" s="618"/>
      <c r="W7455" s="618"/>
      <c r="X7455" s="618"/>
      <c r="Y7455" s="618"/>
      <c r="Z7455" s="618"/>
      <c r="AC7455" s="619"/>
      <c r="AD7455" s="620"/>
      <c r="AJ7455" s="668"/>
      <c r="AO7455" s="612"/>
      <c r="AP7455" s="612"/>
      <c r="AY7455" s="623"/>
      <c r="BD7455" s="611"/>
      <c r="BG7455" s="624"/>
      <c r="BH7455" s="625"/>
      <c r="BI7455" s="672"/>
      <c r="BO7455" s="612"/>
      <c r="BY7455" s="669"/>
      <c r="CA7455" s="669"/>
    </row>
    <row r="7456" spans="3:79" s="610" customFormat="1">
      <c r="C7456" s="611"/>
      <c r="D7456" s="612"/>
      <c r="E7456" s="613"/>
      <c r="F7456" s="614"/>
      <c r="J7456" s="612"/>
      <c r="N7456" s="668"/>
      <c r="P7456" s="618"/>
      <c r="Q7456" s="618"/>
      <c r="R7456" s="618"/>
      <c r="S7456" s="618"/>
      <c r="T7456" s="618"/>
      <c r="U7456" s="618"/>
      <c r="V7456" s="618"/>
      <c r="W7456" s="618"/>
      <c r="X7456" s="618"/>
      <c r="Y7456" s="618"/>
      <c r="Z7456" s="618"/>
      <c r="AC7456" s="619"/>
      <c r="AD7456" s="620"/>
      <c r="AJ7456" s="668"/>
      <c r="AO7456" s="612"/>
      <c r="AP7456" s="612"/>
      <c r="AY7456" s="623"/>
      <c r="BD7456" s="611"/>
      <c r="BG7456" s="624"/>
      <c r="BH7456" s="625"/>
      <c r="BI7456" s="672"/>
      <c r="BO7456" s="612"/>
      <c r="BY7456" s="669"/>
      <c r="CA7456" s="669"/>
    </row>
    <row r="7457" spans="3:79" s="610" customFormat="1">
      <c r="C7457" s="611"/>
      <c r="D7457" s="612"/>
      <c r="E7457" s="613"/>
      <c r="F7457" s="614"/>
      <c r="J7457" s="612"/>
      <c r="N7457" s="668"/>
      <c r="P7457" s="618"/>
      <c r="Q7457" s="618"/>
      <c r="R7457" s="618"/>
      <c r="S7457" s="618"/>
      <c r="T7457" s="618"/>
      <c r="U7457" s="618"/>
      <c r="V7457" s="618"/>
      <c r="W7457" s="618"/>
      <c r="X7457" s="618"/>
      <c r="Y7457" s="618"/>
      <c r="Z7457" s="618"/>
      <c r="AC7457" s="619"/>
      <c r="AD7457" s="620"/>
      <c r="AJ7457" s="668"/>
      <c r="AO7457" s="612"/>
      <c r="AP7457" s="612"/>
      <c r="AY7457" s="623"/>
      <c r="BD7457" s="611"/>
      <c r="BG7457" s="624"/>
      <c r="BH7457" s="625"/>
      <c r="BI7457" s="672"/>
      <c r="BO7457" s="612"/>
      <c r="BY7457" s="669"/>
      <c r="CA7457" s="669"/>
    </row>
    <row r="7458" spans="3:79" s="610" customFormat="1">
      <c r="C7458" s="611"/>
      <c r="D7458" s="612"/>
      <c r="E7458" s="613"/>
      <c r="F7458" s="614"/>
      <c r="J7458" s="612"/>
      <c r="N7458" s="668"/>
      <c r="P7458" s="618"/>
      <c r="Q7458" s="618"/>
      <c r="R7458" s="618"/>
      <c r="S7458" s="618"/>
      <c r="T7458" s="618"/>
      <c r="U7458" s="618"/>
      <c r="V7458" s="618"/>
      <c r="W7458" s="618"/>
      <c r="X7458" s="618"/>
      <c r="Y7458" s="618"/>
      <c r="Z7458" s="618"/>
      <c r="AC7458" s="619"/>
      <c r="AD7458" s="620"/>
      <c r="AJ7458" s="668"/>
      <c r="AO7458" s="612"/>
      <c r="AP7458" s="612"/>
      <c r="AY7458" s="623"/>
      <c r="BD7458" s="611"/>
      <c r="BG7458" s="624"/>
      <c r="BH7458" s="625"/>
      <c r="BI7458" s="672"/>
      <c r="BO7458" s="612"/>
      <c r="BY7458" s="669"/>
      <c r="CA7458" s="669"/>
    </row>
    <row r="7459" spans="3:79" s="610" customFormat="1">
      <c r="C7459" s="611"/>
      <c r="D7459" s="612"/>
      <c r="E7459" s="613"/>
      <c r="F7459" s="614"/>
      <c r="J7459" s="612"/>
      <c r="N7459" s="668"/>
      <c r="P7459" s="618"/>
      <c r="Q7459" s="618"/>
      <c r="R7459" s="618"/>
      <c r="S7459" s="618"/>
      <c r="T7459" s="618"/>
      <c r="U7459" s="618"/>
      <c r="V7459" s="618"/>
      <c r="W7459" s="618"/>
      <c r="X7459" s="618"/>
      <c r="Y7459" s="618"/>
      <c r="Z7459" s="618"/>
      <c r="AC7459" s="619"/>
      <c r="AD7459" s="620"/>
      <c r="AJ7459" s="668"/>
      <c r="AO7459" s="612"/>
      <c r="AP7459" s="612"/>
      <c r="AY7459" s="623"/>
      <c r="BD7459" s="611"/>
      <c r="BG7459" s="624"/>
      <c r="BH7459" s="625"/>
      <c r="BI7459" s="672"/>
      <c r="BO7459" s="612"/>
      <c r="BY7459" s="669"/>
      <c r="CA7459" s="669"/>
    </row>
    <row r="7460" spans="3:79" s="610" customFormat="1">
      <c r="C7460" s="611"/>
      <c r="D7460" s="612"/>
      <c r="E7460" s="613"/>
      <c r="F7460" s="614"/>
      <c r="J7460" s="612"/>
      <c r="N7460" s="668"/>
      <c r="P7460" s="618"/>
      <c r="Q7460" s="618"/>
      <c r="R7460" s="618"/>
      <c r="S7460" s="618"/>
      <c r="T7460" s="618"/>
      <c r="U7460" s="618"/>
      <c r="V7460" s="618"/>
      <c r="W7460" s="618"/>
      <c r="X7460" s="618"/>
      <c r="Y7460" s="618"/>
      <c r="Z7460" s="618"/>
      <c r="AC7460" s="619"/>
      <c r="AD7460" s="620"/>
      <c r="AJ7460" s="668"/>
      <c r="AO7460" s="612"/>
      <c r="AP7460" s="612"/>
      <c r="AY7460" s="623"/>
      <c r="BD7460" s="611"/>
      <c r="BG7460" s="624"/>
      <c r="BH7460" s="625"/>
      <c r="BI7460" s="672"/>
      <c r="BO7460" s="612"/>
      <c r="BY7460" s="669"/>
      <c r="CA7460" s="669"/>
    </row>
    <row r="7461" spans="3:79" s="610" customFormat="1">
      <c r="C7461" s="611"/>
      <c r="D7461" s="612"/>
      <c r="E7461" s="613"/>
      <c r="F7461" s="614"/>
      <c r="J7461" s="612"/>
      <c r="N7461" s="668"/>
      <c r="P7461" s="618"/>
      <c r="Q7461" s="618"/>
      <c r="R7461" s="618"/>
      <c r="S7461" s="618"/>
      <c r="T7461" s="618"/>
      <c r="U7461" s="618"/>
      <c r="V7461" s="618"/>
      <c r="W7461" s="618"/>
      <c r="X7461" s="618"/>
      <c r="Y7461" s="618"/>
      <c r="Z7461" s="618"/>
      <c r="AC7461" s="619"/>
      <c r="AD7461" s="620"/>
      <c r="AJ7461" s="668"/>
      <c r="AO7461" s="612"/>
      <c r="AP7461" s="612"/>
      <c r="AY7461" s="623"/>
      <c r="BD7461" s="611"/>
      <c r="BG7461" s="624"/>
      <c r="BH7461" s="625"/>
      <c r="BI7461" s="672"/>
      <c r="BO7461" s="612"/>
      <c r="BY7461" s="669"/>
      <c r="CA7461" s="669"/>
    </row>
    <row r="7462" spans="3:79" s="610" customFormat="1">
      <c r="C7462" s="611"/>
      <c r="D7462" s="612"/>
      <c r="E7462" s="613"/>
      <c r="F7462" s="614"/>
      <c r="J7462" s="612"/>
      <c r="N7462" s="668"/>
      <c r="P7462" s="618"/>
      <c r="Q7462" s="618"/>
      <c r="R7462" s="618"/>
      <c r="S7462" s="618"/>
      <c r="T7462" s="618"/>
      <c r="U7462" s="618"/>
      <c r="V7462" s="618"/>
      <c r="W7462" s="618"/>
      <c r="X7462" s="618"/>
      <c r="Y7462" s="618"/>
      <c r="Z7462" s="618"/>
      <c r="AC7462" s="619"/>
      <c r="AD7462" s="620"/>
      <c r="AJ7462" s="668"/>
      <c r="AO7462" s="612"/>
      <c r="AP7462" s="612"/>
      <c r="AY7462" s="623"/>
      <c r="BD7462" s="611"/>
      <c r="BG7462" s="624"/>
      <c r="BH7462" s="625"/>
      <c r="BI7462" s="672"/>
      <c r="BO7462" s="612"/>
      <c r="BY7462" s="669"/>
      <c r="CA7462" s="669"/>
    </row>
    <row r="7463" spans="3:79" s="610" customFormat="1">
      <c r="C7463" s="611"/>
      <c r="D7463" s="612"/>
      <c r="E7463" s="613"/>
      <c r="F7463" s="614"/>
      <c r="J7463" s="612"/>
      <c r="N7463" s="668"/>
      <c r="P7463" s="618"/>
      <c r="Q7463" s="618"/>
      <c r="R7463" s="618"/>
      <c r="S7463" s="618"/>
      <c r="T7463" s="618"/>
      <c r="U7463" s="618"/>
      <c r="V7463" s="618"/>
      <c r="W7463" s="618"/>
      <c r="X7463" s="618"/>
      <c r="Y7463" s="618"/>
      <c r="Z7463" s="618"/>
      <c r="AC7463" s="619"/>
      <c r="AD7463" s="620"/>
      <c r="AJ7463" s="668"/>
      <c r="AO7463" s="612"/>
      <c r="AP7463" s="612"/>
      <c r="AY7463" s="623"/>
      <c r="BD7463" s="611"/>
      <c r="BG7463" s="624"/>
      <c r="BH7463" s="625"/>
      <c r="BI7463" s="672"/>
      <c r="BO7463" s="612"/>
      <c r="BY7463" s="669"/>
      <c r="CA7463" s="669"/>
    </row>
    <row r="7464" spans="3:79" s="610" customFormat="1">
      <c r="C7464" s="611"/>
      <c r="D7464" s="612"/>
      <c r="E7464" s="613"/>
      <c r="F7464" s="614"/>
      <c r="J7464" s="612"/>
      <c r="N7464" s="668"/>
      <c r="P7464" s="618"/>
      <c r="Q7464" s="618"/>
      <c r="R7464" s="618"/>
      <c r="S7464" s="618"/>
      <c r="T7464" s="618"/>
      <c r="U7464" s="618"/>
      <c r="V7464" s="618"/>
      <c r="W7464" s="618"/>
      <c r="X7464" s="618"/>
      <c r="Y7464" s="618"/>
      <c r="Z7464" s="618"/>
      <c r="AC7464" s="619"/>
      <c r="AD7464" s="620"/>
      <c r="AJ7464" s="668"/>
      <c r="AO7464" s="612"/>
      <c r="AP7464" s="612"/>
      <c r="AY7464" s="623"/>
      <c r="BD7464" s="611"/>
      <c r="BG7464" s="624"/>
      <c r="BH7464" s="625"/>
      <c r="BI7464" s="672"/>
      <c r="BO7464" s="612"/>
      <c r="BY7464" s="669"/>
      <c r="CA7464" s="669"/>
    </row>
    <row r="7465" spans="3:79" s="610" customFormat="1">
      <c r="C7465" s="611"/>
      <c r="D7465" s="612"/>
      <c r="E7465" s="613"/>
      <c r="F7465" s="614"/>
      <c r="J7465" s="612"/>
      <c r="N7465" s="668"/>
      <c r="P7465" s="618"/>
      <c r="Q7465" s="618"/>
      <c r="R7465" s="618"/>
      <c r="S7465" s="618"/>
      <c r="T7465" s="618"/>
      <c r="U7465" s="618"/>
      <c r="V7465" s="618"/>
      <c r="W7465" s="618"/>
      <c r="X7465" s="618"/>
      <c r="Y7465" s="618"/>
      <c r="Z7465" s="618"/>
      <c r="AC7465" s="619"/>
      <c r="AD7465" s="620"/>
      <c r="AJ7465" s="668"/>
      <c r="AO7465" s="612"/>
      <c r="AP7465" s="612"/>
      <c r="AY7465" s="623"/>
      <c r="BD7465" s="611"/>
      <c r="BG7465" s="624"/>
      <c r="BH7465" s="625"/>
      <c r="BI7465" s="672"/>
      <c r="BO7465" s="612"/>
      <c r="BY7465" s="669"/>
      <c r="CA7465" s="669"/>
    </row>
    <row r="7466" spans="3:79" s="610" customFormat="1">
      <c r="C7466" s="611"/>
      <c r="D7466" s="612"/>
      <c r="E7466" s="613"/>
      <c r="F7466" s="614"/>
      <c r="J7466" s="612"/>
      <c r="N7466" s="668"/>
      <c r="P7466" s="618"/>
      <c r="Q7466" s="618"/>
      <c r="R7466" s="618"/>
      <c r="S7466" s="618"/>
      <c r="T7466" s="618"/>
      <c r="U7466" s="618"/>
      <c r="V7466" s="618"/>
      <c r="W7466" s="618"/>
      <c r="X7466" s="618"/>
      <c r="Y7466" s="618"/>
      <c r="Z7466" s="618"/>
      <c r="AC7466" s="619"/>
      <c r="AD7466" s="620"/>
      <c r="AJ7466" s="668"/>
      <c r="AO7466" s="612"/>
      <c r="AP7466" s="612"/>
      <c r="AY7466" s="623"/>
      <c r="BD7466" s="611"/>
      <c r="BG7466" s="624"/>
      <c r="BH7466" s="625"/>
      <c r="BI7466" s="672"/>
      <c r="BO7466" s="612"/>
      <c r="BY7466" s="669"/>
      <c r="CA7466" s="669"/>
    </row>
    <row r="7467" spans="3:79" s="610" customFormat="1">
      <c r="C7467" s="611"/>
      <c r="D7467" s="612"/>
      <c r="E7467" s="613"/>
      <c r="F7467" s="614"/>
      <c r="J7467" s="612"/>
      <c r="N7467" s="668"/>
      <c r="P7467" s="618"/>
      <c r="Q7467" s="618"/>
      <c r="R7467" s="618"/>
      <c r="S7467" s="618"/>
      <c r="T7467" s="618"/>
      <c r="U7467" s="618"/>
      <c r="V7467" s="618"/>
      <c r="W7467" s="618"/>
      <c r="X7467" s="618"/>
      <c r="Y7467" s="618"/>
      <c r="Z7467" s="618"/>
      <c r="AC7467" s="619"/>
      <c r="AD7467" s="620"/>
      <c r="AJ7467" s="668"/>
      <c r="AO7467" s="612"/>
      <c r="AP7467" s="612"/>
      <c r="AY7467" s="623"/>
      <c r="BD7467" s="611"/>
      <c r="BG7467" s="624"/>
      <c r="BH7467" s="625"/>
      <c r="BI7467" s="672"/>
      <c r="BO7467" s="612"/>
      <c r="BY7467" s="669"/>
      <c r="CA7467" s="669"/>
    </row>
    <row r="7468" spans="3:79" s="610" customFormat="1">
      <c r="C7468" s="611"/>
      <c r="D7468" s="612"/>
      <c r="E7468" s="613"/>
      <c r="F7468" s="614"/>
      <c r="J7468" s="612"/>
      <c r="N7468" s="668"/>
      <c r="P7468" s="618"/>
      <c r="Q7468" s="618"/>
      <c r="R7468" s="618"/>
      <c r="S7468" s="618"/>
      <c r="T7468" s="618"/>
      <c r="U7468" s="618"/>
      <c r="V7468" s="618"/>
      <c r="W7468" s="618"/>
      <c r="X7468" s="618"/>
      <c r="Y7468" s="618"/>
      <c r="Z7468" s="618"/>
      <c r="AC7468" s="619"/>
      <c r="AD7468" s="620"/>
      <c r="AJ7468" s="668"/>
      <c r="AO7468" s="612"/>
      <c r="AP7468" s="612"/>
      <c r="AY7468" s="623"/>
      <c r="BD7468" s="611"/>
      <c r="BG7468" s="624"/>
      <c r="BH7468" s="625"/>
      <c r="BI7468" s="672"/>
      <c r="BO7468" s="612"/>
      <c r="BY7468" s="669"/>
      <c r="CA7468" s="669"/>
    </row>
    <row r="7469" spans="3:79" s="610" customFormat="1">
      <c r="C7469" s="611"/>
      <c r="D7469" s="612"/>
      <c r="E7469" s="613"/>
      <c r="F7469" s="614"/>
      <c r="J7469" s="612"/>
      <c r="N7469" s="668"/>
      <c r="P7469" s="618"/>
      <c r="Q7469" s="618"/>
      <c r="R7469" s="618"/>
      <c r="S7469" s="618"/>
      <c r="T7469" s="618"/>
      <c r="U7469" s="618"/>
      <c r="V7469" s="618"/>
      <c r="W7469" s="618"/>
      <c r="X7469" s="618"/>
      <c r="Y7469" s="618"/>
      <c r="Z7469" s="618"/>
      <c r="AC7469" s="619"/>
      <c r="AD7469" s="620"/>
      <c r="AJ7469" s="668"/>
      <c r="AO7469" s="612"/>
      <c r="AP7469" s="612"/>
      <c r="AY7469" s="623"/>
      <c r="BD7469" s="611"/>
      <c r="BG7469" s="624"/>
      <c r="BH7469" s="625"/>
      <c r="BI7469" s="672"/>
      <c r="BO7469" s="612"/>
      <c r="BY7469" s="669"/>
      <c r="CA7469" s="669"/>
    </row>
    <row r="7470" spans="3:79" s="610" customFormat="1">
      <c r="C7470" s="611"/>
      <c r="D7470" s="612"/>
      <c r="E7470" s="613"/>
      <c r="F7470" s="614"/>
      <c r="J7470" s="612"/>
      <c r="N7470" s="668"/>
      <c r="P7470" s="618"/>
      <c r="Q7470" s="618"/>
      <c r="R7470" s="618"/>
      <c r="S7470" s="618"/>
      <c r="T7470" s="618"/>
      <c r="U7470" s="618"/>
      <c r="V7470" s="618"/>
      <c r="W7470" s="618"/>
      <c r="X7470" s="618"/>
      <c r="Y7470" s="618"/>
      <c r="Z7470" s="618"/>
      <c r="AC7470" s="619"/>
      <c r="AD7470" s="620"/>
      <c r="AJ7470" s="668"/>
      <c r="AO7470" s="612"/>
      <c r="AP7470" s="612"/>
      <c r="AY7470" s="623"/>
      <c r="BD7470" s="611"/>
      <c r="BG7470" s="624"/>
      <c r="BH7470" s="625"/>
      <c r="BI7470" s="672"/>
      <c r="BO7470" s="612"/>
      <c r="BY7470" s="669"/>
      <c r="CA7470" s="669"/>
    </row>
    <row r="7471" spans="3:79" s="610" customFormat="1">
      <c r="C7471" s="611"/>
      <c r="D7471" s="612"/>
      <c r="E7471" s="613"/>
      <c r="F7471" s="614"/>
      <c r="J7471" s="612"/>
      <c r="N7471" s="668"/>
      <c r="P7471" s="618"/>
      <c r="Q7471" s="618"/>
      <c r="R7471" s="618"/>
      <c r="S7471" s="618"/>
      <c r="T7471" s="618"/>
      <c r="U7471" s="618"/>
      <c r="V7471" s="618"/>
      <c r="W7471" s="618"/>
      <c r="X7471" s="618"/>
      <c r="Y7471" s="618"/>
      <c r="Z7471" s="618"/>
      <c r="AC7471" s="619"/>
      <c r="AD7471" s="620"/>
      <c r="AJ7471" s="668"/>
      <c r="AO7471" s="612"/>
      <c r="AP7471" s="612"/>
      <c r="AY7471" s="623"/>
      <c r="BD7471" s="611"/>
      <c r="BG7471" s="624"/>
      <c r="BH7471" s="625"/>
      <c r="BI7471" s="672"/>
      <c r="BO7471" s="612"/>
      <c r="BY7471" s="669"/>
      <c r="CA7471" s="669"/>
    </row>
    <row r="7472" spans="3:79" s="610" customFormat="1">
      <c r="C7472" s="611"/>
      <c r="D7472" s="612"/>
      <c r="E7472" s="613"/>
      <c r="F7472" s="614"/>
      <c r="J7472" s="612"/>
      <c r="N7472" s="668"/>
      <c r="P7472" s="618"/>
      <c r="Q7472" s="618"/>
      <c r="R7472" s="618"/>
      <c r="S7472" s="618"/>
      <c r="T7472" s="618"/>
      <c r="U7472" s="618"/>
      <c r="V7472" s="618"/>
      <c r="W7472" s="618"/>
      <c r="X7472" s="618"/>
      <c r="Y7472" s="618"/>
      <c r="Z7472" s="618"/>
      <c r="AC7472" s="619"/>
      <c r="AD7472" s="620"/>
      <c r="AJ7472" s="668"/>
      <c r="AO7472" s="612"/>
      <c r="AP7472" s="612"/>
      <c r="AY7472" s="623"/>
      <c r="BD7472" s="611"/>
      <c r="BG7472" s="624"/>
      <c r="BH7472" s="625"/>
      <c r="BI7472" s="672"/>
      <c r="BO7472" s="612"/>
      <c r="BY7472" s="669"/>
      <c r="CA7472" s="669"/>
    </row>
    <row r="7473" spans="3:79" s="610" customFormat="1">
      <c r="C7473" s="611"/>
      <c r="D7473" s="612"/>
      <c r="E7473" s="613"/>
      <c r="F7473" s="614"/>
      <c r="J7473" s="612"/>
      <c r="N7473" s="668"/>
      <c r="P7473" s="618"/>
      <c r="Q7473" s="618"/>
      <c r="R7473" s="618"/>
      <c r="S7473" s="618"/>
      <c r="T7473" s="618"/>
      <c r="U7473" s="618"/>
      <c r="V7473" s="618"/>
      <c r="W7473" s="618"/>
      <c r="X7473" s="618"/>
      <c r="Y7473" s="618"/>
      <c r="Z7473" s="618"/>
      <c r="AC7473" s="619"/>
      <c r="AD7473" s="620"/>
      <c r="AJ7473" s="668"/>
      <c r="AO7473" s="612"/>
      <c r="AP7473" s="612"/>
      <c r="AY7473" s="623"/>
      <c r="BD7473" s="611"/>
      <c r="BG7473" s="624"/>
      <c r="BH7473" s="625"/>
      <c r="BI7473" s="672"/>
      <c r="BO7473" s="612"/>
      <c r="BY7473" s="669"/>
      <c r="CA7473" s="669"/>
    </row>
    <row r="7474" spans="3:79" s="610" customFormat="1">
      <c r="C7474" s="611"/>
      <c r="D7474" s="612"/>
      <c r="E7474" s="613"/>
      <c r="F7474" s="614"/>
      <c r="J7474" s="612"/>
      <c r="N7474" s="668"/>
      <c r="P7474" s="618"/>
      <c r="Q7474" s="618"/>
      <c r="R7474" s="618"/>
      <c r="S7474" s="618"/>
      <c r="T7474" s="618"/>
      <c r="U7474" s="618"/>
      <c r="V7474" s="618"/>
      <c r="W7474" s="618"/>
      <c r="X7474" s="618"/>
      <c r="Y7474" s="618"/>
      <c r="Z7474" s="618"/>
      <c r="AC7474" s="619"/>
      <c r="AD7474" s="620"/>
      <c r="AJ7474" s="668"/>
      <c r="AO7474" s="612"/>
      <c r="AP7474" s="612"/>
      <c r="AY7474" s="623"/>
      <c r="BD7474" s="611"/>
      <c r="BG7474" s="624"/>
      <c r="BH7474" s="625"/>
      <c r="BI7474" s="672"/>
      <c r="BO7474" s="612"/>
      <c r="BY7474" s="669"/>
      <c r="CA7474" s="669"/>
    </row>
    <row r="7475" spans="3:79" s="610" customFormat="1">
      <c r="C7475" s="611"/>
      <c r="D7475" s="612"/>
      <c r="E7475" s="613"/>
      <c r="F7475" s="614"/>
      <c r="J7475" s="612"/>
      <c r="N7475" s="668"/>
      <c r="P7475" s="618"/>
      <c r="Q7475" s="618"/>
      <c r="R7475" s="618"/>
      <c r="S7475" s="618"/>
      <c r="T7475" s="618"/>
      <c r="U7475" s="618"/>
      <c r="V7475" s="618"/>
      <c r="W7475" s="618"/>
      <c r="X7475" s="618"/>
      <c r="Y7475" s="618"/>
      <c r="Z7475" s="618"/>
      <c r="AC7475" s="619"/>
      <c r="AD7475" s="620"/>
      <c r="AJ7475" s="668"/>
      <c r="AO7475" s="612"/>
      <c r="AP7475" s="612"/>
      <c r="AY7475" s="623"/>
      <c r="BD7475" s="611"/>
      <c r="BG7475" s="624"/>
      <c r="BH7475" s="625"/>
      <c r="BI7475" s="672"/>
      <c r="BO7475" s="612"/>
      <c r="BY7475" s="669"/>
      <c r="CA7475" s="669"/>
    </row>
    <row r="7476" spans="3:79" s="610" customFormat="1">
      <c r="C7476" s="611"/>
      <c r="D7476" s="612"/>
      <c r="E7476" s="613"/>
      <c r="F7476" s="614"/>
      <c r="J7476" s="612"/>
      <c r="N7476" s="668"/>
      <c r="P7476" s="618"/>
      <c r="Q7476" s="618"/>
      <c r="R7476" s="618"/>
      <c r="S7476" s="618"/>
      <c r="T7476" s="618"/>
      <c r="U7476" s="618"/>
      <c r="V7476" s="618"/>
      <c r="W7476" s="618"/>
      <c r="X7476" s="618"/>
      <c r="Y7476" s="618"/>
      <c r="Z7476" s="618"/>
      <c r="AC7476" s="619"/>
      <c r="AD7476" s="620"/>
      <c r="AJ7476" s="668"/>
      <c r="AO7476" s="612"/>
      <c r="AP7476" s="612"/>
      <c r="AY7476" s="623"/>
      <c r="BD7476" s="611"/>
      <c r="BG7476" s="624"/>
      <c r="BH7476" s="625"/>
      <c r="BI7476" s="672"/>
      <c r="BO7476" s="612"/>
      <c r="BY7476" s="669"/>
      <c r="CA7476" s="669"/>
    </row>
    <row r="7477" spans="3:79" s="610" customFormat="1">
      <c r="C7477" s="611"/>
      <c r="D7477" s="612"/>
      <c r="E7477" s="613"/>
      <c r="F7477" s="614"/>
      <c r="J7477" s="612"/>
      <c r="N7477" s="668"/>
      <c r="P7477" s="618"/>
      <c r="Q7477" s="618"/>
      <c r="R7477" s="618"/>
      <c r="S7477" s="618"/>
      <c r="T7477" s="618"/>
      <c r="U7477" s="618"/>
      <c r="V7477" s="618"/>
      <c r="W7477" s="618"/>
      <c r="X7477" s="618"/>
      <c r="Y7477" s="618"/>
      <c r="Z7477" s="618"/>
      <c r="AC7477" s="619"/>
      <c r="AD7477" s="620"/>
      <c r="AJ7477" s="668"/>
      <c r="AO7477" s="612"/>
      <c r="AP7477" s="612"/>
      <c r="AY7477" s="623"/>
      <c r="BD7477" s="611"/>
      <c r="BG7477" s="624"/>
      <c r="BH7477" s="625"/>
      <c r="BI7477" s="672"/>
      <c r="BO7477" s="612"/>
      <c r="BY7477" s="669"/>
      <c r="CA7477" s="669"/>
    </row>
    <row r="7478" spans="3:79" s="610" customFormat="1">
      <c r="C7478" s="611"/>
      <c r="D7478" s="612"/>
      <c r="E7478" s="613"/>
      <c r="F7478" s="614"/>
      <c r="J7478" s="612"/>
      <c r="N7478" s="668"/>
      <c r="P7478" s="618"/>
      <c r="Q7478" s="618"/>
      <c r="R7478" s="618"/>
      <c r="S7478" s="618"/>
      <c r="T7478" s="618"/>
      <c r="U7478" s="618"/>
      <c r="V7478" s="618"/>
      <c r="W7478" s="618"/>
      <c r="X7478" s="618"/>
      <c r="Y7478" s="618"/>
      <c r="Z7478" s="618"/>
      <c r="AC7478" s="619"/>
      <c r="AD7478" s="620"/>
      <c r="AJ7478" s="668"/>
      <c r="AO7478" s="612"/>
      <c r="AP7478" s="612"/>
      <c r="AY7478" s="623"/>
      <c r="BD7478" s="611"/>
      <c r="BG7478" s="624"/>
      <c r="BH7478" s="625"/>
      <c r="BI7478" s="672"/>
      <c r="BO7478" s="612"/>
      <c r="BY7478" s="669"/>
      <c r="CA7478" s="669"/>
    </row>
    <row r="7479" spans="3:79" s="610" customFormat="1">
      <c r="C7479" s="611"/>
      <c r="D7479" s="612"/>
      <c r="E7479" s="613"/>
      <c r="F7479" s="614"/>
      <c r="J7479" s="612"/>
      <c r="N7479" s="668"/>
      <c r="P7479" s="618"/>
      <c r="Q7479" s="618"/>
      <c r="R7479" s="618"/>
      <c r="S7479" s="618"/>
      <c r="T7479" s="618"/>
      <c r="U7479" s="618"/>
      <c r="V7479" s="618"/>
      <c r="W7479" s="618"/>
      <c r="X7479" s="618"/>
      <c r="Y7479" s="618"/>
      <c r="Z7479" s="618"/>
      <c r="AC7479" s="619"/>
      <c r="AD7479" s="620"/>
      <c r="AJ7479" s="668"/>
      <c r="AO7479" s="612"/>
      <c r="AP7479" s="612"/>
      <c r="AY7479" s="623"/>
      <c r="BD7479" s="611"/>
      <c r="BG7479" s="624"/>
      <c r="BH7479" s="625"/>
      <c r="BI7479" s="672"/>
      <c r="BO7479" s="612"/>
      <c r="BY7479" s="669"/>
      <c r="CA7479" s="669"/>
    </row>
    <row r="7480" spans="3:79" s="610" customFormat="1">
      <c r="C7480" s="611"/>
      <c r="D7480" s="612"/>
      <c r="E7480" s="613"/>
      <c r="F7480" s="614"/>
      <c r="J7480" s="612"/>
      <c r="N7480" s="668"/>
      <c r="P7480" s="618"/>
      <c r="Q7480" s="618"/>
      <c r="R7480" s="618"/>
      <c r="S7480" s="618"/>
      <c r="T7480" s="618"/>
      <c r="U7480" s="618"/>
      <c r="V7480" s="618"/>
      <c r="W7480" s="618"/>
      <c r="X7480" s="618"/>
      <c r="Y7480" s="618"/>
      <c r="Z7480" s="618"/>
      <c r="AC7480" s="619"/>
      <c r="AD7480" s="620"/>
      <c r="AJ7480" s="668"/>
      <c r="AO7480" s="612"/>
      <c r="AP7480" s="612"/>
      <c r="AY7480" s="623"/>
      <c r="BD7480" s="611"/>
      <c r="BG7480" s="624"/>
      <c r="BH7480" s="625"/>
      <c r="BI7480" s="672"/>
      <c r="BO7480" s="612"/>
      <c r="BY7480" s="669"/>
      <c r="CA7480" s="669"/>
    </row>
    <row r="7481" spans="3:79" s="610" customFormat="1">
      <c r="C7481" s="611"/>
      <c r="D7481" s="612"/>
      <c r="E7481" s="613"/>
      <c r="F7481" s="614"/>
      <c r="J7481" s="612"/>
      <c r="N7481" s="668"/>
      <c r="P7481" s="618"/>
      <c r="Q7481" s="618"/>
      <c r="R7481" s="618"/>
      <c r="S7481" s="618"/>
      <c r="T7481" s="618"/>
      <c r="U7481" s="618"/>
      <c r="V7481" s="618"/>
      <c r="W7481" s="618"/>
      <c r="X7481" s="618"/>
      <c r="Y7481" s="618"/>
      <c r="Z7481" s="618"/>
      <c r="AC7481" s="619"/>
      <c r="AD7481" s="620"/>
      <c r="AJ7481" s="668"/>
      <c r="AO7481" s="612"/>
      <c r="AP7481" s="612"/>
      <c r="AY7481" s="623"/>
      <c r="BD7481" s="611"/>
      <c r="BG7481" s="624"/>
      <c r="BH7481" s="625"/>
      <c r="BI7481" s="672"/>
      <c r="BO7481" s="612"/>
      <c r="BY7481" s="669"/>
      <c r="CA7481" s="669"/>
    </row>
    <row r="7482" spans="3:79" s="610" customFormat="1">
      <c r="C7482" s="611"/>
      <c r="D7482" s="612"/>
      <c r="E7482" s="613"/>
      <c r="F7482" s="614"/>
      <c r="J7482" s="612"/>
      <c r="N7482" s="668"/>
      <c r="P7482" s="618"/>
      <c r="Q7482" s="618"/>
      <c r="R7482" s="618"/>
      <c r="S7482" s="618"/>
      <c r="T7482" s="618"/>
      <c r="U7482" s="618"/>
      <c r="V7482" s="618"/>
      <c r="W7482" s="618"/>
      <c r="X7482" s="618"/>
      <c r="Y7482" s="618"/>
      <c r="Z7482" s="618"/>
      <c r="AC7482" s="619"/>
      <c r="AD7482" s="620"/>
      <c r="AJ7482" s="668"/>
      <c r="AO7482" s="612"/>
      <c r="AP7482" s="612"/>
      <c r="AY7482" s="623"/>
      <c r="BD7482" s="611"/>
      <c r="BG7482" s="624"/>
      <c r="BH7482" s="625"/>
      <c r="BI7482" s="672"/>
      <c r="BO7482" s="612"/>
      <c r="BY7482" s="669"/>
      <c r="CA7482" s="669"/>
    </row>
    <row r="7483" spans="3:79" s="610" customFormat="1">
      <c r="C7483" s="611"/>
      <c r="D7483" s="612"/>
      <c r="E7483" s="613"/>
      <c r="F7483" s="614"/>
      <c r="J7483" s="612"/>
      <c r="N7483" s="668"/>
      <c r="P7483" s="618"/>
      <c r="Q7483" s="618"/>
      <c r="R7483" s="618"/>
      <c r="S7483" s="618"/>
      <c r="T7483" s="618"/>
      <c r="U7483" s="618"/>
      <c r="V7483" s="618"/>
      <c r="W7483" s="618"/>
      <c r="X7483" s="618"/>
      <c r="Y7483" s="618"/>
      <c r="Z7483" s="618"/>
      <c r="AC7483" s="619"/>
      <c r="AD7483" s="620"/>
      <c r="AJ7483" s="668"/>
      <c r="AO7483" s="612"/>
      <c r="AP7483" s="612"/>
      <c r="AY7483" s="623"/>
      <c r="BD7483" s="611"/>
      <c r="BG7483" s="624"/>
      <c r="BH7483" s="625"/>
      <c r="BI7483" s="672"/>
      <c r="BO7483" s="612"/>
      <c r="BY7483" s="669"/>
      <c r="CA7483" s="669"/>
    </row>
    <row r="7484" spans="3:79" s="610" customFormat="1">
      <c r="C7484" s="611"/>
      <c r="D7484" s="612"/>
      <c r="E7484" s="613"/>
      <c r="F7484" s="614"/>
      <c r="J7484" s="612"/>
      <c r="N7484" s="668"/>
      <c r="P7484" s="618"/>
      <c r="Q7484" s="618"/>
      <c r="R7484" s="618"/>
      <c r="S7484" s="618"/>
      <c r="T7484" s="618"/>
      <c r="U7484" s="618"/>
      <c r="V7484" s="618"/>
      <c r="W7484" s="618"/>
      <c r="X7484" s="618"/>
      <c r="Y7484" s="618"/>
      <c r="Z7484" s="618"/>
      <c r="AC7484" s="619"/>
      <c r="AD7484" s="620"/>
      <c r="AJ7484" s="668"/>
      <c r="AO7484" s="612"/>
      <c r="AP7484" s="612"/>
      <c r="AY7484" s="623"/>
      <c r="BD7484" s="611"/>
      <c r="BG7484" s="624"/>
      <c r="BH7484" s="625"/>
      <c r="BI7484" s="672"/>
      <c r="BO7484" s="612"/>
      <c r="BY7484" s="669"/>
      <c r="CA7484" s="669"/>
    </row>
    <row r="7485" spans="3:79" s="610" customFormat="1">
      <c r="C7485" s="611"/>
      <c r="D7485" s="612"/>
      <c r="E7485" s="613"/>
      <c r="F7485" s="614"/>
      <c r="J7485" s="612"/>
      <c r="N7485" s="668"/>
      <c r="P7485" s="618"/>
      <c r="Q7485" s="618"/>
      <c r="R7485" s="618"/>
      <c r="S7485" s="618"/>
      <c r="T7485" s="618"/>
      <c r="U7485" s="618"/>
      <c r="V7485" s="618"/>
      <c r="W7485" s="618"/>
      <c r="X7485" s="618"/>
      <c r="Y7485" s="618"/>
      <c r="Z7485" s="618"/>
      <c r="AC7485" s="619"/>
      <c r="AD7485" s="620"/>
      <c r="AJ7485" s="668"/>
      <c r="AO7485" s="612"/>
      <c r="AP7485" s="612"/>
      <c r="AY7485" s="623"/>
      <c r="BD7485" s="611"/>
      <c r="BG7485" s="624"/>
      <c r="BH7485" s="625"/>
      <c r="BI7485" s="672"/>
      <c r="BO7485" s="612"/>
      <c r="BY7485" s="669"/>
      <c r="CA7485" s="669"/>
    </row>
    <row r="7486" spans="3:79" s="610" customFormat="1">
      <c r="C7486" s="611"/>
      <c r="D7486" s="612"/>
      <c r="E7486" s="613"/>
      <c r="F7486" s="614"/>
      <c r="J7486" s="612"/>
      <c r="N7486" s="668"/>
      <c r="P7486" s="618"/>
      <c r="Q7486" s="618"/>
      <c r="R7486" s="618"/>
      <c r="S7486" s="618"/>
      <c r="T7486" s="618"/>
      <c r="U7486" s="618"/>
      <c r="V7486" s="618"/>
      <c r="W7486" s="618"/>
      <c r="X7486" s="618"/>
      <c r="Y7486" s="618"/>
      <c r="Z7486" s="618"/>
      <c r="AC7486" s="619"/>
      <c r="AD7486" s="620"/>
      <c r="AJ7486" s="668"/>
      <c r="AO7486" s="612"/>
      <c r="AP7486" s="612"/>
      <c r="AY7486" s="623"/>
      <c r="BD7486" s="611"/>
      <c r="BG7486" s="624"/>
      <c r="BH7486" s="625"/>
      <c r="BI7486" s="672"/>
      <c r="BO7486" s="612"/>
      <c r="BY7486" s="669"/>
      <c r="CA7486" s="669"/>
    </row>
    <row r="7487" spans="3:79" s="610" customFormat="1">
      <c r="C7487" s="611"/>
      <c r="D7487" s="612"/>
      <c r="E7487" s="613"/>
      <c r="F7487" s="614"/>
      <c r="J7487" s="612"/>
      <c r="N7487" s="668"/>
      <c r="P7487" s="618"/>
      <c r="Q7487" s="618"/>
      <c r="R7487" s="618"/>
      <c r="S7487" s="618"/>
      <c r="T7487" s="618"/>
      <c r="U7487" s="618"/>
      <c r="V7487" s="618"/>
      <c r="W7487" s="618"/>
      <c r="X7487" s="618"/>
      <c r="Y7487" s="618"/>
      <c r="Z7487" s="618"/>
      <c r="AC7487" s="619"/>
      <c r="AD7487" s="620"/>
      <c r="AJ7487" s="668"/>
      <c r="AO7487" s="612"/>
      <c r="AP7487" s="612"/>
      <c r="AY7487" s="623"/>
      <c r="BD7487" s="611"/>
      <c r="BG7487" s="624"/>
      <c r="BH7487" s="625"/>
      <c r="BI7487" s="672"/>
      <c r="BO7487" s="612"/>
      <c r="BY7487" s="669"/>
      <c r="CA7487" s="669"/>
    </row>
    <row r="7488" spans="3:79" s="610" customFormat="1">
      <c r="C7488" s="611"/>
      <c r="D7488" s="612"/>
      <c r="E7488" s="613"/>
      <c r="F7488" s="614"/>
      <c r="J7488" s="612"/>
      <c r="N7488" s="668"/>
      <c r="P7488" s="618"/>
      <c r="Q7488" s="618"/>
      <c r="R7488" s="618"/>
      <c r="S7488" s="618"/>
      <c r="T7488" s="618"/>
      <c r="U7488" s="618"/>
      <c r="V7488" s="618"/>
      <c r="W7488" s="618"/>
      <c r="X7488" s="618"/>
      <c r="Y7488" s="618"/>
      <c r="Z7488" s="618"/>
      <c r="AC7488" s="619"/>
      <c r="AD7488" s="620"/>
      <c r="AJ7488" s="668"/>
      <c r="AO7488" s="612"/>
      <c r="AP7488" s="612"/>
      <c r="AY7488" s="623"/>
      <c r="BD7488" s="611"/>
      <c r="BG7488" s="624"/>
      <c r="BH7488" s="625"/>
      <c r="BI7488" s="672"/>
      <c r="BO7488" s="612"/>
      <c r="BY7488" s="669"/>
      <c r="CA7488" s="669"/>
    </row>
    <row r="7489" spans="3:79" s="610" customFormat="1">
      <c r="C7489" s="611"/>
      <c r="D7489" s="612"/>
      <c r="E7489" s="613"/>
      <c r="F7489" s="614"/>
      <c r="J7489" s="612"/>
      <c r="N7489" s="668"/>
      <c r="P7489" s="618"/>
      <c r="Q7489" s="618"/>
      <c r="R7489" s="618"/>
      <c r="S7489" s="618"/>
      <c r="T7489" s="618"/>
      <c r="U7489" s="618"/>
      <c r="V7489" s="618"/>
      <c r="W7489" s="618"/>
      <c r="X7489" s="618"/>
      <c r="Y7489" s="618"/>
      <c r="Z7489" s="618"/>
      <c r="AC7489" s="619"/>
      <c r="AD7489" s="620"/>
      <c r="AJ7489" s="668"/>
      <c r="AO7489" s="612"/>
      <c r="AP7489" s="612"/>
      <c r="AY7489" s="623"/>
      <c r="BD7489" s="611"/>
      <c r="BG7489" s="624"/>
      <c r="BH7489" s="625"/>
      <c r="BI7489" s="672"/>
      <c r="BO7489" s="612"/>
      <c r="BY7489" s="669"/>
      <c r="CA7489" s="669"/>
    </row>
    <row r="7490" spans="3:79" s="610" customFormat="1">
      <c r="C7490" s="611"/>
      <c r="D7490" s="612"/>
      <c r="E7490" s="613"/>
      <c r="F7490" s="614"/>
      <c r="J7490" s="612"/>
      <c r="N7490" s="668"/>
      <c r="P7490" s="618"/>
      <c r="Q7490" s="618"/>
      <c r="R7490" s="618"/>
      <c r="S7490" s="618"/>
      <c r="T7490" s="618"/>
      <c r="U7490" s="618"/>
      <c r="V7490" s="618"/>
      <c r="W7490" s="618"/>
      <c r="X7490" s="618"/>
      <c r="Y7490" s="618"/>
      <c r="Z7490" s="618"/>
      <c r="AC7490" s="619"/>
      <c r="AD7490" s="620"/>
      <c r="AJ7490" s="668"/>
      <c r="AO7490" s="612"/>
      <c r="AP7490" s="612"/>
      <c r="AY7490" s="623"/>
      <c r="BD7490" s="611"/>
      <c r="BG7490" s="624"/>
      <c r="BH7490" s="625"/>
      <c r="BI7490" s="672"/>
      <c r="BO7490" s="612"/>
      <c r="BY7490" s="669"/>
      <c r="CA7490" s="669"/>
    </row>
    <row r="7491" spans="3:79" s="610" customFormat="1">
      <c r="C7491" s="611"/>
      <c r="D7491" s="612"/>
      <c r="E7491" s="613"/>
      <c r="F7491" s="614"/>
      <c r="J7491" s="612"/>
      <c r="N7491" s="668"/>
      <c r="P7491" s="618"/>
      <c r="Q7491" s="618"/>
      <c r="R7491" s="618"/>
      <c r="S7491" s="618"/>
      <c r="T7491" s="618"/>
      <c r="U7491" s="618"/>
      <c r="V7491" s="618"/>
      <c r="W7491" s="618"/>
      <c r="X7491" s="618"/>
      <c r="Y7491" s="618"/>
      <c r="Z7491" s="618"/>
      <c r="AC7491" s="619"/>
      <c r="AD7491" s="620"/>
      <c r="AJ7491" s="668"/>
      <c r="AO7491" s="612"/>
      <c r="AP7491" s="612"/>
      <c r="AY7491" s="623"/>
      <c r="BD7491" s="611"/>
      <c r="BG7491" s="624"/>
      <c r="BH7491" s="625"/>
      <c r="BI7491" s="672"/>
      <c r="BO7491" s="612"/>
      <c r="BY7491" s="669"/>
      <c r="CA7491" s="669"/>
    </row>
    <row r="7492" spans="3:79" s="610" customFormat="1">
      <c r="C7492" s="611"/>
      <c r="D7492" s="612"/>
      <c r="E7492" s="613"/>
      <c r="F7492" s="614"/>
      <c r="J7492" s="612"/>
      <c r="N7492" s="668"/>
      <c r="P7492" s="618"/>
      <c r="Q7492" s="618"/>
      <c r="R7492" s="618"/>
      <c r="S7492" s="618"/>
      <c r="T7492" s="618"/>
      <c r="U7492" s="618"/>
      <c r="V7492" s="618"/>
      <c r="W7492" s="618"/>
      <c r="X7492" s="618"/>
      <c r="Y7492" s="618"/>
      <c r="Z7492" s="618"/>
      <c r="AC7492" s="619"/>
      <c r="AD7492" s="620"/>
      <c r="AJ7492" s="668"/>
      <c r="AO7492" s="612"/>
      <c r="AP7492" s="612"/>
      <c r="AY7492" s="623"/>
      <c r="BD7492" s="611"/>
      <c r="BG7492" s="624"/>
      <c r="BH7492" s="625"/>
      <c r="BI7492" s="672"/>
      <c r="BO7492" s="612"/>
      <c r="BY7492" s="669"/>
      <c r="CA7492" s="669"/>
    </row>
    <row r="7493" spans="3:79" s="610" customFormat="1">
      <c r="C7493" s="611"/>
      <c r="D7493" s="612"/>
      <c r="E7493" s="613"/>
      <c r="F7493" s="614"/>
      <c r="J7493" s="612"/>
      <c r="N7493" s="668"/>
      <c r="P7493" s="618"/>
      <c r="Q7493" s="618"/>
      <c r="R7493" s="618"/>
      <c r="S7493" s="618"/>
      <c r="T7493" s="618"/>
      <c r="U7493" s="618"/>
      <c r="V7493" s="618"/>
      <c r="W7493" s="618"/>
      <c r="X7493" s="618"/>
      <c r="Y7493" s="618"/>
      <c r="Z7493" s="618"/>
      <c r="AC7493" s="619"/>
      <c r="AD7493" s="620"/>
      <c r="AJ7493" s="668"/>
      <c r="AO7493" s="612"/>
      <c r="AP7493" s="612"/>
      <c r="AY7493" s="623"/>
      <c r="BD7493" s="611"/>
      <c r="BG7493" s="624"/>
      <c r="BH7493" s="625"/>
      <c r="BI7493" s="672"/>
      <c r="BO7493" s="612"/>
      <c r="BY7493" s="669"/>
      <c r="CA7493" s="669"/>
    </row>
    <row r="7494" spans="3:79" s="610" customFormat="1">
      <c r="C7494" s="611"/>
      <c r="D7494" s="612"/>
      <c r="E7494" s="613"/>
      <c r="F7494" s="614"/>
      <c r="J7494" s="612"/>
      <c r="N7494" s="668"/>
      <c r="P7494" s="618"/>
      <c r="Q7494" s="618"/>
      <c r="R7494" s="618"/>
      <c r="S7494" s="618"/>
      <c r="T7494" s="618"/>
      <c r="U7494" s="618"/>
      <c r="V7494" s="618"/>
      <c r="W7494" s="618"/>
      <c r="X7494" s="618"/>
      <c r="Y7494" s="618"/>
      <c r="Z7494" s="618"/>
      <c r="AC7494" s="619"/>
      <c r="AD7494" s="620"/>
      <c r="AJ7494" s="668"/>
      <c r="AO7494" s="612"/>
      <c r="AP7494" s="612"/>
      <c r="AY7494" s="623"/>
      <c r="BD7494" s="611"/>
      <c r="BG7494" s="624"/>
      <c r="BH7494" s="625"/>
      <c r="BI7494" s="672"/>
      <c r="BO7494" s="612"/>
      <c r="BY7494" s="669"/>
      <c r="CA7494" s="669"/>
    </row>
    <row r="7495" spans="3:79" s="610" customFormat="1">
      <c r="C7495" s="611"/>
      <c r="D7495" s="612"/>
      <c r="E7495" s="613"/>
      <c r="F7495" s="614"/>
      <c r="J7495" s="612"/>
      <c r="N7495" s="668"/>
      <c r="P7495" s="618"/>
      <c r="Q7495" s="618"/>
      <c r="R7495" s="618"/>
      <c r="S7495" s="618"/>
      <c r="T7495" s="618"/>
      <c r="U7495" s="618"/>
      <c r="V7495" s="618"/>
      <c r="W7495" s="618"/>
      <c r="X7495" s="618"/>
      <c r="Y7495" s="618"/>
      <c r="Z7495" s="618"/>
      <c r="AC7495" s="619"/>
      <c r="AD7495" s="620"/>
      <c r="AJ7495" s="668"/>
      <c r="AO7495" s="612"/>
      <c r="AP7495" s="612"/>
      <c r="AY7495" s="623"/>
      <c r="BD7495" s="611"/>
      <c r="BG7495" s="624"/>
      <c r="BH7495" s="625"/>
      <c r="BI7495" s="672"/>
      <c r="BO7495" s="612"/>
      <c r="BY7495" s="669"/>
      <c r="CA7495" s="669"/>
    </row>
    <row r="7496" spans="3:79" s="610" customFormat="1">
      <c r="C7496" s="611"/>
      <c r="D7496" s="612"/>
      <c r="E7496" s="613"/>
      <c r="F7496" s="614"/>
      <c r="J7496" s="612"/>
      <c r="N7496" s="668"/>
      <c r="P7496" s="618"/>
      <c r="Q7496" s="618"/>
      <c r="R7496" s="618"/>
      <c r="S7496" s="618"/>
      <c r="T7496" s="618"/>
      <c r="U7496" s="618"/>
      <c r="V7496" s="618"/>
      <c r="W7496" s="618"/>
      <c r="X7496" s="618"/>
      <c r="Y7496" s="618"/>
      <c r="Z7496" s="618"/>
      <c r="AC7496" s="619"/>
      <c r="AD7496" s="620"/>
      <c r="AJ7496" s="668"/>
      <c r="AO7496" s="612"/>
      <c r="AP7496" s="612"/>
      <c r="AY7496" s="623"/>
      <c r="BD7496" s="611"/>
      <c r="BG7496" s="624"/>
      <c r="BH7496" s="625"/>
      <c r="BI7496" s="672"/>
      <c r="BO7496" s="612"/>
      <c r="BY7496" s="669"/>
      <c r="CA7496" s="669"/>
    </row>
    <row r="7497" spans="3:79" s="610" customFormat="1">
      <c r="C7497" s="611"/>
      <c r="D7497" s="612"/>
      <c r="E7497" s="613"/>
      <c r="F7497" s="614"/>
      <c r="J7497" s="612"/>
      <c r="N7497" s="668"/>
      <c r="P7497" s="618"/>
      <c r="Q7497" s="618"/>
      <c r="R7497" s="618"/>
      <c r="S7497" s="618"/>
      <c r="T7497" s="618"/>
      <c r="U7497" s="618"/>
      <c r="V7497" s="618"/>
      <c r="W7497" s="618"/>
      <c r="X7497" s="618"/>
      <c r="Y7497" s="618"/>
      <c r="Z7497" s="618"/>
      <c r="AC7497" s="619"/>
      <c r="AD7497" s="620"/>
      <c r="AJ7497" s="668"/>
      <c r="AO7497" s="612"/>
      <c r="AP7497" s="612"/>
      <c r="AY7497" s="623"/>
      <c r="BD7497" s="611"/>
      <c r="BG7497" s="624"/>
      <c r="BH7497" s="625"/>
      <c r="BI7497" s="672"/>
      <c r="BO7497" s="612"/>
      <c r="BY7497" s="669"/>
      <c r="CA7497" s="669"/>
    </row>
    <row r="7498" spans="3:79" s="610" customFormat="1">
      <c r="C7498" s="611"/>
      <c r="D7498" s="612"/>
      <c r="E7498" s="613"/>
      <c r="F7498" s="614"/>
      <c r="J7498" s="612"/>
      <c r="N7498" s="668"/>
      <c r="P7498" s="618"/>
      <c r="Q7498" s="618"/>
      <c r="R7498" s="618"/>
      <c r="S7498" s="618"/>
      <c r="T7498" s="618"/>
      <c r="U7498" s="618"/>
      <c r="V7498" s="618"/>
      <c r="W7498" s="618"/>
      <c r="X7498" s="618"/>
      <c r="Y7498" s="618"/>
      <c r="Z7498" s="618"/>
      <c r="AC7498" s="619"/>
      <c r="AD7498" s="620"/>
      <c r="AJ7498" s="668"/>
      <c r="AO7498" s="612"/>
      <c r="AP7498" s="612"/>
      <c r="AY7498" s="623"/>
      <c r="BD7498" s="611"/>
      <c r="BG7498" s="624"/>
      <c r="BH7498" s="625"/>
      <c r="BI7498" s="672"/>
      <c r="BO7498" s="612"/>
      <c r="BY7498" s="669"/>
      <c r="CA7498" s="669"/>
    </row>
    <row r="7499" spans="3:79" s="610" customFormat="1">
      <c r="C7499" s="611"/>
      <c r="D7499" s="612"/>
      <c r="E7499" s="613"/>
      <c r="F7499" s="614"/>
      <c r="J7499" s="612"/>
      <c r="N7499" s="668"/>
      <c r="P7499" s="618"/>
      <c r="Q7499" s="618"/>
      <c r="R7499" s="618"/>
      <c r="S7499" s="618"/>
      <c r="T7499" s="618"/>
      <c r="U7499" s="618"/>
      <c r="V7499" s="618"/>
      <c r="W7499" s="618"/>
      <c r="X7499" s="618"/>
      <c r="Y7499" s="618"/>
      <c r="Z7499" s="618"/>
      <c r="AC7499" s="619"/>
      <c r="AD7499" s="620"/>
      <c r="AJ7499" s="668"/>
      <c r="AO7499" s="612"/>
      <c r="AP7499" s="612"/>
      <c r="AY7499" s="623"/>
      <c r="BD7499" s="611"/>
      <c r="BG7499" s="624"/>
      <c r="BH7499" s="625"/>
      <c r="BI7499" s="672"/>
      <c r="BO7499" s="612"/>
      <c r="BY7499" s="669"/>
      <c r="CA7499" s="669"/>
    </row>
    <row r="7500" spans="3:79" s="610" customFormat="1">
      <c r="C7500" s="611"/>
      <c r="D7500" s="612"/>
      <c r="E7500" s="613"/>
      <c r="F7500" s="614"/>
      <c r="J7500" s="612"/>
      <c r="N7500" s="668"/>
      <c r="P7500" s="618"/>
      <c r="Q7500" s="618"/>
      <c r="R7500" s="618"/>
      <c r="S7500" s="618"/>
      <c r="T7500" s="618"/>
      <c r="U7500" s="618"/>
      <c r="V7500" s="618"/>
      <c r="W7500" s="618"/>
      <c r="X7500" s="618"/>
      <c r="Y7500" s="618"/>
      <c r="Z7500" s="618"/>
      <c r="AC7500" s="619"/>
      <c r="AD7500" s="620"/>
      <c r="AJ7500" s="668"/>
      <c r="AO7500" s="612"/>
      <c r="AP7500" s="612"/>
      <c r="AY7500" s="623"/>
      <c r="BD7500" s="611"/>
      <c r="BG7500" s="624"/>
      <c r="BH7500" s="625"/>
      <c r="BI7500" s="672"/>
      <c r="BO7500" s="612"/>
      <c r="BY7500" s="669"/>
      <c r="CA7500" s="669"/>
    </row>
    <row r="7501" spans="3:79" s="610" customFormat="1">
      <c r="C7501" s="611"/>
      <c r="D7501" s="612"/>
      <c r="E7501" s="613"/>
      <c r="F7501" s="614"/>
      <c r="J7501" s="612"/>
      <c r="N7501" s="668"/>
      <c r="P7501" s="618"/>
      <c r="Q7501" s="618"/>
      <c r="R7501" s="618"/>
      <c r="S7501" s="618"/>
      <c r="T7501" s="618"/>
      <c r="U7501" s="618"/>
      <c r="V7501" s="618"/>
      <c r="W7501" s="618"/>
      <c r="X7501" s="618"/>
      <c r="Y7501" s="618"/>
      <c r="Z7501" s="618"/>
      <c r="AC7501" s="619"/>
      <c r="AD7501" s="620"/>
      <c r="AJ7501" s="668"/>
      <c r="AO7501" s="612"/>
      <c r="AP7501" s="612"/>
      <c r="AY7501" s="623"/>
      <c r="BD7501" s="611"/>
      <c r="BG7501" s="624"/>
      <c r="BH7501" s="625"/>
      <c r="BI7501" s="672"/>
      <c r="BO7501" s="612"/>
      <c r="BY7501" s="669"/>
      <c r="CA7501" s="669"/>
    </row>
    <row r="7502" spans="3:79" s="610" customFormat="1">
      <c r="C7502" s="611"/>
      <c r="D7502" s="612"/>
      <c r="E7502" s="613"/>
      <c r="F7502" s="614"/>
      <c r="J7502" s="612"/>
      <c r="N7502" s="668"/>
      <c r="P7502" s="618"/>
      <c r="Q7502" s="618"/>
      <c r="R7502" s="618"/>
      <c r="S7502" s="618"/>
      <c r="T7502" s="618"/>
      <c r="U7502" s="618"/>
      <c r="V7502" s="618"/>
      <c r="W7502" s="618"/>
      <c r="X7502" s="618"/>
      <c r="Y7502" s="618"/>
      <c r="Z7502" s="618"/>
      <c r="AC7502" s="619"/>
      <c r="AD7502" s="620"/>
      <c r="AJ7502" s="668"/>
      <c r="AO7502" s="612"/>
      <c r="AP7502" s="612"/>
      <c r="AY7502" s="623"/>
      <c r="BD7502" s="611"/>
      <c r="BG7502" s="624"/>
      <c r="BH7502" s="625"/>
      <c r="BI7502" s="672"/>
      <c r="BO7502" s="612"/>
      <c r="BY7502" s="669"/>
      <c r="CA7502" s="669"/>
    </row>
    <row r="7503" spans="3:79" s="610" customFormat="1">
      <c r="C7503" s="611"/>
      <c r="D7503" s="612"/>
      <c r="E7503" s="613"/>
      <c r="F7503" s="614"/>
      <c r="J7503" s="612"/>
      <c r="N7503" s="668"/>
      <c r="P7503" s="618"/>
      <c r="Q7503" s="618"/>
      <c r="R7503" s="618"/>
      <c r="S7503" s="618"/>
      <c r="T7503" s="618"/>
      <c r="U7503" s="618"/>
      <c r="V7503" s="618"/>
      <c r="W7503" s="618"/>
      <c r="X7503" s="618"/>
      <c r="Y7503" s="618"/>
      <c r="Z7503" s="618"/>
      <c r="AC7503" s="619"/>
      <c r="AD7503" s="620"/>
      <c r="AJ7503" s="668"/>
      <c r="AO7503" s="612"/>
      <c r="AP7503" s="612"/>
      <c r="AY7503" s="623"/>
      <c r="BD7503" s="611"/>
      <c r="BG7503" s="624"/>
      <c r="BH7503" s="625"/>
      <c r="BI7503" s="672"/>
      <c r="BO7503" s="612"/>
      <c r="BY7503" s="669"/>
      <c r="CA7503" s="669"/>
    </row>
    <row r="7504" spans="3:79" s="610" customFormat="1">
      <c r="C7504" s="611"/>
      <c r="D7504" s="612"/>
      <c r="E7504" s="613"/>
      <c r="F7504" s="614"/>
      <c r="J7504" s="612"/>
      <c r="N7504" s="668"/>
      <c r="P7504" s="618"/>
      <c r="Q7504" s="618"/>
      <c r="R7504" s="618"/>
      <c r="S7504" s="618"/>
      <c r="T7504" s="618"/>
      <c r="U7504" s="618"/>
      <c r="V7504" s="618"/>
      <c r="W7504" s="618"/>
      <c r="X7504" s="618"/>
      <c r="Y7504" s="618"/>
      <c r="Z7504" s="618"/>
      <c r="AC7504" s="619"/>
      <c r="AD7504" s="620"/>
      <c r="AJ7504" s="668"/>
      <c r="AO7504" s="612"/>
      <c r="AP7504" s="612"/>
      <c r="AY7504" s="623"/>
      <c r="BD7504" s="611"/>
      <c r="BG7504" s="624"/>
      <c r="BH7504" s="625"/>
      <c r="BI7504" s="672"/>
      <c r="BO7504" s="612"/>
      <c r="BY7504" s="669"/>
      <c r="CA7504" s="669"/>
    </row>
    <row r="7505" spans="3:79" s="610" customFormat="1">
      <c r="C7505" s="611"/>
      <c r="D7505" s="612"/>
      <c r="E7505" s="613"/>
      <c r="F7505" s="614"/>
      <c r="J7505" s="612"/>
      <c r="N7505" s="668"/>
      <c r="P7505" s="618"/>
      <c r="Q7505" s="618"/>
      <c r="R7505" s="618"/>
      <c r="S7505" s="618"/>
      <c r="T7505" s="618"/>
      <c r="U7505" s="618"/>
      <c r="V7505" s="618"/>
      <c r="W7505" s="618"/>
      <c r="X7505" s="618"/>
      <c r="Y7505" s="618"/>
      <c r="Z7505" s="618"/>
      <c r="AC7505" s="619"/>
      <c r="AD7505" s="620"/>
      <c r="AJ7505" s="668"/>
      <c r="AO7505" s="612"/>
      <c r="AP7505" s="612"/>
      <c r="AY7505" s="623"/>
      <c r="BD7505" s="611"/>
      <c r="BG7505" s="624"/>
      <c r="BH7505" s="625"/>
      <c r="BI7505" s="672"/>
      <c r="BO7505" s="612"/>
      <c r="BY7505" s="669"/>
      <c r="CA7505" s="669"/>
    </row>
    <row r="7506" spans="3:79" s="610" customFormat="1">
      <c r="C7506" s="611"/>
      <c r="D7506" s="612"/>
      <c r="E7506" s="613"/>
      <c r="F7506" s="614"/>
      <c r="J7506" s="612"/>
      <c r="N7506" s="668"/>
      <c r="P7506" s="618"/>
      <c r="Q7506" s="618"/>
      <c r="R7506" s="618"/>
      <c r="S7506" s="618"/>
      <c r="T7506" s="618"/>
      <c r="U7506" s="618"/>
      <c r="V7506" s="618"/>
      <c r="W7506" s="618"/>
      <c r="X7506" s="618"/>
      <c r="Y7506" s="618"/>
      <c r="Z7506" s="618"/>
      <c r="AC7506" s="619"/>
      <c r="AD7506" s="620"/>
      <c r="AJ7506" s="668"/>
      <c r="AO7506" s="612"/>
      <c r="AP7506" s="612"/>
      <c r="AY7506" s="623"/>
      <c r="BD7506" s="611"/>
      <c r="BG7506" s="624"/>
      <c r="BH7506" s="625"/>
      <c r="BI7506" s="672"/>
      <c r="BO7506" s="612"/>
      <c r="BY7506" s="669"/>
      <c r="CA7506" s="669"/>
    </row>
    <row r="7507" spans="3:79" s="610" customFormat="1">
      <c r="C7507" s="611"/>
      <c r="D7507" s="612"/>
      <c r="E7507" s="613"/>
      <c r="F7507" s="614"/>
      <c r="J7507" s="612"/>
      <c r="N7507" s="668"/>
      <c r="P7507" s="618"/>
      <c r="Q7507" s="618"/>
      <c r="R7507" s="618"/>
      <c r="S7507" s="618"/>
      <c r="T7507" s="618"/>
      <c r="U7507" s="618"/>
      <c r="V7507" s="618"/>
      <c r="W7507" s="618"/>
      <c r="X7507" s="618"/>
      <c r="Y7507" s="618"/>
      <c r="Z7507" s="618"/>
      <c r="AC7507" s="619"/>
      <c r="AD7507" s="620"/>
      <c r="AJ7507" s="668"/>
      <c r="AO7507" s="612"/>
      <c r="AP7507" s="612"/>
      <c r="AY7507" s="623"/>
      <c r="BD7507" s="611"/>
      <c r="BG7507" s="624"/>
      <c r="BH7507" s="625"/>
      <c r="BI7507" s="672"/>
      <c r="BO7507" s="612"/>
      <c r="BY7507" s="669"/>
      <c r="CA7507" s="669"/>
    </row>
    <row r="7508" spans="3:79" s="610" customFormat="1">
      <c r="C7508" s="611"/>
      <c r="D7508" s="612"/>
      <c r="E7508" s="613"/>
      <c r="F7508" s="614"/>
      <c r="J7508" s="612"/>
      <c r="N7508" s="668"/>
      <c r="P7508" s="618"/>
      <c r="Q7508" s="618"/>
      <c r="R7508" s="618"/>
      <c r="S7508" s="618"/>
      <c r="T7508" s="618"/>
      <c r="U7508" s="618"/>
      <c r="V7508" s="618"/>
      <c r="W7508" s="618"/>
      <c r="X7508" s="618"/>
      <c r="Y7508" s="618"/>
      <c r="Z7508" s="618"/>
      <c r="AC7508" s="619"/>
      <c r="AD7508" s="620"/>
      <c r="AJ7508" s="668"/>
      <c r="AO7508" s="612"/>
      <c r="AP7508" s="612"/>
      <c r="AY7508" s="623"/>
      <c r="BD7508" s="611"/>
      <c r="BG7508" s="624"/>
      <c r="BH7508" s="625"/>
      <c r="BI7508" s="672"/>
      <c r="BO7508" s="612"/>
      <c r="BY7508" s="669"/>
      <c r="CA7508" s="669"/>
    </row>
    <row r="7509" spans="3:79" s="610" customFormat="1">
      <c r="C7509" s="611"/>
      <c r="D7509" s="612"/>
      <c r="E7509" s="613"/>
      <c r="F7509" s="614"/>
      <c r="J7509" s="612"/>
      <c r="N7509" s="668"/>
      <c r="P7509" s="618"/>
      <c r="Q7509" s="618"/>
      <c r="R7509" s="618"/>
      <c r="S7509" s="618"/>
      <c r="T7509" s="618"/>
      <c r="U7509" s="618"/>
      <c r="V7509" s="618"/>
      <c r="W7509" s="618"/>
      <c r="X7509" s="618"/>
      <c r="Y7509" s="618"/>
      <c r="Z7509" s="618"/>
      <c r="AC7509" s="619"/>
      <c r="AD7509" s="620"/>
      <c r="AJ7509" s="668"/>
      <c r="AO7509" s="612"/>
      <c r="AP7509" s="612"/>
      <c r="AY7509" s="623"/>
      <c r="BD7509" s="611"/>
      <c r="BG7509" s="624"/>
      <c r="BH7509" s="625"/>
      <c r="BI7509" s="672"/>
      <c r="BO7509" s="612"/>
      <c r="BY7509" s="669"/>
      <c r="CA7509" s="669"/>
    </row>
    <row r="7510" spans="3:79" s="610" customFormat="1">
      <c r="C7510" s="611"/>
      <c r="D7510" s="612"/>
      <c r="E7510" s="613"/>
      <c r="F7510" s="614"/>
      <c r="J7510" s="612"/>
      <c r="N7510" s="668"/>
      <c r="P7510" s="618"/>
      <c r="Q7510" s="618"/>
      <c r="R7510" s="618"/>
      <c r="S7510" s="618"/>
      <c r="T7510" s="618"/>
      <c r="U7510" s="618"/>
      <c r="V7510" s="618"/>
      <c r="W7510" s="618"/>
      <c r="X7510" s="618"/>
      <c r="Y7510" s="618"/>
      <c r="Z7510" s="618"/>
      <c r="AC7510" s="619"/>
      <c r="AD7510" s="620"/>
      <c r="AJ7510" s="668"/>
      <c r="AO7510" s="612"/>
      <c r="AP7510" s="612"/>
      <c r="AY7510" s="623"/>
      <c r="BD7510" s="611"/>
      <c r="BG7510" s="624"/>
      <c r="BH7510" s="625"/>
      <c r="BI7510" s="672"/>
      <c r="BO7510" s="612"/>
      <c r="BY7510" s="669"/>
      <c r="CA7510" s="669"/>
    </row>
    <row r="7511" spans="3:79" s="610" customFormat="1">
      <c r="C7511" s="611"/>
      <c r="D7511" s="612"/>
      <c r="E7511" s="613"/>
      <c r="F7511" s="614"/>
      <c r="J7511" s="612"/>
      <c r="N7511" s="668"/>
      <c r="P7511" s="618"/>
      <c r="Q7511" s="618"/>
      <c r="R7511" s="618"/>
      <c r="S7511" s="618"/>
      <c r="T7511" s="618"/>
      <c r="U7511" s="618"/>
      <c r="V7511" s="618"/>
      <c r="W7511" s="618"/>
      <c r="X7511" s="618"/>
      <c r="Y7511" s="618"/>
      <c r="Z7511" s="618"/>
      <c r="AC7511" s="619"/>
      <c r="AD7511" s="620"/>
      <c r="AJ7511" s="668"/>
      <c r="AO7511" s="612"/>
      <c r="AP7511" s="612"/>
      <c r="AY7511" s="623"/>
      <c r="BD7511" s="611"/>
      <c r="BG7511" s="624"/>
      <c r="BH7511" s="625"/>
      <c r="BI7511" s="672"/>
      <c r="BO7511" s="612"/>
      <c r="BY7511" s="669"/>
      <c r="CA7511" s="669"/>
    </row>
    <row r="7512" spans="3:79" s="610" customFormat="1">
      <c r="C7512" s="611"/>
      <c r="D7512" s="612"/>
      <c r="E7512" s="613"/>
      <c r="F7512" s="614"/>
      <c r="J7512" s="612"/>
      <c r="N7512" s="668"/>
      <c r="P7512" s="618"/>
      <c r="Q7512" s="618"/>
      <c r="R7512" s="618"/>
      <c r="S7512" s="618"/>
      <c r="T7512" s="618"/>
      <c r="U7512" s="618"/>
      <c r="V7512" s="618"/>
      <c r="W7512" s="618"/>
      <c r="X7512" s="618"/>
      <c r="Y7512" s="618"/>
      <c r="Z7512" s="618"/>
      <c r="AC7512" s="619"/>
      <c r="AD7512" s="620"/>
      <c r="AJ7512" s="668"/>
      <c r="AO7512" s="612"/>
      <c r="AP7512" s="612"/>
      <c r="AY7512" s="623"/>
      <c r="BD7512" s="611"/>
      <c r="BG7512" s="624"/>
      <c r="BH7512" s="625"/>
      <c r="BI7512" s="672"/>
      <c r="BO7512" s="612"/>
      <c r="BY7512" s="669"/>
      <c r="CA7512" s="669"/>
    </row>
    <row r="7513" spans="3:79" s="610" customFormat="1">
      <c r="C7513" s="611"/>
      <c r="D7513" s="612"/>
      <c r="E7513" s="613"/>
      <c r="F7513" s="614"/>
      <c r="J7513" s="612"/>
      <c r="N7513" s="668"/>
      <c r="P7513" s="618"/>
      <c r="Q7513" s="618"/>
      <c r="R7513" s="618"/>
      <c r="S7513" s="618"/>
      <c r="T7513" s="618"/>
      <c r="U7513" s="618"/>
      <c r="V7513" s="618"/>
      <c r="W7513" s="618"/>
      <c r="X7513" s="618"/>
      <c r="Y7513" s="618"/>
      <c r="Z7513" s="618"/>
      <c r="AC7513" s="619"/>
      <c r="AD7513" s="620"/>
      <c r="AJ7513" s="668"/>
      <c r="AO7513" s="612"/>
      <c r="AP7513" s="612"/>
      <c r="AY7513" s="623"/>
      <c r="BD7513" s="611"/>
      <c r="BG7513" s="624"/>
      <c r="BH7513" s="625"/>
      <c r="BI7513" s="672"/>
      <c r="BO7513" s="612"/>
      <c r="BY7513" s="669"/>
      <c r="CA7513" s="669"/>
    </row>
    <row r="7514" spans="3:79" s="610" customFormat="1">
      <c r="C7514" s="611"/>
      <c r="D7514" s="612"/>
      <c r="E7514" s="613"/>
      <c r="F7514" s="614"/>
      <c r="J7514" s="612"/>
      <c r="N7514" s="668"/>
      <c r="P7514" s="618"/>
      <c r="Q7514" s="618"/>
      <c r="R7514" s="618"/>
      <c r="S7514" s="618"/>
      <c r="T7514" s="618"/>
      <c r="U7514" s="618"/>
      <c r="V7514" s="618"/>
      <c r="W7514" s="618"/>
      <c r="X7514" s="618"/>
      <c r="Y7514" s="618"/>
      <c r="Z7514" s="618"/>
      <c r="AC7514" s="619"/>
      <c r="AD7514" s="620"/>
      <c r="AJ7514" s="668"/>
      <c r="AO7514" s="612"/>
      <c r="AP7514" s="612"/>
      <c r="AY7514" s="623"/>
      <c r="BD7514" s="611"/>
      <c r="BG7514" s="624"/>
      <c r="BH7514" s="625"/>
      <c r="BI7514" s="672"/>
      <c r="BO7514" s="612"/>
      <c r="BY7514" s="669"/>
      <c r="CA7514" s="669"/>
    </row>
    <row r="7515" spans="3:79" s="610" customFormat="1">
      <c r="C7515" s="611"/>
      <c r="D7515" s="612"/>
      <c r="E7515" s="613"/>
      <c r="F7515" s="614"/>
      <c r="J7515" s="612"/>
      <c r="N7515" s="668"/>
      <c r="P7515" s="618"/>
      <c r="Q7515" s="618"/>
      <c r="R7515" s="618"/>
      <c r="S7515" s="618"/>
      <c r="T7515" s="618"/>
      <c r="U7515" s="618"/>
      <c r="V7515" s="618"/>
      <c r="W7515" s="618"/>
      <c r="X7515" s="618"/>
      <c r="Y7515" s="618"/>
      <c r="Z7515" s="618"/>
      <c r="AC7515" s="619"/>
      <c r="AD7515" s="620"/>
      <c r="AJ7515" s="668"/>
      <c r="AO7515" s="612"/>
      <c r="AP7515" s="612"/>
      <c r="AY7515" s="623"/>
      <c r="BD7515" s="611"/>
      <c r="BG7515" s="624"/>
      <c r="BH7515" s="625"/>
      <c r="BI7515" s="672"/>
      <c r="BO7515" s="612"/>
      <c r="BY7515" s="669"/>
      <c r="CA7515" s="669"/>
    </row>
    <row r="7516" spans="3:79" s="610" customFormat="1">
      <c r="C7516" s="611"/>
      <c r="D7516" s="612"/>
      <c r="E7516" s="613"/>
      <c r="F7516" s="614"/>
      <c r="J7516" s="612"/>
      <c r="N7516" s="668"/>
      <c r="P7516" s="618"/>
      <c r="Q7516" s="618"/>
      <c r="R7516" s="618"/>
      <c r="S7516" s="618"/>
      <c r="T7516" s="618"/>
      <c r="U7516" s="618"/>
      <c r="V7516" s="618"/>
      <c r="W7516" s="618"/>
      <c r="X7516" s="618"/>
      <c r="Y7516" s="618"/>
      <c r="Z7516" s="618"/>
      <c r="AC7516" s="619"/>
      <c r="AD7516" s="620"/>
      <c r="AJ7516" s="668"/>
      <c r="AO7516" s="612"/>
      <c r="AP7516" s="612"/>
      <c r="AY7516" s="623"/>
      <c r="BD7516" s="611"/>
      <c r="BG7516" s="624"/>
      <c r="BH7516" s="625"/>
      <c r="BI7516" s="672"/>
      <c r="BO7516" s="612"/>
      <c r="BY7516" s="669"/>
      <c r="CA7516" s="669"/>
    </row>
    <row r="7517" spans="3:79" s="610" customFormat="1">
      <c r="C7517" s="611"/>
      <c r="D7517" s="612"/>
      <c r="E7517" s="613"/>
      <c r="F7517" s="614"/>
      <c r="J7517" s="612"/>
      <c r="N7517" s="668"/>
      <c r="P7517" s="618"/>
      <c r="Q7517" s="618"/>
      <c r="R7517" s="618"/>
      <c r="S7517" s="618"/>
      <c r="T7517" s="618"/>
      <c r="U7517" s="618"/>
      <c r="V7517" s="618"/>
      <c r="W7517" s="618"/>
      <c r="X7517" s="618"/>
      <c r="Y7517" s="618"/>
      <c r="Z7517" s="618"/>
      <c r="AC7517" s="619"/>
      <c r="AD7517" s="620"/>
      <c r="AJ7517" s="668"/>
      <c r="AO7517" s="612"/>
      <c r="AP7517" s="612"/>
      <c r="AY7517" s="623"/>
      <c r="BD7517" s="611"/>
      <c r="BG7517" s="624"/>
      <c r="BH7517" s="625"/>
      <c r="BI7517" s="672"/>
      <c r="BO7517" s="612"/>
      <c r="BY7517" s="669"/>
      <c r="CA7517" s="669"/>
    </row>
    <row r="7518" spans="3:79" s="610" customFormat="1">
      <c r="C7518" s="611"/>
      <c r="D7518" s="612"/>
      <c r="E7518" s="613"/>
      <c r="F7518" s="614"/>
      <c r="J7518" s="612"/>
      <c r="N7518" s="668"/>
      <c r="P7518" s="618"/>
      <c r="Q7518" s="618"/>
      <c r="R7518" s="618"/>
      <c r="S7518" s="618"/>
      <c r="T7518" s="618"/>
      <c r="U7518" s="618"/>
      <c r="V7518" s="618"/>
      <c r="W7518" s="618"/>
      <c r="X7518" s="618"/>
      <c r="Y7518" s="618"/>
      <c r="Z7518" s="618"/>
      <c r="AC7518" s="619"/>
      <c r="AD7518" s="620"/>
      <c r="AJ7518" s="668"/>
      <c r="AO7518" s="612"/>
      <c r="AP7518" s="612"/>
      <c r="AY7518" s="623"/>
      <c r="BD7518" s="611"/>
      <c r="BG7518" s="624"/>
      <c r="BH7518" s="625"/>
      <c r="BI7518" s="672"/>
      <c r="BO7518" s="612"/>
      <c r="BY7518" s="669"/>
      <c r="CA7518" s="669"/>
    </row>
    <row r="7519" spans="3:79" s="610" customFormat="1">
      <c r="C7519" s="611"/>
      <c r="D7519" s="612"/>
      <c r="E7519" s="613"/>
      <c r="F7519" s="614"/>
      <c r="J7519" s="612"/>
      <c r="N7519" s="668"/>
      <c r="P7519" s="618"/>
      <c r="Q7519" s="618"/>
      <c r="R7519" s="618"/>
      <c r="S7519" s="618"/>
      <c r="T7519" s="618"/>
      <c r="U7519" s="618"/>
      <c r="V7519" s="618"/>
      <c r="W7519" s="618"/>
      <c r="X7519" s="618"/>
      <c r="Y7519" s="618"/>
      <c r="Z7519" s="618"/>
      <c r="AC7519" s="619"/>
      <c r="AD7519" s="620"/>
      <c r="AJ7519" s="668"/>
      <c r="AO7519" s="612"/>
      <c r="AP7519" s="612"/>
      <c r="AY7519" s="623"/>
      <c r="BD7519" s="611"/>
      <c r="BG7519" s="624"/>
      <c r="BH7519" s="625"/>
      <c r="BI7519" s="672"/>
      <c r="BO7519" s="612"/>
      <c r="BY7519" s="669"/>
      <c r="CA7519" s="669"/>
    </row>
    <row r="7520" spans="3:79" s="610" customFormat="1">
      <c r="C7520" s="611"/>
      <c r="D7520" s="612"/>
      <c r="E7520" s="613"/>
      <c r="F7520" s="614"/>
      <c r="J7520" s="612"/>
      <c r="N7520" s="668"/>
      <c r="P7520" s="618"/>
      <c r="Q7520" s="618"/>
      <c r="R7520" s="618"/>
      <c r="S7520" s="618"/>
      <c r="T7520" s="618"/>
      <c r="U7520" s="618"/>
      <c r="V7520" s="618"/>
      <c r="W7520" s="618"/>
      <c r="X7520" s="618"/>
      <c r="Y7520" s="618"/>
      <c r="Z7520" s="618"/>
      <c r="AC7520" s="619"/>
      <c r="AD7520" s="620"/>
      <c r="AJ7520" s="668"/>
      <c r="AO7520" s="612"/>
      <c r="AP7520" s="612"/>
      <c r="AY7520" s="623"/>
      <c r="BD7520" s="611"/>
      <c r="BG7520" s="624"/>
      <c r="BH7520" s="625"/>
      <c r="BI7520" s="672"/>
      <c r="BO7520" s="612"/>
      <c r="BY7520" s="669"/>
      <c r="CA7520" s="669"/>
    </row>
    <row r="7521" spans="3:79" s="610" customFormat="1">
      <c r="C7521" s="611"/>
      <c r="D7521" s="612"/>
      <c r="E7521" s="613"/>
      <c r="F7521" s="614"/>
      <c r="J7521" s="612"/>
      <c r="N7521" s="668"/>
      <c r="P7521" s="618"/>
      <c r="Q7521" s="618"/>
      <c r="R7521" s="618"/>
      <c r="S7521" s="618"/>
      <c r="T7521" s="618"/>
      <c r="U7521" s="618"/>
      <c r="V7521" s="618"/>
      <c r="W7521" s="618"/>
      <c r="X7521" s="618"/>
      <c r="Y7521" s="618"/>
      <c r="Z7521" s="618"/>
      <c r="AC7521" s="619"/>
      <c r="AD7521" s="620"/>
      <c r="AJ7521" s="668"/>
      <c r="AO7521" s="612"/>
      <c r="AP7521" s="612"/>
      <c r="AY7521" s="623"/>
      <c r="BD7521" s="611"/>
      <c r="BG7521" s="624"/>
      <c r="BH7521" s="625"/>
      <c r="BI7521" s="672"/>
      <c r="BO7521" s="612"/>
      <c r="BY7521" s="669"/>
      <c r="CA7521" s="669"/>
    </row>
    <row r="7522" spans="3:79" s="610" customFormat="1">
      <c r="C7522" s="611"/>
      <c r="D7522" s="612"/>
      <c r="E7522" s="613"/>
      <c r="F7522" s="614"/>
      <c r="J7522" s="612"/>
      <c r="N7522" s="668"/>
      <c r="P7522" s="618"/>
      <c r="Q7522" s="618"/>
      <c r="R7522" s="618"/>
      <c r="S7522" s="618"/>
      <c r="T7522" s="618"/>
      <c r="U7522" s="618"/>
      <c r="V7522" s="618"/>
      <c r="W7522" s="618"/>
      <c r="X7522" s="618"/>
      <c r="Y7522" s="618"/>
      <c r="Z7522" s="618"/>
      <c r="AC7522" s="619"/>
      <c r="AD7522" s="620"/>
      <c r="AJ7522" s="668"/>
      <c r="AO7522" s="612"/>
      <c r="AP7522" s="612"/>
      <c r="AY7522" s="623"/>
      <c r="BD7522" s="611"/>
      <c r="BG7522" s="624"/>
      <c r="BH7522" s="625"/>
      <c r="BI7522" s="672"/>
      <c r="BO7522" s="612"/>
      <c r="BY7522" s="669"/>
      <c r="CA7522" s="669"/>
    </row>
    <row r="7523" spans="3:79" s="610" customFormat="1">
      <c r="C7523" s="611"/>
      <c r="D7523" s="612"/>
      <c r="E7523" s="613"/>
      <c r="F7523" s="614"/>
      <c r="J7523" s="612"/>
      <c r="N7523" s="668"/>
      <c r="P7523" s="618"/>
      <c r="Q7523" s="618"/>
      <c r="R7523" s="618"/>
      <c r="S7523" s="618"/>
      <c r="T7523" s="618"/>
      <c r="U7523" s="618"/>
      <c r="V7523" s="618"/>
      <c r="W7523" s="618"/>
      <c r="X7523" s="618"/>
      <c r="Y7523" s="618"/>
      <c r="Z7523" s="618"/>
      <c r="AC7523" s="619"/>
      <c r="AD7523" s="620"/>
      <c r="AJ7523" s="668"/>
      <c r="AO7523" s="612"/>
      <c r="AP7523" s="612"/>
      <c r="AY7523" s="623"/>
      <c r="BD7523" s="611"/>
      <c r="BG7523" s="624"/>
      <c r="BH7523" s="625"/>
      <c r="BI7523" s="672"/>
      <c r="BO7523" s="612"/>
      <c r="BY7523" s="669"/>
      <c r="CA7523" s="669"/>
    </row>
    <row r="7524" spans="3:79" s="610" customFormat="1">
      <c r="C7524" s="611"/>
      <c r="D7524" s="612"/>
      <c r="E7524" s="613"/>
      <c r="F7524" s="614"/>
      <c r="J7524" s="612"/>
      <c r="N7524" s="668"/>
      <c r="P7524" s="618"/>
      <c r="Q7524" s="618"/>
      <c r="R7524" s="618"/>
      <c r="S7524" s="618"/>
      <c r="T7524" s="618"/>
      <c r="U7524" s="618"/>
      <c r="V7524" s="618"/>
      <c r="W7524" s="618"/>
      <c r="X7524" s="618"/>
      <c r="Y7524" s="618"/>
      <c r="Z7524" s="618"/>
      <c r="AC7524" s="619"/>
      <c r="AD7524" s="620"/>
      <c r="AJ7524" s="668"/>
      <c r="AO7524" s="612"/>
      <c r="AP7524" s="612"/>
      <c r="AY7524" s="623"/>
      <c r="BD7524" s="611"/>
      <c r="BG7524" s="624"/>
      <c r="BH7524" s="625"/>
      <c r="BI7524" s="672"/>
      <c r="BO7524" s="612"/>
      <c r="BY7524" s="669"/>
      <c r="CA7524" s="669"/>
    </row>
    <row r="7525" spans="3:79" s="610" customFormat="1">
      <c r="C7525" s="611"/>
      <c r="D7525" s="612"/>
      <c r="E7525" s="613"/>
      <c r="F7525" s="614"/>
      <c r="J7525" s="612"/>
      <c r="N7525" s="668"/>
      <c r="P7525" s="618"/>
      <c r="Q7525" s="618"/>
      <c r="R7525" s="618"/>
      <c r="S7525" s="618"/>
      <c r="T7525" s="618"/>
      <c r="U7525" s="618"/>
      <c r="V7525" s="618"/>
      <c r="W7525" s="618"/>
      <c r="X7525" s="618"/>
      <c r="Y7525" s="618"/>
      <c r="Z7525" s="618"/>
      <c r="AC7525" s="619"/>
      <c r="AD7525" s="620"/>
      <c r="AJ7525" s="668"/>
      <c r="AO7525" s="612"/>
      <c r="AP7525" s="612"/>
      <c r="AY7525" s="623"/>
      <c r="BD7525" s="611"/>
      <c r="BG7525" s="624"/>
      <c r="BH7525" s="625"/>
      <c r="BI7525" s="672"/>
      <c r="BO7525" s="612"/>
      <c r="BY7525" s="669"/>
      <c r="CA7525" s="669"/>
    </row>
    <row r="7526" spans="3:79" s="610" customFormat="1">
      <c r="C7526" s="611"/>
      <c r="D7526" s="612"/>
      <c r="E7526" s="613"/>
      <c r="F7526" s="614"/>
      <c r="J7526" s="612"/>
      <c r="N7526" s="668"/>
      <c r="P7526" s="618"/>
      <c r="Q7526" s="618"/>
      <c r="R7526" s="618"/>
      <c r="S7526" s="618"/>
      <c r="T7526" s="618"/>
      <c r="U7526" s="618"/>
      <c r="V7526" s="618"/>
      <c r="W7526" s="618"/>
      <c r="X7526" s="618"/>
      <c r="Y7526" s="618"/>
      <c r="Z7526" s="618"/>
      <c r="AC7526" s="619"/>
      <c r="AD7526" s="620"/>
      <c r="AJ7526" s="668"/>
      <c r="AO7526" s="612"/>
      <c r="AP7526" s="612"/>
      <c r="AY7526" s="623"/>
      <c r="BD7526" s="611"/>
      <c r="BG7526" s="624"/>
      <c r="BH7526" s="625"/>
      <c r="BI7526" s="672"/>
      <c r="BO7526" s="612"/>
      <c r="BY7526" s="669"/>
      <c r="CA7526" s="669"/>
    </row>
    <row r="7527" spans="3:79" s="610" customFormat="1">
      <c r="C7527" s="611"/>
      <c r="D7527" s="612"/>
      <c r="E7527" s="613"/>
      <c r="F7527" s="614"/>
      <c r="J7527" s="612"/>
      <c r="N7527" s="668"/>
      <c r="P7527" s="618"/>
      <c r="Q7527" s="618"/>
      <c r="R7527" s="618"/>
      <c r="S7527" s="618"/>
      <c r="T7527" s="618"/>
      <c r="U7527" s="618"/>
      <c r="V7527" s="618"/>
      <c r="W7527" s="618"/>
      <c r="X7527" s="618"/>
      <c r="Y7527" s="618"/>
      <c r="Z7527" s="618"/>
      <c r="AC7527" s="619"/>
      <c r="AD7527" s="620"/>
      <c r="AJ7527" s="668"/>
      <c r="AO7527" s="612"/>
      <c r="AP7527" s="612"/>
      <c r="AY7527" s="623"/>
      <c r="BD7527" s="611"/>
      <c r="BG7527" s="624"/>
      <c r="BH7527" s="625"/>
      <c r="BI7527" s="672"/>
      <c r="BO7527" s="612"/>
      <c r="BY7527" s="669"/>
      <c r="CA7527" s="669"/>
    </row>
    <row r="7528" spans="3:79" s="610" customFormat="1">
      <c r="C7528" s="611"/>
      <c r="D7528" s="612"/>
      <c r="E7528" s="613"/>
      <c r="F7528" s="614"/>
      <c r="J7528" s="612"/>
      <c r="N7528" s="668"/>
      <c r="P7528" s="618"/>
      <c r="Q7528" s="618"/>
      <c r="R7528" s="618"/>
      <c r="S7528" s="618"/>
      <c r="T7528" s="618"/>
      <c r="U7528" s="618"/>
      <c r="V7528" s="618"/>
      <c r="W7528" s="618"/>
      <c r="X7528" s="618"/>
      <c r="Y7528" s="618"/>
      <c r="Z7528" s="618"/>
      <c r="AC7528" s="619"/>
      <c r="AD7528" s="620"/>
      <c r="AJ7528" s="668"/>
      <c r="AO7528" s="612"/>
      <c r="AP7528" s="612"/>
      <c r="AY7528" s="623"/>
      <c r="BD7528" s="611"/>
      <c r="BG7528" s="624"/>
      <c r="BH7528" s="625"/>
      <c r="BI7528" s="672"/>
      <c r="BO7528" s="612"/>
      <c r="BY7528" s="669"/>
      <c r="CA7528" s="669"/>
    </row>
    <row r="7529" spans="3:79" s="610" customFormat="1">
      <c r="C7529" s="611"/>
      <c r="D7529" s="612"/>
      <c r="E7529" s="613"/>
      <c r="F7529" s="614"/>
      <c r="J7529" s="612"/>
      <c r="N7529" s="668"/>
      <c r="P7529" s="618"/>
      <c r="Q7529" s="618"/>
      <c r="R7529" s="618"/>
      <c r="S7529" s="618"/>
      <c r="T7529" s="618"/>
      <c r="U7529" s="618"/>
      <c r="V7529" s="618"/>
      <c r="W7529" s="618"/>
      <c r="X7529" s="618"/>
      <c r="Y7529" s="618"/>
      <c r="Z7529" s="618"/>
      <c r="AC7529" s="619"/>
      <c r="AD7529" s="620"/>
      <c r="AJ7529" s="668"/>
      <c r="AO7529" s="612"/>
      <c r="AP7529" s="612"/>
      <c r="AY7529" s="623"/>
      <c r="BD7529" s="611"/>
      <c r="BG7529" s="624"/>
      <c r="BH7529" s="625"/>
      <c r="BI7529" s="672"/>
      <c r="BO7529" s="612"/>
      <c r="BY7529" s="669"/>
      <c r="CA7529" s="669"/>
    </row>
    <row r="7530" spans="3:79" s="610" customFormat="1">
      <c r="C7530" s="611"/>
      <c r="D7530" s="612"/>
      <c r="E7530" s="613"/>
      <c r="F7530" s="614"/>
      <c r="J7530" s="612"/>
      <c r="N7530" s="668"/>
      <c r="P7530" s="618"/>
      <c r="Q7530" s="618"/>
      <c r="R7530" s="618"/>
      <c r="S7530" s="618"/>
      <c r="T7530" s="618"/>
      <c r="U7530" s="618"/>
      <c r="V7530" s="618"/>
      <c r="W7530" s="618"/>
      <c r="X7530" s="618"/>
      <c r="Y7530" s="618"/>
      <c r="Z7530" s="618"/>
      <c r="AC7530" s="619"/>
      <c r="AD7530" s="620"/>
      <c r="AJ7530" s="668"/>
      <c r="AO7530" s="612"/>
      <c r="AP7530" s="612"/>
      <c r="AY7530" s="623"/>
      <c r="BD7530" s="611"/>
      <c r="BG7530" s="624"/>
      <c r="BH7530" s="625"/>
      <c r="BI7530" s="672"/>
      <c r="BO7530" s="612"/>
      <c r="BY7530" s="669"/>
      <c r="CA7530" s="669"/>
    </row>
    <row r="7531" spans="3:79" s="610" customFormat="1">
      <c r="C7531" s="611"/>
      <c r="D7531" s="612"/>
      <c r="E7531" s="613"/>
      <c r="F7531" s="614"/>
      <c r="J7531" s="612"/>
      <c r="N7531" s="668"/>
      <c r="P7531" s="618"/>
      <c r="Q7531" s="618"/>
      <c r="R7531" s="618"/>
      <c r="S7531" s="618"/>
      <c r="T7531" s="618"/>
      <c r="U7531" s="618"/>
      <c r="V7531" s="618"/>
      <c r="W7531" s="618"/>
      <c r="X7531" s="618"/>
      <c r="Y7531" s="618"/>
      <c r="Z7531" s="618"/>
      <c r="AC7531" s="619"/>
      <c r="AD7531" s="620"/>
      <c r="AJ7531" s="668"/>
      <c r="AO7531" s="612"/>
      <c r="AP7531" s="612"/>
      <c r="AY7531" s="623"/>
      <c r="BD7531" s="611"/>
      <c r="BG7531" s="624"/>
      <c r="BH7531" s="625"/>
      <c r="BI7531" s="672"/>
      <c r="BO7531" s="612"/>
      <c r="BY7531" s="669"/>
      <c r="CA7531" s="669"/>
    </row>
    <row r="7532" spans="3:79" s="610" customFormat="1">
      <c r="C7532" s="611"/>
      <c r="D7532" s="612"/>
      <c r="E7532" s="613"/>
      <c r="F7532" s="614"/>
      <c r="J7532" s="612"/>
      <c r="N7532" s="668"/>
      <c r="P7532" s="618"/>
      <c r="Q7532" s="618"/>
      <c r="R7532" s="618"/>
      <c r="S7532" s="618"/>
      <c r="T7532" s="618"/>
      <c r="U7532" s="618"/>
      <c r="V7532" s="618"/>
      <c r="W7532" s="618"/>
      <c r="X7532" s="618"/>
      <c r="Y7532" s="618"/>
      <c r="Z7532" s="618"/>
      <c r="AC7532" s="619"/>
      <c r="AD7532" s="620"/>
      <c r="AJ7532" s="668"/>
      <c r="AO7532" s="612"/>
      <c r="AP7532" s="612"/>
      <c r="AY7532" s="623"/>
      <c r="BD7532" s="611"/>
      <c r="BG7532" s="624"/>
      <c r="BH7532" s="625"/>
      <c r="BI7532" s="672"/>
      <c r="BO7532" s="612"/>
      <c r="BY7532" s="669"/>
      <c r="CA7532" s="669"/>
    </row>
    <row r="7533" spans="3:79" s="610" customFormat="1">
      <c r="C7533" s="611"/>
      <c r="D7533" s="612"/>
      <c r="E7533" s="613"/>
      <c r="F7533" s="614"/>
      <c r="J7533" s="612"/>
      <c r="N7533" s="668"/>
      <c r="P7533" s="618"/>
      <c r="Q7533" s="618"/>
      <c r="R7533" s="618"/>
      <c r="S7533" s="618"/>
      <c r="T7533" s="618"/>
      <c r="U7533" s="618"/>
      <c r="V7533" s="618"/>
      <c r="W7533" s="618"/>
      <c r="X7533" s="618"/>
      <c r="Y7533" s="618"/>
      <c r="Z7533" s="618"/>
      <c r="AC7533" s="619"/>
      <c r="AD7533" s="620"/>
      <c r="AJ7533" s="668"/>
      <c r="AO7533" s="612"/>
      <c r="AP7533" s="612"/>
      <c r="AY7533" s="623"/>
      <c r="BD7533" s="611"/>
      <c r="BG7533" s="624"/>
      <c r="BH7533" s="625"/>
      <c r="BI7533" s="672"/>
      <c r="BO7533" s="612"/>
      <c r="BY7533" s="669"/>
      <c r="CA7533" s="669"/>
    </row>
    <row r="7534" spans="3:79" s="610" customFormat="1">
      <c r="C7534" s="611"/>
      <c r="D7534" s="612"/>
      <c r="E7534" s="613"/>
      <c r="F7534" s="614"/>
      <c r="J7534" s="612"/>
      <c r="N7534" s="668"/>
      <c r="P7534" s="618"/>
      <c r="Q7534" s="618"/>
      <c r="R7534" s="618"/>
      <c r="S7534" s="618"/>
      <c r="T7534" s="618"/>
      <c r="U7534" s="618"/>
      <c r="V7534" s="618"/>
      <c r="W7534" s="618"/>
      <c r="X7534" s="618"/>
      <c r="Y7534" s="618"/>
      <c r="Z7534" s="618"/>
      <c r="AC7534" s="619"/>
      <c r="AD7534" s="620"/>
      <c r="AJ7534" s="668"/>
      <c r="AO7534" s="612"/>
      <c r="AP7534" s="612"/>
      <c r="AY7534" s="623"/>
      <c r="BD7534" s="611"/>
      <c r="BG7534" s="624"/>
      <c r="BH7534" s="625"/>
      <c r="BI7534" s="672"/>
      <c r="BO7534" s="612"/>
      <c r="BY7534" s="669"/>
      <c r="CA7534" s="669"/>
    </row>
    <row r="7535" spans="3:79" s="610" customFormat="1">
      <c r="C7535" s="611"/>
      <c r="D7535" s="612"/>
      <c r="E7535" s="613"/>
      <c r="F7535" s="614"/>
      <c r="J7535" s="612"/>
      <c r="N7535" s="668"/>
      <c r="P7535" s="618"/>
      <c r="Q7535" s="618"/>
      <c r="R7535" s="618"/>
      <c r="S7535" s="618"/>
      <c r="T7535" s="618"/>
      <c r="U7535" s="618"/>
      <c r="V7535" s="618"/>
      <c r="W7535" s="618"/>
      <c r="X7535" s="618"/>
      <c r="Y7535" s="618"/>
      <c r="Z7535" s="618"/>
      <c r="AC7535" s="619"/>
      <c r="AD7535" s="620"/>
      <c r="AJ7535" s="668"/>
      <c r="AO7535" s="612"/>
      <c r="AP7535" s="612"/>
      <c r="AY7535" s="623"/>
      <c r="BD7535" s="611"/>
      <c r="BG7535" s="624"/>
      <c r="BH7535" s="625"/>
      <c r="BI7535" s="672"/>
      <c r="BO7535" s="612"/>
      <c r="BY7535" s="669"/>
      <c r="CA7535" s="669"/>
    </row>
    <row r="7536" spans="3:79" s="610" customFormat="1">
      <c r="C7536" s="611"/>
      <c r="D7536" s="612"/>
      <c r="E7536" s="613"/>
      <c r="F7536" s="614"/>
      <c r="J7536" s="612"/>
      <c r="N7536" s="668"/>
      <c r="P7536" s="618"/>
      <c r="Q7536" s="618"/>
      <c r="R7536" s="618"/>
      <c r="S7536" s="618"/>
      <c r="T7536" s="618"/>
      <c r="U7536" s="618"/>
      <c r="V7536" s="618"/>
      <c r="W7536" s="618"/>
      <c r="X7536" s="618"/>
      <c r="Y7536" s="618"/>
      <c r="Z7536" s="618"/>
      <c r="AC7536" s="619"/>
      <c r="AD7536" s="620"/>
      <c r="AJ7536" s="668"/>
      <c r="AO7536" s="612"/>
      <c r="AP7536" s="612"/>
      <c r="AY7536" s="623"/>
      <c r="BD7536" s="611"/>
      <c r="BG7536" s="624"/>
      <c r="BH7536" s="625"/>
      <c r="BI7536" s="672"/>
      <c r="BO7536" s="612"/>
      <c r="BY7536" s="669"/>
      <c r="CA7536" s="669"/>
    </row>
    <row r="7537" spans="3:79" s="610" customFormat="1">
      <c r="C7537" s="611"/>
      <c r="D7537" s="612"/>
      <c r="E7537" s="613"/>
      <c r="F7537" s="614"/>
      <c r="J7537" s="612"/>
      <c r="N7537" s="668"/>
      <c r="P7537" s="618"/>
      <c r="Q7537" s="618"/>
      <c r="R7537" s="618"/>
      <c r="S7537" s="618"/>
      <c r="T7537" s="618"/>
      <c r="U7537" s="618"/>
      <c r="V7537" s="618"/>
      <c r="W7537" s="618"/>
      <c r="X7537" s="618"/>
      <c r="Y7537" s="618"/>
      <c r="Z7537" s="618"/>
      <c r="AC7537" s="619"/>
      <c r="AD7537" s="620"/>
      <c r="AJ7537" s="668"/>
      <c r="AO7537" s="612"/>
      <c r="AP7537" s="612"/>
      <c r="AY7537" s="623"/>
      <c r="BD7537" s="611"/>
      <c r="BG7537" s="624"/>
      <c r="BH7537" s="625"/>
      <c r="BI7537" s="672"/>
      <c r="BO7537" s="612"/>
      <c r="BY7537" s="669"/>
      <c r="CA7537" s="669"/>
    </row>
    <row r="7538" spans="3:79" s="610" customFormat="1">
      <c r="C7538" s="611"/>
      <c r="D7538" s="612"/>
      <c r="E7538" s="613"/>
      <c r="F7538" s="614"/>
      <c r="J7538" s="612"/>
      <c r="N7538" s="668"/>
      <c r="P7538" s="618"/>
      <c r="Q7538" s="618"/>
      <c r="R7538" s="618"/>
      <c r="S7538" s="618"/>
      <c r="T7538" s="618"/>
      <c r="U7538" s="618"/>
      <c r="V7538" s="618"/>
      <c r="W7538" s="618"/>
      <c r="X7538" s="618"/>
      <c r="Y7538" s="618"/>
      <c r="Z7538" s="618"/>
      <c r="AC7538" s="619"/>
      <c r="AD7538" s="620"/>
      <c r="AJ7538" s="668"/>
      <c r="AO7538" s="612"/>
      <c r="AP7538" s="612"/>
      <c r="AY7538" s="623"/>
      <c r="BD7538" s="611"/>
      <c r="BG7538" s="624"/>
      <c r="BH7538" s="625"/>
      <c r="BI7538" s="672"/>
      <c r="BO7538" s="612"/>
      <c r="BY7538" s="669"/>
      <c r="CA7538" s="669"/>
    </row>
    <row r="7539" spans="3:79" s="610" customFormat="1">
      <c r="C7539" s="611"/>
      <c r="D7539" s="612"/>
      <c r="E7539" s="613"/>
      <c r="F7539" s="614"/>
      <c r="J7539" s="612"/>
      <c r="N7539" s="668"/>
      <c r="P7539" s="618"/>
      <c r="Q7539" s="618"/>
      <c r="R7539" s="618"/>
      <c r="S7539" s="618"/>
      <c r="T7539" s="618"/>
      <c r="U7539" s="618"/>
      <c r="V7539" s="618"/>
      <c r="W7539" s="618"/>
      <c r="X7539" s="618"/>
      <c r="Y7539" s="618"/>
      <c r="Z7539" s="618"/>
      <c r="AC7539" s="619"/>
      <c r="AD7539" s="620"/>
      <c r="AJ7539" s="668"/>
      <c r="AO7539" s="612"/>
      <c r="AP7539" s="612"/>
      <c r="AY7539" s="623"/>
      <c r="BD7539" s="611"/>
      <c r="BG7539" s="624"/>
      <c r="BH7539" s="625"/>
      <c r="BI7539" s="672"/>
      <c r="BO7539" s="612"/>
      <c r="BY7539" s="669"/>
      <c r="CA7539" s="669"/>
    </row>
    <row r="7540" spans="3:79" s="610" customFormat="1">
      <c r="C7540" s="611"/>
      <c r="D7540" s="612"/>
      <c r="E7540" s="613"/>
      <c r="F7540" s="614"/>
      <c r="J7540" s="612"/>
      <c r="N7540" s="668"/>
      <c r="P7540" s="618"/>
      <c r="Q7540" s="618"/>
      <c r="R7540" s="618"/>
      <c r="S7540" s="618"/>
      <c r="T7540" s="618"/>
      <c r="U7540" s="618"/>
      <c r="V7540" s="618"/>
      <c r="W7540" s="618"/>
      <c r="X7540" s="618"/>
      <c r="Y7540" s="618"/>
      <c r="Z7540" s="618"/>
      <c r="AC7540" s="619"/>
      <c r="AD7540" s="620"/>
      <c r="AJ7540" s="668"/>
      <c r="AO7540" s="612"/>
      <c r="AP7540" s="612"/>
      <c r="AY7540" s="623"/>
      <c r="BD7540" s="611"/>
      <c r="BG7540" s="624"/>
      <c r="BH7540" s="625"/>
      <c r="BI7540" s="672"/>
      <c r="BO7540" s="612"/>
      <c r="BY7540" s="669"/>
      <c r="CA7540" s="669"/>
    </row>
    <row r="7541" spans="3:79" s="610" customFormat="1">
      <c r="C7541" s="611"/>
      <c r="D7541" s="612"/>
      <c r="E7541" s="613"/>
      <c r="F7541" s="614"/>
      <c r="J7541" s="612"/>
      <c r="N7541" s="668"/>
      <c r="P7541" s="618"/>
      <c r="Q7541" s="618"/>
      <c r="R7541" s="618"/>
      <c r="S7541" s="618"/>
      <c r="T7541" s="618"/>
      <c r="U7541" s="618"/>
      <c r="V7541" s="618"/>
      <c r="W7541" s="618"/>
      <c r="X7541" s="618"/>
      <c r="Y7541" s="618"/>
      <c r="Z7541" s="618"/>
      <c r="AC7541" s="619"/>
      <c r="AD7541" s="620"/>
      <c r="AJ7541" s="668"/>
      <c r="AO7541" s="612"/>
      <c r="AP7541" s="612"/>
      <c r="AY7541" s="623"/>
      <c r="BD7541" s="611"/>
      <c r="BG7541" s="624"/>
      <c r="BH7541" s="625"/>
      <c r="BI7541" s="672"/>
      <c r="BO7541" s="612"/>
      <c r="BY7541" s="669"/>
      <c r="CA7541" s="669"/>
    </row>
    <row r="7542" spans="3:79" s="610" customFormat="1">
      <c r="C7542" s="611"/>
      <c r="D7542" s="612"/>
      <c r="E7542" s="613"/>
      <c r="F7542" s="614"/>
      <c r="J7542" s="612"/>
      <c r="N7542" s="668"/>
      <c r="P7542" s="618"/>
      <c r="Q7542" s="618"/>
      <c r="R7542" s="618"/>
      <c r="S7542" s="618"/>
      <c r="T7542" s="618"/>
      <c r="U7542" s="618"/>
      <c r="V7542" s="618"/>
      <c r="W7542" s="618"/>
      <c r="X7542" s="618"/>
      <c r="Y7542" s="618"/>
      <c r="Z7542" s="618"/>
      <c r="AC7542" s="619"/>
      <c r="AD7542" s="620"/>
      <c r="AJ7542" s="668"/>
      <c r="AO7542" s="612"/>
      <c r="AP7542" s="612"/>
      <c r="AY7542" s="623"/>
      <c r="BD7542" s="611"/>
      <c r="BG7542" s="624"/>
      <c r="BH7542" s="625"/>
      <c r="BI7542" s="672"/>
      <c r="BO7542" s="612"/>
      <c r="BY7542" s="669"/>
      <c r="CA7542" s="669"/>
    </row>
    <row r="7543" spans="3:79" s="610" customFormat="1">
      <c r="C7543" s="611"/>
      <c r="D7543" s="612"/>
      <c r="E7543" s="613"/>
      <c r="F7543" s="614"/>
      <c r="J7543" s="612"/>
      <c r="N7543" s="668"/>
      <c r="P7543" s="618"/>
      <c r="Q7543" s="618"/>
      <c r="R7543" s="618"/>
      <c r="S7543" s="618"/>
      <c r="T7543" s="618"/>
      <c r="U7543" s="618"/>
      <c r="V7543" s="618"/>
      <c r="W7543" s="618"/>
      <c r="X7543" s="618"/>
      <c r="Y7543" s="618"/>
      <c r="Z7543" s="618"/>
      <c r="AC7543" s="619"/>
      <c r="AD7543" s="620"/>
      <c r="AJ7543" s="668"/>
      <c r="AO7543" s="612"/>
      <c r="AP7543" s="612"/>
      <c r="AY7543" s="623"/>
      <c r="BD7543" s="611"/>
      <c r="BG7543" s="624"/>
      <c r="BH7543" s="625"/>
      <c r="BI7543" s="672"/>
      <c r="BO7543" s="612"/>
      <c r="BY7543" s="669"/>
      <c r="CA7543" s="669"/>
    </row>
    <row r="7544" spans="3:79" s="610" customFormat="1">
      <c r="C7544" s="611"/>
      <c r="D7544" s="612"/>
      <c r="E7544" s="613"/>
      <c r="F7544" s="614"/>
      <c r="J7544" s="612"/>
      <c r="N7544" s="668"/>
      <c r="P7544" s="618"/>
      <c r="Q7544" s="618"/>
      <c r="R7544" s="618"/>
      <c r="S7544" s="618"/>
      <c r="T7544" s="618"/>
      <c r="U7544" s="618"/>
      <c r="V7544" s="618"/>
      <c r="W7544" s="618"/>
      <c r="X7544" s="618"/>
      <c r="Y7544" s="618"/>
      <c r="Z7544" s="618"/>
      <c r="AC7544" s="619"/>
      <c r="AD7544" s="620"/>
      <c r="AJ7544" s="668"/>
      <c r="AO7544" s="612"/>
      <c r="AP7544" s="612"/>
      <c r="AY7544" s="623"/>
      <c r="BD7544" s="611"/>
      <c r="BG7544" s="624"/>
      <c r="BH7544" s="625"/>
      <c r="BI7544" s="672"/>
      <c r="BO7544" s="612"/>
      <c r="BY7544" s="669"/>
      <c r="CA7544" s="669"/>
    </row>
    <row r="7545" spans="3:79" s="610" customFormat="1">
      <c r="C7545" s="611"/>
      <c r="D7545" s="612"/>
      <c r="E7545" s="613"/>
      <c r="F7545" s="614"/>
      <c r="J7545" s="612"/>
      <c r="N7545" s="668"/>
      <c r="P7545" s="618"/>
      <c r="Q7545" s="618"/>
      <c r="R7545" s="618"/>
      <c r="S7545" s="618"/>
      <c r="T7545" s="618"/>
      <c r="U7545" s="618"/>
      <c r="V7545" s="618"/>
      <c r="W7545" s="618"/>
      <c r="X7545" s="618"/>
      <c r="Y7545" s="618"/>
      <c r="Z7545" s="618"/>
      <c r="AC7545" s="619"/>
      <c r="AD7545" s="620"/>
      <c r="AJ7545" s="668"/>
      <c r="AO7545" s="612"/>
      <c r="AP7545" s="612"/>
      <c r="AY7545" s="623"/>
      <c r="BD7545" s="611"/>
      <c r="BG7545" s="624"/>
      <c r="BH7545" s="625"/>
      <c r="BI7545" s="672"/>
      <c r="BO7545" s="612"/>
      <c r="BY7545" s="669"/>
      <c r="CA7545" s="669"/>
    </row>
    <row r="7546" spans="3:79" s="610" customFormat="1">
      <c r="C7546" s="611"/>
      <c r="D7546" s="612"/>
      <c r="E7546" s="613"/>
      <c r="F7546" s="614"/>
      <c r="J7546" s="612"/>
      <c r="N7546" s="668"/>
      <c r="P7546" s="618"/>
      <c r="Q7546" s="618"/>
      <c r="R7546" s="618"/>
      <c r="S7546" s="618"/>
      <c r="T7546" s="618"/>
      <c r="U7546" s="618"/>
      <c r="V7546" s="618"/>
      <c r="W7546" s="618"/>
      <c r="X7546" s="618"/>
      <c r="Y7546" s="618"/>
      <c r="Z7546" s="618"/>
      <c r="AC7546" s="619"/>
      <c r="AD7546" s="620"/>
      <c r="AJ7546" s="668"/>
      <c r="AO7546" s="612"/>
      <c r="AP7546" s="612"/>
      <c r="AY7546" s="623"/>
      <c r="BD7546" s="611"/>
      <c r="BG7546" s="624"/>
      <c r="BH7546" s="625"/>
      <c r="BI7546" s="672"/>
      <c r="BO7546" s="612"/>
      <c r="BY7546" s="669"/>
      <c r="CA7546" s="669"/>
    </row>
    <row r="7547" spans="3:79" s="610" customFormat="1">
      <c r="C7547" s="611"/>
      <c r="D7547" s="612"/>
      <c r="E7547" s="613"/>
      <c r="F7547" s="614"/>
      <c r="J7547" s="612"/>
      <c r="N7547" s="668"/>
      <c r="P7547" s="618"/>
      <c r="Q7547" s="618"/>
      <c r="R7547" s="618"/>
      <c r="S7547" s="618"/>
      <c r="T7547" s="618"/>
      <c r="U7547" s="618"/>
      <c r="V7547" s="618"/>
      <c r="W7547" s="618"/>
      <c r="X7547" s="618"/>
      <c r="Y7547" s="618"/>
      <c r="Z7547" s="618"/>
      <c r="AC7547" s="619"/>
      <c r="AD7547" s="620"/>
      <c r="AJ7547" s="668"/>
      <c r="AO7547" s="612"/>
      <c r="AP7547" s="612"/>
      <c r="AY7547" s="623"/>
      <c r="BD7547" s="611"/>
      <c r="BG7547" s="624"/>
      <c r="BH7547" s="625"/>
      <c r="BI7547" s="672"/>
      <c r="BO7547" s="612"/>
      <c r="BY7547" s="669"/>
      <c r="CA7547" s="669"/>
    </row>
    <row r="7548" spans="3:79" s="610" customFormat="1">
      <c r="C7548" s="611"/>
      <c r="D7548" s="612"/>
      <c r="E7548" s="613"/>
      <c r="F7548" s="614"/>
      <c r="J7548" s="612"/>
      <c r="N7548" s="668"/>
      <c r="P7548" s="618"/>
      <c r="Q7548" s="618"/>
      <c r="R7548" s="618"/>
      <c r="S7548" s="618"/>
      <c r="T7548" s="618"/>
      <c r="U7548" s="618"/>
      <c r="V7548" s="618"/>
      <c r="W7548" s="618"/>
      <c r="X7548" s="618"/>
      <c r="Y7548" s="618"/>
      <c r="Z7548" s="618"/>
      <c r="AC7548" s="619"/>
      <c r="AD7548" s="620"/>
      <c r="AJ7548" s="668"/>
      <c r="AO7548" s="612"/>
      <c r="AP7548" s="612"/>
      <c r="AY7548" s="623"/>
      <c r="BD7548" s="611"/>
      <c r="BG7548" s="624"/>
      <c r="BH7548" s="625"/>
      <c r="BI7548" s="672"/>
      <c r="BO7548" s="612"/>
      <c r="BY7548" s="669"/>
      <c r="CA7548" s="669"/>
    </row>
    <row r="7549" spans="3:79" s="610" customFormat="1">
      <c r="C7549" s="611"/>
      <c r="D7549" s="612"/>
      <c r="E7549" s="613"/>
      <c r="F7549" s="614"/>
      <c r="J7549" s="612"/>
      <c r="N7549" s="668"/>
      <c r="P7549" s="618"/>
      <c r="Q7549" s="618"/>
      <c r="R7549" s="618"/>
      <c r="S7549" s="618"/>
      <c r="T7549" s="618"/>
      <c r="U7549" s="618"/>
      <c r="V7549" s="618"/>
      <c r="W7549" s="618"/>
      <c r="X7549" s="618"/>
      <c r="Y7549" s="618"/>
      <c r="Z7549" s="618"/>
      <c r="AC7549" s="619"/>
      <c r="AD7549" s="620"/>
      <c r="AJ7549" s="668"/>
      <c r="AO7549" s="612"/>
      <c r="AP7549" s="612"/>
      <c r="AY7549" s="623"/>
      <c r="BD7549" s="611"/>
      <c r="BG7549" s="624"/>
      <c r="BH7549" s="625"/>
      <c r="BI7549" s="672"/>
      <c r="BO7549" s="612"/>
      <c r="BY7549" s="669"/>
      <c r="CA7549" s="669"/>
    </row>
    <row r="7550" spans="3:79" s="610" customFormat="1">
      <c r="C7550" s="611"/>
      <c r="D7550" s="612"/>
      <c r="E7550" s="613"/>
      <c r="F7550" s="614"/>
      <c r="J7550" s="612"/>
      <c r="N7550" s="668"/>
      <c r="P7550" s="618"/>
      <c r="Q7550" s="618"/>
      <c r="R7550" s="618"/>
      <c r="S7550" s="618"/>
      <c r="T7550" s="618"/>
      <c r="U7550" s="618"/>
      <c r="V7550" s="618"/>
      <c r="W7550" s="618"/>
      <c r="X7550" s="618"/>
      <c r="Y7550" s="618"/>
      <c r="Z7550" s="618"/>
      <c r="AC7550" s="619"/>
      <c r="AD7550" s="620"/>
      <c r="AJ7550" s="668"/>
      <c r="AO7550" s="612"/>
      <c r="AP7550" s="612"/>
      <c r="AY7550" s="623"/>
      <c r="BD7550" s="611"/>
      <c r="BG7550" s="624"/>
      <c r="BH7550" s="625"/>
      <c r="BI7550" s="672"/>
      <c r="BO7550" s="612"/>
      <c r="BY7550" s="669"/>
      <c r="CA7550" s="669"/>
    </row>
    <row r="7551" spans="3:79" s="610" customFormat="1">
      <c r="C7551" s="611"/>
      <c r="D7551" s="612"/>
      <c r="E7551" s="613"/>
      <c r="F7551" s="614"/>
      <c r="J7551" s="612"/>
      <c r="N7551" s="668"/>
      <c r="P7551" s="618"/>
      <c r="Q7551" s="618"/>
      <c r="R7551" s="618"/>
      <c r="S7551" s="618"/>
      <c r="T7551" s="618"/>
      <c r="U7551" s="618"/>
      <c r="V7551" s="618"/>
      <c r="W7551" s="618"/>
      <c r="X7551" s="618"/>
      <c r="Y7551" s="618"/>
      <c r="Z7551" s="618"/>
      <c r="AC7551" s="619"/>
      <c r="AD7551" s="620"/>
      <c r="AJ7551" s="668"/>
      <c r="AO7551" s="612"/>
      <c r="AP7551" s="612"/>
      <c r="AY7551" s="623"/>
      <c r="BD7551" s="611"/>
      <c r="BG7551" s="624"/>
      <c r="BH7551" s="625"/>
      <c r="BI7551" s="672"/>
      <c r="BO7551" s="612"/>
      <c r="BY7551" s="669"/>
      <c r="CA7551" s="669"/>
    </row>
    <row r="7552" spans="3:79" s="610" customFormat="1">
      <c r="C7552" s="611"/>
      <c r="D7552" s="612"/>
      <c r="E7552" s="613"/>
      <c r="F7552" s="614"/>
      <c r="J7552" s="612"/>
      <c r="N7552" s="668"/>
      <c r="P7552" s="618"/>
      <c r="Q7552" s="618"/>
      <c r="R7552" s="618"/>
      <c r="S7552" s="618"/>
      <c r="T7552" s="618"/>
      <c r="U7552" s="618"/>
      <c r="V7552" s="618"/>
      <c r="W7552" s="618"/>
      <c r="X7552" s="618"/>
      <c r="Y7552" s="618"/>
      <c r="Z7552" s="618"/>
      <c r="AC7552" s="619"/>
      <c r="AD7552" s="620"/>
      <c r="AJ7552" s="668"/>
      <c r="AO7552" s="612"/>
      <c r="AP7552" s="612"/>
      <c r="AY7552" s="623"/>
      <c r="BD7552" s="611"/>
      <c r="BG7552" s="624"/>
      <c r="BH7552" s="625"/>
      <c r="BI7552" s="672"/>
      <c r="BO7552" s="612"/>
      <c r="BY7552" s="669"/>
      <c r="CA7552" s="669"/>
    </row>
    <row r="7553" spans="3:79" s="610" customFormat="1">
      <c r="C7553" s="611"/>
      <c r="D7553" s="612"/>
      <c r="E7553" s="613"/>
      <c r="F7553" s="614"/>
      <c r="J7553" s="612"/>
      <c r="N7553" s="668"/>
      <c r="P7553" s="618"/>
      <c r="Q7553" s="618"/>
      <c r="R7553" s="618"/>
      <c r="S7553" s="618"/>
      <c r="T7553" s="618"/>
      <c r="U7553" s="618"/>
      <c r="V7553" s="618"/>
      <c r="W7553" s="618"/>
      <c r="X7553" s="618"/>
      <c r="Y7553" s="618"/>
      <c r="Z7553" s="618"/>
      <c r="AC7553" s="619"/>
      <c r="AD7553" s="620"/>
      <c r="AJ7553" s="668"/>
      <c r="AO7553" s="612"/>
      <c r="AP7553" s="612"/>
      <c r="AY7553" s="623"/>
      <c r="BD7553" s="611"/>
      <c r="BG7553" s="624"/>
      <c r="BH7553" s="625"/>
      <c r="BI7553" s="672"/>
      <c r="BO7553" s="612"/>
      <c r="BY7553" s="669"/>
      <c r="CA7553" s="669"/>
    </row>
    <row r="7554" spans="3:79" s="610" customFormat="1">
      <c r="C7554" s="611"/>
      <c r="D7554" s="612"/>
      <c r="E7554" s="613"/>
      <c r="F7554" s="614"/>
      <c r="J7554" s="612"/>
      <c r="N7554" s="668"/>
      <c r="P7554" s="618"/>
      <c r="Q7554" s="618"/>
      <c r="R7554" s="618"/>
      <c r="S7554" s="618"/>
      <c r="T7554" s="618"/>
      <c r="U7554" s="618"/>
      <c r="V7554" s="618"/>
      <c r="W7554" s="618"/>
      <c r="X7554" s="618"/>
      <c r="Y7554" s="618"/>
      <c r="Z7554" s="618"/>
      <c r="AC7554" s="619"/>
      <c r="AD7554" s="620"/>
      <c r="AJ7554" s="668"/>
      <c r="AO7554" s="612"/>
      <c r="AP7554" s="612"/>
      <c r="AY7554" s="623"/>
      <c r="BD7554" s="611"/>
      <c r="BG7554" s="624"/>
      <c r="BH7554" s="625"/>
      <c r="BI7554" s="672"/>
      <c r="BO7554" s="612"/>
      <c r="BY7554" s="669"/>
      <c r="CA7554" s="669"/>
    </row>
    <row r="7555" spans="3:79" s="610" customFormat="1">
      <c r="C7555" s="611"/>
      <c r="D7555" s="612"/>
      <c r="E7555" s="613"/>
      <c r="F7555" s="614"/>
      <c r="J7555" s="612"/>
      <c r="N7555" s="668"/>
      <c r="P7555" s="618"/>
      <c r="Q7555" s="618"/>
      <c r="R7555" s="618"/>
      <c r="S7555" s="618"/>
      <c r="T7555" s="618"/>
      <c r="U7555" s="618"/>
      <c r="V7555" s="618"/>
      <c r="W7555" s="618"/>
      <c r="X7555" s="618"/>
      <c r="Y7555" s="618"/>
      <c r="Z7555" s="618"/>
      <c r="AC7555" s="619"/>
      <c r="AD7555" s="620"/>
      <c r="AJ7555" s="668"/>
      <c r="AO7555" s="612"/>
      <c r="AP7555" s="612"/>
      <c r="AY7555" s="623"/>
      <c r="BD7555" s="611"/>
      <c r="BG7555" s="624"/>
      <c r="BH7555" s="625"/>
      <c r="BI7555" s="672"/>
      <c r="BO7555" s="612"/>
      <c r="BY7555" s="669"/>
      <c r="CA7555" s="669"/>
    </row>
    <row r="7556" spans="3:79" s="610" customFormat="1">
      <c r="C7556" s="611"/>
      <c r="D7556" s="612"/>
      <c r="E7556" s="613"/>
      <c r="F7556" s="614"/>
      <c r="J7556" s="612"/>
      <c r="N7556" s="668"/>
      <c r="P7556" s="618"/>
      <c r="Q7556" s="618"/>
      <c r="R7556" s="618"/>
      <c r="S7556" s="618"/>
      <c r="T7556" s="618"/>
      <c r="U7556" s="618"/>
      <c r="V7556" s="618"/>
      <c r="W7556" s="618"/>
      <c r="X7556" s="618"/>
      <c r="Y7556" s="618"/>
      <c r="Z7556" s="618"/>
      <c r="AC7556" s="619"/>
      <c r="AD7556" s="620"/>
      <c r="AJ7556" s="668"/>
      <c r="AO7556" s="612"/>
      <c r="AP7556" s="612"/>
      <c r="AY7556" s="623"/>
      <c r="BD7556" s="611"/>
      <c r="BG7556" s="624"/>
      <c r="BH7556" s="625"/>
      <c r="BI7556" s="672"/>
      <c r="BO7556" s="612"/>
      <c r="BY7556" s="669"/>
      <c r="CA7556" s="669"/>
    </row>
    <row r="7557" spans="3:79" s="610" customFormat="1">
      <c r="C7557" s="611"/>
      <c r="D7557" s="612"/>
      <c r="E7557" s="613"/>
      <c r="F7557" s="614"/>
      <c r="J7557" s="612"/>
      <c r="N7557" s="668"/>
      <c r="P7557" s="618"/>
      <c r="Q7557" s="618"/>
      <c r="R7557" s="618"/>
      <c r="S7557" s="618"/>
      <c r="T7557" s="618"/>
      <c r="U7557" s="618"/>
      <c r="V7557" s="618"/>
      <c r="W7557" s="618"/>
      <c r="X7557" s="618"/>
      <c r="Y7557" s="618"/>
      <c r="Z7557" s="618"/>
      <c r="AC7557" s="619"/>
      <c r="AD7557" s="620"/>
      <c r="AJ7557" s="668"/>
      <c r="AO7557" s="612"/>
      <c r="AP7557" s="612"/>
      <c r="AY7557" s="623"/>
      <c r="BD7557" s="611"/>
      <c r="BG7557" s="624"/>
      <c r="BH7557" s="625"/>
      <c r="BI7557" s="672"/>
      <c r="BO7557" s="612"/>
      <c r="BY7557" s="669"/>
      <c r="CA7557" s="669"/>
    </row>
    <row r="7558" spans="3:79" s="610" customFormat="1">
      <c r="C7558" s="611"/>
      <c r="D7558" s="612"/>
      <c r="E7558" s="613"/>
      <c r="F7558" s="614"/>
      <c r="J7558" s="612"/>
      <c r="N7558" s="668"/>
      <c r="P7558" s="618"/>
      <c r="Q7558" s="618"/>
      <c r="R7558" s="618"/>
      <c r="S7558" s="618"/>
      <c r="T7558" s="618"/>
      <c r="U7558" s="618"/>
      <c r="V7558" s="618"/>
      <c r="W7558" s="618"/>
      <c r="X7558" s="618"/>
      <c r="Y7558" s="618"/>
      <c r="Z7558" s="618"/>
      <c r="AC7558" s="619"/>
      <c r="AD7558" s="620"/>
      <c r="AJ7558" s="668"/>
      <c r="AO7558" s="612"/>
      <c r="AP7558" s="612"/>
      <c r="AY7558" s="623"/>
      <c r="BD7558" s="611"/>
      <c r="BG7558" s="624"/>
      <c r="BH7558" s="625"/>
      <c r="BI7558" s="672"/>
      <c r="BO7558" s="612"/>
      <c r="BY7558" s="669"/>
      <c r="CA7558" s="669"/>
    </row>
    <row r="7559" spans="3:79" s="610" customFormat="1">
      <c r="C7559" s="611"/>
      <c r="D7559" s="612"/>
      <c r="E7559" s="613"/>
      <c r="F7559" s="614"/>
      <c r="J7559" s="612"/>
      <c r="N7559" s="668"/>
      <c r="P7559" s="618"/>
      <c r="Q7559" s="618"/>
      <c r="R7559" s="618"/>
      <c r="S7559" s="618"/>
      <c r="T7559" s="618"/>
      <c r="U7559" s="618"/>
      <c r="V7559" s="618"/>
      <c r="W7559" s="618"/>
      <c r="X7559" s="618"/>
      <c r="Y7559" s="618"/>
      <c r="Z7559" s="618"/>
      <c r="AC7559" s="619"/>
      <c r="AD7559" s="620"/>
      <c r="AJ7559" s="668"/>
      <c r="AO7559" s="612"/>
      <c r="AP7559" s="612"/>
      <c r="AY7559" s="623"/>
      <c r="BD7559" s="611"/>
      <c r="BG7559" s="624"/>
      <c r="BH7559" s="625"/>
      <c r="BI7559" s="672"/>
      <c r="BO7559" s="612"/>
      <c r="BY7559" s="669"/>
      <c r="CA7559" s="669"/>
    </row>
    <row r="7560" spans="3:79" s="610" customFormat="1">
      <c r="C7560" s="611"/>
      <c r="D7560" s="612"/>
      <c r="E7560" s="613"/>
      <c r="F7560" s="614"/>
      <c r="J7560" s="612"/>
      <c r="N7560" s="668"/>
      <c r="P7560" s="618"/>
      <c r="Q7560" s="618"/>
      <c r="R7560" s="618"/>
      <c r="S7560" s="618"/>
      <c r="T7560" s="618"/>
      <c r="U7560" s="618"/>
      <c r="V7560" s="618"/>
      <c r="W7560" s="618"/>
      <c r="X7560" s="618"/>
      <c r="Y7560" s="618"/>
      <c r="Z7560" s="618"/>
      <c r="AC7560" s="619"/>
      <c r="AD7560" s="620"/>
      <c r="AJ7560" s="668"/>
      <c r="AO7560" s="612"/>
      <c r="AP7560" s="612"/>
      <c r="AY7560" s="623"/>
      <c r="BD7560" s="611"/>
      <c r="BG7560" s="624"/>
      <c r="BH7560" s="625"/>
      <c r="BI7560" s="672"/>
      <c r="BO7560" s="612"/>
      <c r="BY7560" s="669"/>
      <c r="CA7560" s="669"/>
    </row>
    <row r="7561" spans="3:79" s="610" customFormat="1">
      <c r="C7561" s="611"/>
      <c r="D7561" s="612"/>
      <c r="E7561" s="613"/>
      <c r="F7561" s="614"/>
      <c r="J7561" s="612"/>
      <c r="N7561" s="668"/>
      <c r="P7561" s="618"/>
      <c r="Q7561" s="618"/>
      <c r="R7561" s="618"/>
      <c r="S7561" s="618"/>
      <c r="T7561" s="618"/>
      <c r="U7561" s="618"/>
      <c r="V7561" s="618"/>
      <c r="W7561" s="618"/>
      <c r="X7561" s="618"/>
      <c r="Y7561" s="618"/>
      <c r="Z7561" s="618"/>
      <c r="AC7561" s="619"/>
      <c r="AD7561" s="620"/>
      <c r="AJ7561" s="668"/>
      <c r="AO7561" s="612"/>
      <c r="AP7561" s="612"/>
      <c r="AY7561" s="623"/>
      <c r="BD7561" s="611"/>
      <c r="BG7561" s="624"/>
      <c r="BH7561" s="625"/>
      <c r="BI7561" s="672"/>
      <c r="BO7561" s="612"/>
      <c r="BY7561" s="669"/>
      <c r="CA7561" s="669"/>
    </row>
    <row r="7562" spans="3:79" s="610" customFormat="1">
      <c r="C7562" s="611"/>
      <c r="D7562" s="612"/>
      <c r="E7562" s="613"/>
      <c r="F7562" s="614"/>
      <c r="J7562" s="612"/>
      <c r="N7562" s="668"/>
      <c r="P7562" s="618"/>
      <c r="Q7562" s="618"/>
      <c r="R7562" s="618"/>
      <c r="S7562" s="618"/>
      <c r="T7562" s="618"/>
      <c r="U7562" s="618"/>
      <c r="V7562" s="618"/>
      <c r="W7562" s="618"/>
      <c r="X7562" s="618"/>
      <c r="Y7562" s="618"/>
      <c r="Z7562" s="618"/>
      <c r="AC7562" s="619"/>
      <c r="AD7562" s="620"/>
      <c r="AJ7562" s="668"/>
      <c r="AO7562" s="612"/>
      <c r="AP7562" s="612"/>
      <c r="AY7562" s="623"/>
      <c r="BD7562" s="611"/>
      <c r="BG7562" s="624"/>
      <c r="BH7562" s="625"/>
      <c r="BI7562" s="672"/>
      <c r="BO7562" s="612"/>
      <c r="BY7562" s="669"/>
      <c r="CA7562" s="669"/>
    </row>
    <row r="7563" spans="3:79" s="610" customFormat="1">
      <c r="C7563" s="611"/>
      <c r="D7563" s="612"/>
      <c r="E7563" s="613"/>
      <c r="F7563" s="614"/>
      <c r="J7563" s="612"/>
      <c r="N7563" s="668"/>
      <c r="P7563" s="618"/>
      <c r="Q7563" s="618"/>
      <c r="R7563" s="618"/>
      <c r="S7563" s="618"/>
      <c r="T7563" s="618"/>
      <c r="U7563" s="618"/>
      <c r="V7563" s="618"/>
      <c r="W7563" s="618"/>
      <c r="X7563" s="618"/>
      <c r="Y7563" s="618"/>
      <c r="Z7563" s="618"/>
      <c r="AC7563" s="619"/>
      <c r="AD7563" s="620"/>
      <c r="AJ7563" s="668"/>
      <c r="AO7563" s="612"/>
      <c r="AP7563" s="612"/>
      <c r="AY7563" s="623"/>
      <c r="BD7563" s="611"/>
      <c r="BG7563" s="624"/>
      <c r="BH7563" s="625"/>
      <c r="BI7563" s="672"/>
      <c r="BO7563" s="612"/>
      <c r="BY7563" s="669"/>
      <c r="CA7563" s="669"/>
    </row>
    <row r="7564" spans="3:79" s="610" customFormat="1">
      <c r="C7564" s="611"/>
      <c r="D7564" s="612"/>
      <c r="E7564" s="613"/>
      <c r="F7564" s="614"/>
      <c r="J7564" s="612"/>
      <c r="N7564" s="668"/>
      <c r="P7564" s="618"/>
      <c r="Q7564" s="618"/>
      <c r="R7564" s="618"/>
      <c r="S7564" s="618"/>
      <c r="T7564" s="618"/>
      <c r="U7564" s="618"/>
      <c r="V7564" s="618"/>
      <c r="W7564" s="618"/>
      <c r="X7564" s="618"/>
      <c r="Y7564" s="618"/>
      <c r="Z7564" s="618"/>
      <c r="AC7564" s="619"/>
      <c r="AD7564" s="620"/>
      <c r="AJ7564" s="668"/>
      <c r="AO7564" s="612"/>
      <c r="AP7564" s="612"/>
      <c r="AY7564" s="623"/>
      <c r="BD7564" s="611"/>
      <c r="BG7564" s="624"/>
      <c r="BH7564" s="625"/>
      <c r="BI7564" s="672"/>
      <c r="BO7564" s="612"/>
      <c r="BY7564" s="669"/>
      <c r="CA7564" s="669"/>
    </row>
    <row r="7565" spans="3:79" s="610" customFormat="1">
      <c r="C7565" s="611"/>
      <c r="D7565" s="612"/>
      <c r="E7565" s="613"/>
      <c r="F7565" s="614"/>
      <c r="J7565" s="612"/>
      <c r="N7565" s="668"/>
      <c r="P7565" s="618"/>
      <c r="Q7565" s="618"/>
      <c r="R7565" s="618"/>
      <c r="S7565" s="618"/>
      <c r="T7565" s="618"/>
      <c r="U7565" s="618"/>
      <c r="V7565" s="618"/>
      <c r="W7565" s="618"/>
      <c r="X7565" s="618"/>
      <c r="Y7565" s="618"/>
      <c r="Z7565" s="618"/>
      <c r="AC7565" s="619"/>
      <c r="AD7565" s="620"/>
      <c r="AJ7565" s="668"/>
      <c r="AO7565" s="612"/>
      <c r="AP7565" s="612"/>
      <c r="AY7565" s="623"/>
      <c r="BD7565" s="611"/>
      <c r="BG7565" s="624"/>
      <c r="BH7565" s="625"/>
      <c r="BI7565" s="672"/>
      <c r="BO7565" s="612"/>
      <c r="BY7565" s="669"/>
      <c r="CA7565" s="669"/>
    </row>
    <row r="7566" spans="3:79" s="610" customFormat="1">
      <c r="C7566" s="611"/>
      <c r="D7566" s="612"/>
      <c r="E7566" s="613"/>
      <c r="F7566" s="614"/>
      <c r="J7566" s="612"/>
      <c r="N7566" s="668"/>
      <c r="P7566" s="618"/>
      <c r="Q7566" s="618"/>
      <c r="R7566" s="618"/>
      <c r="S7566" s="618"/>
      <c r="T7566" s="618"/>
      <c r="U7566" s="618"/>
      <c r="V7566" s="618"/>
      <c r="W7566" s="618"/>
      <c r="X7566" s="618"/>
      <c r="Y7566" s="618"/>
      <c r="Z7566" s="618"/>
      <c r="AC7566" s="619"/>
      <c r="AD7566" s="620"/>
      <c r="AJ7566" s="668"/>
      <c r="AO7566" s="612"/>
      <c r="AP7566" s="612"/>
      <c r="AY7566" s="623"/>
      <c r="BD7566" s="611"/>
      <c r="BG7566" s="624"/>
      <c r="BH7566" s="625"/>
      <c r="BI7566" s="672"/>
      <c r="BO7566" s="612"/>
      <c r="BY7566" s="669"/>
      <c r="CA7566" s="669"/>
    </row>
    <row r="7567" spans="3:79" s="610" customFormat="1">
      <c r="C7567" s="611"/>
      <c r="D7567" s="612"/>
      <c r="E7567" s="613"/>
      <c r="F7567" s="614"/>
      <c r="J7567" s="612"/>
      <c r="N7567" s="668"/>
      <c r="P7567" s="618"/>
      <c r="Q7567" s="618"/>
      <c r="R7567" s="618"/>
      <c r="S7567" s="618"/>
      <c r="T7567" s="618"/>
      <c r="U7567" s="618"/>
      <c r="V7567" s="618"/>
      <c r="W7567" s="618"/>
      <c r="X7567" s="618"/>
      <c r="Y7567" s="618"/>
      <c r="Z7567" s="618"/>
      <c r="AC7567" s="619"/>
      <c r="AD7567" s="620"/>
      <c r="AJ7567" s="668"/>
      <c r="AO7567" s="612"/>
      <c r="AP7567" s="612"/>
      <c r="AY7567" s="623"/>
      <c r="BD7567" s="611"/>
      <c r="BG7567" s="624"/>
      <c r="BH7567" s="625"/>
      <c r="BI7567" s="672"/>
      <c r="BO7567" s="612"/>
      <c r="BY7567" s="669"/>
      <c r="CA7567" s="669"/>
    </row>
    <row r="7568" spans="3:79" s="610" customFormat="1">
      <c r="C7568" s="611"/>
      <c r="D7568" s="612"/>
      <c r="E7568" s="613"/>
      <c r="F7568" s="614"/>
      <c r="J7568" s="612"/>
      <c r="N7568" s="668"/>
      <c r="P7568" s="618"/>
      <c r="Q7568" s="618"/>
      <c r="R7568" s="618"/>
      <c r="S7568" s="618"/>
      <c r="T7568" s="618"/>
      <c r="U7568" s="618"/>
      <c r="V7568" s="618"/>
      <c r="W7568" s="618"/>
      <c r="X7568" s="618"/>
      <c r="Y7568" s="618"/>
      <c r="Z7568" s="618"/>
      <c r="AC7568" s="619"/>
      <c r="AD7568" s="620"/>
      <c r="AJ7568" s="668"/>
      <c r="AO7568" s="612"/>
      <c r="AP7568" s="612"/>
      <c r="AY7568" s="623"/>
      <c r="BD7568" s="611"/>
      <c r="BG7568" s="624"/>
      <c r="BH7568" s="625"/>
      <c r="BI7568" s="672"/>
      <c r="BO7568" s="612"/>
      <c r="BY7568" s="669"/>
      <c r="CA7568" s="669"/>
    </row>
    <row r="7569" spans="3:79" s="610" customFormat="1">
      <c r="C7569" s="611"/>
      <c r="D7569" s="612"/>
      <c r="E7569" s="613"/>
      <c r="F7569" s="614"/>
      <c r="J7569" s="612"/>
      <c r="N7569" s="668"/>
      <c r="P7569" s="618"/>
      <c r="Q7569" s="618"/>
      <c r="R7569" s="618"/>
      <c r="S7569" s="618"/>
      <c r="T7569" s="618"/>
      <c r="U7569" s="618"/>
      <c r="V7569" s="618"/>
      <c r="W7569" s="618"/>
      <c r="X7569" s="618"/>
      <c r="Y7569" s="618"/>
      <c r="Z7569" s="618"/>
      <c r="AC7569" s="619"/>
      <c r="AD7569" s="620"/>
      <c r="AJ7569" s="668"/>
      <c r="AO7569" s="612"/>
      <c r="AP7569" s="612"/>
      <c r="AY7569" s="623"/>
      <c r="BD7569" s="611"/>
      <c r="BG7569" s="624"/>
      <c r="BH7569" s="625"/>
      <c r="BI7569" s="672"/>
      <c r="BO7569" s="612"/>
      <c r="BY7569" s="669"/>
      <c r="CA7569" s="669"/>
    </row>
    <row r="7570" spans="3:79" s="610" customFormat="1">
      <c r="C7570" s="611"/>
      <c r="D7570" s="612"/>
      <c r="E7570" s="613"/>
      <c r="F7570" s="614"/>
      <c r="J7570" s="612"/>
      <c r="N7570" s="668"/>
      <c r="P7570" s="618"/>
      <c r="Q7570" s="618"/>
      <c r="R7570" s="618"/>
      <c r="S7570" s="618"/>
      <c r="T7570" s="618"/>
      <c r="U7570" s="618"/>
      <c r="V7570" s="618"/>
      <c r="W7570" s="618"/>
      <c r="X7570" s="618"/>
      <c r="Y7570" s="618"/>
      <c r="Z7570" s="618"/>
      <c r="AC7570" s="619"/>
      <c r="AD7570" s="620"/>
      <c r="AJ7570" s="668"/>
      <c r="AO7570" s="612"/>
      <c r="AP7570" s="612"/>
      <c r="AY7570" s="623"/>
      <c r="BD7570" s="611"/>
      <c r="BG7570" s="624"/>
      <c r="BH7570" s="625"/>
      <c r="BI7570" s="672"/>
      <c r="BO7570" s="612"/>
      <c r="BY7570" s="669"/>
      <c r="CA7570" s="669"/>
    </row>
    <row r="7571" spans="3:79" s="610" customFormat="1">
      <c r="C7571" s="611"/>
      <c r="D7571" s="612"/>
      <c r="E7571" s="613"/>
      <c r="F7571" s="614"/>
      <c r="J7571" s="612"/>
      <c r="N7571" s="668"/>
      <c r="P7571" s="618"/>
      <c r="Q7571" s="618"/>
      <c r="R7571" s="618"/>
      <c r="S7571" s="618"/>
      <c r="T7571" s="618"/>
      <c r="U7571" s="618"/>
      <c r="V7571" s="618"/>
      <c r="W7571" s="618"/>
      <c r="X7571" s="618"/>
      <c r="Y7571" s="618"/>
      <c r="Z7571" s="618"/>
      <c r="AC7571" s="619"/>
      <c r="AD7571" s="620"/>
      <c r="AJ7571" s="668"/>
      <c r="AO7571" s="612"/>
      <c r="AP7571" s="612"/>
      <c r="AY7571" s="623"/>
      <c r="BD7571" s="611"/>
      <c r="BG7571" s="624"/>
      <c r="BH7571" s="625"/>
      <c r="BI7571" s="672"/>
      <c r="BO7571" s="612"/>
      <c r="BY7571" s="669"/>
      <c r="CA7571" s="669"/>
    </row>
    <row r="7572" spans="3:79" s="610" customFormat="1">
      <c r="C7572" s="611"/>
      <c r="D7572" s="612"/>
      <c r="E7572" s="613"/>
      <c r="F7572" s="614"/>
      <c r="J7572" s="612"/>
      <c r="N7572" s="668"/>
      <c r="P7572" s="618"/>
      <c r="Q7572" s="618"/>
      <c r="R7572" s="618"/>
      <c r="S7572" s="618"/>
      <c r="T7572" s="618"/>
      <c r="U7572" s="618"/>
      <c r="V7572" s="618"/>
      <c r="W7572" s="618"/>
      <c r="X7572" s="618"/>
      <c r="Y7572" s="618"/>
      <c r="Z7572" s="618"/>
      <c r="AC7572" s="619"/>
      <c r="AD7572" s="620"/>
      <c r="AJ7572" s="668"/>
      <c r="AO7572" s="612"/>
      <c r="AP7572" s="612"/>
      <c r="AY7572" s="623"/>
      <c r="BD7572" s="611"/>
      <c r="BG7572" s="624"/>
      <c r="BH7572" s="625"/>
      <c r="BI7572" s="672"/>
      <c r="BO7572" s="612"/>
      <c r="BY7572" s="669"/>
      <c r="CA7572" s="669"/>
    </row>
    <row r="7573" spans="3:79" s="610" customFormat="1">
      <c r="C7573" s="611"/>
      <c r="D7573" s="612"/>
      <c r="E7573" s="613"/>
      <c r="F7573" s="614"/>
      <c r="J7573" s="612"/>
      <c r="N7573" s="668"/>
      <c r="P7573" s="618"/>
      <c r="Q7573" s="618"/>
      <c r="R7573" s="618"/>
      <c r="S7573" s="618"/>
      <c r="T7573" s="618"/>
      <c r="U7573" s="618"/>
      <c r="V7573" s="618"/>
      <c r="W7573" s="618"/>
      <c r="X7573" s="618"/>
      <c r="Y7573" s="618"/>
      <c r="Z7573" s="618"/>
      <c r="AC7573" s="619"/>
      <c r="AD7573" s="620"/>
      <c r="AJ7573" s="668"/>
      <c r="AO7573" s="612"/>
      <c r="AP7573" s="612"/>
      <c r="AY7573" s="623"/>
      <c r="BD7573" s="611"/>
      <c r="BG7573" s="624"/>
      <c r="BH7573" s="625"/>
      <c r="BI7573" s="672"/>
      <c r="BO7573" s="612"/>
      <c r="BY7573" s="669"/>
      <c r="CA7573" s="669"/>
    </row>
    <row r="7574" spans="3:79" s="610" customFormat="1">
      <c r="C7574" s="611"/>
      <c r="D7574" s="612"/>
      <c r="E7574" s="613"/>
      <c r="F7574" s="614"/>
      <c r="J7574" s="612"/>
      <c r="N7574" s="668"/>
      <c r="P7574" s="618"/>
      <c r="Q7574" s="618"/>
      <c r="R7574" s="618"/>
      <c r="S7574" s="618"/>
      <c r="T7574" s="618"/>
      <c r="U7574" s="618"/>
      <c r="V7574" s="618"/>
      <c r="W7574" s="618"/>
      <c r="X7574" s="618"/>
      <c r="Y7574" s="618"/>
      <c r="Z7574" s="618"/>
      <c r="AC7574" s="619"/>
      <c r="AD7574" s="620"/>
      <c r="AJ7574" s="668"/>
      <c r="AO7574" s="612"/>
      <c r="AP7574" s="612"/>
      <c r="AY7574" s="623"/>
      <c r="BD7574" s="611"/>
      <c r="BG7574" s="624"/>
      <c r="BH7574" s="625"/>
      <c r="BI7574" s="672"/>
      <c r="BO7574" s="612"/>
      <c r="BY7574" s="669"/>
      <c r="CA7574" s="669"/>
    </row>
    <row r="7575" spans="3:79" s="610" customFormat="1">
      <c r="C7575" s="611"/>
      <c r="D7575" s="612"/>
      <c r="E7575" s="613"/>
      <c r="F7575" s="614"/>
      <c r="J7575" s="612"/>
      <c r="N7575" s="668"/>
      <c r="P7575" s="618"/>
      <c r="Q7575" s="618"/>
      <c r="R7575" s="618"/>
      <c r="S7575" s="618"/>
      <c r="T7575" s="618"/>
      <c r="U7575" s="618"/>
      <c r="V7575" s="618"/>
      <c r="W7575" s="618"/>
      <c r="X7575" s="618"/>
      <c r="Y7575" s="618"/>
      <c r="Z7575" s="618"/>
      <c r="AC7575" s="619"/>
      <c r="AD7575" s="620"/>
      <c r="AJ7575" s="668"/>
      <c r="AO7575" s="612"/>
      <c r="AP7575" s="612"/>
      <c r="AY7575" s="623"/>
      <c r="BD7575" s="611"/>
      <c r="BG7575" s="624"/>
      <c r="BH7575" s="625"/>
      <c r="BI7575" s="672"/>
      <c r="BO7575" s="612"/>
      <c r="BY7575" s="669"/>
      <c r="CA7575" s="669"/>
    </row>
    <row r="7576" spans="3:79" s="610" customFormat="1">
      <c r="C7576" s="611"/>
      <c r="D7576" s="612"/>
      <c r="E7576" s="613"/>
      <c r="F7576" s="614"/>
      <c r="J7576" s="612"/>
      <c r="N7576" s="668"/>
      <c r="P7576" s="618"/>
      <c r="Q7576" s="618"/>
      <c r="R7576" s="618"/>
      <c r="S7576" s="618"/>
      <c r="T7576" s="618"/>
      <c r="U7576" s="618"/>
      <c r="V7576" s="618"/>
      <c r="W7576" s="618"/>
      <c r="X7576" s="618"/>
      <c r="Y7576" s="618"/>
      <c r="Z7576" s="618"/>
      <c r="AC7576" s="619"/>
      <c r="AD7576" s="620"/>
      <c r="AJ7576" s="668"/>
      <c r="AO7576" s="612"/>
      <c r="AP7576" s="612"/>
      <c r="AY7576" s="623"/>
      <c r="BD7576" s="611"/>
      <c r="BG7576" s="624"/>
      <c r="BH7576" s="625"/>
      <c r="BI7576" s="672"/>
      <c r="BO7576" s="612"/>
      <c r="BY7576" s="669"/>
      <c r="CA7576" s="669"/>
    </row>
    <row r="7577" spans="3:79" s="610" customFormat="1">
      <c r="C7577" s="611"/>
      <c r="D7577" s="612"/>
      <c r="E7577" s="613"/>
      <c r="F7577" s="614"/>
      <c r="J7577" s="612"/>
      <c r="N7577" s="668"/>
      <c r="P7577" s="618"/>
      <c r="Q7577" s="618"/>
      <c r="R7577" s="618"/>
      <c r="S7577" s="618"/>
      <c r="T7577" s="618"/>
      <c r="U7577" s="618"/>
      <c r="V7577" s="618"/>
      <c r="W7577" s="618"/>
      <c r="X7577" s="618"/>
      <c r="Y7577" s="618"/>
      <c r="Z7577" s="618"/>
      <c r="AC7577" s="619"/>
      <c r="AD7577" s="620"/>
      <c r="AJ7577" s="668"/>
      <c r="AO7577" s="612"/>
      <c r="AP7577" s="612"/>
      <c r="AY7577" s="623"/>
      <c r="BD7577" s="611"/>
      <c r="BG7577" s="624"/>
      <c r="BH7577" s="625"/>
      <c r="BI7577" s="672"/>
      <c r="BO7577" s="612"/>
      <c r="BY7577" s="669"/>
      <c r="CA7577" s="669"/>
    </row>
    <row r="7578" spans="3:79" s="610" customFormat="1">
      <c r="C7578" s="611"/>
      <c r="D7578" s="612"/>
      <c r="E7578" s="613"/>
      <c r="F7578" s="614"/>
      <c r="J7578" s="612"/>
      <c r="N7578" s="668"/>
      <c r="P7578" s="618"/>
      <c r="Q7578" s="618"/>
      <c r="R7578" s="618"/>
      <c r="S7578" s="618"/>
      <c r="T7578" s="618"/>
      <c r="U7578" s="618"/>
      <c r="V7578" s="618"/>
      <c r="W7578" s="618"/>
      <c r="X7578" s="618"/>
      <c r="Y7578" s="618"/>
      <c r="Z7578" s="618"/>
      <c r="AC7578" s="619"/>
      <c r="AD7578" s="620"/>
      <c r="AJ7578" s="668"/>
      <c r="AO7578" s="612"/>
      <c r="AP7578" s="612"/>
      <c r="AY7578" s="623"/>
      <c r="BD7578" s="611"/>
      <c r="BG7578" s="624"/>
      <c r="BH7578" s="625"/>
      <c r="BI7578" s="672"/>
      <c r="BO7578" s="612"/>
      <c r="BY7578" s="669"/>
      <c r="CA7578" s="669"/>
    </row>
    <row r="7579" spans="3:79" s="610" customFormat="1">
      <c r="C7579" s="611"/>
      <c r="D7579" s="612"/>
      <c r="E7579" s="613"/>
      <c r="F7579" s="614"/>
      <c r="J7579" s="612"/>
      <c r="N7579" s="668"/>
      <c r="P7579" s="618"/>
      <c r="Q7579" s="618"/>
      <c r="R7579" s="618"/>
      <c r="S7579" s="618"/>
      <c r="T7579" s="618"/>
      <c r="U7579" s="618"/>
      <c r="V7579" s="618"/>
      <c r="W7579" s="618"/>
      <c r="X7579" s="618"/>
      <c r="Y7579" s="618"/>
      <c r="Z7579" s="618"/>
      <c r="AC7579" s="619"/>
      <c r="AD7579" s="620"/>
      <c r="AJ7579" s="668"/>
      <c r="AO7579" s="612"/>
      <c r="AP7579" s="612"/>
      <c r="AY7579" s="623"/>
      <c r="BD7579" s="611"/>
      <c r="BG7579" s="624"/>
      <c r="BH7579" s="625"/>
      <c r="BI7579" s="672"/>
      <c r="BO7579" s="612"/>
      <c r="BY7579" s="669"/>
      <c r="CA7579" s="669"/>
    </row>
    <row r="7580" spans="3:79" s="610" customFormat="1">
      <c r="C7580" s="611"/>
      <c r="D7580" s="612"/>
      <c r="E7580" s="613"/>
      <c r="F7580" s="614"/>
      <c r="J7580" s="612"/>
      <c r="N7580" s="668"/>
      <c r="P7580" s="618"/>
      <c r="Q7580" s="618"/>
      <c r="R7580" s="618"/>
      <c r="S7580" s="618"/>
      <c r="T7580" s="618"/>
      <c r="U7580" s="618"/>
      <c r="V7580" s="618"/>
      <c r="W7580" s="618"/>
      <c r="X7580" s="618"/>
      <c r="Y7580" s="618"/>
      <c r="Z7580" s="618"/>
      <c r="AC7580" s="619"/>
      <c r="AD7580" s="620"/>
      <c r="AJ7580" s="668"/>
      <c r="AO7580" s="612"/>
      <c r="AP7580" s="612"/>
      <c r="AY7580" s="623"/>
      <c r="BD7580" s="611"/>
      <c r="BG7580" s="624"/>
      <c r="BH7580" s="625"/>
      <c r="BI7580" s="672"/>
      <c r="BO7580" s="612"/>
      <c r="BY7580" s="669"/>
      <c r="CA7580" s="669"/>
    </row>
    <row r="7581" spans="3:79" s="610" customFormat="1">
      <c r="C7581" s="611"/>
      <c r="D7581" s="612"/>
      <c r="E7581" s="613"/>
      <c r="F7581" s="614"/>
      <c r="J7581" s="612"/>
      <c r="N7581" s="668"/>
      <c r="P7581" s="618"/>
      <c r="Q7581" s="618"/>
      <c r="R7581" s="618"/>
      <c r="S7581" s="618"/>
      <c r="T7581" s="618"/>
      <c r="U7581" s="618"/>
      <c r="V7581" s="618"/>
      <c r="W7581" s="618"/>
      <c r="X7581" s="618"/>
      <c r="Y7581" s="618"/>
      <c r="Z7581" s="618"/>
      <c r="AC7581" s="619"/>
      <c r="AD7581" s="620"/>
      <c r="AJ7581" s="668"/>
      <c r="AO7581" s="612"/>
      <c r="AP7581" s="612"/>
      <c r="AY7581" s="623"/>
      <c r="BD7581" s="611"/>
      <c r="BG7581" s="624"/>
      <c r="BH7581" s="625"/>
      <c r="BI7581" s="672"/>
      <c r="BO7581" s="612"/>
      <c r="BY7581" s="669"/>
      <c r="CA7581" s="669"/>
    </row>
    <row r="7582" spans="3:79" s="610" customFormat="1">
      <c r="C7582" s="611"/>
      <c r="D7582" s="612"/>
      <c r="E7582" s="613"/>
      <c r="F7582" s="614"/>
      <c r="J7582" s="612"/>
      <c r="N7582" s="668"/>
      <c r="P7582" s="618"/>
      <c r="Q7582" s="618"/>
      <c r="R7582" s="618"/>
      <c r="S7582" s="618"/>
      <c r="T7582" s="618"/>
      <c r="U7582" s="618"/>
      <c r="V7582" s="618"/>
      <c r="W7582" s="618"/>
      <c r="X7582" s="618"/>
      <c r="Y7582" s="618"/>
      <c r="Z7582" s="618"/>
      <c r="AC7582" s="619"/>
      <c r="AD7582" s="620"/>
      <c r="AJ7582" s="668"/>
      <c r="AO7582" s="612"/>
      <c r="AP7582" s="612"/>
      <c r="AY7582" s="623"/>
      <c r="BD7582" s="611"/>
      <c r="BG7582" s="624"/>
      <c r="BH7582" s="625"/>
      <c r="BI7582" s="672"/>
      <c r="BO7582" s="612"/>
      <c r="BY7582" s="669"/>
      <c r="CA7582" s="669"/>
    </row>
    <row r="7583" spans="3:79" s="610" customFormat="1">
      <c r="C7583" s="611"/>
      <c r="D7583" s="612"/>
      <c r="E7583" s="613"/>
      <c r="F7583" s="614"/>
      <c r="J7583" s="612"/>
      <c r="N7583" s="668"/>
      <c r="P7583" s="618"/>
      <c r="Q7583" s="618"/>
      <c r="R7583" s="618"/>
      <c r="S7583" s="618"/>
      <c r="T7583" s="618"/>
      <c r="U7583" s="618"/>
      <c r="V7583" s="618"/>
      <c r="W7583" s="618"/>
      <c r="X7583" s="618"/>
      <c r="Y7583" s="618"/>
      <c r="Z7583" s="618"/>
      <c r="AC7583" s="619"/>
      <c r="AD7583" s="620"/>
      <c r="AJ7583" s="668"/>
      <c r="AO7583" s="612"/>
      <c r="AP7583" s="612"/>
      <c r="AY7583" s="623"/>
      <c r="BD7583" s="611"/>
      <c r="BG7583" s="624"/>
      <c r="BH7583" s="625"/>
      <c r="BI7583" s="672"/>
      <c r="BO7583" s="612"/>
      <c r="BY7583" s="669"/>
      <c r="CA7583" s="669"/>
    </row>
    <row r="7584" spans="3:79" s="610" customFormat="1">
      <c r="C7584" s="611"/>
      <c r="D7584" s="612"/>
      <c r="E7584" s="613"/>
      <c r="F7584" s="614"/>
      <c r="J7584" s="612"/>
      <c r="N7584" s="668"/>
      <c r="P7584" s="618"/>
      <c r="Q7584" s="618"/>
      <c r="R7584" s="618"/>
      <c r="S7584" s="618"/>
      <c r="T7584" s="618"/>
      <c r="U7584" s="618"/>
      <c r="V7584" s="618"/>
      <c r="W7584" s="618"/>
      <c r="X7584" s="618"/>
      <c r="Y7584" s="618"/>
      <c r="Z7584" s="618"/>
      <c r="AC7584" s="619"/>
      <c r="AD7584" s="620"/>
      <c r="AJ7584" s="668"/>
      <c r="AO7584" s="612"/>
      <c r="AP7584" s="612"/>
      <c r="AY7584" s="623"/>
      <c r="BD7584" s="611"/>
      <c r="BG7584" s="624"/>
      <c r="BH7584" s="625"/>
      <c r="BI7584" s="672"/>
      <c r="BO7584" s="612"/>
      <c r="BY7584" s="669"/>
      <c r="CA7584" s="669"/>
    </row>
    <row r="7585" spans="3:79" s="610" customFormat="1">
      <c r="C7585" s="611"/>
      <c r="D7585" s="612"/>
      <c r="E7585" s="613"/>
      <c r="F7585" s="614"/>
      <c r="J7585" s="612"/>
      <c r="N7585" s="668"/>
      <c r="P7585" s="618"/>
      <c r="Q7585" s="618"/>
      <c r="R7585" s="618"/>
      <c r="S7585" s="618"/>
      <c r="T7585" s="618"/>
      <c r="U7585" s="618"/>
      <c r="V7585" s="618"/>
      <c r="W7585" s="618"/>
      <c r="X7585" s="618"/>
      <c r="Y7585" s="618"/>
      <c r="Z7585" s="618"/>
      <c r="AC7585" s="619"/>
      <c r="AD7585" s="620"/>
      <c r="AJ7585" s="668"/>
      <c r="AO7585" s="612"/>
      <c r="AP7585" s="612"/>
      <c r="AY7585" s="623"/>
      <c r="BD7585" s="611"/>
      <c r="BG7585" s="624"/>
      <c r="BH7585" s="625"/>
      <c r="BI7585" s="672"/>
      <c r="BO7585" s="612"/>
      <c r="BY7585" s="669"/>
      <c r="CA7585" s="669"/>
    </row>
    <row r="7586" spans="3:79" s="610" customFormat="1">
      <c r="C7586" s="611"/>
      <c r="D7586" s="612"/>
      <c r="E7586" s="613"/>
      <c r="F7586" s="614"/>
      <c r="J7586" s="612"/>
      <c r="N7586" s="668"/>
      <c r="P7586" s="618"/>
      <c r="Q7586" s="618"/>
      <c r="R7586" s="618"/>
      <c r="S7586" s="618"/>
      <c r="T7586" s="618"/>
      <c r="U7586" s="618"/>
      <c r="V7586" s="618"/>
      <c r="W7586" s="618"/>
      <c r="X7586" s="618"/>
      <c r="Y7586" s="618"/>
      <c r="Z7586" s="618"/>
      <c r="AC7586" s="619"/>
      <c r="AD7586" s="620"/>
      <c r="AJ7586" s="668"/>
      <c r="AO7586" s="612"/>
      <c r="AP7586" s="612"/>
      <c r="AY7586" s="623"/>
      <c r="BD7586" s="611"/>
      <c r="BG7586" s="624"/>
      <c r="BH7586" s="625"/>
      <c r="BI7586" s="672"/>
      <c r="BO7586" s="612"/>
      <c r="BY7586" s="669"/>
      <c r="CA7586" s="669"/>
    </row>
    <row r="7587" spans="3:79" s="610" customFormat="1">
      <c r="C7587" s="611"/>
      <c r="D7587" s="612"/>
      <c r="E7587" s="613"/>
      <c r="F7587" s="614"/>
      <c r="J7587" s="612"/>
      <c r="N7587" s="668"/>
      <c r="P7587" s="618"/>
      <c r="Q7587" s="618"/>
      <c r="R7587" s="618"/>
      <c r="S7587" s="618"/>
      <c r="T7587" s="618"/>
      <c r="U7587" s="618"/>
      <c r="V7587" s="618"/>
      <c r="W7587" s="618"/>
      <c r="X7587" s="618"/>
      <c r="Y7587" s="618"/>
      <c r="Z7587" s="618"/>
      <c r="AC7587" s="619"/>
      <c r="AD7587" s="620"/>
      <c r="AJ7587" s="668"/>
      <c r="AO7587" s="612"/>
      <c r="AP7587" s="612"/>
      <c r="AY7587" s="623"/>
      <c r="BD7587" s="611"/>
      <c r="BG7587" s="624"/>
      <c r="BH7587" s="625"/>
      <c r="BI7587" s="672"/>
      <c r="BO7587" s="612"/>
      <c r="BY7587" s="669"/>
      <c r="CA7587" s="669"/>
    </row>
    <row r="7588" spans="3:79" s="610" customFormat="1">
      <c r="C7588" s="611"/>
      <c r="D7588" s="612"/>
      <c r="E7588" s="613"/>
      <c r="F7588" s="614"/>
      <c r="J7588" s="612"/>
      <c r="N7588" s="668"/>
      <c r="P7588" s="618"/>
      <c r="Q7588" s="618"/>
      <c r="R7588" s="618"/>
      <c r="S7588" s="618"/>
      <c r="T7588" s="618"/>
      <c r="U7588" s="618"/>
      <c r="V7588" s="618"/>
      <c r="W7588" s="618"/>
      <c r="X7588" s="618"/>
      <c r="Y7588" s="618"/>
      <c r="Z7588" s="618"/>
      <c r="AC7588" s="619"/>
      <c r="AD7588" s="620"/>
      <c r="AJ7588" s="668"/>
      <c r="AO7588" s="612"/>
      <c r="AP7588" s="612"/>
      <c r="AY7588" s="623"/>
      <c r="BD7588" s="611"/>
      <c r="BG7588" s="624"/>
      <c r="BH7588" s="625"/>
      <c r="BI7588" s="672"/>
      <c r="BO7588" s="612"/>
      <c r="BY7588" s="669"/>
      <c r="CA7588" s="669"/>
    </row>
    <row r="7589" spans="3:79" s="610" customFormat="1">
      <c r="C7589" s="611"/>
      <c r="D7589" s="612"/>
      <c r="E7589" s="613"/>
      <c r="F7589" s="614"/>
      <c r="J7589" s="612"/>
      <c r="N7589" s="668"/>
      <c r="P7589" s="618"/>
      <c r="Q7589" s="618"/>
      <c r="R7589" s="618"/>
      <c r="S7589" s="618"/>
      <c r="T7589" s="618"/>
      <c r="U7589" s="618"/>
      <c r="V7589" s="618"/>
      <c r="W7589" s="618"/>
      <c r="X7589" s="618"/>
      <c r="Y7589" s="618"/>
      <c r="Z7589" s="618"/>
      <c r="AC7589" s="619"/>
      <c r="AD7589" s="620"/>
      <c r="AJ7589" s="668"/>
      <c r="AO7589" s="612"/>
      <c r="AP7589" s="612"/>
      <c r="AY7589" s="623"/>
      <c r="BD7589" s="611"/>
      <c r="BG7589" s="624"/>
      <c r="BH7589" s="625"/>
      <c r="BI7589" s="672"/>
      <c r="BO7589" s="612"/>
      <c r="BY7589" s="669"/>
      <c r="CA7589" s="669"/>
    </row>
    <row r="7590" spans="3:79" s="610" customFormat="1">
      <c r="C7590" s="611"/>
      <c r="D7590" s="612"/>
      <c r="E7590" s="613"/>
      <c r="F7590" s="614"/>
      <c r="J7590" s="612"/>
      <c r="N7590" s="668"/>
      <c r="P7590" s="618"/>
      <c r="Q7590" s="618"/>
      <c r="R7590" s="618"/>
      <c r="S7590" s="618"/>
      <c r="T7590" s="618"/>
      <c r="U7590" s="618"/>
      <c r="V7590" s="618"/>
      <c r="W7590" s="618"/>
      <c r="X7590" s="618"/>
      <c r="Y7590" s="618"/>
      <c r="Z7590" s="618"/>
      <c r="AC7590" s="619"/>
      <c r="AD7590" s="620"/>
      <c r="AJ7590" s="668"/>
      <c r="AO7590" s="612"/>
      <c r="AP7590" s="612"/>
      <c r="AY7590" s="623"/>
      <c r="BD7590" s="611"/>
      <c r="BG7590" s="624"/>
      <c r="BH7590" s="625"/>
      <c r="BI7590" s="672"/>
      <c r="BO7590" s="612"/>
      <c r="BY7590" s="669"/>
      <c r="CA7590" s="669"/>
    </row>
    <row r="7591" spans="3:79" s="610" customFormat="1">
      <c r="C7591" s="611"/>
      <c r="D7591" s="612"/>
      <c r="E7591" s="613"/>
      <c r="F7591" s="614"/>
      <c r="J7591" s="612"/>
      <c r="N7591" s="668"/>
      <c r="P7591" s="618"/>
      <c r="Q7591" s="618"/>
      <c r="R7591" s="618"/>
      <c r="S7591" s="618"/>
      <c r="T7591" s="618"/>
      <c r="U7591" s="618"/>
      <c r="V7591" s="618"/>
      <c r="W7591" s="618"/>
      <c r="X7591" s="618"/>
      <c r="Y7591" s="618"/>
      <c r="Z7591" s="618"/>
      <c r="AC7591" s="619"/>
      <c r="AD7591" s="620"/>
      <c r="AJ7591" s="668"/>
      <c r="AO7591" s="612"/>
      <c r="AP7591" s="612"/>
      <c r="AY7591" s="623"/>
      <c r="BD7591" s="611"/>
      <c r="BG7591" s="624"/>
      <c r="BH7591" s="625"/>
      <c r="BI7591" s="672"/>
      <c r="BO7591" s="612"/>
      <c r="BY7591" s="669"/>
      <c r="CA7591" s="669"/>
    </row>
    <row r="7592" spans="3:79" s="610" customFormat="1">
      <c r="C7592" s="611"/>
      <c r="D7592" s="612"/>
      <c r="E7592" s="613"/>
      <c r="F7592" s="614"/>
      <c r="J7592" s="612"/>
      <c r="N7592" s="668"/>
      <c r="P7592" s="618"/>
      <c r="Q7592" s="618"/>
      <c r="R7592" s="618"/>
      <c r="S7592" s="618"/>
      <c r="T7592" s="618"/>
      <c r="U7592" s="618"/>
      <c r="V7592" s="618"/>
      <c r="W7592" s="618"/>
      <c r="X7592" s="618"/>
      <c r="Y7592" s="618"/>
      <c r="Z7592" s="618"/>
      <c r="AC7592" s="619"/>
      <c r="AD7592" s="620"/>
      <c r="AJ7592" s="668"/>
      <c r="AO7592" s="612"/>
      <c r="AP7592" s="612"/>
      <c r="AY7592" s="623"/>
      <c r="BD7592" s="611"/>
      <c r="BG7592" s="624"/>
      <c r="BH7592" s="625"/>
      <c r="BI7592" s="672"/>
      <c r="BO7592" s="612"/>
      <c r="BY7592" s="669"/>
      <c r="CA7592" s="669"/>
    </row>
    <row r="7593" spans="3:79" s="610" customFormat="1">
      <c r="C7593" s="611"/>
      <c r="D7593" s="612"/>
      <c r="E7593" s="613"/>
      <c r="F7593" s="614"/>
      <c r="J7593" s="612"/>
      <c r="N7593" s="668"/>
      <c r="P7593" s="618"/>
      <c r="Q7593" s="618"/>
      <c r="R7593" s="618"/>
      <c r="S7593" s="618"/>
      <c r="T7593" s="618"/>
      <c r="U7593" s="618"/>
      <c r="V7593" s="618"/>
      <c r="W7593" s="618"/>
      <c r="X7593" s="618"/>
      <c r="Y7593" s="618"/>
      <c r="Z7593" s="618"/>
      <c r="AC7593" s="619"/>
      <c r="AD7593" s="620"/>
      <c r="AJ7593" s="668"/>
      <c r="AO7593" s="612"/>
      <c r="AP7593" s="612"/>
      <c r="AY7593" s="623"/>
      <c r="BD7593" s="611"/>
      <c r="BG7593" s="624"/>
      <c r="BH7593" s="625"/>
      <c r="BI7593" s="672"/>
      <c r="BO7593" s="612"/>
      <c r="BY7593" s="669"/>
      <c r="CA7593" s="669"/>
    </row>
    <row r="7594" spans="3:79" s="610" customFormat="1">
      <c r="C7594" s="611"/>
      <c r="D7594" s="612"/>
      <c r="E7594" s="613"/>
      <c r="F7594" s="614"/>
      <c r="J7594" s="612"/>
      <c r="N7594" s="668"/>
      <c r="P7594" s="618"/>
      <c r="Q7594" s="618"/>
      <c r="R7594" s="618"/>
      <c r="S7594" s="618"/>
      <c r="T7594" s="618"/>
      <c r="U7594" s="618"/>
      <c r="V7594" s="618"/>
      <c r="W7594" s="618"/>
      <c r="X7594" s="618"/>
      <c r="Y7594" s="618"/>
      <c r="Z7594" s="618"/>
      <c r="AC7594" s="619"/>
      <c r="AD7594" s="620"/>
      <c r="AJ7594" s="668"/>
      <c r="AO7594" s="612"/>
      <c r="AP7594" s="612"/>
      <c r="AY7594" s="623"/>
      <c r="BD7594" s="611"/>
      <c r="BG7594" s="624"/>
      <c r="BH7594" s="625"/>
      <c r="BI7594" s="672"/>
      <c r="BO7594" s="612"/>
      <c r="BY7594" s="669"/>
      <c r="CA7594" s="669"/>
    </row>
    <row r="7595" spans="3:79" s="610" customFormat="1">
      <c r="C7595" s="611"/>
      <c r="D7595" s="612"/>
      <c r="E7595" s="613"/>
      <c r="F7595" s="614"/>
      <c r="J7595" s="612"/>
      <c r="N7595" s="668"/>
      <c r="P7595" s="618"/>
      <c r="Q7595" s="618"/>
      <c r="R7595" s="618"/>
      <c r="S7595" s="618"/>
      <c r="T7595" s="618"/>
      <c r="U7595" s="618"/>
      <c r="V7595" s="618"/>
      <c r="W7595" s="618"/>
      <c r="X7595" s="618"/>
      <c r="Y7595" s="618"/>
      <c r="Z7595" s="618"/>
      <c r="AC7595" s="619"/>
      <c r="AD7595" s="620"/>
      <c r="AJ7595" s="668"/>
      <c r="AO7595" s="612"/>
      <c r="AP7595" s="612"/>
      <c r="AY7595" s="623"/>
      <c r="BD7595" s="611"/>
      <c r="BG7595" s="624"/>
      <c r="BH7595" s="625"/>
      <c r="BI7595" s="672"/>
      <c r="BO7595" s="612"/>
      <c r="BY7595" s="669"/>
      <c r="CA7595" s="669"/>
    </row>
    <row r="7596" spans="3:79" s="610" customFormat="1">
      <c r="C7596" s="611"/>
      <c r="D7596" s="612"/>
      <c r="E7596" s="613"/>
      <c r="F7596" s="614"/>
      <c r="J7596" s="612"/>
      <c r="N7596" s="668"/>
      <c r="P7596" s="618"/>
      <c r="Q7596" s="618"/>
      <c r="R7596" s="618"/>
      <c r="S7596" s="618"/>
      <c r="T7596" s="618"/>
      <c r="U7596" s="618"/>
      <c r="V7596" s="618"/>
      <c r="W7596" s="618"/>
      <c r="X7596" s="618"/>
      <c r="Y7596" s="618"/>
      <c r="Z7596" s="618"/>
      <c r="AC7596" s="619"/>
      <c r="AD7596" s="620"/>
      <c r="AJ7596" s="668"/>
      <c r="AO7596" s="612"/>
      <c r="AP7596" s="612"/>
      <c r="AY7596" s="623"/>
      <c r="BD7596" s="611"/>
      <c r="BG7596" s="624"/>
      <c r="BH7596" s="625"/>
      <c r="BI7596" s="672"/>
      <c r="BO7596" s="612"/>
      <c r="BY7596" s="669"/>
      <c r="CA7596" s="669"/>
    </row>
    <row r="7597" spans="3:79" s="610" customFormat="1">
      <c r="C7597" s="611"/>
      <c r="D7597" s="612"/>
      <c r="E7597" s="613"/>
      <c r="F7597" s="614"/>
      <c r="J7597" s="612"/>
      <c r="N7597" s="668"/>
      <c r="P7597" s="618"/>
      <c r="Q7597" s="618"/>
      <c r="R7597" s="618"/>
      <c r="S7597" s="618"/>
      <c r="T7597" s="618"/>
      <c r="U7597" s="618"/>
      <c r="V7597" s="618"/>
      <c r="W7597" s="618"/>
      <c r="X7597" s="618"/>
      <c r="Y7597" s="618"/>
      <c r="Z7597" s="618"/>
      <c r="AC7597" s="619"/>
      <c r="AD7597" s="620"/>
      <c r="AJ7597" s="668"/>
      <c r="AO7597" s="612"/>
      <c r="AP7597" s="612"/>
      <c r="AY7597" s="623"/>
      <c r="BD7597" s="611"/>
      <c r="BG7597" s="624"/>
      <c r="BH7597" s="625"/>
      <c r="BI7597" s="672"/>
      <c r="BO7597" s="612"/>
      <c r="BY7597" s="669"/>
      <c r="CA7597" s="669"/>
    </row>
    <row r="7598" spans="3:79" s="610" customFormat="1">
      <c r="C7598" s="611"/>
      <c r="D7598" s="612"/>
      <c r="E7598" s="613"/>
      <c r="F7598" s="614"/>
      <c r="J7598" s="612"/>
      <c r="N7598" s="668"/>
      <c r="P7598" s="618"/>
      <c r="Q7598" s="618"/>
      <c r="R7598" s="618"/>
      <c r="S7598" s="618"/>
      <c r="T7598" s="618"/>
      <c r="U7598" s="618"/>
      <c r="V7598" s="618"/>
      <c r="W7598" s="618"/>
      <c r="X7598" s="618"/>
      <c r="Y7598" s="618"/>
      <c r="Z7598" s="618"/>
      <c r="AC7598" s="619"/>
      <c r="AD7598" s="620"/>
      <c r="AJ7598" s="668"/>
      <c r="AO7598" s="612"/>
      <c r="AP7598" s="612"/>
      <c r="AY7598" s="623"/>
      <c r="BD7598" s="611"/>
      <c r="BG7598" s="624"/>
      <c r="BH7598" s="625"/>
      <c r="BI7598" s="672"/>
      <c r="BO7598" s="612"/>
      <c r="BY7598" s="669"/>
      <c r="CA7598" s="669"/>
    </row>
    <row r="7599" spans="3:79" s="610" customFormat="1">
      <c r="C7599" s="611"/>
      <c r="D7599" s="612"/>
      <c r="E7599" s="613"/>
      <c r="F7599" s="614"/>
      <c r="J7599" s="612"/>
      <c r="N7599" s="668"/>
      <c r="P7599" s="618"/>
      <c r="Q7599" s="618"/>
      <c r="R7599" s="618"/>
      <c r="S7599" s="618"/>
      <c r="T7599" s="618"/>
      <c r="U7599" s="618"/>
      <c r="V7599" s="618"/>
      <c r="W7599" s="618"/>
      <c r="X7599" s="618"/>
      <c r="Y7599" s="618"/>
      <c r="Z7599" s="618"/>
      <c r="AC7599" s="619"/>
      <c r="AD7599" s="620"/>
      <c r="AJ7599" s="668"/>
      <c r="AO7599" s="612"/>
      <c r="AP7599" s="612"/>
      <c r="AY7599" s="623"/>
      <c r="BD7599" s="611"/>
      <c r="BG7599" s="624"/>
      <c r="BH7599" s="625"/>
      <c r="BI7599" s="672"/>
      <c r="BO7599" s="612"/>
      <c r="BY7599" s="669"/>
      <c r="CA7599" s="669"/>
    </row>
    <row r="7600" spans="3:79" s="610" customFormat="1">
      <c r="C7600" s="611"/>
      <c r="D7600" s="612"/>
      <c r="E7600" s="613"/>
      <c r="F7600" s="614"/>
      <c r="J7600" s="612"/>
      <c r="N7600" s="668"/>
      <c r="P7600" s="618"/>
      <c r="Q7600" s="618"/>
      <c r="R7600" s="618"/>
      <c r="S7600" s="618"/>
      <c r="T7600" s="618"/>
      <c r="U7600" s="618"/>
      <c r="V7600" s="618"/>
      <c r="W7600" s="618"/>
      <c r="X7600" s="618"/>
      <c r="Y7600" s="618"/>
      <c r="Z7600" s="618"/>
      <c r="AC7600" s="619"/>
      <c r="AD7600" s="620"/>
      <c r="AJ7600" s="668"/>
      <c r="AO7600" s="612"/>
      <c r="AP7600" s="612"/>
      <c r="AY7600" s="623"/>
      <c r="BD7600" s="611"/>
      <c r="BG7600" s="624"/>
      <c r="BH7600" s="625"/>
      <c r="BI7600" s="672"/>
      <c r="BO7600" s="612"/>
      <c r="BY7600" s="669"/>
      <c r="CA7600" s="669"/>
    </row>
    <row r="7601" spans="3:79" s="610" customFormat="1">
      <c r="C7601" s="611"/>
      <c r="D7601" s="612"/>
      <c r="E7601" s="613"/>
      <c r="F7601" s="614"/>
      <c r="J7601" s="612"/>
      <c r="N7601" s="668"/>
      <c r="P7601" s="618"/>
      <c r="Q7601" s="618"/>
      <c r="R7601" s="618"/>
      <c r="S7601" s="618"/>
      <c r="T7601" s="618"/>
      <c r="U7601" s="618"/>
      <c r="V7601" s="618"/>
      <c r="W7601" s="618"/>
      <c r="X7601" s="618"/>
      <c r="Y7601" s="618"/>
      <c r="Z7601" s="618"/>
      <c r="AC7601" s="619"/>
      <c r="AD7601" s="620"/>
      <c r="AJ7601" s="668"/>
      <c r="AO7601" s="612"/>
      <c r="AP7601" s="612"/>
      <c r="AY7601" s="623"/>
      <c r="BD7601" s="611"/>
      <c r="BG7601" s="624"/>
      <c r="BH7601" s="625"/>
      <c r="BI7601" s="672"/>
      <c r="BO7601" s="612"/>
      <c r="BY7601" s="669"/>
      <c r="CA7601" s="669"/>
    </row>
    <row r="7602" spans="3:79" s="610" customFormat="1">
      <c r="C7602" s="611"/>
      <c r="D7602" s="612"/>
      <c r="E7602" s="613"/>
      <c r="F7602" s="614"/>
      <c r="J7602" s="612"/>
      <c r="N7602" s="668"/>
      <c r="P7602" s="618"/>
      <c r="Q7602" s="618"/>
      <c r="R7602" s="618"/>
      <c r="S7602" s="618"/>
      <c r="T7602" s="618"/>
      <c r="U7602" s="618"/>
      <c r="V7602" s="618"/>
      <c r="W7602" s="618"/>
      <c r="X7602" s="618"/>
      <c r="Y7602" s="618"/>
      <c r="Z7602" s="618"/>
      <c r="AC7602" s="619"/>
      <c r="AD7602" s="620"/>
      <c r="AJ7602" s="668"/>
      <c r="AO7602" s="612"/>
      <c r="AP7602" s="612"/>
      <c r="AY7602" s="623"/>
      <c r="BD7602" s="611"/>
      <c r="BG7602" s="624"/>
      <c r="BH7602" s="625"/>
      <c r="BI7602" s="672"/>
      <c r="BO7602" s="612"/>
      <c r="BY7602" s="669"/>
      <c r="CA7602" s="669"/>
    </row>
    <row r="7603" spans="3:79" s="610" customFormat="1">
      <c r="C7603" s="611"/>
      <c r="D7603" s="612"/>
      <c r="E7603" s="613"/>
      <c r="F7603" s="614"/>
      <c r="J7603" s="612"/>
      <c r="N7603" s="668"/>
      <c r="P7603" s="618"/>
      <c r="Q7603" s="618"/>
      <c r="R7603" s="618"/>
      <c r="S7603" s="618"/>
      <c r="T7603" s="618"/>
      <c r="U7603" s="618"/>
      <c r="V7603" s="618"/>
      <c r="W7603" s="618"/>
      <c r="X7603" s="618"/>
      <c r="Y7603" s="618"/>
      <c r="Z7603" s="618"/>
      <c r="AC7603" s="619"/>
      <c r="AD7603" s="620"/>
      <c r="AJ7603" s="668"/>
      <c r="AO7603" s="612"/>
      <c r="AP7603" s="612"/>
      <c r="AY7603" s="623"/>
      <c r="BD7603" s="611"/>
      <c r="BG7603" s="624"/>
      <c r="BH7603" s="625"/>
      <c r="BI7603" s="672"/>
      <c r="BO7603" s="612"/>
      <c r="BY7603" s="669"/>
      <c r="CA7603" s="669"/>
    </row>
    <row r="7604" spans="3:79" s="610" customFormat="1">
      <c r="C7604" s="611"/>
      <c r="D7604" s="612"/>
      <c r="E7604" s="613"/>
      <c r="F7604" s="614"/>
      <c r="J7604" s="612"/>
      <c r="N7604" s="668"/>
      <c r="P7604" s="618"/>
      <c r="Q7604" s="618"/>
      <c r="R7604" s="618"/>
      <c r="S7604" s="618"/>
      <c r="T7604" s="618"/>
      <c r="U7604" s="618"/>
      <c r="V7604" s="618"/>
      <c r="W7604" s="618"/>
      <c r="X7604" s="618"/>
      <c r="Y7604" s="618"/>
      <c r="Z7604" s="618"/>
      <c r="AC7604" s="619"/>
      <c r="AD7604" s="620"/>
      <c r="AJ7604" s="668"/>
      <c r="AO7604" s="612"/>
      <c r="AP7604" s="612"/>
      <c r="AY7604" s="623"/>
      <c r="BD7604" s="611"/>
      <c r="BG7604" s="624"/>
      <c r="BH7604" s="625"/>
      <c r="BI7604" s="672"/>
      <c r="BO7604" s="612"/>
      <c r="BY7604" s="669"/>
      <c r="CA7604" s="669"/>
    </row>
    <row r="7605" spans="3:79" s="610" customFormat="1">
      <c r="C7605" s="611"/>
      <c r="D7605" s="612"/>
      <c r="E7605" s="613"/>
      <c r="F7605" s="614"/>
      <c r="J7605" s="612"/>
      <c r="N7605" s="668"/>
      <c r="P7605" s="618"/>
      <c r="Q7605" s="618"/>
      <c r="R7605" s="618"/>
      <c r="S7605" s="618"/>
      <c r="T7605" s="618"/>
      <c r="U7605" s="618"/>
      <c r="V7605" s="618"/>
      <c r="W7605" s="618"/>
      <c r="X7605" s="618"/>
      <c r="Y7605" s="618"/>
      <c r="Z7605" s="618"/>
      <c r="AC7605" s="619"/>
      <c r="AD7605" s="620"/>
      <c r="AJ7605" s="668"/>
      <c r="AO7605" s="612"/>
      <c r="AP7605" s="612"/>
      <c r="AY7605" s="623"/>
      <c r="BD7605" s="611"/>
      <c r="BG7605" s="624"/>
      <c r="BH7605" s="625"/>
      <c r="BI7605" s="672"/>
      <c r="BO7605" s="612"/>
      <c r="BY7605" s="669"/>
      <c r="CA7605" s="669"/>
    </row>
    <row r="7606" spans="3:79" s="610" customFormat="1">
      <c r="C7606" s="611"/>
      <c r="D7606" s="612"/>
      <c r="E7606" s="613"/>
      <c r="F7606" s="614"/>
      <c r="J7606" s="612"/>
      <c r="N7606" s="668"/>
      <c r="P7606" s="618"/>
      <c r="Q7606" s="618"/>
      <c r="R7606" s="618"/>
      <c r="S7606" s="618"/>
      <c r="T7606" s="618"/>
      <c r="U7606" s="618"/>
      <c r="V7606" s="618"/>
      <c r="W7606" s="618"/>
      <c r="X7606" s="618"/>
      <c r="Y7606" s="618"/>
      <c r="Z7606" s="618"/>
      <c r="AC7606" s="619"/>
      <c r="AD7606" s="620"/>
      <c r="AJ7606" s="668"/>
      <c r="AO7606" s="612"/>
      <c r="AP7606" s="612"/>
      <c r="AY7606" s="623"/>
      <c r="BD7606" s="611"/>
      <c r="BG7606" s="624"/>
      <c r="BH7606" s="625"/>
      <c r="BI7606" s="672"/>
      <c r="BO7606" s="612"/>
      <c r="BY7606" s="669"/>
      <c r="CA7606" s="669"/>
    </row>
    <row r="7607" spans="3:79" s="610" customFormat="1">
      <c r="C7607" s="611"/>
      <c r="D7607" s="612"/>
      <c r="E7607" s="613"/>
      <c r="F7607" s="614"/>
      <c r="J7607" s="612"/>
      <c r="N7607" s="668"/>
      <c r="P7607" s="618"/>
      <c r="Q7607" s="618"/>
      <c r="R7607" s="618"/>
      <c r="S7607" s="618"/>
      <c r="T7607" s="618"/>
      <c r="U7607" s="618"/>
      <c r="V7607" s="618"/>
      <c r="W7607" s="618"/>
      <c r="X7607" s="618"/>
      <c r="Y7607" s="618"/>
      <c r="Z7607" s="618"/>
      <c r="AC7607" s="619"/>
      <c r="AD7607" s="620"/>
      <c r="AJ7607" s="668"/>
      <c r="AO7607" s="612"/>
      <c r="AP7607" s="612"/>
      <c r="AY7607" s="623"/>
      <c r="BD7607" s="611"/>
      <c r="BG7607" s="624"/>
      <c r="BH7607" s="625"/>
      <c r="BI7607" s="672"/>
      <c r="BO7607" s="612"/>
      <c r="BY7607" s="669"/>
      <c r="CA7607" s="669"/>
    </row>
    <row r="7608" spans="3:79" s="610" customFormat="1">
      <c r="C7608" s="611"/>
      <c r="D7608" s="612"/>
      <c r="E7608" s="613"/>
      <c r="F7608" s="614"/>
      <c r="J7608" s="612"/>
      <c r="N7608" s="668"/>
      <c r="P7608" s="618"/>
      <c r="Q7608" s="618"/>
      <c r="R7608" s="618"/>
      <c r="S7608" s="618"/>
      <c r="T7608" s="618"/>
      <c r="U7608" s="618"/>
      <c r="V7608" s="618"/>
      <c r="W7608" s="618"/>
      <c r="X7608" s="618"/>
      <c r="Y7608" s="618"/>
      <c r="Z7608" s="618"/>
      <c r="AC7608" s="619"/>
      <c r="AD7608" s="620"/>
      <c r="AJ7608" s="668"/>
      <c r="AO7608" s="612"/>
      <c r="AP7608" s="612"/>
      <c r="AY7608" s="623"/>
      <c r="BD7608" s="611"/>
      <c r="BG7608" s="624"/>
      <c r="BH7608" s="625"/>
      <c r="BI7608" s="672"/>
      <c r="BO7608" s="612"/>
      <c r="BY7608" s="669"/>
      <c r="CA7608" s="669"/>
    </row>
    <row r="7609" spans="3:79" s="610" customFormat="1">
      <c r="C7609" s="611"/>
      <c r="D7609" s="612"/>
      <c r="E7609" s="613"/>
      <c r="F7609" s="614"/>
      <c r="J7609" s="612"/>
      <c r="N7609" s="668"/>
      <c r="P7609" s="618"/>
      <c r="Q7609" s="618"/>
      <c r="R7609" s="618"/>
      <c r="S7609" s="618"/>
      <c r="T7609" s="618"/>
      <c r="U7609" s="618"/>
      <c r="V7609" s="618"/>
      <c r="W7609" s="618"/>
      <c r="X7609" s="618"/>
      <c r="Y7609" s="618"/>
      <c r="Z7609" s="618"/>
      <c r="AC7609" s="619"/>
      <c r="AD7609" s="620"/>
      <c r="AJ7609" s="668"/>
      <c r="AO7609" s="612"/>
      <c r="AP7609" s="612"/>
      <c r="AY7609" s="623"/>
      <c r="BD7609" s="611"/>
      <c r="BG7609" s="624"/>
      <c r="BH7609" s="625"/>
      <c r="BI7609" s="672"/>
      <c r="BO7609" s="612"/>
      <c r="BY7609" s="669"/>
      <c r="CA7609" s="669"/>
    </row>
    <row r="7610" spans="3:79" s="610" customFormat="1">
      <c r="C7610" s="611"/>
      <c r="D7610" s="612"/>
      <c r="E7610" s="613"/>
      <c r="F7610" s="614"/>
      <c r="J7610" s="612"/>
      <c r="N7610" s="668"/>
      <c r="P7610" s="618"/>
      <c r="Q7610" s="618"/>
      <c r="R7610" s="618"/>
      <c r="S7610" s="618"/>
      <c r="T7610" s="618"/>
      <c r="U7610" s="618"/>
      <c r="V7610" s="618"/>
      <c r="W7610" s="618"/>
      <c r="X7610" s="618"/>
      <c r="Y7610" s="618"/>
      <c r="Z7610" s="618"/>
      <c r="AC7610" s="619"/>
      <c r="AD7610" s="620"/>
      <c r="AJ7610" s="668"/>
      <c r="AO7610" s="612"/>
      <c r="AP7610" s="612"/>
      <c r="AY7610" s="623"/>
      <c r="BD7610" s="611"/>
      <c r="BG7610" s="624"/>
      <c r="BH7610" s="625"/>
      <c r="BI7610" s="672"/>
      <c r="BO7610" s="612"/>
      <c r="BY7610" s="669"/>
      <c r="CA7610" s="669"/>
    </row>
    <row r="7611" spans="3:79" s="610" customFormat="1">
      <c r="C7611" s="611"/>
      <c r="D7611" s="612"/>
      <c r="E7611" s="613"/>
      <c r="F7611" s="614"/>
      <c r="J7611" s="612"/>
      <c r="N7611" s="668"/>
      <c r="P7611" s="618"/>
      <c r="Q7611" s="618"/>
      <c r="R7611" s="618"/>
      <c r="S7611" s="618"/>
      <c r="T7611" s="618"/>
      <c r="U7611" s="618"/>
      <c r="V7611" s="618"/>
      <c r="W7611" s="618"/>
      <c r="X7611" s="618"/>
      <c r="Y7611" s="618"/>
      <c r="Z7611" s="618"/>
      <c r="AC7611" s="619"/>
      <c r="AD7611" s="620"/>
      <c r="AJ7611" s="668"/>
      <c r="AO7611" s="612"/>
      <c r="AP7611" s="612"/>
      <c r="AY7611" s="623"/>
      <c r="BD7611" s="611"/>
      <c r="BG7611" s="624"/>
      <c r="BH7611" s="625"/>
      <c r="BI7611" s="672"/>
      <c r="BO7611" s="612"/>
      <c r="BY7611" s="669"/>
      <c r="CA7611" s="669"/>
    </row>
    <row r="7612" spans="3:79" s="610" customFormat="1">
      <c r="C7612" s="611"/>
      <c r="D7612" s="612"/>
      <c r="E7612" s="613"/>
      <c r="F7612" s="614"/>
      <c r="J7612" s="612"/>
      <c r="N7612" s="668"/>
      <c r="P7612" s="618"/>
      <c r="Q7612" s="618"/>
      <c r="R7612" s="618"/>
      <c r="S7612" s="618"/>
      <c r="T7612" s="618"/>
      <c r="U7612" s="618"/>
      <c r="V7612" s="618"/>
      <c r="W7612" s="618"/>
      <c r="X7612" s="618"/>
      <c r="Y7612" s="618"/>
      <c r="Z7612" s="618"/>
      <c r="AC7612" s="619"/>
      <c r="AD7612" s="620"/>
      <c r="AJ7612" s="668"/>
      <c r="AO7612" s="612"/>
      <c r="AP7612" s="612"/>
      <c r="AY7612" s="623"/>
      <c r="BD7612" s="611"/>
      <c r="BG7612" s="624"/>
      <c r="BH7612" s="625"/>
      <c r="BI7612" s="672"/>
      <c r="BO7612" s="612"/>
      <c r="BY7612" s="669"/>
      <c r="CA7612" s="669"/>
    </row>
    <row r="7613" spans="3:79" s="610" customFormat="1">
      <c r="C7613" s="611"/>
      <c r="D7613" s="612"/>
      <c r="E7613" s="613"/>
      <c r="F7613" s="614"/>
      <c r="J7613" s="612"/>
      <c r="N7613" s="668"/>
      <c r="P7613" s="618"/>
      <c r="Q7613" s="618"/>
      <c r="R7613" s="618"/>
      <c r="S7613" s="618"/>
      <c r="T7613" s="618"/>
      <c r="U7613" s="618"/>
      <c r="V7613" s="618"/>
      <c r="W7613" s="618"/>
      <c r="X7613" s="618"/>
      <c r="Y7613" s="618"/>
      <c r="Z7613" s="618"/>
      <c r="AC7613" s="619"/>
      <c r="AD7613" s="620"/>
      <c r="AJ7613" s="668"/>
      <c r="AO7613" s="612"/>
      <c r="AP7613" s="612"/>
      <c r="AY7613" s="623"/>
      <c r="BD7613" s="611"/>
      <c r="BG7613" s="624"/>
      <c r="BH7613" s="625"/>
      <c r="BI7613" s="672"/>
      <c r="BO7613" s="612"/>
      <c r="BY7613" s="669"/>
      <c r="CA7613" s="669"/>
    </row>
    <row r="7614" spans="3:79" s="610" customFormat="1">
      <c r="C7614" s="611"/>
      <c r="D7614" s="612"/>
      <c r="E7614" s="613"/>
      <c r="F7614" s="614"/>
      <c r="J7614" s="612"/>
      <c r="N7614" s="668"/>
      <c r="P7614" s="618"/>
      <c r="Q7614" s="618"/>
      <c r="R7614" s="618"/>
      <c r="S7614" s="618"/>
      <c r="T7614" s="618"/>
      <c r="U7614" s="618"/>
      <c r="V7614" s="618"/>
      <c r="W7614" s="618"/>
      <c r="X7614" s="618"/>
      <c r="Y7614" s="618"/>
      <c r="Z7614" s="618"/>
      <c r="AC7614" s="619"/>
      <c r="AD7614" s="620"/>
      <c r="AJ7614" s="668"/>
      <c r="AO7614" s="612"/>
      <c r="AP7614" s="612"/>
      <c r="AY7614" s="623"/>
      <c r="BD7614" s="611"/>
      <c r="BG7614" s="624"/>
      <c r="BH7614" s="625"/>
      <c r="BI7614" s="672"/>
      <c r="BO7614" s="612"/>
      <c r="BY7614" s="669"/>
      <c r="CA7614" s="669"/>
    </row>
    <row r="7615" spans="3:79" s="610" customFormat="1">
      <c r="C7615" s="611"/>
      <c r="D7615" s="612"/>
      <c r="E7615" s="613"/>
      <c r="F7615" s="614"/>
      <c r="J7615" s="612"/>
      <c r="N7615" s="668"/>
      <c r="P7615" s="618"/>
      <c r="Q7615" s="618"/>
      <c r="R7615" s="618"/>
      <c r="S7615" s="618"/>
      <c r="T7615" s="618"/>
      <c r="U7615" s="618"/>
      <c r="V7615" s="618"/>
      <c r="W7615" s="618"/>
      <c r="X7615" s="618"/>
      <c r="Y7615" s="618"/>
      <c r="Z7615" s="618"/>
      <c r="AC7615" s="619"/>
      <c r="AD7615" s="620"/>
      <c r="AJ7615" s="668"/>
      <c r="AO7615" s="612"/>
      <c r="AP7615" s="612"/>
      <c r="AY7615" s="623"/>
      <c r="BD7615" s="611"/>
      <c r="BG7615" s="624"/>
      <c r="BH7615" s="625"/>
      <c r="BI7615" s="672"/>
      <c r="BO7615" s="612"/>
      <c r="BY7615" s="669"/>
      <c r="CA7615" s="669"/>
    </row>
    <row r="7616" spans="3:79" s="610" customFormat="1">
      <c r="C7616" s="611"/>
      <c r="D7616" s="612"/>
      <c r="E7616" s="613"/>
      <c r="F7616" s="614"/>
      <c r="J7616" s="612"/>
      <c r="N7616" s="668"/>
      <c r="P7616" s="618"/>
      <c r="Q7616" s="618"/>
      <c r="R7616" s="618"/>
      <c r="S7616" s="618"/>
      <c r="T7616" s="618"/>
      <c r="U7616" s="618"/>
      <c r="V7616" s="618"/>
      <c r="W7616" s="618"/>
      <c r="X7616" s="618"/>
      <c r="Y7616" s="618"/>
      <c r="Z7616" s="618"/>
      <c r="AC7616" s="619"/>
      <c r="AD7616" s="620"/>
      <c r="AJ7616" s="668"/>
      <c r="AO7616" s="612"/>
      <c r="AP7616" s="612"/>
      <c r="AY7616" s="623"/>
      <c r="BD7616" s="611"/>
      <c r="BG7616" s="624"/>
      <c r="BH7616" s="625"/>
      <c r="BI7616" s="672"/>
      <c r="BO7616" s="612"/>
      <c r="BY7616" s="669"/>
      <c r="CA7616" s="669"/>
    </row>
    <row r="7617" spans="3:79" s="610" customFormat="1">
      <c r="C7617" s="611"/>
      <c r="D7617" s="612"/>
      <c r="E7617" s="613"/>
      <c r="F7617" s="614"/>
      <c r="J7617" s="612"/>
      <c r="N7617" s="668"/>
      <c r="P7617" s="618"/>
      <c r="Q7617" s="618"/>
      <c r="R7617" s="618"/>
      <c r="S7617" s="618"/>
      <c r="T7617" s="618"/>
      <c r="U7617" s="618"/>
      <c r="V7617" s="618"/>
      <c r="W7617" s="618"/>
      <c r="X7617" s="618"/>
      <c r="Y7617" s="618"/>
      <c r="Z7617" s="618"/>
      <c r="AC7617" s="619"/>
      <c r="AD7617" s="620"/>
      <c r="AJ7617" s="668"/>
      <c r="AO7617" s="612"/>
      <c r="AP7617" s="612"/>
      <c r="AY7617" s="623"/>
      <c r="BD7617" s="611"/>
      <c r="BG7617" s="624"/>
      <c r="BH7617" s="625"/>
      <c r="BI7617" s="672"/>
      <c r="BO7617" s="612"/>
      <c r="BY7617" s="669"/>
      <c r="CA7617" s="669"/>
    </row>
    <row r="7618" spans="3:79" s="610" customFormat="1">
      <c r="C7618" s="611"/>
      <c r="D7618" s="612"/>
      <c r="E7618" s="613"/>
      <c r="F7618" s="614"/>
      <c r="J7618" s="612"/>
      <c r="N7618" s="668"/>
      <c r="P7618" s="618"/>
      <c r="Q7618" s="618"/>
      <c r="R7618" s="618"/>
      <c r="S7618" s="618"/>
      <c r="T7618" s="618"/>
      <c r="U7618" s="618"/>
      <c r="V7618" s="618"/>
      <c r="W7618" s="618"/>
      <c r="X7618" s="618"/>
      <c r="Y7618" s="618"/>
      <c r="Z7618" s="618"/>
      <c r="AC7618" s="619"/>
      <c r="AD7618" s="620"/>
      <c r="AJ7618" s="668"/>
      <c r="AO7618" s="612"/>
      <c r="AP7618" s="612"/>
      <c r="AY7618" s="623"/>
      <c r="BD7618" s="611"/>
      <c r="BG7618" s="624"/>
      <c r="BH7618" s="625"/>
      <c r="BI7618" s="672"/>
      <c r="BO7618" s="612"/>
      <c r="BY7618" s="669"/>
      <c r="CA7618" s="669"/>
    </row>
    <row r="7619" spans="3:79" s="610" customFormat="1">
      <c r="C7619" s="611"/>
      <c r="D7619" s="612"/>
      <c r="E7619" s="613"/>
      <c r="F7619" s="614"/>
      <c r="J7619" s="612"/>
      <c r="N7619" s="668"/>
      <c r="P7619" s="618"/>
      <c r="Q7619" s="618"/>
      <c r="R7619" s="618"/>
      <c r="S7619" s="618"/>
      <c r="T7619" s="618"/>
      <c r="U7619" s="618"/>
      <c r="V7619" s="618"/>
      <c r="W7619" s="618"/>
      <c r="X7619" s="618"/>
      <c r="Y7619" s="618"/>
      <c r="Z7619" s="618"/>
      <c r="AC7619" s="619"/>
      <c r="AD7619" s="620"/>
      <c r="AJ7619" s="668"/>
      <c r="AO7619" s="612"/>
      <c r="AP7619" s="612"/>
      <c r="AY7619" s="623"/>
      <c r="BD7619" s="611"/>
      <c r="BG7619" s="624"/>
      <c r="BH7619" s="625"/>
      <c r="BI7619" s="672"/>
      <c r="BO7619" s="612"/>
      <c r="BY7619" s="669"/>
      <c r="CA7619" s="669"/>
    </row>
    <row r="7620" spans="3:79" s="610" customFormat="1">
      <c r="C7620" s="611"/>
      <c r="D7620" s="612"/>
      <c r="E7620" s="613"/>
      <c r="F7620" s="614"/>
      <c r="J7620" s="612"/>
      <c r="N7620" s="668"/>
      <c r="P7620" s="618"/>
      <c r="Q7620" s="618"/>
      <c r="R7620" s="618"/>
      <c r="S7620" s="618"/>
      <c r="T7620" s="618"/>
      <c r="U7620" s="618"/>
      <c r="V7620" s="618"/>
      <c r="W7620" s="618"/>
      <c r="X7620" s="618"/>
      <c r="Y7620" s="618"/>
      <c r="Z7620" s="618"/>
      <c r="AC7620" s="619"/>
      <c r="AD7620" s="620"/>
      <c r="AJ7620" s="668"/>
      <c r="AO7620" s="612"/>
      <c r="AP7620" s="612"/>
      <c r="AY7620" s="623"/>
      <c r="BD7620" s="611"/>
      <c r="BG7620" s="624"/>
      <c r="BH7620" s="625"/>
      <c r="BI7620" s="672"/>
      <c r="BO7620" s="612"/>
      <c r="BY7620" s="669"/>
      <c r="CA7620" s="669"/>
    </row>
    <row r="7621" spans="3:79" s="610" customFormat="1">
      <c r="C7621" s="611"/>
      <c r="D7621" s="612"/>
      <c r="E7621" s="613"/>
      <c r="F7621" s="614"/>
      <c r="J7621" s="612"/>
      <c r="N7621" s="668"/>
      <c r="P7621" s="618"/>
      <c r="Q7621" s="618"/>
      <c r="R7621" s="618"/>
      <c r="S7621" s="618"/>
      <c r="T7621" s="618"/>
      <c r="U7621" s="618"/>
      <c r="V7621" s="618"/>
      <c r="W7621" s="618"/>
      <c r="X7621" s="618"/>
      <c r="Y7621" s="618"/>
      <c r="Z7621" s="618"/>
      <c r="AC7621" s="619"/>
      <c r="AD7621" s="620"/>
      <c r="AJ7621" s="668"/>
      <c r="AO7621" s="612"/>
      <c r="AP7621" s="612"/>
      <c r="AY7621" s="623"/>
      <c r="BD7621" s="611"/>
      <c r="BG7621" s="624"/>
      <c r="BH7621" s="625"/>
      <c r="BI7621" s="672"/>
      <c r="BO7621" s="612"/>
      <c r="BY7621" s="669"/>
      <c r="CA7621" s="669"/>
    </row>
    <row r="7622" spans="3:79" s="610" customFormat="1">
      <c r="C7622" s="611"/>
      <c r="D7622" s="612"/>
      <c r="E7622" s="613"/>
      <c r="F7622" s="614"/>
      <c r="J7622" s="612"/>
      <c r="N7622" s="668"/>
      <c r="P7622" s="618"/>
      <c r="Q7622" s="618"/>
      <c r="R7622" s="618"/>
      <c r="S7622" s="618"/>
      <c r="T7622" s="618"/>
      <c r="U7622" s="618"/>
      <c r="V7622" s="618"/>
      <c r="W7622" s="618"/>
      <c r="X7622" s="618"/>
      <c r="Y7622" s="618"/>
      <c r="Z7622" s="618"/>
      <c r="AC7622" s="619"/>
      <c r="AD7622" s="620"/>
      <c r="AJ7622" s="668"/>
      <c r="AO7622" s="612"/>
      <c r="AP7622" s="612"/>
      <c r="AY7622" s="623"/>
      <c r="BD7622" s="611"/>
      <c r="BG7622" s="624"/>
      <c r="BH7622" s="625"/>
      <c r="BI7622" s="672"/>
      <c r="BO7622" s="612"/>
      <c r="BY7622" s="669"/>
      <c r="CA7622" s="669"/>
    </row>
    <row r="7623" spans="3:79" s="610" customFormat="1">
      <c r="C7623" s="611"/>
      <c r="D7623" s="612"/>
      <c r="E7623" s="613"/>
      <c r="F7623" s="614"/>
      <c r="J7623" s="612"/>
      <c r="N7623" s="668"/>
      <c r="P7623" s="618"/>
      <c r="Q7623" s="618"/>
      <c r="R7623" s="618"/>
      <c r="S7623" s="618"/>
      <c r="T7623" s="618"/>
      <c r="U7623" s="618"/>
      <c r="V7623" s="618"/>
      <c r="W7623" s="618"/>
      <c r="X7623" s="618"/>
      <c r="Y7623" s="618"/>
      <c r="Z7623" s="618"/>
      <c r="AC7623" s="619"/>
      <c r="AD7623" s="620"/>
      <c r="AJ7623" s="668"/>
      <c r="AO7623" s="612"/>
      <c r="AP7623" s="612"/>
      <c r="AY7623" s="623"/>
      <c r="BD7623" s="611"/>
      <c r="BG7623" s="624"/>
      <c r="BH7623" s="625"/>
      <c r="BI7623" s="672"/>
      <c r="BO7623" s="612"/>
      <c r="BY7623" s="669"/>
      <c r="CA7623" s="669"/>
    </row>
    <row r="7624" spans="3:79" s="610" customFormat="1">
      <c r="C7624" s="611"/>
      <c r="D7624" s="612"/>
      <c r="E7624" s="613"/>
      <c r="F7624" s="614"/>
      <c r="J7624" s="612"/>
      <c r="N7624" s="668"/>
      <c r="P7624" s="618"/>
      <c r="Q7624" s="618"/>
      <c r="R7624" s="618"/>
      <c r="S7624" s="618"/>
      <c r="T7624" s="618"/>
      <c r="U7624" s="618"/>
      <c r="V7624" s="618"/>
      <c r="W7624" s="618"/>
      <c r="X7624" s="618"/>
      <c r="Y7624" s="618"/>
      <c r="Z7624" s="618"/>
      <c r="AC7624" s="619"/>
      <c r="AD7624" s="620"/>
      <c r="AJ7624" s="668"/>
      <c r="AO7624" s="612"/>
      <c r="AP7624" s="612"/>
      <c r="AY7624" s="623"/>
      <c r="BD7624" s="611"/>
      <c r="BG7624" s="624"/>
      <c r="BH7624" s="625"/>
      <c r="BI7624" s="672"/>
      <c r="BO7624" s="612"/>
      <c r="BY7624" s="669"/>
      <c r="CA7624" s="669"/>
    </row>
    <row r="7625" spans="3:79" s="610" customFormat="1">
      <c r="C7625" s="611"/>
      <c r="D7625" s="612"/>
      <c r="E7625" s="613"/>
      <c r="F7625" s="614"/>
      <c r="J7625" s="612"/>
      <c r="N7625" s="668"/>
      <c r="P7625" s="618"/>
      <c r="Q7625" s="618"/>
      <c r="R7625" s="618"/>
      <c r="S7625" s="618"/>
      <c r="T7625" s="618"/>
      <c r="U7625" s="618"/>
      <c r="V7625" s="618"/>
      <c r="W7625" s="618"/>
      <c r="X7625" s="618"/>
      <c r="Y7625" s="618"/>
      <c r="Z7625" s="618"/>
      <c r="AC7625" s="619"/>
      <c r="AD7625" s="620"/>
      <c r="AJ7625" s="668"/>
      <c r="AO7625" s="612"/>
      <c r="AP7625" s="612"/>
      <c r="AY7625" s="623"/>
      <c r="BD7625" s="611"/>
      <c r="BG7625" s="624"/>
      <c r="BH7625" s="625"/>
      <c r="BI7625" s="672"/>
      <c r="BO7625" s="612"/>
      <c r="BY7625" s="669"/>
      <c r="CA7625" s="669"/>
    </row>
    <row r="7626" spans="3:79" s="610" customFormat="1">
      <c r="C7626" s="611"/>
      <c r="D7626" s="612"/>
      <c r="E7626" s="613"/>
      <c r="F7626" s="614"/>
      <c r="J7626" s="612"/>
      <c r="N7626" s="668"/>
      <c r="P7626" s="618"/>
      <c r="Q7626" s="618"/>
      <c r="R7626" s="618"/>
      <c r="S7626" s="618"/>
      <c r="T7626" s="618"/>
      <c r="U7626" s="618"/>
      <c r="V7626" s="618"/>
      <c r="W7626" s="618"/>
      <c r="X7626" s="618"/>
      <c r="Y7626" s="618"/>
      <c r="Z7626" s="618"/>
      <c r="AC7626" s="619"/>
      <c r="AD7626" s="620"/>
      <c r="AJ7626" s="668"/>
      <c r="AO7626" s="612"/>
      <c r="AP7626" s="612"/>
      <c r="AY7626" s="623"/>
      <c r="BD7626" s="611"/>
      <c r="BG7626" s="624"/>
      <c r="BH7626" s="625"/>
      <c r="BI7626" s="672"/>
      <c r="BO7626" s="612"/>
      <c r="BY7626" s="669"/>
      <c r="CA7626" s="669"/>
    </row>
    <row r="7627" spans="3:79" s="610" customFormat="1">
      <c r="C7627" s="611"/>
      <c r="D7627" s="612"/>
      <c r="E7627" s="613"/>
      <c r="F7627" s="614"/>
      <c r="J7627" s="612"/>
      <c r="N7627" s="668"/>
      <c r="P7627" s="618"/>
      <c r="Q7627" s="618"/>
      <c r="R7627" s="618"/>
      <c r="S7627" s="618"/>
      <c r="T7627" s="618"/>
      <c r="U7627" s="618"/>
      <c r="V7627" s="618"/>
      <c r="W7627" s="618"/>
      <c r="X7627" s="618"/>
      <c r="Y7627" s="618"/>
      <c r="Z7627" s="618"/>
      <c r="AC7627" s="619"/>
      <c r="AD7627" s="620"/>
      <c r="AJ7627" s="668"/>
      <c r="AO7627" s="612"/>
      <c r="AP7627" s="612"/>
      <c r="AY7627" s="623"/>
      <c r="BD7627" s="611"/>
      <c r="BG7627" s="624"/>
      <c r="BH7627" s="625"/>
      <c r="BI7627" s="672"/>
      <c r="BO7627" s="612"/>
      <c r="BY7627" s="669"/>
      <c r="CA7627" s="669"/>
    </row>
    <row r="7628" spans="3:79" s="610" customFormat="1">
      <c r="C7628" s="611"/>
      <c r="D7628" s="612"/>
      <c r="E7628" s="613"/>
      <c r="F7628" s="614"/>
      <c r="J7628" s="612"/>
      <c r="N7628" s="668"/>
      <c r="P7628" s="618"/>
      <c r="Q7628" s="618"/>
      <c r="R7628" s="618"/>
      <c r="S7628" s="618"/>
      <c r="T7628" s="618"/>
      <c r="U7628" s="618"/>
      <c r="V7628" s="618"/>
      <c r="W7628" s="618"/>
      <c r="X7628" s="618"/>
      <c r="Y7628" s="618"/>
      <c r="Z7628" s="618"/>
      <c r="AC7628" s="619"/>
      <c r="AD7628" s="620"/>
      <c r="AJ7628" s="668"/>
      <c r="AO7628" s="612"/>
      <c r="AP7628" s="612"/>
      <c r="AY7628" s="623"/>
      <c r="BD7628" s="611"/>
      <c r="BG7628" s="624"/>
      <c r="BH7628" s="625"/>
      <c r="BI7628" s="672"/>
      <c r="BO7628" s="612"/>
      <c r="BY7628" s="669"/>
      <c r="CA7628" s="669"/>
    </row>
    <row r="7629" spans="3:79" s="610" customFormat="1">
      <c r="C7629" s="611"/>
      <c r="D7629" s="612"/>
      <c r="E7629" s="613"/>
      <c r="F7629" s="614"/>
      <c r="J7629" s="612"/>
      <c r="N7629" s="668"/>
      <c r="P7629" s="618"/>
      <c r="Q7629" s="618"/>
      <c r="R7629" s="618"/>
      <c r="S7629" s="618"/>
      <c r="T7629" s="618"/>
      <c r="U7629" s="618"/>
      <c r="V7629" s="618"/>
      <c r="W7629" s="618"/>
      <c r="X7629" s="618"/>
      <c r="Y7629" s="618"/>
      <c r="Z7629" s="618"/>
      <c r="AC7629" s="619"/>
      <c r="AD7629" s="620"/>
      <c r="AJ7629" s="668"/>
      <c r="AO7629" s="612"/>
      <c r="AP7629" s="612"/>
      <c r="AY7629" s="623"/>
      <c r="BD7629" s="611"/>
      <c r="BG7629" s="624"/>
      <c r="BH7629" s="625"/>
      <c r="BI7629" s="672"/>
      <c r="BO7629" s="612"/>
      <c r="BY7629" s="669"/>
      <c r="CA7629" s="669"/>
    </row>
    <row r="7630" spans="3:79" s="610" customFormat="1">
      <c r="C7630" s="611"/>
      <c r="D7630" s="612"/>
      <c r="E7630" s="613"/>
      <c r="F7630" s="614"/>
      <c r="J7630" s="612"/>
      <c r="N7630" s="668"/>
      <c r="P7630" s="618"/>
      <c r="Q7630" s="618"/>
      <c r="R7630" s="618"/>
      <c r="S7630" s="618"/>
      <c r="T7630" s="618"/>
      <c r="U7630" s="618"/>
      <c r="V7630" s="618"/>
      <c r="W7630" s="618"/>
      <c r="X7630" s="618"/>
      <c r="Y7630" s="618"/>
      <c r="Z7630" s="618"/>
      <c r="AC7630" s="619"/>
      <c r="AD7630" s="620"/>
      <c r="AJ7630" s="668"/>
      <c r="AO7630" s="612"/>
      <c r="AP7630" s="612"/>
      <c r="AY7630" s="623"/>
      <c r="BD7630" s="611"/>
      <c r="BG7630" s="624"/>
      <c r="BH7630" s="625"/>
      <c r="BI7630" s="672"/>
      <c r="BO7630" s="612"/>
      <c r="BY7630" s="669"/>
      <c r="CA7630" s="669"/>
    </row>
    <row r="7631" spans="3:79" s="610" customFormat="1">
      <c r="C7631" s="611"/>
      <c r="D7631" s="612"/>
      <c r="E7631" s="613"/>
      <c r="F7631" s="614"/>
      <c r="J7631" s="612"/>
      <c r="N7631" s="668"/>
      <c r="P7631" s="618"/>
      <c r="Q7631" s="618"/>
      <c r="R7631" s="618"/>
      <c r="S7631" s="618"/>
      <c r="T7631" s="618"/>
      <c r="U7631" s="618"/>
      <c r="V7631" s="618"/>
      <c r="W7631" s="618"/>
      <c r="X7631" s="618"/>
      <c r="Y7631" s="618"/>
      <c r="Z7631" s="618"/>
      <c r="AC7631" s="619"/>
      <c r="AD7631" s="620"/>
      <c r="AJ7631" s="668"/>
      <c r="AO7631" s="612"/>
      <c r="AP7631" s="612"/>
      <c r="AY7631" s="623"/>
      <c r="BD7631" s="611"/>
      <c r="BG7631" s="624"/>
      <c r="BH7631" s="625"/>
      <c r="BI7631" s="672"/>
      <c r="BO7631" s="612"/>
      <c r="BY7631" s="669"/>
      <c r="CA7631" s="669"/>
    </row>
    <row r="7632" spans="3:79" s="610" customFormat="1">
      <c r="C7632" s="611"/>
      <c r="D7632" s="612"/>
      <c r="E7632" s="613"/>
      <c r="F7632" s="614"/>
      <c r="J7632" s="612"/>
      <c r="N7632" s="668"/>
      <c r="P7632" s="618"/>
      <c r="Q7632" s="618"/>
      <c r="R7632" s="618"/>
      <c r="S7632" s="618"/>
      <c r="T7632" s="618"/>
      <c r="U7632" s="618"/>
      <c r="V7632" s="618"/>
      <c r="W7632" s="618"/>
      <c r="X7632" s="618"/>
      <c r="Y7632" s="618"/>
      <c r="Z7632" s="618"/>
      <c r="AC7632" s="619"/>
      <c r="AD7632" s="620"/>
      <c r="AJ7632" s="668"/>
      <c r="AO7632" s="612"/>
      <c r="AP7632" s="612"/>
      <c r="AY7632" s="623"/>
      <c r="BD7632" s="611"/>
      <c r="BG7632" s="624"/>
      <c r="BH7632" s="625"/>
      <c r="BI7632" s="672"/>
      <c r="BO7632" s="612"/>
      <c r="BY7632" s="669"/>
      <c r="CA7632" s="669"/>
    </row>
    <row r="7633" spans="3:79" s="610" customFormat="1">
      <c r="C7633" s="611"/>
      <c r="D7633" s="612"/>
      <c r="E7633" s="613"/>
      <c r="F7633" s="614"/>
      <c r="J7633" s="612"/>
      <c r="N7633" s="668"/>
      <c r="P7633" s="618"/>
      <c r="Q7633" s="618"/>
      <c r="R7633" s="618"/>
      <c r="S7633" s="618"/>
      <c r="T7633" s="618"/>
      <c r="U7633" s="618"/>
      <c r="V7633" s="618"/>
      <c r="W7633" s="618"/>
      <c r="X7633" s="618"/>
      <c r="Y7633" s="618"/>
      <c r="Z7633" s="618"/>
      <c r="AC7633" s="619"/>
      <c r="AD7633" s="620"/>
      <c r="AJ7633" s="668"/>
      <c r="AO7633" s="612"/>
      <c r="AP7633" s="612"/>
      <c r="AY7633" s="623"/>
      <c r="BD7633" s="611"/>
      <c r="BG7633" s="624"/>
      <c r="BH7633" s="625"/>
      <c r="BI7633" s="672"/>
      <c r="BO7633" s="612"/>
      <c r="BY7633" s="669"/>
      <c r="CA7633" s="669"/>
    </row>
    <row r="7634" spans="3:79" s="610" customFormat="1">
      <c r="C7634" s="611"/>
      <c r="D7634" s="612"/>
      <c r="E7634" s="613"/>
      <c r="F7634" s="614"/>
      <c r="J7634" s="612"/>
      <c r="N7634" s="668"/>
      <c r="P7634" s="618"/>
      <c r="Q7634" s="618"/>
      <c r="R7634" s="618"/>
      <c r="S7634" s="618"/>
      <c r="T7634" s="618"/>
      <c r="U7634" s="618"/>
      <c r="V7634" s="618"/>
      <c r="W7634" s="618"/>
      <c r="X7634" s="618"/>
      <c r="Y7634" s="618"/>
      <c r="Z7634" s="618"/>
      <c r="AC7634" s="619"/>
      <c r="AD7634" s="620"/>
      <c r="AJ7634" s="668"/>
      <c r="AO7634" s="612"/>
      <c r="AP7634" s="612"/>
      <c r="AY7634" s="623"/>
      <c r="BD7634" s="611"/>
      <c r="BG7634" s="624"/>
      <c r="BH7634" s="625"/>
      <c r="BI7634" s="672"/>
      <c r="BO7634" s="612"/>
      <c r="BY7634" s="669"/>
      <c r="CA7634" s="669"/>
    </row>
    <row r="7635" spans="3:79" s="610" customFormat="1">
      <c r="C7635" s="611"/>
      <c r="D7635" s="612"/>
      <c r="E7635" s="613"/>
      <c r="F7635" s="614"/>
      <c r="J7635" s="612"/>
      <c r="N7635" s="668"/>
      <c r="P7635" s="618"/>
      <c r="Q7635" s="618"/>
      <c r="R7635" s="618"/>
      <c r="S7635" s="618"/>
      <c r="T7635" s="618"/>
      <c r="U7635" s="618"/>
      <c r="V7635" s="618"/>
      <c r="W7635" s="618"/>
      <c r="X7635" s="618"/>
      <c r="Y7635" s="618"/>
      <c r="Z7635" s="618"/>
      <c r="AC7635" s="619"/>
      <c r="AD7635" s="620"/>
      <c r="AJ7635" s="668"/>
      <c r="AO7635" s="612"/>
      <c r="AP7635" s="612"/>
      <c r="AY7635" s="623"/>
      <c r="BD7635" s="611"/>
      <c r="BG7635" s="624"/>
      <c r="BH7635" s="625"/>
      <c r="BI7635" s="672"/>
      <c r="BO7635" s="612"/>
      <c r="BY7635" s="669"/>
      <c r="CA7635" s="669"/>
    </row>
    <row r="7636" spans="3:79" s="610" customFormat="1">
      <c r="C7636" s="611"/>
      <c r="D7636" s="612"/>
      <c r="E7636" s="613"/>
      <c r="F7636" s="614"/>
      <c r="J7636" s="612"/>
      <c r="N7636" s="668"/>
      <c r="P7636" s="618"/>
      <c r="Q7636" s="618"/>
      <c r="R7636" s="618"/>
      <c r="S7636" s="618"/>
      <c r="T7636" s="618"/>
      <c r="U7636" s="618"/>
      <c r="V7636" s="618"/>
      <c r="W7636" s="618"/>
      <c r="X7636" s="618"/>
      <c r="Y7636" s="618"/>
      <c r="Z7636" s="618"/>
      <c r="AC7636" s="619"/>
      <c r="AD7636" s="620"/>
      <c r="AJ7636" s="668"/>
      <c r="AO7636" s="612"/>
      <c r="AP7636" s="612"/>
      <c r="AY7636" s="623"/>
      <c r="BD7636" s="611"/>
      <c r="BG7636" s="624"/>
      <c r="BH7636" s="625"/>
      <c r="BI7636" s="672"/>
      <c r="BO7636" s="612"/>
      <c r="BY7636" s="669"/>
      <c r="CA7636" s="669"/>
    </row>
    <row r="7637" spans="3:79" s="610" customFormat="1">
      <c r="C7637" s="611"/>
      <c r="D7637" s="612"/>
      <c r="E7637" s="613"/>
      <c r="F7637" s="614"/>
      <c r="J7637" s="612"/>
      <c r="N7637" s="668"/>
      <c r="P7637" s="618"/>
      <c r="Q7637" s="618"/>
      <c r="R7637" s="618"/>
      <c r="S7637" s="618"/>
      <c r="T7637" s="618"/>
      <c r="U7637" s="618"/>
      <c r="V7637" s="618"/>
      <c r="W7637" s="618"/>
      <c r="X7637" s="618"/>
      <c r="Y7637" s="618"/>
      <c r="Z7637" s="618"/>
      <c r="AC7637" s="619"/>
      <c r="AD7637" s="620"/>
      <c r="AJ7637" s="668"/>
      <c r="AO7637" s="612"/>
      <c r="AP7637" s="612"/>
      <c r="AY7637" s="623"/>
      <c r="BD7637" s="611"/>
      <c r="BG7637" s="624"/>
      <c r="BH7637" s="625"/>
      <c r="BI7637" s="672"/>
      <c r="BO7637" s="612"/>
      <c r="BY7637" s="669"/>
      <c r="CA7637" s="669"/>
    </row>
    <row r="7638" spans="3:79" s="610" customFormat="1">
      <c r="C7638" s="611"/>
      <c r="D7638" s="612"/>
      <c r="E7638" s="613"/>
      <c r="F7638" s="614"/>
      <c r="J7638" s="612"/>
      <c r="N7638" s="668"/>
      <c r="P7638" s="618"/>
      <c r="Q7638" s="618"/>
      <c r="R7638" s="618"/>
      <c r="S7638" s="618"/>
      <c r="T7638" s="618"/>
      <c r="U7638" s="618"/>
      <c r="V7638" s="618"/>
      <c r="W7638" s="618"/>
      <c r="X7638" s="618"/>
      <c r="Y7638" s="618"/>
      <c r="Z7638" s="618"/>
      <c r="AC7638" s="619"/>
      <c r="AD7638" s="620"/>
      <c r="AJ7638" s="668"/>
      <c r="AO7638" s="612"/>
      <c r="AP7638" s="612"/>
      <c r="AY7638" s="623"/>
      <c r="BD7638" s="611"/>
      <c r="BG7638" s="624"/>
      <c r="BH7638" s="625"/>
      <c r="BI7638" s="672"/>
      <c r="BO7638" s="612"/>
      <c r="BY7638" s="669"/>
      <c r="CA7638" s="669"/>
    </row>
    <row r="7639" spans="3:79" s="610" customFormat="1">
      <c r="C7639" s="611"/>
      <c r="D7639" s="612"/>
      <c r="E7639" s="613"/>
      <c r="F7639" s="614"/>
      <c r="J7639" s="612"/>
      <c r="N7639" s="668"/>
      <c r="P7639" s="618"/>
      <c r="Q7639" s="618"/>
      <c r="R7639" s="618"/>
      <c r="S7639" s="618"/>
      <c r="T7639" s="618"/>
      <c r="U7639" s="618"/>
      <c r="V7639" s="618"/>
      <c r="W7639" s="618"/>
      <c r="X7639" s="618"/>
      <c r="Y7639" s="618"/>
      <c r="Z7639" s="618"/>
      <c r="AC7639" s="619"/>
      <c r="AD7639" s="620"/>
      <c r="AJ7639" s="668"/>
      <c r="AO7639" s="612"/>
      <c r="AP7639" s="612"/>
      <c r="AY7639" s="623"/>
      <c r="BD7639" s="611"/>
      <c r="BG7639" s="624"/>
      <c r="BH7639" s="625"/>
      <c r="BI7639" s="672"/>
      <c r="BO7639" s="612"/>
      <c r="BY7639" s="669"/>
      <c r="CA7639" s="669"/>
    </row>
    <row r="7640" spans="3:79" s="610" customFormat="1">
      <c r="C7640" s="611"/>
      <c r="D7640" s="612"/>
      <c r="E7640" s="613"/>
      <c r="F7640" s="614"/>
      <c r="J7640" s="612"/>
      <c r="N7640" s="668"/>
      <c r="P7640" s="618"/>
      <c r="Q7640" s="618"/>
      <c r="R7640" s="618"/>
      <c r="S7640" s="618"/>
      <c r="T7640" s="618"/>
      <c r="U7640" s="618"/>
      <c r="V7640" s="618"/>
      <c r="W7640" s="618"/>
      <c r="X7640" s="618"/>
      <c r="Y7640" s="618"/>
      <c r="Z7640" s="618"/>
      <c r="AC7640" s="619"/>
      <c r="AD7640" s="620"/>
      <c r="AJ7640" s="668"/>
      <c r="AO7640" s="612"/>
      <c r="AP7640" s="612"/>
      <c r="AY7640" s="623"/>
      <c r="BD7640" s="611"/>
      <c r="BG7640" s="624"/>
      <c r="BH7640" s="625"/>
      <c r="BI7640" s="672"/>
      <c r="BO7640" s="612"/>
      <c r="BY7640" s="669"/>
      <c r="CA7640" s="669"/>
    </row>
    <row r="7641" spans="3:79" s="610" customFormat="1">
      <c r="C7641" s="611"/>
      <c r="D7641" s="612"/>
      <c r="E7641" s="613"/>
      <c r="F7641" s="614"/>
      <c r="J7641" s="612"/>
      <c r="N7641" s="668"/>
      <c r="P7641" s="618"/>
      <c r="Q7641" s="618"/>
      <c r="R7641" s="618"/>
      <c r="S7641" s="618"/>
      <c r="T7641" s="618"/>
      <c r="U7641" s="618"/>
      <c r="V7641" s="618"/>
      <c r="W7641" s="618"/>
      <c r="X7641" s="618"/>
      <c r="Y7641" s="618"/>
      <c r="Z7641" s="618"/>
      <c r="AC7641" s="619"/>
      <c r="AD7641" s="620"/>
      <c r="AJ7641" s="668"/>
      <c r="AO7641" s="612"/>
      <c r="AP7641" s="612"/>
      <c r="AY7641" s="623"/>
      <c r="BD7641" s="611"/>
      <c r="BG7641" s="624"/>
      <c r="BH7641" s="625"/>
      <c r="BI7641" s="672"/>
      <c r="BO7641" s="612"/>
      <c r="BY7641" s="669"/>
      <c r="CA7641" s="669"/>
    </row>
    <row r="7642" spans="3:79" s="610" customFormat="1">
      <c r="C7642" s="611"/>
      <c r="D7642" s="612"/>
      <c r="E7642" s="613"/>
      <c r="F7642" s="614"/>
      <c r="J7642" s="612"/>
      <c r="N7642" s="668"/>
      <c r="P7642" s="618"/>
      <c r="Q7642" s="618"/>
      <c r="R7642" s="618"/>
      <c r="S7642" s="618"/>
      <c r="T7642" s="618"/>
      <c r="U7642" s="618"/>
      <c r="V7642" s="618"/>
      <c r="W7642" s="618"/>
      <c r="X7642" s="618"/>
      <c r="Y7642" s="618"/>
      <c r="Z7642" s="618"/>
      <c r="AC7642" s="619"/>
      <c r="AD7642" s="620"/>
      <c r="AJ7642" s="668"/>
      <c r="AO7642" s="612"/>
      <c r="AP7642" s="612"/>
      <c r="AY7642" s="623"/>
      <c r="BD7642" s="611"/>
      <c r="BG7642" s="624"/>
      <c r="BH7642" s="625"/>
      <c r="BI7642" s="672"/>
      <c r="BO7642" s="612"/>
      <c r="BY7642" s="669"/>
      <c r="CA7642" s="669"/>
    </row>
    <row r="7643" spans="3:79" s="610" customFormat="1">
      <c r="C7643" s="611"/>
      <c r="D7643" s="612"/>
      <c r="E7643" s="613"/>
      <c r="F7643" s="614"/>
      <c r="J7643" s="612"/>
      <c r="N7643" s="668"/>
      <c r="P7643" s="618"/>
      <c r="Q7643" s="618"/>
      <c r="R7643" s="618"/>
      <c r="S7643" s="618"/>
      <c r="T7643" s="618"/>
      <c r="U7643" s="618"/>
      <c r="V7643" s="618"/>
      <c r="W7643" s="618"/>
      <c r="X7643" s="618"/>
      <c r="Y7643" s="618"/>
      <c r="Z7643" s="618"/>
      <c r="AC7643" s="619"/>
      <c r="AD7643" s="620"/>
      <c r="AJ7643" s="668"/>
      <c r="AO7643" s="612"/>
      <c r="AP7643" s="612"/>
      <c r="AY7643" s="623"/>
      <c r="BD7643" s="611"/>
      <c r="BG7643" s="624"/>
      <c r="BH7643" s="625"/>
      <c r="BI7643" s="672"/>
      <c r="BO7643" s="612"/>
      <c r="BY7643" s="669"/>
      <c r="CA7643" s="669"/>
    </row>
    <row r="7644" spans="3:79" s="610" customFormat="1">
      <c r="C7644" s="611"/>
      <c r="D7644" s="612"/>
      <c r="E7644" s="613"/>
      <c r="F7644" s="614"/>
      <c r="J7644" s="612"/>
      <c r="N7644" s="668"/>
      <c r="P7644" s="618"/>
      <c r="Q7644" s="618"/>
      <c r="R7644" s="618"/>
      <c r="S7644" s="618"/>
      <c r="T7644" s="618"/>
      <c r="U7644" s="618"/>
      <c r="V7644" s="618"/>
      <c r="W7644" s="618"/>
      <c r="X7644" s="618"/>
      <c r="Y7644" s="618"/>
      <c r="Z7644" s="618"/>
      <c r="AC7644" s="619"/>
      <c r="AD7644" s="620"/>
      <c r="AJ7644" s="668"/>
      <c r="AO7644" s="612"/>
      <c r="AP7644" s="612"/>
      <c r="AY7644" s="623"/>
      <c r="BD7644" s="611"/>
      <c r="BG7644" s="624"/>
      <c r="BH7644" s="625"/>
      <c r="BI7644" s="672"/>
      <c r="BO7644" s="612"/>
      <c r="BY7644" s="669"/>
      <c r="CA7644" s="669"/>
    </row>
    <row r="7645" spans="3:79" s="610" customFormat="1">
      <c r="C7645" s="611"/>
      <c r="D7645" s="612"/>
      <c r="E7645" s="613"/>
      <c r="F7645" s="614"/>
      <c r="J7645" s="612"/>
      <c r="N7645" s="668"/>
      <c r="P7645" s="618"/>
      <c r="Q7645" s="618"/>
      <c r="R7645" s="618"/>
      <c r="S7645" s="618"/>
      <c r="T7645" s="618"/>
      <c r="U7645" s="618"/>
      <c r="V7645" s="618"/>
      <c r="W7645" s="618"/>
      <c r="X7645" s="618"/>
      <c r="Y7645" s="618"/>
      <c r="Z7645" s="618"/>
      <c r="AC7645" s="619"/>
      <c r="AD7645" s="620"/>
      <c r="AJ7645" s="668"/>
      <c r="AO7645" s="612"/>
      <c r="AP7645" s="612"/>
      <c r="AY7645" s="623"/>
      <c r="BD7645" s="611"/>
      <c r="BG7645" s="624"/>
      <c r="BH7645" s="625"/>
      <c r="BI7645" s="672"/>
      <c r="BO7645" s="612"/>
      <c r="BY7645" s="669"/>
      <c r="CA7645" s="669"/>
    </row>
    <row r="7646" spans="3:79" s="610" customFormat="1">
      <c r="C7646" s="611"/>
      <c r="D7646" s="612"/>
      <c r="E7646" s="613"/>
      <c r="F7646" s="614"/>
      <c r="J7646" s="612"/>
      <c r="N7646" s="668"/>
      <c r="P7646" s="618"/>
      <c r="Q7646" s="618"/>
      <c r="R7646" s="618"/>
      <c r="S7646" s="618"/>
      <c r="T7646" s="618"/>
      <c r="U7646" s="618"/>
      <c r="V7646" s="618"/>
      <c r="W7646" s="618"/>
      <c r="X7646" s="618"/>
      <c r="Y7646" s="618"/>
      <c r="Z7646" s="618"/>
      <c r="AC7646" s="619"/>
      <c r="AD7646" s="620"/>
      <c r="AJ7646" s="668"/>
      <c r="AO7646" s="612"/>
      <c r="AP7646" s="612"/>
      <c r="AY7646" s="623"/>
      <c r="BD7646" s="611"/>
      <c r="BG7646" s="624"/>
      <c r="BH7646" s="625"/>
      <c r="BI7646" s="672"/>
      <c r="BO7646" s="612"/>
      <c r="BY7646" s="669"/>
      <c r="CA7646" s="669"/>
    </row>
    <row r="7647" spans="3:79" s="610" customFormat="1">
      <c r="C7647" s="611"/>
      <c r="D7647" s="612"/>
      <c r="E7647" s="613"/>
      <c r="F7647" s="614"/>
      <c r="J7647" s="612"/>
      <c r="N7647" s="668"/>
      <c r="P7647" s="618"/>
      <c r="Q7647" s="618"/>
      <c r="R7647" s="618"/>
      <c r="S7647" s="618"/>
      <c r="T7647" s="618"/>
      <c r="U7647" s="618"/>
      <c r="V7647" s="618"/>
      <c r="W7647" s="618"/>
      <c r="X7647" s="618"/>
      <c r="Y7647" s="618"/>
      <c r="Z7647" s="618"/>
      <c r="AC7647" s="619"/>
      <c r="AD7647" s="620"/>
      <c r="AJ7647" s="668"/>
      <c r="AO7647" s="612"/>
      <c r="AP7647" s="612"/>
      <c r="AY7647" s="623"/>
      <c r="BD7647" s="611"/>
      <c r="BG7647" s="624"/>
      <c r="BH7647" s="625"/>
      <c r="BI7647" s="672"/>
      <c r="BO7647" s="612"/>
      <c r="BY7647" s="669"/>
      <c r="CA7647" s="669"/>
    </row>
    <row r="7648" spans="3:79" s="610" customFormat="1">
      <c r="C7648" s="611"/>
      <c r="D7648" s="612"/>
      <c r="E7648" s="613"/>
      <c r="F7648" s="614"/>
      <c r="J7648" s="612"/>
      <c r="N7648" s="668"/>
      <c r="P7648" s="618"/>
      <c r="Q7648" s="618"/>
      <c r="R7648" s="618"/>
      <c r="S7648" s="618"/>
      <c r="T7648" s="618"/>
      <c r="U7648" s="618"/>
      <c r="V7648" s="618"/>
      <c r="W7648" s="618"/>
      <c r="X7648" s="618"/>
      <c r="Y7648" s="618"/>
      <c r="Z7648" s="618"/>
      <c r="AC7648" s="619"/>
      <c r="AD7648" s="620"/>
      <c r="AJ7648" s="668"/>
      <c r="AO7648" s="612"/>
      <c r="AP7648" s="612"/>
      <c r="AY7648" s="623"/>
      <c r="BD7648" s="611"/>
      <c r="BG7648" s="624"/>
      <c r="BH7648" s="625"/>
      <c r="BI7648" s="672"/>
      <c r="BO7648" s="612"/>
      <c r="BY7648" s="669"/>
      <c r="CA7648" s="669"/>
    </row>
    <row r="7649" spans="3:79" s="610" customFormat="1">
      <c r="C7649" s="611"/>
      <c r="D7649" s="612"/>
      <c r="E7649" s="613"/>
      <c r="F7649" s="614"/>
      <c r="J7649" s="612"/>
      <c r="N7649" s="668"/>
      <c r="P7649" s="618"/>
      <c r="Q7649" s="618"/>
      <c r="R7649" s="618"/>
      <c r="S7649" s="618"/>
      <c r="T7649" s="618"/>
      <c r="U7649" s="618"/>
      <c r="V7649" s="618"/>
      <c r="W7649" s="618"/>
      <c r="X7649" s="618"/>
      <c r="Y7649" s="618"/>
      <c r="Z7649" s="618"/>
      <c r="AC7649" s="619"/>
      <c r="AD7649" s="620"/>
      <c r="AJ7649" s="668"/>
      <c r="AO7649" s="612"/>
      <c r="AP7649" s="612"/>
      <c r="AY7649" s="623"/>
      <c r="BD7649" s="611"/>
      <c r="BG7649" s="624"/>
      <c r="BH7649" s="625"/>
      <c r="BI7649" s="672"/>
      <c r="BO7649" s="612"/>
      <c r="BY7649" s="669"/>
      <c r="CA7649" s="669"/>
    </row>
    <row r="7650" spans="3:79" s="610" customFormat="1">
      <c r="C7650" s="611"/>
      <c r="D7650" s="612"/>
      <c r="E7650" s="613"/>
      <c r="F7650" s="614"/>
      <c r="J7650" s="612"/>
      <c r="N7650" s="668"/>
      <c r="P7650" s="618"/>
      <c r="Q7650" s="618"/>
      <c r="R7650" s="618"/>
      <c r="S7650" s="618"/>
      <c r="T7650" s="618"/>
      <c r="U7650" s="618"/>
      <c r="V7650" s="618"/>
      <c r="W7650" s="618"/>
      <c r="X7650" s="618"/>
      <c r="Y7650" s="618"/>
      <c r="Z7650" s="618"/>
      <c r="AC7650" s="619"/>
      <c r="AD7650" s="620"/>
      <c r="AJ7650" s="668"/>
      <c r="AO7650" s="612"/>
      <c r="AP7650" s="612"/>
      <c r="AY7650" s="623"/>
      <c r="BD7650" s="611"/>
      <c r="BG7650" s="624"/>
      <c r="BH7650" s="625"/>
      <c r="BI7650" s="672"/>
      <c r="BO7650" s="612"/>
      <c r="BY7650" s="669"/>
      <c r="CA7650" s="669"/>
    </row>
    <row r="7651" spans="3:79" s="610" customFormat="1">
      <c r="C7651" s="611"/>
      <c r="D7651" s="612"/>
      <c r="E7651" s="613"/>
      <c r="F7651" s="614"/>
      <c r="J7651" s="612"/>
      <c r="N7651" s="668"/>
      <c r="P7651" s="618"/>
      <c r="Q7651" s="618"/>
      <c r="R7651" s="618"/>
      <c r="S7651" s="618"/>
      <c r="T7651" s="618"/>
      <c r="U7651" s="618"/>
      <c r="V7651" s="618"/>
      <c r="W7651" s="618"/>
      <c r="X7651" s="618"/>
      <c r="Y7651" s="618"/>
      <c r="Z7651" s="618"/>
      <c r="AC7651" s="619"/>
      <c r="AD7651" s="620"/>
      <c r="AJ7651" s="668"/>
      <c r="AO7651" s="612"/>
      <c r="AP7651" s="612"/>
      <c r="AY7651" s="623"/>
      <c r="BD7651" s="611"/>
      <c r="BG7651" s="624"/>
      <c r="BH7651" s="625"/>
      <c r="BI7651" s="672"/>
      <c r="BO7651" s="612"/>
      <c r="BY7651" s="669"/>
      <c r="CA7651" s="669"/>
    </row>
    <row r="7652" spans="3:79" s="610" customFormat="1">
      <c r="C7652" s="611"/>
      <c r="D7652" s="612"/>
      <c r="E7652" s="613"/>
      <c r="F7652" s="614"/>
      <c r="J7652" s="612"/>
      <c r="N7652" s="668"/>
      <c r="P7652" s="618"/>
      <c r="Q7652" s="618"/>
      <c r="R7652" s="618"/>
      <c r="S7652" s="618"/>
      <c r="T7652" s="618"/>
      <c r="U7652" s="618"/>
      <c r="V7652" s="618"/>
      <c r="W7652" s="618"/>
      <c r="X7652" s="618"/>
      <c r="Y7652" s="618"/>
      <c r="Z7652" s="618"/>
      <c r="AC7652" s="619"/>
      <c r="AD7652" s="620"/>
      <c r="AJ7652" s="668"/>
      <c r="AO7652" s="612"/>
      <c r="AP7652" s="612"/>
      <c r="AY7652" s="623"/>
      <c r="BD7652" s="611"/>
      <c r="BG7652" s="624"/>
      <c r="BH7652" s="625"/>
      <c r="BI7652" s="672"/>
      <c r="BO7652" s="612"/>
      <c r="BY7652" s="669"/>
      <c r="CA7652" s="669"/>
    </row>
    <row r="7653" spans="3:79" s="610" customFormat="1">
      <c r="C7653" s="611"/>
      <c r="D7653" s="612"/>
      <c r="E7653" s="613"/>
      <c r="F7653" s="614"/>
      <c r="J7653" s="612"/>
      <c r="N7653" s="668"/>
      <c r="P7653" s="618"/>
      <c r="Q7653" s="618"/>
      <c r="R7653" s="618"/>
      <c r="S7653" s="618"/>
      <c r="T7653" s="618"/>
      <c r="U7653" s="618"/>
      <c r="V7653" s="618"/>
      <c r="W7653" s="618"/>
      <c r="X7653" s="618"/>
      <c r="Y7653" s="618"/>
      <c r="Z7653" s="618"/>
      <c r="AC7653" s="619"/>
      <c r="AD7653" s="620"/>
      <c r="AJ7653" s="668"/>
      <c r="AO7653" s="612"/>
      <c r="AP7653" s="612"/>
      <c r="AY7653" s="623"/>
      <c r="BD7653" s="611"/>
      <c r="BG7653" s="624"/>
      <c r="BH7653" s="625"/>
      <c r="BI7653" s="672"/>
      <c r="BO7653" s="612"/>
      <c r="BY7653" s="669"/>
      <c r="CA7653" s="669"/>
    </row>
    <row r="7654" spans="3:79" s="610" customFormat="1">
      <c r="C7654" s="611"/>
      <c r="D7654" s="612"/>
      <c r="E7654" s="613"/>
      <c r="F7654" s="614"/>
      <c r="J7654" s="612"/>
      <c r="N7654" s="668"/>
      <c r="P7654" s="618"/>
      <c r="Q7654" s="618"/>
      <c r="R7654" s="618"/>
      <c r="S7654" s="618"/>
      <c r="T7654" s="618"/>
      <c r="U7654" s="618"/>
      <c r="V7654" s="618"/>
      <c r="W7654" s="618"/>
      <c r="X7654" s="618"/>
      <c r="Y7654" s="618"/>
      <c r="Z7654" s="618"/>
      <c r="AC7654" s="619"/>
      <c r="AD7654" s="620"/>
      <c r="AJ7654" s="668"/>
      <c r="AO7654" s="612"/>
      <c r="AP7654" s="612"/>
      <c r="AY7654" s="623"/>
      <c r="BD7654" s="611"/>
      <c r="BG7654" s="624"/>
      <c r="BH7654" s="625"/>
      <c r="BI7654" s="672"/>
      <c r="BO7654" s="612"/>
      <c r="BY7654" s="669"/>
      <c r="CA7654" s="669"/>
    </row>
    <row r="7655" spans="3:79" s="610" customFormat="1">
      <c r="C7655" s="611"/>
      <c r="D7655" s="612"/>
      <c r="E7655" s="613"/>
      <c r="F7655" s="614"/>
      <c r="J7655" s="612"/>
      <c r="N7655" s="668"/>
      <c r="P7655" s="618"/>
      <c r="Q7655" s="618"/>
      <c r="R7655" s="618"/>
      <c r="S7655" s="618"/>
      <c r="T7655" s="618"/>
      <c r="U7655" s="618"/>
      <c r="V7655" s="618"/>
      <c r="W7655" s="618"/>
      <c r="X7655" s="618"/>
      <c r="Y7655" s="618"/>
      <c r="Z7655" s="618"/>
      <c r="AC7655" s="619"/>
      <c r="AD7655" s="620"/>
      <c r="AJ7655" s="668"/>
      <c r="AO7655" s="612"/>
      <c r="AP7655" s="612"/>
      <c r="AY7655" s="623"/>
      <c r="BD7655" s="611"/>
      <c r="BG7655" s="624"/>
      <c r="BH7655" s="625"/>
      <c r="BI7655" s="672"/>
      <c r="BO7655" s="612"/>
      <c r="BY7655" s="669"/>
      <c r="CA7655" s="669"/>
    </row>
    <row r="7656" spans="3:79" s="610" customFormat="1">
      <c r="C7656" s="611"/>
      <c r="D7656" s="612"/>
      <c r="E7656" s="613"/>
      <c r="F7656" s="614"/>
      <c r="J7656" s="612"/>
      <c r="N7656" s="668"/>
      <c r="P7656" s="618"/>
      <c r="Q7656" s="618"/>
      <c r="R7656" s="618"/>
      <c r="S7656" s="618"/>
      <c r="T7656" s="618"/>
      <c r="U7656" s="618"/>
      <c r="V7656" s="618"/>
      <c r="W7656" s="618"/>
      <c r="X7656" s="618"/>
      <c r="Y7656" s="618"/>
      <c r="Z7656" s="618"/>
      <c r="AC7656" s="619"/>
      <c r="AD7656" s="620"/>
      <c r="AJ7656" s="668"/>
      <c r="AO7656" s="612"/>
      <c r="AP7656" s="612"/>
      <c r="AY7656" s="623"/>
      <c r="BD7656" s="611"/>
      <c r="BG7656" s="624"/>
      <c r="BH7656" s="625"/>
      <c r="BI7656" s="672"/>
      <c r="BO7656" s="612"/>
      <c r="BY7656" s="669"/>
      <c r="CA7656" s="669"/>
    </row>
    <row r="7657" spans="3:79" s="610" customFormat="1">
      <c r="C7657" s="611"/>
      <c r="D7657" s="612"/>
      <c r="E7657" s="613"/>
      <c r="F7657" s="614"/>
      <c r="J7657" s="612"/>
      <c r="N7657" s="668"/>
      <c r="P7657" s="618"/>
      <c r="Q7657" s="618"/>
      <c r="R7657" s="618"/>
      <c r="S7657" s="618"/>
      <c r="T7657" s="618"/>
      <c r="U7657" s="618"/>
      <c r="V7657" s="618"/>
      <c r="W7657" s="618"/>
      <c r="X7657" s="618"/>
      <c r="Y7657" s="618"/>
      <c r="Z7657" s="618"/>
      <c r="AC7657" s="619"/>
      <c r="AD7657" s="620"/>
      <c r="AJ7657" s="668"/>
      <c r="AO7657" s="612"/>
      <c r="AP7657" s="612"/>
      <c r="AY7657" s="623"/>
      <c r="BD7657" s="611"/>
      <c r="BG7657" s="624"/>
      <c r="BH7657" s="625"/>
      <c r="BI7657" s="672"/>
      <c r="BO7657" s="612"/>
      <c r="BY7657" s="669"/>
      <c r="CA7657" s="669"/>
    </row>
    <row r="7658" spans="3:79" s="610" customFormat="1">
      <c r="C7658" s="611"/>
      <c r="D7658" s="612"/>
      <c r="E7658" s="613"/>
      <c r="F7658" s="614"/>
      <c r="J7658" s="612"/>
      <c r="N7658" s="668"/>
      <c r="P7658" s="618"/>
      <c r="Q7658" s="618"/>
      <c r="R7658" s="618"/>
      <c r="S7658" s="618"/>
      <c r="T7658" s="618"/>
      <c r="U7658" s="618"/>
      <c r="V7658" s="618"/>
      <c r="W7658" s="618"/>
      <c r="X7658" s="618"/>
      <c r="Y7658" s="618"/>
      <c r="Z7658" s="618"/>
      <c r="AC7658" s="619"/>
      <c r="AD7658" s="620"/>
      <c r="AJ7658" s="668"/>
      <c r="AO7658" s="612"/>
      <c r="AP7658" s="612"/>
      <c r="AY7658" s="623"/>
      <c r="BD7658" s="611"/>
      <c r="BG7658" s="624"/>
      <c r="BH7658" s="625"/>
      <c r="BI7658" s="672"/>
      <c r="BO7658" s="612"/>
      <c r="BY7658" s="669"/>
      <c r="CA7658" s="669"/>
    </row>
    <row r="7659" spans="3:79" s="610" customFormat="1">
      <c r="C7659" s="611"/>
      <c r="D7659" s="612"/>
      <c r="E7659" s="613"/>
      <c r="F7659" s="614"/>
      <c r="J7659" s="612"/>
      <c r="N7659" s="668"/>
      <c r="P7659" s="618"/>
      <c r="Q7659" s="618"/>
      <c r="R7659" s="618"/>
      <c r="S7659" s="618"/>
      <c r="T7659" s="618"/>
      <c r="U7659" s="618"/>
      <c r="V7659" s="618"/>
      <c r="W7659" s="618"/>
      <c r="X7659" s="618"/>
      <c r="Y7659" s="618"/>
      <c r="Z7659" s="618"/>
      <c r="AC7659" s="619"/>
      <c r="AD7659" s="620"/>
      <c r="AJ7659" s="668"/>
      <c r="AO7659" s="612"/>
      <c r="AP7659" s="612"/>
      <c r="AY7659" s="623"/>
      <c r="BD7659" s="611"/>
      <c r="BG7659" s="624"/>
      <c r="BH7659" s="625"/>
      <c r="BI7659" s="672"/>
      <c r="BO7659" s="612"/>
      <c r="BY7659" s="669"/>
      <c r="CA7659" s="669"/>
    </row>
    <row r="7660" spans="3:79" s="610" customFormat="1">
      <c r="C7660" s="611"/>
      <c r="D7660" s="612"/>
      <c r="E7660" s="613"/>
      <c r="F7660" s="614"/>
      <c r="J7660" s="612"/>
      <c r="N7660" s="668"/>
      <c r="P7660" s="618"/>
      <c r="Q7660" s="618"/>
      <c r="R7660" s="618"/>
      <c r="S7660" s="618"/>
      <c r="T7660" s="618"/>
      <c r="U7660" s="618"/>
      <c r="V7660" s="618"/>
      <c r="W7660" s="618"/>
      <c r="X7660" s="618"/>
      <c r="Y7660" s="618"/>
      <c r="Z7660" s="618"/>
      <c r="AC7660" s="619"/>
      <c r="AD7660" s="620"/>
      <c r="AJ7660" s="668"/>
      <c r="AO7660" s="612"/>
      <c r="AP7660" s="612"/>
      <c r="AY7660" s="623"/>
      <c r="BD7660" s="611"/>
      <c r="BG7660" s="624"/>
      <c r="BH7660" s="625"/>
      <c r="BI7660" s="672"/>
      <c r="BO7660" s="612"/>
      <c r="BY7660" s="669"/>
      <c r="CA7660" s="669"/>
    </row>
    <row r="7661" spans="3:79" s="610" customFormat="1">
      <c r="C7661" s="611"/>
      <c r="D7661" s="612"/>
      <c r="E7661" s="613"/>
      <c r="F7661" s="614"/>
      <c r="J7661" s="612"/>
      <c r="N7661" s="668"/>
      <c r="P7661" s="618"/>
      <c r="Q7661" s="618"/>
      <c r="R7661" s="618"/>
      <c r="S7661" s="618"/>
      <c r="T7661" s="618"/>
      <c r="U7661" s="618"/>
      <c r="V7661" s="618"/>
      <c r="W7661" s="618"/>
      <c r="X7661" s="618"/>
      <c r="Y7661" s="618"/>
      <c r="Z7661" s="618"/>
      <c r="AC7661" s="619"/>
      <c r="AD7661" s="620"/>
      <c r="AJ7661" s="668"/>
      <c r="AO7661" s="612"/>
      <c r="AP7661" s="612"/>
      <c r="AY7661" s="623"/>
      <c r="BD7661" s="611"/>
      <c r="BG7661" s="624"/>
      <c r="BH7661" s="625"/>
      <c r="BI7661" s="672"/>
      <c r="BO7661" s="612"/>
      <c r="BY7661" s="669"/>
      <c r="CA7661" s="669"/>
    </row>
    <row r="7662" spans="3:79" s="610" customFormat="1">
      <c r="C7662" s="611"/>
      <c r="D7662" s="612"/>
      <c r="E7662" s="613"/>
      <c r="F7662" s="614"/>
      <c r="J7662" s="612"/>
      <c r="N7662" s="668"/>
      <c r="P7662" s="618"/>
      <c r="Q7662" s="618"/>
      <c r="R7662" s="618"/>
      <c r="S7662" s="618"/>
      <c r="T7662" s="618"/>
      <c r="U7662" s="618"/>
      <c r="V7662" s="618"/>
      <c r="W7662" s="618"/>
      <c r="X7662" s="618"/>
      <c r="Y7662" s="618"/>
      <c r="Z7662" s="618"/>
      <c r="AC7662" s="619"/>
      <c r="AD7662" s="620"/>
      <c r="AJ7662" s="668"/>
      <c r="AO7662" s="612"/>
      <c r="AP7662" s="612"/>
      <c r="AY7662" s="623"/>
      <c r="BD7662" s="611"/>
      <c r="BG7662" s="624"/>
      <c r="BH7662" s="625"/>
      <c r="BI7662" s="672"/>
      <c r="BO7662" s="612"/>
      <c r="BY7662" s="669"/>
      <c r="CA7662" s="669"/>
    </row>
    <row r="7663" spans="3:79" s="610" customFormat="1">
      <c r="C7663" s="611"/>
      <c r="D7663" s="612"/>
      <c r="E7663" s="613"/>
      <c r="F7663" s="614"/>
      <c r="J7663" s="612"/>
      <c r="N7663" s="668"/>
      <c r="P7663" s="618"/>
      <c r="Q7663" s="618"/>
      <c r="R7663" s="618"/>
      <c r="S7663" s="618"/>
      <c r="T7663" s="618"/>
      <c r="U7663" s="618"/>
      <c r="V7663" s="618"/>
      <c r="W7663" s="618"/>
      <c r="X7663" s="618"/>
      <c r="Y7663" s="618"/>
      <c r="Z7663" s="618"/>
      <c r="AC7663" s="619"/>
      <c r="AD7663" s="620"/>
      <c r="AJ7663" s="668"/>
      <c r="AO7663" s="612"/>
      <c r="AP7663" s="612"/>
      <c r="AY7663" s="623"/>
      <c r="BD7663" s="611"/>
      <c r="BG7663" s="624"/>
      <c r="BH7663" s="625"/>
      <c r="BI7663" s="672"/>
      <c r="BO7663" s="612"/>
      <c r="BY7663" s="669"/>
      <c r="CA7663" s="669"/>
    </row>
    <row r="7664" spans="3:79" s="610" customFormat="1">
      <c r="C7664" s="611"/>
      <c r="D7664" s="612"/>
      <c r="E7664" s="613"/>
      <c r="F7664" s="614"/>
      <c r="J7664" s="612"/>
      <c r="N7664" s="668"/>
      <c r="P7664" s="618"/>
      <c r="Q7664" s="618"/>
      <c r="R7664" s="618"/>
      <c r="S7664" s="618"/>
      <c r="T7664" s="618"/>
      <c r="U7664" s="618"/>
      <c r="V7664" s="618"/>
      <c r="W7664" s="618"/>
      <c r="X7664" s="618"/>
      <c r="Y7664" s="618"/>
      <c r="Z7664" s="618"/>
      <c r="AC7664" s="619"/>
      <c r="AD7664" s="620"/>
      <c r="AJ7664" s="668"/>
      <c r="AO7664" s="612"/>
      <c r="AP7664" s="612"/>
      <c r="AY7664" s="623"/>
      <c r="BD7664" s="611"/>
      <c r="BG7664" s="624"/>
      <c r="BH7664" s="625"/>
      <c r="BI7664" s="672"/>
      <c r="BO7664" s="612"/>
      <c r="BY7664" s="669"/>
      <c r="CA7664" s="669"/>
    </row>
    <row r="7665" spans="3:79" s="610" customFormat="1">
      <c r="C7665" s="611"/>
      <c r="D7665" s="612"/>
      <c r="E7665" s="613"/>
      <c r="F7665" s="614"/>
      <c r="J7665" s="612"/>
      <c r="N7665" s="668"/>
      <c r="P7665" s="618"/>
      <c r="Q7665" s="618"/>
      <c r="R7665" s="618"/>
      <c r="S7665" s="618"/>
      <c r="T7665" s="618"/>
      <c r="U7665" s="618"/>
      <c r="V7665" s="618"/>
      <c r="W7665" s="618"/>
      <c r="X7665" s="618"/>
      <c r="Y7665" s="618"/>
      <c r="Z7665" s="618"/>
      <c r="AC7665" s="619"/>
      <c r="AD7665" s="620"/>
      <c r="AJ7665" s="668"/>
      <c r="AO7665" s="612"/>
      <c r="AP7665" s="612"/>
      <c r="AY7665" s="623"/>
      <c r="BD7665" s="611"/>
      <c r="BG7665" s="624"/>
      <c r="BH7665" s="625"/>
      <c r="BI7665" s="672"/>
      <c r="BO7665" s="612"/>
      <c r="BY7665" s="669"/>
      <c r="CA7665" s="669"/>
    </row>
    <row r="7666" spans="3:79" s="610" customFormat="1">
      <c r="C7666" s="611"/>
      <c r="D7666" s="612"/>
      <c r="E7666" s="613"/>
      <c r="F7666" s="614"/>
      <c r="J7666" s="612"/>
      <c r="N7666" s="668"/>
      <c r="P7666" s="618"/>
      <c r="Q7666" s="618"/>
      <c r="R7666" s="618"/>
      <c r="S7666" s="618"/>
      <c r="T7666" s="618"/>
      <c r="U7666" s="618"/>
      <c r="V7666" s="618"/>
      <c r="W7666" s="618"/>
      <c r="X7666" s="618"/>
      <c r="Y7666" s="618"/>
      <c r="Z7666" s="618"/>
      <c r="AC7666" s="619"/>
      <c r="AD7666" s="620"/>
      <c r="AJ7666" s="668"/>
      <c r="AO7666" s="612"/>
      <c r="AP7666" s="612"/>
      <c r="AY7666" s="623"/>
      <c r="BD7666" s="611"/>
      <c r="BG7666" s="624"/>
      <c r="BH7666" s="625"/>
      <c r="BI7666" s="672"/>
      <c r="BO7666" s="612"/>
      <c r="BY7666" s="669"/>
      <c r="CA7666" s="669"/>
    </row>
    <row r="7667" spans="3:79" s="610" customFormat="1">
      <c r="C7667" s="611"/>
      <c r="D7667" s="612"/>
      <c r="E7667" s="613"/>
      <c r="F7667" s="614"/>
      <c r="J7667" s="612"/>
      <c r="N7667" s="668"/>
      <c r="P7667" s="618"/>
      <c r="Q7667" s="618"/>
      <c r="R7667" s="618"/>
      <c r="S7667" s="618"/>
      <c r="T7667" s="618"/>
      <c r="U7667" s="618"/>
      <c r="V7667" s="618"/>
      <c r="W7667" s="618"/>
      <c r="X7667" s="618"/>
      <c r="Y7667" s="618"/>
      <c r="Z7667" s="618"/>
      <c r="AC7667" s="619"/>
      <c r="AD7667" s="620"/>
      <c r="AJ7667" s="668"/>
      <c r="AO7667" s="612"/>
      <c r="AP7667" s="612"/>
      <c r="AY7667" s="623"/>
      <c r="BD7667" s="611"/>
      <c r="BG7667" s="624"/>
      <c r="BH7667" s="625"/>
      <c r="BI7667" s="672"/>
      <c r="BO7667" s="612"/>
      <c r="BY7667" s="669"/>
      <c r="CA7667" s="669"/>
    </row>
    <row r="7668" spans="3:79" s="610" customFormat="1">
      <c r="C7668" s="611"/>
      <c r="D7668" s="612"/>
      <c r="E7668" s="613"/>
      <c r="F7668" s="614"/>
      <c r="J7668" s="612"/>
      <c r="N7668" s="668"/>
      <c r="P7668" s="618"/>
      <c r="Q7668" s="618"/>
      <c r="R7668" s="618"/>
      <c r="S7668" s="618"/>
      <c r="T7668" s="618"/>
      <c r="U7668" s="618"/>
      <c r="V7668" s="618"/>
      <c r="W7668" s="618"/>
      <c r="X7668" s="618"/>
      <c r="Y7668" s="618"/>
      <c r="Z7668" s="618"/>
      <c r="AC7668" s="619"/>
      <c r="AD7668" s="620"/>
      <c r="AJ7668" s="668"/>
      <c r="AO7668" s="612"/>
      <c r="AP7668" s="612"/>
      <c r="AY7668" s="623"/>
      <c r="BD7668" s="611"/>
      <c r="BG7668" s="624"/>
      <c r="BH7668" s="625"/>
      <c r="BI7668" s="672"/>
      <c r="BO7668" s="612"/>
      <c r="BY7668" s="669"/>
      <c r="CA7668" s="669"/>
    </row>
    <row r="7669" spans="3:79" s="610" customFormat="1">
      <c r="C7669" s="611"/>
      <c r="D7669" s="612"/>
      <c r="E7669" s="613"/>
      <c r="F7669" s="614"/>
      <c r="J7669" s="612"/>
      <c r="N7669" s="668"/>
      <c r="P7669" s="618"/>
      <c r="Q7669" s="618"/>
      <c r="R7669" s="618"/>
      <c r="S7669" s="618"/>
      <c r="T7669" s="618"/>
      <c r="U7669" s="618"/>
      <c r="V7669" s="618"/>
      <c r="W7669" s="618"/>
      <c r="X7669" s="618"/>
      <c r="Y7669" s="618"/>
      <c r="Z7669" s="618"/>
      <c r="AC7669" s="619"/>
      <c r="AD7669" s="620"/>
      <c r="AJ7669" s="668"/>
      <c r="AO7669" s="612"/>
      <c r="AP7669" s="612"/>
      <c r="AY7669" s="623"/>
      <c r="BD7669" s="611"/>
      <c r="BG7669" s="624"/>
      <c r="BH7669" s="625"/>
      <c r="BI7669" s="672"/>
      <c r="BO7669" s="612"/>
      <c r="BY7669" s="669"/>
      <c r="CA7669" s="669"/>
    </row>
    <row r="7670" spans="3:79" s="610" customFormat="1">
      <c r="C7670" s="611"/>
      <c r="D7670" s="612"/>
      <c r="E7670" s="613"/>
      <c r="F7670" s="614"/>
      <c r="J7670" s="612"/>
      <c r="N7670" s="668"/>
      <c r="P7670" s="618"/>
      <c r="Q7670" s="618"/>
      <c r="R7670" s="618"/>
      <c r="S7670" s="618"/>
      <c r="T7670" s="618"/>
      <c r="U7670" s="618"/>
      <c r="V7670" s="618"/>
      <c r="W7670" s="618"/>
      <c r="X7670" s="618"/>
      <c r="Y7670" s="618"/>
      <c r="Z7670" s="618"/>
      <c r="AC7670" s="619"/>
      <c r="AD7670" s="620"/>
      <c r="AJ7670" s="668"/>
      <c r="AO7670" s="612"/>
      <c r="AP7670" s="612"/>
      <c r="AY7670" s="623"/>
      <c r="BD7670" s="611"/>
      <c r="BG7670" s="624"/>
      <c r="BH7670" s="625"/>
      <c r="BI7670" s="672"/>
      <c r="BO7670" s="612"/>
      <c r="BY7670" s="669"/>
      <c r="CA7670" s="669"/>
    </row>
    <row r="7671" spans="3:79" s="610" customFormat="1">
      <c r="C7671" s="611"/>
      <c r="D7671" s="612"/>
      <c r="E7671" s="613"/>
      <c r="F7671" s="614"/>
      <c r="J7671" s="612"/>
      <c r="N7671" s="668"/>
      <c r="P7671" s="618"/>
      <c r="Q7671" s="618"/>
      <c r="R7671" s="618"/>
      <c r="S7671" s="618"/>
      <c r="T7671" s="618"/>
      <c r="U7671" s="618"/>
      <c r="V7671" s="618"/>
      <c r="W7671" s="618"/>
      <c r="X7671" s="618"/>
      <c r="Y7671" s="618"/>
      <c r="Z7671" s="618"/>
      <c r="AC7671" s="619"/>
      <c r="AD7671" s="620"/>
      <c r="AJ7671" s="668"/>
      <c r="AO7671" s="612"/>
      <c r="AP7671" s="612"/>
      <c r="AY7671" s="623"/>
      <c r="BD7671" s="611"/>
      <c r="BG7671" s="624"/>
      <c r="BH7671" s="625"/>
      <c r="BI7671" s="672"/>
      <c r="BO7671" s="612"/>
      <c r="BY7671" s="669"/>
      <c r="CA7671" s="669"/>
    </row>
    <row r="7672" spans="3:79" s="610" customFormat="1">
      <c r="C7672" s="611"/>
      <c r="D7672" s="612"/>
      <c r="E7672" s="613"/>
      <c r="F7672" s="614"/>
      <c r="J7672" s="612"/>
      <c r="N7672" s="668"/>
      <c r="P7672" s="618"/>
      <c r="Q7672" s="618"/>
      <c r="R7672" s="618"/>
      <c r="S7672" s="618"/>
      <c r="T7672" s="618"/>
      <c r="U7672" s="618"/>
      <c r="V7672" s="618"/>
      <c r="W7672" s="618"/>
      <c r="X7672" s="618"/>
      <c r="Y7672" s="618"/>
      <c r="Z7672" s="618"/>
      <c r="AC7672" s="619"/>
      <c r="AD7672" s="620"/>
      <c r="AJ7672" s="668"/>
      <c r="AO7672" s="612"/>
      <c r="AP7672" s="612"/>
      <c r="AY7672" s="623"/>
      <c r="BD7672" s="611"/>
      <c r="BG7672" s="624"/>
      <c r="BH7672" s="625"/>
      <c r="BI7672" s="672"/>
      <c r="BO7672" s="612"/>
      <c r="BY7672" s="669"/>
      <c r="CA7672" s="669"/>
    </row>
    <row r="7673" spans="3:79" s="610" customFormat="1">
      <c r="C7673" s="611"/>
      <c r="D7673" s="612"/>
      <c r="E7673" s="613"/>
      <c r="F7673" s="614"/>
      <c r="J7673" s="612"/>
      <c r="N7673" s="668"/>
      <c r="P7673" s="618"/>
      <c r="Q7673" s="618"/>
      <c r="R7673" s="618"/>
      <c r="S7673" s="618"/>
      <c r="T7673" s="618"/>
      <c r="U7673" s="618"/>
      <c r="V7673" s="618"/>
      <c r="W7673" s="618"/>
      <c r="X7673" s="618"/>
      <c r="Y7673" s="618"/>
      <c r="Z7673" s="618"/>
      <c r="AC7673" s="619"/>
      <c r="AD7673" s="620"/>
      <c r="AJ7673" s="668"/>
      <c r="AO7673" s="612"/>
      <c r="AP7673" s="612"/>
      <c r="AY7673" s="623"/>
      <c r="BD7673" s="611"/>
      <c r="BG7673" s="624"/>
      <c r="BH7673" s="625"/>
      <c r="BI7673" s="672"/>
      <c r="BO7673" s="612"/>
      <c r="BY7673" s="669"/>
      <c r="CA7673" s="669"/>
    </row>
    <row r="7674" spans="3:79" s="610" customFormat="1">
      <c r="C7674" s="611"/>
      <c r="D7674" s="612"/>
      <c r="E7674" s="613"/>
      <c r="F7674" s="614"/>
      <c r="J7674" s="612"/>
      <c r="N7674" s="668"/>
      <c r="P7674" s="618"/>
      <c r="Q7674" s="618"/>
      <c r="R7674" s="618"/>
      <c r="S7674" s="618"/>
      <c r="T7674" s="618"/>
      <c r="U7674" s="618"/>
      <c r="V7674" s="618"/>
      <c r="W7674" s="618"/>
      <c r="X7674" s="618"/>
      <c r="Y7674" s="618"/>
      <c r="Z7674" s="618"/>
      <c r="AC7674" s="619"/>
      <c r="AD7674" s="620"/>
      <c r="AJ7674" s="668"/>
      <c r="AO7674" s="612"/>
      <c r="AP7674" s="612"/>
      <c r="AY7674" s="623"/>
      <c r="BD7674" s="611"/>
      <c r="BG7674" s="624"/>
      <c r="BH7674" s="625"/>
      <c r="BI7674" s="672"/>
      <c r="BO7674" s="612"/>
      <c r="BY7674" s="669"/>
      <c r="CA7674" s="669"/>
    </row>
    <row r="7675" spans="3:79" s="610" customFormat="1">
      <c r="C7675" s="611"/>
      <c r="D7675" s="612"/>
      <c r="E7675" s="613"/>
      <c r="F7675" s="614"/>
      <c r="J7675" s="612"/>
      <c r="N7675" s="668"/>
      <c r="P7675" s="618"/>
      <c r="Q7675" s="618"/>
      <c r="R7675" s="618"/>
      <c r="S7675" s="618"/>
      <c r="T7675" s="618"/>
      <c r="U7675" s="618"/>
      <c r="V7675" s="618"/>
      <c r="W7675" s="618"/>
      <c r="X7675" s="618"/>
      <c r="Y7675" s="618"/>
      <c r="Z7675" s="618"/>
      <c r="AC7675" s="619"/>
      <c r="AD7675" s="620"/>
      <c r="AJ7675" s="668"/>
      <c r="AO7675" s="612"/>
      <c r="AP7675" s="612"/>
      <c r="AY7675" s="623"/>
      <c r="BD7675" s="611"/>
      <c r="BG7675" s="624"/>
      <c r="BH7675" s="625"/>
      <c r="BI7675" s="672"/>
      <c r="BO7675" s="612"/>
      <c r="BY7675" s="669"/>
      <c r="CA7675" s="669"/>
    </row>
    <row r="7676" spans="3:79" s="610" customFormat="1">
      <c r="C7676" s="611"/>
      <c r="D7676" s="612"/>
      <c r="E7676" s="613"/>
      <c r="F7676" s="614"/>
      <c r="J7676" s="612"/>
      <c r="N7676" s="668"/>
      <c r="P7676" s="618"/>
      <c r="Q7676" s="618"/>
      <c r="R7676" s="618"/>
      <c r="S7676" s="618"/>
      <c r="T7676" s="618"/>
      <c r="U7676" s="618"/>
      <c r="V7676" s="618"/>
      <c r="W7676" s="618"/>
      <c r="X7676" s="618"/>
      <c r="Y7676" s="618"/>
      <c r="Z7676" s="618"/>
      <c r="AC7676" s="619"/>
      <c r="AD7676" s="620"/>
      <c r="AJ7676" s="668"/>
      <c r="AO7676" s="612"/>
      <c r="AP7676" s="612"/>
      <c r="AY7676" s="623"/>
      <c r="BD7676" s="611"/>
      <c r="BG7676" s="624"/>
      <c r="BH7676" s="625"/>
      <c r="BI7676" s="672"/>
      <c r="BO7676" s="612"/>
      <c r="BY7676" s="669"/>
      <c r="CA7676" s="669"/>
    </row>
    <row r="7677" spans="3:79" s="610" customFormat="1">
      <c r="C7677" s="611"/>
      <c r="D7677" s="612"/>
      <c r="E7677" s="613"/>
      <c r="F7677" s="614"/>
      <c r="J7677" s="612"/>
      <c r="N7677" s="668"/>
      <c r="P7677" s="618"/>
      <c r="Q7677" s="618"/>
      <c r="R7677" s="618"/>
      <c r="S7677" s="618"/>
      <c r="T7677" s="618"/>
      <c r="U7677" s="618"/>
      <c r="V7677" s="618"/>
      <c r="W7677" s="618"/>
      <c r="X7677" s="618"/>
      <c r="Y7677" s="618"/>
      <c r="Z7677" s="618"/>
      <c r="AC7677" s="619"/>
      <c r="AD7677" s="620"/>
      <c r="AJ7677" s="668"/>
      <c r="AO7677" s="612"/>
      <c r="AP7677" s="612"/>
      <c r="AY7677" s="623"/>
      <c r="BD7677" s="611"/>
      <c r="BG7677" s="624"/>
      <c r="BH7677" s="625"/>
      <c r="BI7677" s="672"/>
      <c r="BO7677" s="612"/>
      <c r="BY7677" s="669"/>
      <c r="CA7677" s="669"/>
    </row>
    <row r="7678" spans="3:79" s="610" customFormat="1">
      <c r="C7678" s="611"/>
      <c r="D7678" s="612"/>
      <c r="E7678" s="613"/>
      <c r="F7678" s="614"/>
      <c r="J7678" s="612"/>
      <c r="N7678" s="668"/>
      <c r="P7678" s="618"/>
      <c r="Q7678" s="618"/>
      <c r="R7678" s="618"/>
      <c r="S7678" s="618"/>
      <c r="T7678" s="618"/>
      <c r="U7678" s="618"/>
      <c r="V7678" s="618"/>
      <c r="W7678" s="618"/>
      <c r="X7678" s="618"/>
      <c r="Y7678" s="618"/>
      <c r="Z7678" s="618"/>
      <c r="AC7678" s="619"/>
      <c r="AD7678" s="620"/>
      <c r="AJ7678" s="668"/>
      <c r="AO7678" s="612"/>
      <c r="AP7678" s="612"/>
      <c r="AY7678" s="623"/>
      <c r="BD7678" s="611"/>
      <c r="BG7678" s="624"/>
      <c r="BH7678" s="625"/>
      <c r="BI7678" s="672"/>
      <c r="BO7678" s="612"/>
      <c r="BY7678" s="669"/>
      <c r="CA7678" s="669"/>
    </row>
    <row r="7679" spans="3:79" s="610" customFormat="1">
      <c r="C7679" s="611"/>
      <c r="D7679" s="612"/>
      <c r="E7679" s="613"/>
      <c r="F7679" s="614"/>
      <c r="J7679" s="612"/>
      <c r="N7679" s="668"/>
      <c r="P7679" s="618"/>
      <c r="Q7679" s="618"/>
      <c r="R7679" s="618"/>
      <c r="S7679" s="618"/>
      <c r="T7679" s="618"/>
      <c r="U7679" s="618"/>
      <c r="V7679" s="618"/>
      <c r="W7679" s="618"/>
      <c r="X7679" s="618"/>
      <c r="Y7679" s="618"/>
      <c r="Z7679" s="618"/>
      <c r="AC7679" s="619"/>
      <c r="AD7679" s="620"/>
      <c r="AJ7679" s="668"/>
      <c r="AO7679" s="612"/>
      <c r="AP7679" s="612"/>
      <c r="AY7679" s="623"/>
      <c r="BD7679" s="611"/>
      <c r="BG7679" s="624"/>
      <c r="BH7679" s="625"/>
      <c r="BI7679" s="672"/>
      <c r="BO7679" s="612"/>
      <c r="BY7679" s="669"/>
      <c r="CA7679" s="669"/>
    </row>
    <row r="7680" spans="3:79" s="610" customFormat="1">
      <c r="C7680" s="611"/>
      <c r="D7680" s="612"/>
      <c r="E7680" s="613"/>
      <c r="F7680" s="614"/>
      <c r="J7680" s="612"/>
      <c r="N7680" s="668"/>
      <c r="P7680" s="618"/>
      <c r="Q7680" s="618"/>
      <c r="R7680" s="618"/>
      <c r="S7680" s="618"/>
      <c r="T7680" s="618"/>
      <c r="U7680" s="618"/>
      <c r="V7680" s="618"/>
      <c r="W7680" s="618"/>
      <c r="X7680" s="618"/>
      <c r="Y7680" s="618"/>
      <c r="Z7680" s="618"/>
      <c r="AC7680" s="619"/>
      <c r="AD7680" s="620"/>
      <c r="AJ7680" s="668"/>
      <c r="AO7680" s="612"/>
      <c r="AP7680" s="612"/>
      <c r="AY7680" s="623"/>
      <c r="BD7680" s="611"/>
      <c r="BG7680" s="624"/>
      <c r="BH7680" s="625"/>
      <c r="BI7680" s="672"/>
      <c r="BO7680" s="612"/>
      <c r="BY7680" s="669"/>
      <c r="CA7680" s="669"/>
    </row>
    <row r="7681" spans="3:79" s="610" customFormat="1">
      <c r="C7681" s="611"/>
      <c r="D7681" s="612"/>
      <c r="E7681" s="613"/>
      <c r="F7681" s="614"/>
      <c r="J7681" s="612"/>
      <c r="N7681" s="668"/>
      <c r="P7681" s="618"/>
      <c r="Q7681" s="618"/>
      <c r="R7681" s="618"/>
      <c r="S7681" s="618"/>
      <c r="T7681" s="618"/>
      <c r="U7681" s="618"/>
      <c r="V7681" s="618"/>
      <c r="W7681" s="618"/>
      <c r="X7681" s="618"/>
      <c r="Y7681" s="618"/>
      <c r="Z7681" s="618"/>
      <c r="AC7681" s="619"/>
      <c r="AD7681" s="620"/>
      <c r="AJ7681" s="668"/>
      <c r="AO7681" s="612"/>
      <c r="AP7681" s="612"/>
      <c r="AY7681" s="623"/>
      <c r="BD7681" s="611"/>
      <c r="BG7681" s="624"/>
      <c r="BH7681" s="625"/>
      <c r="BI7681" s="672"/>
      <c r="BO7681" s="612"/>
      <c r="BY7681" s="669"/>
      <c r="CA7681" s="669"/>
    </row>
    <row r="7682" spans="3:79" s="610" customFormat="1">
      <c r="C7682" s="611"/>
      <c r="D7682" s="612"/>
      <c r="E7682" s="613"/>
      <c r="F7682" s="614"/>
      <c r="J7682" s="612"/>
      <c r="N7682" s="668"/>
      <c r="P7682" s="618"/>
      <c r="Q7682" s="618"/>
      <c r="R7682" s="618"/>
      <c r="S7682" s="618"/>
      <c r="T7682" s="618"/>
      <c r="U7682" s="618"/>
      <c r="V7682" s="618"/>
      <c r="W7682" s="618"/>
      <c r="X7682" s="618"/>
      <c r="Y7682" s="618"/>
      <c r="Z7682" s="618"/>
      <c r="AC7682" s="619"/>
      <c r="AD7682" s="620"/>
      <c r="AJ7682" s="668"/>
      <c r="AO7682" s="612"/>
      <c r="AP7682" s="612"/>
      <c r="AY7682" s="623"/>
      <c r="BD7682" s="611"/>
      <c r="BG7682" s="624"/>
      <c r="BH7682" s="625"/>
      <c r="BI7682" s="672"/>
      <c r="BO7682" s="612"/>
      <c r="BY7682" s="669"/>
      <c r="CA7682" s="669"/>
    </row>
    <row r="7683" spans="3:79" s="610" customFormat="1">
      <c r="C7683" s="611"/>
      <c r="D7683" s="612"/>
      <c r="E7683" s="613"/>
      <c r="F7683" s="614"/>
      <c r="J7683" s="612"/>
      <c r="N7683" s="668"/>
      <c r="P7683" s="618"/>
      <c r="Q7683" s="618"/>
      <c r="R7683" s="618"/>
      <c r="S7683" s="618"/>
      <c r="T7683" s="618"/>
      <c r="U7683" s="618"/>
      <c r="V7683" s="618"/>
      <c r="W7683" s="618"/>
      <c r="X7683" s="618"/>
      <c r="Y7683" s="618"/>
      <c r="Z7683" s="618"/>
      <c r="AC7683" s="619"/>
      <c r="AD7683" s="620"/>
      <c r="AJ7683" s="668"/>
      <c r="AO7683" s="612"/>
      <c r="AP7683" s="612"/>
      <c r="AY7683" s="623"/>
      <c r="BD7683" s="611"/>
      <c r="BG7683" s="624"/>
      <c r="BH7683" s="625"/>
      <c r="BI7683" s="672"/>
      <c r="BO7683" s="612"/>
      <c r="BY7683" s="669"/>
      <c r="CA7683" s="669"/>
    </row>
    <row r="7684" spans="3:79" s="610" customFormat="1">
      <c r="C7684" s="611"/>
      <c r="D7684" s="612"/>
      <c r="E7684" s="613"/>
      <c r="F7684" s="614"/>
      <c r="J7684" s="612"/>
      <c r="N7684" s="668"/>
      <c r="P7684" s="618"/>
      <c r="Q7684" s="618"/>
      <c r="R7684" s="618"/>
      <c r="S7684" s="618"/>
      <c r="T7684" s="618"/>
      <c r="U7684" s="618"/>
      <c r="V7684" s="618"/>
      <c r="W7684" s="618"/>
      <c r="X7684" s="618"/>
      <c r="Y7684" s="618"/>
      <c r="Z7684" s="618"/>
      <c r="AC7684" s="619"/>
      <c r="AD7684" s="620"/>
      <c r="AJ7684" s="668"/>
      <c r="AO7684" s="612"/>
      <c r="AP7684" s="612"/>
      <c r="AY7684" s="623"/>
      <c r="BD7684" s="611"/>
      <c r="BG7684" s="624"/>
      <c r="BH7684" s="625"/>
      <c r="BI7684" s="672"/>
      <c r="BO7684" s="612"/>
      <c r="BY7684" s="669"/>
      <c r="CA7684" s="669"/>
    </row>
    <row r="7685" spans="3:79" s="610" customFormat="1">
      <c r="C7685" s="611"/>
      <c r="D7685" s="612"/>
      <c r="E7685" s="613"/>
      <c r="F7685" s="614"/>
      <c r="J7685" s="612"/>
      <c r="N7685" s="668"/>
      <c r="P7685" s="618"/>
      <c r="Q7685" s="618"/>
      <c r="R7685" s="618"/>
      <c r="S7685" s="618"/>
      <c r="T7685" s="618"/>
      <c r="U7685" s="618"/>
      <c r="V7685" s="618"/>
      <c r="W7685" s="618"/>
      <c r="X7685" s="618"/>
      <c r="Y7685" s="618"/>
      <c r="Z7685" s="618"/>
      <c r="AC7685" s="619"/>
      <c r="AD7685" s="620"/>
      <c r="AJ7685" s="668"/>
      <c r="AO7685" s="612"/>
      <c r="AP7685" s="612"/>
      <c r="AY7685" s="623"/>
      <c r="BD7685" s="611"/>
      <c r="BG7685" s="624"/>
      <c r="BH7685" s="625"/>
      <c r="BI7685" s="672"/>
      <c r="BO7685" s="612"/>
      <c r="BY7685" s="669"/>
      <c r="CA7685" s="669"/>
    </row>
    <row r="7686" spans="3:79" s="610" customFormat="1">
      <c r="C7686" s="611"/>
      <c r="D7686" s="612"/>
      <c r="E7686" s="613"/>
      <c r="F7686" s="614"/>
      <c r="J7686" s="612"/>
      <c r="N7686" s="668"/>
      <c r="P7686" s="618"/>
      <c r="Q7686" s="618"/>
      <c r="R7686" s="618"/>
      <c r="S7686" s="618"/>
      <c r="T7686" s="618"/>
      <c r="U7686" s="618"/>
      <c r="V7686" s="618"/>
      <c r="W7686" s="618"/>
      <c r="X7686" s="618"/>
      <c r="Y7686" s="618"/>
      <c r="Z7686" s="618"/>
      <c r="AC7686" s="619"/>
      <c r="AD7686" s="620"/>
      <c r="AJ7686" s="668"/>
      <c r="AO7686" s="612"/>
      <c r="AP7686" s="612"/>
      <c r="AY7686" s="623"/>
      <c r="BD7686" s="611"/>
      <c r="BG7686" s="624"/>
      <c r="BH7686" s="625"/>
      <c r="BI7686" s="672"/>
      <c r="BO7686" s="612"/>
      <c r="BY7686" s="669"/>
      <c r="CA7686" s="669"/>
    </row>
    <row r="7687" spans="3:79" s="610" customFormat="1">
      <c r="C7687" s="611"/>
      <c r="D7687" s="612"/>
      <c r="E7687" s="613"/>
      <c r="F7687" s="614"/>
      <c r="J7687" s="612"/>
      <c r="N7687" s="668"/>
      <c r="P7687" s="618"/>
      <c r="Q7687" s="618"/>
      <c r="R7687" s="618"/>
      <c r="S7687" s="618"/>
      <c r="T7687" s="618"/>
      <c r="U7687" s="618"/>
      <c r="V7687" s="618"/>
      <c r="W7687" s="618"/>
      <c r="X7687" s="618"/>
      <c r="Y7687" s="618"/>
      <c r="Z7687" s="618"/>
      <c r="AC7687" s="619"/>
      <c r="AD7687" s="620"/>
      <c r="AJ7687" s="668"/>
      <c r="AO7687" s="612"/>
      <c r="AP7687" s="612"/>
      <c r="AY7687" s="623"/>
      <c r="BD7687" s="611"/>
      <c r="BG7687" s="624"/>
      <c r="BH7687" s="625"/>
      <c r="BI7687" s="672"/>
      <c r="BO7687" s="612"/>
      <c r="BY7687" s="669"/>
      <c r="CA7687" s="669"/>
    </row>
    <row r="7688" spans="3:79" s="610" customFormat="1">
      <c r="C7688" s="611"/>
      <c r="D7688" s="612"/>
      <c r="E7688" s="613"/>
      <c r="F7688" s="614"/>
      <c r="J7688" s="612"/>
      <c r="N7688" s="668"/>
      <c r="P7688" s="618"/>
      <c r="Q7688" s="618"/>
      <c r="R7688" s="618"/>
      <c r="S7688" s="618"/>
      <c r="T7688" s="618"/>
      <c r="U7688" s="618"/>
      <c r="V7688" s="618"/>
      <c r="W7688" s="618"/>
      <c r="X7688" s="618"/>
      <c r="Y7688" s="618"/>
      <c r="Z7688" s="618"/>
      <c r="AC7688" s="619"/>
      <c r="AD7688" s="620"/>
      <c r="AJ7688" s="668"/>
      <c r="AO7688" s="612"/>
      <c r="AP7688" s="612"/>
      <c r="AY7688" s="623"/>
      <c r="BD7688" s="611"/>
      <c r="BG7688" s="624"/>
      <c r="BH7688" s="625"/>
      <c r="BI7688" s="672"/>
      <c r="BO7688" s="612"/>
      <c r="BY7688" s="669"/>
      <c r="CA7688" s="669"/>
    </row>
    <row r="7689" spans="3:79" s="610" customFormat="1">
      <c r="C7689" s="611"/>
      <c r="D7689" s="612"/>
      <c r="E7689" s="613"/>
      <c r="F7689" s="614"/>
      <c r="J7689" s="612"/>
      <c r="N7689" s="668"/>
      <c r="P7689" s="618"/>
      <c r="Q7689" s="618"/>
      <c r="R7689" s="618"/>
      <c r="S7689" s="618"/>
      <c r="T7689" s="618"/>
      <c r="U7689" s="618"/>
      <c r="V7689" s="618"/>
      <c r="W7689" s="618"/>
      <c r="X7689" s="618"/>
      <c r="Y7689" s="618"/>
      <c r="Z7689" s="618"/>
      <c r="AC7689" s="619"/>
      <c r="AD7689" s="620"/>
      <c r="AJ7689" s="668"/>
      <c r="AO7689" s="612"/>
      <c r="AP7689" s="612"/>
      <c r="AY7689" s="623"/>
      <c r="BD7689" s="611"/>
      <c r="BG7689" s="624"/>
      <c r="BH7689" s="625"/>
      <c r="BI7689" s="672"/>
      <c r="BO7689" s="612"/>
      <c r="BY7689" s="669"/>
      <c r="CA7689" s="669"/>
    </row>
    <row r="7690" spans="3:79" s="610" customFormat="1">
      <c r="C7690" s="611"/>
      <c r="D7690" s="612"/>
      <c r="E7690" s="613"/>
      <c r="F7690" s="614"/>
      <c r="J7690" s="612"/>
      <c r="N7690" s="668"/>
      <c r="P7690" s="618"/>
      <c r="Q7690" s="618"/>
      <c r="R7690" s="618"/>
      <c r="S7690" s="618"/>
      <c r="T7690" s="618"/>
      <c r="U7690" s="618"/>
      <c r="V7690" s="618"/>
      <c r="W7690" s="618"/>
      <c r="X7690" s="618"/>
      <c r="Y7690" s="618"/>
      <c r="Z7690" s="618"/>
      <c r="AC7690" s="619"/>
      <c r="AD7690" s="620"/>
      <c r="AJ7690" s="668"/>
      <c r="AO7690" s="612"/>
      <c r="AP7690" s="612"/>
      <c r="AY7690" s="623"/>
      <c r="BD7690" s="611"/>
      <c r="BG7690" s="624"/>
      <c r="BH7690" s="625"/>
      <c r="BI7690" s="672"/>
      <c r="BO7690" s="612"/>
      <c r="BY7690" s="669"/>
      <c r="CA7690" s="669"/>
    </row>
    <row r="7691" spans="3:79" s="610" customFormat="1">
      <c r="C7691" s="611"/>
      <c r="D7691" s="612"/>
      <c r="E7691" s="613"/>
      <c r="F7691" s="614"/>
      <c r="J7691" s="612"/>
      <c r="N7691" s="668"/>
      <c r="P7691" s="618"/>
      <c r="Q7691" s="618"/>
      <c r="R7691" s="618"/>
      <c r="S7691" s="618"/>
      <c r="T7691" s="618"/>
      <c r="U7691" s="618"/>
      <c r="V7691" s="618"/>
      <c r="W7691" s="618"/>
      <c r="X7691" s="618"/>
      <c r="Y7691" s="618"/>
      <c r="Z7691" s="618"/>
      <c r="AC7691" s="619"/>
      <c r="AD7691" s="620"/>
      <c r="AJ7691" s="668"/>
      <c r="AO7691" s="612"/>
      <c r="AP7691" s="612"/>
      <c r="AY7691" s="623"/>
      <c r="BD7691" s="611"/>
      <c r="BG7691" s="624"/>
      <c r="BH7691" s="625"/>
      <c r="BI7691" s="672"/>
      <c r="BO7691" s="612"/>
      <c r="BY7691" s="669"/>
      <c r="CA7691" s="669"/>
    </row>
    <row r="7692" spans="3:79" s="610" customFormat="1">
      <c r="C7692" s="611"/>
      <c r="D7692" s="612"/>
      <c r="E7692" s="613"/>
      <c r="F7692" s="614"/>
      <c r="J7692" s="612"/>
      <c r="N7692" s="668"/>
      <c r="P7692" s="618"/>
      <c r="Q7692" s="618"/>
      <c r="R7692" s="618"/>
      <c r="S7692" s="618"/>
      <c r="T7692" s="618"/>
      <c r="U7692" s="618"/>
      <c r="V7692" s="618"/>
      <c r="W7692" s="618"/>
      <c r="X7692" s="618"/>
      <c r="Y7692" s="618"/>
      <c r="Z7692" s="618"/>
      <c r="AC7692" s="619"/>
      <c r="AD7692" s="620"/>
      <c r="AJ7692" s="668"/>
      <c r="AO7692" s="612"/>
      <c r="AP7692" s="612"/>
      <c r="AY7692" s="623"/>
      <c r="BD7692" s="611"/>
      <c r="BG7692" s="624"/>
      <c r="BH7692" s="625"/>
      <c r="BI7692" s="672"/>
      <c r="BO7692" s="612"/>
      <c r="BY7692" s="669"/>
      <c r="CA7692" s="669"/>
    </row>
    <row r="7693" spans="3:79" s="610" customFormat="1">
      <c r="C7693" s="611"/>
      <c r="D7693" s="612"/>
      <c r="E7693" s="613"/>
      <c r="F7693" s="614"/>
      <c r="J7693" s="612"/>
      <c r="N7693" s="668"/>
      <c r="P7693" s="618"/>
      <c r="Q7693" s="618"/>
      <c r="R7693" s="618"/>
      <c r="S7693" s="618"/>
      <c r="T7693" s="618"/>
      <c r="U7693" s="618"/>
      <c r="V7693" s="618"/>
      <c r="W7693" s="618"/>
      <c r="X7693" s="618"/>
      <c r="Y7693" s="618"/>
      <c r="Z7693" s="618"/>
      <c r="AC7693" s="619"/>
      <c r="AD7693" s="620"/>
      <c r="AJ7693" s="668"/>
      <c r="AO7693" s="612"/>
      <c r="AP7693" s="612"/>
      <c r="AY7693" s="623"/>
      <c r="BD7693" s="611"/>
      <c r="BG7693" s="624"/>
      <c r="BH7693" s="625"/>
      <c r="BI7693" s="672"/>
      <c r="BO7693" s="612"/>
      <c r="BY7693" s="669"/>
      <c r="CA7693" s="669"/>
    </row>
    <row r="7694" spans="3:79" s="610" customFormat="1">
      <c r="C7694" s="611"/>
      <c r="D7694" s="612"/>
      <c r="E7694" s="613"/>
      <c r="F7694" s="614"/>
      <c r="J7694" s="612"/>
      <c r="N7694" s="668"/>
      <c r="P7694" s="618"/>
      <c r="Q7694" s="618"/>
      <c r="R7694" s="618"/>
      <c r="S7694" s="618"/>
      <c r="T7694" s="618"/>
      <c r="U7694" s="618"/>
      <c r="V7694" s="618"/>
      <c r="W7694" s="618"/>
      <c r="X7694" s="618"/>
      <c r="Y7694" s="618"/>
      <c r="Z7694" s="618"/>
      <c r="AC7694" s="619"/>
      <c r="AD7694" s="620"/>
      <c r="AJ7694" s="668"/>
      <c r="AO7694" s="612"/>
      <c r="AP7694" s="612"/>
      <c r="AY7694" s="623"/>
      <c r="BD7694" s="611"/>
      <c r="BG7694" s="624"/>
      <c r="BH7694" s="625"/>
      <c r="BI7694" s="672"/>
      <c r="BO7694" s="612"/>
      <c r="BY7694" s="669"/>
      <c r="CA7694" s="669"/>
    </row>
    <row r="7695" spans="3:79" s="610" customFormat="1">
      <c r="C7695" s="611"/>
      <c r="D7695" s="612"/>
      <c r="E7695" s="613"/>
      <c r="F7695" s="614"/>
      <c r="J7695" s="612"/>
      <c r="N7695" s="668"/>
      <c r="P7695" s="618"/>
      <c r="Q7695" s="618"/>
      <c r="R7695" s="618"/>
      <c r="S7695" s="618"/>
      <c r="T7695" s="618"/>
      <c r="U7695" s="618"/>
      <c r="V7695" s="618"/>
      <c r="W7695" s="618"/>
      <c r="X7695" s="618"/>
      <c r="Y7695" s="618"/>
      <c r="Z7695" s="618"/>
      <c r="AC7695" s="619"/>
      <c r="AD7695" s="620"/>
      <c r="AJ7695" s="668"/>
      <c r="AO7695" s="612"/>
      <c r="AP7695" s="612"/>
      <c r="AY7695" s="623"/>
      <c r="BD7695" s="611"/>
      <c r="BG7695" s="624"/>
      <c r="BH7695" s="625"/>
      <c r="BI7695" s="672"/>
      <c r="BO7695" s="612"/>
      <c r="BY7695" s="669"/>
      <c r="CA7695" s="669"/>
    </row>
    <row r="7696" spans="3:79" s="610" customFormat="1">
      <c r="C7696" s="611"/>
      <c r="D7696" s="612"/>
      <c r="E7696" s="613"/>
      <c r="F7696" s="614"/>
      <c r="J7696" s="612"/>
      <c r="N7696" s="668"/>
      <c r="P7696" s="618"/>
      <c r="Q7696" s="618"/>
      <c r="R7696" s="618"/>
      <c r="S7696" s="618"/>
      <c r="T7696" s="618"/>
      <c r="U7696" s="618"/>
      <c r="V7696" s="618"/>
      <c r="W7696" s="618"/>
      <c r="X7696" s="618"/>
      <c r="Y7696" s="618"/>
      <c r="Z7696" s="618"/>
      <c r="AC7696" s="619"/>
      <c r="AD7696" s="620"/>
      <c r="AJ7696" s="668"/>
      <c r="AO7696" s="612"/>
      <c r="AP7696" s="612"/>
      <c r="AY7696" s="623"/>
      <c r="BD7696" s="611"/>
      <c r="BG7696" s="624"/>
      <c r="BH7696" s="625"/>
      <c r="BI7696" s="672"/>
      <c r="BO7696" s="612"/>
      <c r="BY7696" s="669"/>
      <c r="CA7696" s="669"/>
    </row>
    <row r="7697" spans="3:79" s="610" customFormat="1">
      <c r="C7697" s="611"/>
      <c r="D7697" s="612"/>
      <c r="E7697" s="613"/>
      <c r="F7697" s="614"/>
      <c r="J7697" s="612"/>
      <c r="N7697" s="668"/>
      <c r="P7697" s="618"/>
      <c r="Q7697" s="618"/>
      <c r="R7697" s="618"/>
      <c r="S7697" s="618"/>
      <c r="T7697" s="618"/>
      <c r="U7697" s="618"/>
      <c r="V7697" s="618"/>
      <c r="W7697" s="618"/>
      <c r="X7697" s="618"/>
      <c r="Y7697" s="618"/>
      <c r="Z7697" s="618"/>
      <c r="AC7697" s="619"/>
      <c r="AD7697" s="620"/>
      <c r="AJ7697" s="668"/>
      <c r="AO7697" s="612"/>
      <c r="AP7697" s="612"/>
      <c r="AY7697" s="623"/>
      <c r="BD7697" s="611"/>
      <c r="BG7697" s="624"/>
      <c r="BH7697" s="625"/>
      <c r="BI7697" s="672"/>
      <c r="BO7697" s="612"/>
      <c r="BY7697" s="669"/>
      <c r="CA7697" s="669"/>
    </row>
    <row r="7698" spans="3:79" s="610" customFormat="1">
      <c r="C7698" s="611"/>
      <c r="D7698" s="612"/>
      <c r="E7698" s="613"/>
      <c r="F7698" s="614"/>
      <c r="J7698" s="612"/>
      <c r="N7698" s="668"/>
      <c r="P7698" s="618"/>
      <c r="Q7698" s="618"/>
      <c r="R7698" s="618"/>
      <c r="S7698" s="618"/>
      <c r="T7698" s="618"/>
      <c r="U7698" s="618"/>
      <c r="V7698" s="618"/>
      <c r="W7698" s="618"/>
      <c r="X7698" s="618"/>
      <c r="Y7698" s="618"/>
      <c r="Z7698" s="618"/>
      <c r="AC7698" s="619"/>
      <c r="AD7698" s="620"/>
      <c r="AJ7698" s="668"/>
      <c r="AO7698" s="612"/>
      <c r="AP7698" s="612"/>
      <c r="AY7698" s="623"/>
      <c r="BD7698" s="611"/>
      <c r="BG7698" s="624"/>
      <c r="BH7698" s="625"/>
      <c r="BI7698" s="672"/>
      <c r="BO7698" s="612"/>
      <c r="BY7698" s="669"/>
      <c r="CA7698" s="669"/>
    </row>
    <row r="7699" spans="3:79" s="610" customFormat="1">
      <c r="C7699" s="611"/>
      <c r="D7699" s="612"/>
      <c r="E7699" s="613"/>
      <c r="F7699" s="614"/>
      <c r="J7699" s="612"/>
      <c r="N7699" s="668"/>
      <c r="P7699" s="618"/>
      <c r="Q7699" s="618"/>
      <c r="R7699" s="618"/>
      <c r="S7699" s="618"/>
      <c r="T7699" s="618"/>
      <c r="U7699" s="618"/>
      <c r="V7699" s="618"/>
      <c r="W7699" s="618"/>
      <c r="X7699" s="618"/>
      <c r="Y7699" s="618"/>
      <c r="Z7699" s="618"/>
      <c r="AC7699" s="619"/>
      <c r="AD7699" s="620"/>
      <c r="AJ7699" s="668"/>
      <c r="AO7699" s="612"/>
      <c r="AP7699" s="612"/>
      <c r="AY7699" s="623"/>
      <c r="BD7699" s="611"/>
      <c r="BG7699" s="624"/>
      <c r="BH7699" s="625"/>
      <c r="BI7699" s="672"/>
      <c r="BO7699" s="612"/>
      <c r="BY7699" s="669"/>
      <c r="CA7699" s="669"/>
    </row>
    <row r="7700" spans="3:79" s="610" customFormat="1">
      <c r="C7700" s="611"/>
      <c r="D7700" s="612"/>
      <c r="E7700" s="613"/>
      <c r="F7700" s="614"/>
      <c r="J7700" s="612"/>
      <c r="N7700" s="668"/>
      <c r="P7700" s="618"/>
      <c r="Q7700" s="618"/>
      <c r="R7700" s="618"/>
      <c r="S7700" s="618"/>
      <c r="T7700" s="618"/>
      <c r="U7700" s="618"/>
      <c r="V7700" s="618"/>
      <c r="W7700" s="618"/>
      <c r="X7700" s="618"/>
      <c r="Y7700" s="618"/>
      <c r="Z7700" s="618"/>
      <c r="AC7700" s="619"/>
      <c r="AD7700" s="620"/>
      <c r="AJ7700" s="668"/>
      <c r="AO7700" s="612"/>
      <c r="AP7700" s="612"/>
      <c r="AY7700" s="623"/>
      <c r="BD7700" s="611"/>
      <c r="BG7700" s="624"/>
      <c r="BH7700" s="625"/>
      <c r="BI7700" s="672"/>
      <c r="BO7700" s="612"/>
      <c r="BY7700" s="669"/>
      <c r="CA7700" s="669"/>
    </row>
    <row r="7701" spans="3:79" s="610" customFormat="1">
      <c r="C7701" s="611"/>
      <c r="D7701" s="612"/>
      <c r="E7701" s="613"/>
      <c r="F7701" s="614"/>
      <c r="J7701" s="612"/>
      <c r="N7701" s="668"/>
      <c r="P7701" s="618"/>
      <c r="Q7701" s="618"/>
      <c r="R7701" s="618"/>
      <c r="S7701" s="618"/>
      <c r="T7701" s="618"/>
      <c r="U7701" s="618"/>
      <c r="V7701" s="618"/>
      <c r="W7701" s="618"/>
      <c r="X7701" s="618"/>
      <c r="Y7701" s="618"/>
      <c r="Z7701" s="618"/>
      <c r="AC7701" s="619"/>
      <c r="AD7701" s="620"/>
      <c r="AJ7701" s="668"/>
      <c r="AO7701" s="612"/>
      <c r="AP7701" s="612"/>
      <c r="AY7701" s="623"/>
      <c r="BD7701" s="611"/>
      <c r="BG7701" s="624"/>
      <c r="BH7701" s="625"/>
      <c r="BI7701" s="672"/>
      <c r="BO7701" s="612"/>
      <c r="BY7701" s="669"/>
      <c r="CA7701" s="669"/>
    </row>
    <row r="7702" spans="3:79" s="610" customFormat="1">
      <c r="C7702" s="611"/>
      <c r="D7702" s="612"/>
      <c r="E7702" s="613"/>
      <c r="F7702" s="614"/>
      <c r="J7702" s="612"/>
      <c r="N7702" s="668"/>
      <c r="P7702" s="618"/>
      <c r="Q7702" s="618"/>
      <c r="R7702" s="618"/>
      <c r="S7702" s="618"/>
      <c r="T7702" s="618"/>
      <c r="U7702" s="618"/>
      <c r="V7702" s="618"/>
      <c r="W7702" s="618"/>
      <c r="X7702" s="618"/>
      <c r="Y7702" s="618"/>
      <c r="Z7702" s="618"/>
      <c r="AC7702" s="619"/>
      <c r="AD7702" s="620"/>
      <c r="AJ7702" s="668"/>
      <c r="AO7702" s="612"/>
      <c r="AP7702" s="612"/>
      <c r="AY7702" s="623"/>
      <c r="BD7702" s="611"/>
      <c r="BG7702" s="624"/>
      <c r="BH7702" s="625"/>
      <c r="BI7702" s="672"/>
      <c r="BO7702" s="612"/>
      <c r="BY7702" s="669"/>
      <c r="CA7702" s="669"/>
    </row>
    <row r="7703" spans="3:79" s="610" customFormat="1">
      <c r="C7703" s="611"/>
      <c r="D7703" s="612"/>
      <c r="E7703" s="613"/>
      <c r="F7703" s="614"/>
      <c r="J7703" s="612"/>
      <c r="N7703" s="668"/>
      <c r="P7703" s="618"/>
      <c r="Q7703" s="618"/>
      <c r="R7703" s="618"/>
      <c r="S7703" s="618"/>
      <c r="T7703" s="618"/>
      <c r="U7703" s="618"/>
      <c r="V7703" s="618"/>
      <c r="W7703" s="618"/>
      <c r="X7703" s="618"/>
      <c r="Y7703" s="618"/>
      <c r="Z7703" s="618"/>
      <c r="AC7703" s="619"/>
      <c r="AD7703" s="620"/>
      <c r="AJ7703" s="668"/>
      <c r="AO7703" s="612"/>
      <c r="AP7703" s="612"/>
      <c r="AY7703" s="623"/>
      <c r="BD7703" s="611"/>
      <c r="BG7703" s="624"/>
      <c r="BH7703" s="625"/>
      <c r="BI7703" s="672"/>
      <c r="BO7703" s="612"/>
      <c r="BY7703" s="669"/>
      <c r="CA7703" s="669"/>
    </row>
    <row r="7704" spans="3:79" s="610" customFormat="1">
      <c r="C7704" s="611"/>
      <c r="D7704" s="612"/>
      <c r="E7704" s="613"/>
      <c r="F7704" s="614"/>
      <c r="J7704" s="612"/>
      <c r="N7704" s="668"/>
      <c r="P7704" s="618"/>
      <c r="Q7704" s="618"/>
      <c r="R7704" s="618"/>
      <c r="S7704" s="618"/>
      <c r="T7704" s="618"/>
      <c r="U7704" s="618"/>
      <c r="V7704" s="618"/>
      <c r="W7704" s="618"/>
      <c r="X7704" s="618"/>
      <c r="Y7704" s="618"/>
      <c r="Z7704" s="618"/>
      <c r="AC7704" s="619"/>
      <c r="AD7704" s="620"/>
      <c r="AJ7704" s="668"/>
      <c r="AO7704" s="612"/>
      <c r="AP7704" s="612"/>
      <c r="AY7704" s="623"/>
      <c r="BD7704" s="611"/>
      <c r="BG7704" s="624"/>
      <c r="BH7704" s="625"/>
      <c r="BI7704" s="672"/>
      <c r="BO7704" s="612"/>
      <c r="BY7704" s="669"/>
      <c r="CA7704" s="669"/>
    </row>
    <row r="7705" spans="3:79" s="610" customFormat="1">
      <c r="C7705" s="611"/>
      <c r="D7705" s="612"/>
      <c r="E7705" s="613"/>
      <c r="F7705" s="614"/>
      <c r="J7705" s="612"/>
      <c r="N7705" s="668"/>
      <c r="P7705" s="618"/>
      <c r="Q7705" s="618"/>
      <c r="R7705" s="618"/>
      <c r="S7705" s="618"/>
      <c r="T7705" s="618"/>
      <c r="U7705" s="618"/>
      <c r="V7705" s="618"/>
      <c r="W7705" s="618"/>
      <c r="X7705" s="618"/>
      <c r="Y7705" s="618"/>
      <c r="Z7705" s="618"/>
      <c r="AC7705" s="619"/>
      <c r="AD7705" s="620"/>
      <c r="AJ7705" s="668"/>
      <c r="AO7705" s="612"/>
      <c r="AP7705" s="612"/>
      <c r="AY7705" s="623"/>
      <c r="BD7705" s="611"/>
      <c r="BG7705" s="624"/>
      <c r="BH7705" s="625"/>
      <c r="BI7705" s="672"/>
      <c r="BO7705" s="612"/>
      <c r="BY7705" s="669"/>
      <c r="CA7705" s="669"/>
    </row>
    <row r="7706" spans="3:79" s="610" customFormat="1">
      <c r="C7706" s="611"/>
      <c r="D7706" s="612"/>
      <c r="E7706" s="613"/>
      <c r="F7706" s="614"/>
      <c r="J7706" s="612"/>
      <c r="N7706" s="668"/>
      <c r="P7706" s="618"/>
      <c r="Q7706" s="618"/>
      <c r="R7706" s="618"/>
      <c r="S7706" s="618"/>
      <c r="T7706" s="618"/>
      <c r="U7706" s="618"/>
      <c r="V7706" s="618"/>
      <c r="W7706" s="618"/>
      <c r="X7706" s="618"/>
      <c r="Y7706" s="618"/>
      <c r="Z7706" s="618"/>
      <c r="AC7706" s="619"/>
      <c r="AD7706" s="620"/>
      <c r="AJ7706" s="668"/>
      <c r="AO7706" s="612"/>
      <c r="AP7706" s="612"/>
      <c r="AY7706" s="623"/>
      <c r="BD7706" s="611"/>
      <c r="BG7706" s="624"/>
      <c r="BH7706" s="625"/>
      <c r="BI7706" s="672"/>
      <c r="BO7706" s="612"/>
      <c r="BY7706" s="669"/>
      <c r="CA7706" s="669"/>
    </row>
    <row r="7707" spans="3:79" s="610" customFormat="1">
      <c r="C7707" s="611"/>
      <c r="D7707" s="612"/>
      <c r="E7707" s="613"/>
      <c r="F7707" s="614"/>
      <c r="J7707" s="612"/>
      <c r="N7707" s="668"/>
      <c r="P7707" s="618"/>
      <c r="Q7707" s="618"/>
      <c r="R7707" s="618"/>
      <c r="S7707" s="618"/>
      <c r="T7707" s="618"/>
      <c r="U7707" s="618"/>
      <c r="V7707" s="618"/>
      <c r="W7707" s="618"/>
      <c r="X7707" s="618"/>
      <c r="Y7707" s="618"/>
      <c r="Z7707" s="618"/>
      <c r="AC7707" s="619"/>
      <c r="AD7707" s="620"/>
      <c r="AJ7707" s="668"/>
      <c r="AO7707" s="612"/>
      <c r="AP7707" s="612"/>
      <c r="AY7707" s="623"/>
      <c r="BD7707" s="611"/>
      <c r="BG7707" s="624"/>
      <c r="BH7707" s="625"/>
      <c r="BI7707" s="672"/>
      <c r="BO7707" s="612"/>
      <c r="BY7707" s="669"/>
      <c r="CA7707" s="669"/>
    </row>
    <row r="7708" spans="3:79" s="610" customFormat="1">
      <c r="C7708" s="611"/>
      <c r="D7708" s="612"/>
      <c r="E7708" s="613"/>
      <c r="F7708" s="614"/>
      <c r="J7708" s="612"/>
      <c r="N7708" s="668"/>
      <c r="P7708" s="618"/>
      <c r="Q7708" s="618"/>
      <c r="R7708" s="618"/>
      <c r="S7708" s="618"/>
      <c r="T7708" s="618"/>
      <c r="U7708" s="618"/>
      <c r="V7708" s="618"/>
      <c r="W7708" s="618"/>
      <c r="X7708" s="618"/>
      <c r="Y7708" s="618"/>
      <c r="Z7708" s="618"/>
      <c r="AC7708" s="619"/>
      <c r="AD7708" s="620"/>
      <c r="AJ7708" s="668"/>
      <c r="AO7708" s="612"/>
      <c r="AP7708" s="612"/>
      <c r="AY7708" s="623"/>
      <c r="BD7708" s="611"/>
      <c r="BG7708" s="624"/>
      <c r="BH7708" s="625"/>
      <c r="BI7708" s="672"/>
      <c r="BO7708" s="612"/>
      <c r="BY7708" s="669"/>
      <c r="CA7708" s="669"/>
    </row>
    <row r="7709" spans="3:79" s="610" customFormat="1">
      <c r="C7709" s="611"/>
      <c r="D7709" s="612"/>
      <c r="E7709" s="613"/>
      <c r="F7709" s="614"/>
      <c r="J7709" s="612"/>
      <c r="N7709" s="668"/>
      <c r="P7709" s="618"/>
      <c r="Q7709" s="618"/>
      <c r="R7709" s="618"/>
      <c r="S7709" s="618"/>
      <c r="T7709" s="618"/>
      <c r="U7709" s="618"/>
      <c r="V7709" s="618"/>
      <c r="W7709" s="618"/>
      <c r="X7709" s="618"/>
      <c r="Y7709" s="618"/>
      <c r="Z7709" s="618"/>
      <c r="AC7709" s="619"/>
      <c r="AD7709" s="620"/>
      <c r="AJ7709" s="668"/>
      <c r="AO7709" s="612"/>
      <c r="AP7709" s="612"/>
      <c r="AY7709" s="623"/>
      <c r="BD7709" s="611"/>
      <c r="BG7709" s="624"/>
      <c r="BH7709" s="625"/>
      <c r="BI7709" s="672"/>
      <c r="BO7709" s="612"/>
      <c r="BY7709" s="669"/>
      <c r="CA7709" s="669"/>
    </row>
    <row r="7710" spans="3:79" s="610" customFormat="1">
      <c r="C7710" s="611"/>
      <c r="D7710" s="612"/>
      <c r="E7710" s="613"/>
      <c r="F7710" s="614"/>
      <c r="J7710" s="612"/>
      <c r="N7710" s="668"/>
      <c r="P7710" s="618"/>
      <c r="Q7710" s="618"/>
      <c r="R7710" s="618"/>
      <c r="S7710" s="618"/>
      <c r="T7710" s="618"/>
      <c r="U7710" s="618"/>
      <c r="V7710" s="618"/>
      <c r="W7710" s="618"/>
      <c r="X7710" s="618"/>
      <c r="Y7710" s="618"/>
      <c r="Z7710" s="618"/>
      <c r="AC7710" s="619"/>
      <c r="AD7710" s="620"/>
      <c r="AJ7710" s="668"/>
      <c r="AO7710" s="612"/>
      <c r="AP7710" s="612"/>
      <c r="AY7710" s="623"/>
      <c r="BD7710" s="611"/>
      <c r="BG7710" s="624"/>
      <c r="BH7710" s="625"/>
      <c r="BI7710" s="672"/>
      <c r="BO7710" s="612"/>
      <c r="BY7710" s="669"/>
      <c r="CA7710" s="669"/>
    </row>
    <row r="7711" spans="3:79" s="610" customFormat="1">
      <c r="C7711" s="611"/>
      <c r="D7711" s="612"/>
      <c r="E7711" s="613"/>
      <c r="F7711" s="614"/>
      <c r="J7711" s="612"/>
      <c r="N7711" s="668"/>
      <c r="P7711" s="618"/>
      <c r="Q7711" s="618"/>
      <c r="R7711" s="618"/>
      <c r="S7711" s="618"/>
      <c r="T7711" s="618"/>
      <c r="U7711" s="618"/>
      <c r="V7711" s="618"/>
      <c r="W7711" s="618"/>
      <c r="X7711" s="618"/>
      <c r="Y7711" s="618"/>
      <c r="Z7711" s="618"/>
      <c r="AC7711" s="619"/>
      <c r="AD7711" s="620"/>
      <c r="AJ7711" s="668"/>
      <c r="AO7711" s="612"/>
      <c r="AP7711" s="612"/>
      <c r="AY7711" s="623"/>
      <c r="BD7711" s="611"/>
      <c r="BG7711" s="624"/>
      <c r="BH7711" s="625"/>
      <c r="BI7711" s="672"/>
      <c r="BO7711" s="612"/>
      <c r="BY7711" s="669"/>
      <c r="CA7711" s="669"/>
    </row>
    <row r="7712" spans="3:79" s="610" customFormat="1">
      <c r="C7712" s="611"/>
      <c r="D7712" s="612"/>
      <c r="E7712" s="613"/>
      <c r="F7712" s="614"/>
      <c r="J7712" s="612"/>
      <c r="N7712" s="668"/>
      <c r="P7712" s="618"/>
      <c r="Q7712" s="618"/>
      <c r="R7712" s="618"/>
      <c r="S7712" s="618"/>
      <c r="T7712" s="618"/>
      <c r="U7712" s="618"/>
      <c r="V7712" s="618"/>
      <c r="W7712" s="618"/>
      <c r="X7712" s="618"/>
      <c r="Y7712" s="618"/>
      <c r="Z7712" s="618"/>
      <c r="AC7712" s="619"/>
      <c r="AD7712" s="620"/>
      <c r="AJ7712" s="668"/>
      <c r="AO7712" s="612"/>
      <c r="AP7712" s="612"/>
      <c r="AY7712" s="623"/>
      <c r="BD7712" s="611"/>
      <c r="BG7712" s="624"/>
      <c r="BH7712" s="625"/>
      <c r="BI7712" s="672"/>
      <c r="BO7712" s="612"/>
      <c r="BY7712" s="669"/>
      <c r="CA7712" s="669"/>
    </row>
    <row r="7713" spans="3:79" s="610" customFormat="1">
      <c r="C7713" s="611"/>
      <c r="D7713" s="612"/>
      <c r="E7713" s="613"/>
      <c r="F7713" s="614"/>
      <c r="J7713" s="612"/>
      <c r="N7713" s="668"/>
      <c r="P7713" s="618"/>
      <c r="Q7713" s="618"/>
      <c r="R7713" s="618"/>
      <c r="S7713" s="618"/>
      <c r="T7713" s="618"/>
      <c r="U7713" s="618"/>
      <c r="V7713" s="618"/>
      <c r="W7713" s="618"/>
      <c r="X7713" s="618"/>
      <c r="Y7713" s="618"/>
      <c r="Z7713" s="618"/>
      <c r="AC7713" s="619"/>
      <c r="AD7713" s="620"/>
      <c r="AJ7713" s="668"/>
      <c r="AO7713" s="612"/>
      <c r="AP7713" s="612"/>
      <c r="AY7713" s="623"/>
      <c r="BD7713" s="611"/>
      <c r="BG7713" s="624"/>
      <c r="BH7713" s="625"/>
      <c r="BI7713" s="672"/>
      <c r="BO7713" s="612"/>
      <c r="BY7713" s="669"/>
      <c r="CA7713" s="669"/>
    </row>
    <row r="7714" spans="3:79" s="610" customFormat="1">
      <c r="C7714" s="611"/>
      <c r="D7714" s="612"/>
      <c r="E7714" s="613"/>
      <c r="F7714" s="614"/>
      <c r="J7714" s="612"/>
      <c r="N7714" s="668"/>
      <c r="P7714" s="618"/>
      <c r="Q7714" s="618"/>
      <c r="R7714" s="618"/>
      <c r="S7714" s="618"/>
      <c r="T7714" s="618"/>
      <c r="U7714" s="618"/>
      <c r="V7714" s="618"/>
      <c r="W7714" s="618"/>
      <c r="X7714" s="618"/>
      <c r="Y7714" s="618"/>
      <c r="Z7714" s="618"/>
      <c r="AC7714" s="619"/>
      <c r="AD7714" s="620"/>
      <c r="AJ7714" s="668"/>
      <c r="AO7714" s="612"/>
      <c r="AP7714" s="612"/>
      <c r="AY7714" s="623"/>
      <c r="BD7714" s="611"/>
      <c r="BG7714" s="624"/>
      <c r="BH7714" s="625"/>
      <c r="BI7714" s="672"/>
      <c r="BO7714" s="612"/>
      <c r="BY7714" s="669"/>
      <c r="CA7714" s="669"/>
    </row>
    <row r="7715" spans="3:79" s="610" customFormat="1">
      <c r="C7715" s="611"/>
      <c r="D7715" s="612"/>
      <c r="E7715" s="613"/>
      <c r="F7715" s="614"/>
      <c r="J7715" s="612"/>
      <c r="N7715" s="668"/>
      <c r="P7715" s="618"/>
      <c r="Q7715" s="618"/>
      <c r="R7715" s="618"/>
      <c r="S7715" s="618"/>
      <c r="T7715" s="618"/>
      <c r="U7715" s="618"/>
      <c r="V7715" s="618"/>
      <c r="W7715" s="618"/>
      <c r="X7715" s="618"/>
      <c r="Y7715" s="618"/>
      <c r="Z7715" s="618"/>
      <c r="AC7715" s="619"/>
      <c r="AD7715" s="620"/>
      <c r="AJ7715" s="668"/>
      <c r="AO7715" s="612"/>
      <c r="AP7715" s="612"/>
      <c r="AY7715" s="623"/>
      <c r="BD7715" s="611"/>
      <c r="BG7715" s="624"/>
      <c r="BH7715" s="625"/>
      <c r="BI7715" s="672"/>
      <c r="BO7715" s="612"/>
      <c r="BY7715" s="669"/>
      <c r="CA7715" s="669"/>
    </row>
    <row r="7716" spans="3:79" s="610" customFormat="1">
      <c r="C7716" s="611"/>
      <c r="D7716" s="612"/>
      <c r="E7716" s="613"/>
      <c r="F7716" s="614"/>
      <c r="J7716" s="612"/>
      <c r="N7716" s="668"/>
      <c r="P7716" s="618"/>
      <c r="Q7716" s="618"/>
      <c r="R7716" s="618"/>
      <c r="S7716" s="618"/>
      <c r="T7716" s="618"/>
      <c r="U7716" s="618"/>
      <c r="V7716" s="618"/>
      <c r="W7716" s="618"/>
      <c r="X7716" s="618"/>
      <c r="Y7716" s="618"/>
      <c r="Z7716" s="618"/>
      <c r="AC7716" s="619"/>
      <c r="AD7716" s="620"/>
      <c r="AJ7716" s="668"/>
      <c r="AO7716" s="612"/>
      <c r="AP7716" s="612"/>
      <c r="AY7716" s="623"/>
      <c r="BD7716" s="611"/>
      <c r="BG7716" s="624"/>
      <c r="BH7716" s="625"/>
      <c r="BI7716" s="672"/>
      <c r="BO7716" s="612"/>
      <c r="BY7716" s="669"/>
      <c r="CA7716" s="669"/>
    </row>
    <row r="7717" spans="3:79" s="610" customFormat="1">
      <c r="C7717" s="611"/>
      <c r="D7717" s="612"/>
      <c r="E7717" s="613"/>
      <c r="F7717" s="614"/>
      <c r="J7717" s="612"/>
      <c r="N7717" s="668"/>
      <c r="P7717" s="618"/>
      <c r="Q7717" s="618"/>
      <c r="R7717" s="618"/>
      <c r="S7717" s="618"/>
      <c r="T7717" s="618"/>
      <c r="U7717" s="618"/>
      <c r="V7717" s="618"/>
      <c r="W7717" s="618"/>
      <c r="X7717" s="618"/>
      <c r="Y7717" s="618"/>
      <c r="Z7717" s="618"/>
      <c r="AC7717" s="619"/>
      <c r="AD7717" s="620"/>
      <c r="AJ7717" s="668"/>
      <c r="AO7717" s="612"/>
      <c r="AP7717" s="612"/>
      <c r="AY7717" s="623"/>
      <c r="BD7717" s="611"/>
      <c r="BG7717" s="624"/>
      <c r="BH7717" s="625"/>
      <c r="BI7717" s="672"/>
      <c r="BO7717" s="612"/>
      <c r="BY7717" s="669"/>
      <c r="CA7717" s="669"/>
    </row>
    <row r="7718" spans="3:79" s="610" customFormat="1">
      <c r="C7718" s="611"/>
      <c r="D7718" s="612"/>
      <c r="E7718" s="613"/>
      <c r="F7718" s="614"/>
      <c r="J7718" s="612"/>
      <c r="N7718" s="668"/>
      <c r="P7718" s="618"/>
      <c r="Q7718" s="618"/>
      <c r="R7718" s="618"/>
      <c r="S7718" s="618"/>
      <c r="T7718" s="618"/>
      <c r="U7718" s="618"/>
      <c r="V7718" s="618"/>
      <c r="W7718" s="618"/>
      <c r="X7718" s="618"/>
      <c r="Y7718" s="618"/>
      <c r="Z7718" s="618"/>
      <c r="AC7718" s="619"/>
      <c r="AD7718" s="620"/>
      <c r="AJ7718" s="668"/>
      <c r="AO7718" s="612"/>
      <c r="AP7718" s="612"/>
      <c r="AY7718" s="623"/>
      <c r="BD7718" s="611"/>
      <c r="BG7718" s="624"/>
      <c r="BH7718" s="625"/>
      <c r="BI7718" s="672"/>
      <c r="BO7718" s="612"/>
      <c r="BY7718" s="669"/>
      <c r="CA7718" s="669"/>
    </row>
    <row r="7719" spans="3:79" s="610" customFormat="1">
      <c r="C7719" s="611"/>
      <c r="D7719" s="612"/>
      <c r="E7719" s="613"/>
      <c r="F7719" s="614"/>
      <c r="J7719" s="612"/>
      <c r="N7719" s="668"/>
      <c r="P7719" s="618"/>
      <c r="Q7719" s="618"/>
      <c r="R7719" s="618"/>
      <c r="S7719" s="618"/>
      <c r="T7719" s="618"/>
      <c r="U7719" s="618"/>
      <c r="V7719" s="618"/>
      <c r="W7719" s="618"/>
      <c r="X7719" s="618"/>
      <c r="Y7719" s="618"/>
      <c r="Z7719" s="618"/>
      <c r="AC7719" s="619"/>
      <c r="AD7719" s="620"/>
      <c r="AJ7719" s="668"/>
      <c r="AO7719" s="612"/>
      <c r="AP7719" s="612"/>
      <c r="AY7719" s="623"/>
      <c r="BD7719" s="611"/>
      <c r="BG7719" s="624"/>
      <c r="BH7719" s="625"/>
      <c r="BI7719" s="672"/>
      <c r="BO7719" s="612"/>
      <c r="BY7719" s="669"/>
      <c r="CA7719" s="669"/>
    </row>
    <row r="7720" spans="3:79" s="610" customFormat="1">
      <c r="C7720" s="611"/>
      <c r="D7720" s="612"/>
      <c r="E7720" s="613"/>
      <c r="F7720" s="614"/>
      <c r="J7720" s="612"/>
      <c r="N7720" s="668"/>
      <c r="P7720" s="618"/>
      <c r="Q7720" s="618"/>
      <c r="R7720" s="618"/>
      <c r="S7720" s="618"/>
      <c r="T7720" s="618"/>
      <c r="U7720" s="618"/>
      <c r="V7720" s="618"/>
      <c r="W7720" s="618"/>
      <c r="X7720" s="618"/>
      <c r="Y7720" s="618"/>
      <c r="Z7720" s="618"/>
      <c r="AC7720" s="619"/>
      <c r="AD7720" s="620"/>
      <c r="AJ7720" s="668"/>
      <c r="AO7720" s="612"/>
      <c r="AP7720" s="612"/>
      <c r="AY7720" s="623"/>
      <c r="BD7720" s="611"/>
      <c r="BG7720" s="624"/>
      <c r="BH7720" s="625"/>
      <c r="BI7720" s="672"/>
      <c r="BO7720" s="612"/>
      <c r="BY7720" s="669"/>
      <c r="CA7720" s="669"/>
    </row>
    <row r="7721" spans="3:79" s="610" customFormat="1">
      <c r="C7721" s="611"/>
      <c r="D7721" s="612"/>
      <c r="E7721" s="613"/>
      <c r="F7721" s="614"/>
      <c r="J7721" s="612"/>
      <c r="N7721" s="668"/>
      <c r="P7721" s="618"/>
      <c r="Q7721" s="618"/>
      <c r="R7721" s="618"/>
      <c r="S7721" s="618"/>
      <c r="T7721" s="618"/>
      <c r="U7721" s="618"/>
      <c r="V7721" s="618"/>
      <c r="W7721" s="618"/>
      <c r="X7721" s="618"/>
      <c r="Y7721" s="618"/>
      <c r="Z7721" s="618"/>
      <c r="AC7721" s="619"/>
      <c r="AD7721" s="620"/>
      <c r="AJ7721" s="668"/>
      <c r="AO7721" s="612"/>
      <c r="AP7721" s="612"/>
      <c r="AY7721" s="623"/>
      <c r="BD7721" s="611"/>
      <c r="BG7721" s="624"/>
      <c r="BH7721" s="625"/>
      <c r="BI7721" s="672"/>
      <c r="BO7721" s="612"/>
      <c r="BY7721" s="669"/>
      <c r="CA7721" s="669"/>
    </row>
    <row r="7722" spans="3:79" s="610" customFormat="1">
      <c r="C7722" s="611"/>
      <c r="D7722" s="612"/>
      <c r="E7722" s="613"/>
      <c r="F7722" s="614"/>
      <c r="J7722" s="612"/>
      <c r="N7722" s="668"/>
      <c r="P7722" s="618"/>
      <c r="Q7722" s="618"/>
      <c r="R7722" s="618"/>
      <c r="S7722" s="618"/>
      <c r="T7722" s="618"/>
      <c r="U7722" s="618"/>
      <c r="V7722" s="618"/>
      <c r="W7722" s="618"/>
      <c r="X7722" s="618"/>
      <c r="Y7722" s="618"/>
      <c r="Z7722" s="618"/>
      <c r="AC7722" s="619"/>
      <c r="AD7722" s="620"/>
      <c r="AJ7722" s="668"/>
      <c r="AO7722" s="612"/>
      <c r="AP7722" s="612"/>
      <c r="AY7722" s="623"/>
      <c r="BD7722" s="611"/>
      <c r="BG7722" s="624"/>
      <c r="BH7722" s="625"/>
      <c r="BI7722" s="672"/>
      <c r="BO7722" s="612"/>
      <c r="BY7722" s="669"/>
      <c r="CA7722" s="669"/>
    </row>
    <row r="7723" spans="3:79" s="610" customFormat="1">
      <c r="C7723" s="611"/>
      <c r="D7723" s="612"/>
      <c r="E7723" s="613"/>
      <c r="F7723" s="614"/>
      <c r="J7723" s="612"/>
      <c r="N7723" s="668"/>
      <c r="P7723" s="618"/>
      <c r="Q7723" s="618"/>
      <c r="R7723" s="618"/>
      <c r="S7723" s="618"/>
      <c r="T7723" s="618"/>
      <c r="U7723" s="618"/>
      <c r="V7723" s="618"/>
      <c r="W7723" s="618"/>
      <c r="X7723" s="618"/>
      <c r="Y7723" s="618"/>
      <c r="Z7723" s="618"/>
      <c r="AC7723" s="619"/>
      <c r="AD7723" s="620"/>
      <c r="AJ7723" s="668"/>
      <c r="AO7723" s="612"/>
      <c r="AP7723" s="612"/>
      <c r="AY7723" s="623"/>
      <c r="BD7723" s="611"/>
      <c r="BG7723" s="624"/>
      <c r="BH7723" s="625"/>
      <c r="BI7723" s="672"/>
      <c r="BO7723" s="612"/>
      <c r="BY7723" s="669"/>
      <c r="CA7723" s="669"/>
    </row>
    <row r="7724" spans="3:79" s="610" customFormat="1">
      <c r="C7724" s="611"/>
      <c r="D7724" s="612"/>
      <c r="E7724" s="613"/>
      <c r="F7724" s="614"/>
      <c r="J7724" s="612"/>
      <c r="N7724" s="668"/>
      <c r="P7724" s="618"/>
      <c r="Q7724" s="618"/>
      <c r="R7724" s="618"/>
      <c r="S7724" s="618"/>
      <c r="T7724" s="618"/>
      <c r="U7724" s="618"/>
      <c r="V7724" s="618"/>
      <c r="W7724" s="618"/>
      <c r="X7724" s="618"/>
      <c r="Y7724" s="618"/>
      <c r="Z7724" s="618"/>
      <c r="AC7724" s="619"/>
      <c r="AD7724" s="620"/>
      <c r="AJ7724" s="668"/>
      <c r="AO7724" s="612"/>
      <c r="AP7724" s="612"/>
      <c r="AY7724" s="623"/>
      <c r="BD7724" s="611"/>
      <c r="BG7724" s="624"/>
      <c r="BH7724" s="625"/>
      <c r="BI7724" s="672"/>
      <c r="BO7724" s="612"/>
      <c r="BY7724" s="669"/>
      <c r="CA7724" s="669"/>
    </row>
    <row r="7725" spans="3:79" s="610" customFormat="1">
      <c r="C7725" s="611"/>
      <c r="D7725" s="612"/>
      <c r="E7725" s="613"/>
      <c r="F7725" s="614"/>
      <c r="J7725" s="612"/>
      <c r="N7725" s="668"/>
      <c r="P7725" s="618"/>
      <c r="Q7725" s="618"/>
      <c r="R7725" s="618"/>
      <c r="S7725" s="618"/>
      <c r="T7725" s="618"/>
      <c r="U7725" s="618"/>
      <c r="V7725" s="618"/>
      <c r="W7725" s="618"/>
      <c r="X7725" s="618"/>
      <c r="Y7725" s="618"/>
      <c r="Z7725" s="618"/>
      <c r="AC7725" s="619"/>
      <c r="AD7725" s="620"/>
      <c r="AJ7725" s="668"/>
      <c r="AO7725" s="612"/>
      <c r="AP7725" s="612"/>
      <c r="AY7725" s="623"/>
      <c r="BD7725" s="611"/>
      <c r="BG7725" s="624"/>
      <c r="BH7725" s="625"/>
      <c r="BI7725" s="672"/>
      <c r="BO7725" s="612"/>
      <c r="BY7725" s="669"/>
      <c r="CA7725" s="669"/>
    </row>
    <row r="7726" spans="3:79" s="610" customFormat="1">
      <c r="C7726" s="611"/>
      <c r="D7726" s="612"/>
      <c r="E7726" s="613"/>
      <c r="F7726" s="614"/>
      <c r="J7726" s="612"/>
      <c r="N7726" s="668"/>
      <c r="P7726" s="618"/>
      <c r="Q7726" s="618"/>
      <c r="R7726" s="618"/>
      <c r="S7726" s="618"/>
      <c r="T7726" s="618"/>
      <c r="U7726" s="618"/>
      <c r="V7726" s="618"/>
      <c r="W7726" s="618"/>
      <c r="X7726" s="618"/>
      <c r="Y7726" s="618"/>
      <c r="Z7726" s="618"/>
      <c r="AC7726" s="619"/>
      <c r="AD7726" s="620"/>
      <c r="AJ7726" s="668"/>
      <c r="AO7726" s="612"/>
      <c r="AP7726" s="612"/>
      <c r="AY7726" s="623"/>
      <c r="BD7726" s="611"/>
      <c r="BG7726" s="624"/>
      <c r="BH7726" s="625"/>
      <c r="BI7726" s="672"/>
      <c r="BO7726" s="612"/>
      <c r="BY7726" s="669"/>
      <c r="CA7726" s="669"/>
    </row>
    <row r="7727" spans="3:79" s="610" customFormat="1">
      <c r="C7727" s="611"/>
      <c r="D7727" s="612"/>
      <c r="E7727" s="613"/>
      <c r="F7727" s="614"/>
      <c r="J7727" s="612"/>
      <c r="N7727" s="668"/>
      <c r="P7727" s="618"/>
      <c r="Q7727" s="618"/>
      <c r="R7727" s="618"/>
      <c r="S7727" s="618"/>
      <c r="T7727" s="618"/>
      <c r="U7727" s="618"/>
      <c r="V7727" s="618"/>
      <c r="W7727" s="618"/>
      <c r="X7727" s="618"/>
      <c r="Y7727" s="618"/>
      <c r="Z7727" s="618"/>
      <c r="AC7727" s="619"/>
      <c r="AD7727" s="620"/>
      <c r="AJ7727" s="668"/>
      <c r="AO7727" s="612"/>
      <c r="AP7727" s="612"/>
      <c r="AY7727" s="623"/>
      <c r="BD7727" s="611"/>
      <c r="BG7727" s="624"/>
      <c r="BH7727" s="625"/>
      <c r="BI7727" s="672"/>
      <c r="BO7727" s="612"/>
      <c r="BY7727" s="669"/>
      <c r="CA7727" s="669"/>
    </row>
    <row r="7728" spans="3:79" s="610" customFormat="1">
      <c r="C7728" s="611"/>
      <c r="D7728" s="612"/>
      <c r="E7728" s="613"/>
      <c r="F7728" s="614"/>
      <c r="J7728" s="612"/>
      <c r="N7728" s="668"/>
      <c r="P7728" s="618"/>
      <c r="Q7728" s="618"/>
      <c r="R7728" s="618"/>
      <c r="S7728" s="618"/>
      <c r="T7728" s="618"/>
      <c r="U7728" s="618"/>
      <c r="V7728" s="618"/>
      <c r="W7728" s="618"/>
      <c r="X7728" s="618"/>
      <c r="Y7728" s="618"/>
      <c r="Z7728" s="618"/>
      <c r="AC7728" s="619"/>
      <c r="AD7728" s="620"/>
      <c r="AJ7728" s="668"/>
      <c r="AO7728" s="612"/>
      <c r="AP7728" s="612"/>
      <c r="AY7728" s="623"/>
      <c r="BD7728" s="611"/>
      <c r="BG7728" s="624"/>
      <c r="BH7728" s="625"/>
      <c r="BI7728" s="672"/>
      <c r="BO7728" s="612"/>
      <c r="BY7728" s="669"/>
      <c r="CA7728" s="669"/>
    </row>
    <row r="7729" spans="3:79" s="610" customFormat="1">
      <c r="C7729" s="611"/>
      <c r="D7729" s="612"/>
      <c r="E7729" s="613"/>
      <c r="F7729" s="614"/>
      <c r="J7729" s="612"/>
      <c r="N7729" s="668"/>
      <c r="P7729" s="618"/>
      <c r="Q7729" s="618"/>
      <c r="R7729" s="618"/>
      <c r="S7729" s="618"/>
      <c r="T7729" s="618"/>
      <c r="U7729" s="618"/>
      <c r="V7729" s="618"/>
      <c r="W7729" s="618"/>
      <c r="X7729" s="618"/>
      <c r="Y7729" s="618"/>
      <c r="Z7729" s="618"/>
      <c r="AC7729" s="619"/>
      <c r="AD7729" s="620"/>
      <c r="AJ7729" s="668"/>
      <c r="AO7729" s="612"/>
      <c r="AP7729" s="612"/>
      <c r="AY7729" s="623"/>
      <c r="BD7729" s="611"/>
      <c r="BG7729" s="624"/>
      <c r="BH7729" s="625"/>
      <c r="BI7729" s="672"/>
      <c r="BO7729" s="612"/>
      <c r="BY7729" s="669"/>
      <c r="CA7729" s="669"/>
    </row>
    <row r="7730" spans="3:79" s="610" customFormat="1">
      <c r="C7730" s="611"/>
      <c r="D7730" s="612"/>
      <c r="E7730" s="613"/>
      <c r="F7730" s="614"/>
      <c r="J7730" s="612"/>
      <c r="N7730" s="668"/>
      <c r="P7730" s="618"/>
      <c r="Q7730" s="618"/>
      <c r="R7730" s="618"/>
      <c r="S7730" s="618"/>
      <c r="T7730" s="618"/>
      <c r="U7730" s="618"/>
      <c r="V7730" s="618"/>
      <c r="W7730" s="618"/>
      <c r="X7730" s="618"/>
      <c r="Y7730" s="618"/>
      <c r="Z7730" s="618"/>
      <c r="AC7730" s="619"/>
      <c r="AD7730" s="620"/>
      <c r="AJ7730" s="668"/>
      <c r="AO7730" s="612"/>
      <c r="AP7730" s="612"/>
      <c r="AY7730" s="623"/>
      <c r="BD7730" s="611"/>
      <c r="BG7730" s="624"/>
      <c r="BH7730" s="625"/>
      <c r="BI7730" s="672"/>
      <c r="BO7730" s="612"/>
      <c r="BY7730" s="669"/>
      <c r="CA7730" s="669"/>
    </row>
    <row r="7731" spans="3:79" s="610" customFormat="1">
      <c r="C7731" s="611"/>
      <c r="D7731" s="612"/>
      <c r="E7731" s="613"/>
      <c r="F7731" s="614"/>
      <c r="J7731" s="612"/>
      <c r="N7731" s="668"/>
      <c r="P7731" s="618"/>
      <c r="Q7731" s="618"/>
      <c r="R7731" s="618"/>
      <c r="S7731" s="618"/>
      <c r="T7731" s="618"/>
      <c r="U7731" s="618"/>
      <c r="V7731" s="618"/>
      <c r="W7731" s="618"/>
      <c r="X7731" s="618"/>
      <c r="Y7731" s="618"/>
      <c r="Z7731" s="618"/>
      <c r="AC7731" s="619"/>
      <c r="AD7731" s="620"/>
      <c r="AJ7731" s="668"/>
      <c r="AO7731" s="612"/>
      <c r="AP7731" s="612"/>
      <c r="AY7731" s="623"/>
      <c r="BD7731" s="611"/>
      <c r="BG7731" s="624"/>
      <c r="BH7731" s="625"/>
      <c r="BI7731" s="672"/>
      <c r="BO7731" s="612"/>
      <c r="BY7731" s="669"/>
      <c r="CA7731" s="669"/>
    </row>
    <row r="7732" spans="3:79" s="610" customFormat="1">
      <c r="C7732" s="611"/>
      <c r="D7732" s="612"/>
      <c r="E7732" s="613"/>
      <c r="F7732" s="614"/>
      <c r="J7732" s="612"/>
      <c r="N7732" s="668"/>
      <c r="P7732" s="618"/>
      <c r="Q7732" s="618"/>
      <c r="R7732" s="618"/>
      <c r="S7732" s="618"/>
      <c r="T7732" s="618"/>
      <c r="U7732" s="618"/>
      <c r="V7732" s="618"/>
      <c r="W7732" s="618"/>
      <c r="X7732" s="618"/>
      <c r="Y7732" s="618"/>
      <c r="Z7732" s="618"/>
      <c r="AC7732" s="619"/>
      <c r="AD7732" s="620"/>
      <c r="AJ7732" s="668"/>
      <c r="AO7732" s="612"/>
      <c r="AP7732" s="612"/>
      <c r="AY7732" s="623"/>
      <c r="BD7732" s="611"/>
      <c r="BG7732" s="624"/>
      <c r="BH7732" s="625"/>
      <c r="BI7732" s="672"/>
      <c r="BO7732" s="612"/>
      <c r="BY7732" s="669"/>
      <c r="CA7732" s="669"/>
    </row>
    <row r="7733" spans="3:79" s="610" customFormat="1">
      <c r="C7733" s="611"/>
      <c r="D7733" s="612"/>
      <c r="E7733" s="613"/>
      <c r="F7733" s="614"/>
      <c r="J7733" s="612"/>
      <c r="N7733" s="668"/>
      <c r="P7733" s="618"/>
      <c r="Q7733" s="618"/>
      <c r="R7733" s="618"/>
      <c r="S7733" s="618"/>
      <c r="T7733" s="618"/>
      <c r="U7733" s="618"/>
      <c r="V7733" s="618"/>
      <c r="W7733" s="618"/>
      <c r="X7733" s="618"/>
      <c r="Y7733" s="618"/>
      <c r="Z7733" s="618"/>
      <c r="AC7733" s="619"/>
      <c r="AD7733" s="620"/>
      <c r="AJ7733" s="668"/>
      <c r="AO7733" s="612"/>
      <c r="AP7733" s="612"/>
      <c r="AY7733" s="623"/>
      <c r="BD7733" s="611"/>
      <c r="BG7733" s="624"/>
      <c r="BH7733" s="625"/>
      <c r="BI7733" s="672"/>
      <c r="BO7733" s="612"/>
      <c r="BY7733" s="669"/>
      <c r="CA7733" s="669"/>
    </row>
    <row r="7734" spans="3:79" s="610" customFormat="1">
      <c r="C7734" s="611"/>
      <c r="D7734" s="612"/>
      <c r="E7734" s="613"/>
      <c r="F7734" s="614"/>
      <c r="J7734" s="612"/>
      <c r="N7734" s="668"/>
      <c r="P7734" s="618"/>
      <c r="Q7734" s="618"/>
      <c r="R7734" s="618"/>
      <c r="S7734" s="618"/>
      <c r="T7734" s="618"/>
      <c r="U7734" s="618"/>
      <c r="V7734" s="618"/>
      <c r="W7734" s="618"/>
      <c r="X7734" s="618"/>
      <c r="Y7734" s="618"/>
      <c r="Z7734" s="618"/>
      <c r="AC7734" s="619"/>
      <c r="AD7734" s="620"/>
      <c r="AJ7734" s="668"/>
      <c r="AO7734" s="612"/>
      <c r="AP7734" s="612"/>
      <c r="AY7734" s="623"/>
      <c r="BD7734" s="611"/>
      <c r="BG7734" s="624"/>
      <c r="BH7734" s="625"/>
      <c r="BI7734" s="672"/>
      <c r="BO7734" s="612"/>
      <c r="BY7734" s="669"/>
      <c r="CA7734" s="669"/>
    </row>
    <row r="7735" spans="3:79" s="610" customFormat="1">
      <c r="C7735" s="611"/>
      <c r="D7735" s="612"/>
      <c r="E7735" s="613"/>
      <c r="F7735" s="614"/>
      <c r="J7735" s="612"/>
      <c r="N7735" s="668"/>
      <c r="P7735" s="618"/>
      <c r="Q7735" s="618"/>
      <c r="R7735" s="618"/>
      <c r="S7735" s="618"/>
      <c r="T7735" s="618"/>
      <c r="U7735" s="618"/>
      <c r="V7735" s="618"/>
      <c r="W7735" s="618"/>
      <c r="X7735" s="618"/>
      <c r="Y7735" s="618"/>
      <c r="Z7735" s="618"/>
      <c r="AC7735" s="619"/>
      <c r="AD7735" s="620"/>
      <c r="AJ7735" s="668"/>
      <c r="AO7735" s="612"/>
      <c r="AP7735" s="612"/>
      <c r="AY7735" s="623"/>
      <c r="BD7735" s="611"/>
      <c r="BG7735" s="624"/>
      <c r="BH7735" s="625"/>
      <c r="BI7735" s="672"/>
      <c r="BO7735" s="612"/>
      <c r="BY7735" s="669"/>
      <c r="CA7735" s="669"/>
    </row>
    <row r="7736" spans="3:79" s="610" customFormat="1">
      <c r="C7736" s="611"/>
      <c r="D7736" s="612"/>
      <c r="E7736" s="613"/>
      <c r="F7736" s="614"/>
      <c r="J7736" s="612"/>
      <c r="N7736" s="668"/>
      <c r="P7736" s="618"/>
      <c r="Q7736" s="618"/>
      <c r="R7736" s="618"/>
      <c r="S7736" s="618"/>
      <c r="T7736" s="618"/>
      <c r="U7736" s="618"/>
      <c r="V7736" s="618"/>
      <c r="W7736" s="618"/>
      <c r="X7736" s="618"/>
      <c r="Y7736" s="618"/>
      <c r="Z7736" s="618"/>
      <c r="AC7736" s="619"/>
      <c r="AD7736" s="620"/>
      <c r="AJ7736" s="668"/>
      <c r="AO7736" s="612"/>
      <c r="AP7736" s="612"/>
      <c r="AY7736" s="623"/>
      <c r="BD7736" s="611"/>
      <c r="BG7736" s="624"/>
      <c r="BH7736" s="625"/>
      <c r="BI7736" s="672"/>
      <c r="BO7736" s="612"/>
      <c r="BY7736" s="669"/>
      <c r="CA7736" s="669"/>
    </row>
    <row r="7737" spans="3:79" s="610" customFormat="1">
      <c r="C7737" s="611"/>
      <c r="D7737" s="612"/>
      <c r="E7737" s="613"/>
      <c r="F7737" s="614"/>
      <c r="J7737" s="612"/>
      <c r="N7737" s="668"/>
      <c r="P7737" s="618"/>
      <c r="Q7737" s="618"/>
      <c r="R7737" s="618"/>
      <c r="S7737" s="618"/>
      <c r="T7737" s="618"/>
      <c r="U7737" s="618"/>
      <c r="V7737" s="618"/>
      <c r="W7737" s="618"/>
      <c r="X7737" s="618"/>
      <c r="Y7737" s="618"/>
      <c r="Z7737" s="618"/>
      <c r="AC7737" s="619"/>
      <c r="AD7737" s="620"/>
      <c r="AJ7737" s="668"/>
      <c r="AO7737" s="612"/>
      <c r="AP7737" s="612"/>
      <c r="AY7737" s="623"/>
      <c r="BD7737" s="611"/>
      <c r="BG7737" s="624"/>
      <c r="BH7737" s="625"/>
      <c r="BI7737" s="672"/>
      <c r="BO7737" s="612"/>
      <c r="BY7737" s="669"/>
      <c r="CA7737" s="669"/>
    </row>
    <row r="7738" spans="3:79" s="610" customFormat="1">
      <c r="C7738" s="611"/>
      <c r="D7738" s="612"/>
      <c r="E7738" s="613"/>
      <c r="F7738" s="614"/>
      <c r="J7738" s="612"/>
      <c r="N7738" s="668"/>
      <c r="P7738" s="618"/>
      <c r="Q7738" s="618"/>
      <c r="R7738" s="618"/>
      <c r="S7738" s="618"/>
      <c r="T7738" s="618"/>
      <c r="U7738" s="618"/>
      <c r="V7738" s="618"/>
      <c r="W7738" s="618"/>
      <c r="X7738" s="618"/>
      <c r="Y7738" s="618"/>
      <c r="Z7738" s="618"/>
      <c r="AC7738" s="619"/>
      <c r="AD7738" s="620"/>
      <c r="AJ7738" s="668"/>
      <c r="AO7738" s="612"/>
      <c r="AP7738" s="612"/>
      <c r="AY7738" s="623"/>
      <c r="BD7738" s="611"/>
      <c r="BG7738" s="624"/>
      <c r="BH7738" s="625"/>
      <c r="BI7738" s="672"/>
      <c r="BO7738" s="612"/>
      <c r="BY7738" s="669"/>
      <c r="CA7738" s="669"/>
    </row>
    <row r="7739" spans="3:79" s="610" customFormat="1">
      <c r="C7739" s="611"/>
      <c r="D7739" s="612"/>
      <c r="E7739" s="613"/>
      <c r="F7739" s="614"/>
      <c r="J7739" s="612"/>
      <c r="N7739" s="668"/>
      <c r="P7739" s="618"/>
      <c r="Q7739" s="618"/>
      <c r="R7739" s="618"/>
      <c r="S7739" s="618"/>
      <c r="T7739" s="618"/>
      <c r="U7739" s="618"/>
      <c r="V7739" s="618"/>
      <c r="W7739" s="618"/>
      <c r="X7739" s="618"/>
      <c r="Y7739" s="618"/>
      <c r="Z7739" s="618"/>
      <c r="AC7739" s="619"/>
      <c r="AD7739" s="620"/>
      <c r="AJ7739" s="668"/>
      <c r="AO7739" s="612"/>
      <c r="AP7739" s="612"/>
      <c r="AY7739" s="623"/>
      <c r="BD7739" s="611"/>
      <c r="BG7739" s="624"/>
      <c r="BH7739" s="625"/>
      <c r="BI7739" s="672"/>
      <c r="BO7739" s="612"/>
      <c r="BY7739" s="669"/>
      <c r="CA7739" s="669"/>
    </row>
    <row r="7740" spans="3:79" s="610" customFormat="1">
      <c r="C7740" s="611"/>
      <c r="D7740" s="612"/>
      <c r="E7740" s="613"/>
      <c r="F7740" s="614"/>
      <c r="J7740" s="612"/>
      <c r="N7740" s="668"/>
      <c r="P7740" s="618"/>
      <c r="Q7740" s="618"/>
      <c r="R7740" s="618"/>
      <c r="S7740" s="618"/>
      <c r="T7740" s="618"/>
      <c r="U7740" s="618"/>
      <c r="V7740" s="618"/>
      <c r="W7740" s="618"/>
      <c r="X7740" s="618"/>
      <c r="Y7740" s="618"/>
      <c r="Z7740" s="618"/>
      <c r="AC7740" s="619"/>
      <c r="AD7740" s="620"/>
      <c r="AJ7740" s="668"/>
      <c r="AO7740" s="612"/>
      <c r="AP7740" s="612"/>
      <c r="AY7740" s="623"/>
      <c r="BD7740" s="611"/>
      <c r="BG7740" s="624"/>
      <c r="BH7740" s="625"/>
      <c r="BI7740" s="672"/>
      <c r="BO7740" s="612"/>
      <c r="BY7740" s="669"/>
      <c r="CA7740" s="669"/>
    </row>
    <row r="7741" spans="3:79" s="610" customFormat="1">
      <c r="C7741" s="611"/>
      <c r="D7741" s="612"/>
      <c r="E7741" s="613"/>
      <c r="F7741" s="614"/>
      <c r="J7741" s="612"/>
      <c r="N7741" s="668"/>
      <c r="P7741" s="618"/>
      <c r="Q7741" s="618"/>
      <c r="R7741" s="618"/>
      <c r="S7741" s="618"/>
      <c r="T7741" s="618"/>
      <c r="U7741" s="618"/>
      <c r="V7741" s="618"/>
      <c r="W7741" s="618"/>
      <c r="X7741" s="618"/>
      <c r="Y7741" s="618"/>
      <c r="Z7741" s="618"/>
      <c r="AC7741" s="619"/>
      <c r="AD7741" s="620"/>
      <c r="AJ7741" s="668"/>
      <c r="AO7741" s="612"/>
      <c r="AP7741" s="612"/>
      <c r="AY7741" s="623"/>
      <c r="BD7741" s="611"/>
      <c r="BG7741" s="624"/>
      <c r="BH7741" s="625"/>
      <c r="BI7741" s="672"/>
      <c r="BO7741" s="612"/>
      <c r="BY7741" s="669"/>
      <c r="CA7741" s="669"/>
    </row>
    <row r="7742" spans="3:79" s="610" customFormat="1">
      <c r="C7742" s="611"/>
      <c r="D7742" s="612"/>
      <c r="E7742" s="613"/>
      <c r="F7742" s="614"/>
      <c r="J7742" s="612"/>
      <c r="N7742" s="668"/>
      <c r="P7742" s="618"/>
      <c r="Q7742" s="618"/>
      <c r="R7742" s="618"/>
      <c r="S7742" s="618"/>
      <c r="T7742" s="618"/>
      <c r="U7742" s="618"/>
      <c r="V7742" s="618"/>
      <c r="W7742" s="618"/>
      <c r="X7742" s="618"/>
      <c r="Y7742" s="618"/>
      <c r="Z7742" s="618"/>
      <c r="AC7742" s="619"/>
      <c r="AD7742" s="620"/>
      <c r="AJ7742" s="668"/>
      <c r="AO7742" s="612"/>
      <c r="AP7742" s="612"/>
      <c r="AY7742" s="623"/>
      <c r="BD7742" s="611"/>
      <c r="BG7742" s="624"/>
      <c r="BH7742" s="625"/>
      <c r="BI7742" s="672"/>
      <c r="BO7742" s="612"/>
      <c r="BY7742" s="669"/>
      <c r="CA7742" s="669"/>
    </row>
    <row r="7743" spans="3:79" s="610" customFormat="1">
      <c r="C7743" s="611"/>
      <c r="D7743" s="612"/>
      <c r="E7743" s="613"/>
      <c r="F7743" s="614"/>
      <c r="J7743" s="612"/>
      <c r="N7743" s="668"/>
      <c r="P7743" s="618"/>
      <c r="Q7743" s="618"/>
      <c r="R7743" s="618"/>
      <c r="S7743" s="618"/>
      <c r="T7743" s="618"/>
      <c r="U7743" s="618"/>
      <c r="V7743" s="618"/>
      <c r="W7743" s="618"/>
      <c r="X7743" s="618"/>
      <c r="Y7743" s="618"/>
      <c r="Z7743" s="618"/>
      <c r="AC7743" s="619"/>
      <c r="AD7743" s="620"/>
      <c r="AJ7743" s="668"/>
      <c r="AO7743" s="612"/>
      <c r="AP7743" s="612"/>
      <c r="AY7743" s="623"/>
      <c r="BD7743" s="611"/>
      <c r="BG7743" s="624"/>
      <c r="BH7743" s="625"/>
      <c r="BI7743" s="672"/>
      <c r="BO7743" s="612"/>
      <c r="BY7743" s="669"/>
      <c r="CA7743" s="669"/>
    </row>
    <row r="7744" spans="3:79" s="610" customFormat="1">
      <c r="C7744" s="611"/>
      <c r="D7744" s="612"/>
      <c r="E7744" s="613"/>
      <c r="F7744" s="614"/>
      <c r="J7744" s="612"/>
      <c r="N7744" s="668"/>
      <c r="P7744" s="618"/>
      <c r="Q7744" s="618"/>
      <c r="R7744" s="618"/>
      <c r="S7744" s="618"/>
      <c r="T7744" s="618"/>
      <c r="U7744" s="618"/>
      <c r="V7744" s="618"/>
      <c r="W7744" s="618"/>
      <c r="X7744" s="618"/>
      <c r="Y7744" s="618"/>
      <c r="Z7744" s="618"/>
      <c r="AC7744" s="619"/>
      <c r="AD7744" s="620"/>
      <c r="AJ7744" s="668"/>
      <c r="AO7744" s="612"/>
      <c r="AP7744" s="612"/>
      <c r="AY7744" s="623"/>
      <c r="BD7744" s="611"/>
      <c r="BG7744" s="624"/>
      <c r="BH7744" s="625"/>
      <c r="BI7744" s="672"/>
      <c r="BO7744" s="612"/>
      <c r="BY7744" s="669"/>
      <c r="CA7744" s="669"/>
    </row>
    <row r="7745" spans="3:79" s="610" customFormat="1">
      <c r="C7745" s="611"/>
      <c r="D7745" s="612"/>
      <c r="E7745" s="613"/>
      <c r="F7745" s="614"/>
      <c r="J7745" s="612"/>
      <c r="N7745" s="668"/>
      <c r="P7745" s="618"/>
      <c r="Q7745" s="618"/>
      <c r="R7745" s="618"/>
      <c r="S7745" s="618"/>
      <c r="T7745" s="618"/>
      <c r="U7745" s="618"/>
      <c r="V7745" s="618"/>
      <c r="W7745" s="618"/>
      <c r="X7745" s="618"/>
      <c r="Y7745" s="618"/>
      <c r="Z7745" s="618"/>
      <c r="AC7745" s="619"/>
      <c r="AD7745" s="620"/>
      <c r="AJ7745" s="668"/>
      <c r="AO7745" s="612"/>
      <c r="AP7745" s="612"/>
      <c r="AY7745" s="623"/>
      <c r="BD7745" s="611"/>
      <c r="BG7745" s="624"/>
      <c r="BH7745" s="625"/>
      <c r="BI7745" s="672"/>
      <c r="BO7745" s="612"/>
      <c r="BY7745" s="669"/>
      <c r="CA7745" s="669"/>
    </row>
    <row r="7746" spans="3:79" s="610" customFormat="1">
      <c r="C7746" s="611"/>
      <c r="D7746" s="612"/>
      <c r="E7746" s="613"/>
      <c r="F7746" s="614"/>
      <c r="J7746" s="612"/>
      <c r="N7746" s="668"/>
      <c r="P7746" s="618"/>
      <c r="Q7746" s="618"/>
      <c r="R7746" s="618"/>
      <c r="S7746" s="618"/>
      <c r="T7746" s="618"/>
      <c r="U7746" s="618"/>
      <c r="V7746" s="618"/>
      <c r="W7746" s="618"/>
      <c r="X7746" s="618"/>
      <c r="Y7746" s="618"/>
      <c r="Z7746" s="618"/>
      <c r="AC7746" s="619"/>
      <c r="AD7746" s="620"/>
      <c r="AJ7746" s="668"/>
      <c r="AO7746" s="612"/>
      <c r="AP7746" s="612"/>
      <c r="AY7746" s="623"/>
      <c r="BD7746" s="611"/>
      <c r="BG7746" s="624"/>
      <c r="BH7746" s="625"/>
      <c r="BI7746" s="672"/>
      <c r="BO7746" s="612"/>
      <c r="BY7746" s="669"/>
      <c r="CA7746" s="669"/>
    </row>
    <row r="7747" spans="3:79" s="610" customFormat="1">
      <c r="C7747" s="611"/>
      <c r="D7747" s="612"/>
      <c r="E7747" s="613"/>
      <c r="F7747" s="614"/>
      <c r="J7747" s="612"/>
      <c r="N7747" s="668"/>
      <c r="P7747" s="618"/>
      <c r="Q7747" s="618"/>
      <c r="R7747" s="618"/>
      <c r="S7747" s="618"/>
      <c r="T7747" s="618"/>
      <c r="U7747" s="618"/>
      <c r="V7747" s="618"/>
      <c r="W7747" s="618"/>
      <c r="X7747" s="618"/>
      <c r="Y7747" s="618"/>
      <c r="Z7747" s="618"/>
      <c r="AC7747" s="619"/>
      <c r="AD7747" s="620"/>
      <c r="AJ7747" s="668"/>
      <c r="AO7747" s="612"/>
      <c r="AP7747" s="612"/>
      <c r="AY7747" s="623"/>
      <c r="BD7747" s="611"/>
      <c r="BG7747" s="624"/>
      <c r="BH7747" s="625"/>
      <c r="BI7747" s="672"/>
      <c r="BO7747" s="612"/>
      <c r="BY7747" s="669"/>
      <c r="CA7747" s="669"/>
    </row>
    <row r="7748" spans="3:79" s="610" customFormat="1">
      <c r="C7748" s="611"/>
      <c r="D7748" s="612"/>
      <c r="E7748" s="613"/>
      <c r="F7748" s="614"/>
      <c r="J7748" s="612"/>
      <c r="N7748" s="668"/>
      <c r="P7748" s="618"/>
      <c r="Q7748" s="618"/>
      <c r="R7748" s="618"/>
      <c r="S7748" s="618"/>
      <c r="T7748" s="618"/>
      <c r="U7748" s="618"/>
      <c r="V7748" s="618"/>
      <c r="W7748" s="618"/>
      <c r="X7748" s="618"/>
      <c r="Y7748" s="618"/>
      <c r="Z7748" s="618"/>
      <c r="AC7748" s="619"/>
      <c r="AD7748" s="620"/>
      <c r="AJ7748" s="668"/>
      <c r="AO7748" s="612"/>
      <c r="AP7748" s="612"/>
      <c r="AY7748" s="623"/>
      <c r="BD7748" s="611"/>
      <c r="BG7748" s="624"/>
      <c r="BH7748" s="625"/>
      <c r="BI7748" s="672"/>
      <c r="BO7748" s="612"/>
      <c r="BY7748" s="669"/>
      <c r="CA7748" s="669"/>
    </row>
    <row r="7749" spans="3:79" s="610" customFormat="1">
      <c r="C7749" s="611"/>
      <c r="D7749" s="612"/>
      <c r="E7749" s="613"/>
      <c r="F7749" s="614"/>
      <c r="J7749" s="612"/>
      <c r="N7749" s="668"/>
      <c r="P7749" s="618"/>
      <c r="Q7749" s="618"/>
      <c r="R7749" s="618"/>
      <c r="S7749" s="618"/>
      <c r="T7749" s="618"/>
      <c r="U7749" s="618"/>
      <c r="V7749" s="618"/>
      <c r="W7749" s="618"/>
      <c r="X7749" s="618"/>
      <c r="Y7749" s="618"/>
      <c r="Z7749" s="618"/>
      <c r="AC7749" s="619"/>
      <c r="AD7749" s="620"/>
      <c r="AJ7749" s="668"/>
      <c r="AO7749" s="612"/>
      <c r="AP7749" s="612"/>
      <c r="AY7749" s="623"/>
      <c r="BD7749" s="611"/>
      <c r="BG7749" s="624"/>
      <c r="BH7749" s="625"/>
      <c r="BI7749" s="672"/>
      <c r="BO7749" s="612"/>
      <c r="BY7749" s="669"/>
      <c r="CA7749" s="669"/>
    </row>
    <row r="7750" spans="3:79" s="610" customFormat="1">
      <c r="C7750" s="611"/>
      <c r="D7750" s="612"/>
      <c r="E7750" s="613"/>
      <c r="F7750" s="614"/>
      <c r="J7750" s="612"/>
      <c r="N7750" s="668"/>
      <c r="P7750" s="618"/>
      <c r="Q7750" s="618"/>
      <c r="R7750" s="618"/>
      <c r="S7750" s="618"/>
      <c r="T7750" s="618"/>
      <c r="U7750" s="618"/>
      <c r="V7750" s="618"/>
      <c r="W7750" s="618"/>
      <c r="X7750" s="618"/>
      <c r="Y7750" s="618"/>
      <c r="Z7750" s="618"/>
      <c r="AC7750" s="619"/>
      <c r="AD7750" s="620"/>
      <c r="AJ7750" s="668"/>
      <c r="AO7750" s="612"/>
      <c r="AP7750" s="612"/>
      <c r="AY7750" s="623"/>
      <c r="BD7750" s="611"/>
      <c r="BG7750" s="624"/>
      <c r="BH7750" s="625"/>
      <c r="BI7750" s="672"/>
      <c r="BO7750" s="612"/>
      <c r="BY7750" s="669"/>
      <c r="CA7750" s="669"/>
    </row>
    <row r="7751" spans="3:79" s="610" customFormat="1">
      <c r="C7751" s="611"/>
      <c r="D7751" s="612"/>
      <c r="E7751" s="613"/>
      <c r="F7751" s="614"/>
      <c r="J7751" s="612"/>
      <c r="N7751" s="668"/>
      <c r="P7751" s="618"/>
      <c r="Q7751" s="618"/>
      <c r="R7751" s="618"/>
      <c r="S7751" s="618"/>
      <c r="T7751" s="618"/>
      <c r="U7751" s="618"/>
      <c r="V7751" s="618"/>
      <c r="W7751" s="618"/>
      <c r="X7751" s="618"/>
      <c r="Y7751" s="618"/>
      <c r="Z7751" s="618"/>
      <c r="AC7751" s="619"/>
      <c r="AD7751" s="620"/>
      <c r="AJ7751" s="668"/>
      <c r="AO7751" s="612"/>
      <c r="AP7751" s="612"/>
      <c r="AY7751" s="623"/>
      <c r="BD7751" s="611"/>
      <c r="BG7751" s="624"/>
      <c r="BH7751" s="625"/>
      <c r="BI7751" s="672"/>
      <c r="BO7751" s="612"/>
      <c r="BY7751" s="669"/>
      <c r="CA7751" s="669"/>
    </row>
    <row r="7752" spans="3:79" s="610" customFormat="1">
      <c r="C7752" s="611"/>
      <c r="D7752" s="612"/>
      <c r="E7752" s="613"/>
      <c r="F7752" s="614"/>
      <c r="J7752" s="612"/>
      <c r="N7752" s="668"/>
      <c r="P7752" s="618"/>
      <c r="Q7752" s="618"/>
      <c r="R7752" s="618"/>
      <c r="S7752" s="618"/>
      <c r="T7752" s="618"/>
      <c r="U7752" s="618"/>
      <c r="V7752" s="618"/>
      <c r="W7752" s="618"/>
      <c r="X7752" s="618"/>
      <c r="Y7752" s="618"/>
      <c r="Z7752" s="618"/>
      <c r="AC7752" s="619"/>
      <c r="AD7752" s="620"/>
      <c r="AJ7752" s="668"/>
      <c r="AO7752" s="612"/>
      <c r="AP7752" s="612"/>
      <c r="AY7752" s="623"/>
      <c r="BD7752" s="611"/>
      <c r="BG7752" s="624"/>
      <c r="BH7752" s="625"/>
      <c r="BI7752" s="672"/>
      <c r="BO7752" s="612"/>
      <c r="BY7752" s="669"/>
      <c r="CA7752" s="669"/>
    </row>
    <row r="7753" spans="3:79" s="610" customFormat="1">
      <c r="C7753" s="611"/>
      <c r="D7753" s="612"/>
      <c r="E7753" s="613"/>
      <c r="F7753" s="614"/>
      <c r="J7753" s="612"/>
      <c r="N7753" s="668"/>
      <c r="P7753" s="618"/>
      <c r="Q7753" s="618"/>
      <c r="R7753" s="618"/>
      <c r="S7753" s="618"/>
      <c r="T7753" s="618"/>
      <c r="U7753" s="618"/>
      <c r="V7753" s="618"/>
      <c r="W7753" s="618"/>
      <c r="X7753" s="618"/>
      <c r="Y7753" s="618"/>
      <c r="Z7753" s="618"/>
      <c r="AC7753" s="619"/>
      <c r="AD7753" s="620"/>
      <c r="AJ7753" s="668"/>
      <c r="AO7753" s="612"/>
      <c r="AP7753" s="612"/>
      <c r="AY7753" s="623"/>
      <c r="BD7753" s="611"/>
      <c r="BG7753" s="624"/>
      <c r="BH7753" s="625"/>
      <c r="BI7753" s="672"/>
      <c r="BO7753" s="612"/>
      <c r="BY7753" s="669"/>
      <c r="CA7753" s="669"/>
    </row>
    <row r="7754" spans="3:79" s="610" customFormat="1">
      <c r="C7754" s="611"/>
      <c r="D7754" s="612"/>
      <c r="E7754" s="613"/>
      <c r="F7754" s="614"/>
      <c r="J7754" s="612"/>
      <c r="N7754" s="668"/>
      <c r="P7754" s="618"/>
      <c r="Q7754" s="618"/>
      <c r="R7754" s="618"/>
      <c r="S7754" s="618"/>
      <c r="T7754" s="618"/>
      <c r="U7754" s="618"/>
      <c r="V7754" s="618"/>
      <c r="W7754" s="618"/>
      <c r="X7754" s="618"/>
      <c r="Y7754" s="618"/>
      <c r="Z7754" s="618"/>
      <c r="AC7754" s="619"/>
      <c r="AD7754" s="620"/>
      <c r="AJ7754" s="668"/>
      <c r="AO7754" s="612"/>
      <c r="AP7754" s="612"/>
      <c r="AY7754" s="623"/>
      <c r="BD7754" s="611"/>
      <c r="BG7754" s="624"/>
      <c r="BH7754" s="625"/>
      <c r="BI7754" s="672"/>
      <c r="BO7754" s="612"/>
      <c r="BY7754" s="669"/>
      <c r="CA7754" s="669"/>
    </row>
    <row r="7755" spans="3:79" s="610" customFormat="1">
      <c r="C7755" s="611"/>
      <c r="D7755" s="612"/>
      <c r="E7755" s="613"/>
      <c r="F7755" s="614"/>
      <c r="J7755" s="612"/>
      <c r="N7755" s="668"/>
      <c r="P7755" s="618"/>
      <c r="Q7755" s="618"/>
      <c r="R7755" s="618"/>
      <c r="S7755" s="618"/>
      <c r="T7755" s="618"/>
      <c r="U7755" s="618"/>
      <c r="V7755" s="618"/>
      <c r="W7755" s="618"/>
      <c r="X7755" s="618"/>
      <c r="Y7755" s="618"/>
      <c r="Z7755" s="618"/>
      <c r="AC7755" s="619"/>
      <c r="AD7755" s="620"/>
      <c r="AJ7755" s="668"/>
      <c r="AO7755" s="612"/>
      <c r="AP7755" s="612"/>
      <c r="AY7755" s="623"/>
      <c r="BD7755" s="611"/>
      <c r="BG7755" s="624"/>
      <c r="BH7755" s="625"/>
      <c r="BI7755" s="672"/>
      <c r="BO7755" s="612"/>
      <c r="BY7755" s="669"/>
      <c r="CA7755" s="669"/>
    </row>
    <row r="7756" spans="3:79" s="610" customFormat="1">
      <c r="C7756" s="611"/>
      <c r="D7756" s="612"/>
      <c r="E7756" s="613"/>
      <c r="F7756" s="614"/>
      <c r="J7756" s="612"/>
      <c r="N7756" s="668"/>
      <c r="P7756" s="618"/>
      <c r="Q7756" s="618"/>
      <c r="R7756" s="618"/>
      <c r="S7756" s="618"/>
      <c r="T7756" s="618"/>
      <c r="U7756" s="618"/>
      <c r="V7756" s="618"/>
      <c r="W7756" s="618"/>
      <c r="X7756" s="618"/>
      <c r="Y7756" s="618"/>
      <c r="Z7756" s="618"/>
      <c r="AC7756" s="619"/>
      <c r="AD7756" s="620"/>
      <c r="AJ7756" s="668"/>
      <c r="AO7756" s="612"/>
      <c r="AP7756" s="612"/>
      <c r="AY7756" s="623"/>
      <c r="BD7756" s="611"/>
      <c r="BG7756" s="624"/>
      <c r="BH7756" s="625"/>
      <c r="BI7756" s="672"/>
      <c r="BO7756" s="612"/>
      <c r="BY7756" s="669"/>
      <c r="CA7756" s="669"/>
    </row>
    <row r="7757" spans="3:79" s="610" customFormat="1">
      <c r="C7757" s="611"/>
      <c r="D7757" s="612"/>
      <c r="E7757" s="613"/>
      <c r="F7757" s="614"/>
      <c r="J7757" s="612"/>
      <c r="N7757" s="668"/>
      <c r="P7757" s="618"/>
      <c r="Q7757" s="618"/>
      <c r="R7757" s="618"/>
      <c r="S7757" s="618"/>
      <c r="T7757" s="618"/>
      <c r="U7757" s="618"/>
      <c r="V7757" s="618"/>
      <c r="W7757" s="618"/>
      <c r="X7757" s="618"/>
      <c r="Y7757" s="618"/>
      <c r="Z7757" s="618"/>
      <c r="AC7757" s="619"/>
      <c r="AD7757" s="620"/>
      <c r="AJ7757" s="668"/>
      <c r="AO7757" s="612"/>
      <c r="AP7757" s="612"/>
      <c r="AY7757" s="623"/>
      <c r="BD7757" s="611"/>
      <c r="BG7757" s="624"/>
      <c r="BH7757" s="625"/>
      <c r="BI7757" s="672"/>
      <c r="BO7757" s="612"/>
      <c r="BY7757" s="669"/>
      <c r="CA7757" s="669"/>
    </row>
    <row r="7758" spans="3:79" s="610" customFormat="1">
      <c r="C7758" s="611"/>
      <c r="D7758" s="612"/>
      <c r="E7758" s="613"/>
      <c r="F7758" s="614"/>
      <c r="J7758" s="612"/>
      <c r="N7758" s="668"/>
      <c r="P7758" s="618"/>
      <c r="Q7758" s="618"/>
      <c r="R7758" s="618"/>
      <c r="S7758" s="618"/>
      <c r="T7758" s="618"/>
      <c r="U7758" s="618"/>
      <c r="V7758" s="618"/>
      <c r="W7758" s="618"/>
      <c r="X7758" s="618"/>
      <c r="Y7758" s="618"/>
      <c r="Z7758" s="618"/>
      <c r="AC7758" s="619"/>
      <c r="AD7758" s="620"/>
      <c r="AJ7758" s="668"/>
      <c r="AO7758" s="612"/>
      <c r="AP7758" s="612"/>
      <c r="AY7758" s="623"/>
      <c r="BD7758" s="611"/>
      <c r="BG7758" s="624"/>
      <c r="BH7758" s="625"/>
      <c r="BI7758" s="672"/>
      <c r="BO7758" s="612"/>
      <c r="BY7758" s="669"/>
      <c r="CA7758" s="669"/>
    </row>
    <row r="7759" spans="3:79" s="610" customFormat="1">
      <c r="C7759" s="611"/>
      <c r="D7759" s="612"/>
      <c r="E7759" s="613"/>
      <c r="F7759" s="614"/>
      <c r="J7759" s="612"/>
      <c r="N7759" s="668"/>
      <c r="P7759" s="618"/>
      <c r="Q7759" s="618"/>
      <c r="R7759" s="618"/>
      <c r="S7759" s="618"/>
      <c r="T7759" s="618"/>
      <c r="U7759" s="618"/>
      <c r="V7759" s="618"/>
      <c r="W7759" s="618"/>
      <c r="X7759" s="618"/>
      <c r="Y7759" s="618"/>
      <c r="Z7759" s="618"/>
      <c r="AC7759" s="619"/>
      <c r="AD7759" s="620"/>
      <c r="AJ7759" s="668"/>
      <c r="AO7759" s="612"/>
      <c r="AP7759" s="612"/>
      <c r="AY7759" s="623"/>
      <c r="BD7759" s="611"/>
      <c r="BG7759" s="624"/>
      <c r="BH7759" s="625"/>
      <c r="BI7759" s="672"/>
      <c r="BO7759" s="612"/>
      <c r="BY7759" s="669"/>
      <c r="CA7759" s="669"/>
    </row>
    <row r="7760" spans="3:79" s="610" customFormat="1">
      <c r="C7760" s="611"/>
      <c r="D7760" s="612"/>
      <c r="E7760" s="613"/>
      <c r="F7760" s="614"/>
      <c r="J7760" s="612"/>
      <c r="N7760" s="668"/>
      <c r="P7760" s="618"/>
      <c r="Q7760" s="618"/>
      <c r="R7760" s="618"/>
      <c r="S7760" s="618"/>
      <c r="T7760" s="618"/>
      <c r="U7760" s="618"/>
      <c r="V7760" s="618"/>
      <c r="W7760" s="618"/>
      <c r="X7760" s="618"/>
      <c r="Y7760" s="618"/>
      <c r="Z7760" s="618"/>
      <c r="AC7760" s="619"/>
      <c r="AD7760" s="620"/>
      <c r="AJ7760" s="668"/>
      <c r="AO7760" s="612"/>
      <c r="AP7760" s="612"/>
      <c r="AY7760" s="623"/>
      <c r="BD7760" s="611"/>
      <c r="BG7760" s="624"/>
      <c r="BH7760" s="625"/>
      <c r="BI7760" s="672"/>
      <c r="BO7760" s="612"/>
      <c r="BY7760" s="669"/>
      <c r="CA7760" s="669"/>
    </row>
    <row r="7761" spans="3:79" s="610" customFormat="1">
      <c r="C7761" s="611"/>
      <c r="D7761" s="612"/>
      <c r="E7761" s="613"/>
      <c r="F7761" s="614"/>
      <c r="J7761" s="612"/>
      <c r="N7761" s="668"/>
      <c r="P7761" s="618"/>
      <c r="Q7761" s="618"/>
      <c r="R7761" s="618"/>
      <c r="S7761" s="618"/>
      <c r="T7761" s="618"/>
      <c r="U7761" s="618"/>
      <c r="V7761" s="618"/>
      <c r="W7761" s="618"/>
      <c r="X7761" s="618"/>
      <c r="Y7761" s="618"/>
      <c r="Z7761" s="618"/>
      <c r="AC7761" s="619"/>
      <c r="AD7761" s="620"/>
      <c r="AJ7761" s="668"/>
      <c r="AO7761" s="612"/>
      <c r="AP7761" s="612"/>
      <c r="AY7761" s="623"/>
      <c r="BD7761" s="611"/>
      <c r="BG7761" s="624"/>
      <c r="BH7761" s="625"/>
      <c r="BI7761" s="672"/>
      <c r="BO7761" s="612"/>
      <c r="BY7761" s="669"/>
      <c r="CA7761" s="669"/>
    </row>
    <row r="7762" spans="3:79" s="610" customFormat="1">
      <c r="C7762" s="611"/>
      <c r="D7762" s="612"/>
      <c r="E7762" s="613"/>
      <c r="F7762" s="614"/>
      <c r="J7762" s="612"/>
      <c r="N7762" s="668"/>
      <c r="P7762" s="618"/>
      <c r="Q7762" s="618"/>
      <c r="R7762" s="618"/>
      <c r="S7762" s="618"/>
      <c r="T7762" s="618"/>
      <c r="U7762" s="618"/>
      <c r="V7762" s="618"/>
      <c r="W7762" s="618"/>
      <c r="X7762" s="618"/>
      <c r="Y7762" s="618"/>
      <c r="Z7762" s="618"/>
      <c r="AC7762" s="619"/>
      <c r="AD7762" s="620"/>
      <c r="AJ7762" s="668"/>
      <c r="AO7762" s="612"/>
      <c r="AP7762" s="612"/>
      <c r="AY7762" s="623"/>
      <c r="BD7762" s="611"/>
      <c r="BG7762" s="624"/>
      <c r="BH7762" s="625"/>
      <c r="BI7762" s="672"/>
      <c r="BO7762" s="612"/>
      <c r="BY7762" s="669"/>
      <c r="CA7762" s="669"/>
    </row>
    <row r="7763" spans="3:79" s="610" customFormat="1">
      <c r="C7763" s="611"/>
      <c r="D7763" s="612"/>
      <c r="E7763" s="613"/>
      <c r="F7763" s="614"/>
      <c r="J7763" s="612"/>
      <c r="N7763" s="668"/>
      <c r="P7763" s="618"/>
      <c r="Q7763" s="618"/>
      <c r="R7763" s="618"/>
      <c r="S7763" s="618"/>
      <c r="T7763" s="618"/>
      <c r="U7763" s="618"/>
      <c r="V7763" s="618"/>
      <c r="W7763" s="618"/>
      <c r="X7763" s="618"/>
      <c r="Y7763" s="618"/>
      <c r="Z7763" s="618"/>
      <c r="AC7763" s="619"/>
      <c r="AD7763" s="620"/>
      <c r="AJ7763" s="668"/>
      <c r="AO7763" s="612"/>
      <c r="AP7763" s="612"/>
      <c r="AY7763" s="623"/>
      <c r="BD7763" s="611"/>
      <c r="BG7763" s="624"/>
      <c r="BH7763" s="625"/>
      <c r="BI7763" s="672"/>
      <c r="BO7763" s="612"/>
      <c r="BY7763" s="669"/>
      <c r="CA7763" s="669"/>
    </row>
    <row r="7764" spans="3:79" s="610" customFormat="1">
      <c r="C7764" s="611"/>
      <c r="D7764" s="612"/>
      <c r="E7764" s="613"/>
      <c r="F7764" s="614"/>
      <c r="J7764" s="612"/>
      <c r="N7764" s="668"/>
      <c r="P7764" s="618"/>
      <c r="Q7764" s="618"/>
      <c r="R7764" s="618"/>
      <c r="S7764" s="618"/>
      <c r="T7764" s="618"/>
      <c r="U7764" s="618"/>
      <c r="V7764" s="618"/>
      <c r="W7764" s="618"/>
      <c r="X7764" s="618"/>
      <c r="Y7764" s="618"/>
      <c r="Z7764" s="618"/>
      <c r="AC7764" s="619"/>
      <c r="AD7764" s="620"/>
      <c r="AJ7764" s="668"/>
      <c r="AO7764" s="612"/>
      <c r="AP7764" s="612"/>
      <c r="AY7764" s="623"/>
      <c r="BD7764" s="611"/>
      <c r="BG7764" s="624"/>
      <c r="BH7764" s="625"/>
      <c r="BI7764" s="672"/>
      <c r="BO7764" s="612"/>
      <c r="BY7764" s="669"/>
      <c r="CA7764" s="669"/>
    </row>
    <row r="7765" spans="3:79" s="610" customFormat="1">
      <c r="C7765" s="611"/>
      <c r="D7765" s="612"/>
      <c r="E7765" s="613"/>
      <c r="F7765" s="614"/>
      <c r="J7765" s="612"/>
      <c r="N7765" s="668"/>
      <c r="P7765" s="618"/>
      <c r="Q7765" s="618"/>
      <c r="R7765" s="618"/>
      <c r="S7765" s="618"/>
      <c r="T7765" s="618"/>
      <c r="U7765" s="618"/>
      <c r="V7765" s="618"/>
      <c r="W7765" s="618"/>
      <c r="X7765" s="618"/>
      <c r="Y7765" s="618"/>
      <c r="Z7765" s="618"/>
      <c r="AC7765" s="619"/>
      <c r="AD7765" s="620"/>
      <c r="AJ7765" s="668"/>
      <c r="AO7765" s="612"/>
      <c r="AP7765" s="612"/>
      <c r="AY7765" s="623"/>
      <c r="BD7765" s="611"/>
      <c r="BG7765" s="624"/>
      <c r="BH7765" s="625"/>
      <c r="BI7765" s="672"/>
      <c r="BO7765" s="612"/>
      <c r="BY7765" s="669"/>
      <c r="CA7765" s="669"/>
    </row>
    <row r="7766" spans="3:79" s="610" customFormat="1">
      <c r="C7766" s="611"/>
      <c r="D7766" s="612"/>
      <c r="E7766" s="613"/>
      <c r="F7766" s="614"/>
      <c r="J7766" s="612"/>
      <c r="N7766" s="668"/>
      <c r="P7766" s="618"/>
      <c r="Q7766" s="618"/>
      <c r="R7766" s="618"/>
      <c r="S7766" s="618"/>
      <c r="T7766" s="618"/>
      <c r="U7766" s="618"/>
      <c r="V7766" s="618"/>
      <c r="W7766" s="618"/>
      <c r="X7766" s="618"/>
      <c r="Y7766" s="618"/>
      <c r="Z7766" s="618"/>
      <c r="AC7766" s="619"/>
      <c r="AD7766" s="620"/>
      <c r="AJ7766" s="668"/>
      <c r="AO7766" s="612"/>
      <c r="AP7766" s="612"/>
      <c r="AY7766" s="623"/>
      <c r="BD7766" s="611"/>
      <c r="BG7766" s="624"/>
      <c r="BH7766" s="625"/>
      <c r="BI7766" s="672"/>
      <c r="BO7766" s="612"/>
      <c r="BY7766" s="669"/>
      <c r="CA7766" s="669"/>
    </row>
    <row r="7767" spans="3:79" s="610" customFormat="1">
      <c r="C7767" s="611"/>
      <c r="D7767" s="612"/>
      <c r="E7767" s="613"/>
      <c r="F7767" s="614"/>
      <c r="J7767" s="612"/>
      <c r="N7767" s="668"/>
      <c r="P7767" s="618"/>
      <c r="Q7767" s="618"/>
      <c r="R7767" s="618"/>
      <c r="S7767" s="618"/>
      <c r="T7767" s="618"/>
      <c r="U7767" s="618"/>
      <c r="V7767" s="618"/>
      <c r="W7767" s="618"/>
      <c r="X7767" s="618"/>
      <c r="Y7767" s="618"/>
      <c r="Z7767" s="618"/>
      <c r="AC7767" s="619"/>
      <c r="AD7767" s="620"/>
      <c r="AJ7767" s="668"/>
      <c r="AO7767" s="612"/>
      <c r="AP7767" s="612"/>
      <c r="AY7767" s="623"/>
      <c r="BD7767" s="611"/>
      <c r="BG7767" s="624"/>
      <c r="BH7767" s="625"/>
      <c r="BI7767" s="672"/>
      <c r="BO7767" s="612"/>
      <c r="BY7767" s="669"/>
      <c r="CA7767" s="669"/>
    </row>
    <row r="7768" spans="3:79" s="610" customFormat="1">
      <c r="C7768" s="611"/>
      <c r="D7768" s="612"/>
      <c r="E7768" s="613"/>
      <c r="F7768" s="614"/>
      <c r="J7768" s="612"/>
      <c r="N7768" s="668"/>
      <c r="P7768" s="618"/>
      <c r="Q7768" s="618"/>
      <c r="R7768" s="618"/>
      <c r="S7768" s="618"/>
      <c r="T7768" s="618"/>
      <c r="U7768" s="618"/>
      <c r="V7768" s="618"/>
      <c r="W7768" s="618"/>
      <c r="X7768" s="618"/>
      <c r="Y7768" s="618"/>
      <c r="Z7768" s="618"/>
      <c r="AC7768" s="619"/>
      <c r="AD7768" s="620"/>
      <c r="AJ7768" s="668"/>
      <c r="AO7768" s="612"/>
      <c r="AP7768" s="612"/>
      <c r="AY7768" s="623"/>
      <c r="BD7768" s="611"/>
      <c r="BG7768" s="624"/>
      <c r="BH7768" s="625"/>
      <c r="BI7768" s="672"/>
      <c r="BO7768" s="612"/>
      <c r="BY7768" s="669"/>
      <c r="CA7768" s="669"/>
    </row>
    <row r="7769" spans="3:79" s="610" customFormat="1">
      <c r="C7769" s="611"/>
      <c r="D7769" s="612"/>
      <c r="E7769" s="613"/>
      <c r="F7769" s="614"/>
      <c r="J7769" s="612"/>
      <c r="N7769" s="668"/>
      <c r="P7769" s="618"/>
      <c r="Q7769" s="618"/>
      <c r="R7769" s="618"/>
      <c r="S7769" s="618"/>
      <c r="T7769" s="618"/>
      <c r="U7769" s="618"/>
      <c r="V7769" s="618"/>
      <c r="W7769" s="618"/>
      <c r="X7769" s="618"/>
      <c r="Y7769" s="618"/>
      <c r="Z7769" s="618"/>
      <c r="AC7769" s="619"/>
      <c r="AD7769" s="620"/>
      <c r="AJ7769" s="668"/>
      <c r="AO7769" s="612"/>
      <c r="AP7769" s="612"/>
      <c r="AY7769" s="623"/>
      <c r="BD7769" s="611"/>
      <c r="BG7769" s="624"/>
      <c r="BH7769" s="625"/>
      <c r="BI7769" s="672"/>
      <c r="BO7769" s="612"/>
      <c r="BY7769" s="669"/>
      <c r="CA7769" s="669"/>
    </row>
    <row r="7770" spans="3:79" s="610" customFormat="1">
      <c r="C7770" s="611"/>
      <c r="D7770" s="612"/>
      <c r="E7770" s="613"/>
      <c r="F7770" s="614"/>
      <c r="J7770" s="612"/>
      <c r="N7770" s="668"/>
      <c r="P7770" s="618"/>
      <c r="Q7770" s="618"/>
      <c r="R7770" s="618"/>
      <c r="S7770" s="618"/>
      <c r="T7770" s="618"/>
      <c r="U7770" s="618"/>
      <c r="V7770" s="618"/>
      <c r="W7770" s="618"/>
      <c r="X7770" s="618"/>
      <c r="Y7770" s="618"/>
      <c r="Z7770" s="618"/>
      <c r="AC7770" s="619"/>
      <c r="AD7770" s="620"/>
      <c r="AJ7770" s="668"/>
      <c r="AO7770" s="612"/>
      <c r="AP7770" s="612"/>
      <c r="AY7770" s="623"/>
      <c r="BD7770" s="611"/>
      <c r="BG7770" s="624"/>
      <c r="BH7770" s="625"/>
      <c r="BI7770" s="672"/>
      <c r="BO7770" s="612"/>
      <c r="BY7770" s="669"/>
      <c r="CA7770" s="669"/>
    </row>
    <row r="7771" spans="3:79" s="610" customFormat="1">
      <c r="C7771" s="611"/>
      <c r="D7771" s="612"/>
      <c r="E7771" s="613"/>
      <c r="F7771" s="614"/>
      <c r="J7771" s="612"/>
      <c r="N7771" s="668"/>
      <c r="P7771" s="618"/>
      <c r="Q7771" s="618"/>
      <c r="R7771" s="618"/>
      <c r="S7771" s="618"/>
      <c r="T7771" s="618"/>
      <c r="U7771" s="618"/>
      <c r="V7771" s="618"/>
      <c r="W7771" s="618"/>
      <c r="X7771" s="618"/>
      <c r="Y7771" s="618"/>
      <c r="Z7771" s="618"/>
      <c r="AC7771" s="619"/>
      <c r="AD7771" s="620"/>
      <c r="AJ7771" s="668"/>
      <c r="AO7771" s="612"/>
      <c r="AP7771" s="612"/>
      <c r="AY7771" s="623"/>
      <c r="BD7771" s="611"/>
      <c r="BG7771" s="624"/>
      <c r="BH7771" s="625"/>
      <c r="BI7771" s="672"/>
      <c r="BO7771" s="612"/>
      <c r="BY7771" s="669"/>
      <c r="CA7771" s="669"/>
    </row>
    <row r="7772" spans="3:79" s="610" customFormat="1">
      <c r="C7772" s="611"/>
      <c r="D7772" s="612"/>
      <c r="E7772" s="613"/>
      <c r="F7772" s="614"/>
      <c r="J7772" s="612"/>
      <c r="N7772" s="668"/>
      <c r="P7772" s="618"/>
      <c r="Q7772" s="618"/>
      <c r="R7772" s="618"/>
      <c r="S7772" s="618"/>
      <c r="T7772" s="618"/>
      <c r="U7772" s="618"/>
      <c r="V7772" s="618"/>
      <c r="W7772" s="618"/>
      <c r="X7772" s="618"/>
      <c r="Y7772" s="618"/>
      <c r="Z7772" s="618"/>
      <c r="AC7772" s="619"/>
      <c r="AD7772" s="620"/>
      <c r="AJ7772" s="668"/>
      <c r="AO7772" s="612"/>
      <c r="AP7772" s="612"/>
      <c r="AY7772" s="623"/>
      <c r="BD7772" s="611"/>
      <c r="BG7772" s="624"/>
      <c r="BH7772" s="625"/>
      <c r="BI7772" s="672"/>
      <c r="BO7772" s="612"/>
      <c r="BY7772" s="669"/>
      <c r="CA7772" s="669"/>
    </row>
    <row r="7773" spans="3:79" s="610" customFormat="1">
      <c r="C7773" s="611"/>
      <c r="D7773" s="612"/>
      <c r="E7773" s="613"/>
      <c r="F7773" s="614"/>
      <c r="J7773" s="612"/>
      <c r="N7773" s="668"/>
      <c r="P7773" s="618"/>
      <c r="Q7773" s="618"/>
      <c r="R7773" s="618"/>
      <c r="S7773" s="618"/>
      <c r="T7773" s="618"/>
      <c r="U7773" s="618"/>
      <c r="V7773" s="618"/>
      <c r="W7773" s="618"/>
      <c r="X7773" s="618"/>
      <c r="Y7773" s="618"/>
      <c r="Z7773" s="618"/>
      <c r="AC7773" s="619"/>
      <c r="AD7773" s="620"/>
      <c r="AJ7773" s="668"/>
      <c r="AO7773" s="612"/>
      <c r="AP7773" s="612"/>
      <c r="AY7773" s="623"/>
      <c r="BD7773" s="611"/>
      <c r="BG7773" s="624"/>
      <c r="BH7773" s="625"/>
      <c r="BI7773" s="672"/>
      <c r="BO7773" s="612"/>
      <c r="BY7773" s="669"/>
      <c r="CA7773" s="669"/>
    </row>
    <row r="7774" spans="3:79" s="610" customFormat="1">
      <c r="C7774" s="611"/>
      <c r="D7774" s="612"/>
      <c r="E7774" s="613"/>
      <c r="F7774" s="614"/>
      <c r="J7774" s="612"/>
      <c r="N7774" s="668"/>
      <c r="P7774" s="618"/>
      <c r="Q7774" s="618"/>
      <c r="R7774" s="618"/>
      <c r="S7774" s="618"/>
      <c r="T7774" s="618"/>
      <c r="U7774" s="618"/>
      <c r="V7774" s="618"/>
      <c r="W7774" s="618"/>
      <c r="X7774" s="618"/>
      <c r="Y7774" s="618"/>
      <c r="Z7774" s="618"/>
      <c r="AC7774" s="619"/>
      <c r="AD7774" s="620"/>
      <c r="AJ7774" s="668"/>
      <c r="AO7774" s="612"/>
      <c r="AP7774" s="612"/>
      <c r="AY7774" s="623"/>
      <c r="BD7774" s="611"/>
      <c r="BG7774" s="624"/>
      <c r="BH7774" s="625"/>
      <c r="BI7774" s="672"/>
      <c r="BO7774" s="612"/>
      <c r="BY7774" s="669"/>
      <c r="CA7774" s="669"/>
    </row>
    <row r="7775" spans="3:79" s="610" customFormat="1">
      <c r="C7775" s="611"/>
      <c r="D7775" s="612"/>
      <c r="E7775" s="613"/>
      <c r="F7775" s="614"/>
      <c r="J7775" s="612"/>
      <c r="N7775" s="668"/>
      <c r="P7775" s="618"/>
      <c r="Q7775" s="618"/>
      <c r="R7775" s="618"/>
      <c r="S7775" s="618"/>
      <c r="T7775" s="618"/>
      <c r="U7775" s="618"/>
      <c r="V7775" s="618"/>
      <c r="W7775" s="618"/>
      <c r="X7775" s="618"/>
      <c r="Y7775" s="618"/>
      <c r="Z7775" s="618"/>
      <c r="AC7775" s="619"/>
      <c r="AD7775" s="620"/>
      <c r="AJ7775" s="668"/>
      <c r="AO7775" s="612"/>
      <c r="AP7775" s="612"/>
      <c r="AY7775" s="623"/>
      <c r="BD7775" s="611"/>
      <c r="BG7775" s="624"/>
      <c r="BH7775" s="625"/>
      <c r="BI7775" s="672"/>
      <c r="BO7775" s="612"/>
      <c r="BY7775" s="669"/>
      <c r="CA7775" s="669"/>
    </row>
    <row r="7776" spans="3:79" s="610" customFormat="1">
      <c r="C7776" s="611"/>
      <c r="D7776" s="612"/>
      <c r="E7776" s="613"/>
      <c r="F7776" s="614"/>
      <c r="J7776" s="612"/>
      <c r="N7776" s="668"/>
      <c r="P7776" s="618"/>
      <c r="Q7776" s="618"/>
      <c r="R7776" s="618"/>
      <c r="S7776" s="618"/>
      <c r="T7776" s="618"/>
      <c r="U7776" s="618"/>
      <c r="V7776" s="618"/>
      <c r="W7776" s="618"/>
      <c r="X7776" s="618"/>
      <c r="Y7776" s="618"/>
      <c r="Z7776" s="618"/>
      <c r="AC7776" s="619"/>
      <c r="AD7776" s="620"/>
      <c r="AJ7776" s="668"/>
      <c r="AO7776" s="612"/>
      <c r="AP7776" s="612"/>
      <c r="AY7776" s="623"/>
      <c r="BD7776" s="611"/>
      <c r="BG7776" s="624"/>
      <c r="BH7776" s="625"/>
      <c r="BI7776" s="672"/>
      <c r="BO7776" s="612"/>
      <c r="BY7776" s="669"/>
      <c r="CA7776" s="669"/>
    </row>
    <row r="7777" spans="3:79" s="610" customFormat="1">
      <c r="C7777" s="611"/>
      <c r="D7777" s="612"/>
      <c r="E7777" s="613"/>
      <c r="F7777" s="614"/>
      <c r="J7777" s="612"/>
      <c r="N7777" s="668"/>
      <c r="P7777" s="618"/>
      <c r="Q7777" s="618"/>
      <c r="R7777" s="618"/>
      <c r="S7777" s="618"/>
      <c r="T7777" s="618"/>
      <c r="U7777" s="618"/>
      <c r="V7777" s="618"/>
      <c r="W7777" s="618"/>
      <c r="X7777" s="618"/>
      <c r="Y7777" s="618"/>
      <c r="Z7777" s="618"/>
      <c r="AC7777" s="619"/>
      <c r="AD7777" s="620"/>
      <c r="AJ7777" s="668"/>
      <c r="AO7777" s="612"/>
      <c r="AP7777" s="612"/>
      <c r="AY7777" s="623"/>
      <c r="BD7777" s="611"/>
      <c r="BG7777" s="624"/>
      <c r="BH7777" s="625"/>
      <c r="BI7777" s="672"/>
      <c r="BO7777" s="612"/>
      <c r="BY7777" s="669"/>
      <c r="CA7777" s="669"/>
    </row>
    <row r="7778" spans="3:79" s="610" customFormat="1">
      <c r="C7778" s="611"/>
      <c r="D7778" s="612"/>
      <c r="E7778" s="613"/>
      <c r="F7778" s="614"/>
      <c r="J7778" s="612"/>
      <c r="N7778" s="668"/>
      <c r="P7778" s="618"/>
      <c r="Q7778" s="618"/>
      <c r="R7778" s="618"/>
      <c r="S7778" s="618"/>
      <c r="T7778" s="618"/>
      <c r="U7778" s="618"/>
      <c r="V7778" s="618"/>
      <c r="W7778" s="618"/>
      <c r="X7778" s="618"/>
      <c r="Y7778" s="618"/>
      <c r="Z7778" s="618"/>
      <c r="AC7778" s="619"/>
      <c r="AD7778" s="620"/>
      <c r="AJ7778" s="668"/>
      <c r="AO7778" s="612"/>
      <c r="AP7778" s="612"/>
      <c r="AY7778" s="623"/>
      <c r="BD7778" s="611"/>
      <c r="BG7778" s="624"/>
      <c r="BH7778" s="625"/>
      <c r="BI7778" s="672"/>
      <c r="BO7778" s="612"/>
      <c r="BY7778" s="669"/>
      <c r="CA7778" s="669"/>
    </row>
    <row r="7779" spans="3:79" s="610" customFormat="1">
      <c r="C7779" s="611"/>
      <c r="D7779" s="612"/>
      <c r="E7779" s="613"/>
      <c r="F7779" s="614"/>
      <c r="J7779" s="612"/>
      <c r="N7779" s="668"/>
      <c r="P7779" s="618"/>
      <c r="Q7779" s="618"/>
      <c r="R7779" s="618"/>
      <c r="S7779" s="618"/>
      <c r="T7779" s="618"/>
      <c r="U7779" s="618"/>
      <c r="V7779" s="618"/>
      <c r="W7779" s="618"/>
      <c r="X7779" s="618"/>
      <c r="Y7779" s="618"/>
      <c r="Z7779" s="618"/>
      <c r="AC7779" s="619"/>
      <c r="AD7779" s="620"/>
      <c r="AJ7779" s="668"/>
      <c r="AO7779" s="612"/>
      <c r="AP7779" s="612"/>
      <c r="AY7779" s="623"/>
      <c r="BD7779" s="611"/>
      <c r="BG7779" s="624"/>
      <c r="BH7779" s="625"/>
      <c r="BI7779" s="672"/>
      <c r="BO7779" s="612"/>
      <c r="BY7779" s="669"/>
      <c r="CA7779" s="669"/>
    </row>
    <row r="7780" spans="3:79" s="610" customFormat="1">
      <c r="C7780" s="611"/>
      <c r="D7780" s="612"/>
      <c r="E7780" s="613"/>
      <c r="F7780" s="614"/>
      <c r="J7780" s="612"/>
      <c r="N7780" s="668"/>
      <c r="P7780" s="618"/>
      <c r="Q7780" s="618"/>
      <c r="R7780" s="618"/>
      <c r="S7780" s="618"/>
      <c r="T7780" s="618"/>
      <c r="U7780" s="618"/>
      <c r="V7780" s="618"/>
      <c r="W7780" s="618"/>
      <c r="X7780" s="618"/>
      <c r="Y7780" s="618"/>
      <c r="Z7780" s="618"/>
      <c r="AC7780" s="619"/>
      <c r="AD7780" s="620"/>
      <c r="AJ7780" s="668"/>
      <c r="AO7780" s="612"/>
      <c r="AP7780" s="612"/>
      <c r="AY7780" s="623"/>
      <c r="BD7780" s="611"/>
      <c r="BG7780" s="624"/>
      <c r="BH7780" s="625"/>
      <c r="BI7780" s="672"/>
      <c r="BO7780" s="612"/>
      <c r="BY7780" s="669"/>
      <c r="CA7780" s="669"/>
    </row>
    <row r="7781" spans="3:79" s="610" customFormat="1">
      <c r="C7781" s="611"/>
      <c r="D7781" s="612"/>
      <c r="E7781" s="613"/>
      <c r="F7781" s="614"/>
      <c r="J7781" s="612"/>
      <c r="N7781" s="668"/>
      <c r="P7781" s="618"/>
      <c r="Q7781" s="618"/>
      <c r="R7781" s="618"/>
      <c r="S7781" s="618"/>
      <c r="T7781" s="618"/>
      <c r="U7781" s="618"/>
      <c r="V7781" s="618"/>
      <c r="W7781" s="618"/>
      <c r="X7781" s="618"/>
      <c r="Y7781" s="618"/>
      <c r="Z7781" s="618"/>
      <c r="AC7781" s="619"/>
      <c r="AD7781" s="620"/>
      <c r="AJ7781" s="668"/>
      <c r="AO7781" s="612"/>
      <c r="AP7781" s="612"/>
      <c r="AY7781" s="623"/>
      <c r="BD7781" s="611"/>
      <c r="BG7781" s="624"/>
      <c r="BH7781" s="625"/>
      <c r="BI7781" s="672"/>
      <c r="BO7781" s="612"/>
      <c r="BY7781" s="669"/>
      <c r="CA7781" s="669"/>
    </row>
    <row r="7782" spans="3:79" s="610" customFormat="1">
      <c r="C7782" s="611"/>
      <c r="D7782" s="612"/>
      <c r="E7782" s="613"/>
      <c r="F7782" s="614"/>
      <c r="J7782" s="612"/>
      <c r="N7782" s="668"/>
      <c r="P7782" s="618"/>
      <c r="Q7782" s="618"/>
      <c r="R7782" s="618"/>
      <c r="S7782" s="618"/>
      <c r="T7782" s="618"/>
      <c r="U7782" s="618"/>
      <c r="V7782" s="618"/>
      <c r="W7782" s="618"/>
      <c r="X7782" s="618"/>
      <c r="Y7782" s="618"/>
      <c r="Z7782" s="618"/>
      <c r="AC7782" s="619"/>
      <c r="AD7782" s="620"/>
      <c r="AJ7782" s="668"/>
      <c r="AO7782" s="612"/>
      <c r="AP7782" s="612"/>
      <c r="AY7782" s="623"/>
      <c r="BD7782" s="611"/>
      <c r="BG7782" s="624"/>
      <c r="BH7782" s="625"/>
      <c r="BI7782" s="672"/>
      <c r="BO7782" s="612"/>
      <c r="BY7782" s="669"/>
      <c r="CA7782" s="669"/>
    </row>
    <row r="7783" spans="3:79" s="610" customFormat="1">
      <c r="C7783" s="611"/>
      <c r="D7783" s="612"/>
      <c r="E7783" s="613"/>
      <c r="F7783" s="614"/>
      <c r="J7783" s="612"/>
      <c r="N7783" s="668"/>
      <c r="P7783" s="618"/>
      <c r="Q7783" s="618"/>
      <c r="R7783" s="618"/>
      <c r="S7783" s="618"/>
      <c r="T7783" s="618"/>
      <c r="U7783" s="618"/>
      <c r="V7783" s="618"/>
      <c r="W7783" s="618"/>
      <c r="X7783" s="618"/>
      <c r="Y7783" s="618"/>
      <c r="Z7783" s="618"/>
      <c r="AC7783" s="619"/>
      <c r="AD7783" s="620"/>
      <c r="AJ7783" s="668"/>
      <c r="AO7783" s="612"/>
      <c r="AP7783" s="612"/>
      <c r="AY7783" s="623"/>
      <c r="BD7783" s="611"/>
      <c r="BG7783" s="624"/>
      <c r="BH7783" s="625"/>
      <c r="BI7783" s="672"/>
      <c r="BO7783" s="612"/>
      <c r="BY7783" s="669"/>
      <c r="CA7783" s="669"/>
    </row>
    <row r="7784" spans="3:79" s="610" customFormat="1">
      <c r="C7784" s="611"/>
      <c r="D7784" s="612"/>
      <c r="E7784" s="613"/>
      <c r="F7784" s="614"/>
      <c r="J7784" s="612"/>
      <c r="N7784" s="668"/>
      <c r="P7784" s="618"/>
      <c r="Q7784" s="618"/>
      <c r="R7784" s="618"/>
      <c r="S7784" s="618"/>
      <c r="T7784" s="618"/>
      <c r="U7784" s="618"/>
      <c r="V7784" s="618"/>
      <c r="W7784" s="618"/>
      <c r="X7784" s="618"/>
      <c r="Y7784" s="618"/>
      <c r="Z7784" s="618"/>
      <c r="AC7784" s="619"/>
      <c r="AD7784" s="620"/>
      <c r="AJ7784" s="668"/>
      <c r="AO7784" s="612"/>
      <c r="AP7784" s="612"/>
      <c r="AY7784" s="623"/>
      <c r="BD7784" s="611"/>
      <c r="BG7784" s="624"/>
      <c r="BH7784" s="625"/>
      <c r="BI7784" s="672"/>
      <c r="BO7784" s="612"/>
      <c r="BY7784" s="669"/>
      <c r="CA7784" s="669"/>
    </row>
    <row r="7785" spans="3:79" s="610" customFormat="1">
      <c r="C7785" s="611"/>
      <c r="D7785" s="612"/>
      <c r="E7785" s="613"/>
      <c r="F7785" s="614"/>
      <c r="J7785" s="612"/>
      <c r="N7785" s="668"/>
      <c r="P7785" s="618"/>
      <c r="Q7785" s="618"/>
      <c r="R7785" s="618"/>
      <c r="S7785" s="618"/>
      <c r="T7785" s="618"/>
      <c r="U7785" s="618"/>
      <c r="V7785" s="618"/>
      <c r="W7785" s="618"/>
      <c r="X7785" s="618"/>
      <c r="Y7785" s="618"/>
      <c r="Z7785" s="618"/>
      <c r="AC7785" s="619"/>
      <c r="AD7785" s="620"/>
      <c r="AJ7785" s="668"/>
      <c r="AO7785" s="612"/>
      <c r="AP7785" s="612"/>
      <c r="AY7785" s="623"/>
      <c r="BD7785" s="611"/>
      <c r="BG7785" s="624"/>
      <c r="BH7785" s="625"/>
      <c r="BI7785" s="672"/>
      <c r="BO7785" s="612"/>
      <c r="BY7785" s="669"/>
      <c r="CA7785" s="669"/>
    </row>
    <row r="7786" spans="3:79" s="610" customFormat="1">
      <c r="C7786" s="611"/>
      <c r="D7786" s="612"/>
      <c r="E7786" s="613"/>
      <c r="F7786" s="614"/>
      <c r="J7786" s="612"/>
      <c r="N7786" s="668"/>
      <c r="P7786" s="618"/>
      <c r="Q7786" s="618"/>
      <c r="R7786" s="618"/>
      <c r="S7786" s="618"/>
      <c r="T7786" s="618"/>
      <c r="U7786" s="618"/>
      <c r="V7786" s="618"/>
      <c r="W7786" s="618"/>
      <c r="X7786" s="618"/>
      <c r="Y7786" s="618"/>
      <c r="Z7786" s="618"/>
      <c r="AC7786" s="619"/>
      <c r="AD7786" s="620"/>
      <c r="AJ7786" s="668"/>
      <c r="AO7786" s="612"/>
      <c r="AP7786" s="612"/>
      <c r="AY7786" s="623"/>
      <c r="BD7786" s="611"/>
      <c r="BG7786" s="624"/>
      <c r="BH7786" s="625"/>
      <c r="BI7786" s="672"/>
      <c r="BO7786" s="612"/>
      <c r="BY7786" s="669"/>
      <c r="CA7786" s="669"/>
    </row>
    <row r="7787" spans="3:79" s="610" customFormat="1">
      <c r="C7787" s="611"/>
      <c r="D7787" s="612"/>
      <c r="E7787" s="613"/>
      <c r="F7787" s="614"/>
      <c r="J7787" s="612"/>
      <c r="N7787" s="668"/>
      <c r="P7787" s="618"/>
      <c r="Q7787" s="618"/>
      <c r="R7787" s="618"/>
      <c r="S7787" s="618"/>
      <c r="T7787" s="618"/>
      <c r="U7787" s="618"/>
      <c r="V7787" s="618"/>
      <c r="W7787" s="618"/>
      <c r="X7787" s="618"/>
      <c r="Y7787" s="618"/>
      <c r="Z7787" s="618"/>
      <c r="AC7787" s="619"/>
      <c r="AD7787" s="620"/>
      <c r="AJ7787" s="668"/>
      <c r="AO7787" s="612"/>
      <c r="AP7787" s="612"/>
      <c r="AY7787" s="623"/>
      <c r="BD7787" s="611"/>
      <c r="BG7787" s="624"/>
      <c r="BH7787" s="625"/>
      <c r="BI7787" s="672"/>
      <c r="BO7787" s="612"/>
      <c r="BY7787" s="669"/>
      <c r="CA7787" s="669"/>
    </row>
    <row r="7788" spans="3:79" s="610" customFormat="1">
      <c r="C7788" s="611"/>
      <c r="D7788" s="612"/>
      <c r="E7788" s="613"/>
      <c r="F7788" s="614"/>
      <c r="J7788" s="612"/>
      <c r="N7788" s="668"/>
      <c r="P7788" s="618"/>
      <c r="Q7788" s="618"/>
      <c r="R7788" s="618"/>
      <c r="S7788" s="618"/>
      <c r="T7788" s="618"/>
      <c r="U7788" s="618"/>
      <c r="V7788" s="618"/>
      <c r="W7788" s="618"/>
      <c r="X7788" s="618"/>
      <c r="Y7788" s="618"/>
      <c r="Z7788" s="618"/>
      <c r="AC7788" s="619"/>
      <c r="AD7788" s="620"/>
      <c r="AJ7788" s="668"/>
      <c r="AO7788" s="612"/>
      <c r="AP7788" s="612"/>
      <c r="AY7788" s="623"/>
      <c r="BD7788" s="611"/>
      <c r="BG7788" s="624"/>
      <c r="BH7788" s="625"/>
      <c r="BI7788" s="672"/>
      <c r="BO7788" s="612"/>
      <c r="BY7788" s="669"/>
      <c r="CA7788" s="669"/>
    </row>
    <row r="7789" spans="3:79" s="610" customFormat="1">
      <c r="C7789" s="611"/>
      <c r="D7789" s="612"/>
      <c r="E7789" s="613"/>
      <c r="F7789" s="614"/>
      <c r="J7789" s="612"/>
      <c r="N7789" s="668"/>
      <c r="P7789" s="618"/>
      <c r="Q7789" s="618"/>
      <c r="R7789" s="618"/>
      <c r="S7789" s="618"/>
      <c r="T7789" s="618"/>
      <c r="U7789" s="618"/>
      <c r="V7789" s="618"/>
      <c r="W7789" s="618"/>
      <c r="X7789" s="618"/>
      <c r="Y7789" s="618"/>
      <c r="Z7789" s="618"/>
      <c r="AC7789" s="619"/>
      <c r="AD7789" s="620"/>
      <c r="AJ7789" s="668"/>
      <c r="AO7789" s="612"/>
      <c r="AP7789" s="612"/>
      <c r="AY7789" s="623"/>
      <c r="BD7789" s="611"/>
      <c r="BG7789" s="624"/>
      <c r="BH7789" s="625"/>
      <c r="BI7789" s="672"/>
      <c r="BO7789" s="612"/>
      <c r="BY7789" s="669"/>
      <c r="CA7789" s="669"/>
    </row>
    <row r="7790" spans="3:79" s="610" customFormat="1">
      <c r="C7790" s="611"/>
      <c r="D7790" s="612"/>
      <c r="E7790" s="613"/>
      <c r="F7790" s="614"/>
      <c r="J7790" s="612"/>
      <c r="N7790" s="668"/>
      <c r="P7790" s="618"/>
      <c r="Q7790" s="618"/>
      <c r="R7790" s="618"/>
      <c r="S7790" s="618"/>
      <c r="T7790" s="618"/>
      <c r="U7790" s="618"/>
      <c r="V7790" s="618"/>
      <c r="W7790" s="618"/>
      <c r="X7790" s="618"/>
      <c r="Y7790" s="618"/>
      <c r="Z7790" s="618"/>
      <c r="AC7790" s="619"/>
      <c r="AD7790" s="620"/>
      <c r="AJ7790" s="668"/>
      <c r="AO7790" s="612"/>
      <c r="AP7790" s="612"/>
      <c r="AY7790" s="623"/>
      <c r="BD7790" s="611"/>
      <c r="BG7790" s="624"/>
      <c r="BH7790" s="625"/>
      <c r="BI7790" s="672"/>
      <c r="BO7790" s="612"/>
      <c r="BY7790" s="669"/>
      <c r="CA7790" s="669"/>
    </row>
    <row r="7791" spans="3:79" s="610" customFormat="1">
      <c r="C7791" s="611"/>
      <c r="D7791" s="612"/>
      <c r="E7791" s="613"/>
      <c r="F7791" s="614"/>
      <c r="J7791" s="612"/>
      <c r="N7791" s="668"/>
      <c r="P7791" s="618"/>
      <c r="Q7791" s="618"/>
      <c r="R7791" s="618"/>
      <c r="S7791" s="618"/>
      <c r="T7791" s="618"/>
      <c r="U7791" s="618"/>
      <c r="V7791" s="618"/>
      <c r="W7791" s="618"/>
      <c r="X7791" s="618"/>
      <c r="Y7791" s="618"/>
      <c r="Z7791" s="618"/>
      <c r="AC7791" s="619"/>
      <c r="AD7791" s="620"/>
      <c r="AJ7791" s="668"/>
      <c r="AO7791" s="612"/>
      <c r="AP7791" s="612"/>
      <c r="AY7791" s="623"/>
      <c r="BD7791" s="611"/>
      <c r="BG7791" s="624"/>
      <c r="BH7791" s="625"/>
      <c r="BI7791" s="672"/>
      <c r="BO7791" s="612"/>
      <c r="BY7791" s="669"/>
      <c r="CA7791" s="669"/>
    </row>
    <row r="7792" spans="3:79" s="610" customFormat="1">
      <c r="C7792" s="611"/>
      <c r="D7792" s="612"/>
      <c r="E7792" s="613"/>
      <c r="F7792" s="614"/>
      <c r="J7792" s="612"/>
      <c r="N7792" s="668"/>
      <c r="P7792" s="618"/>
      <c r="Q7792" s="618"/>
      <c r="R7792" s="618"/>
      <c r="S7792" s="618"/>
      <c r="T7792" s="618"/>
      <c r="U7792" s="618"/>
      <c r="V7792" s="618"/>
      <c r="W7792" s="618"/>
      <c r="X7792" s="618"/>
      <c r="Y7792" s="618"/>
      <c r="Z7792" s="618"/>
      <c r="AC7792" s="619"/>
      <c r="AD7792" s="620"/>
      <c r="AJ7792" s="668"/>
      <c r="AO7792" s="612"/>
      <c r="AP7792" s="612"/>
      <c r="AY7792" s="623"/>
      <c r="BD7792" s="611"/>
      <c r="BG7792" s="624"/>
      <c r="BH7792" s="625"/>
      <c r="BI7792" s="672"/>
      <c r="BO7792" s="612"/>
      <c r="BY7792" s="669"/>
      <c r="CA7792" s="669"/>
    </row>
    <row r="7793" spans="3:79" s="610" customFormat="1">
      <c r="C7793" s="611"/>
      <c r="D7793" s="612"/>
      <c r="E7793" s="613"/>
      <c r="F7793" s="614"/>
      <c r="J7793" s="612"/>
      <c r="N7793" s="668"/>
      <c r="P7793" s="618"/>
      <c r="Q7793" s="618"/>
      <c r="R7793" s="618"/>
      <c r="S7793" s="618"/>
      <c r="T7793" s="618"/>
      <c r="U7793" s="618"/>
      <c r="V7793" s="618"/>
      <c r="W7793" s="618"/>
      <c r="X7793" s="618"/>
      <c r="Y7793" s="618"/>
      <c r="Z7793" s="618"/>
      <c r="AC7793" s="619"/>
      <c r="AD7793" s="620"/>
      <c r="AJ7793" s="668"/>
      <c r="AO7793" s="612"/>
      <c r="AP7793" s="612"/>
      <c r="AY7793" s="623"/>
      <c r="BD7793" s="611"/>
      <c r="BG7793" s="624"/>
      <c r="BH7793" s="625"/>
      <c r="BI7793" s="672"/>
      <c r="BO7793" s="612"/>
      <c r="BY7793" s="669"/>
      <c r="CA7793" s="669"/>
    </row>
    <row r="7794" spans="3:79" s="610" customFormat="1">
      <c r="C7794" s="611"/>
      <c r="D7794" s="612"/>
      <c r="E7794" s="613"/>
      <c r="F7794" s="614"/>
      <c r="J7794" s="612"/>
      <c r="N7794" s="668"/>
      <c r="P7794" s="618"/>
      <c r="Q7794" s="618"/>
      <c r="R7794" s="618"/>
      <c r="S7794" s="618"/>
      <c r="T7794" s="618"/>
      <c r="U7794" s="618"/>
      <c r="V7794" s="618"/>
      <c r="W7794" s="618"/>
      <c r="X7794" s="618"/>
      <c r="Y7794" s="618"/>
      <c r="Z7794" s="618"/>
      <c r="AC7794" s="619"/>
      <c r="AD7794" s="620"/>
      <c r="AJ7794" s="668"/>
      <c r="AO7794" s="612"/>
      <c r="AP7794" s="612"/>
      <c r="AY7794" s="623"/>
      <c r="BD7794" s="611"/>
      <c r="BG7794" s="624"/>
      <c r="BH7794" s="625"/>
      <c r="BI7794" s="672"/>
      <c r="BO7794" s="612"/>
      <c r="BY7794" s="669"/>
      <c r="CA7794" s="669"/>
    </row>
    <row r="7795" spans="3:79" s="610" customFormat="1">
      <c r="C7795" s="611"/>
      <c r="D7795" s="612"/>
      <c r="E7795" s="613"/>
      <c r="F7795" s="614"/>
      <c r="J7795" s="612"/>
      <c r="N7795" s="668"/>
      <c r="P7795" s="618"/>
      <c r="Q7795" s="618"/>
      <c r="R7795" s="618"/>
      <c r="S7795" s="618"/>
      <c r="T7795" s="618"/>
      <c r="U7795" s="618"/>
      <c r="V7795" s="618"/>
      <c r="W7795" s="618"/>
      <c r="X7795" s="618"/>
      <c r="Y7795" s="618"/>
      <c r="Z7795" s="618"/>
      <c r="AC7795" s="619"/>
      <c r="AD7795" s="620"/>
      <c r="AJ7795" s="668"/>
      <c r="AO7795" s="612"/>
      <c r="AP7795" s="612"/>
      <c r="AY7795" s="623"/>
      <c r="BD7795" s="611"/>
      <c r="BG7795" s="624"/>
      <c r="BH7795" s="625"/>
      <c r="BI7795" s="672"/>
      <c r="BO7795" s="612"/>
      <c r="BY7795" s="669"/>
      <c r="CA7795" s="669"/>
    </row>
    <row r="7796" spans="3:79" s="610" customFormat="1">
      <c r="C7796" s="611"/>
      <c r="D7796" s="612"/>
      <c r="E7796" s="613"/>
      <c r="F7796" s="614"/>
      <c r="J7796" s="612"/>
      <c r="N7796" s="668"/>
      <c r="P7796" s="618"/>
      <c r="Q7796" s="618"/>
      <c r="R7796" s="618"/>
      <c r="S7796" s="618"/>
      <c r="T7796" s="618"/>
      <c r="U7796" s="618"/>
      <c r="V7796" s="618"/>
      <c r="W7796" s="618"/>
      <c r="X7796" s="618"/>
      <c r="Y7796" s="618"/>
      <c r="Z7796" s="618"/>
      <c r="AC7796" s="619"/>
      <c r="AD7796" s="620"/>
      <c r="AJ7796" s="668"/>
      <c r="AO7796" s="612"/>
      <c r="AP7796" s="612"/>
      <c r="AY7796" s="623"/>
      <c r="BD7796" s="611"/>
      <c r="BG7796" s="624"/>
      <c r="BH7796" s="625"/>
      <c r="BI7796" s="672"/>
      <c r="BO7796" s="612"/>
      <c r="BY7796" s="669"/>
      <c r="CA7796" s="669"/>
    </row>
    <row r="7797" spans="3:79" s="610" customFormat="1">
      <c r="C7797" s="611"/>
      <c r="D7797" s="612"/>
      <c r="E7797" s="613"/>
      <c r="F7797" s="614"/>
      <c r="J7797" s="612"/>
      <c r="N7797" s="668"/>
      <c r="P7797" s="618"/>
      <c r="Q7797" s="618"/>
      <c r="R7797" s="618"/>
      <c r="S7797" s="618"/>
      <c r="T7797" s="618"/>
      <c r="U7797" s="618"/>
      <c r="V7797" s="618"/>
      <c r="W7797" s="618"/>
      <c r="X7797" s="618"/>
      <c r="Y7797" s="618"/>
      <c r="Z7797" s="618"/>
      <c r="AC7797" s="619"/>
      <c r="AD7797" s="620"/>
      <c r="AJ7797" s="668"/>
      <c r="AO7797" s="612"/>
      <c r="AP7797" s="612"/>
      <c r="AY7797" s="623"/>
      <c r="BD7797" s="611"/>
      <c r="BG7797" s="624"/>
      <c r="BH7797" s="625"/>
      <c r="BI7797" s="672"/>
      <c r="BO7797" s="612"/>
      <c r="BY7797" s="669"/>
      <c r="CA7797" s="669"/>
    </row>
    <row r="7798" spans="3:79" s="610" customFormat="1">
      <c r="C7798" s="611"/>
      <c r="D7798" s="612"/>
      <c r="E7798" s="613"/>
      <c r="F7798" s="614"/>
      <c r="J7798" s="612"/>
      <c r="N7798" s="668"/>
      <c r="P7798" s="618"/>
      <c r="Q7798" s="618"/>
      <c r="R7798" s="618"/>
      <c r="S7798" s="618"/>
      <c r="T7798" s="618"/>
      <c r="U7798" s="618"/>
      <c r="V7798" s="618"/>
      <c r="W7798" s="618"/>
      <c r="X7798" s="618"/>
      <c r="Y7798" s="618"/>
      <c r="Z7798" s="618"/>
      <c r="AC7798" s="619"/>
      <c r="AD7798" s="620"/>
      <c r="AJ7798" s="668"/>
      <c r="AO7798" s="612"/>
      <c r="AP7798" s="612"/>
      <c r="AY7798" s="623"/>
      <c r="BD7798" s="611"/>
      <c r="BG7798" s="624"/>
      <c r="BH7798" s="625"/>
      <c r="BI7798" s="672"/>
      <c r="BO7798" s="612"/>
      <c r="BY7798" s="669"/>
      <c r="CA7798" s="669"/>
    </row>
    <row r="7799" spans="3:79" s="610" customFormat="1">
      <c r="C7799" s="611"/>
      <c r="D7799" s="612"/>
      <c r="E7799" s="613"/>
      <c r="F7799" s="614"/>
      <c r="J7799" s="612"/>
      <c r="N7799" s="668"/>
      <c r="P7799" s="618"/>
      <c r="Q7799" s="618"/>
      <c r="R7799" s="618"/>
      <c r="S7799" s="618"/>
      <c r="T7799" s="618"/>
      <c r="U7799" s="618"/>
      <c r="V7799" s="618"/>
      <c r="W7799" s="618"/>
      <c r="X7799" s="618"/>
      <c r="Y7799" s="618"/>
      <c r="Z7799" s="618"/>
      <c r="AC7799" s="619"/>
      <c r="AD7799" s="620"/>
      <c r="AJ7799" s="668"/>
      <c r="AO7799" s="612"/>
      <c r="AP7799" s="612"/>
      <c r="AY7799" s="623"/>
      <c r="BD7799" s="611"/>
      <c r="BG7799" s="624"/>
      <c r="BH7799" s="625"/>
      <c r="BI7799" s="672"/>
      <c r="BO7799" s="612"/>
      <c r="BY7799" s="669"/>
      <c r="CA7799" s="669"/>
    </row>
    <row r="7800" spans="3:79" s="610" customFormat="1">
      <c r="C7800" s="611"/>
      <c r="D7800" s="612"/>
      <c r="E7800" s="613"/>
      <c r="F7800" s="614"/>
      <c r="J7800" s="612"/>
      <c r="N7800" s="668"/>
      <c r="P7800" s="618"/>
      <c r="Q7800" s="618"/>
      <c r="R7800" s="618"/>
      <c r="S7800" s="618"/>
      <c r="T7800" s="618"/>
      <c r="U7800" s="618"/>
      <c r="V7800" s="618"/>
      <c r="W7800" s="618"/>
      <c r="X7800" s="618"/>
      <c r="Y7800" s="618"/>
      <c r="Z7800" s="618"/>
      <c r="AC7800" s="619"/>
      <c r="AD7800" s="620"/>
      <c r="AJ7800" s="668"/>
      <c r="AO7800" s="612"/>
      <c r="AP7800" s="612"/>
      <c r="AY7800" s="623"/>
      <c r="BD7800" s="611"/>
      <c r="BG7800" s="624"/>
      <c r="BH7800" s="625"/>
      <c r="BI7800" s="672"/>
      <c r="BO7800" s="612"/>
      <c r="BY7800" s="669"/>
      <c r="CA7800" s="669"/>
    </row>
    <row r="7801" spans="3:79" s="610" customFormat="1">
      <c r="C7801" s="611"/>
      <c r="D7801" s="612"/>
      <c r="E7801" s="613"/>
      <c r="F7801" s="614"/>
      <c r="J7801" s="612"/>
      <c r="N7801" s="668"/>
      <c r="P7801" s="618"/>
      <c r="Q7801" s="618"/>
      <c r="R7801" s="618"/>
      <c r="S7801" s="618"/>
      <c r="T7801" s="618"/>
      <c r="U7801" s="618"/>
      <c r="V7801" s="618"/>
      <c r="W7801" s="618"/>
      <c r="X7801" s="618"/>
      <c r="Y7801" s="618"/>
      <c r="Z7801" s="618"/>
      <c r="AC7801" s="619"/>
      <c r="AD7801" s="620"/>
      <c r="AJ7801" s="668"/>
      <c r="AO7801" s="612"/>
      <c r="AP7801" s="612"/>
      <c r="AY7801" s="623"/>
      <c r="BD7801" s="611"/>
      <c r="BG7801" s="624"/>
      <c r="BH7801" s="625"/>
      <c r="BI7801" s="672"/>
      <c r="BO7801" s="612"/>
      <c r="BY7801" s="669"/>
      <c r="CA7801" s="669"/>
    </row>
    <row r="7802" spans="3:79" s="610" customFormat="1">
      <c r="C7802" s="611"/>
      <c r="D7802" s="612"/>
      <c r="E7802" s="613"/>
      <c r="F7802" s="614"/>
      <c r="J7802" s="612"/>
      <c r="N7802" s="668"/>
      <c r="P7802" s="618"/>
      <c r="Q7802" s="618"/>
      <c r="R7802" s="618"/>
      <c r="S7802" s="618"/>
      <c r="T7802" s="618"/>
      <c r="U7802" s="618"/>
      <c r="V7802" s="618"/>
      <c r="W7802" s="618"/>
      <c r="X7802" s="618"/>
      <c r="Y7802" s="618"/>
      <c r="Z7802" s="618"/>
      <c r="AC7802" s="619"/>
      <c r="AD7802" s="620"/>
      <c r="AJ7802" s="668"/>
      <c r="AO7802" s="612"/>
      <c r="AP7802" s="612"/>
      <c r="AY7802" s="623"/>
      <c r="BD7802" s="611"/>
      <c r="BG7802" s="624"/>
      <c r="BH7802" s="625"/>
      <c r="BI7802" s="672"/>
      <c r="BO7802" s="612"/>
      <c r="BY7802" s="669"/>
      <c r="CA7802" s="669"/>
    </row>
    <row r="7803" spans="3:79" s="610" customFormat="1">
      <c r="C7803" s="611"/>
      <c r="D7803" s="612"/>
      <c r="E7803" s="613"/>
      <c r="F7803" s="614"/>
      <c r="J7803" s="612"/>
      <c r="N7803" s="668"/>
      <c r="P7803" s="618"/>
      <c r="Q7803" s="618"/>
      <c r="R7803" s="618"/>
      <c r="S7803" s="618"/>
      <c r="T7803" s="618"/>
      <c r="U7803" s="618"/>
      <c r="V7803" s="618"/>
      <c r="W7803" s="618"/>
      <c r="X7803" s="618"/>
      <c r="Y7803" s="618"/>
      <c r="Z7803" s="618"/>
      <c r="AC7803" s="619"/>
      <c r="AD7803" s="620"/>
      <c r="AJ7803" s="668"/>
      <c r="AO7803" s="612"/>
      <c r="AP7803" s="612"/>
      <c r="AY7803" s="623"/>
      <c r="BD7803" s="611"/>
      <c r="BG7803" s="624"/>
      <c r="BH7803" s="625"/>
      <c r="BI7803" s="672"/>
      <c r="BO7803" s="612"/>
      <c r="BY7803" s="669"/>
      <c r="CA7803" s="669"/>
    </row>
    <row r="7804" spans="3:79" s="610" customFormat="1">
      <c r="C7804" s="611"/>
      <c r="D7804" s="612"/>
      <c r="E7804" s="613"/>
      <c r="F7804" s="614"/>
      <c r="J7804" s="612"/>
      <c r="N7804" s="668"/>
      <c r="P7804" s="618"/>
      <c r="Q7804" s="618"/>
      <c r="R7804" s="618"/>
      <c r="S7804" s="618"/>
      <c r="T7804" s="618"/>
      <c r="U7804" s="618"/>
      <c r="V7804" s="618"/>
      <c r="W7804" s="618"/>
      <c r="X7804" s="618"/>
      <c r="Y7804" s="618"/>
      <c r="Z7804" s="618"/>
      <c r="AC7804" s="619"/>
      <c r="AD7804" s="620"/>
      <c r="AJ7804" s="668"/>
      <c r="AO7804" s="612"/>
      <c r="AP7804" s="612"/>
      <c r="AY7804" s="623"/>
      <c r="BD7804" s="611"/>
      <c r="BG7804" s="624"/>
      <c r="BH7804" s="625"/>
      <c r="BI7804" s="672"/>
      <c r="BO7804" s="612"/>
      <c r="BY7804" s="669"/>
      <c r="CA7804" s="669"/>
    </row>
    <row r="7805" spans="3:79" s="610" customFormat="1">
      <c r="C7805" s="611"/>
      <c r="D7805" s="612"/>
      <c r="E7805" s="613"/>
      <c r="F7805" s="614"/>
      <c r="J7805" s="612"/>
      <c r="N7805" s="668"/>
      <c r="P7805" s="618"/>
      <c r="Q7805" s="618"/>
      <c r="R7805" s="618"/>
      <c r="S7805" s="618"/>
      <c r="T7805" s="618"/>
      <c r="U7805" s="618"/>
      <c r="V7805" s="618"/>
      <c r="W7805" s="618"/>
      <c r="X7805" s="618"/>
      <c r="Y7805" s="618"/>
      <c r="Z7805" s="618"/>
      <c r="AC7805" s="619"/>
      <c r="AD7805" s="620"/>
      <c r="AJ7805" s="668"/>
      <c r="AO7805" s="612"/>
      <c r="AP7805" s="612"/>
      <c r="AY7805" s="623"/>
      <c r="BD7805" s="611"/>
      <c r="BG7805" s="624"/>
      <c r="BH7805" s="625"/>
      <c r="BI7805" s="672"/>
      <c r="BO7805" s="612"/>
      <c r="BY7805" s="669"/>
      <c r="CA7805" s="669"/>
    </row>
    <row r="7806" spans="3:79" s="610" customFormat="1">
      <c r="C7806" s="611"/>
      <c r="D7806" s="612"/>
      <c r="E7806" s="613"/>
      <c r="F7806" s="614"/>
      <c r="J7806" s="612"/>
      <c r="N7806" s="668"/>
      <c r="P7806" s="618"/>
      <c r="Q7806" s="618"/>
      <c r="R7806" s="618"/>
      <c r="S7806" s="618"/>
      <c r="T7806" s="618"/>
      <c r="U7806" s="618"/>
      <c r="V7806" s="618"/>
      <c r="W7806" s="618"/>
      <c r="X7806" s="618"/>
      <c r="Y7806" s="618"/>
      <c r="Z7806" s="618"/>
      <c r="AC7806" s="619"/>
      <c r="AD7806" s="620"/>
      <c r="AJ7806" s="668"/>
      <c r="AO7806" s="612"/>
      <c r="AP7806" s="612"/>
      <c r="AY7806" s="623"/>
      <c r="BD7806" s="611"/>
      <c r="BG7806" s="624"/>
      <c r="BH7806" s="625"/>
      <c r="BI7806" s="672"/>
      <c r="BO7806" s="612"/>
      <c r="BY7806" s="669"/>
      <c r="CA7806" s="669"/>
    </row>
    <row r="7807" spans="3:79" s="610" customFormat="1">
      <c r="C7807" s="611"/>
      <c r="D7807" s="612"/>
      <c r="E7807" s="613"/>
      <c r="F7807" s="614"/>
      <c r="J7807" s="612"/>
      <c r="N7807" s="668"/>
      <c r="P7807" s="618"/>
      <c r="Q7807" s="618"/>
      <c r="R7807" s="618"/>
      <c r="S7807" s="618"/>
      <c r="T7807" s="618"/>
      <c r="U7807" s="618"/>
      <c r="V7807" s="618"/>
      <c r="W7807" s="618"/>
      <c r="X7807" s="618"/>
      <c r="Y7807" s="618"/>
      <c r="Z7807" s="618"/>
      <c r="AC7807" s="619"/>
      <c r="AD7807" s="620"/>
      <c r="AJ7807" s="668"/>
      <c r="AO7807" s="612"/>
      <c r="AP7807" s="612"/>
      <c r="AY7807" s="623"/>
      <c r="BD7807" s="611"/>
      <c r="BG7807" s="624"/>
      <c r="BH7807" s="625"/>
      <c r="BI7807" s="672"/>
      <c r="BO7807" s="612"/>
      <c r="BY7807" s="669"/>
      <c r="CA7807" s="669"/>
    </row>
    <row r="7808" spans="3:79" s="610" customFormat="1">
      <c r="C7808" s="611"/>
      <c r="D7808" s="612"/>
      <c r="E7808" s="613"/>
      <c r="F7808" s="614"/>
      <c r="J7808" s="612"/>
      <c r="N7808" s="668"/>
      <c r="P7808" s="618"/>
      <c r="Q7808" s="618"/>
      <c r="R7808" s="618"/>
      <c r="S7808" s="618"/>
      <c r="T7808" s="618"/>
      <c r="U7808" s="618"/>
      <c r="V7808" s="618"/>
      <c r="W7808" s="618"/>
      <c r="X7808" s="618"/>
      <c r="Y7808" s="618"/>
      <c r="Z7808" s="618"/>
      <c r="AC7808" s="619"/>
      <c r="AD7808" s="620"/>
      <c r="AJ7808" s="668"/>
      <c r="AO7808" s="612"/>
      <c r="AP7808" s="612"/>
      <c r="AY7808" s="623"/>
      <c r="BD7808" s="611"/>
      <c r="BG7808" s="624"/>
      <c r="BH7808" s="625"/>
      <c r="BI7808" s="672"/>
      <c r="BO7808" s="612"/>
      <c r="BY7808" s="669"/>
      <c r="CA7808" s="669"/>
    </row>
    <row r="7809" spans="3:79" s="610" customFormat="1">
      <c r="C7809" s="611"/>
      <c r="D7809" s="612"/>
      <c r="E7809" s="613"/>
      <c r="F7809" s="614"/>
      <c r="J7809" s="612"/>
      <c r="N7809" s="668"/>
      <c r="P7809" s="618"/>
      <c r="Q7809" s="618"/>
      <c r="R7809" s="618"/>
      <c r="S7809" s="618"/>
      <c r="T7809" s="618"/>
      <c r="U7809" s="618"/>
      <c r="V7809" s="618"/>
      <c r="W7809" s="618"/>
      <c r="X7809" s="618"/>
      <c r="Y7809" s="618"/>
      <c r="Z7809" s="618"/>
      <c r="AC7809" s="619"/>
      <c r="AD7809" s="620"/>
      <c r="AJ7809" s="668"/>
      <c r="AO7809" s="612"/>
      <c r="AP7809" s="612"/>
      <c r="AY7809" s="623"/>
      <c r="BD7809" s="611"/>
      <c r="BG7809" s="624"/>
      <c r="BH7809" s="625"/>
      <c r="BI7809" s="672"/>
      <c r="BO7809" s="612"/>
      <c r="BY7809" s="669"/>
      <c r="CA7809" s="669"/>
    </row>
    <row r="7810" spans="3:79" s="610" customFormat="1">
      <c r="C7810" s="611"/>
      <c r="D7810" s="612"/>
      <c r="E7810" s="613"/>
      <c r="F7810" s="614"/>
      <c r="J7810" s="612"/>
      <c r="N7810" s="668"/>
      <c r="P7810" s="618"/>
      <c r="Q7810" s="618"/>
      <c r="R7810" s="618"/>
      <c r="S7810" s="618"/>
      <c r="T7810" s="618"/>
      <c r="U7810" s="618"/>
      <c r="V7810" s="618"/>
      <c r="W7810" s="618"/>
      <c r="X7810" s="618"/>
      <c r="Y7810" s="618"/>
      <c r="Z7810" s="618"/>
      <c r="AC7810" s="619"/>
      <c r="AD7810" s="620"/>
      <c r="AJ7810" s="668"/>
      <c r="AO7810" s="612"/>
      <c r="AP7810" s="612"/>
      <c r="AY7810" s="623"/>
      <c r="BD7810" s="611"/>
      <c r="BG7810" s="624"/>
      <c r="BH7810" s="625"/>
      <c r="BI7810" s="672"/>
      <c r="BO7810" s="612"/>
      <c r="BY7810" s="669"/>
      <c r="CA7810" s="669"/>
    </row>
    <row r="7811" spans="3:79" s="610" customFormat="1">
      <c r="C7811" s="611"/>
      <c r="D7811" s="612"/>
      <c r="E7811" s="613"/>
      <c r="F7811" s="614"/>
      <c r="J7811" s="612"/>
      <c r="N7811" s="668"/>
      <c r="P7811" s="618"/>
      <c r="Q7811" s="618"/>
      <c r="R7811" s="618"/>
      <c r="S7811" s="618"/>
      <c r="T7811" s="618"/>
      <c r="U7811" s="618"/>
      <c r="V7811" s="618"/>
      <c r="W7811" s="618"/>
      <c r="X7811" s="618"/>
      <c r="Y7811" s="618"/>
      <c r="Z7811" s="618"/>
      <c r="AC7811" s="619"/>
      <c r="AD7811" s="620"/>
      <c r="AJ7811" s="668"/>
      <c r="AO7811" s="612"/>
      <c r="AP7811" s="612"/>
      <c r="AY7811" s="623"/>
      <c r="BD7811" s="611"/>
      <c r="BG7811" s="624"/>
      <c r="BH7811" s="625"/>
      <c r="BI7811" s="672"/>
      <c r="BO7811" s="612"/>
      <c r="BY7811" s="669"/>
      <c r="CA7811" s="669"/>
    </row>
    <row r="7812" spans="3:79" s="610" customFormat="1">
      <c r="C7812" s="611"/>
      <c r="D7812" s="612"/>
      <c r="E7812" s="613"/>
      <c r="F7812" s="614"/>
      <c r="J7812" s="612"/>
      <c r="N7812" s="668"/>
      <c r="P7812" s="618"/>
      <c r="Q7812" s="618"/>
      <c r="R7812" s="618"/>
      <c r="S7812" s="618"/>
      <c r="T7812" s="618"/>
      <c r="U7812" s="618"/>
      <c r="V7812" s="618"/>
      <c r="W7812" s="618"/>
      <c r="X7812" s="618"/>
      <c r="Y7812" s="618"/>
      <c r="Z7812" s="618"/>
      <c r="AC7812" s="619"/>
      <c r="AD7812" s="620"/>
      <c r="AJ7812" s="668"/>
      <c r="AO7812" s="612"/>
      <c r="AP7812" s="612"/>
      <c r="AY7812" s="623"/>
      <c r="BD7812" s="611"/>
      <c r="BG7812" s="624"/>
      <c r="BH7812" s="625"/>
      <c r="BI7812" s="672"/>
      <c r="BO7812" s="612"/>
      <c r="BY7812" s="669"/>
      <c r="CA7812" s="669"/>
    </row>
    <row r="7813" spans="3:79" s="610" customFormat="1">
      <c r="C7813" s="611"/>
      <c r="D7813" s="612"/>
      <c r="E7813" s="613"/>
      <c r="F7813" s="614"/>
      <c r="J7813" s="612"/>
      <c r="N7813" s="668"/>
      <c r="P7813" s="618"/>
      <c r="Q7813" s="618"/>
      <c r="R7813" s="618"/>
      <c r="S7813" s="618"/>
      <c r="T7813" s="618"/>
      <c r="U7813" s="618"/>
      <c r="V7813" s="618"/>
      <c r="W7813" s="618"/>
      <c r="X7813" s="618"/>
      <c r="Y7813" s="618"/>
      <c r="Z7813" s="618"/>
      <c r="AC7813" s="619"/>
      <c r="AD7813" s="620"/>
      <c r="AJ7813" s="668"/>
      <c r="AO7813" s="612"/>
      <c r="AP7813" s="612"/>
      <c r="AY7813" s="623"/>
      <c r="BD7813" s="611"/>
      <c r="BG7813" s="624"/>
      <c r="BH7813" s="625"/>
      <c r="BI7813" s="672"/>
      <c r="BO7813" s="612"/>
      <c r="BY7813" s="669"/>
      <c r="CA7813" s="669"/>
    </row>
    <row r="7814" spans="3:79" s="610" customFormat="1">
      <c r="C7814" s="611"/>
      <c r="D7814" s="612"/>
      <c r="E7814" s="613"/>
      <c r="F7814" s="614"/>
      <c r="J7814" s="612"/>
      <c r="N7814" s="668"/>
      <c r="P7814" s="618"/>
      <c r="Q7814" s="618"/>
      <c r="R7814" s="618"/>
      <c r="S7814" s="618"/>
      <c r="T7814" s="618"/>
      <c r="U7814" s="618"/>
      <c r="V7814" s="618"/>
      <c r="W7814" s="618"/>
      <c r="X7814" s="618"/>
      <c r="Y7814" s="618"/>
      <c r="Z7814" s="618"/>
      <c r="AC7814" s="619"/>
      <c r="AD7814" s="620"/>
      <c r="AJ7814" s="668"/>
      <c r="AO7814" s="612"/>
      <c r="AP7814" s="612"/>
      <c r="AY7814" s="623"/>
      <c r="BD7814" s="611"/>
      <c r="BG7814" s="624"/>
      <c r="BH7814" s="625"/>
      <c r="BI7814" s="672"/>
      <c r="BO7814" s="612"/>
      <c r="BY7814" s="669"/>
      <c r="CA7814" s="669"/>
    </row>
    <row r="7815" spans="3:79" s="610" customFormat="1">
      <c r="C7815" s="611"/>
      <c r="D7815" s="612"/>
      <c r="E7815" s="613"/>
      <c r="F7815" s="614"/>
      <c r="J7815" s="612"/>
      <c r="N7815" s="668"/>
      <c r="P7815" s="618"/>
      <c r="Q7815" s="618"/>
      <c r="R7815" s="618"/>
      <c r="S7815" s="618"/>
      <c r="T7815" s="618"/>
      <c r="U7815" s="618"/>
      <c r="V7815" s="618"/>
      <c r="W7815" s="618"/>
      <c r="X7815" s="618"/>
      <c r="Y7815" s="618"/>
      <c r="Z7815" s="618"/>
      <c r="AC7815" s="619"/>
      <c r="AD7815" s="620"/>
      <c r="AJ7815" s="668"/>
      <c r="AO7815" s="612"/>
      <c r="AP7815" s="612"/>
      <c r="AY7815" s="623"/>
      <c r="BD7815" s="611"/>
      <c r="BG7815" s="624"/>
      <c r="BH7815" s="625"/>
      <c r="BI7815" s="672"/>
      <c r="BO7815" s="612"/>
      <c r="BY7815" s="669"/>
      <c r="CA7815" s="669"/>
    </row>
    <row r="7816" spans="3:79" s="610" customFormat="1">
      <c r="C7816" s="611"/>
      <c r="D7816" s="612"/>
      <c r="E7816" s="613"/>
      <c r="F7816" s="614"/>
      <c r="J7816" s="612"/>
      <c r="N7816" s="668"/>
      <c r="P7816" s="618"/>
      <c r="Q7816" s="618"/>
      <c r="R7816" s="618"/>
      <c r="S7816" s="618"/>
      <c r="T7816" s="618"/>
      <c r="U7816" s="618"/>
      <c r="V7816" s="618"/>
      <c r="W7816" s="618"/>
      <c r="X7816" s="618"/>
      <c r="Y7816" s="618"/>
      <c r="Z7816" s="618"/>
      <c r="AC7816" s="619"/>
      <c r="AD7816" s="620"/>
      <c r="AJ7816" s="668"/>
      <c r="AO7816" s="612"/>
      <c r="AP7816" s="612"/>
      <c r="AY7816" s="623"/>
      <c r="BD7816" s="611"/>
      <c r="BG7816" s="624"/>
      <c r="BH7816" s="625"/>
      <c r="BI7816" s="672"/>
      <c r="BO7816" s="612"/>
      <c r="BY7816" s="669"/>
      <c r="CA7816" s="669"/>
    </row>
    <row r="7817" spans="3:79" s="610" customFormat="1">
      <c r="C7817" s="611"/>
      <c r="D7817" s="612"/>
      <c r="E7817" s="613"/>
      <c r="F7817" s="614"/>
      <c r="J7817" s="612"/>
      <c r="N7817" s="668"/>
      <c r="P7817" s="618"/>
      <c r="Q7817" s="618"/>
      <c r="R7817" s="618"/>
      <c r="S7817" s="618"/>
      <c r="T7817" s="618"/>
      <c r="U7817" s="618"/>
      <c r="V7817" s="618"/>
      <c r="W7817" s="618"/>
      <c r="X7817" s="618"/>
      <c r="Y7817" s="618"/>
      <c r="Z7817" s="618"/>
      <c r="AC7817" s="619"/>
      <c r="AD7817" s="620"/>
      <c r="AJ7817" s="668"/>
      <c r="AO7817" s="612"/>
      <c r="AP7817" s="612"/>
      <c r="AY7817" s="623"/>
      <c r="BD7817" s="611"/>
      <c r="BG7817" s="624"/>
      <c r="BH7817" s="625"/>
      <c r="BI7817" s="672"/>
      <c r="BO7817" s="612"/>
      <c r="BY7817" s="669"/>
      <c r="CA7817" s="669"/>
    </row>
    <row r="7818" spans="3:79" s="610" customFormat="1">
      <c r="C7818" s="611"/>
      <c r="D7818" s="612"/>
      <c r="E7818" s="613"/>
      <c r="F7818" s="614"/>
      <c r="J7818" s="612"/>
      <c r="N7818" s="668"/>
      <c r="P7818" s="618"/>
      <c r="Q7818" s="618"/>
      <c r="R7818" s="618"/>
      <c r="S7818" s="618"/>
      <c r="T7818" s="618"/>
      <c r="U7818" s="618"/>
      <c r="V7818" s="618"/>
      <c r="W7818" s="618"/>
      <c r="X7818" s="618"/>
      <c r="Y7818" s="618"/>
      <c r="Z7818" s="618"/>
      <c r="AC7818" s="619"/>
      <c r="AD7818" s="620"/>
      <c r="AJ7818" s="668"/>
      <c r="AO7818" s="612"/>
      <c r="AP7818" s="612"/>
      <c r="AY7818" s="623"/>
      <c r="BD7818" s="611"/>
      <c r="BG7818" s="624"/>
      <c r="BH7818" s="625"/>
      <c r="BI7818" s="672"/>
      <c r="BO7818" s="612"/>
      <c r="BY7818" s="669"/>
      <c r="CA7818" s="669"/>
    </row>
    <row r="7819" spans="3:79" s="610" customFormat="1">
      <c r="C7819" s="611"/>
      <c r="D7819" s="612"/>
      <c r="E7819" s="613"/>
      <c r="F7819" s="614"/>
      <c r="J7819" s="612"/>
      <c r="N7819" s="668"/>
      <c r="P7819" s="618"/>
      <c r="Q7819" s="618"/>
      <c r="R7819" s="618"/>
      <c r="S7819" s="618"/>
      <c r="T7819" s="618"/>
      <c r="U7819" s="618"/>
      <c r="V7819" s="618"/>
      <c r="W7819" s="618"/>
      <c r="X7819" s="618"/>
      <c r="Y7819" s="618"/>
      <c r="Z7819" s="618"/>
      <c r="AC7819" s="619"/>
      <c r="AD7819" s="620"/>
      <c r="AJ7819" s="668"/>
      <c r="AO7819" s="612"/>
      <c r="AP7819" s="612"/>
      <c r="AY7819" s="623"/>
      <c r="BD7819" s="611"/>
      <c r="BG7819" s="624"/>
      <c r="BH7819" s="625"/>
      <c r="BI7819" s="672"/>
      <c r="BO7819" s="612"/>
      <c r="BY7819" s="669"/>
      <c r="CA7819" s="669"/>
    </row>
    <row r="7820" spans="3:79" s="610" customFormat="1">
      <c r="C7820" s="611"/>
      <c r="D7820" s="612"/>
      <c r="E7820" s="613"/>
      <c r="F7820" s="614"/>
      <c r="J7820" s="612"/>
      <c r="N7820" s="668"/>
      <c r="P7820" s="618"/>
      <c r="Q7820" s="618"/>
      <c r="R7820" s="618"/>
      <c r="S7820" s="618"/>
      <c r="T7820" s="618"/>
      <c r="U7820" s="618"/>
      <c r="V7820" s="618"/>
      <c r="W7820" s="618"/>
      <c r="X7820" s="618"/>
      <c r="Y7820" s="618"/>
      <c r="Z7820" s="618"/>
      <c r="AC7820" s="619"/>
      <c r="AD7820" s="620"/>
      <c r="AJ7820" s="668"/>
      <c r="AO7820" s="612"/>
      <c r="AP7820" s="612"/>
      <c r="AY7820" s="623"/>
      <c r="BD7820" s="611"/>
      <c r="BG7820" s="624"/>
      <c r="BH7820" s="625"/>
      <c r="BI7820" s="672"/>
      <c r="BO7820" s="612"/>
      <c r="BY7820" s="669"/>
      <c r="CA7820" s="669"/>
    </row>
    <row r="7821" spans="3:79" s="610" customFormat="1">
      <c r="C7821" s="611"/>
      <c r="D7821" s="612"/>
      <c r="E7821" s="613"/>
      <c r="F7821" s="614"/>
      <c r="J7821" s="612"/>
      <c r="N7821" s="668"/>
      <c r="P7821" s="618"/>
      <c r="Q7821" s="618"/>
      <c r="R7821" s="618"/>
      <c r="S7821" s="618"/>
      <c r="T7821" s="618"/>
      <c r="U7821" s="618"/>
      <c r="V7821" s="618"/>
      <c r="W7821" s="618"/>
      <c r="X7821" s="618"/>
      <c r="Y7821" s="618"/>
      <c r="Z7821" s="618"/>
      <c r="AC7821" s="619"/>
      <c r="AD7821" s="620"/>
      <c r="AJ7821" s="668"/>
      <c r="AO7821" s="612"/>
      <c r="AP7821" s="612"/>
      <c r="AY7821" s="623"/>
      <c r="BD7821" s="611"/>
      <c r="BG7821" s="624"/>
      <c r="BH7821" s="625"/>
      <c r="BI7821" s="672"/>
      <c r="BO7821" s="612"/>
      <c r="BY7821" s="669"/>
      <c r="CA7821" s="669"/>
    </row>
    <row r="7822" spans="3:79" s="610" customFormat="1">
      <c r="C7822" s="611"/>
      <c r="D7822" s="612"/>
      <c r="E7822" s="613"/>
      <c r="F7822" s="614"/>
      <c r="J7822" s="612"/>
      <c r="N7822" s="668"/>
      <c r="P7822" s="618"/>
      <c r="Q7822" s="618"/>
      <c r="R7822" s="618"/>
      <c r="S7822" s="618"/>
      <c r="T7822" s="618"/>
      <c r="U7822" s="618"/>
      <c r="V7822" s="618"/>
      <c r="W7822" s="618"/>
      <c r="X7822" s="618"/>
      <c r="Y7822" s="618"/>
      <c r="Z7822" s="618"/>
      <c r="AC7822" s="619"/>
      <c r="AD7822" s="620"/>
      <c r="AJ7822" s="668"/>
      <c r="AO7822" s="612"/>
      <c r="AP7822" s="612"/>
      <c r="AY7822" s="623"/>
      <c r="BD7822" s="611"/>
      <c r="BG7822" s="624"/>
      <c r="BH7822" s="625"/>
      <c r="BI7822" s="672"/>
      <c r="BO7822" s="612"/>
      <c r="BY7822" s="669"/>
      <c r="CA7822" s="669"/>
    </row>
    <row r="7823" spans="3:79" s="610" customFormat="1">
      <c r="C7823" s="611"/>
      <c r="D7823" s="612"/>
      <c r="E7823" s="613"/>
      <c r="F7823" s="614"/>
      <c r="J7823" s="612"/>
      <c r="N7823" s="668"/>
      <c r="P7823" s="618"/>
      <c r="Q7823" s="618"/>
      <c r="R7823" s="618"/>
      <c r="S7823" s="618"/>
      <c r="T7823" s="618"/>
      <c r="U7823" s="618"/>
      <c r="V7823" s="618"/>
      <c r="W7823" s="618"/>
      <c r="X7823" s="618"/>
      <c r="Y7823" s="618"/>
      <c r="Z7823" s="618"/>
      <c r="AC7823" s="619"/>
      <c r="AD7823" s="620"/>
      <c r="AJ7823" s="668"/>
      <c r="AO7823" s="612"/>
      <c r="AP7823" s="612"/>
      <c r="AY7823" s="623"/>
      <c r="BD7823" s="611"/>
      <c r="BG7823" s="624"/>
      <c r="BH7823" s="625"/>
      <c r="BI7823" s="672"/>
      <c r="BO7823" s="612"/>
      <c r="BY7823" s="669"/>
      <c r="CA7823" s="669"/>
    </row>
    <row r="7824" spans="3:79" s="610" customFormat="1">
      <c r="C7824" s="611"/>
      <c r="D7824" s="612"/>
      <c r="E7824" s="613"/>
      <c r="F7824" s="614"/>
      <c r="J7824" s="612"/>
      <c r="N7824" s="668"/>
      <c r="P7824" s="618"/>
      <c r="Q7824" s="618"/>
      <c r="R7824" s="618"/>
      <c r="S7824" s="618"/>
      <c r="T7824" s="618"/>
      <c r="U7824" s="618"/>
      <c r="V7824" s="618"/>
      <c r="W7824" s="618"/>
      <c r="X7824" s="618"/>
      <c r="Y7824" s="618"/>
      <c r="Z7824" s="618"/>
      <c r="AC7824" s="619"/>
      <c r="AD7824" s="620"/>
      <c r="AJ7824" s="668"/>
      <c r="AO7824" s="612"/>
      <c r="AP7824" s="612"/>
      <c r="AY7824" s="623"/>
      <c r="BD7824" s="611"/>
      <c r="BG7824" s="624"/>
      <c r="BH7824" s="625"/>
      <c r="BI7824" s="672"/>
      <c r="BO7824" s="612"/>
      <c r="BY7824" s="669"/>
      <c r="CA7824" s="669"/>
    </row>
    <row r="7825" spans="3:79" s="610" customFormat="1">
      <c r="C7825" s="611"/>
      <c r="D7825" s="612"/>
      <c r="E7825" s="613"/>
      <c r="F7825" s="614"/>
      <c r="J7825" s="612"/>
      <c r="N7825" s="668"/>
      <c r="P7825" s="618"/>
      <c r="Q7825" s="618"/>
      <c r="R7825" s="618"/>
      <c r="S7825" s="618"/>
      <c r="T7825" s="618"/>
      <c r="U7825" s="618"/>
      <c r="V7825" s="618"/>
      <c r="W7825" s="618"/>
      <c r="X7825" s="618"/>
      <c r="Y7825" s="618"/>
      <c r="Z7825" s="618"/>
      <c r="AC7825" s="619"/>
      <c r="AD7825" s="620"/>
      <c r="AJ7825" s="668"/>
      <c r="AO7825" s="612"/>
      <c r="AP7825" s="612"/>
      <c r="AY7825" s="623"/>
      <c r="BD7825" s="611"/>
      <c r="BG7825" s="624"/>
      <c r="BH7825" s="625"/>
      <c r="BI7825" s="672"/>
      <c r="BO7825" s="612"/>
      <c r="BY7825" s="669"/>
      <c r="CA7825" s="669"/>
    </row>
    <row r="7826" spans="3:79" s="610" customFormat="1">
      <c r="C7826" s="611"/>
      <c r="D7826" s="612"/>
      <c r="E7826" s="613"/>
      <c r="F7826" s="614"/>
      <c r="J7826" s="612"/>
      <c r="N7826" s="668"/>
      <c r="P7826" s="618"/>
      <c r="Q7826" s="618"/>
      <c r="R7826" s="618"/>
      <c r="S7826" s="618"/>
      <c r="T7826" s="618"/>
      <c r="U7826" s="618"/>
      <c r="V7826" s="618"/>
      <c r="W7826" s="618"/>
      <c r="X7826" s="618"/>
      <c r="Y7826" s="618"/>
      <c r="Z7826" s="618"/>
      <c r="AC7826" s="619"/>
      <c r="AD7826" s="620"/>
      <c r="AJ7826" s="668"/>
      <c r="AO7826" s="612"/>
      <c r="AP7826" s="612"/>
      <c r="AY7826" s="623"/>
      <c r="BD7826" s="611"/>
      <c r="BG7826" s="624"/>
      <c r="BH7826" s="625"/>
      <c r="BI7826" s="672"/>
      <c r="BO7826" s="612"/>
      <c r="BY7826" s="669"/>
      <c r="CA7826" s="669"/>
    </row>
    <row r="7827" spans="3:79" s="610" customFormat="1">
      <c r="C7827" s="611"/>
      <c r="D7827" s="612"/>
      <c r="E7827" s="613"/>
      <c r="F7827" s="614"/>
      <c r="J7827" s="612"/>
      <c r="N7827" s="668"/>
      <c r="P7827" s="618"/>
      <c r="Q7827" s="618"/>
      <c r="R7827" s="618"/>
      <c r="S7827" s="618"/>
      <c r="T7827" s="618"/>
      <c r="U7827" s="618"/>
      <c r="V7827" s="618"/>
      <c r="W7827" s="618"/>
      <c r="X7827" s="618"/>
      <c r="Y7827" s="618"/>
      <c r="Z7827" s="618"/>
      <c r="AC7827" s="619"/>
      <c r="AD7827" s="620"/>
      <c r="AJ7827" s="668"/>
      <c r="AO7827" s="612"/>
      <c r="AP7827" s="612"/>
      <c r="AY7827" s="623"/>
      <c r="BD7827" s="611"/>
      <c r="BG7827" s="624"/>
      <c r="BH7827" s="625"/>
      <c r="BI7827" s="672"/>
      <c r="BO7827" s="612"/>
      <c r="BY7827" s="669"/>
      <c r="CA7827" s="669"/>
    </row>
    <row r="7828" spans="3:79" s="610" customFormat="1">
      <c r="C7828" s="611"/>
      <c r="D7828" s="612"/>
      <c r="E7828" s="613"/>
      <c r="F7828" s="614"/>
      <c r="J7828" s="612"/>
      <c r="N7828" s="668"/>
      <c r="P7828" s="618"/>
      <c r="Q7828" s="618"/>
      <c r="R7828" s="618"/>
      <c r="S7828" s="618"/>
      <c r="T7828" s="618"/>
      <c r="U7828" s="618"/>
      <c r="V7828" s="618"/>
      <c r="W7828" s="618"/>
      <c r="X7828" s="618"/>
      <c r="Y7828" s="618"/>
      <c r="Z7828" s="618"/>
      <c r="AC7828" s="619"/>
      <c r="AD7828" s="620"/>
      <c r="AJ7828" s="668"/>
      <c r="AO7828" s="612"/>
      <c r="AP7828" s="612"/>
      <c r="AY7828" s="623"/>
      <c r="BD7828" s="611"/>
      <c r="BG7828" s="624"/>
      <c r="BH7828" s="625"/>
      <c r="BI7828" s="672"/>
      <c r="BO7828" s="612"/>
      <c r="BY7828" s="669"/>
      <c r="CA7828" s="669"/>
    </row>
    <row r="7829" spans="3:79" s="610" customFormat="1">
      <c r="C7829" s="611"/>
      <c r="D7829" s="612"/>
      <c r="E7829" s="613"/>
      <c r="F7829" s="614"/>
      <c r="J7829" s="612"/>
      <c r="N7829" s="668"/>
      <c r="P7829" s="618"/>
      <c r="Q7829" s="618"/>
      <c r="R7829" s="618"/>
      <c r="S7829" s="618"/>
      <c r="T7829" s="618"/>
      <c r="U7829" s="618"/>
      <c r="V7829" s="618"/>
      <c r="W7829" s="618"/>
      <c r="X7829" s="618"/>
      <c r="Y7829" s="618"/>
      <c r="Z7829" s="618"/>
      <c r="AC7829" s="619"/>
      <c r="AD7829" s="620"/>
      <c r="AJ7829" s="668"/>
      <c r="AO7829" s="612"/>
      <c r="AP7829" s="612"/>
      <c r="AY7829" s="623"/>
      <c r="BD7829" s="611"/>
      <c r="BG7829" s="624"/>
      <c r="BH7829" s="625"/>
      <c r="BI7829" s="672"/>
      <c r="BO7829" s="612"/>
      <c r="BY7829" s="669"/>
      <c r="CA7829" s="669"/>
    </row>
    <row r="7830" spans="3:79" s="610" customFormat="1">
      <c r="C7830" s="611"/>
      <c r="D7830" s="612"/>
      <c r="E7830" s="613"/>
      <c r="F7830" s="614"/>
      <c r="J7830" s="612"/>
      <c r="N7830" s="668"/>
      <c r="P7830" s="618"/>
      <c r="Q7830" s="618"/>
      <c r="R7830" s="618"/>
      <c r="S7830" s="618"/>
      <c r="T7830" s="618"/>
      <c r="U7830" s="618"/>
      <c r="V7830" s="618"/>
      <c r="W7830" s="618"/>
      <c r="X7830" s="618"/>
      <c r="Y7830" s="618"/>
      <c r="Z7830" s="618"/>
      <c r="AC7830" s="619"/>
      <c r="AD7830" s="620"/>
      <c r="AJ7830" s="668"/>
      <c r="AO7830" s="612"/>
      <c r="AP7830" s="612"/>
      <c r="AY7830" s="623"/>
      <c r="BD7830" s="611"/>
      <c r="BG7830" s="624"/>
      <c r="BH7830" s="625"/>
      <c r="BI7830" s="672"/>
      <c r="BO7830" s="612"/>
      <c r="BY7830" s="669"/>
      <c r="CA7830" s="669"/>
    </row>
    <row r="7831" spans="3:79" s="610" customFormat="1">
      <c r="C7831" s="611"/>
      <c r="D7831" s="612"/>
      <c r="E7831" s="613"/>
      <c r="F7831" s="614"/>
      <c r="J7831" s="612"/>
      <c r="N7831" s="668"/>
      <c r="P7831" s="618"/>
      <c r="Q7831" s="618"/>
      <c r="R7831" s="618"/>
      <c r="S7831" s="618"/>
      <c r="T7831" s="618"/>
      <c r="U7831" s="618"/>
      <c r="V7831" s="618"/>
      <c r="W7831" s="618"/>
      <c r="X7831" s="618"/>
      <c r="Y7831" s="618"/>
      <c r="Z7831" s="618"/>
      <c r="AC7831" s="619"/>
      <c r="AD7831" s="620"/>
      <c r="AJ7831" s="668"/>
      <c r="AO7831" s="612"/>
      <c r="AP7831" s="612"/>
      <c r="AY7831" s="623"/>
      <c r="BD7831" s="611"/>
      <c r="BG7831" s="624"/>
      <c r="BH7831" s="625"/>
      <c r="BI7831" s="672"/>
      <c r="BO7831" s="612"/>
      <c r="BY7831" s="669"/>
      <c r="CA7831" s="669"/>
    </row>
    <row r="7832" spans="3:79" s="610" customFormat="1">
      <c r="C7832" s="611"/>
      <c r="D7832" s="612"/>
      <c r="E7832" s="613"/>
      <c r="F7832" s="614"/>
      <c r="J7832" s="612"/>
      <c r="N7832" s="668"/>
      <c r="P7832" s="618"/>
      <c r="Q7832" s="618"/>
      <c r="R7832" s="618"/>
      <c r="S7832" s="618"/>
      <c r="T7832" s="618"/>
      <c r="U7832" s="618"/>
      <c r="V7832" s="618"/>
      <c r="W7832" s="618"/>
      <c r="X7832" s="618"/>
      <c r="Y7832" s="618"/>
      <c r="Z7832" s="618"/>
      <c r="AC7832" s="619"/>
      <c r="AD7832" s="620"/>
      <c r="AJ7832" s="668"/>
      <c r="AO7832" s="612"/>
      <c r="AP7832" s="612"/>
      <c r="AY7832" s="623"/>
      <c r="BD7832" s="611"/>
      <c r="BG7832" s="624"/>
      <c r="BH7832" s="625"/>
      <c r="BI7832" s="672"/>
      <c r="BO7832" s="612"/>
      <c r="BY7832" s="669"/>
      <c r="CA7832" s="669"/>
    </row>
    <row r="7833" spans="3:79" s="610" customFormat="1">
      <c r="C7833" s="611"/>
      <c r="D7833" s="612"/>
      <c r="E7833" s="613"/>
      <c r="F7833" s="614"/>
      <c r="J7833" s="612"/>
      <c r="N7833" s="668"/>
      <c r="P7833" s="618"/>
      <c r="Q7833" s="618"/>
      <c r="R7833" s="618"/>
      <c r="S7833" s="618"/>
      <c r="T7833" s="618"/>
      <c r="U7833" s="618"/>
      <c r="V7833" s="618"/>
      <c r="W7833" s="618"/>
      <c r="X7833" s="618"/>
      <c r="Y7833" s="618"/>
      <c r="Z7833" s="618"/>
      <c r="AC7833" s="619"/>
      <c r="AD7833" s="620"/>
      <c r="AJ7833" s="668"/>
      <c r="AO7833" s="612"/>
      <c r="AP7833" s="612"/>
      <c r="AY7833" s="623"/>
      <c r="BD7833" s="611"/>
      <c r="BG7833" s="624"/>
      <c r="BH7833" s="625"/>
      <c r="BI7833" s="672"/>
      <c r="BO7833" s="612"/>
      <c r="BY7833" s="669"/>
      <c r="CA7833" s="669"/>
    </row>
    <row r="7834" spans="3:79" s="610" customFormat="1">
      <c r="C7834" s="611"/>
      <c r="D7834" s="612"/>
      <c r="E7834" s="613"/>
      <c r="F7834" s="614"/>
      <c r="J7834" s="612"/>
      <c r="N7834" s="668"/>
      <c r="P7834" s="618"/>
      <c r="Q7834" s="618"/>
      <c r="R7834" s="618"/>
      <c r="S7834" s="618"/>
      <c r="T7834" s="618"/>
      <c r="U7834" s="618"/>
      <c r="V7834" s="618"/>
      <c r="W7834" s="618"/>
      <c r="X7834" s="618"/>
      <c r="Y7834" s="618"/>
      <c r="Z7834" s="618"/>
      <c r="AC7834" s="619"/>
      <c r="AD7834" s="620"/>
      <c r="AJ7834" s="668"/>
      <c r="AO7834" s="612"/>
      <c r="AP7834" s="612"/>
      <c r="AY7834" s="623"/>
      <c r="BD7834" s="611"/>
      <c r="BG7834" s="624"/>
      <c r="BH7834" s="625"/>
      <c r="BI7834" s="672"/>
      <c r="BO7834" s="612"/>
      <c r="BY7834" s="669"/>
      <c r="CA7834" s="669"/>
    </row>
    <row r="7835" spans="3:79" s="610" customFormat="1">
      <c r="C7835" s="611"/>
      <c r="D7835" s="612"/>
      <c r="E7835" s="613"/>
      <c r="F7835" s="614"/>
      <c r="J7835" s="612"/>
      <c r="N7835" s="668"/>
      <c r="P7835" s="618"/>
      <c r="Q7835" s="618"/>
      <c r="R7835" s="618"/>
      <c r="S7835" s="618"/>
      <c r="T7835" s="618"/>
      <c r="U7835" s="618"/>
      <c r="V7835" s="618"/>
      <c r="W7835" s="618"/>
      <c r="X7835" s="618"/>
      <c r="Y7835" s="618"/>
      <c r="Z7835" s="618"/>
      <c r="AC7835" s="619"/>
      <c r="AD7835" s="620"/>
      <c r="AJ7835" s="668"/>
      <c r="AO7835" s="612"/>
      <c r="AP7835" s="612"/>
      <c r="AY7835" s="623"/>
      <c r="BD7835" s="611"/>
      <c r="BG7835" s="624"/>
      <c r="BH7835" s="625"/>
      <c r="BI7835" s="672"/>
      <c r="BO7835" s="612"/>
      <c r="BY7835" s="669"/>
      <c r="CA7835" s="669"/>
    </row>
    <row r="7836" spans="3:79" s="610" customFormat="1">
      <c r="C7836" s="611"/>
      <c r="D7836" s="612"/>
      <c r="E7836" s="613"/>
      <c r="F7836" s="614"/>
      <c r="J7836" s="612"/>
      <c r="N7836" s="668"/>
      <c r="P7836" s="618"/>
      <c r="Q7836" s="618"/>
      <c r="R7836" s="618"/>
      <c r="S7836" s="618"/>
      <c r="T7836" s="618"/>
      <c r="U7836" s="618"/>
      <c r="V7836" s="618"/>
      <c r="W7836" s="618"/>
      <c r="X7836" s="618"/>
      <c r="Y7836" s="618"/>
      <c r="Z7836" s="618"/>
      <c r="AC7836" s="619"/>
      <c r="AD7836" s="620"/>
      <c r="AJ7836" s="668"/>
      <c r="AO7836" s="612"/>
      <c r="AP7836" s="612"/>
      <c r="AY7836" s="623"/>
      <c r="BD7836" s="611"/>
      <c r="BG7836" s="624"/>
      <c r="BH7836" s="625"/>
      <c r="BI7836" s="672"/>
      <c r="BO7836" s="612"/>
      <c r="BY7836" s="669"/>
      <c r="CA7836" s="669"/>
    </row>
    <row r="7837" spans="3:79" s="610" customFormat="1">
      <c r="C7837" s="611"/>
      <c r="D7837" s="612"/>
      <c r="E7837" s="613"/>
      <c r="F7837" s="614"/>
      <c r="J7837" s="612"/>
      <c r="N7837" s="668"/>
      <c r="P7837" s="618"/>
      <c r="Q7837" s="618"/>
      <c r="R7837" s="618"/>
      <c r="S7837" s="618"/>
      <c r="T7837" s="618"/>
      <c r="U7837" s="618"/>
      <c r="V7837" s="618"/>
      <c r="W7837" s="618"/>
      <c r="X7837" s="618"/>
      <c r="Y7837" s="618"/>
      <c r="Z7837" s="618"/>
      <c r="AC7837" s="619"/>
      <c r="AD7837" s="620"/>
      <c r="AJ7837" s="668"/>
      <c r="AO7837" s="612"/>
      <c r="AP7837" s="612"/>
      <c r="AY7837" s="623"/>
      <c r="BD7837" s="611"/>
      <c r="BG7837" s="624"/>
      <c r="BH7837" s="625"/>
      <c r="BI7837" s="672"/>
      <c r="BO7837" s="612"/>
      <c r="BY7837" s="669"/>
      <c r="CA7837" s="669"/>
    </row>
    <row r="7838" spans="3:79" s="610" customFormat="1">
      <c r="C7838" s="611"/>
      <c r="D7838" s="612"/>
      <c r="E7838" s="613"/>
      <c r="F7838" s="614"/>
      <c r="J7838" s="612"/>
      <c r="N7838" s="668"/>
      <c r="P7838" s="618"/>
      <c r="Q7838" s="618"/>
      <c r="R7838" s="618"/>
      <c r="S7838" s="618"/>
      <c r="T7838" s="618"/>
      <c r="U7838" s="618"/>
      <c r="V7838" s="618"/>
      <c r="W7838" s="618"/>
      <c r="X7838" s="618"/>
      <c r="Y7838" s="618"/>
      <c r="Z7838" s="618"/>
      <c r="AC7838" s="619"/>
      <c r="AD7838" s="620"/>
      <c r="AJ7838" s="668"/>
      <c r="AO7838" s="612"/>
      <c r="AP7838" s="612"/>
      <c r="AY7838" s="623"/>
      <c r="BD7838" s="611"/>
      <c r="BG7838" s="624"/>
      <c r="BH7838" s="625"/>
      <c r="BI7838" s="672"/>
      <c r="BO7838" s="612"/>
      <c r="BY7838" s="669"/>
      <c r="CA7838" s="669"/>
    </row>
    <row r="7839" spans="3:79" s="610" customFormat="1">
      <c r="C7839" s="611"/>
      <c r="D7839" s="612"/>
      <c r="E7839" s="613"/>
      <c r="F7839" s="614"/>
      <c r="J7839" s="612"/>
      <c r="N7839" s="668"/>
      <c r="P7839" s="618"/>
      <c r="Q7839" s="618"/>
      <c r="R7839" s="618"/>
      <c r="S7839" s="618"/>
      <c r="T7839" s="618"/>
      <c r="U7839" s="618"/>
      <c r="V7839" s="618"/>
      <c r="W7839" s="618"/>
      <c r="X7839" s="618"/>
      <c r="Y7839" s="618"/>
      <c r="Z7839" s="618"/>
      <c r="AC7839" s="619"/>
      <c r="AD7839" s="620"/>
      <c r="AJ7839" s="668"/>
      <c r="AO7839" s="612"/>
      <c r="AP7839" s="612"/>
      <c r="AY7839" s="623"/>
      <c r="BD7839" s="611"/>
      <c r="BG7839" s="624"/>
      <c r="BH7839" s="625"/>
      <c r="BI7839" s="672"/>
      <c r="BO7839" s="612"/>
      <c r="BY7839" s="669"/>
      <c r="CA7839" s="669"/>
    </row>
    <row r="7840" spans="3:79" s="610" customFormat="1">
      <c r="C7840" s="611"/>
      <c r="D7840" s="612"/>
      <c r="E7840" s="613"/>
      <c r="F7840" s="614"/>
      <c r="J7840" s="612"/>
      <c r="N7840" s="668"/>
      <c r="P7840" s="618"/>
      <c r="Q7840" s="618"/>
      <c r="R7840" s="618"/>
      <c r="S7840" s="618"/>
      <c r="T7840" s="618"/>
      <c r="U7840" s="618"/>
      <c r="V7840" s="618"/>
      <c r="W7840" s="618"/>
      <c r="X7840" s="618"/>
      <c r="Y7840" s="618"/>
      <c r="Z7840" s="618"/>
      <c r="AC7840" s="619"/>
      <c r="AD7840" s="620"/>
      <c r="AJ7840" s="668"/>
      <c r="AO7840" s="612"/>
      <c r="AP7840" s="612"/>
      <c r="AY7840" s="623"/>
      <c r="BD7840" s="611"/>
      <c r="BG7840" s="624"/>
      <c r="BH7840" s="625"/>
      <c r="BI7840" s="672"/>
      <c r="BO7840" s="612"/>
      <c r="BY7840" s="669"/>
      <c r="CA7840" s="669"/>
    </row>
    <row r="7841" spans="3:79" s="610" customFormat="1">
      <c r="C7841" s="611"/>
      <c r="D7841" s="612"/>
      <c r="E7841" s="613"/>
      <c r="F7841" s="614"/>
      <c r="J7841" s="612"/>
      <c r="N7841" s="668"/>
      <c r="P7841" s="618"/>
      <c r="Q7841" s="618"/>
      <c r="R7841" s="618"/>
      <c r="S7841" s="618"/>
      <c r="T7841" s="618"/>
      <c r="U7841" s="618"/>
      <c r="V7841" s="618"/>
      <c r="W7841" s="618"/>
      <c r="X7841" s="618"/>
      <c r="Y7841" s="618"/>
      <c r="Z7841" s="618"/>
      <c r="AC7841" s="619"/>
      <c r="AD7841" s="620"/>
      <c r="AJ7841" s="668"/>
      <c r="AO7841" s="612"/>
      <c r="AP7841" s="612"/>
      <c r="AY7841" s="623"/>
      <c r="BD7841" s="611"/>
      <c r="BG7841" s="624"/>
      <c r="BH7841" s="625"/>
      <c r="BI7841" s="672"/>
      <c r="BO7841" s="612"/>
      <c r="BY7841" s="669"/>
      <c r="CA7841" s="669"/>
    </row>
    <row r="7842" spans="3:79" s="610" customFormat="1">
      <c r="C7842" s="611"/>
      <c r="D7842" s="612"/>
      <c r="E7842" s="613"/>
      <c r="F7842" s="614"/>
      <c r="J7842" s="612"/>
      <c r="N7842" s="668"/>
      <c r="P7842" s="618"/>
      <c r="Q7842" s="618"/>
      <c r="R7842" s="618"/>
      <c r="S7842" s="618"/>
      <c r="T7842" s="618"/>
      <c r="U7842" s="618"/>
      <c r="V7842" s="618"/>
      <c r="W7842" s="618"/>
      <c r="X7842" s="618"/>
      <c r="Y7842" s="618"/>
      <c r="Z7842" s="618"/>
      <c r="AC7842" s="619"/>
      <c r="AD7842" s="620"/>
      <c r="AJ7842" s="668"/>
      <c r="AO7842" s="612"/>
      <c r="AP7842" s="612"/>
      <c r="AY7842" s="623"/>
      <c r="BD7842" s="611"/>
      <c r="BG7842" s="624"/>
      <c r="BH7842" s="625"/>
      <c r="BI7842" s="672"/>
      <c r="BO7842" s="612"/>
      <c r="BY7842" s="669"/>
      <c r="CA7842" s="669"/>
    </row>
    <row r="7843" spans="3:79" s="610" customFormat="1">
      <c r="C7843" s="611"/>
      <c r="D7843" s="612"/>
      <c r="E7843" s="613"/>
      <c r="F7843" s="614"/>
      <c r="J7843" s="612"/>
      <c r="N7843" s="668"/>
      <c r="P7843" s="618"/>
      <c r="Q7843" s="618"/>
      <c r="R7843" s="618"/>
      <c r="S7843" s="618"/>
      <c r="T7843" s="618"/>
      <c r="U7843" s="618"/>
      <c r="V7843" s="618"/>
      <c r="W7843" s="618"/>
      <c r="X7843" s="618"/>
      <c r="Y7843" s="618"/>
      <c r="Z7843" s="618"/>
      <c r="AC7843" s="619"/>
      <c r="AD7843" s="620"/>
      <c r="AJ7843" s="668"/>
      <c r="AO7843" s="612"/>
      <c r="AP7843" s="612"/>
      <c r="AY7843" s="623"/>
      <c r="BD7843" s="611"/>
      <c r="BG7843" s="624"/>
      <c r="BH7843" s="625"/>
      <c r="BI7843" s="672"/>
      <c r="BO7843" s="612"/>
      <c r="BY7843" s="669"/>
      <c r="CA7843" s="669"/>
    </row>
    <row r="7844" spans="3:79" s="610" customFormat="1">
      <c r="C7844" s="611"/>
      <c r="D7844" s="612"/>
      <c r="E7844" s="613"/>
      <c r="F7844" s="614"/>
      <c r="J7844" s="612"/>
      <c r="N7844" s="668"/>
      <c r="P7844" s="618"/>
      <c r="Q7844" s="618"/>
      <c r="R7844" s="618"/>
      <c r="S7844" s="618"/>
      <c r="T7844" s="618"/>
      <c r="U7844" s="618"/>
      <c r="V7844" s="618"/>
      <c r="W7844" s="618"/>
      <c r="X7844" s="618"/>
      <c r="Y7844" s="618"/>
      <c r="Z7844" s="618"/>
      <c r="AC7844" s="619"/>
      <c r="AD7844" s="620"/>
      <c r="AJ7844" s="668"/>
      <c r="AO7844" s="612"/>
      <c r="AP7844" s="612"/>
      <c r="AY7844" s="623"/>
      <c r="BD7844" s="611"/>
      <c r="BG7844" s="624"/>
      <c r="BH7844" s="625"/>
      <c r="BI7844" s="672"/>
      <c r="BO7844" s="612"/>
      <c r="BY7844" s="669"/>
      <c r="CA7844" s="669"/>
    </row>
    <row r="7845" spans="3:79" s="610" customFormat="1">
      <c r="C7845" s="611"/>
      <c r="D7845" s="612"/>
      <c r="E7845" s="613"/>
      <c r="F7845" s="614"/>
      <c r="J7845" s="612"/>
      <c r="N7845" s="668"/>
      <c r="P7845" s="618"/>
      <c r="Q7845" s="618"/>
      <c r="R7845" s="618"/>
      <c r="S7845" s="618"/>
      <c r="T7845" s="618"/>
      <c r="U7845" s="618"/>
      <c r="V7845" s="618"/>
      <c r="W7845" s="618"/>
      <c r="X7845" s="618"/>
      <c r="Y7845" s="618"/>
      <c r="Z7845" s="618"/>
      <c r="AC7845" s="619"/>
      <c r="AD7845" s="620"/>
      <c r="AJ7845" s="668"/>
      <c r="AO7845" s="612"/>
      <c r="AP7845" s="612"/>
      <c r="AY7845" s="623"/>
      <c r="BD7845" s="611"/>
      <c r="BG7845" s="624"/>
      <c r="BH7845" s="625"/>
      <c r="BI7845" s="672"/>
      <c r="BO7845" s="612"/>
      <c r="BY7845" s="669"/>
      <c r="CA7845" s="669"/>
    </row>
    <row r="7846" spans="3:79" s="610" customFormat="1">
      <c r="C7846" s="611"/>
      <c r="D7846" s="612"/>
      <c r="E7846" s="613"/>
      <c r="F7846" s="614"/>
      <c r="J7846" s="612"/>
      <c r="N7846" s="668"/>
      <c r="P7846" s="618"/>
      <c r="Q7846" s="618"/>
      <c r="R7846" s="618"/>
      <c r="S7846" s="618"/>
      <c r="T7846" s="618"/>
      <c r="U7846" s="618"/>
      <c r="V7846" s="618"/>
      <c r="W7846" s="618"/>
      <c r="X7846" s="618"/>
      <c r="Y7846" s="618"/>
      <c r="Z7846" s="618"/>
      <c r="AC7846" s="619"/>
      <c r="AD7846" s="620"/>
      <c r="AJ7846" s="668"/>
      <c r="AO7846" s="612"/>
      <c r="AP7846" s="612"/>
      <c r="AY7846" s="623"/>
      <c r="BD7846" s="611"/>
      <c r="BG7846" s="624"/>
      <c r="BH7846" s="625"/>
      <c r="BI7846" s="672"/>
      <c r="BO7846" s="612"/>
      <c r="BY7846" s="669"/>
      <c r="CA7846" s="669"/>
    </row>
    <row r="7847" spans="3:79" s="610" customFormat="1">
      <c r="C7847" s="611"/>
      <c r="D7847" s="612"/>
      <c r="E7847" s="613"/>
      <c r="F7847" s="614"/>
      <c r="J7847" s="612"/>
      <c r="N7847" s="668"/>
      <c r="P7847" s="618"/>
      <c r="Q7847" s="618"/>
      <c r="R7847" s="618"/>
      <c r="S7847" s="618"/>
      <c r="T7847" s="618"/>
      <c r="U7847" s="618"/>
      <c r="V7847" s="618"/>
      <c r="W7847" s="618"/>
      <c r="X7847" s="618"/>
      <c r="Y7847" s="618"/>
      <c r="Z7847" s="618"/>
      <c r="AC7847" s="619"/>
      <c r="AD7847" s="620"/>
      <c r="AJ7847" s="668"/>
      <c r="AO7847" s="612"/>
      <c r="AP7847" s="612"/>
      <c r="AY7847" s="623"/>
      <c r="BD7847" s="611"/>
      <c r="BG7847" s="624"/>
      <c r="BH7847" s="625"/>
      <c r="BI7847" s="672"/>
      <c r="BO7847" s="612"/>
      <c r="BY7847" s="669"/>
      <c r="CA7847" s="669"/>
    </row>
    <row r="7848" spans="3:79" s="610" customFormat="1">
      <c r="C7848" s="611"/>
      <c r="D7848" s="612"/>
      <c r="E7848" s="613"/>
      <c r="F7848" s="614"/>
      <c r="J7848" s="612"/>
      <c r="N7848" s="668"/>
      <c r="P7848" s="618"/>
      <c r="Q7848" s="618"/>
      <c r="R7848" s="618"/>
      <c r="S7848" s="618"/>
      <c r="T7848" s="618"/>
      <c r="U7848" s="618"/>
      <c r="V7848" s="618"/>
      <c r="W7848" s="618"/>
      <c r="X7848" s="618"/>
      <c r="Y7848" s="618"/>
      <c r="Z7848" s="618"/>
      <c r="AC7848" s="619"/>
      <c r="AD7848" s="620"/>
      <c r="AJ7848" s="668"/>
      <c r="AO7848" s="612"/>
      <c r="AP7848" s="612"/>
      <c r="AY7848" s="623"/>
      <c r="BD7848" s="611"/>
      <c r="BG7848" s="624"/>
      <c r="BH7848" s="625"/>
      <c r="BI7848" s="672"/>
      <c r="BO7848" s="612"/>
      <c r="BY7848" s="669"/>
      <c r="CA7848" s="669"/>
    </row>
    <row r="7849" spans="3:79" s="610" customFormat="1">
      <c r="C7849" s="611"/>
      <c r="D7849" s="612"/>
      <c r="E7849" s="613"/>
      <c r="F7849" s="614"/>
      <c r="J7849" s="612"/>
      <c r="N7849" s="668"/>
      <c r="P7849" s="618"/>
      <c r="Q7849" s="618"/>
      <c r="R7849" s="618"/>
      <c r="S7849" s="618"/>
      <c r="T7849" s="618"/>
      <c r="U7849" s="618"/>
      <c r="V7849" s="618"/>
      <c r="W7849" s="618"/>
      <c r="X7849" s="618"/>
      <c r="Y7849" s="618"/>
      <c r="Z7849" s="618"/>
      <c r="AC7849" s="619"/>
      <c r="AD7849" s="620"/>
      <c r="AJ7849" s="668"/>
      <c r="AO7849" s="612"/>
      <c r="AP7849" s="612"/>
      <c r="AY7849" s="623"/>
      <c r="BD7849" s="611"/>
      <c r="BG7849" s="624"/>
      <c r="BH7849" s="625"/>
      <c r="BI7849" s="672"/>
      <c r="BO7849" s="612"/>
      <c r="BY7849" s="669"/>
      <c r="CA7849" s="669"/>
    </row>
    <row r="7850" spans="3:79" s="610" customFormat="1">
      <c r="C7850" s="611"/>
      <c r="D7850" s="612"/>
      <c r="E7850" s="613"/>
      <c r="F7850" s="614"/>
      <c r="J7850" s="612"/>
      <c r="N7850" s="668"/>
      <c r="P7850" s="618"/>
      <c r="Q7850" s="618"/>
      <c r="R7850" s="618"/>
      <c r="S7850" s="618"/>
      <c r="T7850" s="618"/>
      <c r="U7850" s="618"/>
      <c r="V7850" s="618"/>
      <c r="W7850" s="618"/>
      <c r="X7850" s="618"/>
      <c r="Y7850" s="618"/>
      <c r="Z7850" s="618"/>
      <c r="AC7850" s="619"/>
      <c r="AD7850" s="620"/>
      <c r="AJ7850" s="668"/>
      <c r="AO7850" s="612"/>
      <c r="AP7850" s="612"/>
      <c r="AY7850" s="623"/>
      <c r="BD7850" s="611"/>
      <c r="BG7850" s="624"/>
      <c r="BH7850" s="625"/>
      <c r="BI7850" s="672"/>
      <c r="BO7850" s="612"/>
      <c r="BY7850" s="669"/>
      <c r="CA7850" s="669"/>
    </row>
    <row r="7851" spans="3:79" s="610" customFormat="1">
      <c r="C7851" s="611"/>
      <c r="D7851" s="612"/>
      <c r="E7851" s="613"/>
      <c r="F7851" s="614"/>
      <c r="J7851" s="612"/>
      <c r="N7851" s="668"/>
      <c r="P7851" s="618"/>
      <c r="Q7851" s="618"/>
      <c r="R7851" s="618"/>
      <c r="S7851" s="618"/>
      <c r="T7851" s="618"/>
      <c r="U7851" s="618"/>
      <c r="V7851" s="618"/>
      <c r="W7851" s="618"/>
      <c r="X7851" s="618"/>
      <c r="Y7851" s="618"/>
      <c r="Z7851" s="618"/>
      <c r="AC7851" s="619"/>
      <c r="AD7851" s="620"/>
      <c r="AJ7851" s="668"/>
      <c r="AO7851" s="612"/>
      <c r="AP7851" s="612"/>
      <c r="AY7851" s="623"/>
      <c r="BD7851" s="611"/>
      <c r="BG7851" s="624"/>
      <c r="BH7851" s="625"/>
      <c r="BI7851" s="672"/>
      <c r="BO7851" s="612"/>
      <c r="BY7851" s="669"/>
      <c r="CA7851" s="669"/>
    </row>
    <row r="7852" spans="3:79" s="610" customFormat="1">
      <c r="C7852" s="611"/>
      <c r="D7852" s="612"/>
      <c r="E7852" s="613"/>
      <c r="F7852" s="614"/>
      <c r="J7852" s="612"/>
      <c r="N7852" s="668"/>
      <c r="P7852" s="618"/>
      <c r="Q7852" s="618"/>
      <c r="R7852" s="618"/>
      <c r="S7852" s="618"/>
      <c r="T7852" s="618"/>
      <c r="U7852" s="618"/>
      <c r="V7852" s="618"/>
      <c r="W7852" s="618"/>
      <c r="X7852" s="618"/>
      <c r="Y7852" s="618"/>
      <c r="Z7852" s="618"/>
      <c r="AC7852" s="619"/>
      <c r="AD7852" s="620"/>
      <c r="AJ7852" s="668"/>
      <c r="AO7852" s="612"/>
      <c r="AP7852" s="612"/>
      <c r="AY7852" s="623"/>
      <c r="BD7852" s="611"/>
      <c r="BG7852" s="624"/>
      <c r="BH7852" s="625"/>
      <c r="BI7852" s="672"/>
      <c r="BO7852" s="612"/>
      <c r="BY7852" s="669"/>
      <c r="CA7852" s="669"/>
    </row>
    <row r="7853" spans="3:79" s="610" customFormat="1">
      <c r="C7853" s="611"/>
      <c r="D7853" s="612"/>
      <c r="E7853" s="613"/>
      <c r="F7853" s="614"/>
      <c r="J7853" s="612"/>
      <c r="N7853" s="668"/>
      <c r="P7853" s="618"/>
      <c r="Q7853" s="618"/>
      <c r="R7853" s="618"/>
      <c r="S7853" s="618"/>
      <c r="T7853" s="618"/>
      <c r="U7853" s="618"/>
      <c r="V7853" s="618"/>
      <c r="W7853" s="618"/>
      <c r="X7853" s="618"/>
      <c r="Y7853" s="618"/>
      <c r="Z7853" s="618"/>
      <c r="AC7853" s="619"/>
      <c r="AD7853" s="620"/>
      <c r="AJ7853" s="668"/>
      <c r="AO7853" s="612"/>
      <c r="AP7853" s="612"/>
      <c r="AY7853" s="623"/>
      <c r="BD7853" s="611"/>
      <c r="BG7853" s="624"/>
      <c r="BH7853" s="625"/>
      <c r="BI7853" s="672"/>
      <c r="BO7853" s="612"/>
      <c r="BY7853" s="669"/>
      <c r="CA7853" s="669"/>
    </row>
    <row r="7854" spans="3:79" s="610" customFormat="1">
      <c r="C7854" s="611"/>
      <c r="D7854" s="612"/>
      <c r="E7854" s="613"/>
      <c r="F7854" s="614"/>
      <c r="J7854" s="612"/>
      <c r="N7854" s="668"/>
      <c r="P7854" s="618"/>
      <c r="Q7854" s="618"/>
      <c r="R7854" s="618"/>
      <c r="S7854" s="618"/>
      <c r="T7854" s="618"/>
      <c r="U7854" s="618"/>
      <c r="V7854" s="618"/>
      <c r="W7854" s="618"/>
      <c r="X7854" s="618"/>
      <c r="Y7854" s="618"/>
      <c r="Z7854" s="618"/>
      <c r="AC7854" s="619"/>
      <c r="AD7854" s="620"/>
      <c r="AJ7854" s="668"/>
      <c r="AO7854" s="612"/>
      <c r="AP7854" s="612"/>
      <c r="AY7854" s="623"/>
      <c r="BD7854" s="611"/>
      <c r="BG7854" s="624"/>
      <c r="BH7854" s="625"/>
      <c r="BI7854" s="672"/>
      <c r="BO7854" s="612"/>
      <c r="BY7854" s="669"/>
      <c r="CA7854" s="669"/>
    </row>
    <row r="7855" spans="3:79" s="610" customFormat="1">
      <c r="C7855" s="611"/>
      <c r="D7855" s="612"/>
      <c r="E7855" s="613"/>
      <c r="F7855" s="614"/>
      <c r="J7855" s="612"/>
      <c r="N7855" s="668"/>
      <c r="P7855" s="618"/>
      <c r="Q7855" s="618"/>
      <c r="R7855" s="618"/>
      <c r="S7855" s="618"/>
      <c r="T7855" s="618"/>
      <c r="U7855" s="618"/>
      <c r="V7855" s="618"/>
      <c r="W7855" s="618"/>
      <c r="X7855" s="618"/>
      <c r="Y7855" s="618"/>
      <c r="Z7855" s="618"/>
      <c r="AC7855" s="619"/>
      <c r="AD7855" s="620"/>
      <c r="AJ7855" s="668"/>
      <c r="AO7855" s="612"/>
      <c r="AP7855" s="612"/>
      <c r="AY7855" s="623"/>
      <c r="BD7855" s="611"/>
      <c r="BG7855" s="624"/>
      <c r="BH7855" s="625"/>
      <c r="BI7855" s="672"/>
      <c r="BO7855" s="612"/>
      <c r="BY7855" s="669"/>
      <c r="CA7855" s="669"/>
    </row>
    <row r="7856" spans="3:79" s="610" customFormat="1">
      <c r="C7856" s="611"/>
      <c r="D7856" s="612"/>
      <c r="E7856" s="613"/>
      <c r="F7856" s="614"/>
      <c r="J7856" s="612"/>
      <c r="N7856" s="668"/>
      <c r="P7856" s="618"/>
      <c r="Q7856" s="618"/>
      <c r="R7856" s="618"/>
      <c r="S7856" s="618"/>
      <c r="T7856" s="618"/>
      <c r="U7856" s="618"/>
      <c r="V7856" s="618"/>
      <c r="W7856" s="618"/>
      <c r="X7856" s="618"/>
      <c r="Y7856" s="618"/>
      <c r="Z7856" s="618"/>
      <c r="AC7856" s="619"/>
      <c r="AD7856" s="620"/>
      <c r="AJ7856" s="668"/>
      <c r="AO7856" s="612"/>
      <c r="AP7856" s="612"/>
      <c r="AY7856" s="623"/>
      <c r="BD7856" s="611"/>
      <c r="BG7856" s="624"/>
      <c r="BH7856" s="625"/>
      <c r="BI7856" s="672"/>
      <c r="BO7856" s="612"/>
      <c r="BY7856" s="669"/>
      <c r="CA7856" s="669"/>
    </row>
    <row r="7857" spans="3:79" s="610" customFormat="1">
      <c r="C7857" s="611"/>
      <c r="D7857" s="612"/>
      <c r="E7857" s="613"/>
      <c r="F7857" s="614"/>
      <c r="J7857" s="612"/>
      <c r="N7857" s="668"/>
      <c r="P7857" s="618"/>
      <c r="Q7857" s="618"/>
      <c r="R7857" s="618"/>
      <c r="S7857" s="618"/>
      <c r="T7857" s="618"/>
      <c r="U7857" s="618"/>
      <c r="V7857" s="618"/>
      <c r="W7857" s="618"/>
      <c r="X7857" s="618"/>
      <c r="Y7857" s="618"/>
      <c r="Z7857" s="618"/>
      <c r="AC7857" s="619"/>
      <c r="AD7857" s="620"/>
      <c r="AJ7857" s="668"/>
      <c r="AO7857" s="612"/>
      <c r="AP7857" s="612"/>
      <c r="AY7857" s="623"/>
      <c r="BD7857" s="611"/>
      <c r="BG7857" s="624"/>
      <c r="BH7857" s="625"/>
      <c r="BI7857" s="672"/>
      <c r="BO7857" s="612"/>
      <c r="BY7857" s="669"/>
      <c r="CA7857" s="669"/>
    </row>
    <row r="7858" spans="3:79" s="610" customFormat="1">
      <c r="C7858" s="611"/>
      <c r="D7858" s="612"/>
      <c r="E7858" s="613"/>
      <c r="F7858" s="614"/>
      <c r="J7858" s="612"/>
      <c r="N7858" s="668"/>
      <c r="P7858" s="618"/>
      <c r="Q7858" s="618"/>
      <c r="R7858" s="618"/>
      <c r="S7858" s="618"/>
      <c r="T7858" s="618"/>
      <c r="U7858" s="618"/>
      <c r="V7858" s="618"/>
      <c r="W7858" s="618"/>
      <c r="X7858" s="618"/>
      <c r="Y7858" s="618"/>
      <c r="Z7858" s="618"/>
      <c r="AC7858" s="619"/>
      <c r="AD7858" s="620"/>
      <c r="AJ7858" s="668"/>
      <c r="AO7858" s="612"/>
      <c r="AP7858" s="612"/>
      <c r="AY7858" s="623"/>
      <c r="BD7858" s="611"/>
      <c r="BG7858" s="624"/>
      <c r="BH7858" s="625"/>
      <c r="BI7858" s="672"/>
      <c r="BO7858" s="612"/>
      <c r="BY7858" s="669"/>
      <c r="CA7858" s="669"/>
    </row>
    <row r="7859" spans="3:79" s="610" customFormat="1">
      <c r="C7859" s="611"/>
      <c r="D7859" s="612"/>
      <c r="E7859" s="613"/>
      <c r="F7859" s="614"/>
      <c r="J7859" s="612"/>
      <c r="N7859" s="668"/>
      <c r="P7859" s="618"/>
      <c r="Q7859" s="618"/>
      <c r="R7859" s="618"/>
      <c r="S7859" s="618"/>
      <c r="T7859" s="618"/>
      <c r="U7859" s="618"/>
      <c r="V7859" s="618"/>
      <c r="W7859" s="618"/>
      <c r="X7859" s="618"/>
      <c r="Y7859" s="618"/>
      <c r="Z7859" s="618"/>
      <c r="AC7859" s="619"/>
      <c r="AD7859" s="620"/>
      <c r="AJ7859" s="668"/>
      <c r="AO7859" s="612"/>
      <c r="AP7859" s="612"/>
      <c r="AY7859" s="623"/>
      <c r="BD7859" s="611"/>
      <c r="BG7859" s="624"/>
      <c r="BH7859" s="625"/>
      <c r="BI7859" s="672"/>
      <c r="BO7859" s="612"/>
      <c r="BY7859" s="669"/>
      <c r="CA7859" s="669"/>
    </row>
    <row r="7860" spans="3:79" s="610" customFormat="1">
      <c r="C7860" s="611"/>
      <c r="D7860" s="612"/>
      <c r="E7860" s="613"/>
      <c r="F7860" s="614"/>
      <c r="J7860" s="612"/>
      <c r="N7860" s="668"/>
      <c r="P7860" s="618"/>
      <c r="Q7860" s="618"/>
      <c r="R7860" s="618"/>
      <c r="S7860" s="618"/>
      <c r="T7860" s="618"/>
      <c r="U7860" s="618"/>
      <c r="V7860" s="618"/>
      <c r="W7860" s="618"/>
      <c r="X7860" s="618"/>
      <c r="Y7860" s="618"/>
      <c r="Z7860" s="618"/>
      <c r="AC7860" s="619"/>
      <c r="AD7860" s="620"/>
      <c r="AJ7860" s="668"/>
      <c r="AO7860" s="612"/>
      <c r="AP7860" s="612"/>
      <c r="AY7860" s="623"/>
      <c r="BD7860" s="611"/>
      <c r="BG7860" s="624"/>
      <c r="BH7860" s="625"/>
      <c r="BI7860" s="672"/>
      <c r="BO7860" s="612"/>
      <c r="BY7860" s="669"/>
      <c r="CA7860" s="669"/>
    </row>
    <row r="7861" spans="3:79" s="610" customFormat="1">
      <c r="C7861" s="611"/>
      <c r="D7861" s="612"/>
      <c r="E7861" s="613"/>
      <c r="F7861" s="614"/>
      <c r="J7861" s="612"/>
      <c r="N7861" s="668"/>
      <c r="P7861" s="618"/>
      <c r="Q7861" s="618"/>
      <c r="R7861" s="618"/>
      <c r="S7861" s="618"/>
      <c r="T7861" s="618"/>
      <c r="U7861" s="618"/>
      <c r="V7861" s="618"/>
      <c r="W7861" s="618"/>
      <c r="X7861" s="618"/>
      <c r="Y7861" s="618"/>
      <c r="Z7861" s="618"/>
      <c r="AC7861" s="619"/>
      <c r="AD7861" s="620"/>
      <c r="AJ7861" s="668"/>
      <c r="AO7861" s="612"/>
      <c r="AP7861" s="612"/>
      <c r="AY7861" s="623"/>
      <c r="BD7861" s="611"/>
      <c r="BG7861" s="624"/>
      <c r="BH7861" s="625"/>
      <c r="BI7861" s="672"/>
      <c r="BO7861" s="612"/>
      <c r="BY7861" s="669"/>
      <c r="CA7861" s="669"/>
    </row>
    <row r="7862" spans="3:79" s="610" customFormat="1">
      <c r="C7862" s="611"/>
      <c r="D7862" s="612"/>
      <c r="E7862" s="613"/>
      <c r="F7862" s="614"/>
      <c r="J7862" s="612"/>
      <c r="N7862" s="668"/>
      <c r="P7862" s="618"/>
      <c r="Q7862" s="618"/>
      <c r="R7862" s="618"/>
      <c r="S7862" s="618"/>
      <c r="T7862" s="618"/>
      <c r="U7862" s="618"/>
      <c r="V7862" s="618"/>
      <c r="W7862" s="618"/>
      <c r="X7862" s="618"/>
      <c r="Y7862" s="618"/>
      <c r="Z7862" s="618"/>
      <c r="AC7862" s="619"/>
      <c r="AD7862" s="620"/>
      <c r="AJ7862" s="668"/>
      <c r="AO7862" s="612"/>
      <c r="AP7862" s="612"/>
      <c r="AY7862" s="623"/>
      <c r="BD7862" s="611"/>
      <c r="BG7862" s="624"/>
      <c r="BH7862" s="625"/>
      <c r="BI7862" s="672"/>
      <c r="BO7862" s="612"/>
      <c r="BY7862" s="669"/>
      <c r="CA7862" s="669"/>
    </row>
    <row r="7863" spans="3:79" s="610" customFormat="1">
      <c r="C7863" s="611"/>
      <c r="D7863" s="612"/>
      <c r="E7863" s="613"/>
      <c r="F7863" s="614"/>
      <c r="J7863" s="612"/>
      <c r="N7863" s="668"/>
      <c r="P7863" s="618"/>
      <c r="Q7863" s="618"/>
      <c r="R7863" s="618"/>
      <c r="S7863" s="618"/>
      <c r="T7863" s="618"/>
      <c r="U7863" s="618"/>
      <c r="V7863" s="618"/>
      <c r="W7863" s="618"/>
      <c r="X7863" s="618"/>
      <c r="Y7863" s="618"/>
      <c r="Z7863" s="618"/>
      <c r="AC7863" s="619"/>
      <c r="AD7863" s="620"/>
      <c r="AJ7863" s="668"/>
      <c r="AO7863" s="612"/>
      <c r="AP7863" s="612"/>
      <c r="AY7863" s="623"/>
      <c r="BD7863" s="611"/>
      <c r="BG7863" s="624"/>
      <c r="BH7863" s="625"/>
      <c r="BI7863" s="672"/>
      <c r="BO7863" s="612"/>
      <c r="BY7863" s="669"/>
      <c r="CA7863" s="669"/>
    </row>
    <row r="7864" spans="3:79" s="610" customFormat="1">
      <c r="C7864" s="611"/>
      <c r="D7864" s="612"/>
      <c r="E7864" s="613"/>
      <c r="F7864" s="614"/>
      <c r="J7864" s="612"/>
      <c r="N7864" s="668"/>
      <c r="P7864" s="618"/>
      <c r="Q7864" s="618"/>
      <c r="R7864" s="618"/>
      <c r="S7864" s="618"/>
      <c r="T7864" s="618"/>
      <c r="U7864" s="618"/>
      <c r="V7864" s="618"/>
      <c r="W7864" s="618"/>
      <c r="X7864" s="618"/>
      <c r="Y7864" s="618"/>
      <c r="Z7864" s="618"/>
      <c r="AC7864" s="619"/>
      <c r="AD7864" s="620"/>
      <c r="AJ7864" s="668"/>
      <c r="AO7864" s="612"/>
      <c r="AP7864" s="612"/>
      <c r="AY7864" s="623"/>
      <c r="BD7864" s="611"/>
      <c r="BG7864" s="624"/>
      <c r="BH7864" s="625"/>
      <c r="BI7864" s="672"/>
      <c r="BO7864" s="612"/>
      <c r="BY7864" s="669"/>
      <c r="CA7864" s="669"/>
    </row>
    <row r="7865" spans="3:79" s="610" customFormat="1">
      <c r="C7865" s="611"/>
      <c r="D7865" s="612"/>
      <c r="E7865" s="613"/>
      <c r="F7865" s="614"/>
      <c r="J7865" s="612"/>
      <c r="N7865" s="668"/>
      <c r="P7865" s="618"/>
      <c r="Q7865" s="618"/>
      <c r="R7865" s="618"/>
      <c r="S7865" s="618"/>
      <c r="T7865" s="618"/>
      <c r="U7865" s="618"/>
      <c r="V7865" s="618"/>
      <c r="W7865" s="618"/>
      <c r="X7865" s="618"/>
      <c r="Y7865" s="618"/>
      <c r="Z7865" s="618"/>
      <c r="AC7865" s="619"/>
      <c r="AD7865" s="620"/>
      <c r="AJ7865" s="668"/>
      <c r="AO7865" s="612"/>
      <c r="AP7865" s="612"/>
      <c r="AY7865" s="623"/>
      <c r="BD7865" s="611"/>
      <c r="BG7865" s="624"/>
      <c r="BH7865" s="625"/>
      <c r="BI7865" s="672"/>
      <c r="BO7865" s="612"/>
      <c r="BY7865" s="669"/>
      <c r="CA7865" s="669"/>
    </row>
    <row r="7866" spans="3:79" s="610" customFormat="1">
      <c r="C7866" s="611"/>
      <c r="D7866" s="612"/>
      <c r="E7866" s="613"/>
      <c r="F7866" s="614"/>
      <c r="J7866" s="612"/>
      <c r="N7866" s="668"/>
      <c r="P7866" s="618"/>
      <c r="Q7866" s="618"/>
      <c r="R7866" s="618"/>
      <c r="S7866" s="618"/>
      <c r="T7866" s="618"/>
      <c r="U7866" s="618"/>
      <c r="V7866" s="618"/>
      <c r="W7866" s="618"/>
      <c r="X7866" s="618"/>
      <c r="Y7866" s="618"/>
      <c r="Z7866" s="618"/>
      <c r="AC7866" s="619"/>
      <c r="AD7866" s="620"/>
      <c r="AJ7866" s="668"/>
      <c r="AO7866" s="612"/>
      <c r="AP7866" s="612"/>
      <c r="AY7866" s="623"/>
      <c r="BD7866" s="611"/>
      <c r="BG7866" s="624"/>
      <c r="BH7866" s="625"/>
      <c r="BI7866" s="672"/>
      <c r="BO7866" s="612"/>
      <c r="BY7866" s="669"/>
      <c r="CA7866" s="669"/>
    </row>
    <row r="7867" spans="3:79" s="610" customFormat="1">
      <c r="C7867" s="611"/>
      <c r="D7867" s="612"/>
      <c r="E7867" s="613"/>
      <c r="F7867" s="614"/>
      <c r="J7867" s="612"/>
      <c r="N7867" s="668"/>
      <c r="P7867" s="618"/>
      <c r="Q7867" s="618"/>
      <c r="R7867" s="618"/>
      <c r="S7867" s="618"/>
      <c r="T7867" s="618"/>
      <c r="U7867" s="618"/>
      <c r="V7867" s="618"/>
      <c r="W7867" s="618"/>
      <c r="X7867" s="618"/>
      <c r="Y7867" s="618"/>
      <c r="Z7867" s="618"/>
      <c r="AC7867" s="619"/>
      <c r="AD7867" s="620"/>
      <c r="AJ7867" s="668"/>
      <c r="AO7867" s="612"/>
      <c r="AP7867" s="612"/>
      <c r="AY7867" s="623"/>
      <c r="BD7867" s="611"/>
      <c r="BG7867" s="624"/>
      <c r="BH7867" s="625"/>
      <c r="BI7867" s="672"/>
      <c r="BO7867" s="612"/>
      <c r="BY7867" s="669"/>
      <c r="CA7867" s="669"/>
    </row>
    <row r="7868" spans="3:79" s="610" customFormat="1">
      <c r="C7868" s="611"/>
      <c r="D7868" s="612"/>
      <c r="E7868" s="613"/>
      <c r="F7868" s="614"/>
      <c r="J7868" s="612"/>
      <c r="N7868" s="668"/>
      <c r="P7868" s="618"/>
      <c r="Q7868" s="618"/>
      <c r="R7868" s="618"/>
      <c r="S7868" s="618"/>
      <c r="T7868" s="618"/>
      <c r="U7868" s="618"/>
      <c r="V7868" s="618"/>
      <c r="W7868" s="618"/>
      <c r="X7868" s="618"/>
      <c r="Y7868" s="618"/>
      <c r="Z7868" s="618"/>
      <c r="AC7868" s="619"/>
      <c r="AD7868" s="620"/>
      <c r="AJ7868" s="668"/>
      <c r="AO7868" s="612"/>
      <c r="AP7868" s="612"/>
      <c r="AY7868" s="623"/>
      <c r="BD7868" s="611"/>
      <c r="BG7868" s="624"/>
      <c r="BH7868" s="625"/>
      <c r="BI7868" s="672"/>
      <c r="BO7868" s="612"/>
      <c r="BY7868" s="669"/>
      <c r="CA7868" s="669"/>
    </row>
    <row r="7869" spans="3:79" s="610" customFormat="1">
      <c r="C7869" s="611"/>
      <c r="D7869" s="612"/>
      <c r="E7869" s="613"/>
      <c r="F7869" s="614"/>
      <c r="J7869" s="612"/>
      <c r="N7869" s="668"/>
      <c r="P7869" s="618"/>
      <c r="Q7869" s="618"/>
      <c r="R7869" s="618"/>
      <c r="S7869" s="618"/>
      <c r="T7869" s="618"/>
      <c r="U7869" s="618"/>
      <c r="V7869" s="618"/>
      <c r="W7869" s="618"/>
      <c r="X7869" s="618"/>
      <c r="Y7869" s="618"/>
      <c r="Z7869" s="618"/>
      <c r="AC7869" s="619"/>
      <c r="AD7869" s="620"/>
      <c r="AJ7869" s="668"/>
      <c r="AO7869" s="612"/>
      <c r="AP7869" s="612"/>
      <c r="AY7869" s="623"/>
      <c r="BD7869" s="611"/>
      <c r="BG7869" s="624"/>
      <c r="BH7869" s="625"/>
      <c r="BI7869" s="672"/>
      <c r="BO7869" s="612"/>
      <c r="BY7869" s="669"/>
      <c r="CA7869" s="669"/>
    </row>
    <row r="7870" spans="3:79" s="610" customFormat="1">
      <c r="C7870" s="611"/>
      <c r="D7870" s="612"/>
      <c r="E7870" s="613"/>
      <c r="F7870" s="614"/>
      <c r="J7870" s="612"/>
      <c r="N7870" s="668"/>
      <c r="P7870" s="618"/>
      <c r="Q7870" s="618"/>
      <c r="R7870" s="618"/>
      <c r="S7870" s="618"/>
      <c r="T7870" s="618"/>
      <c r="U7870" s="618"/>
      <c r="V7870" s="618"/>
      <c r="W7870" s="618"/>
      <c r="X7870" s="618"/>
      <c r="Y7870" s="618"/>
      <c r="Z7870" s="618"/>
      <c r="AC7870" s="619"/>
      <c r="AD7870" s="620"/>
      <c r="AJ7870" s="668"/>
      <c r="AO7870" s="612"/>
      <c r="AP7870" s="612"/>
      <c r="AY7870" s="623"/>
      <c r="BD7870" s="611"/>
      <c r="BG7870" s="624"/>
      <c r="BH7870" s="625"/>
      <c r="BI7870" s="672"/>
      <c r="BO7870" s="612"/>
      <c r="BY7870" s="669"/>
      <c r="CA7870" s="669"/>
    </row>
    <row r="7871" spans="3:79" s="610" customFormat="1">
      <c r="C7871" s="611"/>
      <c r="D7871" s="612"/>
      <c r="E7871" s="613"/>
      <c r="F7871" s="614"/>
      <c r="J7871" s="612"/>
      <c r="N7871" s="668"/>
      <c r="P7871" s="618"/>
      <c r="Q7871" s="618"/>
      <c r="R7871" s="618"/>
      <c r="S7871" s="618"/>
      <c r="T7871" s="618"/>
      <c r="U7871" s="618"/>
      <c r="V7871" s="618"/>
      <c r="W7871" s="618"/>
      <c r="X7871" s="618"/>
      <c r="Y7871" s="618"/>
      <c r="Z7871" s="618"/>
      <c r="AC7871" s="619"/>
      <c r="AD7871" s="620"/>
      <c r="AJ7871" s="668"/>
      <c r="AO7871" s="612"/>
      <c r="AP7871" s="612"/>
      <c r="AY7871" s="623"/>
      <c r="BD7871" s="611"/>
      <c r="BG7871" s="624"/>
      <c r="BH7871" s="625"/>
      <c r="BI7871" s="672"/>
      <c r="BO7871" s="612"/>
      <c r="BY7871" s="669"/>
      <c r="CA7871" s="669"/>
    </row>
    <row r="7872" spans="3:79" s="610" customFormat="1">
      <c r="C7872" s="611"/>
      <c r="D7872" s="612"/>
      <c r="E7872" s="613"/>
      <c r="F7872" s="614"/>
      <c r="J7872" s="612"/>
      <c r="N7872" s="668"/>
      <c r="P7872" s="618"/>
      <c r="Q7872" s="618"/>
      <c r="R7872" s="618"/>
      <c r="S7872" s="618"/>
      <c r="T7872" s="618"/>
      <c r="U7872" s="618"/>
      <c r="V7872" s="618"/>
      <c r="W7872" s="618"/>
      <c r="X7872" s="618"/>
      <c r="Y7872" s="618"/>
      <c r="Z7872" s="618"/>
      <c r="AC7872" s="619"/>
      <c r="AD7872" s="620"/>
      <c r="AJ7872" s="668"/>
      <c r="AO7872" s="612"/>
      <c r="AP7872" s="612"/>
      <c r="AY7872" s="623"/>
      <c r="BD7872" s="611"/>
      <c r="BG7872" s="624"/>
      <c r="BH7872" s="625"/>
      <c r="BI7872" s="672"/>
      <c r="BO7872" s="612"/>
      <c r="BY7872" s="669"/>
      <c r="CA7872" s="669"/>
    </row>
    <row r="7873" spans="3:79" s="610" customFormat="1">
      <c r="C7873" s="611"/>
      <c r="D7873" s="612"/>
      <c r="E7873" s="613"/>
      <c r="F7873" s="614"/>
      <c r="J7873" s="612"/>
      <c r="N7873" s="668"/>
      <c r="P7873" s="618"/>
      <c r="Q7873" s="618"/>
      <c r="R7873" s="618"/>
      <c r="S7873" s="618"/>
      <c r="T7873" s="618"/>
      <c r="U7873" s="618"/>
      <c r="V7873" s="618"/>
      <c r="W7873" s="618"/>
      <c r="X7873" s="618"/>
      <c r="Y7873" s="618"/>
      <c r="Z7873" s="618"/>
      <c r="AC7873" s="619"/>
      <c r="AD7873" s="620"/>
      <c r="AJ7873" s="668"/>
      <c r="AO7873" s="612"/>
      <c r="AP7873" s="612"/>
      <c r="AY7873" s="623"/>
      <c r="BD7873" s="611"/>
      <c r="BG7873" s="624"/>
      <c r="BH7873" s="625"/>
      <c r="BI7873" s="672"/>
      <c r="BO7873" s="612"/>
      <c r="BY7873" s="669"/>
      <c r="CA7873" s="669"/>
    </row>
    <row r="7874" spans="3:79" s="610" customFormat="1">
      <c r="C7874" s="611"/>
      <c r="D7874" s="612"/>
      <c r="E7874" s="613"/>
      <c r="F7874" s="614"/>
      <c r="J7874" s="612"/>
      <c r="N7874" s="668"/>
      <c r="P7874" s="618"/>
      <c r="Q7874" s="618"/>
      <c r="R7874" s="618"/>
      <c r="S7874" s="618"/>
      <c r="T7874" s="618"/>
      <c r="U7874" s="618"/>
      <c r="V7874" s="618"/>
      <c r="W7874" s="618"/>
      <c r="X7874" s="618"/>
      <c r="Y7874" s="618"/>
      <c r="Z7874" s="618"/>
      <c r="AC7874" s="619"/>
      <c r="AD7874" s="620"/>
      <c r="AJ7874" s="668"/>
      <c r="AO7874" s="612"/>
      <c r="AP7874" s="612"/>
      <c r="AY7874" s="623"/>
      <c r="BD7874" s="611"/>
      <c r="BG7874" s="624"/>
      <c r="BH7874" s="625"/>
      <c r="BI7874" s="672"/>
      <c r="BO7874" s="612"/>
      <c r="BY7874" s="669"/>
      <c r="CA7874" s="669"/>
    </row>
    <row r="7875" spans="3:79" s="610" customFormat="1">
      <c r="C7875" s="611"/>
      <c r="D7875" s="612"/>
      <c r="E7875" s="613"/>
      <c r="F7875" s="614"/>
      <c r="J7875" s="612"/>
      <c r="N7875" s="668"/>
      <c r="P7875" s="618"/>
      <c r="Q7875" s="618"/>
      <c r="R7875" s="618"/>
      <c r="S7875" s="618"/>
      <c r="T7875" s="618"/>
      <c r="U7875" s="618"/>
      <c r="V7875" s="618"/>
      <c r="W7875" s="618"/>
      <c r="X7875" s="618"/>
      <c r="Y7875" s="618"/>
      <c r="Z7875" s="618"/>
      <c r="AC7875" s="619"/>
      <c r="AD7875" s="620"/>
      <c r="AJ7875" s="668"/>
      <c r="AO7875" s="612"/>
      <c r="AP7875" s="612"/>
      <c r="AY7875" s="623"/>
      <c r="BD7875" s="611"/>
      <c r="BG7875" s="624"/>
      <c r="BH7875" s="625"/>
      <c r="BI7875" s="672"/>
      <c r="BO7875" s="612"/>
      <c r="BY7875" s="669"/>
      <c r="CA7875" s="669"/>
    </row>
    <row r="7876" spans="3:79" s="610" customFormat="1">
      <c r="C7876" s="611"/>
      <c r="D7876" s="612"/>
      <c r="E7876" s="613"/>
      <c r="F7876" s="614"/>
      <c r="J7876" s="612"/>
      <c r="N7876" s="668"/>
      <c r="P7876" s="618"/>
      <c r="Q7876" s="618"/>
      <c r="R7876" s="618"/>
      <c r="S7876" s="618"/>
      <c r="T7876" s="618"/>
      <c r="U7876" s="618"/>
      <c r="V7876" s="618"/>
      <c r="W7876" s="618"/>
      <c r="X7876" s="618"/>
      <c r="Y7876" s="618"/>
      <c r="Z7876" s="618"/>
      <c r="AC7876" s="619"/>
      <c r="AD7876" s="620"/>
      <c r="AJ7876" s="668"/>
      <c r="AO7876" s="612"/>
      <c r="AP7876" s="612"/>
      <c r="AY7876" s="623"/>
      <c r="BD7876" s="611"/>
      <c r="BG7876" s="624"/>
      <c r="BH7876" s="625"/>
      <c r="BI7876" s="672"/>
      <c r="BO7876" s="612"/>
      <c r="BY7876" s="669"/>
      <c r="CA7876" s="669"/>
    </row>
    <row r="7877" spans="3:79" s="610" customFormat="1">
      <c r="C7877" s="611"/>
      <c r="D7877" s="612"/>
      <c r="E7877" s="613"/>
      <c r="F7877" s="614"/>
      <c r="J7877" s="612"/>
      <c r="N7877" s="668"/>
      <c r="P7877" s="618"/>
      <c r="Q7877" s="618"/>
      <c r="R7877" s="618"/>
      <c r="S7877" s="618"/>
      <c r="T7877" s="618"/>
      <c r="U7877" s="618"/>
      <c r="V7877" s="618"/>
      <c r="W7877" s="618"/>
      <c r="X7877" s="618"/>
      <c r="Y7877" s="618"/>
      <c r="Z7877" s="618"/>
      <c r="AC7877" s="619"/>
      <c r="AD7877" s="620"/>
      <c r="AJ7877" s="668"/>
      <c r="AO7877" s="612"/>
      <c r="AP7877" s="612"/>
      <c r="AY7877" s="623"/>
      <c r="BD7877" s="611"/>
      <c r="BG7877" s="624"/>
      <c r="BH7877" s="625"/>
      <c r="BI7877" s="672"/>
      <c r="BO7877" s="612"/>
      <c r="BY7877" s="669"/>
      <c r="CA7877" s="669"/>
    </row>
    <row r="7878" spans="3:79" s="610" customFormat="1">
      <c r="C7878" s="611"/>
      <c r="D7878" s="612"/>
      <c r="E7878" s="613"/>
      <c r="F7878" s="614"/>
      <c r="J7878" s="612"/>
      <c r="N7878" s="668"/>
      <c r="P7878" s="618"/>
      <c r="Q7878" s="618"/>
      <c r="R7878" s="618"/>
      <c r="S7878" s="618"/>
      <c r="T7878" s="618"/>
      <c r="U7878" s="618"/>
      <c r="V7878" s="618"/>
      <c r="W7878" s="618"/>
      <c r="X7878" s="618"/>
      <c r="Y7878" s="618"/>
      <c r="Z7878" s="618"/>
      <c r="AC7878" s="619"/>
      <c r="AD7878" s="620"/>
      <c r="AJ7878" s="668"/>
      <c r="AO7878" s="612"/>
      <c r="AP7878" s="612"/>
      <c r="AY7878" s="623"/>
      <c r="BD7878" s="611"/>
      <c r="BG7878" s="624"/>
      <c r="BH7878" s="625"/>
      <c r="BI7878" s="672"/>
      <c r="BO7878" s="612"/>
      <c r="BY7878" s="669"/>
      <c r="CA7878" s="669"/>
    </row>
    <row r="7879" spans="3:79" s="610" customFormat="1">
      <c r="C7879" s="611"/>
      <c r="D7879" s="612"/>
      <c r="E7879" s="613"/>
      <c r="F7879" s="614"/>
      <c r="J7879" s="612"/>
      <c r="N7879" s="668"/>
      <c r="P7879" s="618"/>
      <c r="Q7879" s="618"/>
      <c r="R7879" s="618"/>
      <c r="S7879" s="618"/>
      <c r="T7879" s="618"/>
      <c r="U7879" s="618"/>
      <c r="V7879" s="618"/>
      <c r="W7879" s="618"/>
      <c r="X7879" s="618"/>
      <c r="Y7879" s="618"/>
      <c r="Z7879" s="618"/>
      <c r="AC7879" s="619"/>
      <c r="AD7879" s="620"/>
      <c r="AJ7879" s="668"/>
      <c r="AO7879" s="612"/>
      <c r="AP7879" s="612"/>
      <c r="AY7879" s="623"/>
      <c r="BD7879" s="611"/>
      <c r="BG7879" s="624"/>
      <c r="BH7879" s="625"/>
      <c r="BI7879" s="672"/>
      <c r="BO7879" s="612"/>
      <c r="BY7879" s="669"/>
      <c r="CA7879" s="669"/>
    </row>
    <row r="7880" spans="3:79" s="610" customFormat="1">
      <c r="C7880" s="611"/>
      <c r="D7880" s="612"/>
      <c r="E7880" s="613"/>
      <c r="F7880" s="614"/>
      <c r="J7880" s="612"/>
      <c r="N7880" s="668"/>
      <c r="P7880" s="618"/>
      <c r="Q7880" s="618"/>
      <c r="R7880" s="618"/>
      <c r="S7880" s="618"/>
      <c r="T7880" s="618"/>
      <c r="U7880" s="618"/>
      <c r="V7880" s="618"/>
      <c r="W7880" s="618"/>
      <c r="X7880" s="618"/>
      <c r="Y7880" s="618"/>
      <c r="Z7880" s="618"/>
      <c r="AC7880" s="619"/>
      <c r="AD7880" s="620"/>
      <c r="AJ7880" s="668"/>
      <c r="AO7880" s="612"/>
      <c r="AP7880" s="612"/>
      <c r="AY7880" s="623"/>
      <c r="BD7880" s="611"/>
      <c r="BG7880" s="624"/>
      <c r="BH7880" s="625"/>
      <c r="BI7880" s="672"/>
      <c r="BO7880" s="612"/>
      <c r="BY7880" s="669"/>
      <c r="CA7880" s="669"/>
    </row>
    <row r="7881" spans="3:79" s="610" customFormat="1">
      <c r="C7881" s="611"/>
      <c r="D7881" s="612"/>
      <c r="E7881" s="613"/>
      <c r="F7881" s="614"/>
      <c r="J7881" s="612"/>
      <c r="N7881" s="668"/>
      <c r="P7881" s="618"/>
      <c r="Q7881" s="618"/>
      <c r="R7881" s="618"/>
      <c r="S7881" s="618"/>
      <c r="T7881" s="618"/>
      <c r="U7881" s="618"/>
      <c r="V7881" s="618"/>
      <c r="W7881" s="618"/>
      <c r="X7881" s="618"/>
      <c r="Y7881" s="618"/>
      <c r="Z7881" s="618"/>
      <c r="AC7881" s="619"/>
      <c r="AD7881" s="620"/>
      <c r="AJ7881" s="668"/>
      <c r="AO7881" s="612"/>
      <c r="AP7881" s="612"/>
      <c r="AY7881" s="623"/>
      <c r="BD7881" s="611"/>
      <c r="BG7881" s="624"/>
      <c r="BH7881" s="625"/>
      <c r="BI7881" s="672"/>
      <c r="BO7881" s="612"/>
      <c r="BY7881" s="669"/>
      <c r="CA7881" s="669"/>
    </row>
    <row r="7882" spans="3:79" s="610" customFormat="1">
      <c r="C7882" s="611"/>
      <c r="D7882" s="612"/>
      <c r="E7882" s="613"/>
      <c r="F7882" s="614"/>
      <c r="J7882" s="612"/>
      <c r="N7882" s="668"/>
      <c r="P7882" s="618"/>
      <c r="Q7882" s="618"/>
      <c r="R7882" s="618"/>
      <c r="S7882" s="618"/>
      <c r="T7882" s="618"/>
      <c r="U7882" s="618"/>
      <c r="V7882" s="618"/>
      <c r="W7882" s="618"/>
      <c r="X7882" s="618"/>
      <c r="Y7882" s="618"/>
      <c r="Z7882" s="618"/>
      <c r="AC7882" s="619"/>
      <c r="AD7882" s="620"/>
      <c r="AJ7882" s="668"/>
      <c r="AO7882" s="612"/>
      <c r="AP7882" s="612"/>
      <c r="AY7882" s="623"/>
      <c r="BD7882" s="611"/>
      <c r="BG7882" s="624"/>
      <c r="BH7882" s="625"/>
      <c r="BI7882" s="672"/>
      <c r="BO7882" s="612"/>
      <c r="BY7882" s="669"/>
      <c r="CA7882" s="669"/>
    </row>
    <row r="7883" spans="3:79" s="610" customFormat="1">
      <c r="C7883" s="611"/>
      <c r="D7883" s="612"/>
      <c r="E7883" s="613"/>
      <c r="F7883" s="614"/>
      <c r="J7883" s="612"/>
      <c r="N7883" s="668"/>
      <c r="P7883" s="618"/>
      <c r="Q7883" s="618"/>
      <c r="R7883" s="618"/>
      <c r="S7883" s="618"/>
      <c r="T7883" s="618"/>
      <c r="U7883" s="618"/>
      <c r="V7883" s="618"/>
      <c r="W7883" s="618"/>
      <c r="X7883" s="618"/>
      <c r="Y7883" s="618"/>
      <c r="Z7883" s="618"/>
      <c r="AC7883" s="619"/>
      <c r="AD7883" s="620"/>
      <c r="AJ7883" s="668"/>
      <c r="AO7883" s="612"/>
      <c r="AP7883" s="612"/>
      <c r="AY7883" s="623"/>
      <c r="BD7883" s="611"/>
      <c r="BG7883" s="624"/>
      <c r="BH7883" s="625"/>
      <c r="BI7883" s="672"/>
      <c r="BO7883" s="612"/>
      <c r="BY7883" s="669"/>
      <c r="CA7883" s="669"/>
    </row>
    <row r="7884" spans="3:79" s="610" customFormat="1">
      <c r="C7884" s="611"/>
      <c r="D7884" s="612"/>
      <c r="E7884" s="613"/>
      <c r="F7884" s="614"/>
      <c r="J7884" s="612"/>
      <c r="N7884" s="668"/>
      <c r="P7884" s="618"/>
      <c r="Q7884" s="618"/>
      <c r="R7884" s="618"/>
      <c r="S7884" s="618"/>
      <c r="T7884" s="618"/>
      <c r="U7884" s="618"/>
      <c r="V7884" s="618"/>
      <c r="W7884" s="618"/>
      <c r="X7884" s="618"/>
      <c r="Y7884" s="618"/>
      <c r="Z7884" s="618"/>
      <c r="AC7884" s="619"/>
      <c r="AD7884" s="620"/>
      <c r="AJ7884" s="668"/>
      <c r="AO7884" s="612"/>
      <c r="AP7884" s="612"/>
      <c r="AY7884" s="623"/>
      <c r="BD7884" s="611"/>
      <c r="BG7884" s="624"/>
      <c r="BH7884" s="625"/>
      <c r="BI7884" s="672"/>
      <c r="BO7884" s="612"/>
      <c r="BY7884" s="669"/>
      <c r="CA7884" s="669"/>
    </row>
    <row r="7885" spans="3:79" s="610" customFormat="1">
      <c r="C7885" s="611"/>
      <c r="D7885" s="612"/>
      <c r="E7885" s="613"/>
      <c r="F7885" s="614"/>
      <c r="J7885" s="612"/>
      <c r="N7885" s="668"/>
      <c r="P7885" s="618"/>
      <c r="Q7885" s="618"/>
      <c r="R7885" s="618"/>
      <c r="S7885" s="618"/>
      <c r="T7885" s="618"/>
      <c r="U7885" s="618"/>
      <c r="V7885" s="618"/>
      <c r="W7885" s="618"/>
      <c r="X7885" s="618"/>
      <c r="Y7885" s="618"/>
      <c r="Z7885" s="618"/>
      <c r="AC7885" s="619"/>
      <c r="AD7885" s="620"/>
      <c r="AJ7885" s="668"/>
      <c r="AO7885" s="612"/>
      <c r="AP7885" s="612"/>
      <c r="AY7885" s="623"/>
      <c r="BD7885" s="611"/>
      <c r="BG7885" s="624"/>
      <c r="BH7885" s="625"/>
      <c r="BI7885" s="672"/>
      <c r="BO7885" s="612"/>
      <c r="BY7885" s="669"/>
      <c r="CA7885" s="669"/>
    </row>
    <row r="7886" spans="3:79" s="610" customFormat="1">
      <c r="C7886" s="611"/>
      <c r="D7886" s="612"/>
      <c r="E7886" s="613"/>
      <c r="F7886" s="614"/>
      <c r="J7886" s="612"/>
      <c r="N7886" s="668"/>
      <c r="P7886" s="618"/>
      <c r="Q7886" s="618"/>
      <c r="R7886" s="618"/>
      <c r="S7886" s="618"/>
      <c r="T7886" s="618"/>
      <c r="U7886" s="618"/>
      <c r="V7886" s="618"/>
      <c r="W7886" s="618"/>
      <c r="X7886" s="618"/>
      <c r="Y7886" s="618"/>
      <c r="Z7886" s="618"/>
      <c r="AC7886" s="619"/>
      <c r="AD7886" s="620"/>
      <c r="AJ7886" s="668"/>
      <c r="AO7886" s="612"/>
      <c r="AP7886" s="612"/>
      <c r="AY7886" s="623"/>
      <c r="BD7886" s="611"/>
      <c r="BG7886" s="624"/>
      <c r="BH7886" s="625"/>
      <c r="BI7886" s="672"/>
      <c r="BO7886" s="612"/>
      <c r="BY7886" s="669"/>
      <c r="CA7886" s="669"/>
    </row>
    <row r="7887" spans="3:79" s="610" customFormat="1">
      <c r="C7887" s="611"/>
      <c r="D7887" s="612"/>
      <c r="E7887" s="613"/>
      <c r="F7887" s="614"/>
      <c r="J7887" s="612"/>
      <c r="N7887" s="668"/>
      <c r="P7887" s="618"/>
      <c r="Q7887" s="618"/>
      <c r="R7887" s="618"/>
      <c r="S7887" s="618"/>
      <c r="T7887" s="618"/>
      <c r="U7887" s="618"/>
      <c r="V7887" s="618"/>
      <c r="W7887" s="618"/>
      <c r="X7887" s="618"/>
      <c r="Y7887" s="618"/>
      <c r="Z7887" s="618"/>
      <c r="AC7887" s="619"/>
      <c r="AD7887" s="620"/>
      <c r="AJ7887" s="668"/>
      <c r="AO7887" s="612"/>
      <c r="AP7887" s="612"/>
      <c r="AY7887" s="623"/>
      <c r="BD7887" s="611"/>
      <c r="BG7887" s="624"/>
      <c r="BH7887" s="625"/>
      <c r="BI7887" s="672"/>
      <c r="BO7887" s="612"/>
      <c r="BY7887" s="669"/>
      <c r="CA7887" s="669"/>
    </row>
    <row r="7888" spans="3:79" s="610" customFormat="1">
      <c r="C7888" s="611"/>
      <c r="D7888" s="612"/>
      <c r="E7888" s="613"/>
      <c r="F7888" s="614"/>
      <c r="J7888" s="612"/>
      <c r="N7888" s="668"/>
      <c r="P7888" s="618"/>
      <c r="Q7888" s="618"/>
      <c r="R7888" s="618"/>
      <c r="S7888" s="618"/>
      <c r="T7888" s="618"/>
      <c r="U7888" s="618"/>
      <c r="V7888" s="618"/>
      <c r="W7888" s="618"/>
      <c r="X7888" s="618"/>
      <c r="Y7888" s="618"/>
      <c r="Z7888" s="618"/>
      <c r="AC7888" s="619"/>
      <c r="AD7888" s="620"/>
      <c r="AJ7888" s="668"/>
      <c r="AO7888" s="612"/>
      <c r="AP7888" s="612"/>
      <c r="AY7888" s="623"/>
      <c r="BD7888" s="611"/>
      <c r="BG7888" s="624"/>
      <c r="BH7888" s="625"/>
      <c r="BI7888" s="672"/>
      <c r="BO7888" s="612"/>
      <c r="BY7888" s="669"/>
      <c r="CA7888" s="669"/>
    </row>
    <row r="7889" spans="3:79" s="610" customFormat="1">
      <c r="C7889" s="611"/>
      <c r="D7889" s="612"/>
      <c r="E7889" s="613"/>
      <c r="F7889" s="614"/>
      <c r="J7889" s="612"/>
      <c r="N7889" s="668"/>
      <c r="P7889" s="618"/>
      <c r="Q7889" s="618"/>
      <c r="R7889" s="618"/>
      <c r="S7889" s="618"/>
      <c r="T7889" s="618"/>
      <c r="U7889" s="618"/>
      <c r="V7889" s="618"/>
      <c r="W7889" s="618"/>
      <c r="X7889" s="618"/>
      <c r="Y7889" s="618"/>
      <c r="Z7889" s="618"/>
      <c r="AC7889" s="619"/>
      <c r="AD7889" s="620"/>
      <c r="AJ7889" s="668"/>
      <c r="AO7889" s="612"/>
      <c r="AP7889" s="612"/>
      <c r="AY7889" s="623"/>
      <c r="BD7889" s="611"/>
      <c r="BG7889" s="624"/>
      <c r="BH7889" s="625"/>
      <c r="BI7889" s="672"/>
      <c r="BO7889" s="612"/>
      <c r="BY7889" s="669"/>
      <c r="CA7889" s="669"/>
    </row>
    <row r="7890" spans="3:79" s="610" customFormat="1">
      <c r="C7890" s="611"/>
      <c r="D7890" s="612"/>
      <c r="E7890" s="613"/>
      <c r="F7890" s="614"/>
      <c r="J7890" s="612"/>
      <c r="N7890" s="668"/>
      <c r="P7890" s="618"/>
      <c r="Q7890" s="618"/>
      <c r="R7890" s="618"/>
      <c r="S7890" s="618"/>
      <c r="T7890" s="618"/>
      <c r="U7890" s="618"/>
      <c r="V7890" s="618"/>
      <c r="W7890" s="618"/>
      <c r="X7890" s="618"/>
      <c r="Y7890" s="618"/>
      <c r="Z7890" s="618"/>
      <c r="AC7890" s="619"/>
      <c r="AD7890" s="620"/>
      <c r="AJ7890" s="668"/>
      <c r="AO7890" s="612"/>
      <c r="AP7890" s="612"/>
      <c r="AY7890" s="623"/>
      <c r="BD7890" s="611"/>
      <c r="BG7890" s="624"/>
      <c r="BH7890" s="625"/>
      <c r="BI7890" s="672"/>
      <c r="BO7890" s="612"/>
      <c r="BY7890" s="669"/>
      <c r="CA7890" s="669"/>
    </row>
    <row r="7891" spans="3:79" s="610" customFormat="1">
      <c r="C7891" s="611"/>
      <c r="D7891" s="612"/>
      <c r="E7891" s="613"/>
      <c r="F7891" s="614"/>
      <c r="J7891" s="612"/>
      <c r="N7891" s="668"/>
      <c r="P7891" s="618"/>
      <c r="Q7891" s="618"/>
      <c r="R7891" s="618"/>
      <c r="S7891" s="618"/>
      <c r="T7891" s="618"/>
      <c r="U7891" s="618"/>
      <c r="V7891" s="618"/>
      <c r="W7891" s="618"/>
      <c r="X7891" s="618"/>
      <c r="Y7891" s="618"/>
      <c r="Z7891" s="618"/>
      <c r="AC7891" s="619"/>
      <c r="AD7891" s="620"/>
      <c r="AJ7891" s="668"/>
      <c r="AO7891" s="612"/>
      <c r="AP7891" s="612"/>
      <c r="AY7891" s="623"/>
      <c r="BD7891" s="611"/>
      <c r="BG7891" s="624"/>
      <c r="BH7891" s="625"/>
      <c r="BI7891" s="672"/>
      <c r="BO7891" s="612"/>
      <c r="BY7891" s="669"/>
      <c r="CA7891" s="669"/>
    </row>
    <row r="7892" spans="3:79" s="610" customFormat="1">
      <c r="C7892" s="611"/>
      <c r="D7892" s="612"/>
      <c r="E7892" s="613"/>
      <c r="F7892" s="614"/>
      <c r="J7892" s="612"/>
      <c r="N7892" s="668"/>
      <c r="P7892" s="618"/>
      <c r="Q7892" s="618"/>
      <c r="R7892" s="618"/>
      <c r="S7892" s="618"/>
      <c r="T7892" s="618"/>
      <c r="U7892" s="618"/>
      <c r="V7892" s="618"/>
      <c r="W7892" s="618"/>
      <c r="X7892" s="618"/>
      <c r="Y7892" s="618"/>
      <c r="Z7892" s="618"/>
      <c r="AC7892" s="619"/>
      <c r="AD7892" s="620"/>
      <c r="AJ7892" s="668"/>
      <c r="AO7892" s="612"/>
      <c r="AP7892" s="612"/>
      <c r="AY7892" s="623"/>
      <c r="BD7892" s="611"/>
      <c r="BG7892" s="624"/>
      <c r="BH7892" s="625"/>
      <c r="BI7892" s="672"/>
      <c r="BO7892" s="612"/>
      <c r="BY7892" s="669"/>
      <c r="CA7892" s="669"/>
    </row>
    <row r="7893" spans="3:79" s="610" customFormat="1">
      <c r="C7893" s="611"/>
      <c r="D7893" s="612"/>
      <c r="E7893" s="613"/>
      <c r="F7893" s="614"/>
      <c r="J7893" s="612"/>
      <c r="N7893" s="668"/>
      <c r="P7893" s="618"/>
      <c r="Q7893" s="618"/>
      <c r="R7893" s="618"/>
      <c r="S7893" s="618"/>
      <c r="T7893" s="618"/>
      <c r="U7893" s="618"/>
      <c r="V7893" s="618"/>
      <c r="W7893" s="618"/>
      <c r="X7893" s="618"/>
      <c r="Y7893" s="618"/>
      <c r="Z7893" s="618"/>
      <c r="AC7893" s="619"/>
      <c r="AD7893" s="620"/>
      <c r="AJ7893" s="668"/>
      <c r="AO7893" s="612"/>
      <c r="AP7893" s="612"/>
      <c r="AY7893" s="623"/>
      <c r="BD7893" s="611"/>
      <c r="BG7893" s="624"/>
      <c r="BH7893" s="625"/>
      <c r="BI7893" s="672"/>
      <c r="BO7893" s="612"/>
      <c r="BY7893" s="669"/>
      <c r="CA7893" s="669"/>
    </row>
    <row r="7894" spans="3:79" s="610" customFormat="1">
      <c r="C7894" s="611"/>
      <c r="D7894" s="612"/>
      <c r="E7894" s="613"/>
      <c r="F7894" s="614"/>
      <c r="J7894" s="612"/>
      <c r="N7894" s="668"/>
      <c r="P7894" s="618"/>
      <c r="Q7894" s="618"/>
      <c r="R7894" s="618"/>
      <c r="S7894" s="618"/>
      <c r="T7894" s="618"/>
      <c r="U7894" s="618"/>
      <c r="V7894" s="618"/>
      <c r="W7894" s="618"/>
      <c r="X7894" s="618"/>
      <c r="Y7894" s="618"/>
      <c r="Z7894" s="618"/>
      <c r="AC7894" s="619"/>
      <c r="AD7894" s="620"/>
      <c r="AJ7894" s="668"/>
      <c r="AO7894" s="612"/>
      <c r="AP7894" s="612"/>
      <c r="AY7894" s="623"/>
      <c r="BD7894" s="611"/>
      <c r="BG7894" s="624"/>
      <c r="BH7894" s="625"/>
      <c r="BI7894" s="672"/>
      <c r="BO7894" s="612"/>
      <c r="BY7894" s="669"/>
      <c r="CA7894" s="669"/>
    </row>
    <row r="7895" spans="3:79" s="610" customFormat="1">
      <c r="C7895" s="611"/>
      <c r="D7895" s="612"/>
      <c r="E7895" s="613"/>
      <c r="F7895" s="614"/>
      <c r="J7895" s="612"/>
      <c r="N7895" s="668"/>
      <c r="P7895" s="618"/>
      <c r="Q7895" s="618"/>
      <c r="R7895" s="618"/>
      <c r="S7895" s="618"/>
      <c r="T7895" s="618"/>
      <c r="U7895" s="618"/>
      <c r="V7895" s="618"/>
      <c r="W7895" s="618"/>
      <c r="X7895" s="618"/>
      <c r="Y7895" s="618"/>
      <c r="Z7895" s="618"/>
      <c r="AC7895" s="619"/>
      <c r="AD7895" s="620"/>
      <c r="AJ7895" s="668"/>
      <c r="AO7895" s="612"/>
      <c r="AP7895" s="612"/>
      <c r="AY7895" s="623"/>
      <c r="BD7895" s="611"/>
      <c r="BG7895" s="624"/>
      <c r="BH7895" s="625"/>
      <c r="BI7895" s="672"/>
      <c r="BO7895" s="612"/>
      <c r="BY7895" s="669"/>
      <c r="CA7895" s="669"/>
    </row>
    <row r="7896" spans="3:79" s="610" customFormat="1">
      <c r="C7896" s="611"/>
      <c r="D7896" s="612"/>
      <c r="E7896" s="613"/>
      <c r="F7896" s="614"/>
      <c r="J7896" s="612"/>
      <c r="N7896" s="668"/>
      <c r="P7896" s="618"/>
      <c r="Q7896" s="618"/>
      <c r="R7896" s="618"/>
      <c r="S7896" s="618"/>
      <c r="T7896" s="618"/>
      <c r="U7896" s="618"/>
      <c r="V7896" s="618"/>
      <c r="W7896" s="618"/>
      <c r="X7896" s="618"/>
      <c r="Y7896" s="618"/>
      <c r="Z7896" s="618"/>
      <c r="AC7896" s="619"/>
      <c r="AD7896" s="620"/>
      <c r="AJ7896" s="668"/>
      <c r="AO7896" s="612"/>
      <c r="AP7896" s="612"/>
      <c r="AY7896" s="623"/>
      <c r="BD7896" s="611"/>
      <c r="BG7896" s="624"/>
      <c r="BH7896" s="625"/>
      <c r="BI7896" s="672"/>
      <c r="BO7896" s="612"/>
      <c r="BY7896" s="669"/>
      <c r="CA7896" s="669"/>
    </row>
    <row r="7897" spans="3:79" s="610" customFormat="1">
      <c r="C7897" s="611"/>
      <c r="D7897" s="612"/>
      <c r="E7897" s="613"/>
      <c r="F7897" s="614"/>
      <c r="J7897" s="612"/>
      <c r="N7897" s="668"/>
      <c r="P7897" s="618"/>
      <c r="Q7897" s="618"/>
      <c r="R7897" s="618"/>
      <c r="S7897" s="618"/>
      <c r="T7897" s="618"/>
      <c r="U7897" s="618"/>
      <c r="V7897" s="618"/>
      <c r="W7897" s="618"/>
      <c r="X7897" s="618"/>
      <c r="Y7897" s="618"/>
      <c r="Z7897" s="618"/>
      <c r="AC7897" s="619"/>
      <c r="AD7897" s="620"/>
      <c r="AJ7897" s="668"/>
      <c r="AO7897" s="612"/>
      <c r="AP7897" s="612"/>
      <c r="AY7897" s="623"/>
      <c r="BD7897" s="611"/>
      <c r="BG7897" s="624"/>
      <c r="BH7897" s="625"/>
      <c r="BI7897" s="672"/>
      <c r="BO7897" s="612"/>
      <c r="BY7897" s="669"/>
      <c r="CA7897" s="669"/>
    </row>
    <row r="7898" spans="3:79" s="610" customFormat="1">
      <c r="C7898" s="611"/>
      <c r="D7898" s="612"/>
      <c r="E7898" s="613"/>
      <c r="F7898" s="614"/>
      <c r="J7898" s="612"/>
      <c r="N7898" s="668"/>
      <c r="P7898" s="618"/>
      <c r="Q7898" s="618"/>
      <c r="R7898" s="618"/>
      <c r="S7898" s="618"/>
      <c r="T7898" s="618"/>
      <c r="U7898" s="618"/>
      <c r="V7898" s="618"/>
      <c r="W7898" s="618"/>
      <c r="X7898" s="618"/>
      <c r="Y7898" s="618"/>
      <c r="Z7898" s="618"/>
      <c r="AC7898" s="619"/>
      <c r="AD7898" s="620"/>
      <c r="AJ7898" s="668"/>
      <c r="AO7898" s="612"/>
      <c r="AP7898" s="612"/>
      <c r="AY7898" s="623"/>
      <c r="BD7898" s="611"/>
      <c r="BG7898" s="624"/>
      <c r="BH7898" s="625"/>
      <c r="BI7898" s="672"/>
      <c r="BO7898" s="612"/>
      <c r="BY7898" s="669"/>
      <c r="CA7898" s="669"/>
    </row>
    <row r="7899" spans="3:79" s="610" customFormat="1">
      <c r="C7899" s="611"/>
      <c r="D7899" s="612"/>
      <c r="E7899" s="613"/>
      <c r="F7899" s="614"/>
      <c r="J7899" s="612"/>
      <c r="N7899" s="668"/>
      <c r="P7899" s="618"/>
      <c r="Q7899" s="618"/>
      <c r="R7899" s="618"/>
      <c r="S7899" s="618"/>
      <c r="T7899" s="618"/>
      <c r="U7899" s="618"/>
      <c r="V7899" s="618"/>
      <c r="W7899" s="618"/>
      <c r="X7899" s="618"/>
      <c r="Y7899" s="618"/>
      <c r="Z7899" s="618"/>
      <c r="AC7899" s="619"/>
      <c r="AD7899" s="620"/>
      <c r="AJ7899" s="668"/>
      <c r="AO7899" s="612"/>
      <c r="AP7899" s="612"/>
      <c r="AY7899" s="623"/>
      <c r="BD7899" s="611"/>
      <c r="BG7899" s="624"/>
      <c r="BH7899" s="625"/>
      <c r="BI7899" s="672"/>
      <c r="BO7899" s="612"/>
      <c r="BY7899" s="669"/>
      <c r="CA7899" s="669"/>
    </row>
    <row r="7900" spans="3:79" s="610" customFormat="1">
      <c r="C7900" s="611"/>
      <c r="D7900" s="612"/>
      <c r="E7900" s="613"/>
      <c r="F7900" s="614"/>
      <c r="J7900" s="612"/>
      <c r="N7900" s="668"/>
      <c r="P7900" s="618"/>
      <c r="Q7900" s="618"/>
      <c r="R7900" s="618"/>
      <c r="S7900" s="618"/>
      <c r="T7900" s="618"/>
      <c r="U7900" s="618"/>
      <c r="V7900" s="618"/>
      <c r="W7900" s="618"/>
      <c r="X7900" s="618"/>
      <c r="Y7900" s="618"/>
      <c r="Z7900" s="618"/>
      <c r="AC7900" s="619"/>
      <c r="AD7900" s="620"/>
      <c r="AJ7900" s="668"/>
      <c r="AO7900" s="612"/>
      <c r="AP7900" s="612"/>
      <c r="AY7900" s="623"/>
      <c r="BD7900" s="611"/>
      <c r="BG7900" s="624"/>
      <c r="BH7900" s="625"/>
      <c r="BI7900" s="672"/>
      <c r="BO7900" s="612"/>
      <c r="BY7900" s="669"/>
      <c r="CA7900" s="669"/>
    </row>
    <row r="7901" spans="3:79" s="610" customFormat="1">
      <c r="C7901" s="611"/>
      <c r="D7901" s="612"/>
      <c r="E7901" s="613"/>
      <c r="F7901" s="614"/>
      <c r="J7901" s="612"/>
      <c r="N7901" s="668"/>
      <c r="P7901" s="618"/>
      <c r="Q7901" s="618"/>
      <c r="R7901" s="618"/>
      <c r="S7901" s="618"/>
      <c r="T7901" s="618"/>
      <c r="U7901" s="618"/>
      <c r="V7901" s="618"/>
      <c r="W7901" s="618"/>
      <c r="X7901" s="618"/>
      <c r="Y7901" s="618"/>
      <c r="Z7901" s="618"/>
      <c r="AC7901" s="619"/>
      <c r="AD7901" s="620"/>
      <c r="AJ7901" s="668"/>
      <c r="AO7901" s="612"/>
      <c r="AP7901" s="612"/>
      <c r="AY7901" s="623"/>
      <c r="BD7901" s="611"/>
      <c r="BG7901" s="624"/>
      <c r="BH7901" s="625"/>
      <c r="BI7901" s="672"/>
      <c r="BO7901" s="612"/>
      <c r="BY7901" s="669"/>
      <c r="CA7901" s="669"/>
    </row>
    <row r="7902" spans="3:79" s="610" customFormat="1">
      <c r="C7902" s="611"/>
      <c r="D7902" s="612"/>
      <c r="E7902" s="613"/>
      <c r="F7902" s="614"/>
      <c r="J7902" s="612"/>
      <c r="N7902" s="668"/>
      <c r="P7902" s="618"/>
      <c r="Q7902" s="618"/>
      <c r="R7902" s="618"/>
      <c r="S7902" s="618"/>
      <c r="T7902" s="618"/>
      <c r="U7902" s="618"/>
      <c r="V7902" s="618"/>
      <c r="W7902" s="618"/>
      <c r="X7902" s="618"/>
      <c r="Y7902" s="618"/>
      <c r="Z7902" s="618"/>
      <c r="AC7902" s="619"/>
      <c r="AD7902" s="620"/>
      <c r="AJ7902" s="668"/>
      <c r="AO7902" s="612"/>
      <c r="AP7902" s="612"/>
      <c r="AY7902" s="623"/>
      <c r="BD7902" s="611"/>
      <c r="BG7902" s="624"/>
      <c r="BH7902" s="625"/>
      <c r="BI7902" s="672"/>
      <c r="BO7902" s="612"/>
      <c r="BY7902" s="669"/>
      <c r="CA7902" s="669"/>
    </row>
    <row r="7903" spans="3:79" s="610" customFormat="1">
      <c r="C7903" s="611"/>
      <c r="D7903" s="612"/>
      <c r="E7903" s="613"/>
      <c r="F7903" s="614"/>
      <c r="J7903" s="612"/>
      <c r="N7903" s="668"/>
      <c r="P7903" s="618"/>
      <c r="Q7903" s="618"/>
      <c r="R7903" s="618"/>
      <c r="S7903" s="618"/>
      <c r="T7903" s="618"/>
      <c r="U7903" s="618"/>
      <c r="V7903" s="618"/>
      <c r="W7903" s="618"/>
      <c r="X7903" s="618"/>
      <c r="Y7903" s="618"/>
      <c r="Z7903" s="618"/>
      <c r="AC7903" s="619"/>
      <c r="AD7903" s="620"/>
      <c r="AJ7903" s="668"/>
      <c r="AO7903" s="612"/>
      <c r="AP7903" s="612"/>
      <c r="AY7903" s="623"/>
      <c r="BD7903" s="611"/>
      <c r="BG7903" s="624"/>
      <c r="BH7903" s="625"/>
      <c r="BI7903" s="672"/>
      <c r="BO7903" s="612"/>
      <c r="BY7903" s="669"/>
      <c r="CA7903" s="669"/>
    </row>
    <row r="7904" spans="3:79" s="610" customFormat="1">
      <c r="C7904" s="611"/>
      <c r="D7904" s="612"/>
      <c r="E7904" s="613"/>
      <c r="F7904" s="614"/>
      <c r="J7904" s="612"/>
      <c r="N7904" s="668"/>
      <c r="P7904" s="618"/>
      <c r="Q7904" s="618"/>
      <c r="R7904" s="618"/>
      <c r="S7904" s="618"/>
      <c r="T7904" s="618"/>
      <c r="U7904" s="618"/>
      <c r="V7904" s="618"/>
      <c r="W7904" s="618"/>
      <c r="X7904" s="618"/>
      <c r="Y7904" s="618"/>
      <c r="Z7904" s="618"/>
      <c r="AC7904" s="619"/>
      <c r="AD7904" s="620"/>
      <c r="AJ7904" s="668"/>
      <c r="AO7904" s="612"/>
      <c r="AP7904" s="612"/>
      <c r="AY7904" s="623"/>
      <c r="BD7904" s="611"/>
      <c r="BG7904" s="624"/>
      <c r="BH7904" s="625"/>
      <c r="BI7904" s="672"/>
      <c r="BO7904" s="612"/>
      <c r="BY7904" s="669"/>
      <c r="CA7904" s="669"/>
    </row>
    <row r="7905" spans="3:79" s="610" customFormat="1">
      <c r="C7905" s="611"/>
      <c r="D7905" s="612"/>
      <c r="E7905" s="613"/>
      <c r="F7905" s="614"/>
      <c r="J7905" s="612"/>
      <c r="N7905" s="668"/>
      <c r="P7905" s="618"/>
      <c r="Q7905" s="618"/>
      <c r="R7905" s="618"/>
      <c r="S7905" s="618"/>
      <c r="T7905" s="618"/>
      <c r="U7905" s="618"/>
      <c r="V7905" s="618"/>
      <c r="W7905" s="618"/>
      <c r="X7905" s="618"/>
      <c r="Y7905" s="618"/>
      <c r="Z7905" s="618"/>
      <c r="AC7905" s="619"/>
      <c r="AD7905" s="620"/>
      <c r="AJ7905" s="668"/>
      <c r="AO7905" s="612"/>
      <c r="AP7905" s="612"/>
      <c r="AY7905" s="623"/>
      <c r="BD7905" s="611"/>
      <c r="BG7905" s="624"/>
      <c r="BH7905" s="625"/>
      <c r="BI7905" s="672"/>
      <c r="BO7905" s="612"/>
      <c r="BY7905" s="669"/>
      <c r="CA7905" s="669"/>
    </row>
    <row r="7906" spans="3:79" s="610" customFormat="1">
      <c r="C7906" s="611"/>
      <c r="D7906" s="612"/>
      <c r="E7906" s="613"/>
      <c r="F7906" s="614"/>
      <c r="J7906" s="612"/>
      <c r="N7906" s="668"/>
      <c r="P7906" s="618"/>
      <c r="Q7906" s="618"/>
      <c r="R7906" s="618"/>
      <c r="S7906" s="618"/>
      <c r="T7906" s="618"/>
      <c r="U7906" s="618"/>
      <c r="V7906" s="618"/>
      <c r="W7906" s="618"/>
      <c r="X7906" s="618"/>
      <c r="Y7906" s="618"/>
      <c r="Z7906" s="618"/>
      <c r="AC7906" s="619"/>
      <c r="AD7906" s="620"/>
      <c r="AJ7906" s="668"/>
      <c r="AO7906" s="612"/>
      <c r="AP7906" s="612"/>
      <c r="AY7906" s="623"/>
      <c r="BD7906" s="611"/>
      <c r="BG7906" s="624"/>
      <c r="BH7906" s="625"/>
      <c r="BI7906" s="672"/>
      <c r="BO7906" s="612"/>
      <c r="BY7906" s="669"/>
      <c r="CA7906" s="669"/>
    </row>
    <row r="7907" spans="3:79" s="610" customFormat="1">
      <c r="C7907" s="611"/>
      <c r="D7907" s="612"/>
      <c r="E7907" s="613"/>
      <c r="F7907" s="614"/>
      <c r="J7907" s="612"/>
      <c r="N7907" s="668"/>
      <c r="P7907" s="618"/>
      <c r="Q7907" s="618"/>
      <c r="R7907" s="618"/>
      <c r="S7907" s="618"/>
      <c r="T7907" s="618"/>
      <c r="U7907" s="618"/>
      <c r="V7907" s="618"/>
      <c r="W7907" s="618"/>
      <c r="X7907" s="618"/>
      <c r="Y7907" s="618"/>
      <c r="Z7907" s="618"/>
      <c r="AC7907" s="619"/>
      <c r="AD7907" s="620"/>
      <c r="AJ7907" s="668"/>
      <c r="AO7907" s="612"/>
      <c r="AP7907" s="612"/>
      <c r="AY7907" s="623"/>
      <c r="BD7907" s="611"/>
      <c r="BG7907" s="624"/>
      <c r="BH7907" s="625"/>
      <c r="BI7907" s="672"/>
      <c r="BO7907" s="612"/>
      <c r="BY7907" s="669"/>
      <c r="CA7907" s="669"/>
    </row>
    <row r="7908" spans="3:79" s="610" customFormat="1">
      <c r="C7908" s="611"/>
      <c r="D7908" s="612"/>
      <c r="E7908" s="613"/>
      <c r="F7908" s="614"/>
      <c r="J7908" s="612"/>
      <c r="N7908" s="668"/>
      <c r="P7908" s="618"/>
      <c r="Q7908" s="618"/>
      <c r="R7908" s="618"/>
      <c r="S7908" s="618"/>
      <c r="T7908" s="618"/>
      <c r="U7908" s="618"/>
      <c r="V7908" s="618"/>
      <c r="W7908" s="618"/>
      <c r="X7908" s="618"/>
      <c r="Y7908" s="618"/>
      <c r="Z7908" s="618"/>
      <c r="AC7908" s="619"/>
      <c r="AD7908" s="620"/>
      <c r="AJ7908" s="668"/>
      <c r="AO7908" s="612"/>
      <c r="AP7908" s="612"/>
      <c r="AY7908" s="623"/>
      <c r="BD7908" s="611"/>
      <c r="BG7908" s="624"/>
      <c r="BH7908" s="625"/>
      <c r="BI7908" s="672"/>
      <c r="BO7908" s="612"/>
      <c r="BY7908" s="669"/>
      <c r="CA7908" s="669"/>
    </row>
    <row r="7909" spans="3:79" s="610" customFormat="1">
      <c r="C7909" s="611"/>
      <c r="D7909" s="612"/>
      <c r="E7909" s="613"/>
      <c r="F7909" s="614"/>
      <c r="J7909" s="612"/>
      <c r="N7909" s="668"/>
      <c r="P7909" s="618"/>
      <c r="Q7909" s="618"/>
      <c r="R7909" s="618"/>
      <c r="S7909" s="618"/>
      <c r="T7909" s="618"/>
      <c r="U7909" s="618"/>
      <c r="V7909" s="618"/>
      <c r="W7909" s="618"/>
      <c r="X7909" s="618"/>
      <c r="Y7909" s="618"/>
      <c r="Z7909" s="618"/>
      <c r="AC7909" s="619"/>
      <c r="AD7909" s="620"/>
      <c r="AJ7909" s="668"/>
      <c r="AO7909" s="612"/>
      <c r="AP7909" s="612"/>
      <c r="AY7909" s="623"/>
      <c r="BD7909" s="611"/>
      <c r="BG7909" s="624"/>
      <c r="BH7909" s="625"/>
      <c r="BI7909" s="672"/>
      <c r="BO7909" s="612"/>
      <c r="BY7909" s="669"/>
      <c r="CA7909" s="669"/>
    </row>
    <row r="7910" spans="3:79" s="610" customFormat="1">
      <c r="C7910" s="611"/>
      <c r="D7910" s="612"/>
      <c r="E7910" s="613"/>
      <c r="F7910" s="614"/>
      <c r="J7910" s="612"/>
      <c r="N7910" s="668"/>
      <c r="P7910" s="618"/>
      <c r="Q7910" s="618"/>
      <c r="R7910" s="618"/>
      <c r="S7910" s="618"/>
      <c r="T7910" s="618"/>
      <c r="U7910" s="618"/>
      <c r="V7910" s="618"/>
      <c r="W7910" s="618"/>
      <c r="X7910" s="618"/>
      <c r="Y7910" s="618"/>
      <c r="Z7910" s="618"/>
      <c r="AC7910" s="619"/>
      <c r="AD7910" s="620"/>
      <c r="AJ7910" s="668"/>
      <c r="AO7910" s="612"/>
      <c r="AP7910" s="612"/>
      <c r="AY7910" s="623"/>
      <c r="BD7910" s="611"/>
      <c r="BG7910" s="624"/>
      <c r="BH7910" s="625"/>
      <c r="BI7910" s="672"/>
      <c r="BO7910" s="612"/>
      <c r="BY7910" s="669"/>
      <c r="CA7910" s="669"/>
    </row>
    <row r="7911" spans="3:79" s="610" customFormat="1">
      <c r="C7911" s="611"/>
      <c r="D7911" s="612"/>
      <c r="E7911" s="613"/>
      <c r="F7911" s="614"/>
      <c r="J7911" s="612"/>
      <c r="N7911" s="668"/>
      <c r="P7911" s="618"/>
      <c r="Q7911" s="618"/>
      <c r="R7911" s="618"/>
      <c r="S7911" s="618"/>
      <c r="T7911" s="618"/>
      <c r="U7911" s="618"/>
      <c r="V7911" s="618"/>
      <c r="W7911" s="618"/>
      <c r="X7911" s="618"/>
      <c r="Y7911" s="618"/>
      <c r="Z7911" s="618"/>
      <c r="AC7911" s="619"/>
      <c r="AD7911" s="620"/>
      <c r="AJ7911" s="668"/>
      <c r="AO7911" s="612"/>
      <c r="AP7911" s="612"/>
      <c r="AY7911" s="623"/>
      <c r="BD7911" s="611"/>
      <c r="BG7911" s="624"/>
      <c r="BH7911" s="625"/>
      <c r="BI7911" s="672"/>
      <c r="BO7911" s="612"/>
      <c r="BY7911" s="669"/>
      <c r="CA7911" s="669"/>
    </row>
    <row r="7912" spans="3:79" s="610" customFormat="1">
      <c r="C7912" s="611"/>
      <c r="D7912" s="612"/>
      <c r="E7912" s="613"/>
      <c r="F7912" s="614"/>
      <c r="J7912" s="612"/>
      <c r="N7912" s="668"/>
      <c r="P7912" s="618"/>
      <c r="Q7912" s="618"/>
      <c r="R7912" s="618"/>
      <c r="S7912" s="618"/>
      <c r="T7912" s="618"/>
      <c r="U7912" s="618"/>
      <c r="V7912" s="618"/>
      <c r="W7912" s="618"/>
      <c r="X7912" s="618"/>
      <c r="Y7912" s="618"/>
      <c r="Z7912" s="618"/>
      <c r="AC7912" s="619"/>
      <c r="AD7912" s="620"/>
      <c r="AJ7912" s="668"/>
      <c r="AO7912" s="612"/>
      <c r="AP7912" s="612"/>
      <c r="AY7912" s="623"/>
      <c r="BD7912" s="611"/>
      <c r="BG7912" s="624"/>
      <c r="BH7912" s="625"/>
      <c r="BI7912" s="672"/>
      <c r="BO7912" s="612"/>
      <c r="BY7912" s="669"/>
      <c r="CA7912" s="669"/>
    </row>
    <row r="7913" spans="3:79" s="610" customFormat="1">
      <c r="C7913" s="611"/>
      <c r="D7913" s="612"/>
      <c r="E7913" s="613"/>
      <c r="F7913" s="614"/>
      <c r="J7913" s="612"/>
      <c r="N7913" s="668"/>
      <c r="P7913" s="618"/>
      <c r="Q7913" s="618"/>
      <c r="R7913" s="618"/>
      <c r="S7913" s="618"/>
      <c r="T7913" s="618"/>
      <c r="U7913" s="618"/>
      <c r="V7913" s="618"/>
      <c r="W7913" s="618"/>
      <c r="X7913" s="618"/>
      <c r="Y7913" s="618"/>
      <c r="Z7913" s="618"/>
      <c r="AC7913" s="619"/>
      <c r="AD7913" s="620"/>
      <c r="AJ7913" s="668"/>
      <c r="AO7913" s="612"/>
      <c r="AP7913" s="612"/>
      <c r="AY7913" s="623"/>
      <c r="BD7913" s="611"/>
      <c r="BG7913" s="624"/>
      <c r="BH7913" s="625"/>
      <c r="BI7913" s="672"/>
      <c r="BO7913" s="612"/>
      <c r="BY7913" s="669"/>
      <c r="CA7913" s="669"/>
    </row>
    <row r="7914" spans="3:79" s="610" customFormat="1">
      <c r="C7914" s="611"/>
      <c r="D7914" s="612"/>
      <c r="E7914" s="613"/>
      <c r="F7914" s="614"/>
      <c r="J7914" s="612"/>
      <c r="N7914" s="668"/>
      <c r="P7914" s="618"/>
      <c r="Q7914" s="618"/>
      <c r="R7914" s="618"/>
      <c r="S7914" s="618"/>
      <c r="T7914" s="618"/>
      <c r="U7914" s="618"/>
      <c r="V7914" s="618"/>
      <c r="W7914" s="618"/>
      <c r="X7914" s="618"/>
      <c r="Y7914" s="618"/>
      <c r="Z7914" s="618"/>
      <c r="AC7914" s="619"/>
      <c r="AD7914" s="620"/>
      <c r="AJ7914" s="668"/>
      <c r="AO7914" s="612"/>
      <c r="AP7914" s="612"/>
      <c r="AY7914" s="623"/>
      <c r="BD7914" s="611"/>
      <c r="BG7914" s="624"/>
      <c r="BH7914" s="625"/>
      <c r="BI7914" s="672"/>
      <c r="BO7914" s="612"/>
      <c r="BY7914" s="669"/>
      <c r="CA7914" s="669"/>
    </row>
    <row r="7915" spans="3:79" s="610" customFormat="1">
      <c r="C7915" s="611"/>
      <c r="D7915" s="612"/>
      <c r="E7915" s="613"/>
      <c r="F7915" s="614"/>
      <c r="J7915" s="612"/>
      <c r="N7915" s="668"/>
      <c r="P7915" s="618"/>
      <c r="Q7915" s="618"/>
      <c r="R7915" s="618"/>
      <c r="S7915" s="618"/>
      <c r="T7915" s="618"/>
      <c r="U7915" s="618"/>
      <c r="V7915" s="618"/>
      <c r="W7915" s="618"/>
      <c r="X7915" s="618"/>
      <c r="Y7915" s="618"/>
      <c r="Z7915" s="618"/>
      <c r="AC7915" s="619"/>
      <c r="AD7915" s="620"/>
      <c r="AJ7915" s="668"/>
      <c r="AO7915" s="612"/>
      <c r="AP7915" s="612"/>
      <c r="AY7915" s="623"/>
      <c r="BD7915" s="611"/>
      <c r="BG7915" s="624"/>
      <c r="BH7915" s="625"/>
      <c r="BI7915" s="672"/>
      <c r="BO7915" s="612"/>
      <c r="BY7915" s="669"/>
      <c r="CA7915" s="669"/>
    </row>
    <row r="7916" spans="3:79" s="610" customFormat="1">
      <c r="C7916" s="611"/>
      <c r="D7916" s="612"/>
      <c r="E7916" s="613"/>
      <c r="F7916" s="614"/>
      <c r="J7916" s="612"/>
      <c r="N7916" s="668"/>
      <c r="P7916" s="618"/>
      <c r="Q7916" s="618"/>
      <c r="R7916" s="618"/>
      <c r="S7916" s="618"/>
      <c r="T7916" s="618"/>
      <c r="U7916" s="618"/>
      <c r="V7916" s="618"/>
      <c r="W7916" s="618"/>
      <c r="X7916" s="618"/>
      <c r="Y7916" s="618"/>
      <c r="Z7916" s="618"/>
      <c r="AC7916" s="619"/>
      <c r="AD7916" s="620"/>
      <c r="AJ7916" s="668"/>
      <c r="AO7916" s="612"/>
      <c r="AP7916" s="612"/>
      <c r="AY7916" s="623"/>
      <c r="BD7916" s="611"/>
      <c r="BG7916" s="624"/>
      <c r="BH7916" s="625"/>
      <c r="BI7916" s="672"/>
      <c r="BO7916" s="612"/>
      <c r="BY7916" s="669"/>
      <c r="CA7916" s="669"/>
    </row>
    <row r="7917" spans="3:79" s="610" customFormat="1">
      <c r="C7917" s="611"/>
      <c r="D7917" s="612"/>
      <c r="E7917" s="613"/>
      <c r="F7917" s="614"/>
      <c r="J7917" s="612"/>
      <c r="N7917" s="668"/>
      <c r="P7917" s="618"/>
      <c r="Q7917" s="618"/>
      <c r="R7917" s="618"/>
      <c r="S7917" s="618"/>
      <c r="T7917" s="618"/>
      <c r="U7917" s="618"/>
      <c r="V7917" s="618"/>
      <c r="W7917" s="618"/>
      <c r="X7917" s="618"/>
      <c r="Y7917" s="618"/>
      <c r="Z7917" s="618"/>
      <c r="AC7917" s="619"/>
      <c r="AD7917" s="620"/>
      <c r="AJ7917" s="668"/>
      <c r="AO7917" s="612"/>
      <c r="AP7917" s="612"/>
      <c r="AY7917" s="623"/>
      <c r="BD7917" s="611"/>
      <c r="BG7917" s="624"/>
      <c r="BH7917" s="625"/>
      <c r="BI7917" s="672"/>
      <c r="BO7917" s="612"/>
      <c r="BY7917" s="669"/>
      <c r="CA7917" s="669"/>
    </row>
    <row r="7918" spans="3:79" s="610" customFormat="1">
      <c r="C7918" s="611"/>
      <c r="D7918" s="612"/>
      <c r="E7918" s="613"/>
      <c r="F7918" s="614"/>
      <c r="J7918" s="612"/>
      <c r="N7918" s="668"/>
      <c r="P7918" s="618"/>
      <c r="Q7918" s="618"/>
      <c r="R7918" s="618"/>
      <c r="S7918" s="618"/>
      <c r="T7918" s="618"/>
      <c r="U7918" s="618"/>
      <c r="V7918" s="618"/>
      <c r="W7918" s="618"/>
      <c r="X7918" s="618"/>
      <c r="Y7918" s="618"/>
      <c r="Z7918" s="618"/>
      <c r="AC7918" s="619"/>
      <c r="AD7918" s="620"/>
      <c r="AJ7918" s="668"/>
      <c r="AO7918" s="612"/>
      <c r="AP7918" s="612"/>
      <c r="AY7918" s="623"/>
      <c r="BD7918" s="611"/>
      <c r="BG7918" s="624"/>
      <c r="BH7918" s="625"/>
      <c r="BI7918" s="672"/>
      <c r="BO7918" s="612"/>
      <c r="BY7918" s="669"/>
      <c r="CA7918" s="669"/>
    </row>
    <row r="7919" spans="3:79" s="610" customFormat="1">
      <c r="C7919" s="611"/>
      <c r="D7919" s="612"/>
      <c r="E7919" s="613"/>
      <c r="F7919" s="614"/>
      <c r="J7919" s="612"/>
      <c r="N7919" s="668"/>
      <c r="P7919" s="618"/>
      <c r="Q7919" s="618"/>
      <c r="R7919" s="618"/>
      <c r="S7919" s="618"/>
      <c r="T7919" s="618"/>
      <c r="U7919" s="618"/>
      <c r="V7919" s="618"/>
      <c r="W7919" s="618"/>
      <c r="X7919" s="618"/>
      <c r="Y7919" s="618"/>
      <c r="Z7919" s="618"/>
      <c r="AC7919" s="619"/>
      <c r="AD7919" s="620"/>
      <c r="AJ7919" s="668"/>
      <c r="AO7919" s="612"/>
      <c r="AP7919" s="612"/>
      <c r="AY7919" s="623"/>
      <c r="BD7919" s="611"/>
      <c r="BG7919" s="624"/>
      <c r="BH7919" s="625"/>
      <c r="BI7919" s="672"/>
      <c r="BO7919" s="612"/>
      <c r="BY7919" s="669"/>
      <c r="CA7919" s="669"/>
    </row>
    <row r="7920" spans="3:79" s="610" customFormat="1">
      <c r="C7920" s="611"/>
      <c r="D7920" s="612"/>
      <c r="E7920" s="613"/>
      <c r="F7920" s="614"/>
      <c r="J7920" s="612"/>
      <c r="N7920" s="668"/>
      <c r="P7920" s="618"/>
      <c r="Q7920" s="618"/>
      <c r="R7920" s="618"/>
      <c r="S7920" s="618"/>
      <c r="T7920" s="618"/>
      <c r="U7920" s="618"/>
      <c r="V7920" s="618"/>
      <c r="W7920" s="618"/>
      <c r="X7920" s="618"/>
      <c r="Y7920" s="618"/>
      <c r="Z7920" s="618"/>
      <c r="AC7920" s="619"/>
      <c r="AD7920" s="620"/>
      <c r="AJ7920" s="668"/>
      <c r="AO7920" s="612"/>
      <c r="AP7920" s="612"/>
      <c r="AY7920" s="623"/>
      <c r="BD7920" s="611"/>
      <c r="BG7920" s="624"/>
      <c r="BH7920" s="625"/>
      <c r="BI7920" s="672"/>
      <c r="BO7920" s="612"/>
      <c r="BY7920" s="669"/>
      <c r="CA7920" s="669"/>
    </row>
    <row r="7921" spans="3:79" s="610" customFormat="1">
      <c r="C7921" s="611"/>
      <c r="D7921" s="612"/>
      <c r="E7921" s="613"/>
      <c r="F7921" s="614"/>
      <c r="J7921" s="612"/>
      <c r="N7921" s="668"/>
      <c r="P7921" s="618"/>
      <c r="Q7921" s="618"/>
      <c r="R7921" s="618"/>
      <c r="S7921" s="618"/>
      <c r="T7921" s="618"/>
      <c r="U7921" s="618"/>
      <c r="V7921" s="618"/>
      <c r="W7921" s="618"/>
      <c r="X7921" s="618"/>
      <c r="Y7921" s="618"/>
      <c r="Z7921" s="618"/>
      <c r="AC7921" s="619"/>
      <c r="AD7921" s="620"/>
      <c r="AJ7921" s="668"/>
      <c r="AO7921" s="612"/>
      <c r="AP7921" s="612"/>
      <c r="AY7921" s="623"/>
      <c r="BD7921" s="611"/>
      <c r="BG7921" s="624"/>
      <c r="BH7921" s="625"/>
      <c r="BI7921" s="672"/>
      <c r="BO7921" s="612"/>
      <c r="BY7921" s="669"/>
      <c r="CA7921" s="669"/>
    </row>
    <row r="7922" spans="3:79" s="610" customFormat="1">
      <c r="C7922" s="611"/>
      <c r="D7922" s="612"/>
      <c r="E7922" s="613"/>
      <c r="F7922" s="614"/>
      <c r="J7922" s="612"/>
      <c r="N7922" s="668"/>
      <c r="P7922" s="618"/>
      <c r="Q7922" s="618"/>
      <c r="R7922" s="618"/>
      <c r="S7922" s="618"/>
      <c r="T7922" s="618"/>
      <c r="U7922" s="618"/>
      <c r="V7922" s="618"/>
      <c r="W7922" s="618"/>
      <c r="X7922" s="618"/>
      <c r="Y7922" s="618"/>
      <c r="Z7922" s="618"/>
      <c r="AC7922" s="619"/>
      <c r="AD7922" s="620"/>
      <c r="AJ7922" s="668"/>
      <c r="AO7922" s="612"/>
      <c r="AP7922" s="612"/>
      <c r="AY7922" s="623"/>
      <c r="BD7922" s="611"/>
      <c r="BG7922" s="624"/>
      <c r="BH7922" s="625"/>
      <c r="BI7922" s="672"/>
      <c r="BO7922" s="612"/>
      <c r="BY7922" s="669"/>
      <c r="CA7922" s="669"/>
    </row>
    <row r="7923" spans="3:79" s="610" customFormat="1">
      <c r="C7923" s="611"/>
      <c r="D7923" s="612"/>
      <c r="E7923" s="613"/>
      <c r="F7923" s="614"/>
      <c r="J7923" s="612"/>
      <c r="N7923" s="668"/>
      <c r="P7923" s="618"/>
      <c r="Q7923" s="618"/>
      <c r="R7923" s="618"/>
      <c r="S7923" s="618"/>
      <c r="T7923" s="618"/>
      <c r="U7923" s="618"/>
      <c r="V7923" s="618"/>
      <c r="W7923" s="618"/>
      <c r="X7923" s="618"/>
      <c r="Y7923" s="618"/>
      <c r="Z7923" s="618"/>
      <c r="AC7923" s="619"/>
      <c r="AD7923" s="620"/>
      <c r="AJ7923" s="668"/>
      <c r="AO7923" s="612"/>
      <c r="AP7923" s="612"/>
      <c r="AY7923" s="623"/>
      <c r="BD7923" s="611"/>
      <c r="BG7923" s="624"/>
      <c r="BH7923" s="625"/>
      <c r="BI7923" s="672"/>
      <c r="BO7923" s="612"/>
      <c r="BY7923" s="669"/>
      <c r="CA7923" s="669"/>
    </row>
    <row r="7924" spans="3:79" s="610" customFormat="1">
      <c r="C7924" s="611"/>
      <c r="D7924" s="612"/>
      <c r="E7924" s="613"/>
      <c r="F7924" s="614"/>
      <c r="J7924" s="612"/>
      <c r="N7924" s="668"/>
      <c r="P7924" s="618"/>
      <c r="Q7924" s="618"/>
      <c r="R7924" s="618"/>
      <c r="S7924" s="618"/>
      <c r="T7924" s="618"/>
      <c r="U7924" s="618"/>
      <c r="V7924" s="618"/>
      <c r="W7924" s="618"/>
      <c r="X7924" s="618"/>
      <c r="Y7924" s="618"/>
      <c r="Z7924" s="618"/>
      <c r="AC7924" s="619"/>
      <c r="AD7924" s="620"/>
      <c r="AJ7924" s="668"/>
      <c r="AO7924" s="612"/>
      <c r="AP7924" s="612"/>
      <c r="AY7924" s="623"/>
      <c r="BD7924" s="611"/>
      <c r="BG7924" s="624"/>
      <c r="BH7924" s="625"/>
      <c r="BI7924" s="672"/>
      <c r="BO7924" s="612"/>
      <c r="BY7924" s="669"/>
      <c r="CA7924" s="669"/>
    </row>
    <row r="7925" spans="3:79" s="610" customFormat="1">
      <c r="C7925" s="611"/>
      <c r="D7925" s="612"/>
      <c r="E7925" s="613"/>
      <c r="F7925" s="614"/>
      <c r="J7925" s="612"/>
      <c r="N7925" s="668"/>
      <c r="P7925" s="618"/>
      <c r="Q7925" s="618"/>
      <c r="R7925" s="618"/>
      <c r="S7925" s="618"/>
      <c r="T7925" s="618"/>
      <c r="U7925" s="618"/>
      <c r="V7925" s="618"/>
      <c r="W7925" s="618"/>
      <c r="X7925" s="618"/>
      <c r="Y7925" s="618"/>
      <c r="Z7925" s="618"/>
      <c r="AC7925" s="619"/>
      <c r="AD7925" s="620"/>
      <c r="AJ7925" s="668"/>
      <c r="AO7925" s="612"/>
      <c r="AP7925" s="612"/>
      <c r="AY7925" s="623"/>
      <c r="BD7925" s="611"/>
      <c r="BG7925" s="624"/>
      <c r="BH7925" s="625"/>
      <c r="BI7925" s="672"/>
      <c r="BO7925" s="612"/>
      <c r="BY7925" s="669"/>
      <c r="CA7925" s="669"/>
    </row>
    <row r="7926" spans="3:79" s="610" customFormat="1">
      <c r="C7926" s="611"/>
      <c r="D7926" s="612"/>
      <c r="E7926" s="613"/>
      <c r="F7926" s="614"/>
      <c r="J7926" s="612"/>
      <c r="N7926" s="668"/>
      <c r="P7926" s="618"/>
      <c r="Q7926" s="618"/>
      <c r="R7926" s="618"/>
      <c r="S7926" s="618"/>
      <c r="T7926" s="618"/>
      <c r="U7926" s="618"/>
      <c r="V7926" s="618"/>
      <c r="W7926" s="618"/>
      <c r="X7926" s="618"/>
      <c r="Y7926" s="618"/>
      <c r="Z7926" s="618"/>
      <c r="AC7926" s="619"/>
      <c r="AD7926" s="620"/>
      <c r="AJ7926" s="668"/>
      <c r="AO7926" s="612"/>
      <c r="AP7926" s="612"/>
      <c r="AY7926" s="623"/>
      <c r="BD7926" s="611"/>
      <c r="BG7926" s="624"/>
      <c r="BH7926" s="625"/>
      <c r="BI7926" s="672"/>
      <c r="BO7926" s="612"/>
      <c r="BY7926" s="669"/>
      <c r="CA7926" s="669"/>
    </row>
    <row r="7927" spans="3:79" s="610" customFormat="1">
      <c r="C7927" s="611"/>
      <c r="D7927" s="612"/>
      <c r="E7927" s="613"/>
      <c r="F7927" s="614"/>
      <c r="J7927" s="612"/>
      <c r="N7927" s="668"/>
      <c r="P7927" s="618"/>
      <c r="Q7927" s="618"/>
      <c r="R7927" s="618"/>
      <c r="S7927" s="618"/>
      <c r="T7927" s="618"/>
      <c r="U7927" s="618"/>
      <c r="V7927" s="618"/>
      <c r="W7927" s="618"/>
      <c r="X7927" s="618"/>
      <c r="Y7927" s="618"/>
      <c r="Z7927" s="618"/>
      <c r="AC7927" s="619"/>
      <c r="AD7927" s="620"/>
      <c r="AJ7927" s="668"/>
      <c r="AO7927" s="612"/>
      <c r="AP7927" s="612"/>
      <c r="AY7927" s="623"/>
      <c r="BD7927" s="611"/>
      <c r="BG7927" s="624"/>
      <c r="BH7927" s="625"/>
      <c r="BI7927" s="672"/>
      <c r="BO7927" s="612"/>
      <c r="BY7927" s="669"/>
      <c r="CA7927" s="669"/>
    </row>
    <row r="7928" spans="3:79" s="610" customFormat="1">
      <c r="C7928" s="611"/>
      <c r="D7928" s="612"/>
      <c r="E7928" s="613"/>
      <c r="F7928" s="614"/>
      <c r="J7928" s="612"/>
      <c r="N7928" s="668"/>
      <c r="P7928" s="618"/>
      <c r="Q7928" s="618"/>
      <c r="R7928" s="618"/>
      <c r="S7928" s="618"/>
      <c r="T7928" s="618"/>
      <c r="U7928" s="618"/>
      <c r="V7928" s="618"/>
      <c r="W7928" s="618"/>
      <c r="X7928" s="618"/>
      <c r="Y7928" s="618"/>
      <c r="Z7928" s="618"/>
      <c r="AC7928" s="619"/>
      <c r="AD7928" s="620"/>
      <c r="AJ7928" s="668"/>
      <c r="AO7928" s="612"/>
      <c r="AP7928" s="612"/>
      <c r="AY7928" s="623"/>
      <c r="BD7928" s="611"/>
      <c r="BG7928" s="624"/>
      <c r="BH7928" s="625"/>
      <c r="BI7928" s="672"/>
      <c r="BO7928" s="612"/>
      <c r="BY7928" s="669"/>
      <c r="CA7928" s="669"/>
    </row>
    <row r="7929" spans="3:79" s="610" customFormat="1">
      <c r="C7929" s="611"/>
      <c r="D7929" s="612"/>
      <c r="E7929" s="613"/>
      <c r="F7929" s="614"/>
      <c r="J7929" s="612"/>
      <c r="N7929" s="668"/>
      <c r="P7929" s="618"/>
      <c r="Q7929" s="618"/>
      <c r="R7929" s="618"/>
      <c r="S7929" s="618"/>
      <c r="T7929" s="618"/>
      <c r="U7929" s="618"/>
      <c r="V7929" s="618"/>
      <c r="W7929" s="618"/>
      <c r="X7929" s="618"/>
      <c r="Y7929" s="618"/>
      <c r="Z7929" s="618"/>
      <c r="AC7929" s="619"/>
      <c r="AD7929" s="620"/>
      <c r="AJ7929" s="668"/>
      <c r="AO7929" s="612"/>
      <c r="AP7929" s="612"/>
      <c r="AY7929" s="623"/>
      <c r="BD7929" s="611"/>
      <c r="BG7929" s="624"/>
      <c r="BH7929" s="625"/>
      <c r="BI7929" s="672"/>
      <c r="BO7929" s="612"/>
      <c r="BY7929" s="669"/>
      <c r="CA7929" s="669"/>
    </row>
    <row r="7930" spans="3:79" s="610" customFormat="1">
      <c r="C7930" s="611"/>
      <c r="D7930" s="612"/>
      <c r="E7930" s="613"/>
      <c r="F7930" s="614"/>
      <c r="J7930" s="612"/>
      <c r="N7930" s="668"/>
      <c r="P7930" s="618"/>
      <c r="Q7930" s="618"/>
      <c r="R7930" s="618"/>
      <c r="S7930" s="618"/>
      <c r="T7930" s="618"/>
      <c r="U7930" s="618"/>
      <c r="V7930" s="618"/>
      <c r="W7930" s="618"/>
      <c r="X7930" s="618"/>
      <c r="Y7930" s="618"/>
      <c r="Z7930" s="618"/>
      <c r="AC7930" s="619"/>
      <c r="AD7930" s="620"/>
      <c r="AJ7930" s="668"/>
      <c r="AO7930" s="612"/>
      <c r="AP7930" s="612"/>
      <c r="AY7930" s="623"/>
      <c r="BD7930" s="611"/>
      <c r="BG7930" s="624"/>
      <c r="BH7930" s="625"/>
      <c r="BI7930" s="672"/>
      <c r="BO7930" s="612"/>
      <c r="BY7930" s="669"/>
      <c r="CA7930" s="669"/>
    </row>
    <row r="7931" spans="3:79" s="610" customFormat="1">
      <c r="C7931" s="611"/>
      <c r="D7931" s="612"/>
      <c r="E7931" s="613"/>
      <c r="F7931" s="614"/>
      <c r="J7931" s="612"/>
      <c r="N7931" s="668"/>
      <c r="P7931" s="618"/>
      <c r="Q7931" s="618"/>
      <c r="R7931" s="618"/>
      <c r="S7931" s="618"/>
      <c r="T7931" s="618"/>
      <c r="U7931" s="618"/>
      <c r="V7931" s="618"/>
      <c r="W7931" s="618"/>
      <c r="X7931" s="618"/>
      <c r="Y7931" s="618"/>
      <c r="Z7931" s="618"/>
      <c r="AC7931" s="619"/>
      <c r="AD7931" s="620"/>
      <c r="AJ7931" s="668"/>
      <c r="AO7931" s="612"/>
      <c r="AP7931" s="612"/>
      <c r="AY7931" s="623"/>
      <c r="BD7931" s="611"/>
      <c r="BG7931" s="624"/>
      <c r="BH7931" s="625"/>
      <c r="BI7931" s="672"/>
      <c r="BO7931" s="612"/>
      <c r="BY7931" s="669"/>
      <c r="CA7931" s="669"/>
    </row>
    <row r="7932" spans="3:79" s="610" customFormat="1">
      <c r="C7932" s="611"/>
      <c r="D7932" s="612"/>
      <c r="E7932" s="613"/>
      <c r="F7932" s="614"/>
      <c r="J7932" s="612"/>
      <c r="N7932" s="668"/>
      <c r="P7932" s="618"/>
      <c r="Q7932" s="618"/>
      <c r="R7932" s="618"/>
      <c r="S7932" s="618"/>
      <c r="T7932" s="618"/>
      <c r="U7932" s="618"/>
      <c r="V7932" s="618"/>
      <c r="W7932" s="618"/>
      <c r="X7932" s="618"/>
      <c r="Y7932" s="618"/>
      <c r="Z7932" s="618"/>
      <c r="AC7932" s="619"/>
      <c r="AD7932" s="620"/>
      <c r="AJ7932" s="668"/>
      <c r="AO7932" s="612"/>
      <c r="AP7932" s="612"/>
      <c r="AY7932" s="623"/>
      <c r="BD7932" s="611"/>
      <c r="BG7932" s="624"/>
      <c r="BH7932" s="625"/>
      <c r="BI7932" s="672"/>
      <c r="BO7932" s="612"/>
      <c r="BY7932" s="669"/>
      <c r="CA7932" s="669"/>
    </row>
    <row r="7933" spans="3:79" s="610" customFormat="1">
      <c r="C7933" s="611"/>
      <c r="D7933" s="612"/>
      <c r="E7933" s="613"/>
      <c r="F7933" s="614"/>
      <c r="J7933" s="612"/>
      <c r="N7933" s="668"/>
      <c r="P7933" s="618"/>
      <c r="Q7933" s="618"/>
      <c r="R7933" s="618"/>
      <c r="S7933" s="618"/>
      <c r="T7933" s="618"/>
      <c r="U7933" s="618"/>
      <c r="V7933" s="618"/>
      <c r="W7933" s="618"/>
      <c r="X7933" s="618"/>
      <c r="Y7933" s="618"/>
      <c r="Z7933" s="618"/>
      <c r="AC7933" s="619"/>
      <c r="AD7933" s="620"/>
      <c r="AJ7933" s="668"/>
      <c r="AO7933" s="612"/>
      <c r="AP7933" s="612"/>
      <c r="AY7933" s="623"/>
      <c r="BD7933" s="611"/>
      <c r="BG7933" s="624"/>
      <c r="BH7933" s="625"/>
      <c r="BI7933" s="672"/>
      <c r="BO7933" s="612"/>
      <c r="BY7933" s="669"/>
      <c r="CA7933" s="669"/>
    </row>
    <row r="7934" spans="3:79" s="610" customFormat="1">
      <c r="C7934" s="611"/>
      <c r="D7934" s="612"/>
      <c r="E7934" s="613"/>
      <c r="F7934" s="614"/>
      <c r="J7934" s="612"/>
      <c r="N7934" s="668"/>
      <c r="P7934" s="618"/>
      <c r="Q7934" s="618"/>
      <c r="R7934" s="618"/>
      <c r="S7934" s="618"/>
      <c r="T7934" s="618"/>
      <c r="U7934" s="618"/>
      <c r="V7934" s="618"/>
      <c r="W7934" s="618"/>
      <c r="X7934" s="618"/>
      <c r="Y7934" s="618"/>
      <c r="Z7934" s="618"/>
      <c r="AC7934" s="619"/>
      <c r="AD7934" s="620"/>
      <c r="AJ7934" s="668"/>
      <c r="AO7934" s="612"/>
      <c r="AP7934" s="612"/>
      <c r="AY7934" s="623"/>
      <c r="BD7934" s="611"/>
      <c r="BG7934" s="624"/>
      <c r="BH7934" s="625"/>
      <c r="BI7934" s="672"/>
      <c r="BO7934" s="612"/>
      <c r="BY7934" s="669"/>
      <c r="CA7934" s="669"/>
    </row>
    <row r="7935" spans="3:79" s="610" customFormat="1">
      <c r="C7935" s="611"/>
      <c r="D7935" s="612"/>
      <c r="E7935" s="613"/>
      <c r="F7935" s="614"/>
      <c r="J7935" s="612"/>
      <c r="N7935" s="668"/>
      <c r="P7935" s="618"/>
      <c r="Q7935" s="618"/>
      <c r="R7935" s="618"/>
      <c r="S7935" s="618"/>
      <c r="T7935" s="618"/>
      <c r="U7935" s="618"/>
      <c r="V7935" s="618"/>
      <c r="W7935" s="618"/>
      <c r="X7935" s="618"/>
      <c r="Y7935" s="618"/>
      <c r="Z7935" s="618"/>
      <c r="AC7935" s="619"/>
      <c r="AD7935" s="620"/>
      <c r="AJ7935" s="668"/>
      <c r="AO7935" s="612"/>
      <c r="AP7935" s="612"/>
      <c r="AY7935" s="623"/>
      <c r="BD7935" s="611"/>
      <c r="BG7935" s="624"/>
      <c r="BH7935" s="625"/>
      <c r="BI7935" s="672"/>
      <c r="BO7935" s="612"/>
      <c r="BY7935" s="669"/>
      <c r="CA7935" s="669"/>
    </row>
    <row r="7936" spans="3:79" s="610" customFormat="1">
      <c r="C7936" s="611"/>
      <c r="D7936" s="612"/>
      <c r="E7936" s="613"/>
      <c r="F7936" s="614"/>
      <c r="J7936" s="612"/>
      <c r="N7936" s="668"/>
      <c r="P7936" s="618"/>
      <c r="Q7936" s="618"/>
      <c r="R7936" s="618"/>
      <c r="S7936" s="618"/>
      <c r="T7936" s="618"/>
      <c r="U7936" s="618"/>
      <c r="V7936" s="618"/>
      <c r="W7936" s="618"/>
      <c r="X7936" s="618"/>
      <c r="Y7936" s="618"/>
      <c r="Z7936" s="618"/>
      <c r="AC7936" s="619"/>
      <c r="AD7936" s="620"/>
      <c r="AJ7936" s="668"/>
      <c r="AO7936" s="612"/>
      <c r="AP7936" s="612"/>
      <c r="AY7936" s="623"/>
      <c r="BD7936" s="611"/>
      <c r="BG7936" s="624"/>
      <c r="BH7936" s="625"/>
      <c r="BI7936" s="672"/>
      <c r="BO7936" s="612"/>
      <c r="BY7936" s="669"/>
      <c r="CA7936" s="669"/>
    </row>
    <row r="7937" spans="3:79" s="610" customFormat="1">
      <c r="C7937" s="611"/>
      <c r="D7937" s="612"/>
      <c r="E7937" s="613"/>
      <c r="F7937" s="614"/>
      <c r="J7937" s="612"/>
      <c r="N7937" s="668"/>
      <c r="P7937" s="618"/>
      <c r="Q7937" s="618"/>
      <c r="R7937" s="618"/>
      <c r="S7937" s="618"/>
      <c r="T7937" s="618"/>
      <c r="U7937" s="618"/>
      <c r="V7937" s="618"/>
      <c r="W7937" s="618"/>
      <c r="X7937" s="618"/>
      <c r="Y7937" s="618"/>
      <c r="Z7937" s="618"/>
      <c r="AC7937" s="619"/>
      <c r="AD7937" s="620"/>
      <c r="AJ7937" s="668"/>
      <c r="AO7937" s="612"/>
      <c r="AP7937" s="612"/>
      <c r="AY7937" s="623"/>
      <c r="BD7937" s="611"/>
      <c r="BG7937" s="624"/>
      <c r="BH7937" s="625"/>
      <c r="BI7937" s="672"/>
      <c r="BO7937" s="612"/>
      <c r="BY7937" s="669"/>
      <c r="CA7937" s="669"/>
    </row>
    <row r="7938" spans="3:79" s="610" customFormat="1">
      <c r="C7938" s="611"/>
      <c r="D7938" s="612"/>
      <c r="E7938" s="613"/>
      <c r="F7938" s="614"/>
      <c r="J7938" s="612"/>
      <c r="N7938" s="668"/>
      <c r="P7938" s="618"/>
      <c r="Q7938" s="618"/>
      <c r="R7938" s="618"/>
      <c r="S7938" s="618"/>
      <c r="T7938" s="618"/>
      <c r="U7938" s="618"/>
      <c r="V7938" s="618"/>
      <c r="W7938" s="618"/>
      <c r="X7938" s="618"/>
      <c r="Y7938" s="618"/>
      <c r="Z7938" s="618"/>
      <c r="AC7938" s="619"/>
      <c r="AD7938" s="620"/>
      <c r="AJ7938" s="668"/>
      <c r="AO7938" s="612"/>
      <c r="AP7938" s="612"/>
      <c r="AY7938" s="623"/>
      <c r="BD7938" s="611"/>
      <c r="BG7938" s="624"/>
      <c r="BH7938" s="625"/>
      <c r="BI7938" s="672"/>
      <c r="BO7938" s="612"/>
      <c r="BY7938" s="669"/>
      <c r="CA7938" s="669"/>
    </row>
    <row r="7939" spans="3:79" s="610" customFormat="1">
      <c r="C7939" s="611"/>
      <c r="D7939" s="612"/>
      <c r="E7939" s="613"/>
      <c r="F7939" s="614"/>
      <c r="J7939" s="612"/>
      <c r="N7939" s="668"/>
      <c r="P7939" s="618"/>
      <c r="Q7939" s="618"/>
      <c r="R7939" s="618"/>
      <c r="S7939" s="618"/>
      <c r="T7939" s="618"/>
      <c r="U7939" s="618"/>
      <c r="V7939" s="618"/>
      <c r="W7939" s="618"/>
      <c r="X7939" s="618"/>
      <c r="Y7939" s="618"/>
      <c r="Z7939" s="618"/>
      <c r="AC7939" s="619"/>
      <c r="AD7939" s="620"/>
      <c r="AJ7939" s="668"/>
      <c r="AO7939" s="612"/>
      <c r="AP7939" s="612"/>
      <c r="AY7939" s="623"/>
      <c r="BD7939" s="611"/>
      <c r="BG7939" s="624"/>
      <c r="BH7939" s="625"/>
      <c r="BI7939" s="672"/>
      <c r="BO7939" s="612"/>
      <c r="BY7939" s="669"/>
      <c r="CA7939" s="669"/>
    </row>
    <row r="7940" spans="3:79" s="610" customFormat="1">
      <c r="C7940" s="611"/>
      <c r="D7940" s="612"/>
      <c r="E7940" s="613"/>
      <c r="F7940" s="614"/>
      <c r="J7940" s="612"/>
      <c r="N7940" s="668"/>
      <c r="P7940" s="618"/>
      <c r="Q7940" s="618"/>
      <c r="R7940" s="618"/>
      <c r="S7940" s="618"/>
      <c r="T7940" s="618"/>
      <c r="U7940" s="618"/>
      <c r="V7940" s="618"/>
      <c r="W7940" s="618"/>
      <c r="X7940" s="618"/>
      <c r="Y7940" s="618"/>
      <c r="Z7940" s="618"/>
      <c r="AC7940" s="619"/>
      <c r="AD7940" s="620"/>
      <c r="AJ7940" s="668"/>
      <c r="AO7940" s="612"/>
      <c r="AP7940" s="612"/>
      <c r="AY7940" s="623"/>
      <c r="BD7940" s="611"/>
      <c r="BG7940" s="624"/>
      <c r="BH7940" s="625"/>
      <c r="BI7940" s="672"/>
      <c r="BO7940" s="612"/>
      <c r="BY7940" s="669"/>
      <c r="CA7940" s="669"/>
    </row>
    <row r="7941" spans="3:79" s="610" customFormat="1">
      <c r="C7941" s="611"/>
      <c r="D7941" s="612"/>
      <c r="E7941" s="613"/>
      <c r="F7941" s="614"/>
      <c r="J7941" s="612"/>
      <c r="N7941" s="668"/>
      <c r="P7941" s="618"/>
      <c r="Q7941" s="618"/>
      <c r="R7941" s="618"/>
      <c r="S7941" s="618"/>
      <c r="T7941" s="618"/>
      <c r="U7941" s="618"/>
      <c r="V7941" s="618"/>
      <c r="W7941" s="618"/>
      <c r="X7941" s="618"/>
      <c r="Y7941" s="618"/>
      <c r="Z7941" s="618"/>
      <c r="AC7941" s="619"/>
      <c r="AD7941" s="620"/>
      <c r="AJ7941" s="668"/>
      <c r="AO7941" s="612"/>
      <c r="AP7941" s="612"/>
      <c r="AY7941" s="623"/>
      <c r="BD7941" s="611"/>
      <c r="BG7941" s="624"/>
      <c r="BH7941" s="625"/>
      <c r="BI7941" s="672"/>
      <c r="BO7941" s="612"/>
      <c r="BY7941" s="669"/>
      <c r="CA7941" s="669"/>
    </row>
    <row r="7942" spans="3:79" s="610" customFormat="1">
      <c r="C7942" s="611"/>
      <c r="D7942" s="612"/>
      <c r="E7942" s="613"/>
      <c r="F7942" s="614"/>
      <c r="J7942" s="612"/>
      <c r="N7942" s="668"/>
      <c r="P7942" s="618"/>
      <c r="Q7942" s="618"/>
      <c r="R7942" s="618"/>
      <c r="S7942" s="618"/>
      <c r="T7942" s="618"/>
      <c r="U7942" s="618"/>
      <c r="V7942" s="618"/>
      <c r="W7942" s="618"/>
      <c r="X7942" s="618"/>
      <c r="Y7942" s="618"/>
      <c r="Z7942" s="618"/>
      <c r="AC7942" s="619"/>
      <c r="AD7942" s="620"/>
      <c r="AJ7942" s="668"/>
      <c r="AO7942" s="612"/>
      <c r="AP7942" s="612"/>
      <c r="AY7942" s="623"/>
      <c r="BD7942" s="611"/>
      <c r="BG7942" s="624"/>
      <c r="BH7942" s="625"/>
      <c r="BI7942" s="672"/>
      <c r="BO7942" s="612"/>
      <c r="BY7942" s="669"/>
      <c r="CA7942" s="669"/>
    </row>
    <row r="7943" spans="3:79" s="610" customFormat="1">
      <c r="C7943" s="611"/>
      <c r="D7943" s="612"/>
      <c r="E7943" s="613"/>
      <c r="F7943" s="614"/>
      <c r="J7943" s="612"/>
      <c r="N7943" s="668"/>
      <c r="P7943" s="618"/>
      <c r="Q7943" s="618"/>
      <c r="R7943" s="618"/>
      <c r="S7943" s="618"/>
      <c r="T7943" s="618"/>
      <c r="U7943" s="618"/>
      <c r="V7943" s="618"/>
      <c r="W7943" s="618"/>
      <c r="X7943" s="618"/>
      <c r="Y7943" s="618"/>
      <c r="Z7943" s="618"/>
      <c r="AC7943" s="619"/>
      <c r="AD7943" s="620"/>
      <c r="AJ7943" s="668"/>
      <c r="AO7943" s="612"/>
      <c r="AP7943" s="612"/>
      <c r="AY7943" s="623"/>
      <c r="BD7943" s="611"/>
      <c r="BG7943" s="624"/>
      <c r="BH7943" s="625"/>
      <c r="BI7943" s="672"/>
      <c r="BO7943" s="612"/>
      <c r="BY7943" s="669"/>
      <c r="CA7943" s="669"/>
    </row>
    <row r="7944" spans="3:79" s="610" customFormat="1">
      <c r="C7944" s="611"/>
      <c r="D7944" s="612"/>
      <c r="E7944" s="613"/>
      <c r="F7944" s="614"/>
      <c r="J7944" s="612"/>
      <c r="N7944" s="668"/>
      <c r="P7944" s="618"/>
      <c r="Q7944" s="618"/>
      <c r="R7944" s="618"/>
      <c r="S7944" s="618"/>
      <c r="T7944" s="618"/>
      <c r="U7944" s="618"/>
      <c r="V7944" s="618"/>
      <c r="W7944" s="618"/>
      <c r="X7944" s="618"/>
      <c r="Y7944" s="618"/>
      <c r="Z7944" s="618"/>
      <c r="AC7944" s="619"/>
      <c r="AD7944" s="620"/>
      <c r="AJ7944" s="668"/>
      <c r="AO7944" s="612"/>
      <c r="AP7944" s="612"/>
      <c r="AY7944" s="623"/>
      <c r="BD7944" s="611"/>
      <c r="BG7944" s="624"/>
      <c r="BH7944" s="625"/>
      <c r="BI7944" s="672"/>
      <c r="BO7944" s="612"/>
      <c r="BY7944" s="669"/>
      <c r="CA7944" s="669"/>
    </row>
    <row r="7945" spans="3:79" s="610" customFormat="1">
      <c r="C7945" s="611"/>
      <c r="D7945" s="612"/>
      <c r="E7945" s="613"/>
      <c r="F7945" s="614"/>
      <c r="J7945" s="612"/>
      <c r="N7945" s="668"/>
      <c r="P7945" s="618"/>
      <c r="Q7945" s="618"/>
      <c r="R7945" s="618"/>
      <c r="S7945" s="618"/>
      <c r="T7945" s="618"/>
      <c r="U7945" s="618"/>
      <c r="V7945" s="618"/>
      <c r="W7945" s="618"/>
      <c r="X7945" s="618"/>
      <c r="Y7945" s="618"/>
      <c r="Z7945" s="618"/>
      <c r="AC7945" s="619"/>
      <c r="AD7945" s="620"/>
      <c r="AJ7945" s="668"/>
      <c r="AO7945" s="612"/>
      <c r="AP7945" s="612"/>
      <c r="AY7945" s="623"/>
      <c r="BD7945" s="611"/>
      <c r="BG7945" s="624"/>
      <c r="BH7945" s="625"/>
      <c r="BI7945" s="672"/>
      <c r="BO7945" s="612"/>
      <c r="BY7945" s="669"/>
      <c r="CA7945" s="669"/>
    </row>
    <row r="7946" spans="3:79" s="610" customFormat="1">
      <c r="C7946" s="611"/>
      <c r="D7946" s="612"/>
      <c r="E7946" s="613"/>
      <c r="F7946" s="614"/>
      <c r="J7946" s="612"/>
      <c r="N7946" s="668"/>
      <c r="P7946" s="618"/>
      <c r="Q7946" s="618"/>
      <c r="R7946" s="618"/>
      <c r="S7946" s="618"/>
      <c r="T7946" s="618"/>
      <c r="U7946" s="618"/>
      <c r="V7946" s="618"/>
      <c r="W7946" s="618"/>
      <c r="X7946" s="618"/>
      <c r="Y7946" s="618"/>
      <c r="Z7946" s="618"/>
      <c r="AC7946" s="619"/>
      <c r="AD7946" s="620"/>
      <c r="AJ7946" s="668"/>
      <c r="AO7946" s="612"/>
      <c r="AP7946" s="612"/>
      <c r="AY7946" s="623"/>
      <c r="BD7946" s="611"/>
      <c r="BG7946" s="624"/>
      <c r="BH7946" s="625"/>
      <c r="BI7946" s="672"/>
      <c r="BO7946" s="612"/>
      <c r="BY7946" s="669"/>
      <c r="CA7946" s="669"/>
    </row>
    <row r="7947" spans="3:79" s="610" customFormat="1">
      <c r="C7947" s="611"/>
      <c r="D7947" s="612"/>
      <c r="E7947" s="613"/>
      <c r="F7947" s="614"/>
      <c r="J7947" s="612"/>
      <c r="N7947" s="668"/>
      <c r="P7947" s="618"/>
      <c r="Q7947" s="618"/>
      <c r="R7947" s="618"/>
      <c r="S7947" s="618"/>
      <c r="T7947" s="618"/>
      <c r="U7947" s="618"/>
      <c r="V7947" s="618"/>
      <c r="W7947" s="618"/>
      <c r="X7947" s="618"/>
      <c r="Y7947" s="618"/>
      <c r="Z7947" s="618"/>
      <c r="AC7947" s="619"/>
      <c r="AD7947" s="620"/>
      <c r="AJ7947" s="668"/>
      <c r="AO7947" s="612"/>
      <c r="AP7947" s="612"/>
      <c r="AY7947" s="623"/>
      <c r="BD7947" s="611"/>
      <c r="BG7947" s="624"/>
      <c r="BH7947" s="625"/>
      <c r="BI7947" s="672"/>
      <c r="BO7947" s="612"/>
      <c r="BY7947" s="669"/>
      <c r="CA7947" s="669"/>
    </row>
    <row r="7948" spans="3:79" s="610" customFormat="1">
      <c r="C7948" s="611"/>
      <c r="D7948" s="612"/>
      <c r="E7948" s="613"/>
      <c r="F7948" s="614"/>
      <c r="J7948" s="612"/>
      <c r="N7948" s="668"/>
      <c r="P7948" s="618"/>
      <c r="Q7948" s="618"/>
      <c r="R7948" s="618"/>
      <c r="S7948" s="618"/>
      <c r="T7948" s="618"/>
      <c r="U7948" s="618"/>
      <c r="V7948" s="618"/>
      <c r="W7948" s="618"/>
      <c r="X7948" s="618"/>
      <c r="Y7948" s="618"/>
      <c r="Z7948" s="618"/>
      <c r="AC7948" s="619"/>
      <c r="AD7948" s="620"/>
      <c r="AJ7948" s="668"/>
      <c r="AO7948" s="612"/>
      <c r="AP7948" s="612"/>
      <c r="AY7948" s="623"/>
      <c r="BD7948" s="611"/>
      <c r="BG7948" s="624"/>
      <c r="BH7948" s="625"/>
      <c r="BI7948" s="672"/>
      <c r="BO7948" s="612"/>
      <c r="BY7948" s="669"/>
      <c r="CA7948" s="669"/>
    </row>
    <row r="7949" spans="3:79" s="610" customFormat="1">
      <c r="C7949" s="611"/>
      <c r="D7949" s="612"/>
      <c r="E7949" s="613"/>
      <c r="F7949" s="614"/>
      <c r="J7949" s="612"/>
      <c r="N7949" s="668"/>
      <c r="P7949" s="618"/>
      <c r="Q7949" s="618"/>
      <c r="R7949" s="618"/>
      <c r="S7949" s="618"/>
      <c r="T7949" s="618"/>
      <c r="U7949" s="618"/>
      <c r="V7949" s="618"/>
      <c r="W7949" s="618"/>
      <c r="X7949" s="618"/>
      <c r="Y7949" s="618"/>
      <c r="Z7949" s="618"/>
      <c r="AC7949" s="619"/>
      <c r="AD7949" s="620"/>
      <c r="AJ7949" s="668"/>
      <c r="AO7949" s="612"/>
      <c r="AP7949" s="612"/>
      <c r="AY7949" s="623"/>
      <c r="BD7949" s="611"/>
      <c r="BG7949" s="624"/>
      <c r="BH7949" s="625"/>
      <c r="BI7949" s="672"/>
      <c r="BO7949" s="612"/>
      <c r="BY7949" s="669"/>
      <c r="CA7949" s="669"/>
    </row>
    <row r="7950" spans="3:79" s="610" customFormat="1">
      <c r="C7950" s="611"/>
      <c r="D7950" s="612"/>
      <c r="E7950" s="613"/>
      <c r="F7950" s="614"/>
      <c r="J7950" s="612"/>
      <c r="N7950" s="668"/>
      <c r="P7950" s="618"/>
      <c r="Q7950" s="618"/>
      <c r="R7950" s="618"/>
      <c r="S7950" s="618"/>
      <c r="T7950" s="618"/>
      <c r="U7950" s="618"/>
      <c r="V7950" s="618"/>
      <c r="W7950" s="618"/>
      <c r="X7950" s="618"/>
      <c r="Y7950" s="618"/>
      <c r="Z7950" s="618"/>
      <c r="AC7950" s="619"/>
      <c r="AD7950" s="620"/>
      <c r="AJ7950" s="668"/>
      <c r="AO7950" s="612"/>
      <c r="AP7950" s="612"/>
      <c r="AY7950" s="623"/>
      <c r="BD7950" s="611"/>
      <c r="BG7950" s="624"/>
      <c r="BH7950" s="625"/>
      <c r="BI7950" s="672"/>
      <c r="BO7950" s="612"/>
      <c r="BY7950" s="669"/>
      <c r="CA7950" s="669"/>
    </row>
    <row r="7951" spans="3:79" s="610" customFormat="1">
      <c r="C7951" s="611"/>
      <c r="D7951" s="612"/>
      <c r="E7951" s="613"/>
      <c r="F7951" s="614"/>
      <c r="J7951" s="612"/>
      <c r="N7951" s="668"/>
      <c r="P7951" s="618"/>
      <c r="Q7951" s="618"/>
      <c r="R7951" s="618"/>
      <c r="S7951" s="618"/>
      <c r="T7951" s="618"/>
      <c r="U7951" s="618"/>
      <c r="V7951" s="618"/>
      <c r="W7951" s="618"/>
      <c r="X7951" s="618"/>
      <c r="Y7951" s="618"/>
      <c r="Z7951" s="618"/>
      <c r="AC7951" s="619"/>
      <c r="AD7951" s="620"/>
      <c r="AJ7951" s="668"/>
      <c r="AO7951" s="612"/>
      <c r="AP7951" s="612"/>
      <c r="AY7951" s="623"/>
      <c r="BD7951" s="611"/>
      <c r="BG7951" s="624"/>
      <c r="BH7951" s="625"/>
      <c r="BI7951" s="672"/>
      <c r="BO7951" s="612"/>
      <c r="BY7951" s="669"/>
      <c r="CA7951" s="669"/>
    </row>
    <row r="7952" spans="3:79" s="610" customFormat="1">
      <c r="C7952" s="611"/>
      <c r="D7952" s="612"/>
      <c r="E7952" s="613"/>
      <c r="F7952" s="614"/>
      <c r="J7952" s="612"/>
      <c r="N7952" s="668"/>
      <c r="P7952" s="618"/>
      <c r="Q7952" s="618"/>
      <c r="R7952" s="618"/>
      <c r="S7952" s="618"/>
      <c r="T7952" s="618"/>
      <c r="U7952" s="618"/>
      <c r="V7952" s="618"/>
      <c r="W7952" s="618"/>
      <c r="X7952" s="618"/>
      <c r="Y7952" s="618"/>
      <c r="Z7952" s="618"/>
      <c r="AC7952" s="619"/>
      <c r="AD7952" s="620"/>
      <c r="AJ7952" s="668"/>
      <c r="AO7952" s="612"/>
      <c r="AP7952" s="612"/>
      <c r="AY7952" s="623"/>
      <c r="BD7952" s="611"/>
      <c r="BG7952" s="624"/>
      <c r="BH7952" s="625"/>
      <c r="BI7952" s="672"/>
      <c r="BO7952" s="612"/>
      <c r="BY7952" s="669"/>
      <c r="CA7952" s="669"/>
    </row>
    <row r="7953" spans="3:79" s="610" customFormat="1">
      <c r="C7953" s="611"/>
      <c r="D7953" s="612"/>
      <c r="E7953" s="613"/>
      <c r="F7953" s="614"/>
      <c r="J7953" s="612"/>
      <c r="N7953" s="668"/>
      <c r="P7953" s="618"/>
      <c r="Q7953" s="618"/>
      <c r="R7953" s="618"/>
      <c r="S7953" s="618"/>
      <c r="T7953" s="618"/>
      <c r="U7953" s="618"/>
      <c r="V7953" s="618"/>
      <c r="W7953" s="618"/>
      <c r="X7953" s="618"/>
      <c r="Y7953" s="618"/>
      <c r="Z7953" s="618"/>
      <c r="AC7953" s="619"/>
      <c r="AD7953" s="620"/>
      <c r="AJ7953" s="668"/>
      <c r="AO7953" s="612"/>
      <c r="AP7953" s="612"/>
      <c r="AY7953" s="623"/>
      <c r="BD7953" s="611"/>
      <c r="BG7953" s="624"/>
      <c r="BH7953" s="625"/>
      <c r="BI7953" s="672"/>
      <c r="BO7953" s="612"/>
      <c r="BY7953" s="669"/>
      <c r="CA7953" s="669"/>
    </row>
    <row r="7954" spans="3:79" s="610" customFormat="1">
      <c r="C7954" s="611"/>
      <c r="D7954" s="612"/>
      <c r="E7954" s="613"/>
      <c r="F7954" s="614"/>
      <c r="J7954" s="612"/>
      <c r="N7954" s="668"/>
      <c r="P7954" s="618"/>
      <c r="Q7954" s="618"/>
      <c r="R7954" s="618"/>
      <c r="S7954" s="618"/>
      <c r="T7954" s="618"/>
      <c r="U7954" s="618"/>
      <c r="V7954" s="618"/>
      <c r="W7954" s="618"/>
      <c r="X7954" s="618"/>
      <c r="Y7954" s="618"/>
      <c r="Z7954" s="618"/>
      <c r="AC7954" s="619"/>
      <c r="AD7954" s="620"/>
      <c r="AJ7954" s="668"/>
      <c r="AO7954" s="612"/>
      <c r="AP7954" s="612"/>
      <c r="AY7954" s="623"/>
      <c r="BD7954" s="611"/>
      <c r="BG7954" s="624"/>
      <c r="BH7954" s="625"/>
      <c r="BI7954" s="672"/>
      <c r="BO7954" s="612"/>
      <c r="BY7954" s="669"/>
      <c r="CA7954" s="669"/>
    </row>
    <row r="7955" spans="3:79" s="610" customFormat="1">
      <c r="C7955" s="611"/>
      <c r="D7955" s="612"/>
      <c r="E7955" s="613"/>
      <c r="F7955" s="614"/>
      <c r="J7955" s="612"/>
      <c r="N7955" s="668"/>
      <c r="P7955" s="618"/>
      <c r="Q7955" s="618"/>
      <c r="R7955" s="618"/>
      <c r="S7955" s="618"/>
      <c r="T7955" s="618"/>
      <c r="U7955" s="618"/>
      <c r="V7955" s="618"/>
      <c r="W7955" s="618"/>
      <c r="X7955" s="618"/>
      <c r="Y7955" s="618"/>
      <c r="Z7955" s="618"/>
      <c r="AC7955" s="619"/>
      <c r="AD7955" s="620"/>
      <c r="AJ7955" s="668"/>
      <c r="AO7955" s="612"/>
      <c r="AP7955" s="612"/>
      <c r="AY7955" s="623"/>
      <c r="BD7955" s="611"/>
      <c r="BG7955" s="624"/>
      <c r="BH7955" s="625"/>
      <c r="BI7955" s="672"/>
      <c r="BO7955" s="612"/>
      <c r="BY7955" s="669"/>
      <c r="CA7955" s="669"/>
    </row>
    <row r="7956" spans="3:79" s="610" customFormat="1">
      <c r="C7956" s="611"/>
      <c r="D7956" s="612"/>
      <c r="E7956" s="613"/>
      <c r="F7956" s="614"/>
      <c r="J7956" s="612"/>
      <c r="N7956" s="668"/>
      <c r="P7956" s="618"/>
      <c r="Q7956" s="618"/>
      <c r="R7956" s="618"/>
      <c r="S7956" s="618"/>
      <c r="T7956" s="618"/>
      <c r="U7956" s="618"/>
      <c r="V7956" s="618"/>
      <c r="W7956" s="618"/>
      <c r="X7956" s="618"/>
      <c r="Y7956" s="618"/>
      <c r="Z7956" s="618"/>
      <c r="AC7956" s="619"/>
      <c r="AD7956" s="620"/>
      <c r="AJ7956" s="668"/>
      <c r="AO7956" s="612"/>
      <c r="AP7956" s="612"/>
      <c r="AY7956" s="623"/>
      <c r="BD7956" s="611"/>
      <c r="BG7956" s="624"/>
      <c r="BH7956" s="625"/>
      <c r="BI7956" s="672"/>
      <c r="BO7956" s="612"/>
      <c r="BY7956" s="669"/>
      <c r="CA7956" s="669"/>
    </row>
    <row r="7957" spans="3:79" s="610" customFormat="1">
      <c r="C7957" s="611"/>
      <c r="D7957" s="612"/>
      <c r="E7957" s="613"/>
      <c r="F7957" s="614"/>
      <c r="J7957" s="612"/>
      <c r="N7957" s="668"/>
      <c r="P7957" s="618"/>
      <c r="Q7957" s="618"/>
      <c r="R7957" s="618"/>
      <c r="S7957" s="618"/>
      <c r="T7957" s="618"/>
      <c r="U7957" s="618"/>
      <c r="V7957" s="618"/>
      <c r="W7957" s="618"/>
      <c r="X7957" s="618"/>
      <c r="Y7957" s="618"/>
      <c r="Z7957" s="618"/>
      <c r="AC7957" s="619"/>
      <c r="AD7957" s="620"/>
      <c r="AJ7957" s="668"/>
      <c r="AO7957" s="612"/>
      <c r="AP7957" s="612"/>
      <c r="AY7957" s="623"/>
      <c r="BD7957" s="611"/>
      <c r="BG7957" s="624"/>
      <c r="BH7957" s="625"/>
      <c r="BI7957" s="672"/>
      <c r="BO7957" s="612"/>
      <c r="BY7957" s="669"/>
      <c r="CA7957" s="669"/>
    </row>
    <row r="7958" spans="3:79" s="610" customFormat="1">
      <c r="C7958" s="611"/>
      <c r="D7958" s="612"/>
      <c r="E7958" s="613"/>
      <c r="F7958" s="614"/>
      <c r="J7958" s="612"/>
      <c r="N7958" s="668"/>
      <c r="P7958" s="618"/>
      <c r="Q7958" s="618"/>
      <c r="R7958" s="618"/>
      <c r="S7958" s="618"/>
      <c r="T7958" s="618"/>
      <c r="U7958" s="618"/>
      <c r="V7958" s="618"/>
      <c r="W7958" s="618"/>
      <c r="X7958" s="618"/>
      <c r="Y7958" s="618"/>
      <c r="Z7958" s="618"/>
      <c r="AC7958" s="619"/>
      <c r="AD7958" s="620"/>
      <c r="AJ7958" s="668"/>
      <c r="AO7958" s="612"/>
      <c r="AP7958" s="612"/>
      <c r="AY7958" s="623"/>
      <c r="BD7958" s="611"/>
      <c r="BG7958" s="624"/>
      <c r="BH7958" s="625"/>
      <c r="BI7958" s="672"/>
      <c r="BO7958" s="612"/>
      <c r="BY7958" s="669"/>
      <c r="CA7958" s="669"/>
    </row>
    <row r="7959" spans="3:79" s="610" customFormat="1">
      <c r="C7959" s="611"/>
      <c r="D7959" s="612"/>
      <c r="E7959" s="613"/>
      <c r="F7959" s="614"/>
      <c r="J7959" s="612"/>
      <c r="N7959" s="668"/>
      <c r="P7959" s="618"/>
      <c r="Q7959" s="618"/>
      <c r="R7959" s="618"/>
      <c r="S7959" s="618"/>
      <c r="T7959" s="618"/>
      <c r="U7959" s="618"/>
      <c r="V7959" s="618"/>
      <c r="W7959" s="618"/>
      <c r="X7959" s="618"/>
      <c r="Y7959" s="618"/>
      <c r="Z7959" s="618"/>
      <c r="AC7959" s="619"/>
      <c r="AD7959" s="620"/>
      <c r="AJ7959" s="668"/>
      <c r="AO7959" s="612"/>
      <c r="AP7959" s="612"/>
      <c r="AY7959" s="623"/>
      <c r="BD7959" s="611"/>
      <c r="BG7959" s="624"/>
      <c r="BH7959" s="625"/>
      <c r="BI7959" s="672"/>
      <c r="BO7959" s="612"/>
      <c r="BY7959" s="669"/>
      <c r="CA7959" s="669"/>
    </row>
    <row r="7960" spans="3:79" s="610" customFormat="1">
      <c r="C7960" s="611"/>
      <c r="D7960" s="612"/>
      <c r="E7960" s="613"/>
      <c r="F7960" s="614"/>
      <c r="J7960" s="612"/>
      <c r="N7960" s="668"/>
      <c r="P7960" s="618"/>
      <c r="Q7960" s="618"/>
      <c r="R7960" s="618"/>
      <c r="S7960" s="618"/>
      <c r="T7960" s="618"/>
      <c r="U7960" s="618"/>
      <c r="V7960" s="618"/>
      <c r="W7960" s="618"/>
      <c r="X7960" s="618"/>
      <c r="Y7960" s="618"/>
      <c r="Z7960" s="618"/>
      <c r="AC7960" s="619"/>
      <c r="AD7960" s="620"/>
      <c r="AJ7960" s="668"/>
      <c r="AO7960" s="612"/>
      <c r="AP7960" s="612"/>
      <c r="AY7960" s="623"/>
      <c r="BD7960" s="611"/>
      <c r="BG7960" s="624"/>
      <c r="BH7960" s="625"/>
      <c r="BI7960" s="672"/>
      <c r="BO7960" s="612"/>
      <c r="BY7960" s="669"/>
      <c r="CA7960" s="669"/>
    </row>
    <row r="7961" spans="3:79" s="610" customFormat="1">
      <c r="C7961" s="611"/>
      <c r="D7961" s="612"/>
      <c r="E7961" s="613"/>
      <c r="F7961" s="614"/>
      <c r="J7961" s="612"/>
      <c r="N7961" s="668"/>
      <c r="P7961" s="618"/>
      <c r="Q7961" s="618"/>
      <c r="R7961" s="618"/>
      <c r="S7961" s="618"/>
      <c r="T7961" s="618"/>
      <c r="U7961" s="618"/>
      <c r="V7961" s="618"/>
      <c r="W7961" s="618"/>
      <c r="X7961" s="618"/>
      <c r="Y7961" s="618"/>
      <c r="Z7961" s="618"/>
      <c r="AC7961" s="619"/>
      <c r="AD7961" s="620"/>
      <c r="AJ7961" s="668"/>
      <c r="AO7961" s="612"/>
      <c r="AP7961" s="612"/>
      <c r="AY7961" s="623"/>
      <c r="BD7961" s="611"/>
      <c r="BG7961" s="624"/>
      <c r="BH7961" s="625"/>
      <c r="BI7961" s="672"/>
      <c r="BO7961" s="612"/>
      <c r="BY7961" s="669"/>
      <c r="CA7961" s="669"/>
    </row>
    <row r="7962" spans="3:79" s="610" customFormat="1">
      <c r="C7962" s="611"/>
      <c r="D7962" s="612"/>
      <c r="E7962" s="613"/>
      <c r="F7962" s="614"/>
      <c r="J7962" s="612"/>
      <c r="N7962" s="668"/>
      <c r="P7962" s="618"/>
      <c r="Q7962" s="618"/>
      <c r="R7962" s="618"/>
      <c r="S7962" s="618"/>
      <c r="T7962" s="618"/>
      <c r="U7962" s="618"/>
      <c r="V7962" s="618"/>
      <c r="W7962" s="618"/>
      <c r="X7962" s="618"/>
      <c r="Y7962" s="618"/>
      <c r="Z7962" s="618"/>
      <c r="AC7962" s="619"/>
      <c r="AD7962" s="620"/>
      <c r="AJ7962" s="668"/>
      <c r="AO7962" s="612"/>
      <c r="AP7962" s="612"/>
      <c r="AY7962" s="623"/>
      <c r="BD7962" s="611"/>
      <c r="BG7962" s="624"/>
      <c r="BH7962" s="625"/>
      <c r="BI7962" s="672"/>
      <c r="BO7962" s="612"/>
      <c r="BY7962" s="669"/>
      <c r="CA7962" s="669"/>
    </row>
    <row r="7963" spans="3:79" s="610" customFormat="1">
      <c r="C7963" s="611"/>
      <c r="D7963" s="612"/>
      <c r="E7963" s="613"/>
      <c r="F7963" s="614"/>
      <c r="J7963" s="612"/>
      <c r="N7963" s="668"/>
      <c r="P7963" s="618"/>
      <c r="Q7963" s="618"/>
      <c r="R7963" s="618"/>
      <c r="S7963" s="618"/>
      <c r="T7963" s="618"/>
      <c r="U7963" s="618"/>
      <c r="V7963" s="618"/>
      <c r="W7963" s="618"/>
      <c r="X7963" s="618"/>
      <c r="Y7963" s="618"/>
      <c r="Z7963" s="618"/>
      <c r="AC7963" s="619"/>
      <c r="AD7963" s="620"/>
      <c r="AJ7963" s="668"/>
      <c r="AO7963" s="612"/>
      <c r="AP7963" s="612"/>
      <c r="AY7963" s="623"/>
      <c r="BD7963" s="611"/>
      <c r="BG7963" s="624"/>
      <c r="BH7963" s="625"/>
      <c r="BI7963" s="672"/>
      <c r="BO7963" s="612"/>
      <c r="BY7963" s="669"/>
      <c r="CA7963" s="669"/>
    </row>
    <row r="7964" spans="3:79" s="610" customFormat="1">
      <c r="C7964" s="611"/>
      <c r="D7964" s="612"/>
      <c r="E7964" s="613"/>
      <c r="F7964" s="614"/>
      <c r="J7964" s="612"/>
      <c r="N7964" s="668"/>
      <c r="P7964" s="618"/>
      <c r="Q7964" s="618"/>
      <c r="R7964" s="618"/>
      <c r="S7964" s="618"/>
      <c r="T7964" s="618"/>
      <c r="U7964" s="618"/>
      <c r="V7964" s="618"/>
      <c r="W7964" s="618"/>
      <c r="X7964" s="618"/>
      <c r="Y7964" s="618"/>
      <c r="Z7964" s="618"/>
      <c r="AC7964" s="619"/>
      <c r="AD7964" s="620"/>
      <c r="AJ7964" s="668"/>
      <c r="AO7964" s="612"/>
      <c r="AP7964" s="612"/>
      <c r="AY7964" s="623"/>
      <c r="BD7964" s="611"/>
      <c r="BG7964" s="624"/>
      <c r="BH7964" s="625"/>
      <c r="BI7964" s="672"/>
      <c r="BO7964" s="612"/>
      <c r="BY7964" s="669"/>
      <c r="CA7964" s="669"/>
    </row>
    <row r="7965" spans="3:79" s="610" customFormat="1">
      <c r="C7965" s="611"/>
      <c r="D7965" s="612"/>
      <c r="E7965" s="613"/>
      <c r="F7965" s="614"/>
      <c r="J7965" s="612"/>
      <c r="N7965" s="668"/>
      <c r="P7965" s="618"/>
      <c r="Q7965" s="618"/>
      <c r="R7965" s="618"/>
      <c r="S7965" s="618"/>
      <c r="T7965" s="618"/>
      <c r="U7965" s="618"/>
      <c r="V7965" s="618"/>
      <c r="W7965" s="618"/>
      <c r="X7965" s="618"/>
      <c r="Y7965" s="618"/>
      <c r="Z7965" s="618"/>
      <c r="AC7965" s="619"/>
      <c r="AD7965" s="620"/>
      <c r="AJ7965" s="668"/>
      <c r="AO7965" s="612"/>
      <c r="AP7965" s="612"/>
      <c r="AY7965" s="623"/>
      <c r="BD7965" s="611"/>
      <c r="BG7965" s="624"/>
      <c r="BH7965" s="625"/>
      <c r="BI7965" s="672"/>
      <c r="BO7965" s="612"/>
      <c r="BY7965" s="669"/>
      <c r="CA7965" s="669"/>
    </row>
    <row r="7966" spans="3:79" s="610" customFormat="1">
      <c r="C7966" s="611"/>
      <c r="D7966" s="612"/>
      <c r="E7966" s="613"/>
      <c r="F7966" s="614"/>
      <c r="J7966" s="612"/>
      <c r="N7966" s="668"/>
      <c r="P7966" s="618"/>
      <c r="Q7966" s="618"/>
      <c r="R7966" s="618"/>
      <c r="S7966" s="618"/>
      <c r="T7966" s="618"/>
      <c r="U7966" s="618"/>
      <c r="V7966" s="618"/>
      <c r="W7966" s="618"/>
      <c r="X7966" s="618"/>
      <c r="Y7966" s="618"/>
      <c r="Z7966" s="618"/>
      <c r="AC7966" s="619"/>
      <c r="AD7966" s="620"/>
      <c r="AJ7966" s="668"/>
      <c r="AO7966" s="612"/>
      <c r="AP7966" s="612"/>
      <c r="AY7966" s="623"/>
      <c r="BD7966" s="611"/>
      <c r="BG7966" s="624"/>
      <c r="BH7966" s="625"/>
      <c r="BI7966" s="672"/>
      <c r="BO7966" s="612"/>
      <c r="BY7966" s="669"/>
      <c r="CA7966" s="669"/>
    </row>
    <row r="7967" spans="3:79" s="610" customFormat="1">
      <c r="C7967" s="611"/>
      <c r="D7967" s="612"/>
      <c r="E7967" s="613"/>
      <c r="F7967" s="614"/>
      <c r="J7967" s="612"/>
      <c r="N7967" s="668"/>
      <c r="P7967" s="618"/>
      <c r="Q7967" s="618"/>
      <c r="R7967" s="618"/>
      <c r="S7967" s="618"/>
      <c r="T7967" s="618"/>
      <c r="U7967" s="618"/>
      <c r="V7967" s="618"/>
      <c r="W7967" s="618"/>
      <c r="X7967" s="618"/>
      <c r="Y7967" s="618"/>
      <c r="Z7967" s="618"/>
      <c r="AC7967" s="619"/>
      <c r="AD7967" s="620"/>
      <c r="AJ7967" s="668"/>
      <c r="AO7967" s="612"/>
      <c r="AP7967" s="612"/>
      <c r="AY7967" s="623"/>
      <c r="BD7967" s="611"/>
      <c r="BG7967" s="624"/>
      <c r="BH7967" s="625"/>
      <c r="BI7967" s="672"/>
      <c r="BO7967" s="612"/>
      <c r="BY7967" s="669"/>
      <c r="CA7967" s="669"/>
    </row>
    <row r="7968" spans="3:79" s="610" customFormat="1">
      <c r="C7968" s="611"/>
      <c r="D7968" s="612"/>
      <c r="E7968" s="613"/>
      <c r="F7968" s="614"/>
      <c r="J7968" s="612"/>
      <c r="N7968" s="668"/>
      <c r="P7968" s="618"/>
      <c r="Q7968" s="618"/>
      <c r="R7968" s="618"/>
      <c r="S7968" s="618"/>
      <c r="T7968" s="618"/>
      <c r="U7968" s="618"/>
      <c r="V7968" s="618"/>
      <c r="W7968" s="618"/>
      <c r="X7968" s="618"/>
      <c r="Y7968" s="618"/>
      <c r="Z7968" s="618"/>
      <c r="AC7968" s="619"/>
      <c r="AD7968" s="620"/>
      <c r="AJ7968" s="668"/>
      <c r="AO7968" s="612"/>
      <c r="AP7968" s="612"/>
      <c r="AY7968" s="623"/>
      <c r="BD7968" s="611"/>
      <c r="BG7968" s="624"/>
      <c r="BH7968" s="625"/>
      <c r="BI7968" s="672"/>
      <c r="BO7968" s="612"/>
      <c r="BY7968" s="669"/>
      <c r="CA7968" s="669"/>
    </row>
    <row r="7969" spans="3:79" s="610" customFormat="1">
      <c r="C7969" s="611"/>
      <c r="D7969" s="612"/>
      <c r="E7969" s="613"/>
      <c r="F7969" s="614"/>
      <c r="J7969" s="612"/>
      <c r="N7969" s="668"/>
      <c r="P7969" s="618"/>
      <c r="Q7969" s="618"/>
      <c r="R7969" s="618"/>
      <c r="S7969" s="618"/>
      <c r="T7969" s="618"/>
      <c r="U7969" s="618"/>
      <c r="V7969" s="618"/>
      <c r="W7969" s="618"/>
      <c r="X7969" s="618"/>
      <c r="Y7969" s="618"/>
      <c r="Z7969" s="618"/>
      <c r="AC7969" s="619"/>
      <c r="AD7969" s="620"/>
      <c r="AJ7969" s="668"/>
      <c r="AO7969" s="612"/>
      <c r="AP7969" s="612"/>
      <c r="AY7969" s="623"/>
      <c r="BD7969" s="611"/>
      <c r="BG7969" s="624"/>
      <c r="BH7969" s="625"/>
      <c r="BI7969" s="672"/>
      <c r="BO7969" s="612"/>
      <c r="BY7969" s="669"/>
      <c r="CA7969" s="669"/>
    </row>
    <row r="7970" spans="3:79" s="610" customFormat="1">
      <c r="C7970" s="611"/>
      <c r="D7970" s="612"/>
      <c r="E7970" s="613"/>
      <c r="F7970" s="614"/>
      <c r="J7970" s="612"/>
      <c r="N7970" s="668"/>
      <c r="P7970" s="618"/>
      <c r="Q7970" s="618"/>
      <c r="R7970" s="618"/>
      <c r="S7970" s="618"/>
      <c r="T7970" s="618"/>
      <c r="U7970" s="618"/>
      <c r="V7970" s="618"/>
      <c r="W7970" s="618"/>
      <c r="X7970" s="618"/>
      <c r="Y7970" s="618"/>
      <c r="Z7970" s="618"/>
      <c r="AC7970" s="619"/>
      <c r="AD7970" s="620"/>
      <c r="AJ7970" s="668"/>
      <c r="AO7970" s="612"/>
      <c r="AP7970" s="612"/>
      <c r="AY7970" s="623"/>
      <c r="BD7970" s="611"/>
      <c r="BG7970" s="624"/>
      <c r="BH7970" s="625"/>
      <c r="BI7970" s="672"/>
      <c r="BO7970" s="612"/>
      <c r="BY7970" s="669"/>
      <c r="CA7970" s="669"/>
    </row>
    <row r="7971" spans="3:79" s="610" customFormat="1">
      <c r="C7971" s="611"/>
      <c r="D7971" s="612"/>
      <c r="E7971" s="613"/>
      <c r="F7971" s="614"/>
      <c r="J7971" s="612"/>
      <c r="N7971" s="668"/>
      <c r="P7971" s="618"/>
      <c r="Q7971" s="618"/>
      <c r="R7971" s="618"/>
      <c r="S7971" s="618"/>
      <c r="T7971" s="618"/>
      <c r="U7971" s="618"/>
      <c r="V7971" s="618"/>
      <c r="W7971" s="618"/>
      <c r="X7971" s="618"/>
      <c r="Y7971" s="618"/>
      <c r="Z7971" s="618"/>
      <c r="AC7971" s="619"/>
      <c r="AD7971" s="620"/>
      <c r="AJ7971" s="668"/>
      <c r="AO7971" s="612"/>
      <c r="AP7971" s="612"/>
      <c r="AY7971" s="623"/>
      <c r="BD7971" s="611"/>
      <c r="BG7971" s="624"/>
      <c r="BH7971" s="625"/>
      <c r="BI7971" s="672"/>
      <c r="BO7971" s="612"/>
      <c r="BY7971" s="669"/>
      <c r="CA7971" s="669"/>
    </row>
    <row r="7972" spans="3:79" s="610" customFormat="1">
      <c r="C7972" s="611"/>
      <c r="D7972" s="612"/>
      <c r="E7972" s="613"/>
      <c r="F7972" s="614"/>
      <c r="J7972" s="612"/>
      <c r="N7972" s="668"/>
      <c r="P7972" s="618"/>
      <c r="Q7972" s="618"/>
      <c r="R7972" s="618"/>
      <c r="S7972" s="618"/>
      <c r="T7972" s="618"/>
      <c r="U7972" s="618"/>
      <c r="V7972" s="618"/>
      <c r="W7972" s="618"/>
      <c r="X7972" s="618"/>
      <c r="Y7972" s="618"/>
      <c r="Z7972" s="618"/>
      <c r="AC7972" s="619"/>
      <c r="AD7972" s="620"/>
      <c r="AJ7972" s="668"/>
      <c r="AO7972" s="612"/>
      <c r="AP7972" s="612"/>
      <c r="AY7972" s="623"/>
      <c r="BD7972" s="611"/>
      <c r="BG7972" s="624"/>
      <c r="BH7972" s="625"/>
      <c r="BI7972" s="672"/>
      <c r="BO7972" s="612"/>
      <c r="BY7972" s="669"/>
      <c r="CA7972" s="669"/>
    </row>
    <row r="7973" spans="3:79" s="610" customFormat="1">
      <c r="C7973" s="611"/>
      <c r="D7973" s="612"/>
      <c r="E7973" s="613"/>
      <c r="F7973" s="614"/>
      <c r="J7973" s="612"/>
      <c r="N7973" s="668"/>
      <c r="P7973" s="618"/>
      <c r="Q7973" s="618"/>
      <c r="R7973" s="618"/>
      <c r="S7973" s="618"/>
      <c r="T7973" s="618"/>
      <c r="U7973" s="618"/>
      <c r="V7973" s="618"/>
      <c r="W7973" s="618"/>
      <c r="X7973" s="618"/>
      <c r="Y7973" s="618"/>
      <c r="Z7973" s="618"/>
      <c r="AC7973" s="619"/>
      <c r="AD7973" s="620"/>
      <c r="AJ7973" s="668"/>
      <c r="AO7973" s="612"/>
      <c r="AP7973" s="612"/>
      <c r="AY7973" s="623"/>
      <c r="BD7973" s="611"/>
      <c r="BG7973" s="624"/>
      <c r="BH7973" s="625"/>
      <c r="BI7973" s="672"/>
      <c r="BO7973" s="612"/>
      <c r="BY7973" s="669"/>
      <c r="CA7973" s="669"/>
    </row>
    <row r="7974" spans="3:79" s="610" customFormat="1">
      <c r="C7974" s="611"/>
      <c r="D7974" s="612"/>
      <c r="E7974" s="613"/>
      <c r="F7974" s="614"/>
      <c r="J7974" s="612"/>
      <c r="N7974" s="668"/>
      <c r="P7974" s="618"/>
      <c r="Q7974" s="618"/>
      <c r="R7974" s="618"/>
      <c r="S7974" s="618"/>
      <c r="T7974" s="618"/>
      <c r="U7974" s="618"/>
      <c r="V7974" s="618"/>
      <c r="W7974" s="618"/>
      <c r="X7974" s="618"/>
      <c r="Y7974" s="618"/>
      <c r="Z7974" s="618"/>
      <c r="AC7974" s="619"/>
      <c r="AD7974" s="620"/>
      <c r="AJ7974" s="668"/>
      <c r="AO7974" s="612"/>
      <c r="AP7974" s="612"/>
      <c r="AY7974" s="623"/>
      <c r="BD7974" s="611"/>
      <c r="BG7974" s="624"/>
      <c r="BH7974" s="625"/>
      <c r="BI7974" s="672"/>
      <c r="BO7974" s="612"/>
      <c r="BY7974" s="669"/>
      <c r="CA7974" s="669"/>
    </row>
    <row r="7975" spans="3:79" s="610" customFormat="1">
      <c r="C7975" s="611"/>
      <c r="D7975" s="612"/>
      <c r="E7975" s="613"/>
      <c r="F7975" s="614"/>
      <c r="J7975" s="612"/>
      <c r="N7975" s="668"/>
      <c r="P7975" s="618"/>
      <c r="Q7975" s="618"/>
      <c r="R7975" s="618"/>
      <c r="S7975" s="618"/>
      <c r="T7975" s="618"/>
      <c r="U7975" s="618"/>
      <c r="V7975" s="618"/>
      <c r="W7975" s="618"/>
      <c r="X7975" s="618"/>
      <c r="Y7975" s="618"/>
      <c r="Z7975" s="618"/>
      <c r="AC7975" s="619"/>
      <c r="AD7975" s="620"/>
      <c r="AJ7975" s="668"/>
      <c r="AO7975" s="612"/>
      <c r="AP7975" s="612"/>
      <c r="AY7975" s="623"/>
      <c r="BD7975" s="611"/>
      <c r="BG7975" s="624"/>
      <c r="BH7975" s="625"/>
      <c r="BI7975" s="672"/>
      <c r="BO7975" s="612"/>
      <c r="BY7975" s="669"/>
      <c r="CA7975" s="669"/>
    </row>
    <row r="7976" spans="3:79" s="610" customFormat="1">
      <c r="C7976" s="611"/>
      <c r="D7976" s="612"/>
      <c r="E7976" s="613"/>
      <c r="F7976" s="614"/>
      <c r="J7976" s="612"/>
      <c r="N7976" s="668"/>
      <c r="P7976" s="618"/>
      <c r="Q7976" s="618"/>
      <c r="R7976" s="618"/>
      <c r="S7976" s="618"/>
      <c r="T7976" s="618"/>
      <c r="U7976" s="618"/>
      <c r="V7976" s="618"/>
      <c r="W7976" s="618"/>
      <c r="X7976" s="618"/>
      <c r="Y7976" s="618"/>
      <c r="Z7976" s="618"/>
      <c r="AC7976" s="619"/>
      <c r="AD7976" s="620"/>
      <c r="AJ7976" s="668"/>
      <c r="AO7976" s="612"/>
      <c r="AP7976" s="612"/>
      <c r="AY7976" s="623"/>
      <c r="BD7976" s="611"/>
      <c r="BG7976" s="624"/>
      <c r="BH7976" s="625"/>
      <c r="BI7976" s="672"/>
      <c r="BO7976" s="612"/>
      <c r="BY7976" s="669"/>
      <c r="CA7976" s="669"/>
    </row>
    <row r="7977" spans="3:79" s="610" customFormat="1">
      <c r="C7977" s="611"/>
      <c r="D7977" s="612"/>
      <c r="E7977" s="613"/>
      <c r="F7977" s="614"/>
      <c r="J7977" s="612"/>
      <c r="N7977" s="668"/>
      <c r="P7977" s="618"/>
      <c r="Q7977" s="618"/>
      <c r="R7977" s="618"/>
      <c r="S7977" s="618"/>
      <c r="T7977" s="618"/>
      <c r="U7977" s="618"/>
      <c r="V7977" s="618"/>
      <c r="W7977" s="618"/>
      <c r="X7977" s="618"/>
      <c r="Y7977" s="618"/>
      <c r="Z7977" s="618"/>
      <c r="AC7977" s="619"/>
      <c r="AD7977" s="620"/>
      <c r="AJ7977" s="668"/>
      <c r="AO7977" s="612"/>
      <c r="AP7977" s="612"/>
      <c r="AY7977" s="623"/>
      <c r="BD7977" s="611"/>
      <c r="BG7977" s="624"/>
      <c r="BH7977" s="625"/>
      <c r="BI7977" s="672"/>
      <c r="BO7977" s="612"/>
      <c r="BY7977" s="669"/>
      <c r="CA7977" s="669"/>
    </row>
    <row r="7978" spans="3:79" s="610" customFormat="1">
      <c r="C7978" s="611"/>
      <c r="D7978" s="612"/>
      <c r="E7978" s="613"/>
      <c r="F7978" s="614"/>
      <c r="J7978" s="612"/>
      <c r="N7978" s="668"/>
      <c r="P7978" s="618"/>
      <c r="Q7978" s="618"/>
      <c r="R7978" s="618"/>
      <c r="S7978" s="618"/>
      <c r="T7978" s="618"/>
      <c r="U7978" s="618"/>
      <c r="V7978" s="618"/>
      <c r="W7978" s="618"/>
      <c r="X7978" s="618"/>
      <c r="Y7978" s="618"/>
      <c r="Z7978" s="618"/>
      <c r="AC7978" s="619"/>
      <c r="AD7978" s="620"/>
      <c r="AJ7978" s="668"/>
      <c r="AO7978" s="612"/>
      <c r="AP7978" s="612"/>
      <c r="AY7978" s="623"/>
      <c r="BD7978" s="611"/>
      <c r="BG7978" s="624"/>
      <c r="BH7978" s="625"/>
      <c r="BI7978" s="672"/>
      <c r="BO7978" s="612"/>
      <c r="BY7978" s="669"/>
      <c r="CA7978" s="669"/>
    </row>
    <row r="7979" spans="3:79" s="610" customFormat="1">
      <c r="C7979" s="611"/>
      <c r="D7979" s="612"/>
      <c r="E7979" s="613"/>
      <c r="F7979" s="614"/>
      <c r="J7979" s="612"/>
      <c r="N7979" s="668"/>
      <c r="P7979" s="618"/>
      <c r="Q7979" s="618"/>
      <c r="R7979" s="618"/>
      <c r="S7979" s="618"/>
      <c r="T7979" s="618"/>
      <c r="U7979" s="618"/>
      <c r="V7979" s="618"/>
      <c r="W7979" s="618"/>
      <c r="X7979" s="618"/>
      <c r="Y7979" s="618"/>
      <c r="Z7979" s="618"/>
      <c r="AC7979" s="619"/>
      <c r="AD7979" s="620"/>
      <c r="AJ7979" s="668"/>
      <c r="AO7979" s="612"/>
      <c r="AP7979" s="612"/>
      <c r="AY7979" s="623"/>
      <c r="BD7979" s="611"/>
      <c r="BG7979" s="624"/>
      <c r="BH7979" s="625"/>
      <c r="BI7979" s="672"/>
      <c r="BO7979" s="612"/>
      <c r="BY7979" s="669"/>
      <c r="CA7979" s="669"/>
    </row>
    <row r="7980" spans="3:79" s="610" customFormat="1">
      <c r="C7980" s="611"/>
      <c r="D7980" s="612"/>
      <c r="E7980" s="613"/>
      <c r="F7980" s="614"/>
      <c r="J7980" s="612"/>
      <c r="N7980" s="668"/>
      <c r="P7980" s="618"/>
      <c r="Q7980" s="618"/>
      <c r="R7980" s="618"/>
      <c r="S7980" s="618"/>
      <c r="T7980" s="618"/>
      <c r="U7980" s="618"/>
      <c r="V7980" s="618"/>
      <c r="W7980" s="618"/>
      <c r="X7980" s="618"/>
      <c r="Y7980" s="618"/>
      <c r="Z7980" s="618"/>
      <c r="AC7980" s="619"/>
      <c r="AD7980" s="620"/>
      <c r="AJ7980" s="668"/>
      <c r="AO7980" s="612"/>
      <c r="AP7980" s="612"/>
      <c r="AY7980" s="623"/>
      <c r="BD7980" s="611"/>
      <c r="BG7980" s="624"/>
      <c r="BH7980" s="625"/>
      <c r="BI7980" s="672"/>
      <c r="BO7980" s="612"/>
      <c r="BY7980" s="669"/>
      <c r="CA7980" s="669"/>
    </row>
    <row r="7981" spans="3:79" s="610" customFormat="1">
      <c r="C7981" s="611"/>
      <c r="D7981" s="612"/>
      <c r="E7981" s="613"/>
      <c r="F7981" s="614"/>
      <c r="J7981" s="612"/>
      <c r="N7981" s="668"/>
      <c r="P7981" s="618"/>
      <c r="Q7981" s="618"/>
      <c r="R7981" s="618"/>
      <c r="S7981" s="618"/>
      <c r="T7981" s="618"/>
      <c r="U7981" s="618"/>
      <c r="V7981" s="618"/>
      <c r="W7981" s="618"/>
      <c r="X7981" s="618"/>
      <c r="Y7981" s="618"/>
      <c r="Z7981" s="618"/>
      <c r="AC7981" s="619"/>
      <c r="AD7981" s="620"/>
      <c r="AJ7981" s="668"/>
      <c r="AO7981" s="612"/>
      <c r="AP7981" s="612"/>
      <c r="AY7981" s="623"/>
      <c r="BD7981" s="611"/>
      <c r="BG7981" s="624"/>
      <c r="BH7981" s="625"/>
      <c r="BI7981" s="672"/>
      <c r="BO7981" s="612"/>
      <c r="BY7981" s="669"/>
      <c r="CA7981" s="669"/>
    </row>
    <row r="7982" spans="3:79" s="610" customFormat="1">
      <c r="C7982" s="611"/>
      <c r="D7982" s="612"/>
      <c r="E7982" s="613"/>
      <c r="F7982" s="614"/>
      <c r="J7982" s="612"/>
      <c r="N7982" s="668"/>
      <c r="P7982" s="618"/>
      <c r="Q7982" s="618"/>
      <c r="R7982" s="618"/>
      <c r="S7982" s="618"/>
      <c r="T7982" s="618"/>
      <c r="U7982" s="618"/>
      <c r="V7982" s="618"/>
      <c r="W7982" s="618"/>
      <c r="X7982" s="618"/>
      <c r="Y7982" s="618"/>
      <c r="Z7982" s="618"/>
      <c r="AC7982" s="619"/>
      <c r="AD7982" s="620"/>
      <c r="AJ7982" s="668"/>
      <c r="AO7982" s="612"/>
      <c r="AP7982" s="612"/>
      <c r="AY7982" s="623"/>
      <c r="BD7982" s="611"/>
      <c r="BG7982" s="624"/>
      <c r="BH7982" s="625"/>
      <c r="BI7982" s="672"/>
      <c r="BO7982" s="612"/>
      <c r="BY7982" s="669"/>
      <c r="CA7982" s="669"/>
    </row>
    <row r="7983" spans="3:79" s="610" customFormat="1">
      <c r="C7983" s="611"/>
      <c r="D7983" s="612"/>
      <c r="E7983" s="613"/>
      <c r="F7983" s="614"/>
      <c r="J7983" s="612"/>
      <c r="N7983" s="668"/>
      <c r="P7983" s="618"/>
      <c r="Q7983" s="618"/>
      <c r="R7983" s="618"/>
      <c r="S7983" s="618"/>
      <c r="T7983" s="618"/>
      <c r="U7983" s="618"/>
      <c r="V7983" s="618"/>
      <c r="W7983" s="618"/>
      <c r="X7983" s="618"/>
      <c r="Y7983" s="618"/>
      <c r="Z7983" s="618"/>
      <c r="AC7983" s="619"/>
      <c r="AD7983" s="620"/>
      <c r="AJ7983" s="668"/>
      <c r="AO7983" s="612"/>
      <c r="AP7983" s="612"/>
      <c r="AY7983" s="623"/>
      <c r="BD7983" s="611"/>
      <c r="BG7983" s="624"/>
      <c r="BH7983" s="625"/>
      <c r="BI7983" s="672"/>
      <c r="BO7983" s="612"/>
      <c r="BY7983" s="669"/>
      <c r="CA7983" s="669"/>
    </row>
    <row r="7984" spans="3:79" s="610" customFormat="1">
      <c r="C7984" s="611"/>
      <c r="D7984" s="612"/>
      <c r="E7984" s="613"/>
      <c r="F7984" s="614"/>
      <c r="J7984" s="612"/>
      <c r="N7984" s="668"/>
      <c r="P7984" s="618"/>
      <c r="Q7984" s="618"/>
      <c r="R7984" s="618"/>
      <c r="S7984" s="618"/>
      <c r="T7984" s="618"/>
      <c r="U7984" s="618"/>
      <c r="V7984" s="618"/>
      <c r="W7984" s="618"/>
      <c r="X7984" s="618"/>
      <c r="Y7984" s="618"/>
      <c r="Z7984" s="618"/>
      <c r="AC7984" s="619"/>
      <c r="AD7984" s="620"/>
      <c r="AJ7984" s="668"/>
      <c r="AO7984" s="612"/>
      <c r="AP7984" s="612"/>
      <c r="AY7984" s="623"/>
      <c r="BD7984" s="611"/>
      <c r="BG7984" s="624"/>
      <c r="BH7984" s="625"/>
      <c r="BI7984" s="672"/>
      <c r="BO7984" s="612"/>
      <c r="BY7984" s="669"/>
      <c r="CA7984" s="669"/>
    </row>
    <row r="7985" spans="3:79" s="610" customFormat="1">
      <c r="C7985" s="611"/>
      <c r="D7985" s="612"/>
      <c r="E7985" s="613"/>
      <c r="F7985" s="614"/>
      <c r="J7985" s="612"/>
      <c r="N7985" s="668"/>
      <c r="P7985" s="618"/>
      <c r="Q7985" s="618"/>
      <c r="R7985" s="618"/>
      <c r="S7985" s="618"/>
      <c r="T7985" s="618"/>
      <c r="U7985" s="618"/>
      <c r="V7985" s="618"/>
      <c r="W7985" s="618"/>
      <c r="X7985" s="618"/>
      <c r="Y7985" s="618"/>
      <c r="Z7985" s="618"/>
      <c r="AC7985" s="619"/>
      <c r="AD7985" s="620"/>
      <c r="AJ7985" s="668"/>
      <c r="AO7985" s="612"/>
      <c r="AP7985" s="612"/>
      <c r="AY7985" s="623"/>
      <c r="BD7985" s="611"/>
      <c r="BG7985" s="624"/>
      <c r="BH7985" s="625"/>
      <c r="BI7985" s="672"/>
      <c r="BO7985" s="612"/>
      <c r="BY7985" s="669"/>
      <c r="CA7985" s="669"/>
    </row>
    <row r="7986" spans="3:79" s="610" customFormat="1">
      <c r="C7986" s="611"/>
      <c r="D7986" s="612"/>
      <c r="E7986" s="613"/>
      <c r="F7986" s="614"/>
      <c r="J7986" s="612"/>
      <c r="N7986" s="668"/>
      <c r="P7986" s="618"/>
      <c r="Q7986" s="618"/>
      <c r="R7986" s="618"/>
      <c r="S7986" s="618"/>
      <c r="T7986" s="618"/>
      <c r="U7986" s="618"/>
      <c r="V7986" s="618"/>
      <c r="W7986" s="618"/>
      <c r="X7986" s="618"/>
      <c r="Y7986" s="618"/>
      <c r="Z7986" s="618"/>
      <c r="AC7986" s="619"/>
      <c r="AD7986" s="620"/>
      <c r="AJ7986" s="668"/>
      <c r="AO7986" s="612"/>
      <c r="AP7986" s="612"/>
      <c r="AY7986" s="623"/>
      <c r="BD7986" s="611"/>
      <c r="BG7986" s="624"/>
      <c r="BH7986" s="625"/>
      <c r="BI7986" s="672"/>
      <c r="BO7986" s="612"/>
      <c r="BY7986" s="669"/>
      <c r="CA7986" s="669"/>
    </row>
    <row r="7987" spans="3:79" s="610" customFormat="1">
      <c r="C7987" s="611"/>
      <c r="D7987" s="612"/>
      <c r="E7987" s="613"/>
      <c r="F7987" s="614"/>
      <c r="J7987" s="612"/>
      <c r="N7987" s="668"/>
      <c r="P7987" s="618"/>
      <c r="Q7987" s="618"/>
      <c r="R7987" s="618"/>
      <c r="S7987" s="618"/>
      <c r="T7987" s="618"/>
      <c r="U7987" s="618"/>
      <c r="V7987" s="618"/>
      <c r="W7987" s="618"/>
      <c r="X7987" s="618"/>
      <c r="Y7987" s="618"/>
      <c r="Z7987" s="618"/>
      <c r="AC7987" s="619"/>
      <c r="AD7987" s="620"/>
      <c r="AJ7987" s="668"/>
      <c r="AO7987" s="612"/>
      <c r="AP7987" s="612"/>
      <c r="AY7987" s="623"/>
      <c r="BD7987" s="611"/>
      <c r="BG7987" s="624"/>
      <c r="BH7987" s="625"/>
      <c r="BI7987" s="672"/>
      <c r="BO7987" s="612"/>
      <c r="BY7987" s="669"/>
      <c r="CA7987" s="669"/>
    </row>
    <row r="7988" spans="3:79" s="610" customFormat="1">
      <c r="C7988" s="611"/>
      <c r="D7988" s="612"/>
      <c r="E7988" s="613"/>
      <c r="F7988" s="614"/>
      <c r="J7988" s="612"/>
      <c r="N7988" s="668"/>
      <c r="P7988" s="618"/>
      <c r="Q7988" s="618"/>
      <c r="R7988" s="618"/>
      <c r="S7988" s="618"/>
      <c r="T7988" s="618"/>
      <c r="U7988" s="618"/>
      <c r="V7988" s="618"/>
      <c r="W7988" s="618"/>
      <c r="X7988" s="618"/>
      <c r="Y7988" s="618"/>
      <c r="Z7988" s="618"/>
      <c r="AC7988" s="619"/>
      <c r="AD7988" s="620"/>
      <c r="AJ7988" s="668"/>
      <c r="AO7988" s="612"/>
      <c r="AP7988" s="612"/>
      <c r="AY7988" s="623"/>
      <c r="BD7988" s="611"/>
      <c r="BG7988" s="624"/>
      <c r="BH7988" s="625"/>
      <c r="BI7988" s="672"/>
      <c r="BO7988" s="612"/>
      <c r="BY7988" s="669"/>
      <c r="CA7988" s="669"/>
    </row>
    <row r="7989" spans="3:79" s="610" customFormat="1">
      <c r="C7989" s="611"/>
      <c r="D7989" s="612"/>
      <c r="E7989" s="613"/>
      <c r="F7989" s="614"/>
      <c r="J7989" s="612"/>
      <c r="N7989" s="668"/>
      <c r="P7989" s="618"/>
      <c r="Q7989" s="618"/>
      <c r="R7989" s="618"/>
      <c r="S7989" s="618"/>
      <c r="T7989" s="618"/>
      <c r="U7989" s="618"/>
      <c r="V7989" s="618"/>
      <c r="W7989" s="618"/>
      <c r="X7989" s="618"/>
      <c r="Y7989" s="618"/>
      <c r="Z7989" s="618"/>
      <c r="AC7989" s="619"/>
      <c r="AD7989" s="620"/>
      <c r="AJ7989" s="668"/>
      <c r="AO7989" s="612"/>
      <c r="AP7989" s="612"/>
      <c r="AY7989" s="623"/>
      <c r="BD7989" s="611"/>
      <c r="BG7989" s="624"/>
      <c r="BH7989" s="625"/>
      <c r="BI7989" s="672"/>
      <c r="BO7989" s="612"/>
      <c r="BY7989" s="669"/>
      <c r="CA7989" s="669"/>
    </row>
    <row r="7990" spans="3:79" s="610" customFormat="1">
      <c r="C7990" s="611"/>
      <c r="D7990" s="612"/>
      <c r="E7990" s="613"/>
      <c r="F7990" s="614"/>
      <c r="J7990" s="612"/>
      <c r="N7990" s="668"/>
      <c r="P7990" s="618"/>
      <c r="Q7990" s="618"/>
      <c r="R7990" s="618"/>
      <c r="S7990" s="618"/>
      <c r="T7990" s="618"/>
      <c r="U7990" s="618"/>
      <c r="V7990" s="618"/>
      <c r="W7990" s="618"/>
      <c r="X7990" s="618"/>
      <c r="Y7990" s="618"/>
      <c r="Z7990" s="618"/>
      <c r="AC7990" s="619"/>
      <c r="AD7990" s="620"/>
      <c r="AJ7990" s="668"/>
      <c r="AO7990" s="612"/>
      <c r="AP7990" s="612"/>
      <c r="AY7990" s="623"/>
      <c r="BD7990" s="611"/>
      <c r="BG7990" s="624"/>
      <c r="BH7990" s="625"/>
      <c r="BI7990" s="672"/>
      <c r="BO7990" s="612"/>
      <c r="BY7990" s="669"/>
      <c r="CA7990" s="669"/>
    </row>
    <row r="7991" spans="3:79" s="610" customFormat="1">
      <c r="C7991" s="611"/>
      <c r="D7991" s="612"/>
      <c r="E7991" s="613"/>
      <c r="F7991" s="614"/>
      <c r="J7991" s="612"/>
      <c r="N7991" s="668"/>
      <c r="P7991" s="618"/>
      <c r="Q7991" s="618"/>
      <c r="R7991" s="618"/>
      <c r="S7991" s="618"/>
      <c r="T7991" s="618"/>
      <c r="U7991" s="618"/>
      <c r="V7991" s="618"/>
      <c r="W7991" s="618"/>
      <c r="X7991" s="618"/>
      <c r="Y7991" s="618"/>
      <c r="Z7991" s="618"/>
      <c r="AC7991" s="619"/>
      <c r="AD7991" s="620"/>
      <c r="AJ7991" s="668"/>
      <c r="AO7991" s="612"/>
      <c r="AP7991" s="612"/>
      <c r="AY7991" s="623"/>
      <c r="BD7991" s="611"/>
      <c r="BG7991" s="624"/>
      <c r="BH7991" s="625"/>
      <c r="BI7991" s="672"/>
      <c r="BO7991" s="612"/>
      <c r="BY7991" s="669"/>
      <c r="CA7991" s="669"/>
    </row>
    <row r="7992" spans="3:79" s="610" customFormat="1">
      <c r="C7992" s="611"/>
      <c r="D7992" s="612"/>
      <c r="E7992" s="613"/>
      <c r="F7992" s="614"/>
      <c r="J7992" s="612"/>
      <c r="N7992" s="668"/>
      <c r="P7992" s="618"/>
      <c r="Q7992" s="618"/>
      <c r="R7992" s="618"/>
      <c r="S7992" s="618"/>
      <c r="T7992" s="618"/>
      <c r="U7992" s="618"/>
      <c r="V7992" s="618"/>
      <c r="W7992" s="618"/>
      <c r="X7992" s="618"/>
      <c r="Y7992" s="618"/>
      <c r="Z7992" s="618"/>
      <c r="AC7992" s="619"/>
      <c r="AD7992" s="620"/>
      <c r="AJ7992" s="668"/>
      <c r="AO7992" s="612"/>
      <c r="AP7992" s="612"/>
      <c r="AY7992" s="623"/>
      <c r="BD7992" s="611"/>
      <c r="BG7992" s="624"/>
      <c r="BH7992" s="625"/>
      <c r="BI7992" s="672"/>
      <c r="BO7992" s="612"/>
      <c r="BY7992" s="669"/>
      <c r="CA7992" s="669"/>
    </row>
    <row r="7993" spans="3:79" s="610" customFormat="1">
      <c r="C7993" s="611"/>
      <c r="D7993" s="612"/>
      <c r="E7993" s="613"/>
      <c r="F7993" s="614"/>
      <c r="J7993" s="612"/>
      <c r="N7993" s="668"/>
      <c r="P7993" s="618"/>
      <c r="Q7993" s="618"/>
      <c r="R7993" s="618"/>
      <c r="S7993" s="618"/>
      <c r="T7993" s="618"/>
      <c r="U7993" s="618"/>
      <c r="V7993" s="618"/>
      <c r="W7993" s="618"/>
      <c r="X7993" s="618"/>
      <c r="Y7993" s="618"/>
      <c r="Z7993" s="618"/>
      <c r="AC7993" s="619"/>
      <c r="AD7993" s="620"/>
      <c r="AJ7993" s="668"/>
      <c r="AO7993" s="612"/>
      <c r="AP7993" s="612"/>
      <c r="AY7993" s="623"/>
      <c r="BD7993" s="611"/>
      <c r="BG7993" s="624"/>
      <c r="BH7993" s="625"/>
      <c r="BI7993" s="672"/>
      <c r="BO7993" s="612"/>
      <c r="BY7993" s="669"/>
      <c r="CA7993" s="669"/>
    </row>
    <row r="7994" spans="3:79" s="610" customFormat="1">
      <c r="C7994" s="611"/>
      <c r="D7994" s="612"/>
      <c r="E7994" s="613"/>
      <c r="F7994" s="614"/>
      <c r="J7994" s="612"/>
      <c r="N7994" s="668"/>
      <c r="P7994" s="618"/>
      <c r="Q7994" s="618"/>
      <c r="R7994" s="618"/>
      <c r="S7994" s="618"/>
      <c r="T7994" s="618"/>
      <c r="U7994" s="618"/>
      <c r="V7994" s="618"/>
      <c r="W7994" s="618"/>
      <c r="X7994" s="618"/>
      <c r="Y7994" s="618"/>
      <c r="Z7994" s="618"/>
      <c r="AC7994" s="619"/>
      <c r="AD7994" s="620"/>
      <c r="AJ7994" s="668"/>
      <c r="AO7994" s="612"/>
      <c r="AP7994" s="612"/>
      <c r="AY7994" s="623"/>
      <c r="BD7994" s="611"/>
      <c r="BG7994" s="624"/>
      <c r="BH7994" s="625"/>
      <c r="BI7994" s="672"/>
      <c r="BO7994" s="612"/>
      <c r="BY7994" s="669"/>
      <c r="CA7994" s="669"/>
    </row>
    <row r="7995" spans="3:79" s="610" customFormat="1">
      <c r="C7995" s="611"/>
      <c r="D7995" s="612"/>
      <c r="E7995" s="613"/>
      <c r="F7995" s="614"/>
      <c r="J7995" s="612"/>
      <c r="N7995" s="668"/>
      <c r="P7995" s="618"/>
      <c r="Q7995" s="618"/>
      <c r="R7995" s="618"/>
      <c r="S7995" s="618"/>
      <c r="T7995" s="618"/>
      <c r="U7995" s="618"/>
      <c r="V7995" s="618"/>
      <c r="W7995" s="618"/>
      <c r="X7995" s="618"/>
      <c r="Y7995" s="618"/>
      <c r="Z7995" s="618"/>
      <c r="AC7995" s="619"/>
      <c r="AD7995" s="620"/>
      <c r="AJ7995" s="668"/>
      <c r="AO7995" s="612"/>
      <c r="AP7995" s="612"/>
      <c r="AY7995" s="623"/>
      <c r="BD7995" s="611"/>
      <c r="BG7995" s="624"/>
      <c r="BH7995" s="625"/>
      <c r="BI7995" s="672"/>
      <c r="BO7995" s="612"/>
      <c r="BY7995" s="669"/>
      <c r="CA7995" s="669"/>
    </row>
    <row r="7996" spans="3:79" s="610" customFormat="1">
      <c r="C7996" s="611"/>
      <c r="D7996" s="612"/>
      <c r="E7996" s="613"/>
      <c r="F7996" s="614"/>
      <c r="J7996" s="612"/>
      <c r="N7996" s="668"/>
      <c r="P7996" s="618"/>
      <c r="Q7996" s="618"/>
      <c r="R7996" s="618"/>
      <c r="S7996" s="618"/>
      <c r="T7996" s="618"/>
      <c r="U7996" s="618"/>
      <c r="V7996" s="618"/>
      <c r="W7996" s="618"/>
      <c r="X7996" s="618"/>
      <c r="Y7996" s="618"/>
      <c r="Z7996" s="618"/>
      <c r="AC7996" s="619"/>
      <c r="AD7996" s="620"/>
      <c r="AJ7996" s="668"/>
      <c r="AO7996" s="612"/>
      <c r="AP7996" s="612"/>
      <c r="AY7996" s="623"/>
      <c r="BD7996" s="611"/>
      <c r="BG7996" s="624"/>
      <c r="BH7996" s="625"/>
      <c r="BI7996" s="672"/>
      <c r="BO7996" s="612"/>
      <c r="BY7996" s="669"/>
      <c r="CA7996" s="669"/>
    </row>
    <row r="7997" spans="3:79" s="610" customFormat="1">
      <c r="C7997" s="611"/>
      <c r="D7997" s="612"/>
      <c r="E7997" s="613"/>
      <c r="F7997" s="614"/>
      <c r="J7997" s="612"/>
      <c r="N7997" s="668"/>
      <c r="P7997" s="618"/>
      <c r="Q7997" s="618"/>
      <c r="R7997" s="618"/>
      <c r="S7997" s="618"/>
      <c r="T7997" s="618"/>
      <c r="U7997" s="618"/>
      <c r="V7997" s="618"/>
      <c r="W7997" s="618"/>
      <c r="X7997" s="618"/>
      <c r="Y7997" s="618"/>
      <c r="Z7997" s="618"/>
      <c r="AC7997" s="619"/>
      <c r="AD7997" s="620"/>
      <c r="AJ7997" s="668"/>
      <c r="AO7997" s="612"/>
      <c r="AP7997" s="612"/>
      <c r="AY7997" s="623"/>
      <c r="BD7997" s="611"/>
      <c r="BG7997" s="624"/>
      <c r="BH7997" s="625"/>
      <c r="BI7997" s="672"/>
      <c r="BO7997" s="612"/>
      <c r="BY7997" s="669"/>
      <c r="CA7997" s="669"/>
    </row>
    <row r="7998" spans="3:79" s="610" customFormat="1">
      <c r="C7998" s="611"/>
      <c r="D7998" s="612"/>
      <c r="E7998" s="613"/>
      <c r="F7998" s="614"/>
      <c r="J7998" s="612"/>
      <c r="N7998" s="668"/>
      <c r="P7998" s="618"/>
      <c r="Q7998" s="618"/>
      <c r="R7998" s="618"/>
      <c r="S7998" s="618"/>
      <c r="T7998" s="618"/>
      <c r="U7998" s="618"/>
      <c r="V7998" s="618"/>
      <c r="W7998" s="618"/>
      <c r="X7998" s="618"/>
      <c r="Y7998" s="618"/>
      <c r="Z7998" s="618"/>
      <c r="AC7998" s="619"/>
      <c r="AD7998" s="620"/>
      <c r="AJ7998" s="668"/>
      <c r="AO7998" s="612"/>
      <c r="AP7998" s="612"/>
      <c r="AY7998" s="623"/>
      <c r="BD7998" s="611"/>
      <c r="BG7998" s="624"/>
      <c r="BH7998" s="625"/>
      <c r="BI7998" s="672"/>
      <c r="BO7998" s="612"/>
      <c r="BY7998" s="669"/>
      <c r="CA7998" s="669"/>
    </row>
    <row r="7999" spans="3:79" s="610" customFormat="1">
      <c r="C7999" s="611"/>
      <c r="D7999" s="612"/>
      <c r="E7999" s="613"/>
      <c r="F7999" s="614"/>
      <c r="J7999" s="612"/>
      <c r="N7999" s="668"/>
      <c r="P7999" s="618"/>
      <c r="Q7999" s="618"/>
      <c r="R7999" s="618"/>
      <c r="S7999" s="618"/>
      <c r="T7999" s="618"/>
      <c r="U7999" s="618"/>
      <c r="V7999" s="618"/>
      <c r="W7999" s="618"/>
      <c r="X7999" s="618"/>
      <c r="Y7999" s="618"/>
      <c r="Z7999" s="618"/>
      <c r="AC7999" s="619"/>
      <c r="AD7999" s="620"/>
      <c r="AJ7999" s="668"/>
      <c r="AO7999" s="612"/>
      <c r="AP7999" s="612"/>
      <c r="AY7999" s="623"/>
      <c r="BD7999" s="611"/>
      <c r="BG7999" s="624"/>
      <c r="BH7999" s="625"/>
      <c r="BI7999" s="672"/>
      <c r="BO7999" s="612"/>
      <c r="BY7999" s="669"/>
      <c r="CA7999" s="669"/>
    </row>
    <row r="8000" spans="3:79" s="610" customFormat="1">
      <c r="C8000" s="611"/>
      <c r="D8000" s="612"/>
      <c r="E8000" s="613"/>
      <c r="F8000" s="614"/>
      <c r="J8000" s="612"/>
      <c r="N8000" s="668"/>
      <c r="P8000" s="618"/>
      <c r="Q8000" s="618"/>
      <c r="R8000" s="618"/>
      <c r="S8000" s="618"/>
      <c r="T8000" s="618"/>
      <c r="U8000" s="618"/>
      <c r="V8000" s="618"/>
      <c r="W8000" s="618"/>
      <c r="X8000" s="618"/>
      <c r="Y8000" s="618"/>
      <c r="Z8000" s="618"/>
      <c r="AC8000" s="619"/>
      <c r="AD8000" s="620"/>
      <c r="AJ8000" s="668"/>
      <c r="AO8000" s="612"/>
      <c r="AP8000" s="612"/>
      <c r="AY8000" s="623"/>
      <c r="BD8000" s="611"/>
      <c r="BG8000" s="624"/>
      <c r="BH8000" s="625"/>
      <c r="BI8000" s="672"/>
      <c r="BO8000" s="612"/>
      <c r="BY8000" s="669"/>
      <c r="CA8000" s="669"/>
    </row>
    <row r="8001" spans="3:79" s="610" customFormat="1">
      <c r="C8001" s="611"/>
      <c r="D8001" s="612"/>
      <c r="E8001" s="613"/>
      <c r="F8001" s="614"/>
      <c r="J8001" s="612"/>
      <c r="N8001" s="668"/>
      <c r="P8001" s="618"/>
      <c r="Q8001" s="618"/>
      <c r="R8001" s="618"/>
      <c r="S8001" s="618"/>
      <c r="T8001" s="618"/>
      <c r="U8001" s="618"/>
      <c r="V8001" s="618"/>
      <c r="W8001" s="618"/>
      <c r="X8001" s="618"/>
      <c r="Y8001" s="618"/>
      <c r="Z8001" s="618"/>
      <c r="AC8001" s="619"/>
      <c r="AD8001" s="620"/>
      <c r="AJ8001" s="668"/>
      <c r="AO8001" s="612"/>
      <c r="AP8001" s="612"/>
      <c r="AY8001" s="623"/>
      <c r="BD8001" s="611"/>
      <c r="BG8001" s="624"/>
      <c r="BH8001" s="625"/>
      <c r="BI8001" s="672"/>
      <c r="BO8001" s="612"/>
      <c r="BY8001" s="669"/>
      <c r="CA8001" s="669"/>
    </row>
    <row r="8002" spans="3:79" s="610" customFormat="1">
      <c r="C8002" s="611"/>
      <c r="D8002" s="612"/>
      <c r="E8002" s="613"/>
      <c r="F8002" s="614"/>
      <c r="J8002" s="612"/>
      <c r="N8002" s="668"/>
      <c r="P8002" s="618"/>
      <c r="Q8002" s="618"/>
      <c r="R8002" s="618"/>
      <c r="S8002" s="618"/>
      <c r="T8002" s="618"/>
      <c r="U8002" s="618"/>
      <c r="V8002" s="618"/>
      <c r="W8002" s="618"/>
      <c r="X8002" s="618"/>
      <c r="Y8002" s="618"/>
      <c r="Z8002" s="618"/>
      <c r="AC8002" s="619"/>
      <c r="AD8002" s="620"/>
      <c r="AJ8002" s="668"/>
      <c r="AO8002" s="612"/>
      <c r="AP8002" s="612"/>
      <c r="AY8002" s="623"/>
      <c r="BD8002" s="611"/>
      <c r="BG8002" s="624"/>
      <c r="BH8002" s="625"/>
      <c r="BI8002" s="672"/>
      <c r="BO8002" s="612"/>
      <c r="BY8002" s="669"/>
      <c r="CA8002" s="669"/>
    </row>
    <row r="8003" spans="3:79" s="610" customFormat="1">
      <c r="C8003" s="611"/>
      <c r="D8003" s="612"/>
      <c r="E8003" s="613"/>
      <c r="F8003" s="614"/>
      <c r="J8003" s="612"/>
      <c r="N8003" s="668"/>
      <c r="P8003" s="618"/>
      <c r="Q8003" s="618"/>
      <c r="R8003" s="618"/>
      <c r="S8003" s="618"/>
      <c r="T8003" s="618"/>
      <c r="U8003" s="618"/>
      <c r="V8003" s="618"/>
      <c r="W8003" s="618"/>
      <c r="X8003" s="618"/>
      <c r="Y8003" s="618"/>
      <c r="Z8003" s="618"/>
      <c r="AC8003" s="619"/>
      <c r="AD8003" s="620"/>
      <c r="AJ8003" s="668"/>
      <c r="AO8003" s="612"/>
      <c r="AP8003" s="612"/>
      <c r="AY8003" s="623"/>
      <c r="BD8003" s="611"/>
      <c r="BG8003" s="624"/>
      <c r="BH8003" s="625"/>
      <c r="BI8003" s="672"/>
      <c r="BO8003" s="612"/>
      <c r="BY8003" s="669"/>
      <c r="CA8003" s="669"/>
    </row>
    <row r="8004" spans="3:79" s="610" customFormat="1">
      <c r="C8004" s="611"/>
      <c r="D8004" s="612"/>
      <c r="E8004" s="613"/>
      <c r="F8004" s="614"/>
      <c r="J8004" s="612"/>
      <c r="N8004" s="668"/>
      <c r="P8004" s="618"/>
      <c r="Q8004" s="618"/>
      <c r="R8004" s="618"/>
      <c r="S8004" s="618"/>
      <c r="T8004" s="618"/>
      <c r="U8004" s="618"/>
      <c r="V8004" s="618"/>
      <c r="W8004" s="618"/>
      <c r="X8004" s="618"/>
      <c r="Y8004" s="618"/>
      <c r="Z8004" s="618"/>
      <c r="AC8004" s="619"/>
      <c r="AD8004" s="620"/>
      <c r="AJ8004" s="668"/>
      <c r="AO8004" s="612"/>
      <c r="AP8004" s="612"/>
      <c r="AY8004" s="623"/>
      <c r="BD8004" s="611"/>
      <c r="BG8004" s="624"/>
      <c r="BH8004" s="625"/>
      <c r="BI8004" s="672"/>
      <c r="BO8004" s="612"/>
      <c r="BY8004" s="669"/>
      <c r="CA8004" s="669"/>
    </row>
    <row r="8005" spans="3:79" s="610" customFormat="1">
      <c r="C8005" s="611"/>
      <c r="D8005" s="612"/>
      <c r="E8005" s="613"/>
      <c r="F8005" s="614"/>
      <c r="J8005" s="612"/>
      <c r="N8005" s="668"/>
      <c r="P8005" s="618"/>
      <c r="Q8005" s="618"/>
      <c r="R8005" s="618"/>
      <c r="S8005" s="618"/>
      <c r="T8005" s="618"/>
      <c r="U8005" s="618"/>
      <c r="V8005" s="618"/>
      <c r="W8005" s="618"/>
      <c r="X8005" s="618"/>
      <c r="Y8005" s="618"/>
      <c r="Z8005" s="618"/>
      <c r="AC8005" s="619"/>
      <c r="AD8005" s="620"/>
      <c r="AJ8005" s="668"/>
      <c r="AO8005" s="612"/>
      <c r="AP8005" s="612"/>
      <c r="AY8005" s="623"/>
      <c r="BD8005" s="611"/>
      <c r="BG8005" s="624"/>
      <c r="BH8005" s="625"/>
      <c r="BI8005" s="672"/>
      <c r="BO8005" s="612"/>
      <c r="BY8005" s="669"/>
      <c r="CA8005" s="669"/>
    </row>
    <row r="8006" spans="3:79" s="610" customFormat="1">
      <c r="C8006" s="611"/>
      <c r="D8006" s="612"/>
      <c r="E8006" s="613"/>
      <c r="F8006" s="614"/>
      <c r="J8006" s="612"/>
      <c r="N8006" s="668"/>
      <c r="P8006" s="618"/>
      <c r="Q8006" s="618"/>
      <c r="R8006" s="618"/>
      <c r="S8006" s="618"/>
      <c r="T8006" s="618"/>
      <c r="U8006" s="618"/>
      <c r="V8006" s="618"/>
      <c r="W8006" s="618"/>
      <c r="X8006" s="618"/>
      <c r="Y8006" s="618"/>
      <c r="Z8006" s="618"/>
      <c r="AC8006" s="619"/>
      <c r="AD8006" s="620"/>
      <c r="AJ8006" s="668"/>
      <c r="AO8006" s="612"/>
      <c r="AP8006" s="612"/>
      <c r="AY8006" s="623"/>
      <c r="BD8006" s="611"/>
      <c r="BG8006" s="624"/>
      <c r="BH8006" s="625"/>
      <c r="BI8006" s="672"/>
      <c r="BO8006" s="612"/>
      <c r="BY8006" s="669"/>
      <c r="CA8006" s="669"/>
    </row>
    <row r="8007" spans="3:79" s="610" customFormat="1">
      <c r="C8007" s="611"/>
      <c r="D8007" s="612"/>
      <c r="E8007" s="613"/>
      <c r="F8007" s="614"/>
      <c r="J8007" s="612"/>
      <c r="N8007" s="668"/>
      <c r="P8007" s="618"/>
      <c r="Q8007" s="618"/>
      <c r="R8007" s="618"/>
      <c r="S8007" s="618"/>
      <c r="T8007" s="618"/>
      <c r="U8007" s="618"/>
      <c r="V8007" s="618"/>
      <c r="W8007" s="618"/>
      <c r="X8007" s="618"/>
      <c r="Y8007" s="618"/>
      <c r="Z8007" s="618"/>
      <c r="AC8007" s="619"/>
      <c r="AD8007" s="620"/>
      <c r="AJ8007" s="668"/>
      <c r="AO8007" s="612"/>
      <c r="AP8007" s="612"/>
      <c r="AY8007" s="623"/>
      <c r="BD8007" s="611"/>
      <c r="BG8007" s="624"/>
      <c r="BH8007" s="625"/>
      <c r="BI8007" s="672"/>
      <c r="BO8007" s="612"/>
      <c r="BY8007" s="669"/>
      <c r="CA8007" s="669"/>
    </row>
    <row r="8008" spans="3:79" s="610" customFormat="1">
      <c r="C8008" s="611"/>
      <c r="D8008" s="612"/>
      <c r="E8008" s="613"/>
      <c r="F8008" s="614"/>
      <c r="J8008" s="612"/>
      <c r="N8008" s="668"/>
      <c r="P8008" s="618"/>
      <c r="Q8008" s="618"/>
      <c r="R8008" s="618"/>
      <c r="S8008" s="618"/>
      <c r="T8008" s="618"/>
      <c r="U8008" s="618"/>
      <c r="V8008" s="618"/>
      <c r="W8008" s="618"/>
      <c r="X8008" s="618"/>
      <c r="Y8008" s="618"/>
      <c r="Z8008" s="618"/>
      <c r="AC8008" s="619"/>
      <c r="AD8008" s="620"/>
      <c r="AJ8008" s="668"/>
      <c r="AO8008" s="612"/>
      <c r="AP8008" s="612"/>
      <c r="AY8008" s="623"/>
      <c r="BD8008" s="611"/>
      <c r="BG8008" s="624"/>
      <c r="BH8008" s="625"/>
      <c r="BI8008" s="672"/>
      <c r="BO8008" s="612"/>
      <c r="BY8008" s="669"/>
      <c r="CA8008" s="669"/>
    </row>
    <row r="8009" spans="3:79" s="610" customFormat="1">
      <c r="C8009" s="611"/>
      <c r="D8009" s="612"/>
      <c r="E8009" s="613"/>
      <c r="F8009" s="614"/>
      <c r="J8009" s="612"/>
      <c r="N8009" s="668"/>
      <c r="P8009" s="618"/>
      <c r="Q8009" s="618"/>
      <c r="R8009" s="618"/>
      <c r="S8009" s="618"/>
      <c r="T8009" s="618"/>
      <c r="U8009" s="618"/>
      <c r="V8009" s="618"/>
      <c r="W8009" s="618"/>
      <c r="X8009" s="618"/>
      <c r="Y8009" s="618"/>
      <c r="Z8009" s="618"/>
      <c r="AC8009" s="619"/>
      <c r="AD8009" s="620"/>
      <c r="AJ8009" s="668"/>
      <c r="AO8009" s="612"/>
      <c r="AP8009" s="612"/>
      <c r="AY8009" s="623"/>
      <c r="BD8009" s="611"/>
      <c r="BG8009" s="624"/>
      <c r="BH8009" s="625"/>
      <c r="BI8009" s="672"/>
      <c r="BO8009" s="612"/>
      <c r="BY8009" s="669"/>
      <c r="CA8009" s="669"/>
    </row>
    <row r="8010" spans="3:79" s="610" customFormat="1">
      <c r="C8010" s="611"/>
      <c r="D8010" s="612"/>
      <c r="E8010" s="613"/>
      <c r="F8010" s="614"/>
      <c r="J8010" s="612"/>
      <c r="N8010" s="668"/>
      <c r="P8010" s="618"/>
      <c r="Q8010" s="618"/>
      <c r="R8010" s="618"/>
      <c r="S8010" s="618"/>
      <c r="T8010" s="618"/>
      <c r="U8010" s="618"/>
      <c r="V8010" s="618"/>
      <c r="W8010" s="618"/>
      <c r="X8010" s="618"/>
      <c r="Y8010" s="618"/>
      <c r="Z8010" s="618"/>
      <c r="AC8010" s="619"/>
      <c r="AD8010" s="620"/>
      <c r="AJ8010" s="668"/>
      <c r="AO8010" s="612"/>
      <c r="AP8010" s="612"/>
      <c r="AY8010" s="623"/>
      <c r="BD8010" s="611"/>
      <c r="BG8010" s="624"/>
      <c r="BH8010" s="625"/>
      <c r="BI8010" s="672"/>
      <c r="BO8010" s="612"/>
      <c r="BY8010" s="669"/>
      <c r="CA8010" s="669"/>
    </row>
    <row r="8011" spans="3:79" s="610" customFormat="1">
      <c r="C8011" s="611"/>
      <c r="D8011" s="612"/>
      <c r="E8011" s="613"/>
      <c r="F8011" s="614"/>
      <c r="J8011" s="612"/>
      <c r="N8011" s="668"/>
      <c r="P8011" s="618"/>
      <c r="Q8011" s="618"/>
      <c r="R8011" s="618"/>
      <c r="S8011" s="618"/>
      <c r="T8011" s="618"/>
      <c r="U8011" s="618"/>
      <c r="V8011" s="618"/>
      <c r="W8011" s="618"/>
      <c r="X8011" s="618"/>
      <c r="Y8011" s="618"/>
      <c r="Z8011" s="618"/>
      <c r="AC8011" s="619"/>
      <c r="AD8011" s="620"/>
      <c r="AJ8011" s="668"/>
      <c r="AO8011" s="612"/>
      <c r="AP8011" s="612"/>
      <c r="AY8011" s="623"/>
      <c r="BD8011" s="611"/>
      <c r="BG8011" s="624"/>
      <c r="BH8011" s="625"/>
      <c r="BI8011" s="672"/>
      <c r="BO8011" s="612"/>
      <c r="BY8011" s="669"/>
      <c r="CA8011" s="669"/>
    </row>
    <row r="8012" spans="3:79" s="610" customFormat="1">
      <c r="C8012" s="611"/>
      <c r="D8012" s="612"/>
      <c r="E8012" s="613"/>
      <c r="F8012" s="614"/>
      <c r="J8012" s="612"/>
      <c r="N8012" s="668"/>
      <c r="P8012" s="618"/>
      <c r="Q8012" s="618"/>
      <c r="R8012" s="618"/>
      <c r="S8012" s="618"/>
      <c r="T8012" s="618"/>
      <c r="U8012" s="618"/>
      <c r="V8012" s="618"/>
      <c r="W8012" s="618"/>
      <c r="X8012" s="618"/>
      <c r="Y8012" s="618"/>
      <c r="Z8012" s="618"/>
      <c r="AC8012" s="619"/>
      <c r="AD8012" s="620"/>
      <c r="AJ8012" s="668"/>
      <c r="AO8012" s="612"/>
      <c r="AP8012" s="612"/>
      <c r="AY8012" s="623"/>
      <c r="BD8012" s="611"/>
      <c r="BG8012" s="624"/>
      <c r="BH8012" s="625"/>
      <c r="BI8012" s="672"/>
      <c r="BO8012" s="612"/>
      <c r="BY8012" s="669"/>
      <c r="CA8012" s="669"/>
    </row>
    <row r="8013" spans="3:79" s="610" customFormat="1">
      <c r="C8013" s="611"/>
      <c r="D8013" s="612"/>
      <c r="E8013" s="613"/>
      <c r="F8013" s="614"/>
      <c r="J8013" s="612"/>
      <c r="N8013" s="668"/>
      <c r="P8013" s="618"/>
      <c r="Q8013" s="618"/>
      <c r="R8013" s="618"/>
      <c r="S8013" s="618"/>
      <c r="T8013" s="618"/>
      <c r="U8013" s="618"/>
      <c r="V8013" s="618"/>
      <c r="W8013" s="618"/>
      <c r="X8013" s="618"/>
      <c r="Y8013" s="618"/>
      <c r="Z8013" s="618"/>
      <c r="AC8013" s="619"/>
      <c r="AD8013" s="620"/>
      <c r="AJ8013" s="668"/>
      <c r="AO8013" s="612"/>
      <c r="AP8013" s="612"/>
      <c r="AY8013" s="623"/>
      <c r="BD8013" s="611"/>
      <c r="BG8013" s="624"/>
      <c r="BH8013" s="625"/>
      <c r="BI8013" s="672"/>
      <c r="BO8013" s="612"/>
      <c r="BY8013" s="669"/>
      <c r="CA8013" s="669"/>
    </row>
    <row r="8014" spans="3:79" s="610" customFormat="1">
      <c r="C8014" s="611"/>
      <c r="D8014" s="612"/>
      <c r="E8014" s="613"/>
      <c r="F8014" s="614"/>
      <c r="J8014" s="612"/>
      <c r="N8014" s="668"/>
      <c r="P8014" s="618"/>
      <c r="Q8014" s="618"/>
      <c r="R8014" s="618"/>
      <c r="S8014" s="618"/>
      <c r="T8014" s="618"/>
      <c r="U8014" s="618"/>
      <c r="V8014" s="618"/>
      <c r="W8014" s="618"/>
      <c r="X8014" s="618"/>
      <c r="Y8014" s="618"/>
      <c r="Z8014" s="618"/>
      <c r="AC8014" s="619"/>
      <c r="AD8014" s="620"/>
      <c r="AJ8014" s="668"/>
      <c r="AO8014" s="612"/>
      <c r="AP8014" s="612"/>
      <c r="AY8014" s="623"/>
      <c r="BD8014" s="611"/>
      <c r="BG8014" s="624"/>
      <c r="BH8014" s="625"/>
      <c r="BI8014" s="672"/>
      <c r="BO8014" s="612"/>
      <c r="BY8014" s="669"/>
      <c r="CA8014" s="669"/>
    </row>
    <row r="8015" spans="3:79" s="610" customFormat="1">
      <c r="C8015" s="611"/>
      <c r="D8015" s="612"/>
      <c r="E8015" s="613"/>
      <c r="F8015" s="614"/>
      <c r="J8015" s="612"/>
      <c r="N8015" s="668"/>
      <c r="P8015" s="618"/>
      <c r="Q8015" s="618"/>
      <c r="R8015" s="618"/>
      <c r="S8015" s="618"/>
      <c r="T8015" s="618"/>
      <c r="U8015" s="618"/>
      <c r="V8015" s="618"/>
      <c r="W8015" s="618"/>
      <c r="X8015" s="618"/>
      <c r="Y8015" s="618"/>
      <c r="Z8015" s="618"/>
      <c r="AC8015" s="619"/>
      <c r="AD8015" s="620"/>
      <c r="AJ8015" s="668"/>
      <c r="AO8015" s="612"/>
      <c r="AP8015" s="612"/>
      <c r="AY8015" s="623"/>
      <c r="BD8015" s="611"/>
      <c r="BG8015" s="624"/>
      <c r="BH8015" s="625"/>
      <c r="BI8015" s="672"/>
      <c r="BO8015" s="612"/>
      <c r="BY8015" s="669"/>
      <c r="CA8015" s="669"/>
    </row>
    <row r="8016" spans="3:79" s="610" customFormat="1">
      <c r="C8016" s="611"/>
      <c r="D8016" s="612"/>
      <c r="E8016" s="613"/>
      <c r="F8016" s="614"/>
      <c r="J8016" s="612"/>
      <c r="N8016" s="668"/>
      <c r="P8016" s="618"/>
      <c r="Q8016" s="618"/>
      <c r="R8016" s="618"/>
      <c r="S8016" s="618"/>
      <c r="T8016" s="618"/>
      <c r="U8016" s="618"/>
      <c r="V8016" s="618"/>
      <c r="W8016" s="618"/>
      <c r="X8016" s="618"/>
      <c r="Y8016" s="618"/>
      <c r="Z8016" s="618"/>
      <c r="AC8016" s="619"/>
      <c r="AD8016" s="620"/>
      <c r="AJ8016" s="668"/>
      <c r="AO8016" s="612"/>
      <c r="AP8016" s="612"/>
      <c r="AY8016" s="623"/>
      <c r="BD8016" s="611"/>
      <c r="BG8016" s="624"/>
      <c r="BH8016" s="625"/>
      <c r="BI8016" s="672"/>
      <c r="BO8016" s="612"/>
      <c r="BY8016" s="669"/>
      <c r="CA8016" s="669"/>
    </row>
    <row r="8017" spans="3:79" s="610" customFormat="1">
      <c r="C8017" s="611"/>
      <c r="D8017" s="612"/>
      <c r="E8017" s="613"/>
      <c r="F8017" s="614"/>
      <c r="J8017" s="612"/>
      <c r="N8017" s="668"/>
      <c r="P8017" s="618"/>
      <c r="Q8017" s="618"/>
      <c r="R8017" s="618"/>
      <c r="S8017" s="618"/>
      <c r="T8017" s="618"/>
      <c r="U8017" s="618"/>
      <c r="V8017" s="618"/>
      <c r="W8017" s="618"/>
      <c r="X8017" s="618"/>
      <c r="Y8017" s="618"/>
      <c r="Z8017" s="618"/>
      <c r="AC8017" s="619"/>
      <c r="AD8017" s="620"/>
      <c r="AJ8017" s="668"/>
      <c r="AO8017" s="612"/>
      <c r="AP8017" s="612"/>
      <c r="AY8017" s="623"/>
      <c r="BD8017" s="611"/>
      <c r="BG8017" s="624"/>
      <c r="BH8017" s="625"/>
      <c r="BI8017" s="672"/>
      <c r="BO8017" s="612"/>
      <c r="BY8017" s="669"/>
      <c r="CA8017" s="669"/>
    </row>
    <row r="8018" spans="3:79" s="610" customFormat="1">
      <c r="C8018" s="611"/>
      <c r="D8018" s="612"/>
      <c r="E8018" s="613"/>
      <c r="F8018" s="614"/>
      <c r="J8018" s="612"/>
      <c r="N8018" s="668"/>
      <c r="P8018" s="618"/>
      <c r="Q8018" s="618"/>
      <c r="R8018" s="618"/>
      <c r="S8018" s="618"/>
      <c r="T8018" s="618"/>
      <c r="U8018" s="618"/>
      <c r="V8018" s="618"/>
      <c r="W8018" s="618"/>
      <c r="X8018" s="618"/>
      <c r="Y8018" s="618"/>
      <c r="Z8018" s="618"/>
      <c r="AC8018" s="619"/>
      <c r="AD8018" s="620"/>
      <c r="AJ8018" s="668"/>
      <c r="AO8018" s="612"/>
      <c r="AP8018" s="612"/>
      <c r="AY8018" s="623"/>
      <c r="BD8018" s="611"/>
      <c r="BG8018" s="624"/>
      <c r="BH8018" s="625"/>
      <c r="BI8018" s="672"/>
      <c r="BO8018" s="612"/>
      <c r="BY8018" s="669"/>
      <c r="CA8018" s="669"/>
    </row>
    <row r="8019" spans="3:79" s="610" customFormat="1">
      <c r="C8019" s="611"/>
      <c r="D8019" s="612"/>
      <c r="E8019" s="613"/>
      <c r="F8019" s="614"/>
      <c r="J8019" s="612"/>
      <c r="N8019" s="668"/>
      <c r="P8019" s="618"/>
      <c r="Q8019" s="618"/>
      <c r="R8019" s="618"/>
      <c r="S8019" s="618"/>
      <c r="T8019" s="618"/>
      <c r="U8019" s="618"/>
      <c r="V8019" s="618"/>
      <c r="W8019" s="618"/>
      <c r="X8019" s="618"/>
      <c r="Y8019" s="618"/>
      <c r="Z8019" s="618"/>
      <c r="AC8019" s="619"/>
      <c r="AD8019" s="620"/>
      <c r="AJ8019" s="668"/>
      <c r="AO8019" s="612"/>
      <c r="AP8019" s="612"/>
      <c r="AY8019" s="623"/>
      <c r="BD8019" s="611"/>
      <c r="BG8019" s="624"/>
      <c r="BH8019" s="625"/>
      <c r="BI8019" s="672"/>
      <c r="BO8019" s="612"/>
      <c r="BY8019" s="669"/>
      <c r="CA8019" s="669"/>
    </row>
    <row r="8020" spans="3:79" s="610" customFormat="1">
      <c r="C8020" s="611"/>
      <c r="D8020" s="612"/>
      <c r="E8020" s="613"/>
      <c r="F8020" s="614"/>
      <c r="J8020" s="612"/>
      <c r="N8020" s="668"/>
      <c r="P8020" s="618"/>
      <c r="Q8020" s="618"/>
      <c r="R8020" s="618"/>
      <c r="S8020" s="618"/>
      <c r="T8020" s="618"/>
      <c r="U8020" s="618"/>
      <c r="V8020" s="618"/>
      <c r="W8020" s="618"/>
      <c r="X8020" s="618"/>
      <c r="Y8020" s="618"/>
      <c r="Z8020" s="618"/>
      <c r="AC8020" s="619"/>
      <c r="AD8020" s="620"/>
      <c r="AJ8020" s="668"/>
      <c r="AO8020" s="612"/>
      <c r="AP8020" s="612"/>
      <c r="AY8020" s="623"/>
      <c r="BD8020" s="611"/>
      <c r="BG8020" s="624"/>
      <c r="BH8020" s="625"/>
      <c r="BI8020" s="672"/>
      <c r="BO8020" s="612"/>
      <c r="BY8020" s="669"/>
      <c r="CA8020" s="669"/>
    </row>
    <row r="8021" spans="3:79" s="610" customFormat="1">
      <c r="C8021" s="611"/>
      <c r="D8021" s="612"/>
      <c r="E8021" s="613"/>
      <c r="F8021" s="614"/>
      <c r="J8021" s="612"/>
      <c r="N8021" s="668"/>
      <c r="P8021" s="618"/>
      <c r="Q8021" s="618"/>
      <c r="R8021" s="618"/>
      <c r="S8021" s="618"/>
      <c r="T8021" s="618"/>
      <c r="U8021" s="618"/>
      <c r="V8021" s="618"/>
      <c r="W8021" s="618"/>
      <c r="X8021" s="618"/>
      <c r="Y8021" s="618"/>
      <c r="Z8021" s="618"/>
      <c r="AC8021" s="619"/>
      <c r="AD8021" s="620"/>
      <c r="AJ8021" s="668"/>
      <c r="AO8021" s="612"/>
      <c r="AP8021" s="612"/>
      <c r="AY8021" s="623"/>
      <c r="BD8021" s="611"/>
      <c r="BG8021" s="624"/>
      <c r="BH8021" s="625"/>
      <c r="BI8021" s="672"/>
      <c r="BO8021" s="612"/>
      <c r="BY8021" s="669"/>
      <c r="CA8021" s="669"/>
    </row>
    <row r="8022" spans="3:79" s="610" customFormat="1">
      <c r="C8022" s="611"/>
      <c r="D8022" s="612"/>
      <c r="E8022" s="613"/>
      <c r="F8022" s="614"/>
      <c r="J8022" s="612"/>
      <c r="N8022" s="668"/>
      <c r="P8022" s="618"/>
      <c r="Q8022" s="618"/>
      <c r="R8022" s="618"/>
      <c r="S8022" s="618"/>
      <c r="T8022" s="618"/>
      <c r="U8022" s="618"/>
      <c r="V8022" s="618"/>
      <c r="W8022" s="618"/>
      <c r="X8022" s="618"/>
      <c r="Y8022" s="618"/>
      <c r="Z8022" s="618"/>
      <c r="AC8022" s="619"/>
      <c r="AD8022" s="620"/>
      <c r="AJ8022" s="668"/>
      <c r="AO8022" s="612"/>
      <c r="AP8022" s="612"/>
      <c r="AY8022" s="623"/>
      <c r="BD8022" s="611"/>
      <c r="BG8022" s="624"/>
      <c r="BH8022" s="625"/>
      <c r="BI8022" s="672"/>
      <c r="BO8022" s="612"/>
      <c r="BY8022" s="669"/>
      <c r="CA8022" s="669"/>
    </row>
    <row r="8023" spans="3:79" s="610" customFormat="1">
      <c r="C8023" s="611"/>
      <c r="D8023" s="612"/>
      <c r="E8023" s="613"/>
      <c r="F8023" s="614"/>
      <c r="J8023" s="612"/>
      <c r="N8023" s="668"/>
      <c r="P8023" s="618"/>
      <c r="Q8023" s="618"/>
      <c r="R8023" s="618"/>
      <c r="S8023" s="618"/>
      <c r="T8023" s="618"/>
      <c r="U8023" s="618"/>
      <c r="V8023" s="618"/>
      <c r="W8023" s="618"/>
      <c r="X8023" s="618"/>
      <c r="Y8023" s="618"/>
      <c r="Z8023" s="618"/>
      <c r="AC8023" s="619"/>
      <c r="AD8023" s="620"/>
      <c r="AJ8023" s="668"/>
      <c r="AO8023" s="612"/>
      <c r="AP8023" s="612"/>
      <c r="AY8023" s="623"/>
      <c r="BD8023" s="611"/>
      <c r="BG8023" s="624"/>
      <c r="BH8023" s="625"/>
      <c r="BI8023" s="672"/>
      <c r="BO8023" s="612"/>
      <c r="BY8023" s="669"/>
      <c r="CA8023" s="669"/>
    </row>
    <row r="8024" spans="3:79" s="610" customFormat="1">
      <c r="C8024" s="611"/>
      <c r="D8024" s="612"/>
      <c r="E8024" s="613"/>
      <c r="F8024" s="614"/>
      <c r="J8024" s="612"/>
      <c r="N8024" s="668"/>
      <c r="P8024" s="618"/>
      <c r="Q8024" s="618"/>
      <c r="R8024" s="618"/>
      <c r="S8024" s="618"/>
      <c r="T8024" s="618"/>
      <c r="U8024" s="618"/>
      <c r="V8024" s="618"/>
      <c r="W8024" s="618"/>
      <c r="X8024" s="618"/>
      <c r="Y8024" s="618"/>
      <c r="Z8024" s="618"/>
      <c r="AC8024" s="619"/>
      <c r="AD8024" s="620"/>
      <c r="AJ8024" s="668"/>
      <c r="AO8024" s="612"/>
      <c r="AP8024" s="612"/>
      <c r="AY8024" s="623"/>
      <c r="BD8024" s="611"/>
      <c r="BG8024" s="624"/>
      <c r="BH8024" s="625"/>
      <c r="BI8024" s="672"/>
      <c r="BO8024" s="612"/>
      <c r="BY8024" s="669"/>
      <c r="CA8024" s="669"/>
    </row>
    <row r="8025" spans="3:79" s="610" customFormat="1">
      <c r="C8025" s="611"/>
      <c r="D8025" s="612"/>
      <c r="E8025" s="613"/>
      <c r="F8025" s="614"/>
      <c r="J8025" s="612"/>
      <c r="N8025" s="668"/>
      <c r="P8025" s="618"/>
      <c r="Q8025" s="618"/>
      <c r="R8025" s="618"/>
      <c r="S8025" s="618"/>
      <c r="T8025" s="618"/>
      <c r="U8025" s="618"/>
      <c r="V8025" s="618"/>
      <c r="W8025" s="618"/>
      <c r="X8025" s="618"/>
      <c r="Y8025" s="618"/>
      <c r="Z8025" s="618"/>
      <c r="AC8025" s="619"/>
      <c r="AD8025" s="620"/>
      <c r="AJ8025" s="668"/>
      <c r="AO8025" s="612"/>
      <c r="AP8025" s="612"/>
      <c r="AY8025" s="623"/>
      <c r="BD8025" s="611"/>
      <c r="BG8025" s="624"/>
      <c r="BH8025" s="625"/>
      <c r="BI8025" s="672"/>
      <c r="BO8025" s="612"/>
      <c r="BY8025" s="669"/>
      <c r="CA8025" s="669"/>
    </row>
    <row r="8026" spans="3:79" s="610" customFormat="1">
      <c r="C8026" s="611"/>
      <c r="D8026" s="612"/>
      <c r="E8026" s="613"/>
      <c r="F8026" s="614"/>
      <c r="J8026" s="612"/>
      <c r="N8026" s="668"/>
      <c r="P8026" s="618"/>
      <c r="Q8026" s="618"/>
      <c r="R8026" s="618"/>
      <c r="S8026" s="618"/>
      <c r="T8026" s="618"/>
      <c r="U8026" s="618"/>
      <c r="V8026" s="618"/>
      <c r="W8026" s="618"/>
      <c r="X8026" s="618"/>
      <c r="Y8026" s="618"/>
      <c r="Z8026" s="618"/>
      <c r="AC8026" s="619"/>
      <c r="AD8026" s="620"/>
      <c r="AJ8026" s="668"/>
      <c r="AO8026" s="612"/>
      <c r="AP8026" s="612"/>
      <c r="AY8026" s="623"/>
      <c r="BD8026" s="611"/>
      <c r="BG8026" s="624"/>
      <c r="BH8026" s="625"/>
      <c r="BI8026" s="672"/>
      <c r="BO8026" s="612"/>
      <c r="BY8026" s="669"/>
      <c r="CA8026" s="669"/>
    </row>
    <row r="8027" spans="3:79" s="610" customFormat="1">
      <c r="C8027" s="611"/>
      <c r="D8027" s="612"/>
      <c r="E8027" s="613"/>
      <c r="F8027" s="614"/>
      <c r="J8027" s="612"/>
      <c r="N8027" s="668"/>
      <c r="P8027" s="618"/>
      <c r="Q8027" s="618"/>
      <c r="R8027" s="618"/>
      <c r="S8027" s="618"/>
      <c r="T8027" s="618"/>
      <c r="U8027" s="618"/>
      <c r="V8027" s="618"/>
      <c r="W8027" s="618"/>
      <c r="X8027" s="618"/>
      <c r="Y8027" s="618"/>
      <c r="Z8027" s="618"/>
      <c r="AC8027" s="619"/>
      <c r="AD8027" s="620"/>
      <c r="AJ8027" s="668"/>
      <c r="AO8027" s="612"/>
      <c r="AP8027" s="612"/>
      <c r="AY8027" s="623"/>
      <c r="BD8027" s="611"/>
      <c r="BG8027" s="624"/>
      <c r="BH8027" s="625"/>
      <c r="BI8027" s="672"/>
      <c r="BO8027" s="612"/>
      <c r="BY8027" s="669"/>
      <c r="CA8027" s="669"/>
    </row>
    <row r="8028" spans="3:79" s="610" customFormat="1">
      <c r="C8028" s="611"/>
      <c r="D8028" s="612"/>
      <c r="E8028" s="613"/>
      <c r="F8028" s="614"/>
      <c r="J8028" s="612"/>
      <c r="N8028" s="668"/>
      <c r="P8028" s="618"/>
      <c r="Q8028" s="618"/>
      <c r="R8028" s="618"/>
      <c r="S8028" s="618"/>
      <c r="T8028" s="618"/>
      <c r="U8028" s="618"/>
      <c r="V8028" s="618"/>
      <c r="W8028" s="618"/>
      <c r="X8028" s="618"/>
      <c r="Y8028" s="618"/>
      <c r="Z8028" s="618"/>
      <c r="AC8028" s="619"/>
      <c r="AD8028" s="620"/>
      <c r="AJ8028" s="668"/>
      <c r="AO8028" s="612"/>
      <c r="AP8028" s="612"/>
      <c r="AY8028" s="623"/>
      <c r="BD8028" s="611"/>
      <c r="BG8028" s="624"/>
      <c r="BH8028" s="625"/>
      <c r="BI8028" s="672"/>
      <c r="BO8028" s="612"/>
      <c r="BY8028" s="669"/>
      <c r="CA8028" s="669"/>
    </row>
    <row r="8029" spans="3:79" s="610" customFormat="1">
      <c r="C8029" s="611"/>
      <c r="D8029" s="612"/>
      <c r="E8029" s="613"/>
      <c r="F8029" s="614"/>
      <c r="J8029" s="612"/>
      <c r="N8029" s="668"/>
      <c r="P8029" s="618"/>
      <c r="Q8029" s="618"/>
      <c r="R8029" s="618"/>
      <c r="S8029" s="618"/>
      <c r="T8029" s="618"/>
      <c r="U8029" s="618"/>
      <c r="V8029" s="618"/>
      <c r="W8029" s="618"/>
      <c r="X8029" s="618"/>
      <c r="Y8029" s="618"/>
      <c r="Z8029" s="618"/>
      <c r="AC8029" s="619"/>
      <c r="AD8029" s="620"/>
      <c r="AJ8029" s="668"/>
      <c r="AO8029" s="612"/>
      <c r="AP8029" s="612"/>
      <c r="AY8029" s="623"/>
      <c r="BD8029" s="611"/>
      <c r="BG8029" s="624"/>
      <c r="BH8029" s="625"/>
      <c r="BI8029" s="672"/>
      <c r="BO8029" s="612"/>
      <c r="BY8029" s="669"/>
      <c r="CA8029" s="669"/>
    </row>
    <row r="8030" spans="3:79" s="610" customFormat="1">
      <c r="C8030" s="611"/>
      <c r="D8030" s="612"/>
      <c r="E8030" s="613"/>
      <c r="F8030" s="614"/>
      <c r="J8030" s="612"/>
      <c r="N8030" s="668"/>
      <c r="P8030" s="618"/>
      <c r="Q8030" s="618"/>
      <c r="R8030" s="618"/>
      <c r="S8030" s="618"/>
      <c r="T8030" s="618"/>
      <c r="U8030" s="618"/>
      <c r="V8030" s="618"/>
      <c r="W8030" s="618"/>
      <c r="X8030" s="618"/>
      <c r="Y8030" s="618"/>
      <c r="Z8030" s="618"/>
      <c r="AC8030" s="619"/>
      <c r="AD8030" s="620"/>
      <c r="AJ8030" s="668"/>
      <c r="AO8030" s="612"/>
      <c r="AP8030" s="612"/>
      <c r="AY8030" s="623"/>
      <c r="BD8030" s="611"/>
      <c r="BG8030" s="624"/>
      <c r="BH8030" s="625"/>
      <c r="BI8030" s="672"/>
      <c r="BO8030" s="612"/>
      <c r="BY8030" s="669"/>
      <c r="CA8030" s="669"/>
    </row>
    <row r="8031" spans="3:79" s="610" customFormat="1">
      <c r="C8031" s="611"/>
      <c r="D8031" s="612"/>
      <c r="E8031" s="613"/>
      <c r="F8031" s="614"/>
      <c r="J8031" s="612"/>
      <c r="N8031" s="668"/>
      <c r="P8031" s="618"/>
      <c r="Q8031" s="618"/>
      <c r="R8031" s="618"/>
      <c r="S8031" s="618"/>
      <c r="T8031" s="618"/>
      <c r="U8031" s="618"/>
      <c r="V8031" s="618"/>
      <c r="W8031" s="618"/>
      <c r="X8031" s="618"/>
      <c r="Y8031" s="618"/>
      <c r="Z8031" s="618"/>
      <c r="AC8031" s="619"/>
      <c r="AD8031" s="620"/>
      <c r="AJ8031" s="668"/>
      <c r="AO8031" s="612"/>
      <c r="AP8031" s="612"/>
      <c r="AY8031" s="623"/>
      <c r="BD8031" s="611"/>
      <c r="BG8031" s="624"/>
      <c r="BH8031" s="625"/>
      <c r="BI8031" s="672"/>
      <c r="BO8031" s="612"/>
      <c r="BY8031" s="669"/>
      <c r="CA8031" s="669"/>
    </row>
    <row r="8032" spans="3:79" s="610" customFormat="1">
      <c r="C8032" s="611"/>
      <c r="D8032" s="612"/>
      <c r="E8032" s="613"/>
      <c r="F8032" s="614"/>
      <c r="J8032" s="612"/>
      <c r="N8032" s="668"/>
      <c r="P8032" s="618"/>
      <c r="Q8032" s="618"/>
      <c r="R8032" s="618"/>
      <c r="S8032" s="618"/>
      <c r="T8032" s="618"/>
      <c r="U8032" s="618"/>
      <c r="V8032" s="618"/>
      <c r="W8032" s="618"/>
      <c r="X8032" s="618"/>
      <c r="Y8032" s="618"/>
      <c r="Z8032" s="618"/>
      <c r="AC8032" s="619"/>
      <c r="AD8032" s="620"/>
      <c r="AJ8032" s="668"/>
      <c r="AO8032" s="612"/>
      <c r="AP8032" s="612"/>
      <c r="AY8032" s="623"/>
      <c r="BD8032" s="611"/>
      <c r="BG8032" s="624"/>
      <c r="BH8032" s="625"/>
      <c r="BI8032" s="672"/>
      <c r="BO8032" s="612"/>
      <c r="BY8032" s="669"/>
      <c r="CA8032" s="669"/>
    </row>
    <row r="8033" spans="3:79" s="610" customFormat="1">
      <c r="C8033" s="611"/>
      <c r="D8033" s="612"/>
      <c r="E8033" s="613"/>
      <c r="F8033" s="614"/>
      <c r="J8033" s="612"/>
      <c r="N8033" s="668"/>
      <c r="P8033" s="618"/>
      <c r="Q8033" s="618"/>
      <c r="R8033" s="618"/>
      <c r="S8033" s="618"/>
      <c r="T8033" s="618"/>
      <c r="U8033" s="618"/>
      <c r="V8033" s="618"/>
      <c r="W8033" s="618"/>
      <c r="X8033" s="618"/>
      <c r="Y8033" s="618"/>
      <c r="Z8033" s="618"/>
      <c r="AC8033" s="619"/>
      <c r="AD8033" s="620"/>
      <c r="AJ8033" s="668"/>
      <c r="AO8033" s="612"/>
      <c r="AP8033" s="612"/>
      <c r="AY8033" s="623"/>
      <c r="BD8033" s="611"/>
      <c r="BG8033" s="624"/>
      <c r="BH8033" s="625"/>
      <c r="BI8033" s="672"/>
      <c r="BO8033" s="612"/>
      <c r="BY8033" s="669"/>
      <c r="CA8033" s="669"/>
    </row>
    <row r="8034" spans="3:79" s="610" customFormat="1">
      <c r="C8034" s="611"/>
      <c r="D8034" s="612"/>
      <c r="E8034" s="613"/>
      <c r="F8034" s="614"/>
      <c r="J8034" s="612"/>
      <c r="N8034" s="668"/>
      <c r="P8034" s="618"/>
      <c r="Q8034" s="618"/>
      <c r="R8034" s="618"/>
      <c r="S8034" s="618"/>
      <c r="T8034" s="618"/>
      <c r="U8034" s="618"/>
      <c r="V8034" s="618"/>
      <c r="W8034" s="618"/>
      <c r="X8034" s="618"/>
      <c r="Y8034" s="618"/>
      <c r="Z8034" s="618"/>
      <c r="AC8034" s="619"/>
      <c r="AD8034" s="620"/>
      <c r="AJ8034" s="668"/>
      <c r="AO8034" s="612"/>
      <c r="AP8034" s="612"/>
      <c r="AY8034" s="623"/>
      <c r="BD8034" s="611"/>
      <c r="BG8034" s="624"/>
      <c r="BH8034" s="625"/>
      <c r="BI8034" s="672"/>
      <c r="BO8034" s="612"/>
      <c r="BY8034" s="669"/>
      <c r="CA8034" s="669"/>
    </row>
    <row r="8035" spans="3:79" s="610" customFormat="1">
      <c r="C8035" s="611"/>
      <c r="D8035" s="612"/>
      <c r="E8035" s="613"/>
      <c r="F8035" s="614"/>
      <c r="J8035" s="612"/>
      <c r="N8035" s="668"/>
      <c r="P8035" s="618"/>
      <c r="Q8035" s="618"/>
      <c r="R8035" s="618"/>
      <c r="S8035" s="618"/>
      <c r="T8035" s="618"/>
      <c r="U8035" s="618"/>
      <c r="V8035" s="618"/>
      <c r="W8035" s="618"/>
      <c r="X8035" s="618"/>
      <c r="Y8035" s="618"/>
      <c r="Z8035" s="618"/>
      <c r="AC8035" s="619"/>
      <c r="AD8035" s="620"/>
      <c r="AJ8035" s="668"/>
      <c r="AO8035" s="612"/>
      <c r="AP8035" s="612"/>
      <c r="AY8035" s="623"/>
      <c r="BD8035" s="611"/>
      <c r="BG8035" s="624"/>
      <c r="BH8035" s="625"/>
      <c r="BI8035" s="672"/>
      <c r="BO8035" s="612"/>
      <c r="BY8035" s="669"/>
      <c r="CA8035" s="669"/>
    </row>
    <row r="8036" spans="3:79" s="610" customFormat="1">
      <c r="C8036" s="611"/>
      <c r="D8036" s="612"/>
      <c r="E8036" s="613"/>
      <c r="F8036" s="614"/>
      <c r="J8036" s="612"/>
      <c r="N8036" s="668"/>
      <c r="P8036" s="618"/>
      <c r="Q8036" s="618"/>
      <c r="R8036" s="618"/>
      <c r="S8036" s="618"/>
      <c r="T8036" s="618"/>
      <c r="U8036" s="618"/>
      <c r="V8036" s="618"/>
      <c r="W8036" s="618"/>
      <c r="X8036" s="618"/>
      <c r="Y8036" s="618"/>
      <c r="Z8036" s="618"/>
      <c r="AC8036" s="619"/>
      <c r="AD8036" s="620"/>
      <c r="AJ8036" s="668"/>
      <c r="AO8036" s="612"/>
      <c r="AP8036" s="612"/>
      <c r="AY8036" s="623"/>
      <c r="BD8036" s="611"/>
      <c r="BG8036" s="624"/>
      <c r="BH8036" s="625"/>
      <c r="BI8036" s="672"/>
      <c r="BO8036" s="612"/>
      <c r="BY8036" s="669"/>
      <c r="CA8036" s="669"/>
    </row>
    <row r="8037" spans="3:79" s="610" customFormat="1">
      <c r="C8037" s="611"/>
      <c r="D8037" s="612"/>
      <c r="E8037" s="613"/>
      <c r="F8037" s="614"/>
      <c r="J8037" s="612"/>
      <c r="N8037" s="668"/>
      <c r="P8037" s="618"/>
      <c r="Q8037" s="618"/>
      <c r="R8037" s="618"/>
      <c r="S8037" s="618"/>
      <c r="T8037" s="618"/>
      <c r="U8037" s="618"/>
      <c r="V8037" s="618"/>
      <c r="W8037" s="618"/>
      <c r="X8037" s="618"/>
      <c r="Y8037" s="618"/>
      <c r="Z8037" s="618"/>
      <c r="AC8037" s="619"/>
      <c r="AD8037" s="620"/>
      <c r="AJ8037" s="668"/>
      <c r="AO8037" s="612"/>
      <c r="AP8037" s="612"/>
      <c r="AY8037" s="623"/>
      <c r="BD8037" s="611"/>
      <c r="BG8037" s="624"/>
      <c r="BH8037" s="625"/>
      <c r="BI8037" s="672"/>
      <c r="BO8037" s="612"/>
      <c r="BY8037" s="669"/>
      <c r="CA8037" s="669"/>
    </row>
    <row r="8038" spans="3:79" s="610" customFormat="1">
      <c r="C8038" s="611"/>
      <c r="D8038" s="612"/>
      <c r="E8038" s="613"/>
      <c r="F8038" s="614"/>
      <c r="J8038" s="612"/>
      <c r="N8038" s="668"/>
      <c r="P8038" s="618"/>
      <c r="Q8038" s="618"/>
      <c r="R8038" s="618"/>
      <c r="S8038" s="618"/>
      <c r="T8038" s="618"/>
      <c r="U8038" s="618"/>
      <c r="V8038" s="618"/>
      <c r="W8038" s="618"/>
      <c r="X8038" s="618"/>
      <c r="Y8038" s="618"/>
      <c r="Z8038" s="618"/>
      <c r="AC8038" s="619"/>
      <c r="AD8038" s="620"/>
      <c r="AJ8038" s="668"/>
      <c r="AO8038" s="612"/>
      <c r="AP8038" s="612"/>
      <c r="AY8038" s="623"/>
      <c r="BD8038" s="611"/>
      <c r="BG8038" s="624"/>
      <c r="BH8038" s="625"/>
      <c r="BI8038" s="672"/>
      <c r="BO8038" s="612"/>
      <c r="BY8038" s="669"/>
      <c r="CA8038" s="669"/>
    </row>
    <row r="8039" spans="3:79" s="610" customFormat="1">
      <c r="C8039" s="611"/>
      <c r="D8039" s="612"/>
      <c r="E8039" s="613"/>
      <c r="F8039" s="614"/>
      <c r="J8039" s="612"/>
      <c r="N8039" s="668"/>
      <c r="P8039" s="618"/>
      <c r="Q8039" s="618"/>
      <c r="R8039" s="618"/>
      <c r="S8039" s="618"/>
      <c r="T8039" s="618"/>
      <c r="U8039" s="618"/>
      <c r="V8039" s="618"/>
      <c r="W8039" s="618"/>
      <c r="X8039" s="618"/>
      <c r="Y8039" s="618"/>
      <c r="Z8039" s="618"/>
      <c r="AC8039" s="619"/>
      <c r="AD8039" s="620"/>
      <c r="AJ8039" s="668"/>
      <c r="AO8039" s="612"/>
      <c r="AP8039" s="612"/>
      <c r="AY8039" s="623"/>
      <c r="BD8039" s="611"/>
      <c r="BG8039" s="624"/>
      <c r="BH8039" s="625"/>
      <c r="BI8039" s="672"/>
      <c r="BO8039" s="612"/>
      <c r="BY8039" s="669"/>
      <c r="CA8039" s="669"/>
    </row>
    <row r="8040" spans="3:79" s="610" customFormat="1">
      <c r="C8040" s="611"/>
      <c r="D8040" s="612"/>
      <c r="E8040" s="613"/>
      <c r="F8040" s="614"/>
      <c r="J8040" s="612"/>
      <c r="N8040" s="668"/>
      <c r="P8040" s="618"/>
      <c r="Q8040" s="618"/>
      <c r="R8040" s="618"/>
      <c r="S8040" s="618"/>
      <c r="T8040" s="618"/>
      <c r="U8040" s="618"/>
      <c r="V8040" s="618"/>
      <c r="W8040" s="618"/>
      <c r="X8040" s="618"/>
      <c r="Y8040" s="618"/>
      <c r="Z8040" s="618"/>
      <c r="AC8040" s="619"/>
      <c r="AD8040" s="620"/>
      <c r="AJ8040" s="668"/>
      <c r="AO8040" s="612"/>
      <c r="AP8040" s="612"/>
      <c r="AY8040" s="623"/>
      <c r="BD8040" s="611"/>
      <c r="BG8040" s="624"/>
      <c r="BH8040" s="625"/>
      <c r="BI8040" s="672"/>
      <c r="BO8040" s="612"/>
      <c r="BY8040" s="669"/>
      <c r="CA8040" s="669"/>
    </row>
    <row r="8041" spans="3:79" s="610" customFormat="1">
      <c r="C8041" s="611"/>
      <c r="D8041" s="612"/>
      <c r="E8041" s="613"/>
      <c r="F8041" s="614"/>
      <c r="J8041" s="612"/>
      <c r="N8041" s="668"/>
      <c r="P8041" s="618"/>
      <c r="Q8041" s="618"/>
      <c r="R8041" s="618"/>
      <c r="S8041" s="618"/>
      <c r="T8041" s="618"/>
      <c r="U8041" s="618"/>
      <c r="V8041" s="618"/>
      <c r="W8041" s="618"/>
      <c r="X8041" s="618"/>
      <c r="Y8041" s="618"/>
      <c r="Z8041" s="618"/>
      <c r="AC8041" s="619"/>
      <c r="AD8041" s="620"/>
      <c r="AJ8041" s="668"/>
      <c r="AO8041" s="612"/>
      <c r="AP8041" s="612"/>
      <c r="AY8041" s="623"/>
      <c r="BD8041" s="611"/>
      <c r="BG8041" s="624"/>
      <c r="BH8041" s="625"/>
      <c r="BI8041" s="672"/>
      <c r="BO8041" s="612"/>
      <c r="BY8041" s="669"/>
      <c r="CA8041" s="669"/>
    </row>
    <row r="8042" spans="3:79" s="610" customFormat="1">
      <c r="C8042" s="611"/>
      <c r="D8042" s="612"/>
      <c r="E8042" s="613"/>
      <c r="F8042" s="614"/>
      <c r="J8042" s="612"/>
      <c r="N8042" s="668"/>
      <c r="P8042" s="618"/>
      <c r="Q8042" s="618"/>
      <c r="R8042" s="618"/>
      <c r="S8042" s="618"/>
      <c r="T8042" s="618"/>
      <c r="U8042" s="618"/>
      <c r="V8042" s="618"/>
      <c r="W8042" s="618"/>
      <c r="X8042" s="618"/>
      <c r="Y8042" s="618"/>
      <c r="Z8042" s="618"/>
      <c r="AC8042" s="619"/>
      <c r="AD8042" s="620"/>
      <c r="AJ8042" s="668"/>
      <c r="AO8042" s="612"/>
      <c r="AP8042" s="612"/>
      <c r="AY8042" s="623"/>
      <c r="BD8042" s="611"/>
      <c r="BG8042" s="624"/>
      <c r="BH8042" s="625"/>
      <c r="BI8042" s="672"/>
      <c r="BO8042" s="612"/>
      <c r="BY8042" s="669"/>
      <c r="CA8042" s="669"/>
    </row>
    <row r="8043" spans="3:79" s="610" customFormat="1">
      <c r="C8043" s="611"/>
      <c r="D8043" s="612"/>
      <c r="E8043" s="613"/>
      <c r="F8043" s="614"/>
      <c r="J8043" s="612"/>
      <c r="N8043" s="668"/>
      <c r="P8043" s="618"/>
      <c r="Q8043" s="618"/>
      <c r="R8043" s="618"/>
      <c r="S8043" s="618"/>
      <c r="T8043" s="618"/>
      <c r="U8043" s="618"/>
      <c r="V8043" s="618"/>
      <c r="W8043" s="618"/>
      <c r="X8043" s="618"/>
      <c r="Y8043" s="618"/>
      <c r="Z8043" s="618"/>
      <c r="AC8043" s="619"/>
      <c r="AD8043" s="620"/>
      <c r="AJ8043" s="668"/>
      <c r="AO8043" s="612"/>
      <c r="AP8043" s="612"/>
      <c r="AY8043" s="623"/>
      <c r="BD8043" s="611"/>
      <c r="BG8043" s="624"/>
      <c r="BH8043" s="625"/>
      <c r="BI8043" s="672"/>
      <c r="BO8043" s="612"/>
      <c r="BY8043" s="669"/>
      <c r="CA8043" s="669"/>
    </row>
    <row r="8044" spans="3:79" s="610" customFormat="1">
      <c r="C8044" s="611"/>
      <c r="D8044" s="612"/>
      <c r="E8044" s="613"/>
      <c r="F8044" s="614"/>
      <c r="J8044" s="612"/>
      <c r="N8044" s="668"/>
      <c r="P8044" s="618"/>
      <c r="Q8044" s="618"/>
      <c r="R8044" s="618"/>
      <c r="S8044" s="618"/>
      <c r="T8044" s="618"/>
      <c r="U8044" s="618"/>
      <c r="V8044" s="618"/>
      <c r="W8044" s="618"/>
      <c r="X8044" s="618"/>
      <c r="Y8044" s="618"/>
      <c r="Z8044" s="618"/>
      <c r="AC8044" s="619"/>
      <c r="AD8044" s="620"/>
      <c r="AJ8044" s="668"/>
      <c r="AO8044" s="612"/>
      <c r="AP8044" s="612"/>
      <c r="AY8044" s="623"/>
      <c r="BD8044" s="611"/>
      <c r="BG8044" s="624"/>
      <c r="BH8044" s="625"/>
      <c r="BI8044" s="672"/>
      <c r="BO8044" s="612"/>
      <c r="BY8044" s="669"/>
      <c r="CA8044" s="669"/>
    </row>
    <row r="8045" spans="3:79" s="610" customFormat="1">
      <c r="C8045" s="611"/>
      <c r="D8045" s="612"/>
      <c r="E8045" s="613"/>
      <c r="F8045" s="614"/>
      <c r="J8045" s="612"/>
      <c r="N8045" s="668"/>
      <c r="P8045" s="618"/>
      <c r="Q8045" s="618"/>
      <c r="R8045" s="618"/>
      <c r="S8045" s="618"/>
      <c r="T8045" s="618"/>
      <c r="U8045" s="618"/>
      <c r="V8045" s="618"/>
      <c r="W8045" s="618"/>
      <c r="X8045" s="618"/>
      <c r="Y8045" s="618"/>
      <c r="Z8045" s="618"/>
      <c r="AC8045" s="619"/>
      <c r="AD8045" s="620"/>
      <c r="AJ8045" s="668"/>
      <c r="AO8045" s="612"/>
      <c r="AP8045" s="612"/>
      <c r="AY8045" s="623"/>
      <c r="BD8045" s="611"/>
      <c r="BG8045" s="624"/>
      <c r="BH8045" s="625"/>
      <c r="BI8045" s="672"/>
      <c r="BO8045" s="612"/>
      <c r="BY8045" s="669"/>
      <c r="CA8045" s="669"/>
    </row>
    <row r="8046" spans="3:79" s="610" customFormat="1">
      <c r="C8046" s="611"/>
      <c r="D8046" s="612"/>
      <c r="E8046" s="613"/>
      <c r="F8046" s="614"/>
      <c r="J8046" s="612"/>
      <c r="N8046" s="668"/>
      <c r="P8046" s="618"/>
      <c r="Q8046" s="618"/>
      <c r="R8046" s="618"/>
      <c r="S8046" s="618"/>
      <c r="T8046" s="618"/>
      <c r="U8046" s="618"/>
      <c r="V8046" s="618"/>
      <c r="W8046" s="618"/>
      <c r="X8046" s="618"/>
      <c r="Y8046" s="618"/>
      <c r="Z8046" s="618"/>
      <c r="AC8046" s="619"/>
      <c r="AD8046" s="620"/>
      <c r="AJ8046" s="668"/>
      <c r="AO8046" s="612"/>
      <c r="AP8046" s="612"/>
      <c r="AY8046" s="623"/>
      <c r="BD8046" s="611"/>
      <c r="BG8046" s="624"/>
      <c r="BH8046" s="625"/>
      <c r="BI8046" s="672"/>
      <c r="BO8046" s="612"/>
      <c r="BY8046" s="669"/>
      <c r="CA8046" s="669"/>
    </row>
    <row r="8047" spans="3:79" s="610" customFormat="1">
      <c r="C8047" s="611"/>
      <c r="D8047" s="612"/>
      <c r="E8047" s="613"/>
      <c r="F8047" s="614"/>
      <c r="J8047" s="612"/>
      <c r="N8047" s="668"/>
      <c r="P8047" s="618"/>
      <c r="Q8047" s="618"/>
      <c r="R8047" s="618"/>
      <c r="S8047" s="618"/>
      <c r="T8047" s="618"/>
      <c r="U8047" s="618"/>
      <c r="V8047" s="618"/>
      <c r="W8047" s="618"/>
      <c r="X8047" s="618"/>
      <c r="Y8047" s="618"/>
      <c r="Z8047" s="618"/>
      <c r="AC8047" s="619"/>
      <c r="AD8047" s="620"/>
      <c r="AJ8047" s="668"/>
      <c r="AO8047" s="612"/>
      <c r="AP8047" s="612"/>
      <c r="AY8047" s="623"/>
      <c r="BD8047" s="611"/>
      <c r="BG8047" s="624"/>
      <c r="BH8047" s="625"/>
      <c r="BI8047" s="672"/>
      <c r="BO8047" s="612"/>
      <c r="BY8047" s="669"/>
      <c r="CA8047" s="669"/>
    </row>
    <row r="8048" spans="3:79" s="610" customFormat="1">
      <c r="C8048" s="611"/>
      <c r="D8048" s="612"/>
      <c r="E8048" s="613"/>
      <c r="F8048" s="614"/>
      <c r="J8048" s="612"/>
      <c r="N8048" s="668"/>
      <c r="P8048" s="618"/>
      <c r="Q8048" s="618"/>
      <c r="R8048" s="618"/>
      <c r="S8048" s="618"/>
      <c r="T8048" s="618"/>
      <c r="U8048" s="618"/>
      <c r="V8048" s="618"/>
      <c r="W8048" s="618"/>
      <c r="X8048" s="618"/>
      <c r="Y8048" s="618"/>
      <c r="Z8048" s="618"/>
      <c r="AC8048" s="619"/>
      <c r="AD8048" s="620"/>
      <c r="AJ8048" s="668"/>
      <c r="AO8048" s="612"/>
      <c r="AP8048" s="612"/>
      <c r="AY8048" s="623"/>
      <c r="BD8048" s="611"/>
      <c r="BG8048" s="624"/>
      <c r="BH8048" s="625"/>
      <c r="BI8048" s="672"/>
      <c r="BO8048" s="612"/>
      <c r="BY8048" s="669"/>
      <c r="CA8048" s="669"/>
    </row>
    <row r="8049" spans="3:79" s="610" customFormat="1">
      <c r="C8049" s="611"/>
      <c r="D8049" s="612"/>
      <c r="E8049" s="613"/>
      <c r="F8049" s="614"/>
      <c r="J8049" s="612"/>
      <c r="N8049" s="668"/>
      <c r="P8049" s="618"/>
      <c r="Q8049" s="618"/>
      <c r="R8049" s="618"/>
      <c r="S8049" s="618"/>
      <c r="T8049" s="618"/>
      <c r="U8049" s="618"/>
      <c r="V8049" s="618"/>
      <c r="W8049" s="618"/>
      <c r="X8049" s="618"/>
      <c r="Y8049" s="618"/>
      <c r="Z8049" s="618"/>
      <c r="AC8049" s="619"/>
      <c r="AD8049" s="620"/>
      <c r="AJ8049" s="668"/>
      <c r="AO8049" s="612"/>
      <c r="AP8049" s="612"/>
      <c r="AY8049" s="623"/>
      <c r="BD8049" s="611"/>
      <c r="BG8049" s="624"/>
      <c r="BH8049" s="625"/>
      <c r="BI8049" s="672"/>
      <c r="BO8049" s="612"/>
      <c r="BY8049" s="669"/>
      <c r="CA8049" s="669"/>
    </row>
    <row r="8050" spans="3:79" s="610" customFormat="1">
      <c r="C8050" s="611"/>
      <c r="D8050" s="612"/>
      <c r="E8050" s="613"/>
      <c r="F8050" s="614"/>
      <c r="J8050" s="612"/>
      <c r="N8050" s="668"/>
      <c r="P8050" s="618"/>
      <c r="Q8050" s="618"/>
      <c r="R8050" s="618"/>
      <c r="S8050" s="618"/>
      <c r="T8050" s="618"/>
      <c r="U8050" s="618"/>
      <c r="V8050" s="618"/>
      <c r="W8050" s="618"/>
      <c r="X8050" s="618"/>
      <c r="Y8050" s="618"/>
      <c r="Z8050" s="618"/>
      <c r="AC8050" s="619"/>
      <c r="AD8050" s="620"/>
      <c r="AJ8050" s="668"/>
      <c r="AO8050" s="612"/>
      <c r="AP8050" s="612"/>
      <c r="AY8050" s="623"/>
      <c r="BD8050" s="611"/>
      <c r="BG8050" s="624"/>
      <c r="BH8050" s="625"/>
      <c r="BI8050" s="672"/>
      <c r="BO8050" s="612"/>
      <c r="BY8050" s="669"/>
      <c r="CA8050" s="669"/>
    </row>
    <row r="8051" spans="3:79" s="610" customFormat="1">
      <c r="C8051" s="611"/>
      <c r="D8051" s="612"/>
      <c r="E8051" s="613"/>
      <c r="F8051" s="614"/>
      <c r="J8051" s="612"/>
      <c r="N8051" s="668"/>
      <c r="P8051" s="618"/>
      <c r="Q8051" s="618"/>
      <c r="R8051" s="618"/>
      <c r="S8051" s="618"/>
      <c r="T8051" s="618"/>
      <c r="U8051" s="618"/>
      <c r="V8051" s="618"/>
      <c r="W8051" s="618"/>
      <c r="X8051" s="618"/>
      <c r="Y8051" s="618"/>
      <c r="Z8051" s="618"/>
      <c r="AC8051" s="619"/>
      <c r="AD8051" s="620"/>
      <c r="AJ8051" s="668"/>
      <c r="AO8051" s="612"/>
      <c r="AP8051" s="612"/>
      <c r="AY8051" s="623"/>
      <c r="BD8051" s="611"/>
      <c r="BG8051" s="624"/>
      <c r="BH8051" s="625"/>
      <c r="BI8051" s="672"/>
      <c r="BO8051" s="612"/>
      <c r="BY8051" s="669"/>
      <c r="CA8051" s="669"/>
    </row>
    <row r="8052" spans="3:79" s="610" customFormat="1">
      <c r="C8052" s="611"/>
      <c r="D8052" s="612"/>
      <c r="E8052" s="613"/>
      <c r="F8052" s="614"/>
      <c r="J8052" s="612"/>
      <c r="N8052" s="668"/>
      <c r="P8052" s="618"/>
      <c r="Q8052" s="618"/>
      <c r="R8052" s="618"/>
      <c r="S8052" s="618"/>
      <c r="T8052" s="618"/>
      <c r="U8052" s="618"/>
      <c r="V8052" s="618"/>
      <c r="W8052" s="618"/>
      <c r="X8052" s="618"/>
      <c r="Y8052" s="618"/>
      <c r="Z8052" s="618"/>
      <c r="AC8052" s="619"/>
      <c r="AD8052" s="620"/>
      <c r="AJ8052" s="668"/>
      <c r="AO8052" s="612"/>
      <c r="AP8052" s="612"/>
      <c r="AY8052" s="623"/>
      <c r="BD8052" s="611"/>
      <c r="BG8052" s="624"/>
      <c r="BH8052" s="625"/>
      <c r="BI8052" s="672"/>
      <c r="BO8052" s="612"/>
      <c r="BY8052" s="669"/>
      <c r="CA8052" s="669"/>
    </row>
    <row r="8053" spans="3:79" s="610" customFormat="1">
      <c r="C8053" s="611"/>
      <c r="D8053" s="612"/>
      <c r="E8053" s="613"/>
      <c r="F8053" s="614"/>
      <c r="J8053" s="612"/>
      <c r="N8053" s="668"/>
      <c r="P8053" s="618"/>
      <c r="Q8053" s="618"/>
      <c r="R8053" s="618"/>
      <c r="S8053" s="618"/>
      <c r="T8053" s="618"/>
      <c r="U8053" s="618"/>
      <c r="V8053" s="618"/>
      <c r="W8053" s="618"/>
      <c r="X8053" s="618"/>
      <c r="Y8053" s="618"/>
      <c r="Z8053" s="618"/>
      <c r="AC8053" s="619"/>
      <c r="AD8053" s="620"/>
      <c r="AJ8053" s="668"/>
      <c r="AO8053" s="612"/>
      <c r="AP8053" s="612"/>
      <c r="AY8053" s="623"/>
      <c r="BD8053" s="611"/>
      <c r="BG8053" s="624"/>
      <c r="BH8053" s="625"/>
      <c r="BI8053" s="672"/>
      <c r="BO8053" s="612"/>
      <c r="BY8053" s="669"/>
      <c r="CA8053" s="669"/>
    </row>
    <row r="8054" spans="3:79" s="610" customFormat="1">
      <c r="C8054" s="611"/>
      <c r="D8054" s="612"/>
      <c r="E8054" s="613"/>
      <c r="F8054" s="614"/>
      <c r="J8054" s="612"/>
      <c r="N8054" s="668"/>
      <c r="P8054" s="618"/>
      <c r="Q8054" s="618"/>
      <c r="R8054" s="618"/>
      <c r="S8054" s="618"/>
      <c r="T8054" s="618"/>
      <c r="U8054" s="618"/>
      <c r="V8054" s="618"/>
      <c r="W8054" s="618"/>
      <c r="X8054" s="618"/>
      <c r="Y8054" s="618"/>
      <c r="Z8054" s="618"/>
      <c r="AC8054" s="619"/>
      <c r="AD8054" s="620"/>
      <c r="AJ8054" s="668"/>
      <c r="AO8054" s="612"/>
      <c r="AP8054" s="612"/>
      <c r="AY8054" s="623"/>
      <c r="BD8054" s="611"/>
      <c r="BG8054" s="624"/>
      <c r="BH8054" s="625"/>
      <c r="BI8054" s="672"/>
      <c r="BO8054" s="612"/>
      <c r="BY8054" s="669"/>
      <c r="CA8054" s="669"/>
    </row>
    <row r="8055" spans="3:79" s="610" customFormat="1">
      <c r="C8055" s="611"/>
      <c r="D8055" s="612"/>
      <c r="E8055" s="613"/>
      <c r="F8055" s="614"/>
      <c r="J8055" s="612"/>
      <c r="N8055" s="668"/>
      <c r="P8055" s="618"/>
      <c r="Q8055" s="618"/>
      <c r="R8055" s="618"/>
      <c r="S8055" s="618"/>
      <c r="T8055" s="618"/>
      <c r="U8055" s="618"/>
      <c r="V8055" s="618"/>
      <c r="W8055" s="618"/>
      <c r="X8055" s="618"/>
      <c r="Y8055" s="618"/>
      <c r="Z8055" s="618"/>
      <c r="AC8055" s="619"/>
      <c r="AD8055" s="620"/>
      <c r="AJ8055" s="668"/>
      <c r="AO8055" s="612"/>
      <c r="AP8055" s="612"/>
      <c r="AY8055" s="623"/>
      <c r="BD8055" s="611"/>
      <c r="BG8055" s="624"/>
      <c r="BH8055" s="625"/>
      <c r="BI8055" s="672"/>
      <c r="BO8055" s="612"/>
      <c r="BY8055" s="669"/>
      <c r="CA8055" s="669"/>
    </row>
    <row r="8056" spans="3:79" s="610" customFormat="1">
      <c r="C8056" s="611"/>
      <c r="D8056" s="612"/>
      <c r="E8056" s="613"/>
      <c r="F8056" s="614"/>
      <c r="J8056" s="612"/>
      <c r="N8056" s="668"/>
      <c r="P8056" s="618"/>
      <c r="Q8056" s="618"/>
      <c r="R8056" s="618"/>
      <c r="S8056" s="618"/>
      <c r="T8056" s="618"/>
      <c r="U8056" s="618"/>
      <c r="V8056" s="618"/>
      <c r="W8056" s="618"/>
      <c r="X8056" s="618"/>
      <c r="Y8056" s="618"/>
      <c r="Z8056" s="618"/>
      <c r="AC8056" s="619"/>
      <c r="AD8056" s="620"/>
      <c r="AJ8056" s="668"/>
      <c r="AO8056" s="612"/>
      <c r="AP8056" s="612"/>
      <c r="AY8056" s="623"/>
      <c r="BD8056" s="611"/>
      <c r="BG8056" s="624"/>
      <c r="BH8056" s="625"/>
      <c r="BI8056" s="672"/>
      <c r="BO8056" s="612"/>
      <c r="BY8056" s="669"/>
      <c r="CA8056" s="669"/>
    </row>
    <row r="8057" spans="3:79" s="610" customFormat="1">
      <c r="C8057" s="611"/>
      <c r="D8057" s="612"/>
      <c r="E8057" s="613"/>
      <c r="F8057" s="614"/>
      <c r="J8057" s="612"/>
      <c r="N8057" s="668"/>
      <c r="P8057" s="618"/>
      <c r="Q8057" s="618"/>
      <c r="R8057" s="618"/>
      <c r="S8057" s="618"/>
      <c r="T8057" s="618"/>
      <c r="U8057" s="618"/>
      <c r="V8057" s="618"/>
      <c r="W8057" s="618"/>
      <c r="X8057" s="618"/>
      <c r="Y8057" s="618"/>
      <c r="Z8057" s="618"/>
      <c r="AC8057" s="619"/>
      <c r="AD8057" s="620"/>
      <c r="AJ8057" s="668"/>
      <c r="AO8057" s="612"/>
      <c r="AP8057" s="612"/>
      <c r="AY8057" s="623"/>
      <c r="BD8057" s="611"/>
      <c r="BG8057" s="624"/>
      <c r="BH8057" s="625"/>
      <c r="BI8057" s="672"/>
      <c r="BO8057" s="612"/>
      <c r="BY8057" s="669"/>
      <c r="CA8057" s="669"/>
    </row>
    <row r="8058" spans="3:79" s="610" customFormat="1">
      <c r="C8058" s="611"/>
      <c r="D8058" s="612"/>
      <c r="E8058" s="613"/>
      <c r="F8058" s="614"/>
      <c r="J8058" s="612"/>
      <c r="N8058" s="668"/>
      <c r="P8058" s="618"/>
      <c r="Q8058" s="618"/>
      <c r="R8058" s="618"/>
      <c r="S8058" s="618"/>
      <c r="T8058" s="618"/>
      <c r="U8058" s="618"/>
      <c r="V8058" s="618"/>
      <c r="W8058" s="618"/>
      <c r="X8058" s="618"/>
      <c r="Y8058" s="618"/>
      <c r="Z8058" s="618"/>
      <c r="AC8058" s="619"/>
      <c r="AD8058" s="620"/>
      <c r="AJ8058" s="668"/>
      <c r="AO8058" s="612"/>
      <c r="AP8058" s="612"/>
      <c r="AY8058" s="623"/>
      <c r="BD8058" s="611"/>
      <c r="BG8058" s="624"/>
      <c r="BH8058" s="625"/>
      <c r="BI8058" s="672"/>
      <c r="BO8058" s="612"/>
      <c r="BY8058" s="669"/>
      <c r="CA8058" s="669"/>
    </row>
    <row r="8059" spans="3:79" s="610" customFormat="1">
      <c r="C8059" s="611"/>
      <c r="D8059" s="612"/>
      <c r="E8059" s="613"/>
      <c r="F8059" s="614"/>
      <c r="J8059" s="612"/>
      <c r="N8059" s="668"/>
      <c r="P8059" s="618"/>
      <c r="Q8059" s="618"/>
      <c r="R8059" s="618"/>
      <c r="S8059" s="618"/>
      <c r="T8059" s="618"/>
      <c r="U8059" s="618"/>
      <c r="V8059" s="618"/>
      <c r="W8059" s="618"/>
      <c r="X8059" s="618"/>
      <c r="Y8059" s="618"/>
      <c r="Z8059" s="618"/>
      <c r="AC8059" s="619"/>
      <c r="AD8059" s="620"/>
      <c r="AJ8059" s="668"/>
      <c r="AO8059" s="612"/>
      <c r="AP8059" s="612"/>
      <c r="AY8059" s="623"/>
      <c r="BD8059" s="611"/>
      <c r="BG8059" s="624"/>
      <c r="BH8059" s="625"/>
      <c r="BI8059" s="672"/>
      <c r="BO8059" s="612"/>
      <c r="BY8059" s="669"/>
      <c r="CA8059" s="669"/>
    </row>
    <row r="8060" spans="3:79" s="610" customFormat="1">
      <c r="C8060" s="611"/>
      <c r="D8060" s="612"/>
      <c r="E8060" s="613"/>
      <c r="F8060" s="614"/>
      <c r="J8060" s="612"/>
      <c r="N8060" s="668"/>
      <c r="P8060" s="618"/>
      <c r="Q8060" s="618"/>
      <c r="R8060" s="618"/>
      <c r="S8060" s="618"/>
      <c r="T8060" s="618"/>
      <c r="U8060" s="618"/>
      <c r="V8060" s="618"/>
      <c r="W8060" s="618"/>
      <c r="X8060" s="618"/>
      <c r="Y8060" s="618"/>
      <c r="Z8060" s="618"/>
      <c r="AC8060" s="619"/>
      <c r="AD8060" s="620"/>
      <c r="AJ8060" s="668"/>
      <c r="AO8060" s="612"/>
      <c r="AP8060" s="612"/>
      <c r="AY8060" s="623"/>
      <c r="BD8060" s="611"/>
      <c r="BG8060" s="624"/>
      <c r="BH8060" s="625"/>
      <c r="BI8060" s="672"/>
      <c r="BO8060" s="612"/>
      <c r="BY8060" s="669"/>
      <c r="CA8060" s="669"/>
    </row>
    <row r="8061" spans="3:79" s="610" customFormat="1">
      <c r="C8061" s="611"/>
      <c r="D8061" s="612"/>
      <c r="E8061" s="613"/>
      <c r="F8061" s="614"/>
      <c r="J8061" s="612"/>
      <c r="N8061" s="668"/>
      <c r="P8061" s="618"/>
      <c r="Q8061" s="618"/>
      <c r="R8061" s="618"/>
      <c r="S8061" s="618"/>
      <c r="T8061" s="618"/>
      <c r="U8061" s="618"/>
      <c r="V8061" s="618"/>
      <c r="W8061" s="618"/>
      <c r="X8061" s="618"/>
      <c r="Y8061" s="618"/>
      <c r="Z8061" s="618"/>
      <c r="AC8061" s="619"/>
      <c r="AD8061" s="620"/>
      <c r="AJ8061" s="668"/>
      <c r="AO8061" s="612"/>
      <c r="AP8061" s="612"/>
      <c r="AY8061" s="623"/>
      <c r="BD8061" s="611"/>
      <c r="BG8061" s="624"/>
      <c r="BH8061" s="625"/>
      <c r="BI8061" s="672"/>
      <c r="BO8061" s="612"/>
      <c r="BY8061" s="669"/>
      <c r="CA8061" s="669"/>
    </row>
    <row r="8062" spans="3:79" s="610" customFormat="1">
      <c r="C8062" s="611"/>
      <c r="D8062" s="612"/>
      <c r="E8062" s="613"/>
      <c r="F8062" s="614"/>
      <c r="J8062" s="612"/>
      <c r="N8062" s="668"/>
      <c r="P8062" s="618"/>
      <c r="Q8062" s="618"/>
      <c r="R8062" s="618"/>
      <c r="S8062" s="618"/>
      <c r="T8062" s="618"/>
      <c r="U8062" s="618"/>
      <c r="V8062" s="618"/>
      <c r="W8062" s="618"/>
      <c r="X8062" s="618"/>
      <c r="Y8062" s="618"/>
      <c r="Z8062" s="618"/>
      <c r="AC8062" s="619"/>
      <c r="AD8062" s="620"/>
      <c r="AJ8062" s="668"/>
      <c r="AO8062" s="612"/>
      <c r="AP8062" s="612"/>
      <c r="AY8062" s="623"/>
      <c r="BD8062" s="611"/>
      <c r="BG8062" s="624"/>
      <c r="BH8062" s="625"/>
      <c r="BI8062" s="672"/>
      <c r="BO8062" s="612"/>
      <c r="BY8062" s="669"/>
      <c r="CA8062" s="669"/>
    </row>
    <row r="8063" spans="3:79" s="610" customFormat="1">
      <c r="C8063" s="611"/>
      <c r="D8063" s="612"/>
      <c r="E8063" s="613"/>
      <c r="F8063" s="614"/>
      <c r="J8063" s="612"/>
      <c r="N8063" s="668"/>
      <c r="P8063" s="618"/>
      <c r="Q8063" s="618"/>
      <c r="R8063" s="618"/>
      <c r="S8063" s="618"/>
      <c r="T8063" s="618"/>
      <c r="U8063" s="618"/>
      <c r="V8063" s="618"/>
      <c r="W8063" s="618"/>
      <c r="X8063" s="618"/>
      <c r="Y8063" s="618"/>
      <c r="Z8063" s="618"/>
      <c r="AC8063" s="619"/>
      <c r="AD8063" s="620"/>
      <c r="AJ8063" s="668"/>
      <c r="AO8063" s="612"/>
      <c r="AP8063" s="612"/>
      <c r="AY8063" s="623"/>
      <c r="BD8063" s="611"/>
      <c r="BG8063" s="624"/>
      <c r="BH8063" s="625"/>
      <c r="BI8063" s="672"/>
      <c r="BO8063" s="612"/>
      <c r="BY8063" s="669"/>
      <c r="CA8063" s="669"/>
    </row>
    <row r="8064" spans="3:79" s="610" customFormat="1">
      <c r="C8064" s="611"/>
      <c r="D8064" s="612"/>
      <c r="E8064" s="613"/>
      <c r="F8064" s="614"/>
      <c r="J8064" s="612"/>
      <c r="N8064" s="668"/>
      <c r="P8064" s="618"/>
      <c r="Q8064" s="618"/>
      <c r="R8064" s="618"/>
      <c r="S8064" s="618"/>
      <c r="T8064" s="618"/>
      <c r="U8064" s="618"/>
      <c r="V8064" s="618"/>
      <c r="W8064" s="618"/>
      <c r="X8064" s="618"/>
      <c r="Y8064" s="618"/>
      <c r="Z8064" s="618"/>
      <c r="AC8064" s="619"/>
      <c r="AD8064" s="620"/>
      <c r="AJ8064" s="668"/>
      <c r="AO8064" s="612"/>
      <c r="AP8064" s="612"/>
      <c r="AY8064" s="623"/>
      <c r="BD8064" s="611"/>
      <c r="BG8064" s="624"/>
      <c r="BH8064" s="625"/>
      <c r="BI8064" s="672"/>
      <c r="BO8064" s="612"/>
      <c r="BY8064" s="669"/>
      <c r="CA8064" s="669"/>
    </row>
    <row r="8065" spans="3:79" s="610" customFormat="1">
      <c r="C8065" s="611"/>
      <c r="D8065" s="612"/>
      <c r="E8065" s="613"/>
      <c r="F8065" s="614"/>
      <c r="J8065" s="612"/>
      <c r="N8065" s="668"/>
      <c r="P8065" s="618"/>
      <c r="Q8065" s="618"/>
      <c r="R8065" s="618"/>
      <c r="S8065" s="618"/>
      <c r="T8065" s="618"/>
      <c r="U8065" s="618"/>
      <c r="V8065" s="618"/>
      <c r="W8065" s="618"/>
      <c r="X8065" s="618"/>
      <c r="Y8065" s="618"/>
      <c r="Z8065" s="618"/>
      <c r="AC8065" s="619"/>
      <c r="AD8065" s="620"/>
      <c r="AJ8065" s="668"/>
      <c r="AO8065" s="612"/>
      <c r="AP8065" s="612"/>
      <c r="AY8065" s="623"/>
      <c r="BD8065" s="611"/>
      <c r="BG8065" s="624"/>
      <c r="BH8065" s="625"/>
      <c r="BI8065" s="672"/>
      <c r="BO8065" s="612"/>
      <c r="BY8065" s="669"/>
      <c r="CA8065" s="669"/>
    </row>
    <row r="8066" spans="3:79" s="610" customFormat="1">
      <c r="C8066" s="611"/>
      <c r="D8066" s="612"/>
      <c r="E8066" s="613"/>
      <c r="F8066" s="614"/>
      <c r="J8066" s="612"/>
      <c r="N8066" s="668"/>
      <c r="P8066" s="618"/>
      <c r="Q8066" s="618"/>
      <c r="R8066" s="618"/>
      <c r="S8066" s="618"/>
      <c r="T8066" s="618"/>
      <c r="U8066" s="618"/>
      <c r="V8066" s="618"/>
      <c r="W8066" s="618"/>
      <c r="X8066" s="618"/>
      <c r="Y8066" s="618"/>
      <c r="Z8066" s="618"/>
      <c r="AC8066" s="619"/>
      <c r="AD8066" s="620"/>
      <c r="AJ8066" s="668"/>
      <c r="AO8066" s="612"/>
      <c r="AP8066" s="612"/>
      <c r="AY8066" s="623"/>
      <c r="BD8066" s="611"/>
      <c r="BG8066" s="624"/>
      <c r="BH8066" s="625"/>
      <c r="BI8066" s="672"/>
      <c r="BO8066" s="612"/>
      <c r="BY8066" s="669"/>
      <c r="CA8066" s="669"/>
    </row>
    <row r="8067" spans="3:79" s="610" customFormat="1">
      <c r="C8067" s="611"/>
      <c r="D8067" s="612"/>
      <c r="E8067" s="613"/>
      <c r="F8067" s="614"/>
      <c r="J8067" s="612"/>
      <c r="N8067" s="668"/>
      <c r="P8067" s="618"/>
      <c r="Q8067" s="618"/>
      <c r="R8067" s="618"/>
      <c r="S8067" s="618"/>
      <c r="T8067" s="618"/>
      <c r="U8067" s="618"/>
      <c r="V8067" s="618"/>
      <c r="W8067" s="618"/>
      <c r="X8067" s="618"/>
      <c r="Y8067" s="618"/>
      <c r="Z8067" s="618"/>
      <c r="AC8067" s="619"/>
      <c r="AD8067" s="620"/>
      <c r="AJ8067" s="668"/>
      <c r="AO8067" s="612"/>
      <c r="AP8067" s="612"/>
      <c r="AY8067" s="623"/>
      <c r="BD8067" s="611"/>
      <c r="BG8067" s="624"/>
      <c r="BH8067" s="625"/>
      <c r="BI8067" s="672"/>
      <c r="BO8067" s="612"/>
      <c r="BY8067" s="669"/>
      <c r="CA8067" s="669"/>
    </row>
    <row r="8068" spans="3:79" s="610" customFormat="1">
      <c r="C8068" s="611"/>
      <c r="D8068" s="612"/>
      <c r="E8068" s="613"/>
      <c r="F8068" s="614"/>
      <c r="J8068" s="612"/>
      <c r="N8068" s="668"/>
      <c r="P8068" s="618"/>
      <c r="Q8068" s="618"/>
      <c r="R8068" s="618"/>
      <c r="S8068" s="618"/>
      <c r="T8068" s="618"/>
      <c r="U8068" s="618"/>
      <c r="V8068" s="618"/>
      <c r="W8068" s="618"/>
      <c r="X8068" s="618"/>
      <c r="Y8068" s="618"/>
      <c r="Z8068" s="618"/>
      <c r="AC8068" s="619"/>
      <c r="AD8068" s="620"/>
      <c r="AJ8068" s="668"/>
      <c r="AO8068" s="612"/>
      <c r="AP8068" s="612"/>
      <c r="AY8068" s="623"/>
      <c r="BD8068" s="611"/>
      <c r="BG8068" s="624"/>
      <c r="BH8068" s="625"/>
      <c r="BI8068" s="672"/>
      <c r="BO8068" s="612"/>
      <c r="BY8068" s="669"/>
      <c r="CA8068" s="669"/>
    </row>
    <row r="8069" spans="3:79" s="610" customFormat="1">
      <c r="C8069" s="611"/>
      <c r="D8069" s="612"/>
      <c r="E8069" s="613"/>
      <c r="F8069" s="614"/>
      <c r="J8069" s="612"/>
      <c r="N8069" s="668"/>
      <c r="P8069" s="618"/>
      <c r="Q8069" s="618"/>
      <c r="R8069" s="618"/>
      <c r="S8069" s="618"/>
      <c r="T8069" s="618"/>
      <c r="U8069" s="618"/>
      <c r="V8069" s="618"/>
      <c r="W8069" s="618"/>
      <c r="X8069" s="618"/>
      <c r="Y8069" s="618"/>
      <c r="Z8069" s="618"/>
      <c r="AC8069" s="619"/>
      <c r="AD8069" s="620"/>
      <c r="AJ8069" s="668"/>
      <c r="AO8069" s="612"/>
      <c r="AP8069" s="612"/>
      <c r="AY8069" s="623"/>
      <c r="BD8069" s="611"/>
      <c r="BG8069" s="624"/>
      <c r="BH8069" s="625"/>
      <c r="BI8069" s="672"/>
      <c r="BO8069" s="612"/>
      <c r="BY8069" s="669"/>
      <c r="CA8069" s="669"/>
    </row>
    <row r="8070" spans="3:79" s="610" customFormat="1">
      <c r="C8070" s="611"/>
      <c r="D8070" s="612"/>
      <c r="E8070" s="613"/>
      <c r="F8070" s="614"/>
      <c r="J8070" s="612"/>
      <c r="N8070" s="668"/>
      <c r="P8070" s="618"/>
      <c r="Q8070" s="618"/>
      <c r="R8070" s="618"/>
      <c r="S8070" s="618"/>
      <c r="T8070" s="618"/>
      <c r="U8070" s="618"/>
      <c r="V8070" s="618"/>
      <c r="W8070" s="618"/>
      <c r="X8070" s="618"/>
      <c r="Y8070" s="618"/>
      <c r="Z8070" s="618"/>
      <c r="AC8070" s="619"/>
      <c r="AD8070" s="620"/>
      <c r="AJ8070" s="668"/>
      <c r="AO8070" s="612"/>
      <c r="AP8070" s="612"/>
      <c r="AY8070" s="623"/>
      <c r="BD8070" s="611"/>
      <c r="BG8070" s="624"/>
      <c r="BH8070" s="625"/>
      <c r="BI8070" s="672"/>
      <c r="BO8070" s="612"/>
      <c r="BY8070" s="669"/>
      <c r="CA8070" s="669"/>
    </row>
    <row r="8071" spans="3:79" s="610" customFormat="1">
      <c r="C8071" s="611"/>
      <c r="D8071" s="612"/>
      <c r="E8071" s="613"/>
      <c r="F8071" s="614"/>
      <c r="J8071" s="612"/>
      <c r="N8071" s="668"/>
      <c r="P8071" s="618"/>
      <c r="Q8071" s="618"/>
      <c r="R8071" s="618"/>
      <c r="S8071" s="618"/>
      <c r="T8071" s="618"/>
      <c r="U8071" s="618"/>
      <c r="V8071" s="618"/>
      <c r="W8071" s="618"/>
      <c r="X8071" s="618"/>
      <c r="Y8071" s="618"/>
      <c r="Z8071" s="618"/>
      <c r="AC8071" s="619"/>
      <c r="AD8071" s="620"/>
      <c r="AJ8071" s="668"/>
      <c r="AO8071" s="612"/>
      <c r="AP8071" s="612"/>
      <c r="AY8071" s="623"/>
      <c r="BD8071" s="611"/>
      <c r="BG8071" s="624"/>
      <c r="BH8071" s="625"/>
      <c r="BI8071" s="672"/>
      <c r="BO8071" s="612"/>
      <c r="BY8071" s="669"/>
      <c r="CA8071" s="669"/>
    </row>
    <row r="8072" spans="3:79" s="610" customFormat="1">
      <c r="C8072" s="611"/>
      <c r="D8072" s="612"/>
      <c r="E8072" s="613"/>
      <c r="F8072" s="614"/>
      <c r="J8072" s="612"/>
      <c r="N8072" s="668"/>
      <c r="P8072" s="618"/>
      <c r="Q8072" s="618"/>
      <c r="R8072" s="618"/>
      <c r="S8072" s="618"/>
      <c r="T8072" s="618"/>
      <c r="U8072" s="618"/>
      <c r="V8072" s="618"/>
      <c r="W8072" s="618"/>
      <c r="X8072" s="618"/>
      <c r="Y8072" s="618"/>
      <c r="Z8072" s="618"/>
      <c r="AC8072" s="619"/>
      <c r="AD8072" s="620"/>
      <c r="AJ8072" s="668"/>
      <c r="AO8072" s="612"/>
      <c r="AP8072" s="612"/>
      <c r="AY8072" s="623"/>
      <c r="BD8072" s="611"/>
      <c r="BG8072" s="624"/>
      <c r="BH8072" s="625"/>
      <c r="BI8072" s="672"/>
      <c r="BO8072" s="612"/>
      <c r="BY8072" s="669"/>
      <c r="CA8072" s="669"/>
    </row>
    <row r="8073" spans="3:79" s="610" customFormat="1">
      <c r="C8073" s="611"/>
      <c r="D8073" s="612"/>
      <c r="E8073" s="613"/>
      <c r="F8073" s="614"/>
      <c r="J8073" s="612"/>
      <c r="N8073" s="668"/>
      <c r="P8073" s="618"/>
      <c r="Q8073" s="618"/>
      <c r="R8073" s="618"/>
      <c r="S8073" s="618"/>
      <c r="T8073" s="618"/>
      <c r="U8073" s="618"/>
      <c r="V8073" s="618"/>
      <c r="W8073" s="618"/>
      <c r="X8073" s="618"/>
      <c r="Y8073" s="618"/>
      <c r="Z8073" s="618"/>
      <c r="AC8073" s="619"/>
      <c r="AD8073" s="620"/>
      <c r="AJ8073" s="668"/>
      <c r="AO8073" s="612"/>
      <c r="AP8073" s="612"/>
      <c r="AY8073" s="623"/>
      <c r="BD8073" s="611"/>
      <c r="BG8073" s="624"/>
      <c r="BH8073" s="625"/>
      <c r="BI8073" s="672"/>
      <c r="BO8073" s="612"/>
      <c r="BY8073" s="669"/>
      <c r="CA8073" s="669"/>
    </row>
    <row r="8074" spans="3:79" s="610" customFormat="1">
      <c r="C8074" s="611"/>
      <c r="D8074" s="612"/>
      <c r="E8074" s="613"/>
      <c r="F8074" s="614"/>
      <c r="J8074" s="612"/>
      <c r="N8074" s="668"/>
      <c r="P8074" s="618"/>
      <c r="Q8074" s="618"/>
      <c r="R8074" s="618"/>
      <c r="S8074" s="618"/>
      <c r="T8074" s="618"/>
      <c r="U8074" s="618"/>
      <c r="V8074" s="618"/>
      <c r="W8074" s="618"/>
      <c r="X8074" s="618"/>
      <c r="Y8074" s="618"/>
      <c r="Z8074" s="618"/>
      <c r="AC8074" s="619"/>
      <c r="AD8074" s="620"/>
      <c r="AJ8074" s="668"/>
      <c r="AO8074" s="612"/>
      <c r="AP8074" s="612"/>
      <c r="AY8074" s="623"/>
      <c r="BD8074" s="611"/>
      <c r="BG8074" s="624"/>
      <c r="BH8074" s="625"/>
      <c r="BI8074" s="672"/>
      <c r="BO8074" s="612"/>
      <c r="BY8074" s="669"/>
      <c r="CA8074" s="669"/>
    </row>
    <row r="8075" spans="3:79" s="610" customFormat="1">
      <c r="C8075" s="611"/>
      <c r="D8075" s="612"/>
      <c r="E8075" s="613"/>
      <c r="F8075" s="614"/>
      <c r="J8075" s="612"/>
      <c r="N8075" s="668"/>
      <c r="P8075" s="618"/>
      <c r="Q8075" s="618"/>
      <c r="R8075" s="618"/>
      <c r="S8075" s="618"/>
      <c r="T8075" s="618"/>
      <c r="U8075" s="618"/>
      <c r="V8075" s="618"/>
      <c r="W8075" s="618"/>
      <c r="X8075" s="618"/>
      <c r="Y8075" s="618"/>
      <c r="Z8075" s="618"/>
      <c r="AC8075" s="619"/>
      <c r="AD8075" s="620"/>
      <c r="AJ8075" s="668"/>
      <c r="AO8075" s="612"/>
      <c r="AP8075" s="612"/>
      <c r="AY8075" s="623"/>
      <c r="BD8075" s="611"/>
      <c r="BG8075" s="624"/>
      <c r="BH8075" s="625"/>
      <c r="BI8075" s="672"/>
      <c r="BO8075" s="612"/>
      <c r="BY8075" s="669"/>
      <c r="CA8075" s="669"/>
    </row>
    <row r="8076" spans="3:79" s="610" customFormat="1">
      <c r="C8076" s="611"/>
      <c r="D8076" s="612"/>
      <c r="E8076" s="613"/>
      <c r="F8076" s="614"/>
      <c r="J8076" s="612"/>
      <c r="N8076" s="668"/>
      <c r="P8076" s="618"/>
      <c r="Q8076" s="618"/>
      <c r="R8076" s="618"/>
      <c r="S8076" s="618"/>
      <c r="T8076" s="618"/>
      <c r="U8076" s="618"/>
      <c r="V8076" s="618"/>
      <c r="W8076" s="618"/>
      <c r="X8076" s="618"/>
      <c r="Y8076" s="618"/>
      <c r="Z8076" s="618"/>
      <c r="AC8076" s="619"/>
      <c r="AD8076" s="620"/>
      <c r="AJ8076" s="668"/>
      <c r="AO8076" s="612"/>
      <c r="AP8076" s="612"/>
      <c r="AY8076" s="623"/>
      <c r="BD8076" s="611"/>
      <c r="BG8076" s="624"/>
      <c r="BH8076" s="625"/>
      <c r="BI8076" s="672"/>
      <c r="BO8076" s="612"/>
      <c r="BY8076" s="669"/>
      <c r="CA8076" s="669"/>
    </row>
    <row r="8077" spans="3:79" s="610" customFormat="1">
      <c r="C8077" s="611"/>
      <c r="D8077" s="612"/>
      <c r="E8077" s="613"/>
      <c r="F8077" s="614"/>
      <c r="J8077" s="612"/>
      <c r="N8077" s="668"/>
      <c r="P8077" s="618"/>
      <c r="Q8077" s="618"/>
      <c r="R8077" s="618"/>
      <c r="S8077" s="618"/>
      <c r="T8077" s="618"/>
      <c r="U8077" s="618"/>
      <c r="V8077" s="618"/>
      <c r="W8077" s="618"/>
      <c r="X8077" s="618"/>
      <c r="Y8077" s="618"/>
      <c r="Z8077" s="618"/>
      <c r="AC8077" s="619"/>
      <c r="AD8077" s="620"/>
      <c r="AJ8077" s="668"/>
      <c r="AO8077" s="612"/>
      <c r="AP8077" s="612"/>
      <c r="AY8077" s="623"/>
      <c r="BD8077" s="611"/>
      <c r="BG8077" s="624"/>
      <c r="BH8077" s="625"/>
      <c r="BI8077" s="672"/>
      <c r="BO8077" s="612"/>
      <c r="BY8077" s="669"/>
      <c r="CA8077" s="669"/>
    </row>
    <row r="8078" spans="3:79" s="610" customFormat="1">
      <c r="C8078" s="611"/>
      <c r="D8078" s="612"/>
      <c r="E8078" s="613"/>
      <c r="F8078" s="614"/>
      <c r="J8078" s="612"/>
      <c r="N8078" s="668"/>
      <c r="P8078" s="618"/>
      <c r="Q8078" s="618"/>
      <c r="R8078" s="618"/>
      <c r="S8078" s="618"/>
      <c r="T8078" s="618"/>
      <c r="U8078" s="618"/>
      <c r="V8078" s="618"/>
      <c r="W8078" s="618"/>
      <c r="X8078" s="618"/>
      <c r="Y8078" s="618"/>
      <c r="Z8078" s="618"/>
      <c r="AC8078" s="619"/>
      <c r="AD8078" s="620"/>
      <c r="AJ8078" s="668"/>
      <c r="AO8078" s="612"/>
      <c r="AP8078" s="612"/>
      <c r="AY8078" s="623"/>
      <c r="BD8078" s="611"/>
      <c r="BG8078" s="624"/>
      <c r="BH8078" s="625"/>
      <c r="BI8078" s="672"/>
      <c r="BO8078" s="612"/>
      <c r="BY8078" s="669"/>
      <c r="CA8078" s="669"/>
    </row>
    <row r="8079" spans="3:79" s="610" customFormat="1">
      <c r="C8079" s="611"/>
      <c r="D8079" s="612"/>
      <c r="E8079" s="613"/>
      <c r="F8079" s="614"/>
      <c r="J8079" s="612"/>
      <c r="N8079" s="668"/>
      <c r="P8079" s="618"/>
      <c r="Q8079" s="618"/>
      <c r="R8079" s="618"/>
      <c r="S8079" s="618"/>
      <c r="T8079" s="618"/>
      <c r="U8079" s="618"/>
      <c r="V8079" s="618"/>
      <c r="W8079" s="618"/>
      <c r="X8079" s="618"/>
      <c r="Y8079" s="618"/>
      <c r="Z8079" s="618"/>
      <c r="AC8079" s="619"/>
      <c r="AD8079" s="620"/>
      <c r="AJ8079" s="668"/>
      <c r="AO8079" s="612"/>
      <c r="AP8079" s="612"/>
      <c r="AY8079" s="623"/>
      <c r="BD8079" s="611"/>
      <c r="BG8079" s="624"/>
      <c r="BH8079" s="625"/>
      <c r="BI8079" s="672"/>
      <c r="BO8079" s="612"/>
      <c r="BY8079" s="669"/>
      <c r="CA8079" s="669"/>
    </row>
    <row r="8080" spans="3:79" s="610" customFormat="1">
      <c r="C8080" s="611"/>
      <c r="D8080" s="612"/>
      <c r="E8080" s="613"/>
      <c r="F8080" s="614"/>
      <c r="J8080" s="612"/>
      <c r="N8080" s="668"/>
      <c r="P8080" s="618"/>
      <c r="Q8080" s="618"/>
      <c r="R8080" s="618"/>
      <c r="S8080" s="618"/>
      <c r="T8080" s="618"/>
      <c r="U8080" s="618"/>
      <c r="V8080" s="618"/>
      <c r="W8080" s="618"/>
      <c r="X8080" s="618"/>
      <c r="Y8080" s="618"/>
      <c r="Z8080" s="618"/>
      <c r="AC8080" s="619"/>
      <c r="AD8080" s="620"/>
      <c r="AJ8080" s="668"/>
      <c r="AO8080" s="612"/>
      <c r="AP8080" s="612"/>
      <c r="AY8080" s="623"/>
      <c r="BD8080" s="611"/>
      <c r="BG8080" s="624"/>
      <c r="BH8080" s="625"/>
      <c r="BI8080" s="672"/>
      <c r="BO8080" s="612"/>
      <c r="BY8080" s="669"/>
      <c r="CA8080" s="669"/>
    </row>
    <row r="8081" spans="3:79" s="610" customFormat="1">
      <c r="C8081" s="611"/>
      <c r="D8081" s="612"/>
      <c r="E8081" s="613"/>
      <c r="F8081" s="614"/>
      <c r="J8081" s="612"/>
      <c r="N8081" s="668"/>
      <c r="P8081" s="618"/>
      <c r="Q8081" s="618"/>
      <c r="R8081" s="618"/>
      <c r="S8081" s="618"/>
      <c r="T8081" s="618"/>
      <c r="U8081" s="618"/>
      <c r="V8081" s="618"/>
      <c r="W8081" s="618"/>
      <c r="X8081" s="618"/>
      <c r="Y8081" s="618"/>
      <c r="Z8081" s="618"/>
      <c r="AC8081" s="619"/>
      <c r="AD8081" s="620"/>
      <c r="AJ8081" s="668"/>
      <c r="AO8081" s="612"/>
      <c r="AP8081" s="612"/>
      <c r="AY8081" s="623"/>
      <c r="BD8081" s="611"/>
      <c r="BG8081" s="624"/>
      <c r="BH8081" s="625"/>
      <c r="BI8081" s="672"/>
      <c r="BO8081" s="612"/>
      <c r="BY8081" s="669"/>
      <c r="CA8081" s="669"/>
    </row>
    <row r="8082" spans="3:79" s="610" customFormat="1">
      <c r="C8082" s="611"/>
      <c r="D8082" s="612"/>
      <c r="E8082" s="613"/>
      <c r="F8082" s="614"/>
      <c r="J8082" s="612"/>
      <c r="N8082" s="668"/>
      <c r="P8082" s="618"/>
      <c r="Q8082" s="618"/>
      <c r="R8082" s="618"/>
      <c r="S8082" s="618"/>
      <c r="T8082" s="618"/>
      <c r="U8082" s="618"/>
      <c r="V8082" s="618"/>
      <c r="W8082" s="618"/>
      <c r="X8082" s="618"/>
      <c r="Y8082" s="618"/>
      <c r="Z8082" s="618"/>
      <c r="AC8082" s="619"/>
      <c r="AD8082" s="620"/>
      <c r="AJ8082" s="668"/>
      <c r="AO8082" s="612"/>
      <c r="AP8082" s="612"/>
      <c r="AY8082" s="623"/>
      <c r="BD8082" s="611"/>
      <c r="BG8082" s="624"/>
      <c r="BH8082" s="625"/>
      <c r="BI8082" s="672"/>
      <c r="BO8082" s="612"/>
      <c r="BY8082" s="669"/>
      <c r="CA8082" s="669"/>
    </row>
    <row r="8083" spans="3:79" s="610" customFormat="1">
      <c r="C8083" s="611"/>
      <c r="D8083" s="612"/>
      <c r="E8083" s="613"/>
      <c r="F8083" s="614"/>
      <c r="J8083" s="612"/>
      <c r="N8083" s="668"/>
      <c r="P8083" s="618"/>
      <c r="Q8083" s="618"/>
      <c r="R8083" s="618"/>
      <c r="S8083" s="618"/>
      <c r="T8083" s="618"/>
      <c r="U8083" s="618"/>
      <c r="V8083" s="618"/>
      <c r="W8083" s="618"/>
      <c r="X8083" s="618"/>
      <c r="Y8083" s="618"/>
      <c r="Z8083" s="618"/>
      <c r="AC8083" s="619"/>
      <c r="AD8083" s="620"/>
      <c r="AJ8083" s="668"/>
      <c r="AO8083" s="612"/>
      <c r="AP8083" s="612"/>
      <c r="AY8083" s="623"/>
      <c r="BD8083" s="611"/>
      <c r="BG8083" s="624"/>
      <c r="BH8083" s="625"/>
      <c r="BI8083" s="672"/>
      <c r="BO8083" s="612"/>
      <c r="BY8083" s="669"/>
      <c r="CA8083" s="669"/>
    </row>
    <row r="8084" spans="3:79" s="610" customFormat="1">
      <c r="C8084" s="611"/>
      <c r="D8084" s="612"/>
      <c r="E8084" s="613"/>
      <c r="F8084" s="614"/>
      <c r="J8084" s="612"/>
      <c r="N8084" s="668"/>
      <c r="P8084" s="618"/>
      <c r="Q8084" s="618"/>
      <c r="R8084" s="618"/>
      <c r="S8084" s="618"/>
      <c r="T8084" s="618"/>
      <c r="U8084" s="618"/>
      <c r="V8084" s="618"/>
      <c r="W8084" s="618"/>
      <c r="X8084" s="618"/>
      <c r="Y8084" s="618"/>
      <c r="Z8084" s="618"/>
      <c r="AC8084" s="619"/>
      <c r="AD8084" s="620"/>
      <c r="AJ8084" s="668"/>
      <c r="AO8084" s="612"/>
      <c r="AP8084" s="612"/>
      <c r="AY8084" s="623"/>
      <c r="BD8084" s="611"/>
      <c r="BG8084" s="624"/>
      <c r="BH8084" s="625"/>
      <c r="BI8084" s="672"/>
      <c r="BO8084" s="612"/>
      <c r="BY8084" s="669"/>
      <c r="CA8084" s="669"/>
    </row>
    <row r="8085" spans="3:79" s="610" customFormat="1">
      <c r="C8085" s="611"/>
      <c r="D8085" s="612"/>
      <c r="E8085" s="613"/>
      <c r="F8085" s="614"/>
      <c r="J8085" s="612"/>
      <c r="N8085" s="668"/>
      <c r="P8085" s="618"/>
      <c r="Q8085" s="618"/>
      <c r="R8085" s="618"/>
      <c r="S8085" s="618"/>
      <c r="T8085" s="618"/>
      <c r="U8085" s="618"/>
      <c r="V8085" s="618"/>
      <c r="W8085" s="618"/>
      <c r="X8085" s="618"/>
      <c r="Y8085" s="618"/>
      <c r="Z8085" s="618"/>
      <c r="AC8085" s="619"/>
      <c r="AD8085" s="620"/>
      <c r="AJ8085" s="668"/>
      <c r="AO8085" s="612"/>
      <c r="AP8085" s="612"/>
      <c r="AY8085" s="623"/>
      <c r="BD8085" s="611"/>
      <c r="BG8085" s="624"/>
      <c r="BH8085" s="625"/>
      <c r="BI8085" s="672"/>
      <c r="BO8085" s="612"/>
      <c r="BY8085" s="669"/>
      <c r="CA8085" s="669"/>
    </row>
    <row r="8086" spans="3:79" s="610" customFormat="1">
      <c r="C8086" s="611"/>
      <c r="D8086" s="612"/>
      <c r="E8086" s="613"/>
      <c r="F8086" s="614"/>
      <c r="J8086" s="612"/>
      <c r="N8086" s="668"/>
      <c r="P8086" s="618"/>
      <c r="Q8086" s="618"/>
      <c r="R8086" s="618"/>
      <c r="S8086" s="618"/>
      <c r="T8086" s="618"/>
      <c r="U8086" s="618"/>
      <c r="V8086" s="618"/>
      <c r="W8086" s="618"/>
      <c r="X8086" s="618"/>
      <c r="Y8086" s="618"/>
      <c r="Z8086" s="618"/>
      <c r="AC8086" s="619"/>
      <c r="AD8086" s="620"/>
      <c r="AJ8086" s="668"/>
      <c r="AO8086" s="612"/>
      <c r="AP8086" s="612"/>
      <c r="AY8086" s="623"/>
      <c r="BD8086" s="611"/>
      <c r="BG8086" s="624"/>
      <c r="BH8086" s="625"/>
      <c r="BI8086" s="672"/>
      <c r="BO8086" s="612"/>
      <c r="BY8086" s="669"/>
      <c r="CA8086" s="669"/>
    </row>
    <row r="8087" spans="3:79" s="610" customFormat="1">
      <c r="C8087" s="611"/>
      <c r="D8087" s="612"/>
      <c r="E8087" s="613"/>
      <c r="F8087" s="614"/>
      <c r="J8087" s="612"/>
      <c r="N8087" s="668"/>
      <c r="P8087" s="618"/>
      <c r="Q8087" s="618"/>
      <c r="R8087" s="618"/>
      <c r="S8087" s="618"/>
      <c r="T8087" s="618"/>
      <c r="U8087" s="618"/>
      <c r="V8087" s="618"/>
      <c r="W8087" s="618"/>
      <c r="X8087" s="618"/>
      <c r="Y8087" s="618"/>
      <c r="Z8087" s="618"/>
      <c r="AC8087" s="619"/>
      <c r="AD8087" s="620"/>
      <c r="AJ8087" s="668"/>
      <c r="AO8087" s="612"/>
      <c r="AP8087" s="612"/>
      <c r="AY8087" s="623"/>
      <c r="BD8087" s="611"/>
      <c r="BG8087" s="624"/>
      <c r="BH8087" s="625"/>
      <c r="BI8087" s="672"/>
      <c r="BO8087" s="612"/>
      <c r="BY8087" s="669"/>
      <c r="CA8087" s="669"/>
    </row>
    <row r="8088" spans="3:79" s="610" customFormat="1">
      <c r="C8088" s="611"/>
      <c r="D8088" s="612"/>
      <c r="E8088" s="613"/>
      <c r="F8088" s="614"/>
      <c r="J8088" s="612"/>
      <c r="N8088" s="668"/>
      <c r="P8088" s="618"/>
      <c r="Q8088" s="618"/>
      <c r="R8088" s="618"/>
      <c r="S8088" s="618"/>
      <c r="T8088" s="618"/>
      <c r="U8088" s="618"/>
      <c r="V8088" s="618"/>
      <c r="W8088" s="618"/>
      <c r="X8088" s="618"/>
      <c r="Y8088" s="618"/>
      <c r="Z8088" s="618"/>
      <c r="AC8088" s="619"/>
      <c r="AD8088" s="620"/>
      <c r="AJ8088" s="668"/>
      <c r="AO8088" s="612"/>
      <c r="AP8088" s="612"/>
      <c r="AY8088" s="623"/>
      <c r="BD8088" s="611"/>
      <c r="BG8088" s="624"/>
      <c r="BH8088" s="625"/>
      <c r="BI8088" s="672"/>
      <c r="BO8088" s="612"/>
      <c r="BY8088" s="669"/>
      <c r="CA8088" s="669"/>
    </row>
    <row r="8089" spans="3:79" s="610" customFormat="1">
      <c r="C8089" s="611"/>
      <c r="D8089" s="612"/>
      <c r="E8089" s="613"/>
      <c r="F8089" s="614"/>
      <c r="J8089" s="612"/>
      <c r="N8089" s="668"/>
      <c r="P8089" s="618"/>
      <c r="Q8089" s="618"/>
      <c r="R8089" s="618"/>
      <c r="S8089" s="618"/>
      <c r="T8089" s="618"/>
      <c r="U8089" s="618"/>
      <c r="V8089" s="618"/>
      <c r="W8089" s="618"/>
      <c r="X8089" s="618"/>
      <c r="Y8089" s="618"/>
      <c r="Z8089" s="618"/>
      <c r="AC8089" s="619"/>
      <c r="AD8089" s="620"/>
      <c r="AJ8089" s="668"/>
      <c r="AO8089" s="612"/>
      <c r="AP8089" s="612"/>
      <c r="AY8089" s="623"/>
      <c r="BD8089" s="611"/>
      <c r="BG8089" s="624"/>
      <c r="BH8089" s="625"/>
      <c r="BI8089" s="672"/>
      <c r="BO8089" s="612"/>
      <c r="BY8089" s="669"/>
      <c r="CA8089" s="669"/>
    </row>
    <row r="8090" spans="3:79" s="610" customFormat="1">
      <c r="C8090" s="611"/>
      <c r="D8090" s="612"/>
      <c r="E8090" s="613"/>
      <c r="F8090" s="614"/>
      <c r="J8090" s="612"/>
      <c r="N8090" s="668"/>
      <c r="P8090" s="618"/>
      <c r="Q8090" s="618"/>
      <c r="R8090" s="618"/>
      <c r="S8090" s="618"/>
      <c r="T8090" s="618"/>
      <c r="U8090" s="618"/>
      <c r="V8090" s="618"/>
      <c r="W8090" s="618"/>
      <c r="X8090" s="618"/>
      <c r="Y8090" s="618"/>
      <c r="Z8090" s="618"/>
      <c r="AC8090" s="619"/>
      <c r="AD8090" s="620"/>
      <c r="AJ8090" s="668"/>
      <c r="AO8090" s="612"/>
      <c r="AP8090" s="612"/>
      <c r="AY8090" s="623"/>
      <c r="BD8090" s="611"/>
      <c r="BG8090" s="624"/>
      <c r="BH8090" s="625"/>
      <c r="BI8090" s="672"/>
      <c r="BO8090" s="612"/>
      <c r="BY8090" s="669"/>
      <c r="CA8090" s="669"/>
    </row>
    <row r="8091" spans="3:79" s="610" customFormat="1">
      <c r="C8091" s="611"/>
      <c r="D8091" s="612"/>
      <c r="E8091" s="613"/>
      <c r="F8091" s="614"/>
      <c r="J8091" s="612"/>
      <c r="N8091" s="668"/>
      <c r="P8091" s="618"/>
      <c r="Q8091" s="618"/>
      <c r="R8091" s="618"/>
      <c r="S8091" s="618"/>
      <c r="T8091" s="618"/>
      <c r="U8091" s="618"/>
      <c r="V8091" s="618"/>
      <c r="W8091" s="618"/>
      <c r="X8091" s="618"/>
      <c r="Y8091" s="618"/>
      <c r="Z8091" s="618"/>
      <c r="AC8091" s="619"/>
      <c r="AD8091" s="620"/>
      <c r="AJ8091" s="668"/>
      <c r="AO8091" s="612"/>
      <c r="AP8091" s="612"/>
      <c r="AY8091" s="623"/>
      <c r="BD8091" s="611"/>
      <c r="BG8091" s="624"/>
      <c r="BH8091" s="625"/>
      <c r="BI8091" s="672"/>
      <c r="BO8091" s="612"/>
      <c r="BY8091" s="669"/>
      <c r="CA8091" s="669"/>
    </row>
    <row r="8092" spans="3:79" s="610" customFormat="1">
      <c r="C8092" s="611"/>
      <c r="D8092" s="612"/>
      <c r="E8092" s="613"/>
      <c r="F8092" s="614"/>
      <c r="J8092" s="612"/>
      <c r="N8092" s="668"/>
      <c r="P8092" s="618"/>
      <c r="Q8092" s="618"/>
      <c r="R8092" s="618"/>
      <c r="S8092" s="618"/>
      <c r="T8092" s="618"/>
      <c r="U8092" s="618"/>
      <c r="V8092" s="618"/>
      <c r="W8092" s="618"/>
      <c r="X8092" s="618"/>
      <c r="Y8092" s="618"/>
      <c r="Z8092" s="618"/>
      <c r="AC8092" s="619"/>
      <c r="AD8092" s="620"/>
      <c r="AJ8092" s="668"/>
      <c r="AO8092" s="612"/>
      <c r="AP8092" s="612"/>
      <c r="AY8092" s="623"/>
      <c r="BD8092" s="611"/>
      <c r="BG8092" s="624"/>
      <c r="BH8092" s="625"/>
      <c r="BI8092" s="672"/>
      <c r="BO8092" s="612"/>
      <c r="BY8092" s="669"/>
      <c r="CA8092" s="669"/>
    </row>
    <row r="8093" spans="3:79" s="610" customFormat="1">
      <c r="C8093" s="611"/>
      <c r="D8093" s="612"/>
      <c r="E8093" s="613"/>
      <c r="F8093" s="614"/>
      <c r="J8093" s="612"/>
      <c r="N8093" s="668"/>
      <c r="P8093" s="618"/>
      <c r="Q8093" s="618"/>
      <c r="R8093" s="618"/>
      <c r="S8093" s="618"/>
      <c r="T8093" s="618"/>
      <c r="U8093" s="618"/>
      <c r="V8093" s="618"/>
      <c r="W8093" s="618"/>
      <c r="X8093" s="618"/>
      <c r="Y8093" s="618"/>
      <c r="Z8093" s="618"/>
      <c r="AC8093" s="619"/>
      <c r="AD8093" s="620"/>
      <c r="AJ8093" s="668"/>
      <c r="AO8093" s="612"/>
      <c r="AP8093" s="612"/>
      <c r="AY8093" s="623"/>
      <c r="BD8093" s="611"/>
      <c r="BG8093" s="624"/>
      <c r="BH8093" s="625"/>
      <c r="BI8093" s="672"/>
      <c r="BO8093" s="612"/>
      <c r="BY8093" s="669"/>
      <c r="CA8093" s="669"/>
    </row>
    <row r="8094" spans="3:79" s="610" customFormat="1">
      <c r="C8094" s="611"/>
      <c r="D8094" s="612"/>
      <c r="E8094" s="613"/>
      <c r="F8094" s="614"/>
      <c r="J8094" s="612"/>
      <c r="N8094" s="668"/>
      <c r="P8094" s="618"/>
      <c r="Q8094" s="618"/>
      <c r="R8094" s="618"/>
      <c r="S8094" s="618"/>
      <c r="T8094" s="618"/>
      <c r="U8094" s="618"/>
      <c r="V8094" s="618"/>
      <c r="W8094" s="618"/>
      <c r="X8094" s="618"/>
      <c r="Y8094" s="618"/>
      <c r="Z8094" s="618"/>
      <c r="AC8094" s="619"/>
      <c r="AD8094" s="620"/>
      <c r="AJ8094" s="668"/>
      <c r="AO8094" s="612"/>
      <c r="AP8094" s="612"/>
      <c r="AY8094" s="623"/>
      <c r="BD8094" s="611"/>
      <c r="BG8094" s="624"/>
      <c r="BH8094" s="625"/>
      <c r="BI8094" s="672"/>
      <c r="BO8094" s="612"/>
      <c r="BY8094" s="669"/>
      <c r="CA8094" s="669"/>
    </row>
    <row r="8095" spans="3:79" s="610" customFormat="1">
      <c r="C8095" s="611"/>
      <c r="D8095" s="612"/>
      <c r="E8095" s="613"/>
      <c r="F8095" s="614"/>
      <c r="J8095" s="612"/>
      <c r="N8095" s="668"/>
      <c r="P8095" s="618"/>
      <c r="Q8095" s="618"/>
      <c r="R8095" s="618"/>
      <c r="S8095" s="618"/>
      <c r="T8095" s="618"/>
      <c r="U8095" s="618"/>
      <c r="V8095" s="618"/>
      <c r="W8095" s="618"/>
      <c r="X8095" s="618"/>
      <c r="Y8095" s="618"/>
      <c r="Z8095" s="618"/>
      <c r="AC8095" s="619"/>
      <c r="AD8095" s="620"/>
      <c r="AJ8095" s="668"/>
      <c r="AO8095" s="612"/>
      <c r="AP8095" s="612"/>
      <c r="AY8095" s="623"/>
      <c r="BD8095" s="611"/>
      <c r="BG8095" s="624"/>
      <c r="BH8095" s="625"/>
      <c r="BI8095" s="672"/>
      <c r="BO8095" s="612"/>
      <c r="BY8095" s="669"/>
      <c r="CA8095" s="669"/>
    </row>
    <row r="8096" spans="3:79" s="610" customFormat="1">
      <c r="C8096" s="611"/>
      <c r="D8096" s="612"/>
      <c r="E8096" s="613"/>
      <c r="F8096" s="614"/>
      <c r="J8096" s="612"/>
      <c r="N8096" s="668"/>
      <c r="P8096" s="618"/>
      <c r="Q8096" s="618"/>
      <c r="R8096" s="618"/>
      <c r="S8096" s="618"/>
      <c r="T8096" s="618"/>
      <c r="U8096" s="618"/>
      <c r="V8096" s="618"/>
      <c r="W8096" s="618"/>
      <c r="X8096" s="618"/>
      <c r="Y8096" s="618"/>
      <c r="Z8096" s="618"/>
      <c r="AC8096" s="619"/>
      <c r="AD8096" s="620"/>
      <c r="AJ8096" s="668"/>
      <c r="AO8096" s="612"/>
      <c r="AP8096" s="612"/>
      <c r="AY8096" s="623"/>
      <c r="BD8096" s="611"/>
      <c r="BG8096" s="624"/>
      <c r="BH8096" s="625"/>
      <c r="BI8096" s="672"/>
      <c r="BO8096" s="612"/>
      <c r="BY8096" s="669"/>
      <c r="CA8096" s="669"/>
    </row>
    <row r="8097" spans="3:79" s="610" customFormat="1">
      <c r="C8097" s="611"/>
      <c r="D8097" s="612"/>
      <c r="E8097" s="613"/>
      <c r="F8097" s="614"/>
      <c r="J8097" s="612"/>
      <c r="N8097" s="668"/>
      <c r="P8097" s="618"/>
      <c r="Q8097" s="618"/>
      <c r="R8097" s="618"/>
      <c r="S8097" s="618"/>
      <c r="T8097" s="618"/>
      <c r="U8097" s="618"/>
      <c r="V8097" s="618"/>
      <c r="W8097" s="618"/>
      <c r="X8097" s="618"/>
      <c r="Y8097" s="618"/>
      <c r="Z8097" s="618"/>
      <c r="AC8097" s="619"/>
      <c r="AD8097" s="620"/>
      <c r="AJ8097" s="668"/>
      <c r="AO8097" s="612"/>
      <c r="AP8097" s="612"/>
      <c r="AY8097" s="623"/>
      <c r="BD8097" s="611"/>
      <c r="BG8097" s="624"/>
      <c r="BH8097" s="625"/>
      <c r="BI8097" s="672"/>
      <c r="BO8097" s="612"/>
      <c r="BY8097" s="669"/>
      <c r="CA8097" s="669"/>
    </row>
    <row r="8098" spans="3:79" s="610" customFormat="1">
      <c r="C8098" s="611"/>
      <c r="D8098" s="612"/>
      <c r="E8098" s="613"/>
      <c r="F8098" s="614"/>
      <c r="J8098" s="612"/>
      <c r="N8098" s="668"/>
      <c r="P8098" s="618"/>
      <c r="Q8098" s="618"/>
      <c r="R8098" s="618"/>
      <c r="S8098" s="618"/>
      <c r="T8098" s="618"/>
      <c r="U8098" s="618"/>
      <c r="V8098" s="618"/>
      <c r="W8098" s="618"/>
      <c r="X8098" s="618"/>
      <c r="Y8098" s="618"/>
      <c r="Z8098" s="618"/>
      <c r="AC8098" s="619"/>
      <c r="AD8098" s="620"/>
      <c r="AJ8098" s="668"/>
      <c r="AO8098" s="612"/>
      <c r="AP8098" s="612"/>
      <c r="AY8098" s="623"/>
      <c r="BD8098" s="611"/>
      <c r="BG8098" s="624"/>
      <c r="BH8098" s="625"/>
      <c r="BI8098" s="672"/>
      <c r="BO8098" s="612"/>
      <c r="BY8098" s="669"/>
      <c r="CA8098" s="669"/>
    </row>
    <row r="8099" spans="3:79" s="610" customFormat="1">
      <c r="C8099" s="611"/>
      <c r="D8099" s="612"/>
      <c r="E8099" s="613"/>
      <c r="F8099" s="614"/>
      <c r="J8099" s="612"/>
      <c r="N8099" s="668"/>
      <c r="P8099" s="618"/>
      <c r="Q8099" s="618"/>
      <c r="R8099" s="618"/>
      <c r="S8099" s="618"/>
      <c r="T8099" s="618"/>
      <c r="U8099" s="618"/>
      <c r="V8099" s="618"/>
      <c r="W8099" s="618"/>
      <c r="X8099" s="618"/>
      <c r="Y8099" s="618"/>
      <c r="Z8099" s="618"/>
      <c r="AC8099" s="619"/>
      <c r="AD8099" s="620"/>
      <c r="AJ8099" s="668"/>
      <c r="AO8099" s="612"/>
      <c r="AP8099" s="612"/>
      <c r="AY8099" s="623"/>
      <c r="BD8099" s="611"/>
      <c r="BG8099" s="624"/>
      <c r="BH8099" s="625"/>
      <c r="BI8099" s="672"/>
      <c r="BO8099" s="612"/>
      <c r="BY8099" s="669"/>
      <c r="CA8099" s="669"/>
    </row>
    <row r="8100" spans="3:79" s="610" customFormat="1">
      <c r="C8100" s="611"/>
      <c r="D8100" s="612"/>
      <c r="E8100" s="613"/>
      <c r="F8100" s="614"/>
      <c r="J8100" s="612"/>
      <c r="N8100" s="668"/>
      <c r="P8100" s="618"/>
      <c r="Q8100" s="618"/>
      <c r="R8100" s="618"/>
      <c r="S8100" s="618"/>
      <c r="T8100" s="618"/>
      <c r="U8100" s="618"/>
      <c r="V8100" s="618"/>
      <c r="W8100" s="618"/>
      <c r="X8100" s="618"/>
      <c r="Y8100" s="618"/>
      <c r="Z8100" s="618"/>
      <c r="AC8100" s="619"/>
      <c r="AD8100" s="620"/>
      <c r="AJ8100" s="668"/>
      <c r="AO8100" s="612"/>
      <c r="AP8100" s="612"/>
      <c r="AY8100" s="623"/>
      <c r="BD8100" s="611"/>
      <c r="BG8100" s="624"/>
      <c r="BH8100" s="625"/>
      <c r="BI8100" s="672"/>
      <c r="BO8100" s="612"/>
      <c r="BY8100" s="669"/>
      <c r="CA8100" s="669"/>
    </row>
    <row r="8101" spans="3:79" s="610" customFormat="1">
      <c r="C8101" s="611"/>
      <c r="D8101" s="612"/>
      <c r="E8101" s="613"/>
      <c r="F8101" s="614"/>
      <c r="J8101" s="612"/>
      <c r="N8101" s="668"/>
      <c r="P8101" s="618"/>
      <c r="Q8101" s="618"/>
      <c r="R8101" s="618"/>
      <c r="S8101" s="618"/>
      <c r="T8101" s="618"/>
      <c r="U8101" s="618"/>
      <c r="V8101" s="618"/>
      <c r="W8101" s="618"/>
      <c r="X8101" s="618"/>
      <c r="Y8101" s="618"/>
      <c r="Z8101" s="618"/>
      <c r="AC8101" s="619"/>
      <c r="AD8101" s="620"/>
      <c r="AJ8101" s="668"/>
      <c r="AO8101" s="612"/>
      <c r="AP8101" s="612"/>
      <c r="AY8101" s="623"/>
      <c r="BD8101" s="611"/>
      <c r="BG8101" s="624"/>
      <c r="BH8101" s="625"/>
      <c r="BI8101" s="672"/>
      <c r="BO8101" s="612"/>
      <c r="BY8101" s="669"/>
      <c r="CA8101" s="669"/>
    </row>
    <row r="8102" spans="3:79" s="610" customFormat="1">
      <c r="C8102" s="611"/>
      <c r="D8102" s="612"/>
      <c r="E8102" s="613"/>
      <c r="F8102" s="614"/>
      <c r="J8102" s="612"/>
      <c r="N8102" s="668"/>
      <c r="P8102" s="618"/>
      <c r="Q8102" s="618"/>
      <c r="R8102" s="618"/>
      <c r="S8102" s="618"/>
      <c r="T8102" s="618"/>
      <c r="U8102" s="618"/>
      <c r="V8102" s="618"/>
      <c r="W8102" s="618"/>
      <c r="X8102" s="618"/>
      <c r="Y8102" s="618"/>
      <c r="Z8102" s="618"/>
      <c r="AC8102" s="619"/>
      <c r="AD8102" s="620"/>
      <c r="AJ8102" s="668"/>
      <c r="AO8102" s="612"/>
      <c r="AP8102" s="612"/>
      <c r="AY8102" s="623"/>
      <c r="BD8102" s="611"/>
      <c r="BG8102" s="624"/>
      <c r="BH8102" s="625"/>
      <c r="BI8102" s="672"/>
      <c r="BO8102" s="612"/>
      <c r="BY8102" s="669"/>
      <c r="CA8102" s="669"/>
    </row>
    <row r="8103" spans="3:79" s="610" customFormat="1">
      <c r="C8103" s="611"/>
      <c r="D8103" s="612"/>
      <c r="E8103" s="613"/>
      <c r="F8103" s="614"/>
      <c r="J8103" s="612"/>
      <c r="N8103" s="668"/>
      <c r="P8103" s="618"/>
      <c r="Q8103" s="618"/>
      <c r="R8103" s="618"/>
      <c r="S8103" s="618"/>
      <c r="T8103" s="618"/>
      <c r="U8103" s="618"/>
      <c r="V8103" s="618"/>
      <c r="W8103" s="618"/>
      <c r="X8103" s="618"/>
      <c r="Y8103" s="618"/>
      <c r="Z8103" s="618"/>
      <c r="AC8103" s="619"/>
      <c r="AD8103" s="620"/>
      <c r="AJ8103" s="668"/>
      <c r="AO8103" s="612"/>
      <c r="AP8103" s="612"/>
      <c r="AY8103" s="623"/>
      <c r="BD8103" s="611"/>
      <c r="BG8103" s="624"/>
      <c r="BH8103" s="625"/>
      <c r="BI8103" s="672"/>
      <c r="BO8103" s="612"/>
      <c r="BY8103" s="669"/>
      <c r="CA8103" s="669"/>
    </row>
    <row r="8104" spans="3:79" s="610" customFormat="1">
      <c r="C8104" s="611"/>
      <c r="D8104" s="612"/>
      <c r="E8104" s="613"/>
      <c r="F8104" s="614"/>
      <c r="J8104" s="612"/>
      <c r="N8104" s="668"/>
      <c r="P8104" s="618"/>
      <c r="Q8104" s="618"/>
      <c r="R8104" s="618"/>
      <c r="S8104" s="618"/>
      <c r="T8104" s="618"/>
      <c r="U8104" s="618"/>
      <c r="V8104" s="618"/>
      <c r="W8104" s="618"/>
      <c r="X8104" s="618"/>
      <c r="Y8104" s="618"/>
      <c r="Z8104" s="618"/>
      <c r="AC8104" s="619"/>
      <c r="AD8104" s="620"/>
      <c r="AJ8104" s="668"/>
      <c r="AO8104" s="612"/>
      <c r="AP8104" s="612"/>
      <c r="AY8104" s="623"/>
      <c r="BD8104" s="611"/>
      <c r="BG8104" s="624"/>
      <c r="BH8104" s="625"/>
      <c r="BI8104" s="672"/>
      <c r="BO8104" s="612"/>
      <c r="BY8104" s="669"/>
      <c r="CA8104" s="669"/>
    </row>
    <row r="8105" spans="3:79" s="610" customFormat="1">
      <c r="C8105" s="611"/>
      <c r="D8105" s="612"/>
      <c r="E8105" s="613"/>
      <c r="F8105" s="614"/>
      <c r="J8105" s="612"/>
      <c r="N8105" s="668"/>
      <c r="P8105" s="618"/>
      <c r="Q8105" s="618"/>
      <c r="R8105" s="618"/>
      <c r="S8105" s="618"/>
      <c r="T8105" s="618"/>
      <c r="U8105" s="618"/>
      <c r="V8105" s="618"/>
      <c r="W8105" s="618"/>
      <c r="X8105" s="618"/>
      <c r="Y8105" s="618"/>
      <c r="Z8105" s="618"/>
      <c r="AC8105" s="619"/>
      <c r="AD8105" s="620"/>
      <c r="AJ8105" s="668"/>
      <c r="AO8105" s="612"/>
      <c r="AP8105" s="612"/>
      <c r="AY8105" s="623"/>
      <c r="BD8105" s="611"/>
      <c r="BG8105" s="624"/>
      <c r="BH8105" s="625"/>
      <c r="BI8105" s="672"/>
      <c r="BO8105" s="612"/>
      <c r="BY8105" s="669"/>
      <c r="CA8105" s="669"/>
    </row>
    <row r="8106" spans="3:79" s="610" customFormat="1">
      <c r="C8106" s="611"/>
      <c r="D8106" s="612"/>
      <c r="E8106" s="613"/>
      <c r="F8106" s="614"/>
      <c r="J8106" s="612"/>
      <c r="N8106" s="668"/>
      <c r="P8106" s="618"/>
      <c r="Q8106" s="618"/>
      <c r="R8106" s="618"/>
      <c r="S8106" s="618"/>
      <c r="T8106" s="618"/>
      <c r="U8106" s="618"/>
      <c r="V8106" s="618"/>
      <c r="W8106" s="618"/>
      <c r="X8106" s="618"/>
      <c r="Y8106" s="618"/>
      <c r="Z8106" s="618"/>
      <c r="AC8106" s="619"/>
      <c r="AD8106" s="620"/>
      <c r="AJ8106" s="668"/>
      <c r="AO8106" s="612"/>
      <c r="AP8106" s="612"/>
      <c r="AY8106" s="623"/>
      <c r="BD8106" s="611"/>
      <c r="BG8106" s="624"/>
      <c r="BH8106" s="625"/>
      <c r="BI8106" s="672"/>
      <c r="BO8106" s="612"/>
      <c r="BY8106" s="669"/>
      <c r="CA8106" s="669"/>
    </row>
    <row r="8107" spans="3:79" s="610" customFormat="1">
      <c r="C8107" s="611"/>
      <c r="D8107" s="612"/>
      <c r="E8107" s="613"/>
      <c r="F8107" s="614"/>
      <c r="J8107" s="612"/>
      <c r="N8107" s="668"/>
      <c r="P8107" s="618"/>
      <c r="Q8107" s="618"/>
      <c r="R8107" s="618"/>
      <c r="S8107" s="618"/>
      <c r="T8107" s="618"/>
      <c r="U8107" s="618"/>
      <c r="V8107" s="618"/>
      <c r="W8107" s="618"/>
      <c r="X8107" s="618"/>
      <c r="Y8107" s="618"/>
      <c r="Z8107" s="618"/>
      <c r="AC8107" s="619"/>
      <c r="AD8107" s="620"/>
      <c r="AJ8107" s="668"/>
      <c r="AO8107" s="612"/>
      <c r="AP8107" s="612"/>
      <c r="AY8107" s="623"/>
      <c r="BD8107" s="611"/>
      <c r="BG8107" s="624"/>
      <c r="BH8107" s="625"/>
      <c r="BI8107" s="672"/>
      <c r="BO8107" s="612"/>
      <c r="BY8107" s="669"/>
      <c r="CA8107" s="669"/>
    </row>
    <row r="8108" spans="3:79" s="610" customFormat="1">
      <c r="C8108" s="611"/>
      <c r="D8108" s="612"/>
      <c r="E8108" s="613"/>
      <c r="F8108" s="614"/>
      <c r="J8108" s="612"/>
      <c r="N8108" s="668"/>
      <c r="P8108" s="618"/>
      <c r="Q8108" s="618"/>
      <c r="R8108" s="618"/>
      <c r="S8108" s="618"/>
      <c r="T8108" s="618"/>
      <c r="U8108" s="618"/>
      <c r="V8108" s="618"/>
      <c r="W8108" s="618"/>
      <c r="X8108" s="618"/>
      <c r="Y8108" s="618"/>
      <c r="Z8108" s="618"/>
      <c r="AC8108" s="619"/>
      <c r="AD8108" s="620"/>
      <c r="AJ8108" s="668"/>
      <c r="AO8108" s="612"/>
      <c r="AP8108" s="612"/>
      <c r="AY8108" s="623"/>
      <c r="BD8108" s="611"/>
      <c r="BG8108" s="624"/>
      <c r="BH8108" s="625"/>
      <c r="BI8108" s="672"/>
      <c r="BO8108" s="612"/>
      <c r="BY8108" s="669"/>
      <c r="CA8108" s="669"/>
    </row>
    <row r="8109" spans="3:79" s="610" customFormat="1">
      <c r="C8109" s="611"/>
      <c r="D8109" s="612"/>
      <c r="E8109" s="613"/>
      <c r="F8109" s="614"/>
      <c r="J8109" s="612"/>
      <c r="N8109" s="668"/>
      <c r="P8109" s="618"/>
      <c r="Q8109" s="618"/>
      <c r="R8109" s="618"/>
      <c r="S8109" s="618"/>
      <c r="T8109" s="618"/>
      <c r="U8109" s="618"/>
      <c r="V8109" s="618"/>
      <c r="W8109" s="618"/>
      <c r="X8109" s="618"/>
      <c r="Y8109" s="618"/>
      <c r="Z8109" s="618"/>
      <c r="AC8109" s="619"/>
      <c r="AD8109" s="620"/>
      <c r="AJ8109" s="668"/>
      <c r="AO8109" s="612"/>
      <c r="AP8109" s="612"/>
      <c r="AY8109" s="623"/>
      <c r="BD8109" s="611"/>
      <c r="BG8109" s="624"/>
      <c r="BH8109" s="625"/>
      <c r="BI8109" s="672"/>
      <c r="BO8109" s="612"/>
      <c r="BY8109" s="669"/>
      <c r="CA8109" s="669"/>
    </row>
    <row r="8110" spans="3:79" s="610" customFormat="1">
      <c r="C8110" s="611"/>
      <c r="D8110" s="612"/>
      <c r="E8110" s="613"/>
      <c r="F8110" s="614"/>
      <c r="J8110" s="612"/>
      <c r="N8110" s="668"/>
      <c r="P8110" s="618"/>
      <c r="Q8110" s="618"/>
      <c r="R8110" s="618"/>
      <c r="S8110" s="618"/>
      <c r="T8110" s="618"/>
      <c r="U8110" s="618"/>
      <c r="V8110" s="618"/>
      <c r="W8110" s="618"/>
      <c r="X8110" s="618"/>
      <c r="Y8110" s="618"/>
      <c r="Z8110" s="618"/>
      <c r="AC8110" s="619"/>
      <c r="AD8110" s="620"/>
      <c r="AJ8110" s="668"/>
      <c r="AO8110" s="612"/>
      <c r="AP8110" s="612"/>
      <c r="AY8110" s="623"/>
      <c r="BD8110" s="611"/>
      <c r="BG8110" s="624"/>
      <c r="BH8110" s="625"/>
      <c r="BI8110" s="672"/>
      <c r="BO8110" s="612"/>
      <c r="BY8110" s="669"/>
      <c r="CA8110" s="669"/>
    </row>
    <row r="8111" spans="3:79" s="610" customFormat="1">
      <c r="C8111" s="611"/>
      <c r="D8111" s="612"/>
      <c r="E8111" s="613"/>
      <c r="F8111" s="614"/>
      <c r="J8111" s="612"/>
      <c r="N8111" s="668"/>
      <c r="P8111" s="618"/>
      <c r="Q8111" s="618"/>
      <c r="R8111" s="618"/>
      <c r="S8111" s="618"/>
      <c r="T8111" s="618"/>
      <c r="U8111" s="618"/>
      <c r="V8111" s="618"/>
      <c r="W8111" s="618"/>
      <c r="X8111" s="618"/>
      <c r="Y8111" s="618"/>
      <c r="Z8111" s="618"/>
      <c r="AC8111" s="619"/>
      <c r="AD8111" s="620"/>
      <c r="AJ8111" s="668"/>
      <c r="AO8111" s="612"/>
      <c r="AP8111" s="612"/>
      <c r="AY8111" s="623"/>
      <c r="BD8111" s="611"/>
      <c r="BG8111" s="624"/>
      <c r="BH8111" s="625"/>
      <c r="BI8111" s="672"/>
      <c r="BO8111" s="612"/>
      <c r="BY8111" s="669"/>
      <c r="CA8111" s="669"/>
    </row>
    <row r="8112" spans="3:79" s="610" customFormat="1">
      <c r="C8112" s="611"/>
      <c r="D8112" s="612"/>
      <c r="E8112" s="613"/>
      <c r="F8112" s="614"/>
      <c r="J8112" s="612"/>
      <c r="N8112" s="668"/>
      <c r="P8112" s="618"/>
      <c r="Q8112" s="618"/>
      <c r="R8112" s="618"/>
      <c r="S8112" s="618"/>
      <c r="T8112" s="618"/>
      <c r="U8112" s="618"/>
      <c r="V8112" s="618"/>
      <c r="W8112" s="618"/>
      <c r="X8112" s="618"/>
      <c r="Y8112" s="618"/>
      <c r="Z8112" s="618"/>
      <c r="AC8112" s="619"/>
      <c r="AD8112" s="620"/>
      <c r="AJ8112" s="668"/>
      <c r="AO8112" s="612"/>
      <c r="AP8112" s="612"/>
      <c r="AY8112" s="623"/>
      <c r="BD8112" s="611"/>
      <c r="BG8112" s="624"/>
      <c r="BH8112" s="625"/>
      <c r="BI8112" s="672"/>
      <c r="BO8112" s="612"/>
      <c r="BY8112" s="669"/>
      <c r="CA8112" s="669"/>
    </row>
    <row r="8113" spans="3:79" s="610" customFormat="1">
      <c r="C8113" s="611"/>
      <c r="D8113" s="612"/>
      <c r="E8113" s="613"/>
      <c r="F8113" s="614"/>
      <c r="J8113" s="612"/>
      <c r="N8113" s="668"/>
      <c r="P8113" s="618"/>
      <c r="Q8113" s="618"/>
      <c r="R8113" s="618"/>
      <c r="S8113" s="618"/>
      <c r="T8113" s="618"/>
      <c r="U8113" s="618"/>
      <c r="V8113" s="618"/>
      <c r="W8113" s="618"/>
      <c r="X8113" s="618"/>
      <c r="Y8113" s="618"/>
      <c r="Z8113" s="618"/>
      <c r="AC8113" s="619"/>
      <c r="AD8113" s="620"/>
      <c r="AJ8113" s="668"/>
      <c r="AO8113" s="612"/>
      <c r="AP8113" s="612"/>
      <c r="AY8113" s="623"/>
      <c r="BD8113" s="611"/>
      <c r="BG8113" s="624"/>
      <c r="BH8113" s="625"/>
      <c r="BI8113" s="672"/>
      <c r="BO8113" s="612"/>
      <c r="BY8113" s="669"/>
      <c r="CA8113" s="669"/>
    </row>
    <row r="8114" spans="3:79" s="610" customFormat="1">
      <c r="C8114" s="611"/>
      <c r="D8114" s="612"/>
      <c r="E8114" s="613"/>
      <c r="F8114" s="614"/>
      <c r="J8114" s="612"/>
      <c r="N8114" s="668"/>
      <c r="P8114" s="618"/>
      <c r="Q8114" s="618"/>
      <c r="R8114" s="618"/>
      <c r="S8114" s="618"/>
      <c r="T8114" s="618"/>
      <c r="U8114" s="618"/>
      <c r="V8114" s="618"/>
      <c r="W8114" s="618"/>
      <c r="X8114" s="618"/>
      <c r="Y8114" s="618"/>
      <c r="Z8114" s="618"/>
      <c r="AC8114" s="619"/>
      <c r="AD8114" s="620"/>
      <c r="AJ8114" s="668"/>
      <c r="AO8114" s="612"/>
      <c r="AP8114" s="612"/>
      <c r="AY8114" s="623"/>
      <c r="BD8114" s="611"/>
      <c r="BG8114" s="624"/>
      <c r="BH8114" s="625"/>
      <c r="BI8114" s="672"/>
      <c r="BO8114" s="612"/>
      <c r="BY8114" s="669"/>
      <c r="CA8114" s="669"/>
    </row>
    <row r="8115" spans="3:79" s="610" customFormat="1">
      <c r="C8115" s="611"/>
      <c r="D8115" s="612"/>
      <c r="E8115" s="613"/>
      <c r="F8115" s="614"/>
      <c r="J8115" s="612"/>
      <c r="N8115" s="668"/>
      <c r="P8115" s="618"/>
      <c r="Q8115" s="618"/>
      <c r="R8115" s="618"/>
      <c r="S8115" s="618"/>
      <c r="T8115" s="618"/>
      <c r="U8115" s="618"/>
      <c r="V8115" s="618"/>
      <c r="W8115" s="618"/>
      <c r="X8115" s="618"/>
      <c r="Y8115" s="618"/>
      <c r="Z8115" s="618"/>
      <c r="AC8115" s="619"/>
      <c r="AD8115" s="620"/>
      <c r="AJ8115" s="668"/>
      <c r="AO8115" s="612"/>
      <c r="AP8115" s="612"/>
      <c r="AY8115" s="623"/>
      <c r="BD8115" s="611"/>
      <c r="BG8115" s="624"/>
      <c r="BH8115" s="625"/>
      <c r="BI8115" s="672"/>
      <c r="BO8115" s="612"/>
      <c r="BY8115" s="669"/>
      <c r="CA8115" s="669"/>
    </row>
    <row r="8116" spans="3:79" s="610" customFormat="1">
      <c r="C8116" s="611"/>
      <c r="D8116" s="612"/>
      <c r="E8116" s="613"/>
      <c r="F8116" s="614"/>
      <c r="J8116" s="612"/>
      <c r="N8116" s="668"/>
      <c r="P8116" s="618"/>
      <c r="Q8116" s="618"/>
      <c r="R8116" s="618"/>
      <c r="S8116" s="618"/>
      <c r="T8116" s="618"/>
      <c r="U8116" s="618"/>
      <c r="V8116" s="618"/>
      <c r="W8116" s="618"/>
      <c r="X8116" s="618"/>
      <c r="Y8116" s="618"/>
      <c r="Z8116" s="618"/>
      <c r="AC8116" s="619"/>
      <c r="AD8116" s="620"/>
      <c r="AJ8116" s="668"/>
      <c r="AO8116" s="612"/>
      <c r="AP8116" s="612"/>
      <c r="AY8116" s="623"/>
      <c r="BD8116" s="611"/>
      <c r="BG8116" s="624"/>
      <c r="BH8116" s="625"/>
      <c r="BI8116" s="672"/>
      <c r="BO8116" s="612"/>
      <c r="BY8116" s="669"/>
      <c r="CA8116" s="669"/>
    </row>
    <row r="8117" spans="3:79" s="610" customFormat="1">
      <c r="C8117" s="611"/>
      <c r="D8117" s="612"/>
      <c r="E8117" s="613"/>
      <c r="F8117" s="614"/>
      <c r="J8117" s="612"/>
      <c r="N8117" s="668"/>
      <c r="P8117" s="618"/>
      <c r="Q8117" s="618"/>
      <c r="R8117" s="618"/>
      <c r="S8117" s="618"/>
      <c r="T8117" s="618"/>
      <c r="U8117" s="618"/>
      <c r="V8117" s="618"/>
      <c r="W8117" s="618"/>
      <c r="X8117" s="618"/>
      <c r="Y8117" s="618"/>
      <c r="Z8117" s="618"/>
      <c r="AC8117" s="619"/>
      <c r="AD8117" s="620"/>
      <c r="AJ8117" s="668"/>
      <c r="AO8117" s="612"/>
      <c r="AP8117" s="612"/>
      <c r="AY8117" s="623"/>
      <c r="BD8117" s="611"/>
      <c r="BG8117" s="624"/>
      <c r="BH8117" s="625"/>
      <c r="BI8117" s="672"/>
      <c r="BO8117" s="612"/>
      <c r="BY8117" s="669"/>
      <c r="CA8117" s="669"/>
    </row>
    <row r="8118" spans="3:79" s="610" customFormat="1">
      <c r="C8118" s="611"/>
      <c r="D8118" s="612"/>
      <c r="E8118" s="613"/>
      <c r="F8118" s="614"/>
      <c r="J8118" s="612"/>
      <c r="N8118" s="668"/>
      <c r="P8118" s="618"/>
      <c r="Q8118" s="618"/>
      <c r="R8118" s="618"/>
      <c r="S8118" s="618"/>
      <c r="T8118" s="618"/>
      <c r="U8118" s="618"/>
      <c r="V8118" s="618"/>
      <c r="W8118" s="618"/>
      <c r="X8118" s="618"/>
      <c r="Y8118" s="618"/>
      <c r="Z8118" s="618"/>
      <c r="AC8118" s="619"/>
      <c r="AD8118" s="620"/>
      <c r="AJ8118" s="668"/>
      <c r="AO8118" s="612"/>
      <c r="AP8118" s="612"/>
      <c r="AY8118" s="623"/>
      <c r="BD8118" s="611"/>
      <c r="BG8118" s="624"/>
      <c r="BH8118" s="625"/>
      <c r="BI8118" s="672"/>
      <c r="BO8118" s="612"/>
      <c r="BY8118" s="669"/>
      <c r="CA8118" s="669"/>
    </row>
    <row r="8119" spans="3:79" s="610" customFormat="1">
      <c r="C8119" s="611"/>
      <c r="D8119" s="612"/>
      <c r="E8119" s="613"/>
      <c r="F8119" s="614"/>
      <c r="J8119" s="612"/>
      <c r="N8119" s="668"/>
      <c r="P8119" s="618"/>
      <c r="Q8119" s="618"/>
      <c r="R8119" s="618"/>
      <c r="S8119" s="618"/>
      <c r="T8119" s="618"/>
      <c r="U8119" s="618"/>
      <c r="V8119" s="618"/>
      <c r="W8119" s="618"/>
      <c r="X8119" s="618"/>
      <c r="Y8119" s="618"/>
      <c r="Z8119" s="618"/>
      <c r="AC8119" s="619"/>
      <c r="AD8119" s="620"/>
      <c r="AJ8119" s="668"/>
      <c r="AO8119" s="612"/>
      <c r="AP8119" s="612"/>
      <c r="AY8119" s="623"/>
      <c r="BD8119" s="611"/>
      <c r="BG8119" s="624"/>
      <c r="BH8119" s="625"/>
      <c r="BI8119" s="672"/>
      <c r="BO8119" s="612"/>
      <c r="BY8119" s="669"/>
      <c r="CA8119" s="669"/>
    </row>
    <row r="8120" spans="3:79" s="610" customFormat="1">
      <c r="C8120" s="611"/>
      <c r="D8120" s="612"/>
      <c r="E8120" s="613"/>
      <c r="F8120" s="614"/>
      <c r="J8120" s="612"/>
      <c r="N8120" s="668"/>
      <c r="P8120" s="618"/>
      <c r="Q8120" s="618"/>
      <c r="R8120" s="618"/>
      <c r="S8120" s="618"/>
      <c r="T8120" s="618"/>
      <c r="U8120" s="618"/>
      <c r="V8120" s="618"/>
      <c r="W8120" s="618"/>
      <c r="X8120" s="618"/>
      <c r="Y8120" s="618"/>
      <c r="Z8120" s="618"/>
      <c r="AC8120" s="619"/>
      <c r="AD8120" s="620"/>
      <c r="AJ8120" s="668"/>
      <c r="AO8120" s="612"/>
      <c r="AP8120" s="612"/>
      <c r="AY8120" s="623"/>
      <c r="BD8120" s="611"/>
      <c r="BG8120" s="624"/>
      <c r="BH8120" s="625"/>
      <c r="BI8120" s="672"/>
      <c r="BO8120" s="612"/>
      <c r="BY8120" s="669"/>
      <c r="CA8120" s="669"/>
    </row>
    <row r="8121" spans="3:79" s="610" customFormat="1">
      <c r="C8121" s="611"/>
      <c r="D8121" s="612"/>
      <c r="E8121" s="613"/>
      <c r="F8121" s="614"/>
      <c r="J8121" s="612"/>
      <c r="N8121" s="668"/>
      <c r="P8121" s="618"/>
      <c r="Q8121" s="618"/>
      <c r="R8121" s="618"/>
      <c r="S8121" s="618"/>
      <c r="T8121" s="618"/>
      <c r="U8121" s="618"/>
      <c r="V8121" s="618"/>
      <c r="W8121" s="618"/>
      <c r="X8121" s="618"/>
      <c r="Y8121" s="618"/>
      <c r="Z8121" s="618"/>
      <c r="AC8121" s="619"/>
      <c r="AD8121" s="620"/>
      <c r="AJ8121" s="668"/>
      <c r="AO8121" s="612"/>
      <c r="AP8121" s="612"/>
      <c r="AY8121" s="623"/>
      <c r="BD8121" s="611"/>
      <c r="BG8121" s="624"/>
      <c r="BH8121" s="625"/>
      <c r="BI8121" s="672"/>
      <c r="BO8121" s="612"/>
      <c r="BY8121" s="669"/>
      <c r="CA8121" s="669"/>
    </row>
    <row r="8122" spans="3:79" s="610" customFormat="1">
      <c r="C8122" s="611"/>
      <c r="D8122" s="612"/>
      <c r="E8122" s="613"/>
      <c r="F8122" s="614"/>
      <c r="J8122" s="612"/>
      <c r="N8122" s="668"/>
      <c r="P8122" s="618"/>
      <c r="Q8122" s="618"/>
      <c r="R8122" s="618"/>
      <c r="S8122" s="618"/>
      <c r="T8122" s="618"/>
      <c r="U8122" s="618"/>
      <c r="V8122" s="618"/>
      <c r="W8122" s="618"/>
      <c r="X8122" s="618"/>
      <c r="Y8122" s="618"/>
      <c r="Z8122" s="618"/>
      <c r="AC8122" s="619"/>
      <c r="AD8122" s="620"/>
      <c r="AJ8122" s="668"/>
      <c r="AO8122" s="612"/>
      <c r="AP8122" s="612"/>
      <c r="AY8122" s="623"/>
      <c r="BD8122" s="611"/>
      <c r="BG8122" s="624"/>
      <c r="BH8122" s="625"/>
      <c r="BI8122" s="672"/>
      <c r="BO8122" s="612"/>
      <c r="BY8122" s="669"/>
      <c r="CA8122" s="669"/>
    </row>
    <row r="8123" spans="3:79" s="610" customFormat="1">
      <c r="C8123" s="611"/>
      <c r="D8123" s="612"/>
      <c r="E8123" s="613"/>
      <c r="F8123" s="614"/>
      <c r="J8123" s="612"/>
      <c r="N8123" s="668"/>
      <c r="P8123" s="618"/>
      <c r="Q8123" s="618"/>
      <c r="R8123" s="618"/>
      <c r="S8123" s="618"/>
      <c r="T8123" s="618"/>
      <c r="U8123" s="618"/>
      <c r="V8123" s="618"/>
      <c r="W8123" s="618"/>
      <c r="X8123" s="618"/>
      <c r="Y8123" s="618"/>
      <c r="Z8123" s="618"/>
      <c r="AC8123" s="619"/>
      <c r="AD8123" s="620"/>
      <c r="AJ8123" s="668"/>
      <c r="AO8123" s="612"/>
      <c r="AP8123" s="612"/>
      <c r="AY8123" s="623"/>
      <c r="BD8123" s="611"/>
      <c r="BG8123" s="624"/>
      <c r="BH8123" s="625"/>
      <c r="BI8123" s="672"/>
      <c r="BO8123" s="612"/>
      <c r="BY8123" s="669"/>
      <c r="CA8123" s="669"/>
    </row>
    <row r="8124" spans="3:79" s="610" customFormat="1">
      <c r="C8124" s="611"/>
      <c r="D8124" s="612"/>
      <c r="E8124" s="613"/>
      <c r="F8124" s="614"/>
      <c r="J8124" s="612"/>
      <c r="N8124" s="668"/>
      <c r="P8124" s="618"/>
      <c r="Q8124" s="618"/>
      <c r="R8124" s="618"/>
      <c r="S8124" s="618"/>
      <c r="T8124" s="618"/>
      <c r="U8124" s="618"/>
      <c r="V8124" s="618"/>
      <c r="W8124" s="618"/>
      <c r="X8124" s="618"/>
      <c r="Y8124" s="618"/>
      <c r="Z8124" s="618"/>
      <c r="AC8124" s="619"/>
      <c r="AD8124" s="620"/>
      <c r="AJ8124" s="668"/>
      <c r="AO8124" s="612"/>
      <c r="AP8124" s="612"/>
      <c r="AY8124" s="623"/>
      <c r="BD8124" s="611"/>
      <c r="BG8124" s="624"/>
      <c r="BH8124" s="625"/>
      <c r="BI8124" s="672"/>
      <c r="BO8124" s="612"/>
      <c r="BY8124" s="669"/>
      <c r="CA8124" s="669"/>
    </row>
    <row r="8125" spans="3:79" s="610" customFormat="1">
      <c r="C8125" s="611"/>
      <c r="D8125" s="612"/>
      <c r="E8125" s="613"/>
      <c r="F8125" s="614"/>
      <c r="J8125" s="612"/>
      <c r="N8125" s="668"/>
      <c r="P8125" s="618"/>
      <c r="Q8125" s="618"/>
      <c r="R8125" s="618"/>
      <c r="S8125" s="618"/>
      <c r="T8125" s="618"/>
      <c r="U8125" s="618"/>
      <c r="V8125" s="618"/>
      <c r="W8125" s="618"/>
      <c r="X8125" s="618"/>
      <c r="Y8125" s="618"/>
      <c r="Z8125" s="618"/>
      <c r="AC8125" s="619"/>
      <c r="AD8125" s="620"/>
      <c r="AJ8125" s="668"/>
      <c r="AO8125" s="612"/>
      <c r="AP8125" s="612"/>
      <c r="AY8125" s="623"/>
      <c r="BD8125" s="611"/>
      <c r="BG8125" s="624"/>
      <c r="BH8125" s="625"/>
      <c r="BI8125" s="672"/>
      <c r="BO8125" s="612"/>
      <c r="BY8125" s="669"/>
      <c r="CA8125" s="669"/>
    </row>
    <row r="8126" spans="3:79" s="610" customFormat="1">
      <c r="C8126" s="611"/>
      <c r="D8126" s="612"/>
      <c r="E8126" s="613"/>
      <c r="F8126" s="614"/>
      <c r="J8126" s="612"/>
      <c r="N8126" s="668"/>
      <c r="P8126" s="618"/>
      <c r="Q8126" s="618"/>
      <c r="R8126" s="618"/>
      <c r="S8126" s="618"/>
      <c r="T8126" s="618"/>
      <c r="U8126" s="618"/>
      <c r="V8126" s="618"/>
      <c r="W8126" s="618"/>
      <c r="X8126" s="618"/>
      <c r="Y8126" s="618"/>
      <c r="Z8126" s="618"/>
      <c r="AC8126" s="619"/>
      <c r="AD8126" s="620"/>
      <c r="AJ8126" s="668"/>
      <c r="AO8126" s="612"/>
      <c r="AP8126" s="612"/>
      <c r="AY8126" s="623"/>
      <c r="BD8126" s="611"/>
      <c r="BG8126" s="624"/>
      <c r="BH8126" s="625"/>
      <c r="BI8126" s="672"/>
      <c r="BO8126" s="612"/>
      <c r="BY8126" s="669"/>
      <c r="CA8126" s="669"/>
    </row>
    <row r="8127" spans="3:79" s="610" customFormat="1">
      <c r="C8127" s="611"/>
      <c r="D8127" s="612"/>
      <c r="E8127" s="613"/>
      <c r="F8127" s="614"/>
      <c r="J8127" s="612"/>
      <c r="N8127" s="668"/>
      <c r="P8127" s="618"/>
      <c r="Q8127" s="618"/>
      <c r="R8127" s="618"/>
      <c r="S8127" s="618"/>
      <c r="T8127" s="618"/>
      <c r="U8127" s="618"/>
      <c r="V8127" s="618"/>
      <c r="W8127" s="618"/>
      <c r="X8127" s="618"/>
      <c r="Y8127" s="618"/>
      <c r="Z8127" s="618"/>
      <c r="AC8127" s="619"/>
      <c r="AD8127" s="620"/>
      <c r="AJ8127" s="668"/>
      <c r="AO8127" s="612"/>
      <c r="AP8127" s="612"/>
      <c r="AY8127" s="623"/>
      <c r="BD8127" s="611"/>
      <c r="BG8127" s="624"/>
      <c r="BH8127" s="625"/>
      <c r="BI8127" s="672"/>
      <c r="BO8127" s="612"/>
      <c r="BY8127" s="669"/>
      <c r="CA8127" s="669"/>
    </row>
    <row r="8128" spans="3:79" s="610" customFormat="1">
      <c r="C8128" s="611"/>
      <c r="D8128" s="612"/>
      <c r="E8128" s="613"/>
      <c r="F8128" s="614"/>
      <c r="J8128" s="612"/>
      <c r="N8128" s="668"/>
      <c r="P8128" s="618"/>
      <c r="Q8128" s="618"/>
      <c r="R8128" s="618"/>
      <c r="S8128" s="618"/>
      <c r="T8128" s="618"/>
      <c r="U8128" s="618"/>
      <c r="V8128" s="618"/>
      <c r="W8128" s="618"/>
      <c r="X8128" s="618"/>
      <c r="Y8128" s="618"/>
      <c r="Z8128" s="618"/>
      <c r="AC8128" s="619"/>
      <c r="AD8128" s="620"/>
      <c r="AJ8128" s="668"/>
      <c r="AO8128" s="612"/>
      <c r="AP8128" s="612"/>
      <c r="AY8128" s="623"/>
      <c r="BD8128" s="611"/>
      <c r="BG8128" s="624"/>
      <c r="BH8128" s="625"/>
      <c r="BI8128" s="672"/>
      <c r="BO8128" s="612"/>
      <c r="BY8128" s="669"/>
      <c r="CA8128" s="669"/>
    </row>
    <row r="8129" spans="3:79" s="610" customFormat="1">
      <c r="C8129" s="611"/>
      <c r="D8129" s="612"/>
      <c r="E8129" s="613"/>
      <c r="F8129" s="614"/>
      <c r="J8129" s="612"/>
      <c r="N8129" s="668"/>
      <c r="P8129" s="618"/>
      <c r="Q8129" s="618"/>
      <c r="R8129" s="618"/>
      <c r="S8129" s="618"/>
      <c r="T8129" s="618"/>
      <c r="U8129" s="618"/>
      <c r="V8129" s="618"/>
      <c r="W8129" s="618"/>
      <c r="X8129" s="618"/>
      <c r="Y8129" s="618"/>
      <c r="Z8129" s="618"/>
      <c r="AC8129" s="619"/>
      <c r="AD8129" s="620"/>
      <c r="AJ8129" s="668"/>
      <c r="AO8129" s="612"/>
      <c r="AP8129" s="612"/>
      <c r="AY8129" s="623"/>
      <c r="BD8129" s="611"/>
      <c r="BG8129" s="624"/>
      <c r="BH8129" s="625"/>
      <c r="BI8129" s="672"/>
      <c r="BO8129" s="612"/>
      <c r="BY8129" s="669"/>
      <c r="CA8129" s="669"/>
    </row>
    <row r="8130" spans="3:79" s="610" customFormat="1">
      <c r="C8130" s="611"/>
      <c r="D8130" s="612"/>
      <c r="E8130" s="613"/>
      <c r="F8130" s="614"/>
      <c r="J8130" s="612"/>
      <c r="N8130" s="668"/>
      <c r="P8130" s="618"/>
      <c r="Q8130" s="618"/>
      <c r="R8130" s="618"/>
      <c r="S8130" s="618"/>
      <c r="T8130" s="618"/>
      <c r="U8130" s="618"/>
      <c r="V8130" s="618"/>
      <c r="W8130" s="618"/>
      <c r="X8130" s="618"/>
      <c r="Y8130" s="618"/>
      <c r="Z8130" s="618"/>
      <c r="AC8130" s="619"/>
      <c r="AD8130" s="620"/>
      <c r="AJ8130" s="668"/>
      <c r="AO8130" s="612"/>
      <c r="AP8130" s="612"/>
      <c r="AY8130" s="623"/>
      <c r="BD8130" s="611"/>
      <c r="BG8130" s="624"/>
      <c r="BH8130" s="625"/>
      <c r="BI8130" s="672"/>
      <c r="BO8130" s="612"/>
      <c r="BY8130" s="669"/>
      <c r="CA8130" s="669"/>
    </row>
    <row r="8131" spans="3:79" s="610" customFormat="1">
      <c r="C8131" s="611"/>
      <c r="D8131" s="612"/>
      <c r="E8131" s="613"/>
      <c r="F8131" s="614"/>
      <c r="J8131" s="612"/>
      <c r="N8131" s="668"/>
      <c r="P8131" s="618"/>
      <c r="Q8131" s="618"/>
      <c r="R8131" s="618"/>
      <c r="S8131" s="618"/>
      <c r="T8131" s="618"/>
      <c r="U8131" s="618"/>
      <c r="V8131" s="618"/>
      <c r="W8131" s="618"/>
      <c r="X8131" s="618"/>
      <c r="Y8131" s="618"/>
      <c r="Z8131" s="618"/>
      <c r="AC8131" s="619"/>
      <c r="AD8131" s="620"/>
      <c r="AJ8131" s="668"/>
      <c r="AO8131" s="612"/>
      <c r="AP8131" s="612"/>
      <c r="AY8131" s="623"/>
      <c r="BD8131" s="611"/>
      <c r="BG8131" s="624"/>
      <c r="BH8131" s="625"/>
      <c r="BI8131" s="672"/>
      <c r="BO8131" s="612"/>
      <c r="BY8131" s="669"/>
      <c r="CA8131" s="669"/>
    </row>
    <row r="8132" spans="3:79" s="610" customFormat="1">
      <c r="C8132" s="611"/>
      <c r="D8132" s="612"/>
      <c r="E8132" s="613"/>
      <c r="F8132" s="614"/>
      <c r="J8132" s="612"/>
      <c r="N8132" s="668"/>
      <c r="P8132" s="618"/>
      <c r="Q8132" s="618"/>
      <c r="R8132" s="618"/>
      <c r="S8132" s="618"/>
      <c r="T8132" s="618"/>
      <c r="U8132" s="618"/>
      <c r="V8132" s="618"/>
      <c r="W8132" s="618"/>
      <c r="X8132" s="618"/>
      <c r="Y8132" s="618"/>
      <c r="Z8132" s="618"/>
      <c r="AC8132" s="619"/>
      <c r="AD8132" s="620"/>
      <c r="AJ8132" s="668"/>
      <c r="AO8132" s="612"/>
      <c r="AP8132" s="612"/>
      <c r="AY8132" s="623"/>
      <c r="BD8132" s="611"/>
      <c r="BG8132" s="624"/>
      <c r="BH8132" s="625"/>
      <c r="BI8132" s="672"/>
      <c r="BO8132" s="612"/>
      <c r="BY8132" s="669"/>
      <c r="CA8132" s="669"/>
    </row>
    <row r="8133" spans="3:79" s="610" customFormat="1">
      <c r="C8133" s="611"/>
      <c r="D8133" s="612"/>
      <c r="E8133" s="613"/>
      <c r="F8133" s="614"/>
      <c r="J8133" s="612"/>
      <c r="N8133" s="668"/>
      <c r="P8133" s="618"/>
      <c r="Q8133" s="618"/>
      <c r="R8133" s="618"/>
      <c r="S8133" s="618"/>
      <c r="T8133" s="618"/>
      <c r="U8133" s="618"/>
      <c r="V8133" s="618"/>
      <c r="W8133" s="618"/>
      <c r="X8133" s="618"/>
      <c r="Y8133" s="618"/>
      <c r="Z8133" s="618"/>
      <c r="AC8133" s="619"/>
      <c r="AD8133" s="620"/>
      <c r="AJ8133" s="668"/>
      <c r="AO8133" s="612"/>
      <c r="AP8133" s="612"/>
      <c r="AY8133" s="623"/>
      <c r="BD8133" s="611"/>
      <c r="BG8133" s="624"/>
      <c r="BH8133" s="625"/>
      <c r="BI8133" s="672"/>
      <c r="BO8133" s="612"/>
      <c r="BY8133" s="669"/>
      <c r="CA8133" s="669"/>
    </row>
    <row r="8134" spans="3:79" s="610" customFormat="1">
      <c r="C8134" s="611"/>
      <c r="D8134" s="612"/>
      <c r="E8134" s="613"/>
      <c r="F8134" s="614"/>
      <c r="J8134" s="612"/>
      <c r="N8134" s="668"/>
      <c r="P8134" s="618"/>
      <c r="Q8134" s="618"/>
      <c r="R8134" s="618"/>
      <c r="S8134" s="618"/>
      <c r="T8134" s="618"/>
      <c r="U8134" s="618"/>
      <c r="V8134" s="618"/>
      <c r="W8134" s="618"/>
      <c r="X8134" s="618"/>
      <c r="Y8134" s="618"/>
      <c r="Z8134" s="618"/>
      <c r="AC8134" s="619"/>
      <c r="AD8134" s="620"/>
      <c r="AJ8134" s="668"/>
      <c r="AO8134" s="612"/>
      <c r="AP8134" s="612"/>
      <c r="AY8134" s="623"/>
      <c r="BD8134" s="611"/>
      <c r="BG8134" s="624"/>
      <c r="BH8134" s="625"/>
      <c r="BI8134" s="672"/>
      <c r="BO8134" s="612"/>
      <c r="BY8134" s="669"/>
      <c r="CA8134" s="669"/>
    </row>
    <row r="8135" spans="3:79" s="610" customFormat="1">
      <c r="C8135" s="611"/>
      <c r="D8135" s="612"/>
      <c r="E8135" s="613"/>
      <c r="F8135" s="614"/>
      <c r="J8135" s="612"/>
      <c r="N8135" s="668"/>
      <c r="P8135" s="618"/>
      <c r="Q8135" s="618"/>
      <c r="R8135" s="618"/>
      <c r="S8135" s="618"/>
      <c r="T8135" s="618"/>
      <c r="U8135" s="618"/>
      <c r="V8135" s="618"/>
      <c r="W8135" s="618"/>
      <c r="X8135" s="618"/>
      <c r="Y8135" s="618"/>
      <c r="Z8135" s="618"/>
      <c r="AC8135" s="619"/>
      <c r="AD8135" s="620"/>
      <c r="AJ8135" s="668"/>
      <c r="AO8135" s="612"/>
      <c r="AP8135" s="612"/>
      <c r="AY8135" s="623"/>
      <c r="BD8135" s="611"/>
      <c r="BG8135" s="624"/>
      <c r="BH8135" s="625"/>
      <c r="BI8135" s="672"/>
      <c r="BO8135" s="612"/>
      <c r="BY8135" s="669"/>
      <c r="CA8135" s="669"/>
    </row>
    <row r="8136" spans="3:79" s="610" customFormat="1">
      <c r="C8136" s="611"/>
      <c r="D8136" s="612"/>
      <c r="E8136" s="613"/>
      <c r="F8136" s="614"/>
      <c r="J8136" s="612"/>
      <c r="N8136" s="668"/>
      <c r="P8136" s="618"/>
      <c r="Q8136" s="618"/>
      <c r="R8136" s="618"/>
      <c r="S8136" s="618"/>
      <c r="T8136" s="618"/>
      <c r="U8136" s="618"/>
      <c r="V8136" s="618"/>
      <c r="W8136" s="618"/>
      <c r="X8136" s="618"/>
      <c r="Y8136" s="618"/>
      <c r="Z8136" s="618"/>
      <c r="AC8136" s="619"/>
      <c r="AD8136" s="620"/>
      <c r="AJ8136" s="668"/>
      <c r="AO8136" s="612"/>
      <c r="AP8136" s="612"/>
      <c r="AY8136" s="623"/>
      <c r="BD8136" s="611"/>
      <c r="BG8136" s="624"/>
      <c r="BH8136" s="625"/>
      <c r="BI8136" s="672"/>
      <c r="BO8136" s="612"/>
      <c r="BY8136" s="669"/>
      <c r="CA8136" s="669"/>
    </row>
    <row r="8137" spans="3:79" s="610" customFormat="1">
      <c r="C8137" s="611"/>
      <c r="D8137" s="612"/>
      <c r="E8137" s="613"/>
      <c r="F8137" s="614"/>
      <c r="J8137" s="612"/>
      <c r="N8137" s="668"/>
      <c r="P8137" s="618"/>
      <c r="Q8137" s="618"/>
      <c r="R8137" s="618"/>
      <c r="S8137" s="618"/>
      <c r="T8137" s="618"/>
      <c r="U8137" s="618"/>
      <c r="V8137" s="618"/>
      <c r="W8137" s="618"/>
      <c r="X8137" s="618"/>
      <c r="Y8137" s="618"/>
      <c r="Z8137" s="618"/>
      <c r="AC8137" s="619"/>
      <c r="AD8137" s="620"/>
      <c r="AJ8137" s="668"/>
      <c r="AO8137" s="612"/>
      <c r="AP8137" s="612"/>
      <c r="AY8137" s="623"/>
      <c r="BD8137" s="611"/>
      <c r="BG8137" s="624"/>
      <c r="BH8137" s="625"/>
      <c r="BI8137" s="672"/>
      <c r="BO8137" s="612"/>
      <c r="BY8137" s="669"/>
      <c r="CA8137" s="669"/>
    </row>
    <row r="8138" spans="3:79" s="610" customFormat="1">
      <c r="C8138" s="611"/>
      <c r="D8138" s="612"/>
      <c r="E8138" s="613"/>
      <c r="F8138" s="614"/>
      <c r="J8138" s="612"/>
      <c r="N8138" s="668"/>
      <c r="P8138" s="618"/>
      <c r="Q8138" s="618"/>
      <c r="R8138" s="618"/>
      <c r="S8138" s="618"/>
      <c r="T8138" s="618"/>
      <c r="U8138" s="618"/>
      <c r="V8138" s="618"/>
      <c r="W8138" s="618"/>
      <c r="X8138" s="618"/>
      <c r="Y8138" s="618"/>
      <c r="Z8138" s="618"/>
      <c r="AC8138" s="619"/>
      <c r="AD8138" s="620"/>
      <c r="AJ8138" s="668"/>
      <c r="AO8138" s="612"/>
      <c r="AP8138" s="612"/>
      <c r="AY8138" s="623"/>
      <c r="BD8138" s="611"/>
      <c r="BG8138" s="624"/>
      <c r="BH8138" s="625"/>
      <c r="BI8138" s="672"/>
      <c r="BO8138" s="612"/>
      <c r="BY8138" s="669"/>
      <c r="CA8138" s="669"/>
    </row>
    <row r="8139" spans="3:79" s="610" customFormat="1">
      <c r="C8139" s="611"/>
      <c r="D8139" s="612"/>
      <c r="E8139" s="613"/>
      <c r="F8139" s="614"/>
      <c r="J8139" s="612"/>
      <c r="N8139" s="668"/>
      <c r="P8139" s="618"/>
      <c r="Q8139" s="618"/>
      <c r="R8139" s="618"/>
      <c r="S8139" s="618"/>
      <c r="T8139" s="618"/>
      <c r="U8139" s="618"/>
      <c r="V8139" s="618"/>
      <c r="W8139" s="618"/>
      <c r="X8139" s="618"/>
      <c r="Y8139" s="618"/>
      <c r="Z8139" s="618"/>
      <c r="AC8139" s="619"/>
      <c r="AD8139" s="620"/>
      <c r="AJ8139" s="668"/>
      <c r="AO8139" s="612"/>
      <c r="AP8139" s="612"/>
      <c r="AY8139" s="623"/>
      <c r="BD8139" s="611"/>
      <c r="BG8139" s="624"/>
      <c r="BH8139" s="625"/>
      <c r="BI8139" s="672"/>
      <c r="BO8139" s="612"/>
      <c r="BY8139" s="669"/>
      <c r="CA8139" s="669"/>
    </row>
    <row r="8140" spans="3:79" s="610" customFormat="1">
      <c r="C8140" s="611"/>
      <c r="D8140" s="612"/>
      <c r="E8140" s="613"/>
      <c r="F8140" s="614"/>
      <c r="J8140" s="612"/>
      <c r="N8140" s="668"/>
      <c r="P8140" s="618"/>
      <c r="Q8140" s="618"/>
      <c r="R8140" s="618"/>
      <c r="S8140" s="618"/>
      <c r="T8140" s="618"/>
      <c r="U8140" s="618"/>
      <c r="V8140" s="618"/>
      <c r="W8140" s="618"/>
      <c r="X8140" s="618"/>
      <c r="Y8140" s="618"/>
      <c r="Z8140" s="618"/>
      <c r="AC8140" s="619"/>
      <c r="AD8140" s="620"/>
      <c r="AJ8140" s="668"/>
      <c r="AO8140" s="612"/>
      <c r="AP8140" s="612"/>
      <c r="AY8140" s="623"/>
      <c r="BD8140" s="611"/>
      <c r="BG8140" s="624"/>
      <c r="BH8140" s="625"/>
      <c r="BI8140" s="672"/>
      <c r="BO8140" s="612"/>
      <c r="BY8140" s="669"/>
      <c r="CA8140" s="669"/>
    </row>
    <row r="8141" spans="3:79" s="610" customFormat="1">
      <c r="C8141" s="611"/>
      <c r="D8141" s="612"/>
      <c r="E8141" s="613"/>
      <c r="F8141" s="614"/>
      <c r="J8141" s="612"/>
      <c r="N8141" s="668"/>
      <c r="P8141" s="618"/>
      <c r="Q8141" s="618"/>
      <c r="R8141" s="618"/>
      <c r="S8141" s="618"/>
      <c r="T8141" s="618"/>
      <c r="U8141" s="618"/>
      <c r="V8141" s="618"/>
      <c r="W8141" s="618"/>
      <c r="X8141" s="618"/>
      <c r="Y8141" s="618"/>
      <c r="Z8141" s="618"/>
      <c r="AC8141" s="619"/>
      <c r="AD8141" s="620"/>
      <c r="AJ8141" s="668"/>
      <c r="AO8141" s="612"/>
      <c r="AP8141" s="612"/>
      <c r="AY8141" s="623"/>
      <c r="BD8141" s="611"/>
      <c r="BG8141" s="624"/>
      <c r="BH8141" s="625"/>
      <c r="BI8141" s="672"/>
      <c r="BO8141" s="612"/>
      <c r="BY8141" s="669"/>
      <c r="CA8141" s="669"/>
    </row>
    <row r="8142" spans="3:79" s="610" customFormat="1">
      <c r="C8142" s="611"/>
      <c r="D8142" s="612"/>
      <c r="E8142" s="613"/>
      <c r="F8142" s="614"/>
      <c r="J8142" s="612"/>
      <c r="N8142" s="668"/>
      <c r="P8142" s="618"/>
      <c r="Q8142" s="618"/>
      <c r="R8142" s="618"/>
      <c r="S8142" s="618"/>
      <c r="T8142" s="618"/>
      <c r="U8142" s="618"/>
      <c r="V8142" s="618"/>
      <c r="W8142" s="618"/>
      <c r="X8142" s="618"/>
      <c r="Y8142" s="618"/>
      <c r="Z8142" s="618"/>
      <c r="AC8142" s="619"/>
      <c r="AD8142" s="620"/>
      <c r="AJ8142" s="668"/>
      <c r="AO8142" s="612"/>
      <c r="AP8142" s="612"/>
      <c r="AY8142" s="623"/>
      <c r="BD8142" s="611"/>
      <c r="BG8142" s="624"/>
      <c r="BH8142" s="625"/>
      <c r="BI8142" s="672"/>
      <c r="BO8142" s="612"/>
      <c r="BY8142" s="669"/>
      <c r="CA8142" s="669"/>
    </row>
    <row r="8143" spans="3:79" s="610" customFormat="1">
      <c r="C8143" s="611"/>
      <c r="D8143" s="612"/>
      <c r="E8143" s="613"/>
      <c r="F8143" s="614"/>
      <c r="J8143" s="612"/>
      <c r="N8143" s="668"/>
      <c r="P8143" s="618"/>
      <c r="Q8143" s="618"/>
      <c r="R8143" s="618"/>
      <c r="S8143" s="618"/>
      <c r="T8143" s="618"/>
      <c r="U8143" s="618"/>
      <c r="V8143" s="618"/>
      <c r="W8143" s="618"/>
      <c r="X8143" s="618"/>
      <c r="Y8143" s="618"/>
      <c r="Z8143" s="618"/>
      <c r="AC8143" s="619"/>
      <c r="AD8143" s="620"/>
      <c r="AJ8143" s="668"/>
      <c r="AO8143" s="612"/>
      <c r="AP8143" s="612"/>
      <c r="AY8143" s="623"/>
      <c r="BD8143" s="611"/>
      <c r="BG8143" s="624"/>
      <c r="BH8143" s="625"/>
      <c r="BI8143" s="672"/>
      <c r="BO8143" s="612"/>
      <c r="BY8143" s="669"/>
      <c r="CA8143" s="669"/>
    </row>
    <row r="8144" spans="3:79" s="610" customFormat="1">
      <c r="C8144" s="611"/>
      <c r="D8144" s="612"/>
      <c r="E8144" s="613"/>
      <c r="F8144" s="614"/>
      <c r="J8144" s="612"/>
      <c r="N8144" s="668"/>
      <c r="P8144" s="618"/>
      <c r="Q8144" s="618"/>
      <c r="R8144" s="618"/>
      <c r="S8144" s="618"/>
      <c r="T8144" s="618"/>
      <c r="U8144" s="618"/>
      <c r="V8144" s="618"/>
      <c r="W8144" s="618"/>
      <c r="X8144" s="618"/>
      <c r="Y8144" s="618"/>
      <c r="Z8144" s="618"/>
      <c r="AC8144" s="619"/>
      <c r="AD8144" s="620"/>
      <c r="AJ8144" s="668"/>
      <c r="AO8144" s="612"/>
      <c r="AP8144" s="612"/>
      <c r="AY8144" s="623"/>
      <c r="BD8144" s="611"/>
      <c r="BG8144" s="624"/>
      <c r="BH8144" s="625"/>
      <c r="BI8144" s="672"/>
      <c r="BO8144" s="612"/>
      <c r="BY8144" s="669"/>
      <c r="CA8144" s="669"/>
    </row>
    <row r="8145" spans="3:79" s="610" customFormat="1">
      <c r="C8145" s="611"/>
      <c r="D8145" s="612"/>
      <c r="E8145" s="613"/>
      <c r="F8145" s="614"/>
      <c r="J8145" s="612"/>
      <c r="N8145" s="668"/>
      <c r="P8145" s="618"/>
      <c r="Q8145" s="618"/>
      <c r="R8145" s="618"/>
      <c r="S8145" s="618"/>
      <c r="T8145" s="618"/>
      <c r="U8145" s="618"/>
      <c r="V8145" s="618"/>
      <c r="W8145" s="618"/>
      <c r="X8145" s="618"/>
      <c r="Y8145" s="618"/>
      <c r="Z8145" s="618"/>
      <c r="AC8145" s="619"/>
      <c r="AD8145" s="620"/>
      <c r="AJ8145" s="668"/>
      <c r="AO8145" s="612"/>
      <c r="AP8145" s="612"/>
      <c r="AY8145" s="623"/>
      <c r="BD8145" s="611"/>
      <c r="BG8145" s="624"/>
      <c r="BH8145" s="625"/>
      <c r="BI8145" s="672"/>
      <c r="BO8145" s="612"/>
      <c r="BY8145" s="669"/>
      <c r="CA8145" s="669"/>
    </row>
    <row r="8146" spans="3:79" s="610" customFormat="1">
      <c r="C8146" s="611"/>
      <c r="D8146" s="612"/>
      <c r="E8146" s="613"/>
      <c r="F8146" s="614"/>
      <c r="J8146" s="612"/>
      <c r="N8146" s="668"/>
      <c r="P8146" s="618"/>
      <c r="Q8146" s="618"/>
      <c r="R8146" s="618"/>
      <c r="S8146" s="618"/>
      <c r="T8146" s="618"/>
      <c r="U8146" s="618"/>
      <c r="V8146" s="618"/>
      <c r="W8146" s="618"/>
      <c r="X8146" s="618"/>
      <c r="Y8146" s="618"/>
      <c r="Z8146" s="618"/>
      <c r="AC8146" s="619"/>
      <c r="AD8146" s="620"/>
      <c r="AJ8146" s="668"/>
      <c r="AO8146" s="612"/>
      <c r="AP8146" s="612"/>
      <c r="AY8146" s="623"/>
      <c r="BD8146" s="611"/>
      <c r="BG8146" s="624"/>
      <c r="BH8146" s="625"/>
      <c r="BI8146" s="672"/>
      <c r="BO8146" s="612"/>
      <c r="BY8146" s="669"/>
      <c r="CA8146" s="669"/>
    </row>
    <row r="8147" spans="3:79" s="610" customFormat="1">
      <c r="C8147" s="611"/>
      <c r="D8147" s="612"/>
      <c r="E8147" s="613"/>
      <c r="F8147" s="614"/>
      <c r="J8147" s="612"/>
      <c r="N8147" s="668"/>
      <c r="P8147" s="618"/>
      <c r="Q8147" s="618"/>
      <c r="R8147" s="618"/>
      <c r="S8147" s="618"/>
      <c r="T8147" s="618"/>
      <c r="U8147" s="618"/>
      <c r="V8147" s="618"/>
      <c r="W8147" s="618"/>
      <c r="X8147" s="618"/>
      <c r="Y8147" s="618"/>
      <c r="Z8147" s="618"/>
      <c r="AC8147" s="619"/>
      <c r="AD8147" s="620"/>
      <c r="AJ8147" s="668"/>
      <c r="AO8147" s="612"/>
      <c r="AP8147" s="612"/>
      <c r="AY8147" s="623"/>
      <c r="BD8147" s="611"/>
      <c r="BG8147" s="624"/>
      <c r="BH8147" s="625"/>
      <c r="BI8147" s="672"/>
      <c r="BO8147" s="612"/>
      <c r="BY8147" s="669"/>
      <c r="CA8147" s="669"/>
    </row>
    <row r="8148" spans="3:79" s="610" customFormat="1">
      <c r="C8148" s="611"/>
      <c r="D8148" s="612"/>
      <c r="E8148" s="613"/>
      <c r="F8148" s="614"/>
      <c r="J8148" s="612"/>
      <c r="N8148" s="668"/>
      <c r="P8148" s="618"/>
      <c r="Q8148" s="618"/>
      <c r="R8148" s="618"/>
      <c r="S8148" s="618"/>
      <c r="T8148" s="618"/>
      <c r="U8148" s="618"/>
      <c r="V8148" s="618"/>
      <c r="W8148" s="618"/>
      <c r="X8148" s="618"/>
      <c r="Y8148" s="618"/>
      <c r="Z8148" s="618"/>
      <c r="AC8148" s="619"/>
      <c r="AD8148" s="620"/>
      <c r="AJ8148" s="668"/>
      <c r="AO8148" s="612"/>
      <c r="AP8148" s="612"/>
      <c r="AY8148" s="623"/>
      <c r="BD8148" s="611"/>
      <c r="BG8148" s="624"/>
      <c r="BH8148" s="625"/>
      <c r="BI8148" s="672"/>
      <c r="BO8148" s="612"/>
      <c r="BY8148" s="669"/>
      <c r="CA8148" s="669"/>
    </row>
    <row r="8149" spans="3:79" s="610" customFormat="1">
      <c r="C8149" s="611"/>
      <c r="D8149" s="612"/>
      <c r="E8149" s="613"/>
      <c r="F8149" s="614"/>
      <c r="J8149" s="612"/>
      <c r="N8149" s="668"/>
      <c r="P8149" s="618"/>
      <c r="Q8149" s="618"/>
      <c r="R8149" s="618"/>
      <c r="S8149" s="618"/>
      <c r="T8149" s="618"/>
      <c r="U8149" s="618"/>
      <c r="V8149" s="618"/>
      <c r="W8149" s="618"/>
      <c r="X8149" s="618"/>
      <c r="Y8149" s="618"/>
      <c r="Z8149" s="618"/>
      <c r="AC8149" s="619"/>
      <c r="AD8149" s="620"/>
      <c r="AJ8149" s="668"/>
      <c r="AO8149" s="612"/>
      <c r="AP8149" s="612"/>
      <c r="AY8149" s="623"/>
      <c r="BD8149" s="611"/>
      <c r="BG8149" s="624"/>
      <c r="BH8149" s="625"/>
      <c r="BI8149" s="672"/>
      <c r="BO8149" s="612"/>
      <c r="BY8149" s="669"/>
      <c r="CA8149" s="669"/>
    </row>
    <row r="8150" spans="3:79" s="610" customFormat="1">
      <c r="C8150" s="611"/>
      <c r="D8150" s="612"/>
      <c r="E8150" s="613"/>
      <c r="F8150" s="614"/>
      <c r="J8150" s="612"/>
      <c r="N8150" s="668"/>
      <c r="P8150" s="618"/>
      <c r="Q8150" s="618"/>
      <c r="R8150" s="618"/>
      <c r="S8150" s="618"/>
      <c r="T8150" s="618"/>
      <c r="U8150" s="618"/>
      <c r="V8150" s="618"/>
      <c r="W8150" s="618"/>
      <c r="X8150" s="618"/>
      <c r="Y8150" s="618"/>
      <c r="Z8150" s="618"/>
      <c r="AC8150" s="619"/>
      <c r="AD8150" s="620"/>
      <c r="AJ8150" s="668"/>
      <c r="AO8150" s="612"/>
      <c r="AP8150" s="612"/>
      <c r="AY8150" s="623"/>
      <c r="BD8150" s="611"/>
      <c r="BG8150" s="624"/>
      <c r="BH8150" s="625"/>
      <c r="BI8150" s="672"/>
      <c r="BO8150" s="612"/>
      <c r="BY8150" s="669"/>
      <c r="CA8150" s="669"/>
    </row>
    <row r="8151" spans="3:79" s="610" customFormat="1">
      <c r="C8151" s="611"/>
      <c r="D8151" s="612"/>
      <c r="E8151" s="613"/>
      <c r="F8151" s="614"/>
      <c r="J8151" s="612"/>
      <c r="N8151" s="668"/>
      <c r="P8151" s="618"/>
      <c r="Q8151" s="618"/>
      <c r="R8151" s="618"/>
      <c r="S8151" s="618"/>
      <c r="T8151" s="618"/>
      <c r="U8151" s="618"/>
      <c r="V8151" s="618"/>
      <c r="W8151" s="618"/>
      <c r="X8151" s="618"/>
      <c r="Y8151" s="618"/>
      <c r="Z8151" s="618"/>
      <c r="AC8151" s="619"/>
      <c r="AD8151" s="620"/>
      <c r="AJ8151" s="668"/>
      <c r="AO8151" s="612"/>
      <c r="AP8151" s="612"/>
      <c r="AY8151" s="623"/>
      <c r="BD8151" s="611"/>
      <c r="BG8151" s="624"/>
      <c r="BH8151" s="625"/>
      <c r="BI8151" s="672"/>
      <c r="BO8151" s="612"/>
      <c r="BY8151" s="669"/>
      <c r="CA8151" s="669"/>
    </row>
    <row r="8152" spans="3:79" s="610" customFormat="1">
      <c r="C8152" s="611"/>
      <c r="D8152" s="612"/>
      <c r="E8152" s="613"/>
      <c r="F8152" s="614"/>
      <c r="J8152" s="612"/>
      <c r="N8152" s="668"/>
      <c r="P8152" s="618"/>
      <c r="Q8152" s="618"/>
      <c r="R8152" s="618"/>
      <c r="S8152" s="618"/>
      <c r="T8152" s="618"/>
      <c r="U8152" s="618"/>
      <c r="V8152" s="618"/>
      <c r="W8152" s="618"/>
      <c r="X8152" s="618"/>
      <c r="Y8152" s="618"/>
      <c r="Z8152" s="618"/>
      <c r="AC8152" s="619"/>
      <c r="AD8152" s="620"/>
      <c r="AJ8152" s="668"/>
      <c r="AO8152" s="612"/>
      <c r="AP8152" s="612"/>
      <c r="AY8152" s="623"/>
      <c r="BD8152" s="611"/>
      <c r="BG8152" s="624"/>
      <c r="BH8152" s="625"/>
      <c r="BI8152" s="672"/>
      <c r="BO8152" s="612"/>
      <c r="BY8152" s="669"/>
      <c r="CA8152" s="669"/>
    </row>
    <row r="8153" spans="3:79" s="610" customFormat="1">
      <c r="C8153" s="611"/>
      <c r="D8153" s="612"/>
      <c r="E8153" s="613"/>
      <c r="F8153" s="614"/>
      <c r="J8153" s="612"/>
      <c r="N8153" s="668"/>
      <c r="P8153" s="618"/>
      <c r="Q8153" s="618"/>
      <c r="R8153" s="618"/>
      <c r="S8153" s="618"/>
      <c r="T8153" s="618"/>
      <c r="U8153" s="618"/>
      <c r="V8153" s="618"/>
      <c r="W8153" s="618"/>
      <c r="X8153" s="618"/>
      <c r="Y8153" s="618"/>
      <c r="Z8153" s="618"/>
      <c r="AC8153" s="619"/>
      <c r="AD8153" s="620"/>
      <c r="AJ8153" s="668"/>
      <c r="AO8153" s="612"/>
      <c r="AP8153" s="612"/>
      <c r="AY8153" s="623"/>
      <c r="BD8153" s="611"/>
      <c r="BG8153" s="624"/>
      <c r="BH8153" s="625"/>
      <c r="BI8153" s="672"/>
      <c r="BO8153" s="612"/>
      <c r="BY8153" s="669"/>
      <c r="CA8153" s="669"/>
    </row>
    <row r="8154" spans="3:79" s="610" customFormat="1">
      <c r="C8154" s="611"/>
      <c r="D8154" s="612"/>
      <c r="E8154" s="613"/>
      <c r="F8154" s="614"/>
      <c r="J8154" s="612"/>
      <c r="N8154" s="668"/>
      <c r="P8154" s="618"/>
      <c r="Q8154" s="618"/>
      <c r="R8154" s="618"/>
      <c r="S8154" s="618"/>
      <c r="T8154" s="618"/>
      <c r="U8154" s="618"/>
      <c r="V8154" s="618"/>
      <c r="W8154" s="618"/>
      <c r="X8154" s="618"/>
      <c r="Y8154" s="618"/>
      <c r="Z8154" s="618"/>
      <c r="AC8154" s="619"/>
      <c r="AD8154" s="620"/>
      <c r="AJ8154" s="668"/>
      <c r="AO8154" s="612"/>
      <c r="AP8154" s="612"/>
      <c r="AY8154" s="623"/>
      <c r="BD8154" s="611"/>
      <c r="BG8154" s="624"/>
      <c r="BH8154" s="625"/>
      <c r="BI8154" s="672"/>
      <c r="BO8154" s="612"/>
      <c r="BY8154" s="669"/>
      <c r="CA8154" s="669"/>
    </row>
    <row r="8155" spans="3:79" s="610" customFormat="1">
      <c r="C8155" s="611"/>
      <c r="D8155" s="612"/>
      <c r="E8155" s="613"/>
      <c r="F8155" s="614"/>
      <c r="J8155" s="612"/>
      <c r="N8155" s="668"/>
      <c r="P8155" s="618"/>
      <c r="Q8155" s="618"/>
      <c r="R8155" s="618"/>
      <c r="S8155" s="618"/>
      <c r="T8155" s="618"/>
      <c r="U8155" s="618"/>
      <c r="V8155" s="618"/>
      <c r="W8155" s="618"/>
      <c r="X8155" s="618"/>
      <c r="Y8155" s="618"/>
      <c r="Z8155" s="618"/>
      <c r="AC8155" s="619"/>
      <c r="AD8155" s="620"/>
      <c r="AJ8155" s="668"/>
      <c r="AO8155" s="612"/>
      <c r="AP8155" s="612"/>
      <c r="AY8155" s="623"/>
      <c r="BD8155" s="611"/>
      <c r="BG8155" s="624"/>
      <c r="BH8155" s="625"/>
      <c r="BI8155" s="672"/>
      <c r="BO8155" s="612"/>
      <c r="BY8155" s="669"/>
      <c r="CA8155" s="669"/>
    </row>
    <row r="8156" spans="3:79" s="610" customFormat="1">
      <c r="C8156" s="611"/>
      <c r="D8156" s="612"/>
      <c r="E8156" s="613"/>
      <c r="F8156" s="614"/>
      <c r="J8156" s="612"/>
      <c r="N8156" s="668"/>
      <c r="P8156" s="618"/>
      <c r="Q8156" s="618"/>
      <c r="R8156" s="618"/>
      <c r="S8156" s="618"/>
      <c r="T8156" s="618"/>
      <c r="U8156" s="618"/>
      <c r="V8156" s="618"/>
      <c r="W8156" s="618"/>
      <c r="X8156" s="618"/>
      <c r="Y8156" s="618"/>
      <c r="Z8156" s="618"/>
      <c r="AC8156" s="619"/>
      <c r="AD8156" s="620"/>
      <c r="AJ8156" s="668"/>
      <c r="AO8156" s="612"/>
      <c r="AP8156" s="612"/>
      <c r="AY8156" s="623"/>
      <c r="BD8156" s="611"/>
      <c r="BG8156" s="624"/>
      <c r="BH8156" s="625"/>
      <c r="BI8156" s="672"/>
      <c r="BO8156" s="612"/>
      <c r="BY8156" s="669"/>
      <c r="CA8156" s="669"/>
    </row>
    <row r="8157" spans="3:79" s="610" customFormat="1">
      <c r="C8157" s="611"/>
      <c r="D8157" s="612"/>
      <c r="E8157" s="613"/>
      <c r="F8157" s="614"/>
      <c r="J8157" s="612"/>
      <c r="N8157" s="668"/>
      <c r="P8157" s="618"/>
      <c r="Q8157" s="618"/>
      <c r="R8157" s="618"/>
      <c r="S8157" s="618"/>
      <c r="T8157" s="618"/>
      <c r="U8157" s="618"/>
      <c r="V8157" s="618"/>
      <c r="W8157" s="618"/>
      <c r="X8157" s="618"/>
      <c r="Y8157" s="618"/>
      <c r="Z8157" s="618"/>
      <c r="AC8157" s="619"/>
      <c r="AD8157" s="620"/>
      <c r="AJ8157" s="668"/>
      <c r="AO8157" s="612"/>
      <c r="AP8157" s="612"/>
      <c r="AY8157" s="623"/>
      <c r="BD8157" s="611"/>
      <c r="BG8157" s="624"/>
      <c r="BH8157" s="625"/>
      <c r="BI8157" s="672"/>
      <c r="BO8157" s="612"/>
      <c r="BY8157" s="669"/>
      <c r="CA8157" s="669"/>
    </row>
    <row r="8158" spans="3:79" s="610" customFormat="1">
      <c r="C8158" s="611"/>
      <c r="D8158" s="612"/>
      <c r="E8158" s="613"/>
      <c r="F8158" s="614"/>
      <c r="J8158" s="612"/>
      <c r="N8158" s="668"/>
      <c r="P8158" s="618"/>
      <c r="Q8158" s="618"/>
      <c r="R8158" s="618"/>
      <c r="S8158" s="618"/>
      <c r="T8158" s="618"/>
      <c r="U8158" s="618"/>
      <c r="V8158" s="618"/>
      <c r="W8158" s="618"/>
      <c r="X8158" s="618"/>
      <c r="Y8158" s="618"/>
      <c r="Z8158" s="618"/>
      <c r="AC8158" s="619"/>
      <c r="AD8158" s="620"/>
      <c r="AJ8158" s="668"/>
      <c r="AO8158" s="612"/>
      <c r="AP8158" s="612"/>
      <c r="AY8158" s="623"/>
      <c r="BD8158" s="611"/>
      <c r="BG8158" s="624"/>
      <c r="BH8158" s="625"/>
      <c r="BI8158" s="672"/>
      <c r="BO8158" s="612"/>
      <c r="BY8158" s="669"/>
      <c r="CA8158" s="669"/>
    </row>
    <row r="8159" spans="3:79" s="610" customFormat="1">
      <c r="C8159" s="611"/>
      <c r="D8159" s="612"/>
      <c r="E8159" s="613"/>
      <c r="F8159" s="614"/>
      <c r="J8159" s="612"/>
      <c r="N8159" s="668"/>
      <c r="P8159" s="618"/>
      <c r="Q8159" s="618"/>
      <c r="R8159" s="618"/>
      <c r="S8159" s="618"/>
      <c r="T8159" s="618"/>
      <c r="U8159" s="618"/>
      <c r="V8159" s="618"/>
      <c r="W8159" s="618"/>
      <c r="X8159" s="618"/>
      <c r="Y8159" s="618"/>
      <c r="Z8159" s="618"/>
      <c r="AC8159" s="619"/>
      <c r="AD8159" s="620"/>
      <c r="AJ8159" s="668"/>
      <c r="AO8159" s="612"/>
      <c r="AP8159" s="612"/>
      <c r="AY8159" s="623"/>
      <c r="BD8159" s="611"/>
      <c r="BG8159" s="624"/>
      <c r="BH8159" s="625"/>
      <c r="BI8159" s="672"/>
      <c r="BO8159" s="612"/>
      <c r="BY8159" s="669"/>
      <c r="CA8159" s="669"/>
    </row>
    <row r="8160" spans="3:79" s="610" customFormat="1">
      <c r="C8160" s="611"/>
      <c r="D8160" s="612"/>
      <c r="E8160" s="613"/>
      <c r="F8160" s="614"/>
      <c r="J8160" s="612"/>
      <c r="N8160" s="668"/>
      <c r="P8160" s="618"/>
      <c r="Q8160" s="618"/>
      <c r="R8160" s="618"/>
      <c r="S8160" s="618"/>
      <c r="T8160" s="618"/>
      <c r="U8160" s="618"/>
      <c r="V8160" s="618"/>
      <c r="W8160" s="618"/>
      <c r="X8160" s="618"/>
      <c r="Y8160" s="618"/>
      <c r="Z8160" s="618"/>
      <c r="AC8160" s="619"/>
      <c r="AD8160" s="620"/>
      <c r="AJ8160" s="668"/>
      <c r="AO8160" s="612"/>
      <c r="AP8160" s="612"/>
      <c r="AY8160" s="623"/>
      <c r="BD8160" s="611"/>
      <c r="BG8160" s="624"/>
      <c r="BH8160" s="625"/>
      <c r="BI8160" s="672"/>
      <c r="BO8160" s="612"/>
      <c r="BY8160" s="669"/>
      <c r="CA8160" s="669"/>
    </row>
    <row r="8161" spans="3:79" s="610" customFormat="1">
      <c r="C8161" s="611"/>
      <c r="D8161" s="612"/>
      <c r="E8161" s="613"/>
      <c r="F8161" s="614"/>
      <c r="J8161" s="612"/>
      <c r="N8161" s="668"/>
      <c r="P8161" s="618"/>
      <c r="Q8161" s="618"/>
      <c r="R8161" s="618"/>
      <c r="S8161" s="618"/>
      <c r="T8161" s="618"/>
      <c r="U8161" s="618"/>
      <c r="V8161" s="618"/>
      <c r="W8161" s="618"/>
      <c r="X8161" s="618"/>
      <c r="Y8161" s="618"/>
      <c r="Z8161" s="618"/>
      <c r="AC8161" s="619"/>
      <c r="AD8161" s="620"/>
      <c r="AJ8161" s="668"/>
      <c r="AO8161" s="612"/>
      <c r="AP8161" s="612"/>
      <c r="AY8161" s="623"/>
      <c r="BD8161" s="611"/>
      <c r="BG8161" s="624"/>
      <c r="BH8161" s="625"/>
      <c r="BI8161" s="672"/>
      <c r="BO8161" s="612"/>
      <c r="BY8161" s="669"/>
      <c r="CA8161" s="669"/>
    </row>
    <row r="8162" spans="3:79" s="610" customFormat="1">
      <c r="C8162" s="611"/>
      <c r="D8162" s="612"/>
      <c r="E8162" s="613"/>
      <c r="F8162" s="614"/>
      <c r="J8162" s="612"/>
      <c r="N8162" s="668"/>
      <c r="P8162" s="618"/>
      <c r="Q8162" s="618"/>
      <c r="R8162" s="618"/>
      <c r="S8162" s="618"/>
      <c r="T8162" s="618"/>
      <c r="U8162" s="618"/>
      <c r="V8162" s="618"/>
      <c r="W8162" s="618"/>
      <c r="X8162" s="618"/>
      <c r="Y8162" s="618"/>
      <c r="Z8162" s="618"/>
      <c r="AC8162" s="619"/>
      <c r="AD8162" s="620"/>
      <c r="AJ8162" s="668"/>
      <c r="AO8162" s="612"/>
      <c r="AP8162" s="612"/>
      <c r="AY8162" s="623"/>
      <c r="BD8162" s="611"/>
      <c r="BG8162" s="624"/>
      <c r="BH8162" s="625"/>
      <c r="BI8162" s="672"/>
      <c r="BO8162" s="612"/>
      <c r="BY8162" s="669"/>
      <c r="CA8162" s="669"/>
    </row>
    <row r="8163" spans="3:79" s="610" customFormat="1">
      <c r="C8163" s="611"/>
      <c r="D8163" s="612"/>
      <c r="E8163" s="613"/>
      <c r="F8163" s="614"/>
      <c r="J8163" s="612"/>
      <c r="N8163" s="668"/>
      <c r="P8163" s="618"/>
      <c r="Q8163" s="618"/>
      <c r="R8163" s="618"/>
      <c r="S8163" s="618"/>
      <c r="T8163" s="618"/>
      <c r="U8163" s="618"/>
      <c r="V8163" s="618"/>
      <c r="W8163" s="618"/>
      <c r="X8163" s="618"/>
      <c r="Y8163" s="618"/>
      <c r="Z8163" s="618"/>
      <c r="AC8163" s="619"/>
      <c r="AD8163" s="620"/>
      <c r="AJ8163" s="668"/>
      <c r="AO8163" s="612"/>
      <c r="AP8163" s="612"/>
      <c r="AY8163" s="623"/>
      <c r="BD8163" s="611"/>
      <c r="BG8163" s="624"/>
      <c r="BH8163" s="625"/>
      <c r="BI8163" s="672"/>
      <c r="BO8163" s="612"/>
      <c r="BY8163" s="669"/>
      <c r="CA8163" s="669"/>
    </row>
    <row r="8164" spans="3:79" s="610" customFormat="1">
      <c r="C8164" s="611"/>
      <c r="D8164" s="612"/>
      <c r="E8164" s="613"/>
      <c r="F8164" s="614"/>
      <c r="J8164" s="612"/>
      <c r="N8164" s="668"/>
      <c r="P8164" s="618"/>
      <c r="Q8164" s="618"/>
      <c r="R8164" s="618"/>
      <c r="S8164" s="618"/>
      <c r="T8164" s="618"/>
      <c r="U8164" s="618"/>
      <c r="V8164" s="618"/>
      <c r="W8164" s="618"/>
      <c r="X8164" s="618"/>
      <c r="Y8164" s="618"/>
      <c r="Z8164" s="618"/>
      <c r="AC8164" s="619"/>
      <c r="AD8164" s="620"/>
      <c r="AJ8164" s="668"/>
      <c r="AO8164" s="612"/>
      <c r="AP8164" s="612"/>
      <c r="AY8164" s="623"/>
      <c r="BD8164" s="611"/>
      <c r="BG8164" s="624"/>
      <c r="BH8164" s="625"/>
      <c r="BI8164" s="672"/>
      <c r="BO8164" s="612"/>
      <c r="BY8164" s="669"/>
      <c r="CA8164" s="669"/>
    </row>
    <row r="8165" spans="3:79" s="610" customFormat="1">
      <c r="C8165" s="611"/>
      <c r="D8165" s="612"/>
      <c r="E8165" s="613"/>
      <c r="F8165" s="614"/>
      <c r="J8165" s="612"/>
      <c r="N8165" s="668"/>
      <c r="P8165" s="618"/>
      <c r="Q8165" s="618"/>
      <c r="R8165" s="618"/>
      <c r="S8165" s="618"/>
      <c r="T8165" s="618"/>
      <c r="U8165" s="618"/>
      <c r="V8165" s="618"/>
      <c r="W8165" s="618"/>
      <c r="X8165" s="618"/>
      <c r="Y8165" s="618"/>
      <c r="Z8165" s="618"/>
      <c r="AC8165" s="619"/>
      <c r="AD8165" s="620"/>
      <c r="AJ8165" s="668"/>
      <c r="AO8165" s="612"/>
      <c r="AP8165" s="612"/>
      <c r="AY8165" s="623"/>
      <c r="BD8165" s="611"/>
      <c r="BG8165" s="624"/>
      <c r="BH8165" s="625"/>
      <c r="BI8165" s="672"/>
      <c r="BO8165" s="612"/>
      <c r="BY8165" s="669"/>
      <c r="CA8165" s="669"/>
    </row>
    <row r="8166" spans="3:79" s="610" customFormat="1">
      <c r="C8166" s="611"/>
      <c r="D8166" s="612"/>
      <c r="E8166" s="613"/>
      <c r="F8166" s="614"/>
      <c r="J8166" s="612"/>
      <c r="N8166" s="668"/>
      <c r="P8166" s="618"/>
      <c r="Q8166" s="618"/>
      <c r="R8166" s="618"/>
      <c r="S8166" s="618"/>
      <c r="T8166" s="618"/>
      <c r="U8166" s="618"/>
      <c r="V8166" s="618"/>
      <c r="W8166" s="618"/>
      <c r="X8166" s="618"/>
      <c r="Y8166" s="618"/>
      <c r="Z8166" s="618"/>
      <c r="AC8166" s="619"/>
      <c r="AD8166" s="620"/>
      <c r="AJ8166" s="668"/>
      <c r="AO8166" s="612"/>
      <c r="AP8166" s="612"/>
      <c r="AY8166" s="623"/>
      <c r="BD8166" s="611"/>
      <c r="BG8166" s="624"/>
      <c r="BH8166" s="625"/>
      <c r="BI8166" s="672"/>
      <c r="BO8166" s="612"/>
      <c r="BY8166" s="669"/>
      <c r="CA8166" s="669"/>
    </row>
    <row r="8167" spans="3:79" s="610" customFormat="1">
      <c r="C8167" s="611"/>
      <c r="D8167" s="612"/>
      <c r="E8167" s="613"/>
      <c r="F8167" s="614"/>
      <c r="J8167" s="612"/>
      <c r="N8167" s="668"/>
      <c r="P8167" s="618"/>
      <c r="Q8167" s="618"/>
      <c r="R8167" s="618"/>
      <c r="S8167" s="618"/>
      <c r="T8167" s="618"/>
      <c r="U8167" s="618"/>
      <c r="V8167" s="618"/>
      <c r="W8167" s="618"/>
      <c r="X8167" s="618"/>
      <c r="Y8167" s="618"/>
      <c r="Z8167" s="618"/>
      <c r="AC8167" s="619"/>
      <c r="AD8167" s="620"/>
      <c r="AJ8167" s="668"/>
      <c r="AO8167" s="612"/>
      <c r="AP8167" s="612"/>
      <c r="AY8167" s="623"/>
      <c r="BD8167" s="611"/>
      <c r="BG8167" s="624"/>
      <c r="BH8167" s="625"/>
      <c r="BI8167" s="672"/>
      <c r="BO8167" s="612"/>
      <c r="BY8167" s="669"/>
      <c r="CA8167" s="669"/>
    </row>
    <row r="8168" spans="3:79" s="610" customFormat="1">
      <c r="C8168" s="611"/>
      <c r="D8168" s="612"/>
      <c r="E8168" s="613"/>
      <c r="F8168" s="614"/>
      <c r="J8168" s="612"/>
      <c r="N8168" s="668"/>
      <c r="P8168" s="618"/>
      <c r="Q8168" s="618"/>
      <c r="R8168" s="618"/>
      <c r="S8168" s="618"/>
      <c r="T8168" s="618"/>
      <c r="U8168" s="618"/>
      <c r="V8168" s="618"/>
      <c r="W8168" s="618"/>
      <c r="X8168" s="618"/>
      <c r="Y8168" s="618"/>
      <c r="Z8168" s="618"/>
      <c r="AC8168" s="619"/>
      <c r="AD8168" s="620"/>
      <c r="AJ8168" s="668"/>
      <c r="AO8168" s="612"/>
      <c r="AP8168" s="612"/>
      <c r="AY8168" s="623"/>
      <c r="BD8168" s="611"/>
      <c r="BG8168" s="624"/>
      <c r="BH8168" s="625"/>
      <c r="BI8168" s="672"/>
      <c r="BO8168" s="612"/>
      <c r="BY8168" s="669"/>
      <c r="CA8168" s="669"/>
    </row>
    <row r="8169" spans="3:79" s="610" customFormat="1">
      <c r="C8169" s="611"/>
      <c r="D8169" s="612"/>
      <c r="E8169" s="613"/>
      <c r="F8169" s="614"/>
      <c r="J8169" s="612"/>
      <c r="N8169" s="668"/>
      <c r="P8169" s="618"/>
      <c r="Q8169" s="618"/>
      <c r="R8169" s="618"/>
      <c r="S8169" s="618"/>
      <c r="T8169" s="618"/>
      <c r="U8169" s="618"/>
      <c r="V8169" s="618"/>
      <c r="W8169" s="618"/>
      <c r="X8169" s="618"/>
      <c r="Y8169" s="618"/>
      <c r="Z8169" s="618"/>
      <c r="AC8169" s="619"/>
      <c r="AD8169" s="620"/>
      <c r="AJ8169" s="668"/>
      <c r="AO8169" s="612"/>
      <c r="AP8169" s="612"/>
      <c r="AY8169" s="623"/>
      <c r="BD8169" s="611"/>
      <c r="BG8169" s="624"/>
      <c r="BH8169" s="625"/>
      <c r="BI8169" s="672"/>
      <c r="BO8169" s="612"/>
      <c r="BY8169" s="669"/>
      <c r="CA8169" s="669"/>
    </row>
    <row r="8170" spans="3:79" s="610" customFormat="1">
      <c r="C8170" s="611"/>
      <c r="D8170" s="612"/>
      <c r="E8170" s="613"/>
      <c r="F8170" s="614"/>
      <c r="J8170" s="612"/>
      <c r="N8170" s="668"/>
      <c r="P8170" s="618"/>
      <c r="Q8170" s="618"/>
      <c r="R8170" s="618"/>
      <c r="S8170" s="618"/>
      <c r="T8170" s="618"/>
      <c r="U8170" s="618"/>
      <c r="V8170" s="618"/>
      <c r="W8170" s="618"/>
      <c r="X8170" s="618"/>
      <c r="Y8170" s="618"/>
      <c r="Z8170" s="618"/>
      <c r="AC8170" s="619"/>
      <c r="AD8170" s="620"/>
      <c r="AJ8170" s="668"/>
      <c r="AO8170" s="612"/>
      <c r="AP8170" s="612"/>
      <c r="AY8170" s="623"/>
      <c r="BD8170" s="611"/>
      <c r="BG8170" s="624"/>
      <c r="BH8170" s="625"/>
      <c r="BI8170" s="672"/>
      <c r="BO8170" s="612"/>
      <c r="BY8170" s="669"/>
      <c r="CA8170" s="669"/>
    </row>
    <row r="8171" spans="3:79" s="610" customFormat="1">
      <c r="C8171" s="611"/>
      <c r="D8171" s="612"/>
      <c r="E8171" s="613"/>
      <c r="F8171" s="614"/>
      <c r="J8171" s="612"/>
      <c r="N8171" s="668"/>
      <c r="P8171" s="618"/>
      <c r="Q8171" s="618"/>
      <c r="R8171" s="618"/>
      <c r="S8171" s="618"/>
      <c r="T8171" s="618"/>
      <c r="U8171" s="618"/>
      <c r="V8171" s="618"/>
      <c r="W8171" s="618"/>
      <c r="X8171" s="618"/>
      <c r="Y8171" s="618"/>
      <c r="Z8171" s="618"/>
      <c r="AC8171" s="619"/>
      <c r="AD8171" s="620"/>
      <c r="AJ8171" s="668"/>
      <c r="AO8171" s="612"/>
      <c r="AP8171" s="612"/>
      <c r="AY8171" s="623"/>
      <c r="BD8171" s="611"/>
      <c r="BG8171" s="624"/>
      <c r="BH8171" s="625"/>
      <c r="BI8171" s="672"/>
      <c r="BO8171" s="612"/>
      <c r="BY8171" s="669"/>
      <c r="CA8171" s="669"/>
    </row>
    <row r="8172" spans="3:79" s="610" customFormat="1">
      <c r="C8172" s="611"/>
      <c r="D8172" s="612"/>
      <c r="E8172" s="613"/>
      <c r="F8172" s="614"/>
      <c r="J8172" s="612"/>
      <c r="N8172" s="668"/>
      <c r="P8172" s="618"/>
      <c r="Q8172" s="618"/>
      <c r="R8172" s="618"/>
      <c r="S8172" s="618"/>
      <c r="T8172" s="618"/>
      <c r="U8172" s="618"/>
      <c r="V8172" s="618"/>
      <c r="W8172" s="618"/>
      <c r="X8172" s="618"/>
      <c r="Y8172" s="618"/>
      <c r="Z8172" s="618"/>
      <c r="AC8172" s="619"/>
      <c r="AD8172" s="620"/>
      <c r="AJ8172" s="668"/>
      <c r="AO8172" s="612"/>
      <c r="AP8172" s="612"/>
      <c r="AY8172" s="623"/>
      <c r="BD8172" s="611"/>
      <c r="BG8172" s="624"/>
      <c r="BH8172" s="625"/>
      <c r="BI8172" s="672"/>
      <c r="BO8172" s="612"/>
      <c r="BY8172" s="669"/>
      <c r="CA8172" s="669"/>
    </row>
    <row r="8173" spans="3:79" s="610" customFormat="1">
      <c r="C8173" s="611"/>
      <c r="D8173" s="612"/>
      <c r="E8173" s="613"/>
      <c r="F8173" s="614"/>
      <c r="J8173" s="612"/>
      <c r="N8173" s="668"/>
      <c r="P8173" s="618"/>
      <c r="Q8173" s="618"/>
      <c r="R8173" s="618"/>
      <c r="S8173" s="618"/>
      <c r="T8173" s="618"/>
      <c r="U8173" s="618"/>
      <c r="V8173" s="618"/>
      <c r="W8173" s="618"/>
      <c r="X8173" s="618"/>
      <c r="Y8173" s="618"/>
      <c r="Z8173" s="618"/>
      <c r="AC8173" s="619"/>
      <c r="AD8173" s="620"/>
      <c r="AJ8173" s="668"/>
      <c r="AO8173" s="612"/>
      <c r="AP8173" s="612"/>
      <c r="AY8173" s="623"/>
      <c r="BD8173" s="611"/>
      <c r="BG8173" s="624"/>
      <c r="BH8173" s="625"/>
      <c r="BI8173" s="672"/>
      <c r="BO8173" s="612"/>
      <c r="BY8173" s="669"/>
      <c r="CA8173" s="669"/>
    </row>
    <row r="8174" spans="3:79" s="610" customFormat="1">
      <c r="C8174" s="611"/>
      <c r="D8174" s="612"/>
      <c r="E8174" s="613"/>
      <c r="F8174" s="614"/>
      <c r="J8174" s="612"/>
      <c r="N8174" s="668"/>
      <c r="P8174" s="618"/>
      <c r="Q8174" s="618"/>
      <c r="R8174" s="618"/>
      <c r="S8174" s="618"/>
      <c r="T8174" s="618"/>
      <c r="U8174" s="618"/>
      <c r="V8174" s="618"/>
      <c r="W8174" s="618"/>
      <c r="X8174" s="618"/>
      <c r="Y8174" s="618"/>
      <c r="Z8174" s="618"/>
      <c r="AC8174" s="619"/>
      <c r="AD8174" s="620"/>
      <c r="AJ8174" s="668"/>
      <c r="AO8174" s="612"/>
      <c r="AP8174" s="612"/>
      <c r="AY8174" s="623"/>
      <c r="BD8174" s="611"/>
      <c r="BG8174" s="624"/>
      <c r="BH8174" s="625"/>
      <c r="BI8174" s="672"/>
      <c r="BO8174" s="612"/>
      <c r="BY8174" s="669"/>
      <c r="CA8174" s="669"/>
    </row>
    <row r="8175" spans="3:79" s="610" customFormat="1">
      <c r="C8175" s="611"/>
      <c r="D8175" s="612"/>
      <c r="E8175" s="613"/>
      <c r="F8175" s="614"/>
      <c r="J8175" s="612"/>
      <c r="N8175" s="668"/>
      <c r="P8175" s="618"/>
      <c r="Q8175" s="618"/>
      <c r="R8175" s="618"/>
      <c r="S8175" s="618"/>
      <c r="T8175" s="618"/>
      <c r="U8175" s="618"/>
      <c r="V8175" s="618"/>
      <c r="W8175" s="618"/>
      <c r="X8175" s="618"/>
      <c r="Y8175" s="618"/>
      <c r="Z8175" s="618"/>
      <c r="AC8175" s="619"/>
      <c r="AD8175" s="620"/>
      <c r="AJ8175" s="668"/>
      <c r="AO8175" s="612"/>
      <c r="AP8175" s="612"/>
      <c r="AY8175" s="623"/>
      <c r="BD8175" s="611"/>
      <c r="BG8175" s="624"/>
      <c r="BH8175" s="625"/>
      <c r="BI8175" s="672"/>
      <c r="BO8175" s="612"/>
      <c r="BY8175" s="669"/>
      <c r="CA8175" s="669"/>
    </row>
    <row r="8176" spans="3:79" s="610" customFormat="1">
      <c r="C8176" s="611"/>
      <c r="D8176" s="612"/>
      <c r="E8176" s="613"/>
      <c r="F8176" s="614"/>
      <c r="J8176" s="612"/>
      <c r="N8176" s="668"/>
      <c r="P8176" s="618"/>
      <c r="Q8176" s="618"/>
      <c r="R8176" s="618"/>
      <c r="S8176" s="618"/>
      <c r="T8176" s="618"/>
      <c r="U8176" s="618"/>
      <c r="V8176" s="618"/>
      <c r="W8176" s="618"/>
      <c r="X8176" s="618"/>
      <c r="Y8176" s="618"/>
      <c r="Z8176" s="618"/>
      <c r="AC8176" s="619"/>
      <c r="AD8176" s="620"/>
      <c r="AJ8176" s="668"/>
      <c r="AO8176" s="612"/>
      <c r="AP8176" s="612"/>
      <c r="AY8176" s="623"/>
      <c r="BD8176" s="611"/>
      <c r="BG8176" s="624"/>
      <c r="BH8176" s="625"/>
      <c r="BI8176" s="672"/>
      <c r="BO8176" s="612"/>
      <c r="BY8176" s="669"/>
      <c r="CA8176" s="669"/>
    </row>
    <row r="8177" spans="3:79" s="610" customFormat="1">
      <c r="C8177" s="611"/>
      <c r="D8177" s="612"/>
      <c r="E8177" s="613"/>
      <c r="F8177" s="614"/>
      <c r="J8177" s="612"/>
      <c r="N8177" s="668"/>
      <c r="P8177" s="618"/>
      <c r="Q8177" s="618"/>
      <c r="R8177" s="618"/>
      <c r="S8177" s="618"/>
      <c r="T8177" s="618"/>
      <c r="U8177" s="618"/>
      <c r="V8177" s="618"/>
      <c r="W8177" s="618"/>
      <c r="X8177" s="618"/>
      <c r="Y8177" s="618"/>
      <c r="Z8177" s="618"/>
      <c r="AC8177" s="619"/>
      <c r="AD8177" s="620"/>
      <c r="AJ8177" s="668"/>
      <c r="AO8177" s="612"/>
      <c r="AP8177" s="612"/>
      <c r="AY8177" s="623"/>
      <c r="BD8177" s="611"/>
      <c r="BG8177" s="624"/>
      <c r="BH8177" s="625"/>
      <c r="BI8177" s="672"/>
      <c r="BO8177" s="612"/>
      <c r="BY8177" s="669"/>
      <c r="CA8177" s="669"/>
    </row>
    <row r="8178" spans="3:79" s="610" customFormat="1">
      <c r="C8178" s="611"/>
      <c r="D8178" s="612"/>
      <c r="E8178" s="613"/>
      <c r="F8178" s="614"/>
      <c r="J8178" s="612"/>
      <c r="N8178" s="668"/>
      <c r="P8178" s="618"/>
      <c r="Q8178" s="618"/>
      <c r="R8178" s="618"/>
      <c r="S8178" s="618"/>
      <c r="T8178" s="618"/>
      <c r="U8178" s="618"/>
      <c r="V8178" s="618"/>
      <c r="W8178" s="618"/>
      <c r="X8178" s="618"/>
      <c r="Y8178" s="618"/>
      <c r="Z8178" s="618"/>
      <c r="AC8178" s="619"/>
      <c r="AD8178" s="620"/>
      <c r="AJ8178" s="668"/>
      <c r="AO8178" s="612"/>
      <c r="AP8178" s="612"/>
      <c r="AY8178" s="623"/>
      <c r="BD8178" s="611"/>
      <c r="BG8178" s="624"/>
      <c r="BH8178" s="625"/>
      <c r="BI8178" s="672"/>
      <c r="BO8178" s="612"/>
      <c r="BY8178" s="669"/>
      <c r="CA8178" s="669"/>
    </row>
    <row r="8179" spans="3:79" s="610" customFormat="1">
      <c r="C8179" s="611"/>
      <c r="D8179" s="612"/>
      <c r="E8179" s="613"/>
      <c r="F8179" s="614"/>
      <c r="J8179" s="612"/>
      <c r="N8179" s="668"/>
      <c r="P8179" s="618"/>
      <c r="Q8179" s="618"/>
      <c r="R8179" s="618"/>
      <c r="S8179" s="618"/>
      <c r="T8179" s="618"/>
      <c r="U8179" s="618"/>
      <c r="V8179" s="618"/>
      <c r="W8179" s="618"/>
      <c r="X8179" s="618"/>
      <c r="Y8179" s="618"/>
      <c r="Z8179" s="618"/>
      <c r="AC8179" s="619"/>
      <c r="AD8179" s="620"/>
      <c r="AJ8179" s="668"/>
      <c r="AO8179" s="612"/>
      <c r="AP8179" s="612"/>
      <c r="AY8179" s="623"/>
      <c r="BD8179" s="611"/>
      <c r="BG8179" s="624"/>
      <c r="BH8179" s="625"/>
      <c r="BI8179" s="672"/>
      <c r="BO8179" s="612"/>
      <c r="BY8179" s="669"/>
      <c r="CA8179" s="669"/>
    </row>
    <row r="8180" spans="3:79" s="610" customFormat="1">
      <c r="C8180" s="611"/>
      <c r="D8180" s="612"/>
      <c r="E8180" s="613"/>
      <c r="F8180" s="614"/>
      <c r="J8180" s="612"/>
      <c r="N8180" s="668"/>
      <c r="P8180" s="618"/>
      <c r="Q8180" s="618"/>
      <c r="R8180" s="618"/>
      <c r="S8180" s="618"/>
      <c r="T8180" s="618"/>
      <c r="U8180" s="618"/>
      <c r="V8180" s="618"/>
      <c r="W8180" s="618"/>
      <c r="X8180" s="618"/>
      <c r="Y8180" s="618"/>
      <c r="Z8180" s="618"/>
      <c r="AC8180" s="619"/>
      <c r="AD8180" s="620"/>
      <c r="AJ8180" s="668"/>
      <c r="AO8180" s="612"/>
      <c r="AP8180" s="612"/>
      <c r="AY8180" s="623"/>
      <c r="BD8180" s="611"/>
      <c r="BG8180" s="624"/>
      <c r="BH8180" s="625"/>
      <c r="BI8180" s="672"/>
      <c r="BO8180" s="612"/>
      <c r="BY8180" s="669"/>
      <c r="CA8180" s="669"/>
    </row>
    <row r="8181" spans="3:79" s="610" customFormat="1">
      <c r="C8181" s="611"/>
      <c r="D8181" s="612"/>
      <c r="E8181" s="613"/>
      <c r="F8181" s="614"/>
      <c r="J8181" s="612"/>
      <c r="N8181" s="668"/>
      <c r="P8181" s="618"/>
      <c r="Q8181" s="618"/>
      <c r="R8181" s="618"/>
      <c r="S8181" s="618"/>
      <c r="T8181" s="618"/>
      <c r="U8181" s="618"/>
      <c r="V8181" s="618"/>
      <c r="W8181" s="618"/>
      <c r="X8181" s="618"/>
      <c r="Y8181" s="618"/>
      <c r="Z8181" s="618"/>
      <c r="AC8181" s="619"/>
      <c r="AD8181" s="620"/>
      <c r="AJ8181" s="668"/>
      <c r="AO8181" s="612"/>
      <c r="AP8181" s="612"/>
      <c r="AY8181" s="623"/>
      <c r="BD8181" s="611"/>
      <c r="BG8181" s="624"/>
      <c r="BH8181" s="625"/>
      <c r="BI8181" s="672"/>
      <c r="BO8181" s="612"/>
      <c r="BY8181" s="669"/>
      <c r="CA8181" s="669"/>
    </row>
    <row r="8182" spans="3:79" s="610" customFormat="1">
      <c r="C8182" s="611"/>
      <c r="D8182" s="612"/>
      <c r="E8182" s="613"/>
      <c r="F8182" s="614"/>
      <c r="J8182" s="612"/>
      <c r="N8182" s="668"/>
      <c r="P8182" s="618"/>
      <c r="Q8182" s="618"/>
      <c r="R8182" s="618"/>
      <c r="S8182" s="618"/>
      <c r="T8182" s="618"/>
      <c r="U8182" s="618"/>
      <c r="V8182" s="618"/>
      <c r="W8182" s="618"/>
      <c r="X8182" s="618"/>
      <c r="Y8182" s="618"/>
      <c r="Z8182" s="618"/>
      <c r="AC8182" s="619"/>
      <c r="AD8182" s="620"/>
      <c r="AJ8182" s="668"/>
      <c r="AO8182" s="612"/>
      <c r="AP8182" s="612"/>
      <c r="AY8182" s="623"/>
      <c r="BD8182" s="611"/>
      <c r="BG8182" s="624"/>
      <c r="BH8182" s="625"/>
      <c r="BI8182" s="672"/>
      <c r="BO8182" s="612"/>
      <c r="BY8182" s="669"/>
      <c r="CA8182" s="669"/>
    </row>
    <row r="8183" spans="3:79" s="610" customFormat="1">
      <c r="C8183" s="611"/>
      <c r="D8183" s="612"/>
      <c r="E8183" s="613"/>
      <c r="F8183" s="614"/>
      <c r="J8183" s="612"/>
      <c r="N8183" s="668"/>
      <c r="P8183" s="618"/>
      <c r="Q8183" s="618"/>
      <c r="R8183" s="618"/>
      <c r="S8183" s="618"/>
      <c r="T8183" s="618"/>
      <c r="U8183" s="618"/>
      <c r="V8183" s="618"/>
      <c r="W8183" s="618"/>
      <c r="X8183" s="618"/>
      <c r="Y8183" s="618"/>
      <c r="Z8183" s="618"/>
      <c r="AC8183" s="619"/>
      <c r="AD8183" s="620"/>
      <c r="AJ8183" s="668"/>
      <c r="AO8183" s="612"/>
      <c r="AP8183" s="612"/>
      <c r="AY8183" s="623"/>
      <c r="BD8183" s="611"/>
      <c r="BG8183" s="624"/>
      <c r="BH8183" s="625"/>
      <c r="BI8183" s="672"/>
      <c r="BO8183" s="612"/>
      <c r="BY8183" s="669"/>
      <c r="CA8183" s="669"/>
    </row>
    <row r="8184" spans="3:79" s="610" customFormat="1">
      <c r="C8184" s="611"/>
      <c r="D8184" s="612"/>
      <c r="E8184" s="613"/>
      <c r="F8184" s="614"/>
      <c r="J8184" s="612"/>
      <c r="N8184" s="668"/>
      <c r="P8184" s="618"/>
      <c r="Q8184" s="618"/>
      <c r="R8184" s="618"/>
      <c r="S8184" s="618"/>
      <c r="T8184" s="618"/>
      <c r="U8184" s="618"/>
      <c r="V8184" s="618"/>
      <c r="W8184" s="618"/>
      <c r="X8184" s="618"/>
      <c r="Y8184" s="618"/>
      <c r="Z8184" s="618"/>
      <c r="AC8184" s="619"/>
      <c r="AD8184" s="620"/>
      <c r="AJ8184" s="668"/>
      <c r="AO8184" s="612"/>
      <c r="AP8184" s="612"/>
      <c r="AY8184" s="623"/>
      <c r="BD8184" s="611"/>
      <c r="BG8184" s="624"/>
      <c r="BH8184" s="625"/>
      <c r="BI8184" s="672"/>
      <c r="BO8184" s="612"/>
      <c r="BY8184" s="669"/>
      <c r="CA8184" s="669"/>
    </row>
    <row r="8185" spans="3:79" s="610" customFormat="1">
      <c r="C8185" s="611"/>
      <c r="D8185" s="612"/>
      <c r="E8185" s="613"/>
      <c r="F8185" s="614"/>
      <c r="J8185" s="612"/>
      <c r="N8185" s="668"/>
      <c r="P8185" s="618"/>
      <c r="Q8185" s="618"/>
      <c r="R8185" s="618"/>
      <c r="S8185" s="618"/>
      <c r="T8185" s="618"/>
      <c r="U8185" s="618"/>
      <c r="V8185" s="618"/>
      <c r="W8185" s="618"/>
      <c r="X8185" s="618"/>
      <c r="Y8185" s="618"/>
      <c r="Z8185" s="618"/>
      <c r="AC8185" s="619"/>
      <c r="AD8185" s="620"/>
      <c r="AJ8185" s="668"/>
      <c r="AO8185" s="612"/>
      <c r="AP8185" s="612"/>
      <c r="AY8185" s="623"/>
      <c r="BD8185" s="611"/>
      <c r="BG8185" s="624"/>
      <c r="BH8185" s="625"/>
      <c r="BI8185" s="672"/>
      <c r="BO8185" s="612"/>
      <c r="BY8185" s="669"/>
      <c r="CA8185" s="669"/>
    </row>
    <row r="8186" spans="3:79" s="610" customFormat="1">
      <c r="C8186" s="611"/>
      <c r="D8186" s="612"/>
      <c r="E8186" s="613"/>
      <c r="F8186" s="614"/>
      <c r="J8186" s="612"/>
      <c r="N8186" s="668"/>
      <c r="P8186" s="618"/>
      <c r="Q8186" s="618"/>
      <c r="R8186" s="618"/>
      <c r="S8186" s="618"/>
      <c r="T8186" s="618"/>
      <c r="U8186" s="618"/>
      <c r="V8186" s="618"/>
      <c r="W8186" s="618"/>
      <c r="X8186" s="618"/>
      <c r="Y8186" s="618"/>
      <c r="Z8186" s="618"/>
      <c r="AC8186" s="619"/>
      <c r="AD8186" s="620"/>
      <c r="AJ8186" s="668"/>
      <c r="AO8186" s="612"/>
      <c r="AP8186" s="612"/>
      <c r="AY8186" s="623"/>
      <c r="BD8186" s="611"/>
      <c r="BG8186" s="624"/>
      <c r="BH8186" s="625"/>
      <c r="BI8186" s="672"/>
      <c r="BO8186" s="612"/>
      <c r="BY8186" s="669"/>
      <c r="CA8186" s="669"/>
    </row>
    <row r="8187" spans="3:79" s="610" customFormat="1">
      <c r="C8187" s="611"/>
      <c r="D8187" s="612"/>
      <c r="E8187" s="613"/>
      <c r="F8187" s="614"/>
      <c r="J8187" s="612"/>
      <c r="N8187" s="668"/>
      <c r="P8187" s="618"/>
      <c r="Q8187" s="618"/>
      <c r="R8187" s="618"/>
      <c r="S8187" s="618"/>
      <c r="T8187" s="618"/>
      <c r="U8187" s="618"/>
      <c r="V8187" s="618"/>
      <c r="W8187" s="618"/>
      <c r="X8187" s="618"/>
      <c r="Y8187" s="618"/>
      <c r="Z8187" s="618"/>
      <c r="AC8187" s="619"/>
      <c r="AD8187" s="620"/>
      <c r="AJ8187" s="668"/>
      <c r="AO8187" s="612"/>
      <c r="AP8187" s="612"/>
      <c r="AY8187" s="623"/>
      <c r="BD8187" s="611"/>
      <c r="BG8187" s="624"/>
      <c r="BH8187" s="625"/>
      <c r="BI8187" s="672"/>
      <c r="BO8187" s="612"/>
      <c r="BY8187" s="669"/>
      <c r="CA8187" s="669"/>
    </row>
    <row r="8188" spans="3:79" s="610" customFormat="1">
      <c r="C8188" s="611"/>
      <c r="D8188" s="612"/>
      <c r="E8188" s="613"/>
      <c r="F8188" s="614"/>
      <c r="J8188" s="612"/>
      <c r="N8188" s="668"/>
      <c r="P8188" s="618"/>
      <c r="Q8188" s="618"/>
      <c r="R8188" s="618"/>
      <c r="S8188" s="618"/>
      <c r="T8188" s="618"/>
      <c r="U8188" s="618"/>
      <c r="V8188" s="618"/>
      <c r="W8188" s="618"/>
      <c r="X8188" s="618"/>
      <c r="Y8188" s="618"/>
      <c r="Z8188" s="618"/>
      <c r="AC8188" s="619"/>
      <c r="AD8188" s="620"/>
      <c r="AJ8188" s="668"/>
      <c r="AO8188" s="612"/>
      <c r="AP8188" s="612"/>
      <c r="AY8188" s="623"/>
      <c r="BD8188" s="611"/>
      <c r="BG8188" s="624"/>
      <c r="BH8188" s="625"/>
      <c r="BI8188" s="672"/>
      <c r="BO8188" s="612"/>
      <c r="BY8188" s="669"/>
      <c r="CA8188" s="669"/>
    </row>
    <row r="8189" spans="3:79" s="610" customFormat="1">
      <c r="C8189" s="611"/>
      <c r="D8189" s="612"/>
      <c r="E8189" s="613"/>
      <c r="F8189" s="614"/>
      <c r="J8189" s="612"/>
      <c r="N8189" s="668"/>
      <c r="P8189" s="618"/>
      <c r="Q8189" s="618"/>
      <c r="R8189" s="618"/>
      <c r="S8189" s="618"/>
      <c r="T8189" s="618"/>
      <c r="U8189" s="618"/>
      <c r="V8189" s="618"/>
      <c r="W8189" s="618"/>
      <c r="X8189" s="618"/>
      <c r="Y8189" s="618"/>
      <c r="Z8189" s="618"/>
      <c r="AC8189" s="619"/>
      <c r="AD8189" s="620"/>
      <c r="AJ8189" s="668"/>
      <c r="AO8189" s="612"/>
      <c r="AP8189" s="612"/>
      <c r="AY8189" s="623"/>
      <c r="BD8189" s="611"/>
      <c r="BG8189" s="624"/>
      <c r="BH8189" s="625"/>
      <c r="BI8189" s="672"/>
      <c r="BO8189" s="612"/>
      <c r="BY8189" s="669"/>
      <c r="CA8189" s="669"/>
    </row>
    <row r="8190" spans="3:79" s="610" customFormat="1">
      <c r="C8190" s="611"/>
      <c r="D8190" s="612"/>
      <c r="E8190" s="613"/>
      <c r="F8190" s="614"/>
      <c r="J8190" s="612"/>
      <c r="N8190" s="668"/>
      <c r="P8190" s="618"/>
      <c r="Q8190" s="618"/>
      <c r="R8190" s="618"/>
      <c r="S8190" s="618"/>
      <c r="T8190" s="618"/>
      <c r="U8190" s="618"/>
      <c r="V8190" s="618"/>
      <c r="W8190" s="618"/>
      <c r="X8190" s="618"/>
      <c r="Y8190" s="618"/>
      <c r="Z8190" s="618"/>
      <c r="AC8190" s="619"/>
      <c r="AD8190" s="620"/>
      <c r="AJ8190" s="668"/>
      <c r="AO8190" s="612"/>
      <c r="AP8190" s="612"/>
      <c r="AY8190" s="623"/>
      <c r="BD8190" s="611"/>
      <c r="BG8190" s="624"/>
      <c r="BH8190" s="625"/>
      <c r="BI8190" s="672"/>
      <c r="BO8190" s="612"/>
      <c r="BY8190" s="669"/>
      <c r="CA8190" s="669"/>
    </row>
    <row r="8191" spans="3:79" s="610" customFormat="1">
      <c r="C8191" s="611"/>
      <c r="D8191" s="612"/>
      <c r="E8191" s="613"/>
      <c r="F8191" s="614"/>
      <c r="J8191" s="612"/>
      <c r="N8191" s="668"/>
      <c r="P8191" s="618"/>
      <c r="Q8191" s="618"/>
      <c r="R8191" s="618"/>
      <c r="S8191" s="618"/>
      <c r="T8191" s="618"/>
      <c r="U8191" s="618"/>
      <c r="V8191" s="618"/>
      <c r="W8191" s="618"/>
      <c r="X8191" s="618"/>
      <c r="Y8191" s="618"/>
      <c r="Z8191" s="618"/>
      <c r="AC8191" s="619"/>
      <c r="AD8191" s="620"/>
      <c r="AJ8191" s="668"/>
      <c r="AO8191" s="612"/>
      <c r="AP8191" s="612"/>
      <c r="AY8191" s="623"/>
      <c r="BD8191" s="611"/>
      <c r="BG8191" s="624"/>
      <c r="BH8191" s="625"/>
      <c r="BI8191" s="672"/>
      <c r="BO8191" s="612"/>
      <c r="BY8191" s="669"/>
      <c r="CA8191" s="669"/>
    </row>
    <row r="8192" spans="3:79" s="610" customFormat="1">
      <c r="C8192" s="611"/>
      <c r="D8192" s="612"/>
      <c r="E8192" s="613"/>
      <c r="F8192" s="614"/>
      <c r="J8192" s="612"/>
      <c r="N8192" s="668"/>
      <c r="P8192" s="618"/>
      <c r="Q8192" s="618"/>
      <c r="R8192" s="618"/>
      <c r="S8192" s="618"/>
      <c r="T8192" s="618"/>
      <c r="U8192" s="618"/>
      <c r="V8192" s="618"/>
      <c r="W8192" s="618"/>
      <c r="X8192" s="618"/>
      <c r="Y8192" s="618"/>
      <c r="Z8192" s="618"/>
      <c r="AC8192" s="619"/>
      <c r="AD8192" s="620"/>
      <c r="AJ8192" s="668"/>
      <c r="AO8192" s="612"/>
      <c r="AP8192" s="612"/>
      <c r="AY8192" s="623"/>
      <c r="BD8192" s="611"/>
      <c r="BG8192" s="624"/>
      <c r="BH8192" s="625"/>
      <c r="BI8192" s="672"/>
      <c r="BO8192" s="612"/>
      <c r="BY8192" s="669"/>
      <c r="CA8192" s="669"/>
    </row>
    <row r="8193" spans="3:79" s="610" customFormat="1">
      <c r="C8193" s="611"/>
      <c r="D8193" s="612"/>
      <c r="E8193" s="613"/>
      <c r="F8193" s="614"/>
      <c r="J8193" s="612"/>
      <c r="N8193" s="668"/>
      <c r="P8193" s="618"/>
      <c r="Q8193" s="618"/>
      <c r="R8193" s="618"/>
      <c r="S8193" s="618"/>
      <c r="T8193" s="618"/>
      <c r="U8193" s="618"/>
      <c r="V8193" s="618"/>
      <c r="W8193" s="618"/>
      <c r="X8193" s="618"/>
      <c r="Y8193" s="618"/>
      <c r="Z8193" s="618"/>
      <c r="AC8193" s="619"/>
      <c r="AD8193" s="620"/>
      <c r="AJ8193" s="668"/>
      <c r="AO8193" s="612"/>
      <c r="AP8193" s="612"/>
      <c r="AY8193" s="623"/>
      <c r="BD8193" s="611"/>
      <c r="BG8193" s="624"/>
      <c r="BH8193" s="625"/>
      <c r="BI8193" s="672"/>
      <c r="BO8193" s="612"/>
      <c r="BY8193" s="669"/>
      <c r="CA8193" s="669"/>
    </row>
    <row r="8194" spans="3:79" s="610" customFormat="1">
      <c r="C8194" s="611"/>
      <c r="D8194" s="612"/>
      <c r="E8194" s="613"/>
      <c r="F8194" s="614"/>
      <c r="J8194" s="612"/>
      <c r="N8194" s="668"/>
      <c r="P8194" s="618"/>
      <c r="Q8194" s="618"/>
      <c r="R8194" s="618"/>
      <c r="S8194" s="618"/>
      <c r="T8194" s="618"/>
      <c r="U8194" s="618"/>
      <c r="V8194" s="618"/>
      <c r="W8194" s="618"/>
      <c r="X8194" s="618"/>
      <c r="Y8194" s="618"/>
      <c r="Z8194" s="618"/>
      <c r="AC8194" s="619"/>
      <c r="AD8194" s="620"/>
      <c r="AJ8194" s="668"/>
      <c r="AO8194" s="612"/>
      <c r="AP8194" s="612"/>
      <c r="AY8194" s="623"/>
      <c r="BD8194" s="611"/>
      <c r="BG8194" s="624"/>
      <c r="BH8194" s="625"/>
      <c r="BI8194" s="672"/>
      <c r="BO8194" s="612"/>
      <c r="BY8194" s="669"/>
      <c r="CA8194" s="669"/>
    </row>
    <row r="8195" spans="3:79" s="610" customFormat="1">
      <c r="C8195" s="611"/>
      <c r="D8195" s="612"/>
      <c r="E8195" s="613"/>
      <c r="F8195" s="614"/>
      <c r="J8195" s="612"/>
      <c r="N8195" s="668"/>
      <c r="P8195" s="618"/>
      <c r="Q8195" s="618"/>
      <c r="R8195" s="618"/>
      <c r="S8195" s="618"/>
      <c r="T8195" s="618"/>
      <c r="U8195" s="618"/>
      <c r="V8195" s="618"/>
      <c r="W8195" s="618"/>
      <c r="X8195" s="618"/>
      <c r="Y8195" s="618"/>
      <c r="Z8195" s="618"/>
      <c r="AC8195" s="619"/>
      <c r="AD8195" s="620"/>
      <c r="AJ8195" s="668"/>
      <c r="AO8195" s="612"/>
      <c r="AP8195" s="612"/>
      <c r="AY8195" s="623"/>
      <c r="BD8195" s="611"/>
      <c r="BG8195" s="624"/>
      <c r="BH8195" s="625"/>
      <c r="BI8195" s="672"/>
      <c r="BO8195" s="612"/>
      <c r="BY8195" s="669"/>
      <c r="CA8195" s="669"/>
    </row>
    <row r="8196" spans="3:79" s="610" customFormat="1">
      <c r="C8196" s="611"/>
      <c r="D8196" s="612"/>
      <c r="E8196" s="613"/>
      <c r="F8196" s="614"/>
      <c r="J8196" s="612"/>
      <c r="N8196" s="668"/>
      <c r="P8196" s="618"/>
      <c r="Q8196" s="618"/>
      <c r="R8196" s="618"/>
      <c r="S8196" s="618"/>
      <c r="T8196" s="618"/>
      <c r="U8196" s="618"/>
      <c r="V8196" s="618"/>
      <c r="W8196" s="618"/>
      <c r="X8196" s="618"/>
      <c r="Y8196" s="618"/>
      <c r="Z8196" s="618"/>
      <c r="AC8196" s="619"/>
      <c r="AD8196" s="620"/>
      <c r="AJ8196" s="668"/>
      <c r="AO8196" s="612"/>
      <c r="AP8196" s="612"/>
      <c r="AY8196" s="623"/>
      <c r="BD8196" s="611"/>
      <c r="BG8196" s="624"/>
      <c r="BH8196" s="625"/>
      <c r="BI8196" s="672"/>
      <c r="BO8196" s="612"/>
      <c r="BY8196" s="669"/>
      <c r="CA8196" s="669"/>
    </row>
    <row r="8197" spans="3:79" s="610" customFormat="1">
      <c r="C8197" s="611"/>
      <c r="D8197" s="612"/>
      <c r="E8197" s="613"/>
      <c r="F8197" s="614"/>
      <c r="J8197" s="612"/>
      <c r="N8197" s="668"/>
      <c r="P8197" s="618"/>
      <c r="Q8197" s="618"/>
      <c r="R8197" s="618"/>
      <c r="S8197" s="618"/>
      <c r="T8197" s="618"/>
      <c r="U8197" s="618"/>
      <c r="V8197" s="618"/>
      <c r="W8197" s="618"/>
      <c r="X8197" s="618"/>
      <c r="Y8197" s="618"/>
      <c r="Z8197" s="618"/>
      <c r="AC8197" s="619"/>
      <c r="AD8197" s="620"/>
      <c r="AJ8197" s="668"/>
      <c r="AO8197" s="612"/>
      <c r="AP8197" s="612"/>
      <c r="AY8197" s="623"/>
      <c r="BD8197" s="611"/>
      <c r="BG8197" s="624"/>
      <c r="BH8197" s="625"/>
      <c r="BI8197" s="672"/>
      <c r="BO8197" s="612"/>
      <c r="BY8197" s="669"/>
      <c r="CA8197" s="669"/>
    </row>
    <row r="8198" spans="3:79" s="610" customFormat="1">
      <c r="C8198" s="611"/>
      <c r="D8198" s="612"/>
      <c r="E8198" s="613"/>
      <c r="F8198" s="614"/>
      <c r="J8198" s="612"/>
      <c r="N8198" s="668"/>
      <c r="P8198" s="618"/>
      <c r="Q8198" s="618"/>
      <c r="R8198" s="618"/>
      <c r="S8198" s="618"/>
      <c r="T8198" s="618"/>
      <c r="U8198" s="618"/>
      <c r="V8198" s="618"/>
      <c r="W8198" s="618"/>
      <c r="X8198" s="618"/>
      <c r="Y8198" s="618"/>
      <c r="Z8198" s="618"/>
      <c r="AC8198" s="619"/>
      <c r="AD8198" s="620"/>
      <c r="AJ8198" s="668"/>
      <c r="AO8198" s="612"/>
      <c r="AP8198" s="612"/>
      <c r="AY8198" s="623"/>
      <c r="BD8198" s="611"/>
      <c r="BG8198" s="624"/>
      <c r="BH8198" s="625"/>
      <c r="BI8198" s="672"/>
      <c r="BO8198" s="612"/>
      <c r="BY8198" s="669"/>
      <c r="CA8198" s="669"/>
    </row>
    <row r="8199" spans="3:79" s="610" customFormat="1">
      <c r="C8199" s="611"/>
      <c r="D8199" s="612"/>
      <c r="E8199" s="613"/>
      <c r="F8199" s="614"/>
      <c r="J8199" s="612"/>
      <c r="N8199" s="668"/>
      <c r="P8199" s="618"/>
      <c r="Q8199" s="618"/>
      <c r="R8199" s="618"/>
      <c r="S8199" s="618"/>
      <c r="T8199" s="618"/>
      <c r="U8199" s="618"/>
      <c r="V8199" s="618"/>
      <c r="W8199" s="618"/>
      <c r="X8199" s="618"/>
      <c r="Y8199" s="618"/>
      <c r="Z8199" s="618"/>
      <c r="AC8199" s="619"/>
      <c r="AD8199" s="620"/>
      <c r="AJ8199" s="668"/>
      <c r="AO8199" s="612"/>
      <c r="AP8199" s="612"/>
      <c r="AY8199" s="623"/>
      <c r="BD8199" s="611"/>
      <c r="BG8199" s="624"/>
      <c r="BH8199" s="625"/>
      <c r="BI8199" s="672"/>
      <c r="BO8199" s="612"/>
      <c r="BY8199" s="669"/>
      <c r="CA8199" s="669"/>
    </row>
    <row r="8200" spans="3:79" s="610" customFormat="1">
      <c r="C8200" s="611"/>
      <c r="D8200" s="612"/>
      <c r="E8200" s="613"/>
      <c r="F8200" s="614"/>
      <c r="J8200" s="612"/>
      <c r="N8200" s="668"/>
      <c r="P8200" s="618"/>
      <c r="Q8200" s="618"/>
      <c r="R8200" s="618"/>
      <c r="S8200" s="618"/>
      <c r="T8200" s="618"/>
      <c r="U8200" s="618"/>
      <c r="V8200" s="618"/>
      <c r="W8200" s="618"/>
      <c r="X8200" s="618"/>
      <c r="Y8200" s="618"/>
      <c r="Z8200" s="618"/>
      <c r="AC8200" s="619"/>
      <c r="AD8200" s="620"/>
      <c r="AJ8200" s="668"/>
      <c r="AO8200" s="612"/>
      <c r="AP8200" s="612"/>
      <c r="AY8200" s="623"/>
      <c r="BD8200" s="611"/>
      <c r="BG8200" s="624"/>
      <c r="BH8200" s="625"/>
      <c r="BI8200" s="672"/>
      <c r="BO8200" s="612"/>
      <c r="BY8200" s="669"/>
      <c r="CA8200" s="669"/>
    </row>
    <row r="8201" spans="3:79" s="610" customFormat="1">
      <c r="C8201" s="611"/>
      <c r="D8201" s="612"/>
      <c r="E8201" s="613"/>
      <c r="F8201" s="614"/>
      <c r="J8201" s="612"/>
      <c r="N8201" s="668"/>
      <c r="P8201" s="618"/>
      <c r="Q8201" s="618"/>
      <c r="R8201" s="618"/>
      <c r="S8201" s="618"/>
      <c r="T8201" s="618"/>
      <c r="U8201" s="618"/>
      <c r="V8201" s="618"/>
      <c r="W8201" s="618"/>
      <c r="X8201" s="618"/>
      <c r="Y8201" s="618"/>
      <c r="Z8201" s="618"/>
      <c r="AC8201" s="619"/>
      <c r="AD8201" s="620"/>
      <c r="AJ8201" s="668"/>
      <c r="AO8201" s="612"/>
      <c r="AP8201" s="612"/>
      <c r="AY8201" s="623"/>
      <c r="BD8201" s="611"/>
      <c r="BG8201" s="624"/>
      <c r="BH8201" s="625"/>
      <c r="BI8201" s="672"/>
      <c r="BO8201" s="612"/>
      <c r="BY8201" s="669"/>
      <c r="CA8201" s="669"/>
    </row>
    <row r="8202" spans="3:79" s="610" customFormat="1">
      <c r="C8202" s="611"/>
      <c r="D8202" s="612"/>
      <c r="E8202" s="613"/>
      <c r="F8202" s="614"/>
      <c r="J8202" s="612"/>
      <c r="N8202" s="668"/>
      <c r="P8202" s="618"/>
      <c r="Q8202" s="618"/>
      <c r="R8202" s="618"/>
      <c r="S8202" s="618"/>
      <c r="T8202" s="618"/>
      <c r="U8202" s="618"/>
      <c r="V8202" s="618"/>
      <c r="W8202" s="618"/>
      <c r="X8202" s="618"/>
      <c r="Y8202" s="618"/>
      <c r="Z8202" s="618"/>
      <c r="AC8202" s="619"/>
      <c r="AD8202" s="620"/>
      <c r="AJ8202" s="668"/>
      <c r="AO8202" s="612"/>
      <c r="AP8202" s="612"/>
      <c r="AY8202" s="623"/>
      <c r="BD8202" s="611"/>
      <c r="BG8202" s="624"/>
      <c r="BH8202" s="625"/>
      <c r="BI8202" s="672"/>
      <c r="BO8202" s="612"/>
      <c r="BY8202" s="669"/>
      <c r="CA8202" s="669"/>
    </row>
    <row r="8203" spans="3:79" s="610" customFormat="1">
      <c r="C8203" s="611"/>
      <c r="D8203" s="612"/>
      <c r="E8203" s="613"/>
      <c r="F8203" s="614"/>
      <c r="J8203" s="612"/>
      <c r="N8203" s="668"/>
      <c r="P8203" s="618"/>
      <c r="Q8203" s="618"/>
      <c r="R8203" s="618"/>
      <c r="S8203" s="618"/>
      <c r="T8203" s="618"/>
      <c r="U8203" s="618"/>
      <c r="V8203" s="618"/>
      <c r="W8203" s="618"/>
      <c r="X8203" s="618"/>
      <c r="Y8203" s="618"/>
      <c r="Z8203" s="618"/>
      <c r="AC8203" s="619"/>
      <c r="AD8203" s="620"/>
      <c r="AJ8203" s="668"/>
      <c r="AO8203" s="612"/>
      <c r="AP8203" s="612"/>
      <c r="AY8203" s="623"/>
      <c r="BD8203" s="611"/>
      <c r="BG8203" s="624"/>
      <c r="BH8203" s="625"/>
      <c r="BI8203" s="672"/>
      <c r="BO8203" s="612"/>
      <c r="BY8203" s="669"/>
      <c r="CA8203" s="669"/>
    </row>
    <row r="8204" spans="3:79" s="610" customFormat="1">
      <c r="C8204" s="611"/>
      <c r="D8204" s="612"/>
      <c r="E8204" s="613"/>
      <c r="F8204" s="614"/>
      <c r="J8204" s="612"/>
      <c r="N8204" s="668"/>
      <c r="P8204" s="618"/>
      <c r="Q8204" s="618"/>
      <c r="R8204" s="618"/>
      <c r="S8204" s="618"/>
      <c r="T8204" s="618"/>
      <c r="U8204" s="618"/>
      <c r="V8204" s="618"/>
      <c r="W8204" s="618"/>
      <c r="X8204" s="618"/>
      <c r="Y8204" s="618"/>
      <c r="Z8204" s="618"/>
      <c r="AC8204" s="619"/>
      <c r="AD8204" s="620"/>
      <c r="AJ8204" s="668"/>
      <c r="AO8204" s="612"/>
      <c r="AP8204" s="612"/>
      <c r="AY8204" s="623"/>
      <c r="BD8204" s="611"/>
      <c r="BG8204" s="624"/>
      <c r="BH8204" s="625"/>
      <c r="BI8204" s="672"/>
      <c r="BO8204" s="612"/>
      <c r="BY8204" s="669"/>
      <c r="CA8204" s="669"/>
    </row>
    <row r="8205" spans="3:79" s="610" customFormat="1">
      <c r="C8205" s="611"/>
      <c r="D8205" s="612"/>
      <c r="E8205" s="613"/>
      <c r="F8205" s="614"/>
      <c r="J8205" s="612"/>
      <c r="N8205" s="668"/>
      <c r="P8205" s="618"/>
      <c r="Q8205" s="618"/>
      <c r="R8205" s="618"/>
      <c r="S8205" s="618"/>
      <c r="T8205" s="618"/>
      <c r="U8205" s="618"/>
      <c r="V8205" s="618"/>
      <c r="W8205" s="618"/>
      <c r="X8205" s="618"/>
      <c r="Y8205" s="618"/>
      <c r="Z8205" s="618"/>
      <c r="AC8205" s="619"/>
      <c r="AD8205" s="620"/>
      <c r="AJ8205" s="668"/>
      <c r="AO8205" s="612"/>
      <c r="AP8205" s="612"/>
      <c r="AY8205" s="623"/>
      <c r="BD8205" s="611"/>
      <c r="BG8205" s="624"/>
      <c r="BH8205" s="625"/>
      <c r="BI8205" s="672"/>
      <c r="BO8205" s="612"/>
      <c r="BY8205" s="669"/>
      <c r="CA8205" s="669"/>
    </row>
    <row r="8206" spans="3:79" s="610" customFormat="1">
      <c r="C8206" s="611"/>
      <c r="D8206" s="612"/>
      <c r="E8206" s="613"/>
      <c r="F8206" s="614"/>
      <c r="J8206" s="612"/>
      <c r="N8206" s="668"/>
      <c r="P8206" s="618"/>
      <c r="Q8206" s="618"/>
      <c r="R8206" s="618"/>
      <c r="S8206" s="618"/>
      <c r="T8206" s="618"/>
      <c r="U8206" s="618"/>
      <c r="V8206" s="618"/>
      <c r="W8206" s="618"/>
      <c r="X8206" s="618"/>
      <c r="Y8206" s="618"/>
      <c r="Z8206" s="618"/>
      <c r="AC8206" s="619"/>
      <c r="AD8206" s="620"/>
      <c r="AJ8206" s="668"/>
      <c r="AO8206" s="612"/>
      <c r="AP8206" s="612"/>
      <c r="AY8206" s="623"/>
      <c r="BD8206" s="611"/>
      <c r="BG8206" s="624"/>
      <c r="BH8206" s="625"/>
      <c r="BI8206" s="672"/>
      <c r="BO8206" s="612"/>
      <c r="BY8206" s="669"/>
      <c r="CA8206" s="669"/>
    </row>
    <row r="8207" spans="3:79" s="610" customFormat="1">
      <c r="C8207" s="611"/>
      <c r="D8207" s="612"/>
      <c r="E8207" s="613"/>
      <c r="F8207" s="614"/>
      <c r="J8207" s="612"/>
      <c r="N8207" s="668"/>
      <c r="P8207" s="618"/>
      <c r="Q8207" s="618"/>
      <c r="R8207" s="618"/>
      <c r="S8207" s="618"/>
      <c r="T8207" s="618"/>
      <c r="U8207" s="618"/>
      <c r="V8207" s="618"/>
      <c r="W8207" s="618"/>
      <c r="X8207" s="618"/>
      <c r="Y8207" s="618"/>
      <c r="Z8207" s="618"/>
      <c r="AC8207" s="619"/>
      <c r="AD8207" s="620"/>
      <c r="AJ8207" s="668"/>
      <c r="AO8207" s="612"/>
      <c r="AP8207" s="612"/>
      <c r="AY8207" s="623"/>
      <c r="BD8207" s="611"/>
      <c r="BG8207" s="624"/>
      <c r="BH8207" s="625"/>
      <c r="BI8207" s="672"/>
      <c r="BO8207" s="612"/>
      <c r="BY8207" s="669"/>
      <c r="CA8207" s="669"/>
    </row>
    <row r="8208" spans="3:79" s="610" customFormat="1">
      <c r="C8208" s="611"/>
      <c r="D8208" s="612"/>
      <c r="E8208" s="613"/>
      <c r="F8208" s="614"/>
      <c r="J8208" s="612"/>
      <c r="N8208" s="668"/>
      <c r="P8208" s="618"/>
      <c r="Q8208" s="618"/>
      <c r="R8208" s="618"/>
      <c r="S8208" s="618"/>
      <c r="T8208" s="618"/>
      <c r="U8208" s="618"/>
      <c r="V8208" s="618"/>
      <c r="W8208" s="618"/>
      <c r="X8208" s="618"/>
      <c r="Y8208" s="618"/>
      <c r="Z8208" s="618"/>
      <c r="AC8208" s="619"/>
      <c r="AD8208" s="620"/>
      <c r="AJ8208" s="668"/>
      <c r="AO8208" s="612"/>
      <c r="AP8208" s="612"/>
      <c r="AY8208" s="623"/>
      <c r="BD8208" s="611"/>
      <c r="BG8208" s="624"/>
      <c r="BH8208" s="625"/>
      <c r="BI8208" s="672"/>
      <c r="BO8208" s="612"/>
      <c r="BY8208" s="669"/>
      <c r="CA8208" s="669"/>
    </row>
    <row r="8209" spans="3:79" s="610" customFormat="1">
      <c r="C8209" s="611"/>
      <c r="D8209" s="612"/>
      <c r="E8209" s="613"/>
      <c r="F8209" s="614"/>
      <c r="J8209" s="612"/>
      <c r="N8209" s="668"/>
      <c r="P8209" s="618"/>
      <c r="Q8209" s="618"/>
      <c r="R8209" s="618"/>
      <c r="S8209" s="618"/>
      <c r="T8209" s="618"/>
      <c r="U8209" s="618"/>
      <c r="V8209" s="618"/>
      <c r="W8209" s="618"/>
      <c r="X8209" s="618"/>
      <c r="Y8209" s="618"/>
      <c r="Z8209" s="618"/>
      <c r="AC8209" s="619"/>
      <c r="AD8209" s="620"/>
      <c r="AJ8209" s="668"/>
      <c r="AO8209" s="612"/>
      <c r="AP8209" s="612"/>
      <c r="AY8209" s="623"/>
      <c r="BD8209" s="611"/>
      <c r="BG8209" s="624"/>
      <c r="BH8209" s="625"/>
      <c r="BI8209" s="672"/>
      <c r="BO8209" s="612"/>
      <c r="BY8209" s="669"/>
      <c r="CA8209" s="669"/>
    </row>
    <row r="8210" spans="3:79" s="610" customFormat="1">
      <c r="C8210" s="611"/>
      <c r="D8210" s="612"/>
      <c r="E8210" s="613"/>
      <c r="F8210" s="614"/>
      <c r="J8210" s="612"/>
      <c r="N8210" s="668"/>
      <c r="P8210" s="618"/>
      <c r="Q8210" s="618"/>
      <c r="R8210" s="618"/>
      <c r="S8210" s="618"/>
      <c r="T8210" s="618"/>
      <c r="U8210" s="618"/>
      <c r="V8210" s="618"/>
      <c r="W8210" s="618"/>
      <c r="X8210" s="618"/>
      <c r="Y8210" s="618"/>
      <c r="Z8210" s="618"/>
      <c r="AC8210" s="619"/>
      <c r="AD8210" s="620"/>
      <c r="AJ8210" s="668"/>
      <c r="AO8210" s="612"/>
      <c r="AP8210" s="612"/>
      <c r="AY8210" s="623"/>
      <c r="BD8210" s="611"/>
      <c r="BG8210" s="624"/>
      <c r="BH8210" s="625"/>
      <c r="BI8210" s="672"/>
      <c r="BO8210" s="612"/>
      <c r="BY8210" s="669"/>
      <c r="CA8210" s="669"/>
    </row>
    <row r="8211" spans="3:79" s="610" customFormat="1">
      <c r="C8211" s="611"/>
      <c r="D8211" s="612"/>
      <c r="E8211" s="613"/>
      <c r="F8211" s="614"/>
      <c r="J8211" s="612"/>
      <c r="N8211" s="668"/>
      <c r="P8211" s="618"/>
      <c r="Q8211" s="618"/>
      <c r="R8211" s="618"/>
      <c r="S8211" s="618"/>
      <c r="T8211" s="618"/>
      <c r="U8211" s="618"/>
      <c r="V8211" s="618"/>
      <c r="W8211" s="618"/>
      <c r="X8211" s="618"/>
      <c r="Y8211" s="618"/>
      <c r="Z8211" s="618"/>
      <c r="AC8211" s="619"/>
      <c r="AD8211" s="620"/>
      <c r="AJ8211" s="668"/>
      <c r="AO8211" s="612"/>
      <c r="AP8211" s="612"/>
      <c r="AY8211" s="623"/>
      <c r="BD8211" s="611"/>
      <c r="BG8211" s="624"/>
      <c r="BH8211" s="625"/>
      <c r="BI8211" s="672"/>
      <c r="BO8211" s="612"/>
      <c r="BY8211" s="669"/>
      <c r="CA8211" s="669"/>
    </row>
    <row r="8212" spans="3:79" s="610" customFormat="1">
      <c r="C8212" s="611"/>
      <c r="D8212" s="612"/>
      <c r="E8212" s="613"/>
      <c r="F8212" s="614"/>
      <c r="J8212" s="612"/>
      <c r="N8212" s="668"/>
      <c r="P8212" s="618"/>
      <c r="Q8212" s="618"/>
      <c r="R8212" s="618"/>
      <c r="S8212" s="618"/>
      <c r="T8212" s="618"/>
      <c r="U8212" s="618"/>
      <c r="V8212" s="618"/>
      <c r="W8212" s="618"/>
      <c r="X8212" s="618"/>
      <c r="Y8212" s="618"/>
      <c r="Z8212" s="618"/>
      <c r="AC8212" s="619"/>
      <c r="AD8212" s="620"/>
      <c r="AJ8212" s="668"/>
      <c r="AO8212" s="612"/>
      <c r="AP8212" s="612"/>
      <c r="AY8212" s="623"/>
      <c r="BD8212" s="611"/>
      <c r="BG8212" s="624"/>
      <c r="BH8212" s="625"/>
      <c r="BI8212" s="672"/>
      <c r="BO8212" s="612"/>
      <c r="BY8212" s="669"/>
      <c r="CA8212" s="669"/>
    </row>
    <row r="8213" spans="3:79" s="610" customFormat="1">
      <c r="C8213" s="611"/>
      <c r="D8213" s="612"/>
      <c r="E8213" s="613"/>
      <c r="F8213" s="614"/>
      <c r="J8213" s="612"/>
      <c r="N8213" s="668"/>
      <c r="P8213" s="618"/>
      <c r="Q8213" s="618"/>
      <c r="R8213" s="618"/>
      <c r="S8213" s="618"/>
      <c r="T8213" s="618"/>
      <c r="U8213" s="618"/>
      <c r="V8213" s="618"/>
      <c r="W8213" s="618"/>
      <c r="X8213" s="618"/>
      <c r="Y8213" s="618"/>
      <c r="Z8213" s="618"/>
      <c r="AC8213" s="619"/>
      <c r="AD8213" s="620"/>
      <c r="AJ8213" s="668"/>
      <c r="AO8213" s="612"/>
      <c r="AP8213" s="612"/>
      <c r="AY8213" s="623"/>
      <c r="BD8213" s="611"/>
      <c r="BG8213" s="624"/>
      <c r="BH8213" s="625"/>
      <c r="BI8213" s="672"/>
      <c r="BO8213" s="612"/>
      <c r="BY8213" s="669"/>
      <c r="CA8213" s="669"/>
    </row>
    <row r="8214" spans="3:79" s="610" customFormat="1">
      <c r="C8214" s="611"/>
      <c r="D8214" s="612"/>
      <c r="E8214" s="613"/>
      <c r="F8214" s="614"/>
      <c r="J8214" s="612"/>
      <c r="N8214" s="668"/>
      <c r="P8214" s="618"/>
      <c r="Q8214" s="618"/>
      <c r="R8214" s="618"/>
      <c r="S8214" s="618"/>
      <c r="T8214" s="618"/>
      <c r="U8214" s="618"/>
      <c r="V8214" s="618"/>
      <c r="W8214" s="618"/>
      <c r="X8214" s="618"/>
      <c r="Y8214" s="618"/>
      <c r="Z8214" s="618"/>
      <c r="AC8214" s="619"/>
      <c r="AD8214" s="620"/>
      <c r="AJ8214" s="668"/>
      <c r="AO8214" s="612"/>
      <c r="AP8214" s="612"/>
      <c r="AY8214" s="623"/>
      <c r="BD8214" s="611"/>
      <c r="BG8214" s="624"/>
      <c r="BH8214" s="625"/>
      <c r="BI8214" s="672"/>
      <c r="BO8214" s="612"/>
      <c r="BY8214" s="669"/>
      <c r="CA8214" s="669"/>
    </row>
    <row r="8215" spans="3:79" s="610" customFormat="1">
      <c r="C8215" s="611"/>
      <c r="D8215" s="612"/>
      <c r="E8215" s="613"/>
      <c r="F8215" s="614"/>
      <c r="J8215" s="612"/>
      <c r="N8215" s="668"/>
      <c r="P8215" s="618"/>
      <c r="Q8215" s="618"/>
      <c r="R8215" s="618"/>
      <c r="S8215" s="618"/>
      <c r="T8215" s="618"/>
      <c r="U8215" s="618"/>
      <c r="V8215" s="618"/>
      <c r="W8215" s="618"/>
      <c r="X8215" s="618"/>
      <c r="Y8215" s="618"/>
      <c r="Z8215" s="618"/>
      <c r="AC8215" s="619"/>
      <c r="AD8215" s="620"/>
      <c r="AJ8215" s="668"/>
      <c r="AO8215" s="612"/>
      <c r="AP8215" s="612"/>
      <c r="AY8215" s="623"/>
      <c r="BD8215" s="611"/>
      <c r="BG8215" s="624"/>
      <c r="BH8215" s="625"/>
      <c r="BI8215" s="672"/>
      <c r="BO8215" s="612"/>
      <c r="BY8215" s="669"/>
      <c r="CA8215" s="669"/>
    </row>
    <row r="8216" spans="3:79" s="610" customFormat="1">
      <c r="C8216" s="611"/>
      <c r="D8216" s="612"/>
      <c r="E8216" s="613"/>
      <c r="F8216" s="614"/>
      <c r="J8216" s="612"/>
      <c r="N8216" s="668"/>
      <c r="P8216" s="618"/>
      <c r="Q8216" s="618"/>
      <c r="R8216" s="618"/>
      <c r="S8216" s="618"/>
      <c r="T8216" s="618"/>
      <c r="U8216" s="618"/>
      <c r="V8216" s="618"/>
      <c r="W8216" s="618"/>
      <c r="X8216" s="618"/>
      <c r="Y8216" s="618"/>
      <c r="Z8216" s="618"/>
      <c r="AC8216" s="619"/>
      <c r="AD8216" s="620"/>
      <c r="AJ8216" s="668"/>
      <c r="AO8216" s="612"/>
      <c r="AP8216" s="612"/>
      <c r="AY8216" s="623"/>
      <c r="BD8216" s="611"/>
      <c r="BG8216" s="624"/>
      <c r="BH8216" s="625"/>
      <c r="BI8216" s="672"/>
      <c r="BO8216" s="612"/>
      <c r="BY8216" s="669"/>
      <c r="CA8216" s="669"/>
    </row>
    <row r="8217" spans="3:79" s="610" customFormat="1">
      <c r="C8217" s="611"/>
      <c r="D8217" s="612"/>
      <c r="E8217" s="613"/>
      <c r="F8217" s="614"/>
      <c r="J8217" s="612"/>
      <c r="N8217" s="668"/>
      <c r="P8217" s="618"/>
      <c r="Q8217" s="618"/>
      <c r="R8217" s="618"/>
      <c r="S8217" s="618"/>
      <c r="T8217" s="618"/>
      <c r="U8217" s="618"/>
      <c r="V8217" s="618"/>
      <c r="W8217" s="618"/>
      <c r="X8217" s="618"/>
      <c r="Y8217" s="618"/>
      <c r="Z8217" s="618"/>
      <c r="AC8217" s="619"/>
      <c r="AD8217" s="620"/>
      <c r="AJ8217" s="668"/>
      <c r="AO8217" s="612"/>
      <c r="AP8217" s="612"/>
      <c r="AY8217" s="623"/>
      <c r="BD8217" s="611"/>
      <c r="BG8217" s="624"/>
      <c r="BH8217" s="625"/>
      <c r="BI8217" s="672"/>
      <c r="BO8217" s="612"/>
      <c r="BY8217" s="669"/>
      <c r="CA8217" s="669"/>
    </row>
    <row r="8218" spans="3:79" s="610" customFormat="1">
      <c r="C8218" s="611"/>
      <c r="D8218" s="612"/>
      <c r="E8218" s="613"/>
      <c r="F8218" s="614"/>
      <c r="J8218" s="612"/>
      <c r="N8218" s="668"/>
      <c r="P8218" s="618"/>
      <c r="Q8218" s="618"/>
      <c r="R8218" s="618"/>
      <c r="S8218" s="618"/>
      <c r="T8218" s="618"/>
      <c r="U8218" s="618"/>
      <c r="V8218" s="618"/>
      <c r="W8218" s="618"/>
      <c r="X8218" s="618"/>
      <c r="Y8218" s="618"/>
      <c r="Z8218" s="618"/>
      <c r="AC8218" s="619"/>
      <c r="AD8218" s="620"/>
      <c r="AJ8218" s="668"/>
      <c r="AO8218" s="612"/>
      <c r="AP8218" s="612"/>
      <c r="AY8218" s="623"/>
      <c r="BD8218" s="611"/>
      <c r="BG8218" s="624"/>
      <c r="BH8218" s="625"/>
      <c r="BI8218" s="672"/>
      <c r="BO8218" s="612"/>
      <c r="BY8218" s="669"/>
      <c r="CA8218" s="669"/>
    </row>
    <row r="8219" spans="3:79" s="610" customFormat="1">
      <c r="C8219" s="611"/>
      <c r="D8219" s="612"/>
      <c r="E8219" s="613"/>
      <c r="F8219" s="614"/>
      <c r="J8219" s="612"/>
      <c r="N8219" s="668"/>
      <c r="P8219" s="618"/>
      <c r="Q8219" s="618"/>
      <c r="R8219" s="618"/>
      <c r="S8219" s="618"/>
      <c r="T8219" s="618"/>
      <c r="U8219" s="618"/>
      <c r="V8219" s="618"/>
      <c r="W8219" s="618"/>
      <c r="X8219" s="618"/>
      <c r="Y8219" s="618"/>
      <c r="Z8219" s="618"/>
      <c r="AC8219" s="619"/>
      <c r="AD8219" s="620"/>
      <c r="AJ8219" s="668"/>
      <c r="AO8219" s="612"/>
      <c r="AP8219" s="612"/>
      <c r="AY8219" s="623"/>
      <c r="BD8219" s="611"/>
      <c r="BG8219" s="624"/>
      <c r="BH8219" s="625"/>
      <c r="BI8219" s="672"/>
      <c r="BO8219" s="612"/>
      <c r="BY8219" s="669"/>
      <c r="CA8219" s="669"/>
    </row>
    <row r="8220" spans="3:79" s="610" customFormat="1">
      <c r="C8220" s="611"/>
      <c r="D8220" s="612"/>
      <c r="E8220" s="613"/>
      <c r="F8220" s="614"/>
      <c r="J8220" s="612"/>
      <c r="N8220" s="668"/>
      <c r="P8220" s="618"/>
      <c r="Q8220" s="618"/>
      <c r="R8220" s="618"/>
      <c r="S8220" s="618"/>
      <c r="T8220" s="618"/>
      <c r="U8220" s="618"/>
      <c r="V8220" s="618"/>
      <c r="W8220" s="618"/>
      <c r="X8220" s="618"/>
      <c r="Y8220" s="618"/>
      <c r="Z8220" s="618"/>
      <c r="AC8220" s="619"/>
      <c r="AD8220" s="620"/>
      <c r="AJ8220" s="668"/>
      <c r="AO8220" s="612"/>
      <c r="AP8220" s="612"/>
      <c r="AY8220" s="623"/>
      <c r="BD8220" s="611"/>
      <c r="BG8220" s="624"/>
      <c r="BH8220" s="625"/>
      <c r="BI8220" s="672"/>
      <c r="BO8220" s="612"/>
      <c r="BY8220" s="669"/>
      <c r="CA8220" s="669"/>
    </row>
    <row r="8221" spans="3:79" s="610" customFormat="1">
      <c r="C8221" s="611"/>
      <c r="D8221" s="612"/>
      <c r="E8221" s="613"/>
      <c r="F8221" s="614"/>
      <c r="J8221" s="612"/>
      <c r="N8221" s="668"/>
      <c r="P8221" s="618"/>
      <c r="Q8221" s="618"/>
      <c r="R8221" s="618"/>
      <c r="S8221" s="618"/>
      <c r="T8221" s="618"/>
      <c r="U8221" s="618"/>
      <c r="V8221" s="618"/>
      <c r="W8221" s="618"/>
      <c r="X8221" s="618"/>
      <c r="Y8221" s="618"/>
      <c r="Z8221" s="618"/>
      <c r="AC8221" s="619"/>
      <c r="AD8221" s="620"/>
      <c r="AJ8221" s="668"/>
      <c r="AO8221" s="612"/>
      <c r="AP8221" s="612"/>
      <c r="AY8221" s="623"/>
      <c r="BD8221" s="611"/>
      <c r="BG8221" s="624"/>
      <c r="BH8221" s="625"/>
      <c r="BI8221" s="672"/>
      <c r="BO8221" s="612"/>
      <c r="BY8221" s="669"/>
      <c r="CA8221" s="669"/>
    </row>
    <row r="8222" spans="3:79" s="610" customFormat="1">
      <c r="C8222" s="611"/>
      <c r="D8222" s="612"/>
      <c r="E8222" s="613"/>
      <c r="F8222" s="614"/>
      <c r="J8222" s="612"/>
      <c r="N8222" s="668"/>
      <c r="P8222" s="618"/>
      <c r="Q8222" s="618"/>
      <c r="R8222" s="618"/>
      <c r="S8222" s="618"/>
      <c r="T8222" s="618"/>
      <c r="U8222" s="618"/>
      <c r="V8222" s="618"/>
      <c r="W8222" s="618"/>
      <c r="X8222" s="618"/>
      <c r="Y8222" s="618"/>
      <c r="Z8222" s="618"/>
      <c r="AC8222" s="619"/>
      <c r="AD8222" s="620"/>
      <c r="AJ8222" s="668"/>
      <c r="AO8222" s="612"/>
      <c r="AP8222" s="612"/>
      <c r="AY8222" s="623"/>
      <c r="BD8222" s="611"/>
      <c r="BG8222" s="624"/>
      <c r="BH8222" s="625"/>
      <c r="BI8222" s="672"/>
      <c r="BO8222" s="612"/>
      <c r="BY8222" s="669"/>
      <c r="CA8222" s="669"/>
    </row>
    <row r="8223" spans="3:79" s="610" customFormat="1">
      <c r="C8223" s="611"/>
      <c r="D8223" s="612"/>
      <c r="E8223" s="613"/>
      <c r="F8223" s="614"/>
      <c r="J8223" s="612"/>
      <c r="N8223" s="668"/>
      <c r="P8223" s="618"/>
      <c r="Q8223" s="618"/>
      <c r="R8223" s="618"/>
      <c r="S8223" s="618"/>
      <c r="T8223" s="618"/>
      <c r="U8223" s="618"/>
      <c r="V8223" s="618"/>
      <c r="W8223" s="618"/>
      <c r="X8223" s="618"/>
      <c r="Y8223" s="618"/>
      <c r="Z8223" s="618"/>
      <c r="AC8223" s="619"/>
      <c r="AD8223" s="620"/>
      <c r="AJ8223" s="668"/>
      <c r="AO8223" s="612"/>
      <c r="AP8223" s="612"/>
      <c r="AY8223" s="623"/>
      <c r="BD8223" s="611"/>
      <c r="BG8223" s="624"/>
      <c r="BH8223" s="625"/>
      <c r="BI8223" s="672"/>
      <c r="BO8223" s="612"/>
      <c r="BY8223" s="669"/>
      <c r="CA8223" s="669"/>
    </row>
    <row r="8224" spans="3:79" s="610" customFormat="1">
      <c r="C8224" s="611"/>
      <c r="D8224" s="612"/>
      <c r="E8224" s="613"/>
      <c r="F8224" s="614"/>
      <c r="J8224" s="612"/>
      <c r="N8224" s="668"/>
      <c r="P8224" s="618"/>
      <c r="Q8224" s="618"/>
      <c r="R8224" s="618"/>
      <c r="S8224" s="618"/>
      <c r="T8224" s="618"/>
      <c r="U8224" s="618"/>
      <c r="V8224" s="618"/>
      <c r="W8224" s="618"/>
      <c r="X8224" s="618"/>
      <c r="Y8224" s="618"/>
      <c r="Z8224" s="618"/>
      <c r="AC8224" s="619"/>
      <c r="AD8224" s="620"/>
      <c r="AJ8224" s="668"/>
      <c r="AO8224" s="612"/>
      <c r="AP8224" s="612"/>
      <c r="AY8224" s="623"/>
      <c r="BD8224" s="611"/>
      <c r="BG8224" s="624"/>
      <c r="BH8224" s="625"/>
      <c r="BI8224" s="672"/>
      <c r="BO8224" s="612"/>
      <c r="BY8224" s="669"/>
      <c r="CA8224" s="669"/>
    </row>
    <row r="8225" spans="3:79" s="610" customFormat="1">
      <c r="C8225" s="611"/>
      <c r="D8225" s="612"/>
      <c r="E8225" s="613"/>
      <c r="F8225" s="614"/>
      <c r="J8225" s="612"/>
      <c r="N8225" s="668"/>
      <c r="P8225" s="618"/>
      <c r="Q8225" s="618"/>
      <c r="R8225" s="618"/>
      <c r="S8225" s="618"/>
      <c r="T8225" s="618"/>
      <c r="U8225" s="618"/>
      <c r="V8225" s="618"/>
      <c r="W8225" s="618"/>
      <c r="X8225" s="618"/>
      <c r="Y8225" s="618"/>
      <c r="Z8225" s="618"/>
      <c r="AC8225" s="619"/>
      <c r="AD8225" s="620"/>
      <c r="AJ8225" s="668"/>
      <c r="AO8225" s="612"/>
      <c r="AP8225" s="612"/>
      <c r="AY8225" s="623"/>
      <c r="BD8225" s="611"/>
      <c r="BG8225" s="624"/>
      <c r="BH8225" s="625"/>
      <c r="BI8225" s="672"/>
      <c r="BO8225" s="612"/>
      <c r="BY8225" s="669"/>
      <c r="CA8225" s="669"/>
    </row>
    <row r="8226" spans="3:79" s="610" customFormat="1">
      <c r="C8226" s="611"/>
      <c r="D8226" s="612"/>
      <c r="E8226" s="613"/>
      <c r="F8226" s="614"/>
      <c r="J8226" s="612"/>
      <c r="N8226" s="668"/>
      <c r="P8226" s="618"/>
      <c r="Q8226" s="618"/>
      <c r="R8226" s="618"/>
      <c r="S8226" s="618"/>
      <c r="T8226" s="618"/>
      <c r="U8226" s="618"/>
      <c r="V8226" s="618"/>
      <c r="W8226" s="618"/>
      <c r="X8226" s="618"/>
      <c r="Y8226" s="618"/>
      <c r="Z8226" s="618"/>
      <c r="AC8226" s="619"/>
      <c r="AD8226" s="620"/>
      <c r="AJ8226" s="668"/>
      <c r="AO8226" s="612"/>
      <c r="AP8226" s="612"/>
      <c r="AY8226" s="623"/>
      <c r="BD8226" s="611"/>
      <c r="BG8226" s="624"/>
      <c r="BH8226" s="625"/>
      <c r="BI8226" s="672"/>
      <c r="BO8226" s="612"/>
      <c r="BY8226" s="669"/>
      <c r="CA8226" s="669"/>
    </row>
    <row r="8227" spans="3:79" s="610" customFormat="1">
      <c r="C8227" s="611"/>
      <c r="D8227" s="612"/>
      <c r="E8227" s="613"/>
      <c r="F8227" s="614"/>
      <c r="J8227" s="612"/>
      <c r="N8227" s="668"/>
      <c r="P8227" s="618"/>
      <c r="Q8227" s="618"/>
      <c r="R8227" s="618"/>
      <c r="S8227" s="618"/>
      <c r="T8227" s="618"/>
      <c r="U8227" s="618"/>
      <c r="V8227" s="618"/>
      <c r="W8227" s="618"/>
      <c r="X8227" s="618"/>
      <c r="Y8227" s="618"/>
      <c r="Z8227" s="618"/>
      <c r="AC8227" s="619"/>
      <c r="AD8227" s="620"/>
      <c r="AJ8227" s="668"/>
      <c r="AO8227" s="612"/>
      <c r="AP8227" s="612"/>
      <c r="AY8227" s="623"/>
      <c r="BD8227" s="611"/>
      <c r="BG8227" s="624"/>
      <c r="BH8227" s="625"/>
      <c r="BI8227" s="672"/>
      <c r="BO8227" s="612"/>
      <c r="BY8227" s="669"/>
      <c r="CA8227" s="669"/>
    </row>
    <row r="8228" spans="3:79" s="610" customFormat="1">
      <c r="C8228" s="611"/>
      <c r="D8228" s="612"/>
      <c r="E8228" s="613"/>
      <c r="F8228" s="614"/>
      <c r="J8228" s="612"/>
      <c r="N8228" s="668"/>
      <c r="P8228" s="618"/>
      <c r="Q8228" s="618"/>
      <c r="R8228" s="618"/>
      <c r="S8228" s="618"/>
      <c r="T8228" s="618"/>
      <c r="U8228" s="618"/>
      <c r="V8228" s="618"/>
      <c r="W8228" s="618"/>
      <c r="X8228" s="618"/>
      <c r="Y8228" s="618"/>
      <c r="Z8228" s="618"/>
      <c r="AC8228" s="619"/>
      <c r="AD8228" s="620"/>
      <c r="AJ8228" s="668"/>
      <c r="AO8228" s="612"/>
      <c r="AP8228" s="612"/>
      <c r="AY8228" s="623"/>
      <c r="BD8228" s="611"/>
      <c r="BG8228" s="624"/>
      <c r="BH8228" s="625"/>
      <c r="BI8228" s="672"/>
      <c r="BO8228" s="612"/>
      <c r="BY8228" s="669"/>
      <c r="CA8228" s="669"/>
    </row>
    <row r="8229" spans="3:79" s="610" customFormat="1">
      <c r="C8229" s="611"/>
      <c r="D8229" s="612"/>
      <c r="E8229" s="613"/>
      <c r="F8229" s="614"/>
      <c r="J8229" s="612"/>
      <c r="N8229" s="668"/>
      <c r="P8229" s="618"/>
      <c r="Q8229" s="618"/>
      <c r="R8229" s="618"/>
      <c r="S8229" s="618"/>
      <c r="T8229" s="618"/>
      <c r="U8229" s="618"/>
      <c r="V8229" s="618"/>
      <c r="W8229" s="618"/>
      <c r="X8229" s="618"/>
      <c r="Y8229" s="618"/>
      <c r="Z8229" s="618"/>
      <c r="AC8229" s="619"/>
      <c r="AD8229" s="620"/>
      <c r="AJ8229" s="668"/>
      <c r="AO8229" s="612"/>
      <c r="AP8229" s="612"/>
      <c r="AY8229" s="623"/>
      <c r="BD8229" s="611"/>
      <c r="BG8229" s="624"/>
      <c r="BH8229" s="625"/>
      <c r="BI8229" s="672"/>
      <c r="BO8229" s="612"/>
      <c r="BY8229" s="669"/>
      <c r="CA8229" s="669"/>
    </row>
    <row r="8230" spans="3:79" s="610" customFormat="1">
      <c r="C8230" s="611"/>
      <c r="D8230" s="612"/>
      <c r="E8230" s="613"/>
      <c r="F8230" s="614"/>
      <c r="J8230" s="612"/>
      <c r="N8230" s="668"/>
      <c r="P8230" s="618"/>
      <c r="Q8230" s="618"/>
      <c r="R8230" s="618"/>
      <c r="S8230" s="618"/>
      <c r="T8230" s="618"/>
      <c r="U8230" s="618"/>
      <c r="V8230" s="618"/>
      <c r="W8230" s="618"/>
      <c r="X8230" s="618"/>
      <c r="Y8230" s="618"/>
      <c r="Z8230" s="618"/>
      <c r="AC8230" s="619"/>
      <c r="AD8230" s="620"/>
      <c r="AJ8230" s="668"/>
      <c r="AO8230" s="612"/>
      <c r="AP8230" s="612"/>
      <c r="AY8230" s="623"/>
      <c r="BD8230" s="611"/>
      <c r="BG8230" s="624"/>
      <c r="BH8230" s="625"/>
      <c r="BI8230" s="672"/>
      <c r="BO8230" s="612"/>
      <c r="BY8230" s="669"/>
      <c r="CA8230" s="669"/>
    </row>
    <row r="8231" spans="3:79" s="610" customFormat="1">
      <c r="C8231" s="611"/>
      <c r="D8231" s="612"/>
      <c r="E8231" s="613"/>
      <c r="F8231" s="614"/>
      <c r="J8231" s="612"/>
      <c r="N8231" s="668"/>
      <c r="P8231" s="618"/>
      <c r="Q8231" s="618"/>
      <c r="R8231" s="618"/>
      <c r="S8231" s="618"/>
      <c r="T8231" s="618"/>
      <c r="U8231" s="618"/>
      <c r="V8231" s="618"/>
      <c r="W8231" s="618"/>
      <c r="X8231" s="618"/>
      <c r="Y8231" s="618"/>
      <c r="Z8231" s="618"/>
      <c r="AC8231" s="619"/>
      <c r="AD8231" s="620"/>
      <c r="AJ8231" s="668"/>
      <c r="AO8231" s="612"/>
      <c r="AP8231" s="612"/>
      <c r="AY8231" s="623"/>
      <c r="BD8231" s="611"/>
      <c r="BG8231" s="624"/>
      <c r="BH8231" s="625"/>
      <c r="BI8231" s="672"/>
      <c r="BO8231" s="612"/>
      <c r="BY8231" s="669"/>
      <c r="CA8231" s="669"/>
    </row>
    <row r="8232" spans="3:79" s="610" customFormat="1">
      <c r="C8232" s="611"/>
      <c r="D8232" s="612"/>
      <c r="E8232" s="613"/>
      <c r="F8232" s="614"/>
      <c r="J8232" s="612"/>
      <c r="N8232" s="668"/>
      <c r="P8232" s="618"/>
      <c r="Q8232" s="618"/>
      <c r="R8232" s="618"/>
      <c r="S8232" s="618"/>
      <c r="T8232" s="618"/>
      <c r="U8232" s="618"/>
      <c r="V8232" s="618"/>
      <c r="W8232" s="618"/>
      <c r="X8232" s="618"/>
      <c r="Y8232" s="618"/>
      <c r="Z8232" s="618"/>
      <c r="AC8232" s="619"/>
      <c r="AD8232" s="620"/>
      <c r="AJ8232" s="668"/>
      <c r="AO8232" s="612"/>
      <c r="AP8232" s="612"/>
      <c r="AY8232" s="623"/>
      <c r="BD8232" s="611"/>
      <c r="BG8232" s="624"/>
      <c r="BH8232" s="625"/>
      <c r="BI8232" s="672"/>
      <c r="BO8232" s="612"/>
      <c r="BY8232" s="669"/>
      <c r="CA8232" s="669"/>
    </row>
    <row r="8233" spans="3:79" s="610" customFormat="1">
      <c r="C8233" s="611"/>
      <c r="D8233" s="612"/>
      <c r="E8233" s="613"/>
      <c r="F8233" s="614"/>
      <c r="J8233" s="612"/>
      <c r="N8233" s="668"/>
      <c r="P8233" s="618"/>
      <c r="Q8233" s="618"/>
      <c r="R8233" s="618"/>
      <c r="S8233" s="618"/>
      <c r="T8233" s="618"/>
      <c r="U8233" s="618"/>
      <c r="V8233" s="618"/>
      <c r="W8233" s="618"/>
      <c r="X8233" s="618"/>
      <c r="Y8233" s="618"/>
      <c r="Z8233" s="618"/>
      <c r="AC8233" s="619"/>
      <c r="AD8233" s="620"/>
      <c r="AJ8233" s="668"/>
      <c r="AO8233" s="612"/>
      <c r="AP8233" s="612"/>
      <c r="AY8233" s="623"/>
      <c r="BD8233" s="611"/>
      <c r="BG8233" s="624"/>
      <c r="BH8233" s="625"/>
      <c r="BI8233" s="672"/>
      <c r="BO8233" s="612"/>
      <c r="BY8233" s="669"/>
      <c r="CA8233" s="669"/>
    </row>
    <row r="8234" spans="3:79" s="610" customFormat="1">
      <c r="C8234" s="611"/>
      <c r="D8234" s="612"/>
      <c r="E8234" s="613"/>
      <c r="F8234" s="614"/>
      <c r="J8234" s="612"/>
      <c r="N8234" s="668"/>
      <c r="P8234" s="618"/>
      <c r="Q8234" s="618"/>
      <c r="R8234" s="618"/>
      <c r="S8234" s="618"/>
      <c r="T8234" s="618"/>
      <c r="U8234" s="618"/>
      <c r="V8234" s="618"/>
      <c r="W8234" s="618"/>
      <c r="X8234" s="618"/>
      <c r="Y8234" s="618"/>
      <c r="Z8234" s="618"/>
      <c r="AC8234" s="619"/>
      <c r="AD8234" s="620"/>
      <c r="AJ8234" s="668"/>
      <c r="AO8234" s="612"/>
      <c r="AP8234" s="612"/>
      <c r="AY8234" s="623"/>
      <c r="BD8234" s="611"/>
      <c r="BG8234" s="624"/>
      <c r="BH8234" s="625"/>
      <c r="BI8234" s="672"/>
      <c r="BO8234" s="612"/>
      <c r="BY8234" s="669"/>
      <c r="CA8234" s="669"/>
    </row>
    <row r="8235" spans="3:79" s="610" customFormat="1">
      <c r="C8235" s="611"/>
      <c r="D8235" s="612"/>
      <c r="E8235" s="613"/>
      <c r="F8235" s="614"/>
      <c r="J8235" s="612"/>
      <c r="N8235" s="668"/>
      <c r="P8235" s="618"/>
      <c r="Q8235" s="618"/>
      <c r="R8235" s="618"/>
      <c r="S8235" s="618"/>
      <c r="T8235" s="618"/>
      <c r="U8235" s="618"/>
      <c r="V8235" s="618"/>
      <c r="W8235" s="618"/>
      <c r="X8235" s="618"/>
      <c r="Y8235" s="618"/>
      <c r="Z8235" s="618"/>
      <c r="AC8235" s="619"/>
      <c r="AD8235" s="620"/>
      <c r="AJ8235" s="668"/>
      <c r="AO8235" s="612"/>
      <c r="AP8235" s="612"/>
      <c r="AY8235" s="623"/>
      <c r="BD8235" s="611"/>
      <c r="BG8235" s="624"/>
      <c r="BH8235" s="625"/>
      <c r="BI8235" s="672"/>
      <c r="BO8235" s="612"/>
      <c r="BY8235" s="669"/>
      <c r="CA8235" s="669"/>
    </row>
    <row r="8236" spans="3:79" s="610" customFormat="1">
      <c r="C8236" s="611"/>
      <c r="D8236" s="612"/>
      <c r="E8236" s="613"/>
      <c r="F8236" s="614"/>
      <c r="J8236" s="612"/>
      <c r="N8236" s="668"/>
      <c r="P8236" s="618"/>
      <c r="Q8236" s="618"/>
      <c r="R8236" s="618"/>
      <c r="S8236" s="618"/>
      <c r="T8236" s="618"/>
      <c r="U8236" s="618"/>
      <c r="V8236" s="618"/>
      <c r="W8236" s="618"/>
      <c r="X8236" s="618"/>
      <c r="Y8236" s="618"/>
      <c r="Z8236" s="618"/>
      <c r="AC8236" s="619"/>
      <c r="AD8236" s="620"/>
      <c r="AJ8236" s="668"/>
      <c r="AO8236" s="612"/>
      <c r="AP8236" s="612"/>
      <c r="AY8236" s="623"/>
      <c r="BD8236" s="611"/>
      <c r="BG8236" s="624"/>
      <c r="BH8236" s="625"/>
      <c r="BI8236" s="672"/>
      <c r="BO8236" s="612"/>
      <c r="BY8236" s="669"/>
      <c r="CA8236" s="669"/>
    </row>
    <row r="8237" spans="3:79" s="610" customFormat="1">
      <c r="C8237" s="611"/>
      <c r="D8237" s="612"/>
      <c r="E8237" s="613"/>
      <c r="F8237" s="614"/>
      <c r="J8237" s="612"/>
      <c r="N8237" s="668"/>
      <c r="P8237" s="618"/>
      <c r="Q8237" s="618"/>
      <c r="R8237" s="618"/>
      <c r="S8237" s="618"/>
      <c r="T8237" s="618"/>
      <c r="U8237" s="618"/>
      <c r="V8237" s="618"/>
      <c r="W8237" s="618"/>
      <c r="X8237" s="618"/>
      <c r="Y8237" s="618"/>
      <c r="Z8237" s="618"/>
      <c r="AC8237" s="619"/>
      <c r="AD8237" s="620"/>
      <c r="AJ8237" s="668"/>
      <c r="AO8237" s="612"/>
      <c r="AP8237" s="612"/>
      <c r="AY8237" s="623"/>
      <c r="BD8237" s="611"/>
      <c r="BG8237" s="624"/>
      <c r="BH8237" s="625"/>
      <c r="BI8237" s="672"/>
      <c r="BO8237" s="612"/>
      <c r="BY8237" s="669"/>
      <c r="CA8237" s="669"/>
    </row>
    <row r="8238" spans="3:79" s="610" customFormat="1">
      <c r="C8238" s="611"/>
      <c r="D8238" s="612"/>
      <c r="E8238" s="613"/>
      <c r="F8238" s="614"/>
      <c r="J8238" s="612"/>
      <c r="N8238" s="668"/>
      <c r="P8238" s="618"/>
      <c r="Q8238" s="618"/>
      <c r="R8238" s="618"/>
      <c r="S8238" s="618"/>
      <c r="T8238" s="618"/>
      <c r="U8238" s="618"/>
      <c r="V8238" s="618"/>
      <c r="W8238" s="618"/>
      <c r="X8238" s="618"/>
      <c r="Y8238" s="618"/>
      <c r="Z8238" s="618"/>
      <c r="AC8238" s="619"/>
      <c r="AD8238" s="620"/>
      <c r="AJ8238" s="668"/>
      <c r="AO8238" s="612"/>
      <c r="AP8238" s="612"/>
      <c r="AY8238" s="623"/>
      <c r="BD8238" s="611"/>
      <c r="BG8238" s="624"/>
      <c r="BH8238" s="625"/>
      <c r="BI8238" s="672"/>
      <c r="BO8238" s="612"/>
      <c r="BY8238" s="669"/>
      <c r="CA8238" s="669"/>
    </row>
    <row r="8239" spans="3:79" s="610" customFormat="1">
      <c r="C8239" s="611"/>
      <c r="D8239" s="612"/>
      <c r="E8239" s="613"/>
      <c r="F8239" s="614"/>
      <c r="J8239" s="612"/>
      <c r="N8239" s="668"/>
      <c r="P8239" s="618"/>
      <c r="Q8239" s="618"/>
      <c r="R8239" s="618"/>
      <c r="S8239" s="618"/>
      <c r="T8239" s="618"/>
      <c r="U8239" s="618"/>
      <c r="V8239" s="618"/>
      <c r="W8239" s="618"/>
      <c r="X8239" s="618"/>
      <c r="Y8239" s="618"/>
      <c r="Z8239" s="618"/>
      <c r="AC8239" s="619"/>
      <c r="AD8239" s="620"/>
      <c r="AJ8239" s="668"/>
      <c r="AO8239" s="612"/>
      <c r="AP8239" s="612"/>
      <c r="AY8239" s="623"/>
      <c r="BD8239" s="611"/>
      <c r="BG8239" s="624"/>
      <c r="BH8239" s="625"/>
      <c r="BI8239" s="672"/>
      <c r="BO8239" s="612"/>
      <c r="BY8239" s="669"/>
      <c r="CA8239" s="669"/>
    </row>
    <row r="8240" spans="3:79" s="610" customFormat="1">
      <c r="C8240" s="611"/>
      <c r="D8240" s="612"/>
      <c r="E8240" s="613"/>
      <c r="F8240" s="614"/>
      <c r="J8240" s="612"/>
      <c r="N8240" s="668"/>
      <c r="P8240" s="618"/>
      <c r="Q8240" s="618"/>
      <c r="R8240" s="618"/>
      <c r="S8240" s="618"/>
      <c r="T8240" s="618"/>
      <c r="U8240" s="618"/>
      <c r="V8240" s="618"/>
      <c r="W8240" s="618"/>
      <c r="X8240" s="618"/>
      <c r="Y8240" s="618"/>
      <c r="Z8240" s="618"/>
      <c r="AC8240" s="619"/>
      <c r="AD8240" s="620"/>
      <c r="AJ8240" s="668"/>
      <c r="AO8240" s="612"/>
      <c r="AP8240" s="612"/>
      <c r="AY8240" s="623"/>
      <c r="BD8240" s="611"/>
      <c r="BG8240" s="624"/>
      <c r="BH8240" s="625"/>
      <c r="BI8240" s="672"/>
      <c r="BO8240" s="612"/>
      <c r="BY8240" s="669"/>
      <c r="CA8240" s="669"/>
    </row>
    <row r="8241" spans="3:79" s="610" customFormat="1">
      <c r="C8241" s="611"/>
      <c r="D8241" s="612"/>
      <c r="E8241" s="613"/>
      <c r="F8241" s="614"/>
      <c r="J8241" s="612"/>
      <c r="N8241" s="668"/>
      <c r="P8241" s="618"/>
      <c r="Q8241" s="618"/>
      <c r="R8241" s="618"/>
      <c r="S8241" s="618"/>
      <c r="T8241" s="618"/>
      <c r="U8241" s="618"/>
      <c r="V8241" s="618"/>
      <c r="W8241" s="618"/>
      <c r="X8241" s="618"/>
      <c r="Y8241" s="618"/>
      <c r="Z8241" s="618"/>
      <c r="AC8241" s="619"/>
      <c r="AD8241" s="620"/>
      <c r="AJ8241" s="668"/>
      <c r="AO8241" s="612"/>
      <c r="AP8241" s="612"/>
      <c r="AY8241" s="623"/>
      <c r="BD8241" s="611"/>
      <c r="BG8241" s="624"/>
      <c r="BH8241" s="625"/>
      <c r="BI8241" s="672"/>
      <c r="BO8241" s="612"/>
      <c r="BY8241" s="669"/>
      <c r="CA8241" s="669"/>
    </row>
    <row r="8242" spans="3:79" s="610" customFormat="1">
      <c r="C8242" s="611"/>
      <c r="D8242" s="612"/>
      <c r="E8242" s="613"/>
      <c r="F8242" s="614"/>
      <c r="J8242" s="612"/>
      <c r="N8242" s="668"/>
      <c r="P8242" s="618"/>
      <c r="Q8242" s="618"/>
      <c r="R8242" s="618"/>
      <c r="S8242" s="618"/>
      <c r="T8242" s="618"/>
      <c r="U8242" s="618"/>
      <c r="V8242" s="618"/>
      <c r="W8242" s="618"/>
      <c r="X8242" s="618"/>
      <c r="Y8242" s="618"/>
      <c r="Z8242" s="618"/>
      <c r="AC8242" s="619"/>
      <c r="AD8242" s="620"/>
      <c r="AJ8242" s="668"/>
      <c r="AO8242" s="612"/>
      <c r="AP8242" s="612"/>
      <c r="AY8242" s="623"/>
      <c r="BD8242" s="611"/>
      <c r="BG8242" s="624"/>
      <c r="BH8242" s="625"/>
      <c r="BI8242" s="672"/>
      <c r="BO8242" s="612"/>
      <c r="BY8242" s="669"/>
      <c r="CA8242" s="669"/>
    </row>
    <row r="8243" spans="3:79" s="610" customFormat="1">
      <c r="C8243" s="611"/>
      <c r="D8243" s="612"/>
      <c r="E8243" s="613"/>
      <c r="F8243" s="614"/>
      <c r="J8243" s="612"/>
      <c r="N8243" s="668"/>
      <c r="P8243" s="618"/>
      <c r="Q8243" s="618"/>
      <c r="R8243" s="618"/>
      <c r="S8243" s="618"/>
      <c r="T8243" s="618"/>
      <c r="U8243" s="618"/>
      <c r="V8243" s="618"/>
      <c r="W8243" s="618"/>
      <c r="X8243" s="618"/>
      <c r="Y8243" s="618"/>
      <c r="Z8243" s="618"/>
      <c r="AC8243" s="619"/>
      <c r="AD8243" s="620"/>
      <c r="AJ8243" s="668"/>
      <c r="AO8243" s="612"/>
      <c r="AP8243" s="612"/>
      <c r="AY8243" s="623"/>
      <c r="BD8243" s="611"/>
      <c r="BG8243" s="624"/>
      <c r="BH8243" s="625"/>
      <c r="BI8243" s="672"/>
      <c r="BO8243" s="612"/>
      <c r="BY8243" s="669"/>
      <c r="CA8243" s="669"/>
    </row>
    <row r="8244" spans="3:79" s="610" customFormat="1">
      <c r="C8244" s="611"/>
      <c r="D8244" s="612"/>
      <c r="E8244" s="613"/>
      <c r="F8244" s="614"/>
      <c r="J8244" s="612"/>
      <c r="N8244" s="668"/>
      <c r="P8244" s="618"/>
      <c r="Q8244" s="618"/>
      <c r="R8244" s="618"/>
      <c r="S8244" s="618"/>
      <c r="T8244" s="618"/>
      <c r="U8244" s="618"/>
      <c r="V8244" s="618"/>
      <c r="W8244" s="618"/>
      <c r="X8244" s="618"/>
      <c r="Y8244" s="618"/>
      <c r="Z8244" s="618"/>
      <c r="AC8244" s="619"/>
      <c r="AD8244" s="620"/>
      <c r="AJ8244" s="668"/>
      <c r="AO8244" s="612"/>
      <c r="AP8244" s="612"/>
      <c r="AY8244" s="623"/>
      <c r="BD8244" s="611"/>
      <c r="BG8244" s="624"/>
      <c r="BH8244" s="625"/>
      <c r="BI8244" s="672"/>
      <c r="BO8244" s="612"/>
      <c r="BY8244" s="669"/>
      <c r="CA8244" s="669"/>
    </row>
    <row r="8245" spans="3:79" s="610" customFormat="1">
      <c r="C8245" s="611"/>
      <c r="D8245" s="612"/>
      <c r="E8245" s="613"/>
      <c r="F8245" s="614"/>
      <c r="J8245" s="612"/>
      <c r="N8245" s="668"/>
      <c r="P8245" s="618"/>
      <c r="Q8245" s="618"/>
      <c r="R8245" s="618"/>
      <c r="S8245" s="618"/>
      <c r="T8245" s="618"/>
      <c r="U8245" s="618"/>
      <c r="V8245" s="618"/>
      <c r="W8245" s="618"/>
      <c r="X8245" s="618"/>
      <c r="Y8245" s="618"/>
      <c r="Z8245" s="618"/>
      <c r="AC8245" s="619"/>
      <c r="AD8245" s="620"/>
      <c r="AJ8245" s="668"/>
      <c r="AO8245" s="612"/>
      <c r="AP8245" s="612"/>
      <c r="AY8245" s="623"/>
      <c r="BD8245" s="611"/>
      <c r="BG8245" s="624"/>
      <c r="BH8245" s="625"/>
      <c r="BI8245" s="672"/>
      <c r="BO8245" s="612"/>
      <c r="BY8245" s="669"/>
      <c r="CA8245" s="669"/>
    </row>
    <row r="8246" spans="3:79" s="610" customFormat="1">
      <c r="C8246" s="611"/>
      <c r="D8246" s="612"/>
      <c r="E8246" s="613"/>
      <c r="F8246" s="614"/>
      <c r="J8246" s="612"/>
      <c r="N8246" s="668"/>
      <c r="P8246" s="618"/>
      <c r="Q8246" s="618"/>
      <c r="R8246" s="618"/>
      <c r="S8246" s="618"/>
      <c r="T8246" s="618"/>
      <c r="U8246" s="618"/>
      <c r="V8246" s="618"/>
      <c r="W8246" s="618"/>
      <c r="X8246" s="618"/>
      <c r="Y8246" s="618"/>
      <c r="Z8246" s="618"/>
      <c r="AC8246" s="619"/>
      <c r="AD8246" s="620"/>
      <c r="AJ8246" s="668"/>
      <c r="AO8246" s="612"/>
      <c r="AP8246" s="612"/>
      <c r="AY8246" s="623"/>
      <c r="BD8246" s="611"/>
      <c r="BG8246" s="624"/>
      <c r="BH8246" s="625"/>
      <c r="BI8246" s="672"/>
      <c r="BO8246" s="612"/>
      <c r="BY8246" s="669"/>
      <c r="CA8246" s="669"/>
    </row>
    <row r="8247" spans="3:79" s="610" customFormat="1">
      <c r="C8247" s="611"/>
      <c r="D8247" s="612"/>
      <c r="E8247" s="613"/>
      <c r="F8247" s="614"/>
      <c r="J8247" s="612"/>
      <c r="N8247" s="668"/>
      <c r="P8247" s="618"/>
      <c r="Q8247" s="618"/>
      <c r="R8247" s="618"/>
      <c r="S8247" s="618"/>
      <c r="T8247" s="618"/>
      <c r="U8247" s="618"/>
      <c r="V8247" s="618"/>
      <c r="W8247" s="618"/>
      <c r="X8247" s="618"/>
      <c r="Y8247" s="618"/>
      <c r="Z8247" s="618"/>
      <c r="AC8247" s="619"/>
      <c r="AD8247" s="620"/>
      <c r="AJ8247" s="668"/>
      <c r="AO8247" s="612"/>
      <c r="AP8247" s="612"/>
      <c r="AY8247" s="623"/>
      <c r="BD8247" s="611"/>
      <c r="BG8247" s="624"/>
      <c r="BH8247" s="625"/>
      <c r="BI8247" s="672"/>
      <c r="BO8247" s="612"/>
      <c r="BY8247" s="669"/>
      <c r="CA8247" s="669"/>
    </row>
    <row r="8248" spans="3:79" s="610" customFormat="1">
      <c r="C8248" s="611"/>
      <c r="D8248" s="612"/>
      <c r="E8248" s="613"/>
      <c r="F8248" s="614"/>
      <c r="J8248" s="612"/>
      <c r="N8248" s="668"/>
      <c r="P8248" s="618"/>
      <c r="Q8248" s="618"/>
      <c r="R8248" s="618"/>
      <c r="S8248" s="618"/>
      <c r="T8248" s="618"/>
      <c r="U8248" s="618"/>
      <c r="V8248" s="618"/>
      <c r="W8248" s="618"/>
      <c r="X8248" s="618"/>
      <c r="Y8248" s="618"/>
      <c r="Z8248" s="618"/>
      <c r="AC8248" s="619"/>
      <c r="AD8248" s="620"/>
      <c r="AJ8248" s="668"/>
      <c r="AO8248" s="612"/>
      <c r="AP8248" s="612"/>
      <c r="AY8248" s="623"/>
      <c r="BD8248" s="611"/>
      <c r="BG8248" s="624"/>
      <c r="BH8248" s="625"/>
      <c r="BI8248" s="672"/>
      <c r="BO8248" s="612"/>
      <c r="BY8248" s="669"/>
      <c r="CA8248" s="669"/>
    </row>
    <row r="8249" spans="3:79" s="610" customFormat="1">
      <c r="C8249" s="611"/>
      <c r="D8249" s="612"/>
      <c r="E8249" s="613"/>
      <c r="F8249" s="614"/>
      <c r="J8249" s="612"/>
      <c r="N8249" s="668"/>
      <c r="P8249" s="618"/>
      <c r="Q8249" s="618"/>
      <c r="R8249" s="618"/>
      <c r="S8249" s="618"/>
      <c r="T8249" s="618"/>
      <c r="U8249" s="618"/>
      <c r="V8249" s="618"/>
      <c r="W8249" s="618"/>
      <c r="X8249" s="618"/>
      <c r="Y8249" s="618"/>
      <c r="Z8249" s="618"/>
      <c r="AC8249" s="619"/>
      <c r="AD8249" s="620"/>
      <c r="AJ8249" s="668"/>
      <c r="AO8249" s="612"/>
      <c r="AP8249" s="612"/>
      <c r="AY8249" s="623"/>
      <c r="BD8249" s="611"/>
      <c r="BG8249" s="624"/>
      <c r="BH8249" s="625"/>
      <c r="BI8249" s="672"/>
      <c r="BO8249" s="612"/>
      <c r="BY8249" s="669"/>
      <c r="CA8249" s="669"/>
    </row>
    <row r="8250" spans="3:79" s="610" customFormat="1">
      <c r="C8250" s="611"/>
      <c r="D8250" s="612"/>
      <c r="E8250" s="613"/>
      <c r="F8250" s="614"/>
      <c r="J8250" s="612"/>
      <c r="N8250" s="668"/>
      <c r="P8250" s="618"/>
      <c r="Q8250" s="618"/>
      <c r="R8250" s="618"/>
      <c r="S8250" s="618"/>
      <c r="T8250" s="618"/>
      <c r="U8250" s="618"/>
      <c r="V8250" s="618"/>
      <c r="W8250" s="618"/>
      <c r="X8250" s="618"/>
      <c r="Y8250" s="618"/>
      <c r="Z8250" s="618"/>
      <c r="AC8250" s="619"/>
      <c r="AD8250" s="620"/>
      <c r="AJ8250" s="668"/>
      <c r="AO8250" s="612"/>
      <c r="AP8250" s="612"/>
      <c r="AY8250" s="623"/>
      <c r="BD8250" s="611"/>
      <c r="BG8250" s="624"/>
      <c r="BH8250" s="625"/>
      <c r="BI8250" s="672"/>
      <c r="BO8250" s="612"/>
      <c r="BY8250" s="669"/>
      <c r="CA8250" s="669"/>
    </row>
    <row r="8251" spans="3:79" s="610" customFormat="1">
      <c r="C8251" s="611"/>
      <c r="D8251" s="612"/>
      <c r="E8251" s="613"/>
      <c r="F8251" s="614"/>
      <c r="J8251" s="612"/>
      <c r="N8251" s="668"/>
      <c r="P8251" s="618"/>
      <c r="Q8251" s="618"/>
      <c r="R8251" s="618"/>
      <c r="S8251" s="618"/>
      <c r="T8251" s="618"/>
      <c r="U8251" s="618"/>
      <c r="V8251" s="618"/>
      <c r="W8251" s="618"/>
      <c r="X8251" s="618"/>
      <c r="Y8251" s="618"/>
      <c r="Z8251" s="618"/>
      <c r="AC8251" s="619"/>
      <c r="AD8251" s="620"/>
      <c r="AJ8251" s="668"/>
      <c r="AO8251" s="612"/>
      <c r="AP8251" s="612"/>
      <c r="AY8251" s="623"/>
      <c r="BD8251" s="611"/>
      <c r="BG8251" s="624"/>
      <c r="BH8251" s="625"/>
      <c r="BI8251" s="672"/>
      <c r="BO8251" s="612"/>
      <c r="BY8251" s="669"/>
      <c r="CA8251" s="669"/>
    </row>
    <row r="8252" spans="3:79" s="610" customFormat="1">
      <c r="C8252" s="611"/>
      <c r="D8252" s="612"/>
      <c r="E8252" s="613"/>
      <c r="F8252" s="614"/>
      <c r="J8252" s="612"/>
      <c r="N8252" s="668"/>
      <c r="P8252" s="618"/>
      <c r="Q8252" s="618"/>
      <c r="R8252" s="618"/>
      <c r="S8252" s="618"/>
      <c r="T8252" s="618"/>
      <c r="U8252" s="618"/>
      <c r="V8252" s="618"/>
      <c r="W8252" s="618"/>
      <c r="X8252" s="618"/>
      <c r="Y8252" s="618"/>
      <c r="Z8252" s="618"/>
      <c r="AC8252" s="619"/>
      <c r="AD8252" s="620"/>
      <c r="AJ8252" s="668"/>
      <c r="AO8252" s="612"/>
      <c r="AP8252" s="612"/>
      <c r="AY8252" s="623"/>
      <c r="BD8252" s="611"/>
      <c r="BG8252" s="624"/>
      <c r="BH8252" s="625"/>
      <c r="BI8252" s="672"/>
      <c r="BO8252" s="612"/>
      <c r="BY8252" s="669"/>
      <c r="CA8252" s="669"/>
    </row>
    <row r="8253" spans="3:79" s="610" customFormat="1">
      <c r="C8253" s="611"/>
      <c r="D8253" s="612"/>
      <c r="E8253" s="613"/>
      <c r="F8253" s="614"/>
      <c r="J8253" s="612"/>
      <c r="N8253" s="668"/>
      <c r="P8253" s="618"/>
      <c r="Q8253" s="618"/>
      <c r="R8253" s="618"/>
      <c r="S8253" s="618"/>
      <c r="T8253" s="618"/>
      <c r="U8253" s="618"/>
      <c r="V8253" s="618"/>
      <c r="W8253" s="618"/>
      <c r="X8253" s="618"/>
      <c r="Y8253" s="618"/>
      <c r="Z8253" s="618"/>
      <c r="AC8253" s="619"/>
      <c r="AD8253" s="620"/>
      <c r="AJ8253" s="668"/>
      <c r="AO8253" s="612"/>
      <c r="AP8253" s="612"/>
      <c r="AY8253" s="623"/>
      <c r="BD8253" s="611"/>
      <c r="BG8253" s="624"/>
      <c r="BH8253" s="625"/>
      <c r="BI8253" s="672"/>
      <c r="BO8253" s="612"/>
      <c r="BY8253" s="669"/>
      <c r="CA8253" s="669"/>
    </row>
    <row r="8254" spans="3:79" s="610" customFormat="1">
      <c r="C8254" s="611"/>
      <c r="D8254" s="612"/>
      <c r="E8254" s="613"/>
      <c r="F8254" s="614"/>
      <c r="J8254" s="612"/>
      <c r="N8254" s="668"/>
      <c r="P8254" s="618"/>
      <c r="Q8254" s="618"/>
      <c r="R8254" s="618"/>
      <c r="S8254" s="618"/>
      <c r="T8254" s="618"/>
      <c r="U8254" s="618"/>
      <c r="V8254" s="618"/>
      <c r="W8254" s="618"/>
      <c r="X8254" s="618"/>
      <c r="Y8254" s="618"/>
      <c r="Z8254" s="618"/>
      <c r="AC8254" s="619"/>
      <c r="AD8254" s="620"/>
      <c r="AJ8254" s="668"/>
      <c r="AO8254" s="612"/>
      <c r="AP8254" s="612"/>
      <c r="AY8254" s="623"/>
      <c r="BD8254" s="611"/>
      <c r="BG8254" s="624"/>
      <c r="BH8254" s="625"/>
      <c r="BI8254" s="672"/>
      <c r="BO8254" s="612"/>
      <c r="BY8254" s="669"/>
      <c r="CA8254" s="669"/>
    </row>
    <row r="8255" spans="3:79" s="610" customFormat="1">
      <c r="C8255" s="611"/>
      <c r="D8255" s="612"/>
      <c r="E8255" s="613"/>
      <c r="F8255" s="614"/>
      <c r="J8255" s="612"/>
      <c r="N8255" s="668"/>
      <c r="P8255" s="618"/>
      <c r="Q8255" s="618"/>
      <c r="R8255" s="618"/>
      <c r="S8255" s="618"/>
      <c r="T8255" s="618"/>
      <c r="U8255" s="618"/>
      <c r="V8255" s="618"/>
      <c r="W8255" s="618"/>
      <c r="X8255" s="618"/>
      <c r="Y8255" s="618"/>
      <c r="Z8255" s="618"/>
      <c r="AC8255" s="619"/>
      <c r="AD8255" s="620"/>
      <c r="AJ8255" s="668"/>
      <c r="AO8255" s="612"/>
      <c r="AP8255" s="612"/>
      <c r="AY8255" s="623"/>
      <c r="BD8255" s="611"/>
      <c r="BG8255" s="624"/>
      <c r="BH8255" s="625"/>
      <c r="BI8255" s="672"/>
      <c r="BO8255" s="612"/>
      <c r="BY8255" s="669"/>
      <c r="CA8255" s="669"/>
    </row>
    <row r="8256" spans="3:79" s="610" customFormat="1">
      <c r="C8256" s="611"/>
      <c r="D8256" s="612"/>
      <c r="E8256" s="613"/>
      <c r="F8256" s="614"/>
      <c r="J8256" s="612"/>
      <c r="N8256" s="668"/>
      <c r="P8256" s="618"/>
      <c r="Q8256" s="618"/>
      <c r="R8256" s="618"/>
      <c r="S8256" s="618"/>
      <c r="T8256" s="618"/>
      <c r="U8256" s="618"/>
      <c r="V8256" s="618"/>
      <c r="W8256" s="618"/>
      <c r="X8256" s="618"/>
      <c r="Y8256" s="618"/>
      <c r="Z8256" s="618"/>
      <c r="AC8256" s="619"/>
      <c r="AD8256" s="620"/>
      <c r="AJ8256" s="668"/>
      <c r="AO8256" s="612"/>
      <c r="AP8256" s="612"/>
      <c r="AY8256" s="623"/>
      <c r="BD8256" s="611"/>
      <c r="BG8256" s="624"/>
      <c r="BH8256" s="625"/>
      <c r="BI8256" s="672"/>
      <c r="BO8256" s="612"/>
      <c r="BY8256" s="669"/>
      <c r="CA8256" s="669"/>
    </row>
    <row r="8257" spans="3:79" s="610" customFormat="1">
      <c r="C8257" s="611"/>
      <c r="D8257" s="612"/>
      <c r="E8257" s="613"/>
      <c r="F8257" s="614"/>
      <c r="J8257" s="612"/>
      <c r="N8257" s="668"/>
      <c r="P8257" s="618"/>
      <c r="Q8257" s="618"/>
      <c r="R8257" s="618"/>
      <c r="S8257" s="618"/>
      <c r="T8257" s="618"/>
      <c r="U8257" s="618"/>
      <c r="V8257" s="618"/>
      <c r="W8257" s="618"/>
      <c r="X8257" s="618"/>
      <c r="Y8257" s="618"/>
      <c r="Z8257" s="618"/>
      <c r="AC8257" s="619"/>
      <c r="AD8257" s="620"/>
      <c r="AJ8257" s="668"/>
      <c r="AO8257" s="612"/>
      <c r="AP8257" s="612"/>
      <c r="AY8257" s="623"/>
      <c r="BD8257" s="611"/>
      <c r="BG8257" s="624"/>
      <c r="BH8257" s="625"/>
      <c r="BI8257" s="672"/>
      <c r="BO8257" s="612"/>
      <c r="BY8257" s="669"/>
      <c r="CA8257" s="669"/>
    </row>
    <row r="8258" spans="3:79" s="610" customFormat="1">
      <c r="C8258" s="611"/>
      <c r="D8258" s="612"/>
      <c r="E8258" s="613"/>
      <c r="F8258" s="614"/>
      <c r="J8258" s="612"/>
      <c r="N8258" s="668"/>
      <c r="P8258" s="618"/>
      <c r="Q8258" s="618"/>
      <c r="R8258" s="618"/>
      <c r="S8258" s="618"/>
      <c r="T8258" s="618"/>
      <c r="U8258" s="618"/>
      <c r="V8258" s="618"/>
      <c r="W8258" s="618"/>
      <c r="X8258" s="618"/>
      <c r="Y8258" s="618"/>
      <c r="Z8258" s="618"/>
      <c r="AC8258" s="619"/>
      <c r="AD8258" s="620"/>
      <c r="AJ8258" s="668"/>
      <c r="AO8258" s="612"/>
      <c r="AP8258" s="612"/>
      <c r="AY8258" s="623"/>
      <c r="BD8258" s="611"/>
      <c r="BG8258" s="624"/>
      <c r="BH8258" s="625"/>
      <c r="BI8258" s="672"/>
      <c r="BO8258" s="612"/>
      <c r="BY8258" s="669"/>
      <c r="CA8258" s="669"/>
    </row>
    <row r="8259" spans="3:79" s="610" customFormat="1">
      <c r="C8259" s="611"/>
      <c r="D8259" s="612"/>
      <c r="E8259" s="613"/>
      <c r="F8259" s="614"/>
      <c r="J8259" s="612"/>
      <c r="N8259" s="668"/>
      <c r="P8259" s="618"/>
      <c r="Q8259" s="618"/>
      <c r="R8259" s="618"/>
      <c r="S8259" s="618"/>
      <c r="T8259" s="618"/>
      <c r="U8259" s="618"/>
      <c r="V8259" s="618"/>
      <c r="W8259" s="618"/>
      <c r="X8259" s="618"/>
      <c r="Y8259" s="618"/>
      <c r="Z8259" s="618"/>
      <c r="AC8259" s="619"/>
      <c r="AD8259" s="620"/>
      <c r="AJ8259" s="668"/>
      <c r="AO8259" s="612"/>
      <c r="AP8259" s="612"/>
      <c r="AY8259" s="623"/>
      <c r="BD8259" s="611"/>
      <c r="BG8259" s="624"/>
      <c r="BH8259" s="625"/>
      <c r="BI8259" s="672"/>
      <c r="BO8259" s="612"/>
      <c r="BY8259" s="669"/>
      <c r="CA8259" s="669"/>
    </row>
    <row r="8260" spans="3:79" s="610" customFormat="1">
      <c r="C8260" s="611"/>
      <c r="D8260" s="612"/>
      <c r="E8260" s="613"/>
      <c r="F8260" s="614"/>
      <c r="J8260" s="612"/>
      <c r="N8260" s="668"/>
      <c r="P8260" s="618"/>
      <c r="Q8260" s="618"/>
      <c r="R8260" s="618"/>
      <c r="S8260" s="618"/>
      <c r="T8260" s="618"/>
      <c r="U8260" s="618"/>
      <c r="V8260" s="618"/>
      <c r="W8260" s="618"/>
      <c r="X8260" s="618"/>
      <c r="Y8260" s="618"/>
      <c r="Z8260" s="618"/>
      <c r="AC8260" s="619"/>
      <c r="AD8260" s="620"/>
      <c r="AJ8260" s="668"/>
      <c r="AO8260" s="612"/>
      <c r="AP8260" s="612"/>
      <c r="AY8260" s="623"/>
      <c r="BD8260" s="611"/>
      <c r="BG8260" s="624"/>
      <c r="BH8260" s="625"/>
      <c r="BI8260" s="672"/>
      <c r="BO8260" s="612"/>
      <c r="BY8260" s="669"/>
      <c r="CA8260" s="669"/>
    </row>
    <row r="8261" spans="3:79" s="610" customFormat="1">
      <c r="C8261" s="611"/>
      <c r="D8261" s="612"/>
      <c r="E8261" s="613"/>
      <c r="F8261" s="614"/>
      <c r="J8261" s="612"/>
      <c r="N8261" s="668"/>
      <c r="P8261" s="618"/>
      <c r="Q8261" s="618"/>
      <c r="R8261" s="618"/>
      <c r="S8261" s="618"/>
      <c r="T8261" s="618"/>
      <c r="U8261" s="618"/>
      <c r="V8261" s="618"/>
      <c r="W8261" s="618"/>
      <c r="X8261" s="618"/>
      <c r="Y8261" s="618"/>
      <c r="Z8261" s="618"/>
      <c r="AC8261" s="619"/>
      <c r="AD8261" s="620"/>
      <c r="AJ8261" s="668"/>
      <c r="AO8261" s="612"/>
      <c r="AP8261" s="612"/>
      <c r="AY8261" s="623"/>
      <c r="BD8261" s="611"/>
      <c r="BG8261" s="624"/>
      <c r="BH8261" s="625"/>
      <c r="BI8261" s="672"/>
      <c r="BO8261" s="612"/>
      <c r="BY8261" s="669"/>
      <c r="CA8261" s="669"/>
    </row>
    <row r="8262" spans="3:79" s="610" customFormat="1">
      <c r="C8262" s="611"/>
      <c r="D8262" s="612"/>
      <c r="E8262" s="613"/>
      <c r="F8262" s="614"/>
      <c r="J8262" s="612"/>
      <c r="N8262" s="668"/>
      <c r="P8262" s="618"/>
      <c r="Q8262" s="618"/>
      <c r="R8262" s="618"/>
      <c r="S8262" s="618"/>
      <c r="T8262" s="618"/>
      <c r="U8262" s="618"/>
      <c r="V8262" s="618"/>
      <c r="W8262" s="618"/>
      <c r="X8262" s="618"/>
      <c r="Y8262" s="618"/>
      <c r="Z8262" s="618"/>
      <c r="AC8262" s="619"/>
      <c r="AD8262" s="620"/>
      <c r="AJ8262" s="668"/>
      <c r="AO8262" s="612"/>
      <c r="AP8262" s="612"/>
      <c r="AY8262" s="623"/>
      <c r="BD8262" s="611"/>
      <c r="BG8262" s="624"/>
      <c r="BH8262" s="625"/>
      <c r="BI8262" s="672"/>
      <c r="BO8262" s="612"/>
      <c r="BY8262" s="669"/>
      <c r="CA8262" s="669"/>
    </row>
    <row r="8263" spans="3:79" s="610" customFormat="1">
      <c r="C8263" s="611"/>
      <c r="D8263" s="612"/>
      <c r="E8263" s="613"/>
      <c r="F8263" s="614"/>
      <c r="J8263" s="612"/>
      <c r="N8263" s="668"/>
      <c r="P8263" s="618"/>
      <c r="Q8263" s="618"/>
      <c r="R8263" s="618"/>
      <c r="S8263" s="618"/>
      <c r="T8263" s="618"/>
      <c r="U8263" s="618"/>
      <c r="V8263" s="618"/>
      <c r="W8263" s="618"/>
      <c r="X8263" s="618"/>
      <c r="Y8263" s="618"/>
      <c r="Z8263" s="618"/>
      <c r="AC8263" s="619"/>
      <c r="AD8263" s="620"/>
      <c r="AJ8263" s="668"/>
      <c r="AO8263" s="612"/>
      <c r="AP8263" s="612"/>
      <c r="AY8263" s="623"/>
      <c r="BD8263" s="611"/>
      <c r="BG8263" s="624"/>
      <c r="BH8263" s="625"/>
      <c r="BI8263" s="672"/>
      <c r="BO8263" s="612"/>
      <c r="BY8263" s="669"/>
      <c r="CA8263" s="669"/>
    </row>
    <row r="8264" spans="3:79" s="610" customFormat="1">
      <c r="C8264" s="611"/>
      <c r="D8264" s="612"/>
      <c r="E8264" s="613"/>
      <c r="F8264" s="614"/>
      <c r="J8264" s="612"/>
      <c r="N8264" s="668"/>
      <c r="P8264" s="618"/>
      <c r="Q8264" s="618"/>
      <c r="R8264" s="618"/>
      <c r="S8264" s="618"/>
      <c r="T8264" s="618"/>
      <c r="U8264" s="618"/>
      <c r="V8264" s="618"/>
      <c r="W8264" s="618"/>
      <c r="X8264" s="618"/>
      <c r="Y8264" s="618"/>
      <c r="Z8264" s="618"/>
      <c r="AC8264" s="619"/>
      <c r="AD8264" s="620"/>
      <c r="AJ8264" s="668"/>
      <c r="AO8264" s="612"/>
      <c r="AP8264" s="612"/>
      <c r="AY8264" s="623"/>
      <c r="BD8264" s="611"/>
      <c r="BG8264" s="624"/>
      <c r="BH8264" s="625"/>
      <c r="BI8264" s="672"/>
      <c r="BO8264" s="612"/>
      <c r="BY8264" s="669"/>
      <c r="CA8264" s="669"/>
    </row>
    <row r="8265" spans="3:79" s="610" customFormat="1">
      <c r="C8265" s="611"/>
      <c r="D8265" s="612"/>
      <c r="E8265" s="613"/>
      <c r="F8265" s="614"/>
      <c r="J8265" s="612"/>
      <c r="N8265" s="668"/>
      <c r="P8265" s="618"/>
      <c r="Q8265" s="618"/>
      <c r="R8265" s="618"/>
      <c r="S8265" s="618"/>
      <c r="T8265" s="618"/>
      <c r="U8265" s="618"/>
      <c r="V8265" s="618"/>
      <c r="W8265" s="618"/>
      <c r="X8265" s="618"/>
      <c r="Y8265" s="618"/>
      <c r="Z8265" s="618"/>
      <c r="AC8265" s="619"/>
      <c r="AD8265" s="620"/>
      <c r="AJ8265" s="668"/>
      <c r="AO8265" s="612"/>
      <c r="AP8265" s="612"/>
      <c r="AY8265" s="623"/>
      <c r="BD8265" s="611"/>
      <c r="BG8265" s="624"/>
      <c r="BH8265" s="625"/>
      <c r="BI8265" s="672"/>
      <c r="BO8265" s="612"/>
      <c r="BY8265" s="669"/>
      <c r="CA8265" s="669"/>
    </row>
    <row r="8266" spans="3:79" s="610" customFormat="1">
      <c r="C8266" s="611"/>
      <c r="D8266" s="612"/>
      <c r="E8266" s="613"/>
      <c r="F8266" s="614"/>
      <c r="J8266" s="612"/>
      <c r="N8266" s="668"/>
      <c r="P8266" s="618"/>
      <c r="Q8266" s="618"/>
      <c r="R8266" s="618"/>
      <c r="S8266" s="618"/>
      <c r="T8266" s="618"/>
      <c r="U8266" s="618"/>
      <c r="V8266" s="618"/>
      <c r="W8266" s="618"/>
      <c r="X8266" s="618"/>
      <c r="Y8266" s="618"/>
      <c r="Z8266" s="618"/>
      <c r="AC8266" s="619"/>
      <c r="AD8266" s="620"/>
      <c r="AJ8266" s="668"/>
      <c r="AO8266" s="612"/>
      <c r="AP8266" s="612"/>
      <c r="AY8266" s="623"/>
      <c r="BD8266" s="611"/>
      <c r="BG8266" s="624"/>
      <c r="BH8266" s="625"/>
      <c r="BI8266" s="672"/>
      <c r="BO8266" s="612"/>
      <c r="BY8266" s="669"/>
      <c r="CA8266" s="669"/>
    </row>
    <row r="8267" spans="3:79" s="610" customFormat="1">
      <c r="C8267" s="611"/>
      <c r="D8267" s="612"/>
      <c r="E8267" s="613"/>
      <c r="F8267" s="614"/>
      <c r="J8267" s="612"/>
      <c r="N8267" s="668"/>
      <c r="P8267" s="618"/>
      <c r="Q8267" s="618"/>
      <c r="R8267" s="618"/>
      <c r="S8267" s="618"/>
      <c r="T8267" s="618"/>
      <c r="U8267" s="618"/>
      <c r="V8267" s="618"/>
      <c r="W8267" s="618"/>
      <c r="X8267" s="618"/>
      <c r="Y8267" s="618"/>
      <c r="Z8267" s="618"/>
      <c r="AC8267" s="619"/>
      <c r="AD8267" s="620"/>
      <c r="AJ8267" s="668"/>
      <c r="AO8267" s="612"/>
      <c r="AP8267" s="612"/>
      <c r="AY8267" s="623"/>
      <c r="BD8267" s="611"/>
      <c r="BG8267" s="624"/>
      <c r="BH8267" s="625"/>
      <c r="BI8267" s="672"/>
      <c r="BO8267" s="612"/>
      <c r="BY8267" s="669"/>
      <c r="CA8267" s="669"/>
    </row>
    <row r="8268" spans="3:79" s="610" customFormat="1">
      <c r="C8268" s="611"/>
      <c r="D8268" s="612"/>
      <c r="E8268" s="613"/>
      <c r="F8268" s="614"/>
      <c r="J8268" s="612"/>
      <c r="N8268" s="668"/>
      <c r="P8268" s="618"/>
      <c r="Q8268" s="618"/>
      <c r="R8268" s="618"/>
      <c r="S8268" s="618"/>
      <c r="T8268" s="618"/>
      <c r="U8268" s="618"/>
      <c r="V8268" s="618"/>
      <c r="W8268" s="618"/>
      <c r="X8268" s="618"/>
      <c r="Y8268" s="618"/>
      <c r="Z8268" s="618"/>
      <c r="AC8268" s="619"/>
      <c r="AD8268" s="620"/>
      <c r="AJ8268" s="668"/>
      <c r="AO8268" s="612"/>
      <c r="AP8268" s="612"/>
      <c r="AY8268" s="623"/>
      <c r="BD8268" s="611"/>
      <c r="BG8268" s="624"/>
      <c r="BH8268" s="625"/>
      <c r="BI8268" s="672"/>
      <c r="BO8268" s="612"/>
      <c r="BY8268" s="669"/>
      <c r="CA8268" s="669"/>
    </row>
    <row r="8269" spans="3:79" s="610" customFormat="1">
      <c r="C8269" s="611"/>
      <c r="D8269" s="612"/>
      <c r="E8269" s="613"/>
      <c r="F8269" s="614"/>
      <c r="J8269" s="612"/>
      <c r="N8269" s="668"/>
      <c r="P8269" s="618"/>
      <c r="Q8269" s="618"/>
      <c r="R8269" s="618"/>
      <c r="S8269" s="618"/>
      <c r="T8269" s="618"/>
      <c r="U8269" s="618"/>
      <c r="V8269" s="618"/>
      <c r="W8269" s="618"/>
      <c r="X8269" s="618"/>
      <c r="Y8269" s="618"/>
      <c r="Z8269" s="618"/>
      <c r="AC8269" s="619"/>
      <c r="AD8269" s="620"/>
      <c r="AJ8269" s="668"/>
      <c r="AO8269" s="612"/>
      <c r="AP8269" s="612"/>
      <c r="AY8269" s="623"/>
      <c r="BD8269" s="611"/>
      <c r="BG8269" s="624"/>
      <c r="BH8269" s="625"/>
      <c r="BI8269" s="672"/>
      <c r="BO8269" s="612"/>
      <c r="BY8269" s="669"/>
      <c r="CA8269" s="669"/>
    </row>
    <row r="8270" spans="3:79" s="610" customFormat="1">
      <c r="C8270" s="611"/>
      <c r="D8270" s="612"/>
      <c r="E8270" s="613"/>
      <c r="F8270" s="614"/>
      <c r="J8270" s="612"/>
      <c r="N8270" s="668"/>
      <c r="P8270" s="618"/>
      <c r="Q8270" s="618"/>
      <c r="R8270" s="618"/>
      <c r="S8270" s="618"/>
      <c r="T8270" s="618"/>
      <c r="U8270" s="618"/>
      <c r="V8270" s="618"/>
      <c r="W8270" s="618"/>
      <c r="X8270" s="618"/>
      <c r="Y8270" s="618"/>
      <c r="Z8270" s="618"/>
      <c r="AC8270" s="619"/>
      <c r="AD8270" s="620"/>
      <c r="AJ8270" s="668"/>
      <c r="AO8270" s="612"/>
      <c r="AP8270" s="612"/>
      <c r="AY8270" s="623"/>
      <c r="BD8270" s="611"/>
      <c r="BG8270" s="624"/>
      <c r="BH8270" s="625"/>
      <c r="BI8270" s="672"/>
      <c r="BO8270" s="612"/>
      <c r="BY8270" s="669"/>
      <c r="CA8270" s="669"/>
    </row>
    <row r="8271" spans="3:79" s="610" customFormat="1">
      <c r="C8271" s="611"/>
      <c r="D8271" s="612"/>
      <c r="E8271" s="613"/>
      <c r="F8271" s="614"/>
      <c r="J8271" s="612"/>
      <c r="N8271" s="668"/>
      <c r="P8271" s="618"/>
      <c r="Q8271" s="618"/>
      <c r="R8271" s="618"/>
      <c r="S8271" s="618"/>
      <c r="T8271" s="618"/>
      <c r="U8271" s="618"/>
      <c r="V8271" s="618"/>
      <c r="W8271" s="618"/>
      <c r="X8271" s="618"/>
      <c r="Y8271" s="618"/>
      <c r="Z8271" s="618"/>
      <c r="AC8271" s="619"/>
      <c r="AD8271" s="620"/>
      <c r="AJ8271" s="668"/>
      <c r="AO8271" s="612"/>
      <c r="AP8271" s="612"/>
      <c r="AY8271" s="623"/>
      <c r="BD8271" s="611"/>
      <c r="BG8271" s="624"/>
      <c r="BH8271" s="625"/>
      <c r="BI8271" s="672"/>
      <c r="BO8271" s="612"/>
      <c r="BY8271" s="669"/>
      <c r="CA8271" s="669"/>
    </row>
    <row r="8272" spans="3:79" s="610" customFormat="1">
      <c r="C8272" s="611"/>
      <c r="D8272" s="612"/>
      <c r="E8272" s="613"/>
      <c r="F8272" s="614"/>
      <c r="J8272" s="612"/>
      <c r="N8272" s="668"/>
      <c r="P8272" s="618"/>
      <c r="Q8272" s="618"/>
      <c r="R8272" s="618"/>
      <c r="S8272" s="618"/>
      <c r="T8272" s="618"/>
      <c r="U8272" s="618"/>
      <c r="V8272" s="618"/>
      <c r="W8272" s="618"/>
      <c r="X8272" s="618"/>
      <c r="Y8272" s="618"/>
      <c r="Z8272" s="618"/>
      <c r="AC8272" s="619"/>
      <c r="AD8272" s="620"/>
      <c r="AJ8272" s="668"/>
      <c r="AO8272" s="612"/>
      <c r="AP8272" s="612"/>
      <c r="AY8272" s="623"/>
      <c r="BD8272" s="611"/>
      <c r="BG8272" s="624"/>
      <c r="BH8272" s="625"/>
      <c r="BI8272" s="672"/>
      <c r="BO8272" s="612"/>
      <c r="BY8272" s="669"/>
      <c r="CA8272" s="669"/>
    </row>
    <row r="8273" spans="3:79" s="610" customFormat="1">
      <c r="C8273" s="611"/>
      <c r="D8273" s="612"/>
      <c r="E8273" s="613"/>
      <c r="F8273" s="614"/>
      <c r="J8273" s="612"/>
      <c r="N8273" s="668"/>
      <c r="P8273" s="618"/>
      <c r="Q8273" s="618"/>
      <c r="R8273" s="618"/>
      <c r="S8273" s="618"/>
      <c r="T8273" s="618"/>
      <c r="U8273" s="618"/>
      <c r="V8273" s="618"/>
      <c r="W8273" s="618"/>
      <c r="X8273" s="618"/>
      <c r="Y8273" s="618"/>
      <c r="Z8273" s="618"/>
      <c r="AC8273" s="619"/>
      <c r="AD8273" s="620"/>
      <c r="AJ8273" s="668"/>
      <c r="AO8273" s="612"/>
      <c r="AP8273" s="612"/>
      <c r="AY8273" s="623"/>
      <c r="BD8273" s="611"/>
      <c r="BG8273" s="624"/>
      <c r="BH8273" s="625"/>
      <c r="BI8273" s="672"/>
      <c r="BO8273" s="612"/>
      <c r="BY8273" s="669"/>
      <c r="CA8273" s="669"/>
    </row>
    <row r="8274" spans="3:79" s="610" customFormat="1">
      <c r="C8274" s="611"/>
      <c r="D8274" s="612"/>
      <c r="E8274" s="613"/>
      <c r="F8274" s="614"/>
      <c r="J8274" s="612"/>
      <c r="N8274" s="668"/>
      <c r="P8274" s="618"/>
      <c r="Q8274" s="618"/>
      <c r="R8274" s="618"/>
      <c r="S8274" s="618"/>
      <c r="T8274" s="618"/>
      <c r="U8274" s="618"/>
      <c r="V8274" s="618"/>
      <c r="W8274" s="618"/>
      <c r="X8274" s="618"/>
      <c r="Y8274" s="618"/>
      <c r="Z8274" s="618"/>
      <c r="AC8274" s="619"/>
      <c r="AD8274" s="620"/>
      <c r="AJ8274" s="668"/>
      <c r="AO8274" s="612"/>
      <c r="AP8274" s="612"/>
      <c r="AY8274" s="623"/>
      <c r="BD8274" s="611"/>
      <c r="BG8274" s="624"/>
      <c r="BH8274" s="625"/>
      <c r="BI8274" s="672"/>
      <c r="BO8274" s="612"/>
      <c r="BY8274" s="669"/>
      <c r="CA8274" s="669"/>
    </row>
    <row r="8275" spans="3:79" s="610" customFormat="1">
      <c r="C8275" s="611"/>
      <c r="D8275" s="612"/>
      <c r="E8275" s="613"/>
      <c r="F8275" s="614"/>
      <c r="J8275" s="612"/>
      <c r="N8275" s="668"/>
      <c r="P8275" s="618"/>
      <c r="Q8275" s="618"/>
      <c r="R8275" s="618"/>
      <c r="S8275" s="618"/>
      <c r="T8275" s="618"/>
      <c r="U8275" s="618"/>
      <c r="V8275" s="618"/>
      <c r="W8275" s="618"/>
      <c r="X8275" s="618"/>
      <c r="Y8275" s="618"/>
      <c r="Z8275" s="618"/>
      <c r="AC8275" s="619"/>
      <c r="AD8275" s="620"/>
      <c r="AJ8275" s="668"/>
      <c r="AO8275" s="612"/>
      <c r="AP8275" s="612"/>
      <c r="AY8275" s="623"/>
      <c r="BD8275" s="611"/>
      <c r="BG8275" s="624"/>
      <c r="BH8275" s="625"/>
      <c r="BI8275" s="672"/>
      <c r="BO8275" s="612"/>
      <c r="BY8275" s="669"/>
      <c r="CA8275" s="669"/>
    </row>
    <row r="8276" spans="3:79" s="610" customFormat="1">
      <c r="C8276" s="611"/>
      <c r="D8276" s="612"/>
      <c r="E8276" s="613"/>
      <c r="F8276" s="614"/>
      <c r="J8276" s="612"/>
      <c r="N8276" s="668"/>
      <c r="P8276" s="618"/>
      <c r="Q8276" s="618"/>
      <c r="R8276" s="618"/>
      <c r="S8276" s="618"/>
      <c r="T8276" s="618"/>
      <c r="U8276" s="618"/>
      <c r="V8276" s="618"/>
      <c r="W8276" s="618"/>
      <c r="X8276" s="618"/>
      <c r="Y8276" s="618"/>
      <c r="Z8276" s="618"/>
      <c r="AC8276" s="619"/>
      <c r="AD8276" s="620"/>
      <c r="AJ8276" s="668"/>
      <c r="AO8276" s="612"/>
      <c r="AP8276" s="612"/>
      <c r="AY8276" s="623"/>
      <c r="BD8276" s="611"/>
      <c r="BG8276" s="624"/>
      <c r="BH8276" s="625"/>
      <c r="BI8276" s="672"/>
      <c r="BO8276" s="612"/>
      <c r="BY8276" s="669"/>
      <c r="CA8276" s="669"/>
    </row>
    <row r="8277" spans="3:79" s="610" customFormat="1">
      <c r="C8277" s="611"/>
      <c r="D8277" s="612"/>
      <c r="E8277" s="613"/>
      <c r="F8277" s="614"/>
      <c r="J8277" s="612"/>
      <c r="N8277" s="668"/>
      <c r="P8277" s="618"/>
      <c r="Q8277" s="618"/>
      <c r="R8277" s="618"/>
      <c r="S8277" s="618"/>
      <c r="T8277" s="618"/>
      <c r="U8277" s="618"/>
      <c r="V8277" s="618"/>
      <c r="W8277" s="618"/>
      <c r="X8277" s="618"/>
      <c r="Y8277" s="618"/>
      <c r="Z8277" s="618"/>
      <c r="AC8277" s="619"/>
      <c r="AD8277" s="620"/>
      <c r="AJ8277" s="668"/>
      <c r="AO8277" s="612"/>
      <c r="AP8277" s="612"/>
      <c r="AY8277" s="623"/>
      <c r="BD8277" s="611"/>
      <c r="BG8277" s="624"/>
      <c r="BH8277" s="625"/>
      <c r="BI8277" s="672"/>
      <c r="BO8277" s="612"/>
      <c r="BY8277" s="669"/>
      <c r="CA8277" s="669"/>
    </row>
    <row r="8278" spans="3:79" s="610" customFormat="1">
      <c r="C8278" s="611"/>
      <c r="D8278" s="612"/>
      <c r="E8278" s="613"/>
      <c r="F8278" s="614"/>
      <c r="J8278" s="612"/>
      <c r="N8278" s="668"/>
      <c r="P8278" s="618"/>
      <c r="Q8278" s="618"/>
      <c r="R8278" s="618"/>
      <c r="S8278" s="618"/>
      <c r="T8278" s="618"/>
      <c r="U8278" s="618"/>
      <c r="V8278" s="618"/>
      <c r="W8278" s="618"/>
      <c r="X8278" s="618"/>
      <c r="Y8278" s="618"/>
      <c r="Z8278" s="618"/>
      <c r="AC8278" s="619"/>
      <c r="AD8278" s="620"/>
      <c r="AJ8278" s="668"/>
      <c r="AO8278" s="612"/>
      <c r="AP8278" s="612"/>
      <c r="AY8278" s="623"/>
      <c r="BD8278" s="611"/>
      <c r="BG8278" s="624"/>
      <c r="BH8278" s="625"/>
      <c r="BI8278" s="672"/>
      <c r="BO8278" s="612"/>
      <c r="BY8278" s="669"/>
      <c r="CA8278" s="669"/>
    </row>
    <row r="8279" spans="3:79" s="610" customFormat="1">
      <c r="C8279" s="611"/>
      <c r="D8279" s="612"/>
      <c r="E8279" s="613"/>
      <c r="F8279" s="614"/>
      <c r="J8279" s="612"/>
      <c r="N8279" s="668"/>
      <c r="P8279" s="618"/>
      <c r="Q8279" s="618"/>
      <c r="R8279" s="618"/>
      <c r="S8279" s="618"/>
      <c r="T8279" s="618"/>
      <c r="U8279" s="618"/>
      <c r="V8279" s="618"/>
      <c r="W8279" s="618"/>
      <c r="X8279" s="618"/>
      <c r="Y8279" s="618"/>
      <c r="Z8279" s="618"/>
      <c r="AC8279" s="619"/>
      <c r="AD8279" s="620"/>
      <c r="AJ8279" s="668"/>
      <c r="AO8279" s="612"/>
      <c r="AP8279" s="612"/>
      <c r="AY8279" s="623"/>
      <c r="BD8279" s="611"/>
      <c r="BG8279" s="624"/>
      <c r="BH8279" s="625"/>
      <c r="BI8279" s="672"/>
      <c r="BO8279" s="612"/>
      <c r="BY8279" s="669"/>
      <c r="CA8279" s="669"/>
    </row>
    <row r="8280" spans="3:79" s="610" customFormat="1">
      <c r="C8280" s="611"/>
      <c r="D8280" s="612"/>
      <c r="E8280" s="613"/>
      <c r="F8280" s="614"/>
      <c r="J8280" s="612"/>
      <c r="N8280" s="668"/>
      <c r="P8280" s="618"/>
      <c r="Q8280" s="618"/>
      <c r="R8280" s="618"/>
      <c r="S8280" s="618"/>
      <c r="T8280" s="618"/>
      <c r="U8280" s="618"/>
      <c r="V8280" s="618"/>
      <c r="W8280" s="618"/>
      <c r="X8280" s="618"/>
      <c r="Y8280" s="618"/>
      <c r="Z8280" s="618"/>
      <c r="AC8280" s="619"/>
      <c r="AD8280" s="620"/>
      <c r="AJ8280" s="668"/>
      <c r="AO8280" s="612"/>
      <c r="AP8280" s="612"/>
      <c r="AY8280" s="623"/>
      <c r="BD8280" s="611"/>
      <c r="BG8280" s="624"/>
      <c r="BH8280" s="625"/>
      <c r="BI8280" s="672"/>
      <c r="BO8280" s="612"/>
      <c r="BY8280" s="669"/>
      <c r="CA8280" s="669"/>
    </row>
    <row r="8281" spans="3:79" s="610" customFormat="1">
      <c r="C8281" s="611"/>
      <c r="D8281" s="612"/>
      <c r="E8281" s="613"/>
      <c r="F8281" s="614"/>
      <c r="J8281" s="612"/>
      <c r="N8281" s="668"/>
      <c r="P8281" s="618"/>
      <c r="Q8281" s="618"/>
      <c r="R8281" s="618"/>
      <c r="S8281" s="618"/>
      <c r="T8281" s="618"/>
      <c r="U8281" s="618"/>
      <c r="V8281" s="618"/>
      <c r="W8281" s="618"/>
      <c r="X8281" s="618"/>
      <c r="Y8281" s="618"/>
      <c r="Z8281" s="618"/>
      <c r="AC8281" s="619"/>
      <c r="AD8281" s="620"/>
      <c r="AJ8281" s="668"/>
      <c r="AO8281" s="612"/>
      <c r="AP8281" s="612"/>
      <c r="AY8281" s="623"/>
      <c r="BD8281" s="611"/>
      <c r="BG8281" s="624"/>
      <c r="BH8281" s="625"/>
      <c r="BI8281" s="672"/>
      <c r="BO8281" s="612"/>
      <c r="BY8281" s="669"/>
      <c r="CA8281" s="669"/>
    </row>
    <row r="8282" spans="3:79" s="610" customFormat="1">
      <c r="C8282" s="611"/>
      <c r="D8282" s="612"/>
      <c r="E8282" s="613"/>
      <c r="F8282" s="614"/>
      <c r="J8282" s="612"/>
      <c r="N8282" s="668"/>
      <c r="P8282" s="618"/>
      <c r="Q8282" s="618"/>
      <c r="R8282" s="618"/>
      <c r="S8282" s="618"/>
      <c r="T8282" s="618"/>
      <c r="U8282" s="618"/>
      <c r="V8282" s="618"/>
      <c r="W8282" s="618"/>
      <c r="X8282" s="618"/>
      <c r="Y8282" s="618"/>
      <c r="Z8282" s="618"/>
      <c r="AC8282" s="619"/>
      <c r="AD8282" s="620"/>
      <c r="AJ8282" s="668"/>
      <c r="AO8282" s="612"/>
      <c r="AP8282" s="612"/>
      <c r="AY8282" s="623"/>
      <c r="BD8282" s="611"/>
      <c r="BG8282" s="624"/>
      <c r="BH8282" s="625"/>
      <c r="BI8282" s="672"/>
      <c r="BO8282" s="612"/>
      <c r="BY8282" s="669"/>
      <c r="CA8282" s="669"/>
    </row>
    <row r="8283" spans="3:79" s="610" customFormat="1">
      <c r="C8283" s="611"/>
      <c r="D8283" s="612"/>
      <c r="E8283" s="613"/>
      <c r="F8283" s="614"/>
      <c r="J8283" s="612"/>
      <c r="N8283" s="668"/>
      <c r="P8283" s="618"/>
      <c r="Q8283" s="618"/>
      <c r="R8283" s="618"/>
      <c r="S8283" s="618"/>
      <c r="T8283" s="618"/>
      <c r="U8283" s="618"/>
      <c r="V8283" s="618"/>
      <c r="W8283" s="618"/>
      <c r="X8283" s="618"/>
      <c r="Y8283" s="618"/>
      <c r="Z8283" s="618"/>
      <c r="AC8283" s="619"/>
      <c r="AD8283" s="620"/>
      <c r="AJ8283" s="668"/>
      <c r="AO8283" s="612"/>
      <c r="AP8283" s="612"/>
      <c r="AY8283" s="623"/>
      <c r="BD8283" s="611"/>
      <c r="BG8283" s="624"/>
      <c r="BH8283" s="625"/>
      <c r="BI8283" s="672"/>
      <c r="BO8283" s="612"/>
      <c r="BY8283" s="669"/>
      <c r="CA8283" s="669"/>
    </row>
    <row r="8284" spans="3:79" s="610" customFormat="1">
      <c r="C8284" s="611"/>
      <c r="D8284" s="612"/>
      <c r="E8284" s="613"/>
      <c r="F8284" s="614"/>
      <c r="J8284" s="612"/>
      <c r="N8284" s="668"/>
      <c r="P8284" s="618"/>
      <c r="Q8284" s="618"/>
      <c r="R8284" s="618"/>
      <c r="S8284" s="618"/>
      <c r="T8284" s="618"/>
      <c r="U8284" s="618"/>
      <c r="V8284" s="618"/>
      <c r="W8284" s="618"/>
      <c r="X8284" s="618"/>
      <c r="Y8284" s="618"/>
      <c r="Z8284" s="618"/>
      <c r="AC8284" s="619"/>
      <c r="AD8284" s="620"/>
      <c r="AJ8284" s="668"/>
      <c r="AO8284" s="612"/>
      <c r="AP8284" s="612"/>
      <c r="AY8284" s="623"/>
      <c r="BD8284" s="611"/>
      <c r="BG8284" s="624"/>
      <c r="BH8284" s="625"/>
      <c r="BI8284" s="672"/>
      <c r="BO8284" s="612"/>
      <c r="BY8284" s="669"/>
      <c r="CA8284" s="669"/>
    </row>
    <row r="8285" spans="3:79" s="610" customFormat="1">
      <c r="C8285" s="611"/>
      <c r="D8285" s="612"/>
      <c r="E8285" s="613"/>
      <c r="F8285" s="614"/>
      <c r="J8285" s="612"/>
      <c r="N8285" s="668"/>
      <c r="P8285" s="618"/>
      <c r="Q8285" s="618"/>
      <c r="R8285" s="618"/>
      <c r="S8285" s="618"/>
      <c r="T8285" s="618"/>
      <c r="U8285" s="618"/>
      <c r="V8285" s="618"/>
      <c r="W8285" s="618"/>
      <c r="X8285" s="618"/>
      <c r="Y8285" s="618"/>
      <c r="Z8285" s="618"/>
      <c r="AC8285" s="619"/>
      <c r="AD8285" s="620"/>
      <c r="AJ8285" s="668"/>
      <c r="AO8285" s="612"/>
      <c r="AP8285" s="612"/>
      <c r="AY8285" s="623"/>
      <c r="BD8285" s="611"/>
      <c r="BG8285" s="624"/>
      <c r="BH8285" s="625"/>
      <c r="BI8285" s="672"/>
      <c r="BO8285" s="612"/>
      <c r="BY8285" s="669"/>
      <c r="CA8285" s="669"/>
    </row>
    <row r="8286" spans="3:79" s="610" customFormat="1">
      <c r="C8286" s="611"/>
      <c r="D8286" s="612"/>
      <c r="E8286" s="613"/>
      <c r="F8286" s="614"/>
      <c r="J8286" s="612"/>
      <c r="N8286" s="668"/>
      <c r="P8286" s="618"/>
      <c r="Q8286" s="618"/>
      <c r="R8286" s="618"/>
      <c r="S8286" s="618"/>
      <c r="T8286" s="618"/>
      <c r="U8286" s="618"/>
      <c r="V8286" s="618"/>
      <c r="W8286" s="618"/>
      <c r="X8286" s="618"/>
      <c r="Y8286" s="618"/>
      <c r="Z8286" s="618"/>
      <c r="AC8286" s="619"/>
      <c r="AD8286" s="620"/>
      <c r="AJ8286" s="668"/>
      <c r="AO8286" s="612"/>
      <c r="AP8286" s="612"/>
      <c r="AY8286" s="623"/>
      <c r="BD8286" s="611"/>
      <c r="BG8286" s="624"/>
      <c r="BH8286" s="625"/>
      <c r="BI8286" s="672"/>
      <c r="BO8286" s="612"/>
      <c r="BY8286" s="669"/>
      <c r="CA8286" s="669"/>
    </row>
    <row r="8287" spans="3:79" s="610" customFormat="1">
      <c r="C8287" s="611"/>
      <c r="D8287" s="612"/>
      <c r="E8287" s="613"/>
      <c r="F8287" s="614"/>
      <c r="J8287" s="612"/>
      <c r="N8287" s="668"/>
      <c r="P8287" s="618"/>
      <c r="Q8287" s="618"/>
      <c r="R8287" s="618"/>
      <c r="S8287" s="618"/>
      <c r="T8287" s="618"/>
      <c r="U8287" s="618"/>
      <c r="V8287" s="618"/>
      <c r="W8287" s="618"/>
      <c r="X8287" s="618"/>
      <c r="Y8287" s="618"/>
      <c r="Z8287" s="618"/>
      <c r="AC8287" s="619"/>
      <c r="AD8287" s="620"/>
      <c r="AJ8287" s="668"/>
      <c r="AO8287" s="612"/>
      <c r="AP8287" s="612"/>
      <c r="AY8287" s="623"/>
      <c r="BD8287" s="611"/>
      <c r="BG8287" s="624"/>
      <c r="BH8287" s="625"/>
      <c r="BI8287" s="672"/>
      <c r="BO8287" s="612"/>
      <c r="BY8287" s="669"/>
      <c r="CA8287" s="669"/>
    </row>
    <row r="8288" spans="3:79" s="610" customFormat="1">
      <c r="C8288" s="611"/>
      <c r="D8288" s="612"/>
      <c r="E8288" s="613"/>
      <c r="F8288" s="614"/>
      <c r="J8288" s="612"/>
      <c r="N8288" s="668"/>
      <c r="P8288" s="618"/>
      <c r="Q8288" s="618"/>
      <c r="R8288" s="618"/>
      <c r="S8288" s="618"/>
      <c r="T8288" s="618"/>
      <c r="U8288" s="618"/>
      <c r="V8288" s="618"/>
      <c r="W8288" s="618"/>
      <c r="X8288" s="618"/>
      <c r="Y8288" s="618"/>
      <c r="Z8288" s="618"/>
      <c r="AC8288" s="619"/>
      <c r="AD8288" s="620"/>
      <c r="AJ8288" s="668"/>
      <c r="AO8288" s="612"/>
      <c r="AP8288" s="612"/>
      <c r="AY8288" s="623"/>
      <c r="BD8288" s="611"/>
      <c r="BG8288" s="624"/>
      <c r="BH8288" s="625"/>
      <c r="BI8288" s="672"/>
      <c r="BO8288" s="612"/>
      <c r="BY8288" s="669"/>
      <c r="CA8288" s="669"/>
    </row>
    <row r="8289" spans="3:79" s="610" customFormat="1">
      <c r="C8289" s="611"/>
      <c r="D8289" s="612"/>
      <c r="E8289" s="613"/>
      <c r="F8289" s="614"/>
      <c r="J8289" s="612"/>
      <c r="N8289" s="668"/>
      <c r="P8289" s="618"/>
      <c r="Q8289" s="618"/>
      <c r="R8289" s="618"/>
      <c r="S8289" s="618"/>
      <c r="T8289" s="618"/>
      <c r="U8289" s="618"/>
      <c r="V8289" s="618"/>
      <c r="W8289" s="618"/>
      <c r="X8289" s="618"/>
      <c r="Y8289" s="618"/>
      <c r="Z8289" s="618"/>
      <c r="AC8289" s="619"/>
      <c r="AD8289" s="620"/>
      <c r="AJ8289" s="668"/>
      <c r="AO8289" s="612"/>
      <c r="AP8289" s="612"/>
      <c r="AY8289" s="623"/>
      <c r="BD8289" s="611"/>
      <c r="BG8289" s="624"/>
      <c r="BH8289" s="625"/>
      <c r="BI8289" s="672"/>
      <c r="BO8289" s="612"/>
      <c r="BY8289" s="669"/>
      <c r="CA8289" s="669"/>
    </row>
    <row r="8290" spans="3:79" s="610" customFormat="1">
      <c r="C8290" s="611"/>
      <c r="D8290" s="612"/>
      <c r="E8290" s="613"/>
      <c r="F8290" s="614"/>
      <c r="J8290" s="612"/>
      <c r="N8290" s="668"/>
      <c r="P8290" s="618"/>
      <c r="Q8290" s="618"/>
      <c r="R8290" s="618"/>
      <c r="S8290" s="618"/>
      <c r="T8290" s="618"/>
      <c r="U8290" s="618"/>
      <c r="V8290" s="618"/>
      <c r="W8290" s="618"/>
      <c r="X8290" s="618"/>
      <c r="Y8290" s="618"/>
      <c r="Z8290" s="618"/>
      <c r="AC8290" s="619"/>
      <c r="AD8290" s="620"/>
      <c r="AJ8290" s="668"/>
      <c r="AO8290" s="612"/>
      <c r="AP8290" s="612"/>
      <c r="AY8290" s="623"/>
      <c r="BD8290" s="611"/>
      <c r="BG8290" s="624"/>
      <c r="BH8290" s="625"/>
      <c r="BI8290" s="672"/>
      <c r="BO8290" s="612"/>
      <c r="BY8290" s="669"/>
      <c r="CA8290" s="669"/>
    </row>
    <row r="8291" spans="3:79" s="610" customFormat="1">
      <c r="C8291" s="611"/>
      <c r="D8291" s="612"/>
      <c r="E8291" s="613"/>
      <c r="F8291" s="614"/>
      <c r="J8291" s="612"/>
      <c r="N8291" s="668"/>
      <c r="P8291" s="618"/>
      <c r="Q8291" s="618"/>
      <c r="R8291" s="618"/>
      <c r="S8291" s="618"/>
      <c r="T8291" s="618"/>
      <c r="U8291" s="618"/>
      <c r="V8291" s="618"/>
      <c r="W8291" s="618"/>
      <c r="X8291" s="618"/>
      <c r="Y8291" s="618"/>
      <c r="Z8291" s="618"/>
      <c r="AC8291" s="619"/>
      <c r="AD8291" s="620"/>
      <c r="AJ8291" s="668"/>
      <c r="AO8291" s="612"/>
      <c r="AP8291" s="612"/>
      <c r="AY8291" s="623"/>
      <c r="BD8291" s="611"/>
      <c r="BG8291" s="624"/>
      <c r="BH8291" s="625"/>
      <c r="BI8291" s="672"/>
      <c r="BO8291" s="612"/>
      <c r="BY8291" s="669"/>
      <c r="CA8291" s="669"/>
    </row>
    <row r="8292" spans="3:79" s="610" customFormat="1">
      <c r="C8292" s="611"/>
      <c r="D8292" s="612"/>
      <c r="E8292" s="613"/>
      <c r="F8292" s="614"/>
      <c r="J8292" s="612"/>
      <c r="N8292" s="668"/>
      <c r="P8292" s="618"/>
      <c r="Q8292" s="618"/>
      <c r="R8292" s="618"/>
      <c r="S8292" s="618"/>
      <c r="T8292" s="618"/>
      <c r="U8292" s="618"/>
      <c r="V8292" s="618"/>
      <c r="W8292" s="618"/>
      <c r="X8292" s="618"/>
      <c r="Y8292" s="618"/>
      <c r="Z8292" s="618"/>
      <c r="AC8292" s="619"/>
      <c r="AD8292" s="620"/>
      <c r="AJ8292" s="668"/>
      <c r="AO8292" s="612"/>
      <c r="AP8292" s="612"/>
      <c r="AY8292" s="623"/>
      <c r="BD8292" s="611"/>
      <c r="BG8292" s="624"/>
      <c r="BH8292" s="625"/>
      <c r="BI8292" s="672"/>
      <c r="BO8292" s="612"/>
      <c r="BY8292" s="669"/>
      <c r="CA8292" s="669"/>
    </row>
    <row r="8293" spans="3:79" s="610" customFormat="1">
      <c r="C8293" s="611"/>
      <c r="D8293" s="612"/>
      <c r="E8293" s="613"/>
      <c r="F8293" s="614"/>
      <c r="J8293" s="612"/>
      <c r="N8293" s="668"/>
      <c r="P8293" s="618"/>
      <c r="Q8293" s="618"/>
      <c r="R8293" s="618"/>
      <c r="S8293" s="618"/>
      <c r="T8293" s="618"/>
      <c r="U8293" s="618"/>
      <c r="V8293" s="618"/>
      <c r="W8293" s="618"/>
      <c r="X8293" s="618"/>
      <c r="Y8293" s="618"/>
      <c r="Z8293" s="618"/>
      <c r="AC8293" s="619"/>
      <c r="AD8293" s="620"/>
      <c r="AJ8293" s="668"/>
      <c r="AO8293" s="612"/>
      <c r="AP8293" s="612"/>
      <c r="AY8293" s="623"/>
      <c r="BD8293" s="611"/>
      <c r="BG8293" s="624"/>
      <c r="BH8293" s="625"/>
      <c r="BI8293" s="672"/>
      <c r="BO8293" s="612"/>
      <c r="BY8293" s="669"/>
      <c r="CA8293" s="669"/>
    </row>
    <row r="8294" spans="3:79" s="610" customFormat="1">
      <c r="C8294" s="611"/>
      <c r="D8294" s="612"/>
      <c r="E8294" s="613"/>
      <c r="F8294" s="614"/>
      <c r="J8294" s="612"/>
      <c r="N8294" s="668"/>
      <c r="P8294" s="618"/>
      <c r="Q8294" s="618"/>
      <c r="R8294" s="618"/>
      <c r="S8294" s="618"/>
      <c r="T8294" s="618"/>
      <c r="U8294" s="618"/>
      <c r="V8294" s="618"/>
      <c r="W8294" s="618"/>
      <c r="X8294" s="618"/>
      <c r="Y8294" s="618"/>
      <c r="Z8294" s="618"/>
      <c r="AC8294" s="619"/>
      <c r="AD8294" s="620"/>
      <c r="AJ8294" s="668"/>
      <c r="AO8294" s="612"/>
      <c r="AP8294" s="612"/>
      <c r="AY8294" s="623"/>
      <c r="BD8294" s="611"/>
      <c r="BG8294" s="624"/>
      <c r="BH8294" s="625"/>
      <c r="BI8294" s="672"/>
      <c r="BO8294" s="612"/>
      <c r="BY8294" s="669"/>
      <c r="CA8294" s="669"/>
    </row>
    <row r="8295" spans="3:79" s="610" customFormat="1">
      <c r="C8295" s="611"/>
      <c r="D8295" s="612"/>
      <c r="E8295" s="613"/>
      <c r="F8295" s="614"/>
      <c r="J8295" s="612"/>
      <c r="N8295" s="668"/>
      <c r="P8295" s="618"/>
      <c r="Q8295" s="618"/>
      <c r="R8295" s="618"/>
      <c r="S8295" s="618"/>
      <c r="T8295" s="618"/>
      <c r="U8295" s="618"/>
      <c r="V8295" s="618"/>
      <c r="W8295" s="618"/>
      <c r="X8295" s="618"/>
      <c r="Y8295" s="618"/>
      <c r="Z8295" s="618"/>
      <c r="AC8295" s="619"/>
      <c r="AD8295" s="620"/>
      <c r="AJ8295" s="668"/>
      <c r="AO8295" s="612"/>
      <c r="AP8295" s="612"/>
      <c r="AY8295" s="623"/>
      <c r="BD8295" s="611"/>
      <c r="BG8295" s="624"/>
      <c r="BH8295" s="625"/>
      <c r="BI8295" s="672"/>
      <c r="BO8295" s="612"/>
      <c r="BY8295" s="669"/>
      <c r="CA8295" s="669"/>
    </row>
    <row r="8296" spans="3:79" s="610" customFormat="1">
      <c r="C8296" s="611"/>
      <c r="D8296" s="612"/>
      <c r="E8296" s="613"/>
      <c r="F8296" s="614"/>
      <c r="J8296" s="612"/>
      <c r="N8296" s="668"/>
      <c r="P8296" s="618"/>
      <c r="Q8296" s="618"/>
      <c r="R8296" s="618"/>
      <c r="S8296" s="618"/>
      <c r="T8296" s="618"/>
      <c r="U8296" s="618"/>
      <c r="V8296" s="618"/>
      <c r="W8296" s="618"/>
      <c r="X8296" s="618"/>
      <c r="Y8296" s="618"/>
      <c r="Z8296" s="618"/>
      <c r="AC8296" s="619"/>
      <c r="AD8296" s="620"/>
      <c r="AJ8296" s="668"/>
      <c r="AO8296" s="612"/>
      <c r="AP8296" s="612"/>
      <c r="AY8296" s="623"/>
      <c r="BD8296" s="611"/>
      <c r="BG8296" s="624"/>
      <c r="BH8296" s="625"/>
      <c r="BI8296" s="672"/>
      <c r="BO8296" s="612"/>
      <c r="BY8296" s="669"/>
      <c r="CA8296" s="669"/>
    </row>
    <row r="8297" spans="3:79" s="610" customFormat="1">
      <c r="C8297" s="611"/>
      <c r="D8297" s="612"/>
      <c r="E8297" s="613"/>
      <c r="F8297" s="614"/>
      <c r="J8297" s="612"/>
      <c r="N8297" s="668"/>
      <c r="P8297" s="618"/>
      <c r="Q8297" s="618"/>
      <c r="R8297" s="618"/>
      <c r="S8297" s="618"/>
      <c r="T8297" s="618"/>
      <c r="U8297" s="618"/>
      <c r="V8297" s="618"/>
      <c r="W8297" s="618"/>
      <c r="X8297" s="618"/>
      <c r="Y8297" s="618"/>
      <c r="Z8297" s="618"/>
      <c r="AC8297" s="619"/>
      <c r="AD8297" s="620"/>
      <c r="AJ8297" s="668"/>
      <c r="AO8297" s="612"/>
      <c r="AP8297" s="612"/>
      <c r="AY8297" s="623"/>
      <c r="BD8297" s="611"/>
      <c r="BG8297" s="624"/>
      <c r="BH8297" s="625"/>
      <c r="BI8297" s="672"/>
      <c r="BO8297" s="612"/>
      <c r="BY8297" s="669"/>
      <c r="CA8297" s="669"/>
    </row>
    <row r="8298" spans="3:79" s="610" customFormat="1">
      <c r="C8298" s="611"/>
      <c r="D8298" s="612"/>
      <c r="E8298" s="613"/>
      <c r="F8298" s="614"/>
      <c r="J8298" s="612"/>
      <c r="N8298" s="668"/>
      <c r="P8298" s="618"/>
      <c r="Q8298" s="618"/>
      <c r="R8298" s="618"/>
      <c r="S8298" s="618"/>
      <c r="T8298" s="618"/>
      <c r="U8298" s="618"/>
      <c r="V8298" s="618"/>
      <c r="W8298" s="618"/>
      <c r="X8298" s="618"/>
      <c r="Y8298" s="618"/>
      <c r="Z8298" s="618"/>
      <c r="AC8298" s="619"/>
      <c r="AD8298" s="620"/>
      <c r="AJ8298" s="668"/>
      <c r="AO8298" s="612"/>
      <c r="AP8298" s="612"/>
      <c r="AY8298" s="623"/>
      <c r="BD8298" s="611"/>
      <c r="BG8298" s="624"/>
      <c r="BH8298" s="625"/>
      <c r="BI8298" s="672"/>
      <c r="BO8298" s="612"/>
      <c r="BY8298" s="669"/>
      <c r="CA8298" s="669"/>
    </row>
    <row r="8299" spans="3:79" s="610" customFormat="1">
      <c r="C8299" s="611"/>
      <c r="D8299" s="612"/>
      <c r="E8299" s="613"/>
      <c r="F8299" s="614"/>
      <c r="J8299" s="612"/>
      <c r="N8299" s="668"/>
      <c r="P8299" s="618"/>
      <c r="Q8299" s="618"/>
      <c r="R8299" s="618"/>
      <c r="S8299" s="618"/>
      <c r="T8299" s="618"/>
      <c r="U8299" s="618"/>
      <c r="V8299" s="618"/>
      <c r="W8299" s="618"/>
      <c r="X8299" s="618"/>
      <c r="Y8299" s="618"/>
      <c r="Z8299" s="618"/>
      <c r="AC8299" s="619"/>
      <c r="AD8299" s="620"/>
      <c r="AJ8299" s="668"/>
      <c r="AO8299" s="612"/>
      <c r="AP8299" s="612"/>
      <c r="AY8299" s="623"/>
      <c r="BD8299" s="611"/>
      <c r="BG8299" s="624"/>
      <c r="BH8299" s="625"/>
      <c r="BI8299" s="672"/>
      <c r="BO8299" s="612"/>
      <c r="BY8299" s="669"/>
      <c r="CA8299" s="669"/>
    </row>
    <row r="8300" spans="3:79" s="610" customFormat="1">
      <c r="C8300" s="611"/>
      <c r="D8300" s="612"/>
      <c r="E8300" s="613"/>
      <c r="F8300" s="614"/>
      <c r="J8300" s="612"/>
      <c r="N8300" s="668"/>
      <c r="P8300" s="618"/>
      <c r="Q8300" s="618"/>
      <c r="R8300" s="618"/>
      <c r="S8300" s="618"/>
      <c r="T8300" s="618"/>
      <c r="U8300" s="618"/>
      <c r="V8300" s="618"/>
      <c r="W8300" s="618"/>
      <c r="X8300" s="618"/>
      <c r="Y8300" s="618"/>
      <c r="Z8300" s="618"/>
      <c r="AC8300" s="619"/>
      <c r="AD8300" s="620"/>
      <c r="AJ8300" s="668"/>
      <c r="AO8300" s="612"/>
      <c r="AP8300" s="612"/>
      <c r="AY8300" s="623"/>
      <c r="BD8300" s="611"/>
      <c r="BG8300" s="624"/>
      <c r="BH8300" s="625"/>
      <c r="BI8300" s="672"/>
      <c r="BO8300" s="612"/>
      <c r="BY8300" s="669"/>
      <c r="CA8300" s="669"/>
    </row>
    <row r="8301" spans="3:79" s="610" customFormat="1">
      <c r="C8301" s="611"/>
      <c r="D8301" s="612"/>
      <c r="E8301" s="613"/>
      <c r="F8301" s="614"/>
      <c r="J8301" s="612"/>
      <c r="N8301" s="668"/>
      <c r="P8301" s="618"/>
      <c r="Q8301" s="618"/>
      <c r="R8301" s="618"/>
      <c r="S8301" s="618"/>
      <c r="T8301" s="618"/>
      <c r="U8301" s="618"/>
      <c r="V8301" s="618"/>
      <c r="W8301" s="618"/>
      <c r="X8301" s="618"/>
      <c r="Y8301" s="618"/>
      <c r="Z8301" s="618"/>
      <c r="AC8301" s="619"/>
      <c r="AD8301" s="620"/>
      <c r="AJ8301" s="668"/>
      <c r="AO8301" s="612"/>
      <c r="AP8301" s="612"/>
      <c r="AY8301" s="623"/>
      <c r="BD8301" s="611"/>
      <c r="BG8301" s="624"/>
      <c r="BH8301" s="625"/>
      <c r="BI8301" s="672"/>
      <c r="BO8301" s="612"/>
      <c r="BY8301" s="669"/>
      <c r="CA8301" s="669"/>
    </row>
    <row r="8302" spans="3:79" s="610" customFormat="1">
      <c r="C8302" s="611"/>
      <c r="D8302" s="612"/>
      <c r="E8302" s="613"/>
      <c r="F8302" s="614"/>
      <c r="J8302" s="612"/>
      <c r="N8302" s="668"/>
      <c r="P8302" s="618"/>
      <c r="Q8302" s="618"/>
      <c r="R8302" s="618"/>
      <c r="S8302" s="618"/>
      <c r="T8302" s="618"/>
      <c r="U8302" s="618"/>
      <c r="V8302" s="618"/>
      <c r="W8302" s="618"/>
      <c r="X8302" s="618"/>
      <c r="Y8302" s="618"/>
      <c r="Z8302" s="618"/>
      <c r="AC8302" s="619"/>
      <c r="AD8302" s="620"/>
      <c r="AJ8302" s="668"/>
      <c r="AO8302" s="612"/>
      <c r="AP8302" s="612"/>
      <c r="AY8302" s="623"/>
      <c r="BD8302" s="611"/>
      <c r="BG8302" s="624"/>
      <c r="BH8302" s="625"/>
      <c r="BI8302" s="672"/>
      <c r="BO8302" s="612"/>
      <c r="BY8302" s="669"/>
      <c r="CA8302" s="669"/>
    </row>
    <row r="8303" spans="3:79" s="610" customFormat="1">
      <c r="C8303" s="611"/>
      <c r="D8303" s="612"/>
      <c r="E8303" s="613"/>
      <c r="F8303" s="614"/>
      <c r="J8303" s="612"/>
      <c r="N8303" s="668"/>
      <c r="P8303" s="618"/>
      <c r="Q8303" s="618"/>
      <c r="R8303" s="618"/>
      <c r="S8303" s="618"/>
      <c r="T8303" s="618"/>
      <c r="U8303" s="618"/>
      <c r="V8303" s="618"/>
      <c r="W8303" s="618"/>
      <c r="X8303" s="618"/>
      <c r="Y8303" s="618"/>
      <c r="Z8303" s="618"/>
      <c r="AC8303" s="619"/>
      <c r="AD8303" s="620"/>
      <c r="AJ8303" s="668"/>
      <c r="AO8303" s="612"/>
      <c r="AP8303" s="612"/>
      <c r="AY8303" s="623"/>
      <c r="BD8303" s="611"/>
      <c r="BG8303" s="624"/>
      <c r="BH8303" s="625"/>
      <c r="BI8303" s="672"/>
      <c r="BO8303" s="612"/>
      <c r="BY8303" s="669"/>
      <c r="CA8303" s="669"/>
    </row>
    <row r="8304" spans="3:79" s="610" customFormat="1">
      <c r="C8304" s="611"/>
      <c r="D8304" s="612"/>
      <c r="E8304" s="613"/>
      <c r="F8304" s="614"/>
      <c r="J8304" s="612"/>
      <c r="N8304" s="668"/>
      <c r="P8304" s="618"/>
      <c r="Q8304" s="618"/>
      <c r="R8304" s="618"/>
      <c r="S8304" s="618"/>
      <c r="T8304" s="618"/>
      <c r="U8304" s="618"/>
      <c r="V8304" s="618"/>
      <c r="W8304" s="618"/>
      <c r="X8304" s="618"/>
      <c r="Y8304" s="618"/>
      <c r="Z8304" s="618"/>
      <c r="AC8304" s="619"/>
      <c r="AD8304" s="620"/>
      <c r="AJ8304" s="668"/>
      <c r="AO8304" s="612"/>
      <c r="AP8304" s="612"/>
      <c r="AY8304" s="623"/>
      <c r="BD8304" s="611"/>
      <c r="BG8304" s="624"/>
      <c r="BH8304" s="625"/>
      <c r="BI8304" s="672"/>
      <c r="BO8304" s="612"/>
      <c r="BY8304" s="669"/>
      <c r="CA8304" s="669"/>
    </row>
    <row r="8305" spans="3:79" s="610" customFormat="1">
      <c r="C8305" s="611"/>
      <c r="D8305" s="612"/>
      <c r="E8305" s="613"/>
      <c r="F8305" s="614"/>
      <c r="J8305" s="612"/>
      <c r="N8305" s="668"/>
      <c r="P8305" s="618"/>
      <c r="Q8305" s="618"/>
      <c r="R8305" s="618"/>
      <c r="S8305" s="618"/>
      <c r="T8305" s="618"/>
      <c r="U8305" s="618"/>
      <c r="V8305" s="618"/>
      <c r="W8305" s="618"/>
      <c r="X8305" s="618"/>
      <c r="Y8305" s="618"/>
      <c r="Z8305" s="618"/>
      <c r="AC8305" s="619"/>
      <c r="AD8305" s="620"/>
      <c r="AJ8305" s="668"/>
      <c r="AO8305" s="612"/>
      <c r="AP8305" s="612"/>
      <c r="AY8305" s="623"/>
      <c r="BD8305" s="611"/>
      <c r="BG8305" s="624"/>
      <c r="BH8305" s="625"/>
      <c r="BI8305" s="672"/>
      <c r="BO8305" s="612"/>
      <c r="BY8305" s="669"/>
      <c r="CA8305" s="669"/>
    </row>
    <row r="8306" spans="3:79" s="610" customFormat="1">
      <c r="C8306" s="611"/>
      <c r="D8306" s="612"/>
      <c r="E8306" s="613"/>
      <c r="F8306" s="614"/>
      <c r="J8306" s="612"/>
      <c r="N8306" s="668"/>
      <c r="P8306" s="618"/>
      <c r="Q8306" s="618"/>
      <c r="R8306" s="618"/>
      <c r="S8306" s="618"/>
      <c r="T8306" s="618"/>
      <c r="U8306" s="618"/>
      <c r="V8306" s="618"/>
      <c r="W8306" s="618"/>
      <c r="X8306" s="618"/>
      <c r="Y8306" s="618"/>
      <c r="Z8306" s="618"/>
      <c r="AC8306" s="619"/>
      <c r="AD8306" s="620"/>
      <c r="AJ8306" s="668"/>
      <c r="AO8306" s="612"/>
      <c r="AP8306" s="612"/>
      <c r="AY8306" s="623"/>
      <c r="BD8306" s="611"/>
      <c r="BG8306" s="624"/>
      <c r="BH8306" s="625"/>
      <c r="BI8306" s="672"/>
      <c r="BO8306" s="612"/>
      <c r="BY8306" s="669"/>
      <c r="CA8306" s="669"/>
    </row>
    <row r="8307" spans="3:79" s="610" customFormat="1">
      <c r="C8307" s="611"/>
      <c r="D8307" s="612"/>
      <c r="E8307" s="613"/>
      <c r="F8307" s="614"/>
      <c r="J8307" s="612"/>
      <c r="N8307" s="668"/>
      <c r="P8307" s="618"/>
      <c r="Q8307" s="618"/>
      <c r="R8307" s="618"/>
      <c r="S8307" s="618"/>
      <c r="T8307" s="618"/>
      <c r="U8307" s="618"/>
      <c r="V8307" s="618"/>
      <c r="W8307" s="618"/>
      <c r="X8307" s="618"/>
      <c r="Y8307" s="618"/>
      <c r="Z8307" s="618"/>
      <c r="AC8307" s="619"/>
      <c r="AD8307" s="620"/>
      <c r="AJ8307" s="668"/>
      <c r="AO8307" s="612"/>
      <c r="AP8307" s="612"/>
      <c r="AY8307" s="623"/>
      <c r="BD8307" s="611"/>
      <c r="BG8307" s="624"/>
      <c r="BH8307" s="625"/>
      <c r="BI8307" s="672"/>
      <c r="BO8307" s="612"/>
      <c r="BY8307" s="669"/>
      <c r="CA8307" s="669"/>
    </row>
    <row r="8308" spans="3:79" s="610" customFormat="1">
      <c r="C8308" s="611"/>
      <c r="D8308" s="612"/>
      <c r="E8308" s="613"/>
      <c r="F8308" s="614"/>
      <c r="J8308" s="612"/>
      <c r="N8308" s="668"/>
      <c r="P8308" s="618"/>
      <c r="Q8308" s="618"/>
      <c r="R8308" s="618"/>
      <c r="S8308" s="618"/>
      <c r="T8308" s="618"/>
      <c r="U8308" s="618"/>
      <c r="V8308" s="618"/>
      <c r="W8308" s="618"/>
      <c r="X8308" s="618"/>
      <c r="Y8308" s="618"/>
      <c r="Z8308" s="618"/>
      <c r="AC8308" s="619"/>
      <c r="AD8308" s="620"/>
      <c r="AJ8308" s="668"/>
      <c r="AO8308" s="612"/>
      <c r="AP8308" s="612"/>
      <c r="AY8308" s="623"/>
      <c r="BD8308" s="611"/>
      <c r="BG8308" s="624"/>
      <c r="BH8308" s="625"/>
      <c r="BI8308" s="672"/>
      <c r="BO8308" s="612"/>
      <c r="BY8308" s="669"/>
      <c r="CA8308" s="669"/>
    </row>
    <row r="8309" spans="3:79" s="610" customFormat="1">
      <c r="C8309" s="611"/>
      <c r="D8309" s="612"/>
      <c r="E8309" s="613"/>
      <c r="F8309" s="614"/>
      <c r="J8309" s="612"/>
      <c r="N8309" s="668"/>
      <c r="P8309" s="618"/>
      <c r="Q8309" s="618"/>
      <c r="R8309" s="618"/>
      <c r="S8309" s="618"/>
      <c r="T8309" s="618"/>
      <c r="U8309" s="618"/>
      <c r="V8309" s="618"/>
      <c r="W8309" s="618"/>
      <c r="X8309" s="618"/>
      <c r="Y8309" s="618"/>
      <c r="Z8309" s="618"/>
      <c r="AC8309" s="619"/>
      <c r="AD8309" s="620"/>
      <c r="AJ8309" s="668"/>
      <c r="AO8309" s="612"/>
      <c r="AP8309" s="612"/>
      <c r="AY8309" s="623"/>
      <c r="BD8309" s="611"/>
      <c r="BG8309" s="624"/>
      <c r="BH8309" s="625"/>
      <c r="BI8309" s="672"/>
      <c r="BO8309" s="612"/>
      <c r="BY8309" s="669"/>
      <c r="CA8309" s="669"/>
    </row>
    <row r="8310" spans="3:79" s="610" customFormat="1">
      <c r="C8310" s="611"/>
      <c r="D8310" s="612"/>
      <c r="E8310" s="613"/>
      <c r="F8310" s="614"/>
      <c r="J8310" s="612"/>
      <c r="N8310" s="668"/>
      <c r="P8310" s="618"/>
      <c r="Q8310" s="618"/>
      <c r="R8310" s="618"/>
      <c r="S8310" s="618"/>
      <c r="T8310" s="618"/>
      <c r="U8310" s="618"/>
      <c r="V8310" s="618"/>
      <c r="W8310" s="618"/>
      <c r="X8310" s="618"/>
      <c r="Y8310" s="618"/>
      <c r="Z8310" s="618"/>
      <c r="AC8310" s="619"/>
      <c r="AD8310" s="620"/>
      <c r="AJ8310" s="668"/>
      <c r="AO8310" s="612"/>
      <c r="AP8310" s="612"/>
      <c r="AY8310" s="623"/>
      <c r="BD8310" s="611"/>
      <c r="BG8310" s="624"/>
      <c r="BH8310" s="625"/>
      <c r="BI8310" s="672"/>
      <c r="BO8310" s="612"/>
      <c r="BY8310" s="669"/>
      <c r="CA8310" s="669"/>
    </row>
    <row r="8311" spans="3:79" s="610" customFormat="1">
      <c r="C8311" s="611"/>
      <c r="D8311" s="612"/>
      <c r="E8311" s="613"/>
      <c r="F8311" s="614"/>
      <c r="J8311" s="612"/>
      <c r="N8311" s="668"/>
      <c r="P8311" s="618"/>
      <c r="Q8311" s="618"/>
      <c r="R8311" s="618"/>
      <c r="S8311" s="618"/>
      <c r="T8311" s="618"/>
      <c r="U8311" s="618"/>
      <c r="V8311" s="618"/>
      <c r="W8311" s="618"/>
      <c r="X8311" s="618"/>
      <c r="Y8311" s="618"/>
      <c r="Z8311" s="618"/>
      <c r="AC8311" s="619"/>
      <c r="AD8311" s="620"/>
      <c r="AJ8311" s="668"/>
      <c r="AO8311" s="612"/>
      <c r="AP8311" s="612"/>
      <c r="AY8311" s="623"/>
      <c r="BD8311" s="611"/>
      <c r="BG8311" s="624"/>
      <c r="BH8311" s="625"/>
      <c r="BI8311" s="672"/>
      <c r="BO8311" s="612"/>
      <c r="BY8311" s="669"/>
      <c r="CA8311" s="669"/>
    </row>
    <row r="8312" spans="3:79" s="610" customFormat="1">
      <c r="C8312" s="611"/>
      <c r="D8312" s="612"/>
      <c r="E8312" s="613"/>
      <c r="F8312" s="614"/>
      <c r="J8312" s="612"/>
      <c r="N8312" s="668"/>
      <c r="P8312" s="618"/>
      <c r="Q8312" s="618"/>
      <c r="R8312" s="618"/>
      <c r="S8312" s="618"/>
      <c r="T8312" s="618"/>
      <c r="U8312" s="618"/>
      <c r="V8312" s="618"/>
      <c r="W8312" s="618"/>
      <c r="X8312" s="618"/>
      <c r="Y8312" s="618"/>
      <c r="Z8312" s="618"/>
      <c r="AC8312" s="619"/>
      <c r="AD8312" s="620"/>
      <c r="AJ8312" s="668"/>
      <c r="AO8312" s="612"/>
      <c r="AP8312" s="612"/>
      <c r="AY8312" s="623"/>
      <c r="BD8312" s="611"/>
      <c r="BG8312" s="624"/>
      <c r="BH8312" s="625"/>
      <c r="BI8312" s="672"/>
      <c r="BO8312" s="612"/>
      <c r="BY8312" s="669"/>
      <c r="CA8312" s="669"/>
    </row>
    <row r="8313" spans="3:79" s="610" customFormat="1">
      <c r="C8313" s="611"/>
      <c r="D8313" s="612"/>
      <c r="E8313" s="613"/>
      <c r="F8313" s="614"/>
      <c r="J8313" s="612"/>
      <c r="N8313" s="668"/>
      <c r="P8313" s="618"/>
      <c r="Q8313" s="618"/>
      <c r="R8313" s="618"/>
      <c r="S8313" s="618"/>
      <c r="T8313" s="618"/>
      <c r="U8313" s="618"/>
      <c r="V8313" s="618"/>
      <c r="W8313" s="618"/>
      <c r="X8313" s="618"/>
      <c r="Y8313" s="618"/>
      <c r="Z8313" s="618"/>
      <c r="AC8313" s="619"/>
      <c r="AD8313" s="620"/>
      <c r="AJ8313" s="668"/>
      <c r="AO8313" s="612"/>
      <c r="AP8313" s="612"/>
      <c r="AY8313" s="623"/>
      <c r="BD8313" s="611"/>
      <c r="BG8313" s="624"/>
      <c r="BH8313" s="625"/>
      <c r="BI8313" s="672"/>
      <c r="BO8313" s="612"/>
      <c r="BY8313" s="669"/>
      <c r="CA8313" s="669"/>
    </row>
    <row r="8314" spans="3:79" s="610" customFormat="1">
      <c r="C8314" s="611"/>
      <c r="D8314" s="612"/>
      <c r="E8314" s="613"/>
      <c r="F8314" s="614"/>
      <c r="J8314" s="612"/>
      <c r="N8314" s="668"/>
      <c r="P8314" s="618"/>
      <c r="Q8314" s="618"/>
      <c r="R8314" s="618"/>
      <c r="S8314" s="618"/>
      <c r="T8314" s="618"/>
      <c r="U8314" s="618"/>
      <c r="V8314" s="618"/>
      <c r="W8314" s="618"/>
      <c r="X8314" s="618"/>
      <c r="Y8314" s="618"/>
      <c r="Z8314" s="618"/>
      <c r="AC8314" s="619"/>
      <c r="AD8314" s="620"/>
      <c r="AJ8314" s="668"/>
      <c r="AO8314" s="612"/>
      <c r="AP8314" s="612"/>
      <c r="AY8314" s="623"/>
      <c r="BD8314" s="611"/>
      <c r="BG8314" s="624"/>
      <c r="BH8314" s="625"/>
      <c r="BI8314" s="672"/>
      <c r="BO8314" s="612"/>
      <c r="BY8314" s="669"/>
      <c r="CA8314" s="669"/>
    </row>
    <row r="8315" spans="3:79" s="610" customFormat="1">
      <c r="C8315" s="611"/>
      <c r="D8315" s="612"/>
      <c r="E8315" s="613"/>
      <c r="F8315" s="614"/>
      <c r="J8315" s="612"/>
      <c r="N8315" s="668"/>
      <c r="P8315" s="618"/>
      <c r="Q8315" s="618"/>
      <c r="R8315" s="618"/>
      <c r="S8315" s="618"/>
      <c r="T8315" s="618"/>
      <c r="U8315" s="618"/>
      <c r="V8315" s="618"/>
      <c r="W8315" s="618"/>
      <c r="X8315" s="618"/>
      <c r="Y8315" s="618"/>
      <c r="Z8315" s="618"/>
      <c r="AC8315" s="619"/>
      <c r="AD8315" s="620"/>
      <c r="AJ8315" s="668"/>
      <c r="AO8315" s="612"/>
      <c r="AP8315" s="612"/>
      <c r="AY8315" s="623"/>
      <c r="BD8315" s="611"/>
      <c r="BG8315" s="624"/>
      <c r="BH8315" s="625"/>
      <c r="BI8315" s="672"/>
      <c r="BO8315" s="612"/>
      <c r="BY8315" s="669"/>
      <c r="CA8315" s="669"/>
    </row>
    <row r="8316" spans="3:79" s="610" customFormat="1">
      <c r="C8316" s="611"/>
      <c r="D8316" s="612"/>
      <c r="E8316" s="613"/>
      <c r="F8316" s="614"/>
      <c r="J8316" s="612"/>
      <c r="N8316" s="668"/>
      <c r="P8316" s="618"/>
      <c r="Q8316" s="618"/>
      <c r="R8316" s="618"/>
      <c r="S8316" s="618"/>
      <c r="T8316" s="618"/>
      <c r="U8316" s="618"/>
      <c r="V8316" s="618"/>
      <c r="W8316" s="618"/>
      <c r="X8316" s="618"/>
      <c r="Y8316" s="618"/>
      <c r="Z8316" s="618"/>
      <c r="AC8316" s="619"/>
      <c r="AD8316" s="620"/>
      <c r="AJ8316" s="668"/>
      <c r="AO8316" s="612"/>
      <c r="AP8316" s="612"/>
      <c r="AY8316" s="623"/>
      <c r="BD8316" s="611"/>
      <c r="BG8316" s="624"/>
      <c r="BH8316" s="625"/>
      <c r="BI8316" s="672"/>
      <c r="BO8316" s="612"/>
      <c r="BY8316" s="669"/>
      <c r="CA8316" s="669"/>
    </row>
    <row r="8317" spans="3:79" s="610" customFormat="1">
      <c r="C8317" s="611"/>
      <c r="D8317" s="612"/>
      <c r="E8317" s="613"/>
      <c r="F8317" s="614"/>
      <c r="J8317" s="612"/>
      <c r="N8317" s="668"/>
      <c r="P8317" s="618"/>
      <c r="Q8317" s="618"/>
      <c r="R8317" s="618"/>
      <c r="S8317" s="618"/>
      <c r="T8317" s="618"/>
      <c r="U8317" s="618"/>
      <c r="V8317" s="618"/>
      <c r="W8317" s="618"/>
      <c r="X8317" s="618"/>
      <c r="Y8317" s="618"/>
      <c r="Z8317" s="618"/>
      <c r="AC8317" s="619"/>
      <c r="AD8317" s="620"/>
      <c r="AJ8317" s="668"/>
      <c r="AO8317" s="612"/>
      <c r="AP8317" s="612"/>
      <c r="AY8317" s="623"/>
      <c r="BD8317" s="611"/>
      <c r="BG8317" s="624"/>
      <c r="BH8317" s="625"/>
      <c r="BI8317" s="672"/>
      <c r="BO8317" s="612"/>
      <c r="BY8317" s="669"/>
      <c r="CA8317" s="669"/>
    </row>
    <row r="8318" spans="3:79" s="610" customFormat="1">
      <c r="C8318" s="611"/>
      <c r="D8318" s="612"/>
      <c r="E8318" s="613"/>
      <c r="F8318" s="614"/>
      <c r="J8318" s="612"/>
      <c r="N8318" s="668"/>
      <c r="P8318" s="618"/>
      <c r="Q8318" s="618"/>
      <c r="R8318" s="618"/>
      <c r="S8318" s="618"/>
      <c r="T8318" s="618"/>
      <c r="U8318" s="618"/>
      <c r="V8318" s="618"/>
      <c r="W8318" s="618"/>
      <c r="X8318" s="618"/>
      <c r="Y8318" s="618"/>
      <c r="Z8318" s="618"/>
      <c r="AC8318" s="619"/>
      <c r="AD8318" s="620"/>
      <c r="AJ8318" s="668"/>
      <c r="AO8318" s="612"/>
      <c r="AP8318" s="612"/>
      <c r="AY8318" s="623"/>
      <c r="BD8318" s="611"/>
      <c r="BG8318" s="624"/>
      <c r="BH8318" s="625"/>
      <c r="BI8318" s="672"/>
      <c r="BO8318" s="612"/>
      <c r="BY8318" s="669"/>
      <c r="CA8318" s="669"/>
    </row>
    <row r="8319" spans="3:79" s="610" customFormat="1">
      <c r="C8319" s="611"/>
      <c r="D8319" s="612"/>
      <c r="E8319" s="613"/>
      <c r="F8319" s="614"/>
      <c r="J8319" s="612"/>
      <c r="N8319" s="668"/>
      <c r="P8319" s="618"/>
      <c r="Q8319" s="618"/>
      <c r="R8319" s="618"/>
      <c r="S8319" s="618"/>
      <c r="T8319" s="618"/>
      <c r="U8319" s="618"/>
      <c r="V8319" s="618"/>
      <c r="W8319" s="618"/>
      <c r="X8319" s="618"/>
      <c r="Y8319" s="618"/>
      <c r="Z8319" s="618"/>
      <c r="AC8319" s="619"/>
      <c r="AD8319" s="620"/>
      <c r="AJ8319" s="668"/>
      <c r="AO8319" s="612"/>
      <c r="AP8319" s="612"/>
      <c r="AY8319" s="623"/>
      <c r="BD8319" s="611"/>
      <c r="BG8319" s="624"/>
      <c r="BH8319" s="625"/>
      <c r="BI8319" s="672"/>
      <c r="BO8319" s="612"/>
      <c r="BY8319" s="669"/>
      <c r="CA8319" s="669"/>
    </row>
    <row r="8320" spans="3:79" s="610" customFormat="1">
      <c r="C8320" s="611"/>
      <c r="D8320" s="612"/>
      <c r="E8320" s="613"/>
      <c r="F8320" s="614"/>
      <c r="J8320" s="612"/>
      <c r="N8320" s="668"/>
      <c r="P8320" s="618"/>
      <c r="Q8320" s="618"/>
      <c r="R8320" s="618"/>
      <c r="S8320" s="618"/>
      <c r="T8320" s="618"/>
      <c r="U8320" s="618"/>
      <c r="V8320" s="618"/>
      <c r="W8320" s="618"/>
      <c r="X8320" s="618"/>
      <c r="Y8320" s="618"/>
      <c r="Z8320" s="618"/>
      <c r="AC8320" s="619"/>
      <c r="AD8320" s="620"/>
      <c r="AJ8320" s="668"/>
      <c r="AO8320" s="612"/>
      <c r="AP8320" s="612"/>
      <c r="AY8320" s="623"/>
      <c r="BD8320" s="611"/>
      <c r="BG8320" s="624"/>
      <c r="BH8320" s="625"/>
      <c r="BI8320" s="672"/>
      <c r="BO8320" s="612"/>
      <c r="BY8320" s="669"/>
      <c r="CA8320" s="669"/>
    </row>
    <row r="8321" spans="3:79" s="610" customFormat="1">
      <c r="C8321" s="611"/>
      <c r="D8321" s="612"/>
      <c r="E8321" s="613"/>
      <c r="F8321" s="614"/>
      <c r="J8321" s="612"/>
      <c r="N8321" s="668"/>
      <c r="P8321" s="618"/>
      <c r="Q8321" s="618"/>
      <c r="R8321" s="618"/>
      <c r="S8321" s="618"/>
      <c r="T8321" s="618"/>
      <c r="U8321" s="618"/>
      <c r="V8321" s="618"/>
      <c r="W8321" s="618"/>
      <c r="X8321" s="618"/>
      <c r="Y8321" s="618"/>
      <c r="Z8321" s="618"/>
      <c r="AC8321" s="619"/>
      <c r="AD8321" s="620"/>
      <c r="AJ8321" s="668"/>
      <c r="AO8321" s="612"/>
      <c r="AP8321" s="612"/>
      <c r="AY8321" s="623"/>
      <c r="BD8321" s="611"/>
      <c r="BG8321" s="624"/>
      <c r="BH8321" s="625"/>
      <c r="BI8321" s="672"/>
      <c r="BO8321" s="612"/>
      <c r="BY8321" s="669"/>
      <c r="CA8321" s="669"/>
    </row>
    <row r="8322" spans="3:79" s="610" customFormat="1">
      <c r="C8322" s="611"/>
      <c r="D8322" s="612"/>
      <c r="E8322" s="613"/>
      <c r="F8322" s="614"/>
      <c r="J8322" s="612"/>
      <c r="N8322" s="668"/>
      <c r="P8322" s="618"/>
      <c r="Q8322" s="618"/>
      <c r="R8322" s="618"/>
      <c r="S8322" s="618"/>
      <c r="T8322" s="618"/>
      <c r="U8322" s="618"/>
      <c r="V8322" s="618"/>
      <c r="W8322" s="618"/>
      <c r="X8322" s="618"/>
      <c r="Y8322" s="618"/>
      <c r="Z8322" s="618"/>
      <c r="AC8322" s="619"/>
      <c r="AD8322" s="620"/>
      <c r="AJ8322" s="668"/>
      <c r="AO8322" s="612"/>
      <c r="AP8322" s="612"/>
      <c r="AY8322" s="623"/>
      <c r="BD8322" s="611"/>
      <c r="BG8322" s="624"/>
      <c r="BH8322" s="625"/>
      <c r="BI8322" s="672"/>
      <c r="BO8322" s="612"/>
      <c r="BY8322" s="669"/>
      <c r="CA8322" s="669"/>
    </row>
    <row r="8323" spans="3:79" s="610" customFormat="1">
      <c r="C8323" s="611"/>
      <c r="D8323" s="612"/>
      <c r="E8323" s="613"/>
      <c r="F8323" s="614"/>
      <c r="J8323" s="612"/>
      <c r="N8323" s="668"/>
      <c r="P8323" s="618"/>
      <c r="Q8323" s="618"/>
      <c r="R8323" s="618"/>
      <c r="S8323" s="618"/>
      <c r="T8323" s="618"/>
      <c r="U8323" s="618"/>
      <c r="V8323" s="618"/>
      <c r="W8323" s="618"/>
      <c r="X8323" s="618"/>
      <c r="Y8323" s="618"/>
      <c r="Z8323" s="618"/>
      <c r="AC8323" s="619"/>
      <c r="AD8323" s="620"/>
      <c r="AJ8323" s="668"/>
      <c r="AO8323" s="612"/>
      <c r="AP8323" s="612"/>
      <c r="AY8323" s="623"/>
      <c r="BD8323" s="611"/>
      <c r="BG8323" s="624"/>
      <c r="BH8323" s="625"/>
      <c r="BI8323" s="672"/>
      <c r="BO8323" s="612"/>
      <c r="BY8323" s="669"/>
      <c r="CA8323" s="669"/>
    </row>
    <row r="8324" spans="3:79" s="610" customFormat="1">
      <c r="C8324" s="611"/>
      <c r="D8324" s="612"/>
      <c r="E8324" s="613"/>
      <c r="F8324" s="614"/>
      <c r="J8324" s="612"/>
      <c r="N8324" s="668"/>
      <c r="P8324" s="618"/>
      <c r="Q8324" s="618"/>
      <c r="R8324" s="618"/>
      <c r="S8324" s="618"/>
      <c r="T8324" s="618"/>
      <c r="U8324" s="618"/>
      <c r="V8324" s="618"/>
      <c r="W8324" s="618"/>
      <c r="X8324" s="618"/>
      <c r="Y8324" s="618"/>
      <c r="Z8324" s="618"/>
      <c r="AC8324" s="619"/>
      <c r="AD8324" s="620"/>
      <c r="AJ8324" s="668"/>
      <c r="AO8324" s="612"/>
      <c r="AP8324" s="612"/>
      <c r="AY8324" s="623"/>
      <c r="BD8324" s="611"/>
      <c r="BG8324" s="624"/>
      <c r="BH8324" s="625"/>
      <c r="BI8324" s="672"/>
      <c r="BO8324" s="612"/>
      <c r="BY8324" s="669"/>
      <c r="CA8324" s="669"/>
    </row>
    <row r="8325" spans="3:79" s="610" customFormat="1">
      <c r="C8325" s="611"/>
      <c r="D8325" s="612"/>
      <c r="E8325" s="613"/>
      <c r="F8325" s="614"/>
      <c r="J8325" s="612"/>
      <c r="N8325" s="668"/>
      <c r="P8325" s="618"/>
      <c r="Q8325" s="618"/>
      <c r="R8325" s="618"/>
      <c r="S8325" s="618"/>
      <c r="T8325" s="618"/>
      <c r="U8325" s="618"/>
      <c r="V8325" s="618"/>
      <c r="W8325" s="618"/>
      <c r="X8325" s="618"/>
      <c r="Y8325" s="618"/>
      <c r="Z8325" s="618"/>
      <c r="AC8325" s="619"/>
      <c r="AD8325" s="620"/>
      <c r="AJ8325" s="668"/>
      <c r="AO8325" s="612"/>
      <c r="AP8325" s="612"/>
      <c r="AY8325" s="623"/>
      <c r="BD8325" s="611"/>
      <c r="BG8325" s="624"/>
      <c r="BH8325" s="625"/>
      <c r="BI8325" s="672"/>
      <c r="BO8325" s="612"/>
      <c r="BY8325" s="669"/>
      <c r="CA8325" s="669"/>
    </row>
    <row r="8326" spans="3:79" s="610" customFormat="1">
      <c r="C8326" s="611"/>
      <c r="D8326" s="612"/>
      <c r="E8326" s="613"/>
      <c r="F8326" s="614"/>
      <c r="J8326" s="612"/>
      <c r="N8326" s="668"/>
      <c r="P8326" s="618"/>
      <c r="Q8326" s="618"/>
      <c r="R8326" s="618"/>
      <c r="S8326" s="618"/>
      <c r="T8326" s="618"/>
      <c r="U8326" s="618"/>
      <c r="V8326" s="618"/>
      <c r="W8326" s="618"/>
      <c r="X8326" s="618"/>
      <c r="Y8326" s="618"/>
      <c r="Z8326" s="618"/>
      <c r="AC8326" s="619"/>
      <c r="AD8326" s="620"/>
      <c r="AJ8326" s="668"/>
      <c r="AO8326" s="612"/>
      <c r="AP8326" s="612"/>
      <c r="AY8326" s="623"/>
      <c r="BD8326" s="611"/>
      <c r="BG8326" s="624"/>
      <c r="BH8326" s="625"/>
      <c r="BI8326" s="672"/>
      <c r="BO8326" s="612"/>
      <c r="BY8326" s="669"/>
      <c r="CA8326" s="669"/>
    </row>
    <row r="8327" spans="3:79" s="610" customFormat="1">
      <c r="C8327" s="611"/>
      <c r="D8327" s="612"/>
      <c r="E8327" s="613"/>
      <c r="F8327" s="614"/>
      <c r="J8327" s="612"/>
      <c r="N8327" s="668"/>
      <c r="P8327" s="618"/>
      <c r="Q8327" s="618"/>
      <c r="R8327" s="618"/>
      <c r="S8327" s="618"/>
      <c r="T8327" s="618"/>
      <c r="U8327" s="618"/>
      <c r="V8327" s="618"/>
      <c r="W8327" s="618"/>
      <c r="X8327" s="618"/>
      <c r="Y8327" s="618"/>
      <c r="Z8327" s="618"/>
      <c r="AC8327" s="619"/>
      <c r="AD8327" s="620"/>
      <c r="AJ8327" s="668"/>
      <c r="AO8327" s="612"/>
      <c r="AP8327" s="612"/>
      <c r="AY8327" s="623"/>
      <c r="BD8327" s="611"/>
      <c r="BG8327" s="624"/>
      <c r="BH8327" s="625"/>
      <c r="BI8327" s="672"/>
      <c r="BO8327" s="612"/>
      <c r="BY8327" s="669"/>
      <c r="CA8327" s="669"/>
    </row>
    <row r="8328" spans="3:79" s="610" customFormat="1">
      <c r="C8328" s="611"/>
      <c r="D8328" s="612"/>
      <c r="E8328" s="613"/>
      <c r="F8328" s="614"/>
      <c r="J8328" s="612"/>
      <c r="N8328" s="668"/>
      <c r="P8328" s="618"/>
      <c r="Q8328" s="618"/>
      <c r="R8328" s="618"/>
      <c r="S8328" s="618"/>
      <c r="T8328" s="618"/>
      <c r="U8328" s="618"/>
      <c r="V8328" s="618"/>
      <c r="W8328" s="618"/>
      <c r="X8328" s="618"/>
      <c r="Y8328" s="618"/>
      <c r="Z8328" s="618"/>
      <c r="AC8328" s="619"/>
      <c r="AD8328" s="620"/>
      <c r="AJ8328" s="668"/>
      <c r="AO8328" s="612"/>
      <c r="AP8328" s="612"/>
      <c r="AY8328" s="623"/>
      <c r="BD8328" s="611"/>
      <c r="BG8328" s="624"/>
      <c r="BH8328" s="625"/>
      <c r="BI8328" s="672"/>
      <c r="BO8328" s="612"/>
      <c r="BY8328" s="669"/>
      <c r="CA8328" s="669"/>
    </row>
    <row r="8329" spans="3:79" s="610" customFormat="1">
      <c r="C8329" s="611"/>
      <c r="D8329" s="612"/>
      <c r="E8329" s="613"/>
      <c r="F8329" s="614"/>
      <c r="J8329" s="612"/>
      <c r="N8329" s="668"/>
      <c r="P8329" s="618"/>
      <c r="Q8329" s="618"/>
      <c r="R8329" s="618"/>
      <c r="S8329" s="618"/>
      <c r="T8329" s="618"/>
      <c r="U8329" s="618"/>
      <c r="V8329" s="618"/>
      <c r="W8329" s="618"/>
      <c r="X8329" s="618"/>
      <c r="Y8329" s="618"/>
      <c r="Z8329" s="618"/>
      <c r="AC8329" s="619"/>
      <c r="AD8329" s="620"/>
      <c r="AJ8329" s="668"/>
      <c r="AO8329" s="612"/>
      <c r="AP8329" s="612"/>
      <c r="AY8329" s="623"/>
      <c r="BD8329" s="611"/>
      <c r="BG8329" s="624"/>
      <c r="BH8329" s="625"/>
      <c r="BI8329" s="672"/>
      <c r="BO8329" s="612"/>
      <c r="BY8329" s="669"/>
      <c r="CA8329" s="669"/>
    </row>
    <row r="8330" spans="3:79" s="610" customFormat="1">
      <c r="C8330" s="611"/>
      <c r="D8330" s="612"/>
      <c r="E8330" s="613"/>
      <c r="F8330" s="614"/>
      <c r="J8330" s="612"/>
      <c r="N8330" s="668"/>
      <c r="P8330" s="618"/>
      <c r="Q8330" s="618"/>
      <c r="R8330" s="618"/>
      <c r="S8330" s="618"/>
      <c r="T8330" s="618"/>
      <c r="U8330" s="618"/>
      <c r="V8330" s="618"/>
      <c r="W8330" s="618"/>
      <c r="X8330" s="618"/>
      <c r="Y8330" s="618"/>
      <c r="Z8330" s="618"/>
      <c r="AC8330" s="619"/>
      <c r="AD8330" s="620"/>
      <c r="AJ8330" s="668"/>
      <c r="AO8330" s="612"/>
      <c r="AP8330" s="612"/>
      <c r="AY8330" s="623"/>
      <c r="BD8330" s="611"/>
      <c r="BG8330" s="624"/>
      <c r="BH8330" s="625"/>
      <c r="BI8330" s="672"/>
      <c r="BO8330" s="612"/>
      <c r="BY8330" s="669"/>
      <c r="CA8330" s="669"/>
    </row>
    <row r="8331" spans="3:79" s="610" customFormat="1">
      <c r="C8331" s="611"/>
      <c r="D8331" s="612"/>
      <c r="E8331" s="613"/>
      <c r="F8331" s="614"/>
      <c r="J8331" s="612"/>
      <c r="N8331" s="668"/>
      <c r="P8331" s="618"/>
      <c r="Q8331" s="618"/>
      <c r="R8331" s="618"/>
      <c r="S8331" s="618"/>
      <c r="T8331" s="618"/>
      <c r="U8331" s="618"/>
      <c r="V8331" s="618"/>
      <c r="W8331" s="618"/>
      <c r="X8331" s="618"/>
      <c r="Y8331" s="618"/>
      <c r="Z8331" s="618"/>
      <c r="AC8331" s="619"/>
      <c r="AD8331" s="620"/>
      <c r="AJ8331" s="668"/>
      <c r="AO8331" s="612"/>
      <c r="AP8331" s="612"/>
      <c r="AY8331" s="623"/>
      <c r="BD8331" s="611"/>
      <c r="BG8331" s="624"/>
      <c r="BH8331" s="625"/>
      <c r="BI8331" s="672"/>
      <c r="BO8331" s="612"/>
      <c r="BY8331" s="669"/>
      <c r="CA8331" s="669"/>
    </row>
    <row r="8332" spans="3:79" s="610" customFormat="1">
      <c r="C8332" s="611"/>
      <c r="D8332" s="612"/>
      <c r="E8332" s="613"/>
      <c r="F8332" s="614"/>
      <c r="J8332" s="612"/>
      <c r="N8332" s="668"/>
      <c r="P8332" s="618"/>
      <c r="Q8332" s="618"/>
      <c r="R8332" s="618"/>
      <c r="S8332" s="618"/>
      <c r="T8332" s="618"/>
      <c r="U8332" s="618"/>
      <c r="V8332" s="618"/>
      <c r="W8332" s="618"/>
      <c r="X8332" s="618"/>
      <c r="Y8332" s="618"/>
      <c r="Z8332" s="618"/>
      <c r="AC8332" s="619"/>
      <c r="AD8332" s="620"/>
      <c r="AJ8332" s="668"/>
      <c r="AO8332" s="612"/>
      <c r="AP8332" s="612"/>
      <c r="AY8332" s="623"/>
      <c r="BD8332" s="611"/>
      <c r="BG8332" s="624"/>
      <c r="BH8332" s="625"/>
      <c r="BI8332" s="672"/>
      <c r="BO8332" s="612"/>
      <c r="BY8332" s="669"/>
      <c r="CA8332" s="669"/>
    </row>
    <row r="8333" spans="3:79" s="610" customFormat="1">
      <c r="C8333" s="611"/>
      <c r="D8333" s="612"/>
      <c r="E8333" s="613"/>
      <c r="F8333" s="614"/>
      <c r="J8333" s="612"/>
      <c r="N8333" s="668"/>
      <c r="P8333" s="618"/>
      <c r="Q8333" s="618"/>
      <c r="R8333" s="618"/>
      <c r="S8333" s="618"/>
      <c r="T8333" s="618"/>
      <c r="U8333" s="618"/>
      <c r="V8333" s="618"/>
      <c r="W8333" s="618"/>
      <c r="X8333" s="618"/>
      <c r="Y8333" s="618"/>
      <c r="Z8333" s="618"/>
      <c r="AC8333" s="619"/>
      <c r="AD8333" s="620"/>
      <c r="AJ8333" s="668"/>
      <c r="AO8333" s="612"/>
      <c r="AP8333" s="612"/>
      <c r="AY8333" s="623"/>
      <c r="BD8333" s="611"/>
      <c r="BG8333" s="624"/>
      <c r="BH8333" s="625"/>
      <c r="BI8333" s="672"/>
      <c r="BO8333" s="612"/>
      <c r="BY8333" s="669"/>
      <c r="CA8333" s="669"/>
    </row>
    <row r="8334" spans="3:79" s="610" customFormat="1">
      <c r="C8334" s="611"/>
      <c r="D8334" s="612"/>
      <c r="E8334" s="613"/>
      <c r="F8334" s="614"/>
      <c r="J8334" s="612"/>
      <c r="N8334" s="668"/>
      <c r="P8334" s="618"/>
      <c r="Q8334" s="618"/>
      <c r="R8334" s="618"/>
      <c r="S8334" s="618"/>
      <c r="T8334" s="618"/>
      <c r="U8334" s="618"/>
      <c r="V8334" s="618"/>
      <c r="W8334" s="618"/>
      <c r="X8334" s="618"/>
      <c r="Y8334" s="618"/>
      <c r="Z8334" s="618"/>
      <c r="AC8334" s="619"/>
      <c r="AD8334" s="620"/>
      <c r="AJ8334" s="668"/>
      <c r="AO8334" s="612"/>
      <c r="AP8334" s="612"/>
      <c r="AY8334" s="623"/>
      <c r="BD8334" s="611"/>
      <c r="BG8334" s="624"/>
      <c r="BH8334" s="625"/>
      <c r="BI8334" s="672"/>
      <c r="BO8334" s="612"/>
      <c r="BY8334" s="669"/>
      <c r="CA8334" s="669"/>
    </row>
    <row r="8335" spans="3:79" s="610" customFormat="1">
      <c r="C8335" s="611"/>
      <c r="D8335" s="612"/>
      <c r="E8335" s="613"/>
      <c r="F8335" s="614"/>
      <c r="J8335" s="612"/>
      <c r="N8335" s="668"/>
      <c r="P8335" s="618"/>
      <c r="Q8335" s="618"/>
      <c r="R8335" s="618"/>
      <c r="S8335" s="618"/>
      <c r="T8335" s="618"/>
      <c r="U8335" s="618"/>
      <c r="V8335" s="618"/>
      <c r="W8335" s="618"/>
      <c r="X8335" s="618"/>
      <c r="Y8335" s="618"/>
      <c r="Z8335" s="618"/>
      <c r="AC8335" s="619"/>
      <c r="AD8335" s="620"/>
      <c r="AJ8335" s="668"/>
      <c r="AO8335" s="612"/>
      <c r="AP8335" s="612"/>
      <c r="AY8335" s="623"/>
      <c r="BD8335" s="611"/>
      <c r="BG8335" s="624"/>
      <c r="BH8335" s="625"/>
      <c r="BI8335" s="672"/>
      <c r="BO8335" s="612"/>
      <c r="BY8335" s="669"/>
      <c r="CA8335" s="669"/>
    </row>
    <row r="8336" spans="3:79" s="610" customFormat="1">
      <c r="C8336" s="611"/>
      <c r="D8336" s="612"/>
      <c r="E8336" s="613"/>
      <c r="F8336" s="614"/>
      <c r="J8336" s="612"/>
      <c r="N8336" s="668"/>
      <c r="P8336" s="618"/>
      <c r="Q8336" s="618"/>
      <c r="R8336" s="618"/>
      <c r="S8336" s="618"/>
      <c r="T8336" s="618"/>
      <c r="U8336" s="618"/>
      <c r="V8336" s="618"/>
      <c r="W8336" s="618"/>
      <c r="X8336" s="618"/>
      <c r="Y8336" s="618"/>
      <c r="Z8336" s="618"/>
      <c r="AC8336" s="619"/>
      <c r="AD8336" s="620"/>
      <c r="AJ8336" s="668"/>
      <c r="AO8336" s="612"/>
      <c r="AP8336" s="612"/>
      <c r="AY8336" s="623"/>
      <c r="BD8336" s="611"/>
      <c r="BG8336" s="624"/>
      <c r="BH8336" s="625"/>
      <c r="BI8336" s="672"/>
      <c r="BO8336" s="612"/>
      <c r="BY8336" s="669"/>
      <c r="CA8336" s="669"/>
    </row>
    <row r="8337" spans="3:79" s="610" customFormat="1">
      <c r="C8337" s="611"/>
      <c r="D8337" s="612"/>
      <c r="E8337" s="613"/>
      <c r="F8337" s="614"/>
      <c r="J8337" s="612"/>
      <c r="N8337" s="668"/>
      <c r="P8337" s="618"/>
      <c r="Q8337" s="618"/>
      <c r="R8337" s="618"/>
      <c r="S8337" s="618"/>
      <c r="T8337" s="618"/>
      <c r="U8337" s="618"/>
      <c r="V8337" s="618"/>
      <c r="W8337" s="618"/>
      <c r="X8337" s="618"/>
      <c r="Y8337" s="618"/>
      <c r="Z8337" s="618"/>
      <c r="AC8337" s="619"/>
      <c r="AD8337" s="620"/>
      <c r="AJ8337" s="668"/>
      <c r="AO8337" s="612"/>
      <c r="AP8337" s="612"/>
      <c r="AY8337" s="623"/>
      <c r="BD8337" s="611"/>
      <c r="BG8337" s="624"/>
      <c r="BH8337" s="625"/>
      <c r="BI8337" s="672"/>
      <c r="BO8337" s="612"/>
      <c r="BY8337" s="669"/>
      <c r="CA8337" s="669"/>
    </row>
    <row r="8338" spans="3:79" s="610" customFormat="1">
      <c r="C8338" s="611"/>
      <c r="D8338" s="612"/>
      <c r="E8338" s="613"/>
      <c r="F8338" s="614"/>
      <c r="J8338" s="612"/>
      <c r="N8338" s="668"/>
      <c r="P8338" s="618"/>
      <c r="Q8338" s="618"/>
      <c r="R8338" s="618"/>
      <c r="S8338" s="618"/>
      <c r="T8338" s="618"/>
      <c r="U8338" s="618"/>
      <c r="V8338" s="618"/>
      <c r="W8338" s="618"/>
      <c r="X8338" s="618"/>
      <c r="Y8338" s="618"/>
      <c r="Z8338" s="618"/>
      <c r="AC8338" s="619"/>
      <c r="AD8338" s="620"/>
      <c r="AJ8338" s="668"/>
      <c r="AO8338" s="612"/>
      <c r="AP8338" s="612"/>
      <c r="AY8338" s="623"/>
      <c r="BD8338" s="611"/>
      <c r="BG8338" s="624"/>
      <c r="BH8338" s="625"/>
      <c r="BI8338" s="672"/>
      <c r="BO8338" s="612"/>
      <c r="BY8338" s="669"/>
      <c r="CA8338" s="669"/>
    </row>
    <row r="8339" spans="3:79" s="610" customFormat="1">
      <c r="C8339" s="611"/>
      <c r="D8339" s="612"/>
      <c r="E8339" s="613"/>
      <c r="F8339" s="614"/>
      <c r="J8339" s="612"/>
      <c r="N8339" s="668"/>
      <c r="P8339" s="618"/>
      <c r="Q8339" s="618"/>
      <c r="R8339" s="618"/>
      <c r="S8339" s="618"/>
      <c r="T8339" s="618"/>
      <c r="U8339" s="618"/>
      <c r="V8339" s="618"/>
      <c r="W8339" s="618"/>
      <c r="X8339" s="618"/>
      <c r="Y8339" s="618"/>
      <c r="Z8339" s="618"/>
      <c r="AC8339" s="619"/>
      <c r="AD8339" s="620"/>
      <c r="AJ8339" s="668"/>
      <c r="AO8339" s="612"/>
      <c r="AP8339" s="612"/>
      <c r="AY8339" s="623"/>
      <c r="BD8339" s="611"/>
      <c r="BG8339" s="624"/>
      <c r="BH8339" s="625"/>
      <c r="BI8339" s="672"/>
      <c r="BO8339" s="612"/>
      <c r="BY8339" s="669"/>
      <c r="CA8339" s="669"/>
    </row>
    <row r="8340" spans="3:79" s="610" customFormat="1">
      <c r="C8340" s="611"/>
      <c r="D8340" s="612"/>
      <c r="E8340" s="613"/>
      <c r="F8340" s="614"/>
      <c r="J8340" s="612"/>
      <c r="N8340" s="668"/>
      <c r="P8340" s="618"/>
      <c r="Q8340" s="618"/>
      <c r="R8340" s="618"/>
      <c r="S8340" s="618"/>
      <c r="T8340" s="618"/>
      <c r="U8340" s="618"/>
      <c r="V8340" s="618"/>
      <c r="W8340" s="618"/>
      <c r="X8340" s="618"/>
      <c r="Y8340" s="618"/>
      <c r="Z8340" s="618"/>
      <c r="AC8340" s="619"/>
      <c r="AD8340" s="620"/>
      <c r="AJ8340" s="668"/>
      <c r="AO8340" s="612"/>
      <c r="AP8340" s="612"/>
      <c r="AY8340" s="623"/>
      <c r="BD8340" s="611"/>
      <c r="BG8340" s="624"/>
      <c r="BH8340" s="625"/>
      <c r="BI8340" s="672"/>
      <c r="BO8340" s="612"/>
      <c r="BY8340" s="669"/>
      <c r="CA8340" s="669"/>
    </row>
    <row r="8341" spans="3:79" s="610" customFormat="1">
      <c r="C8341" s="611"/>
      <c r="D8341" s="612"/>
      <c r="E8341" s="613"/>
      <c r="F8341" s="614"/>
      <c r="J8341" s="612"/>
      <c r="N8341" s="668"/>
      <c r="P8341" s="618"/>
      <c r="Q8341" s="618"/>
      <c r="R8341" s="618"/>
      <c r="S8341" s="618"/>
      <c r="T8341" s="618"/>
      <c r="U8341" s="618"/>
      <c r="V8341" s="618"/>
      <c r="W8341" s="618"/>
      <c r="X8341" s="618"/>
      <c r="Y8341" s="618"/>
      <c r="Z8341" s="618"/>
      <c r="AC8341" s="619"/>
      <c r="AD8341" s="620"/>
      <c r="AJ8341" s="668"/>
      <c r="AO8341" s="612"/>
      <c r="AP8341" s="612"/>
      <c r="AY8341" s="623"/>
      <c r="BD8341" s="611"/>
      <c r="BG8341" s="624"/>
      <c r="BH8341" s="625"/>
      <c r="BI8341" s="672"/>
      <c r="BO8341" s="612"/>
      <c r="BY8341" s="669"/>
      <c r="CA8341" s="669"/>
    </row>
    <row r="8342" spans="3:79" s="610" customFormat="1">
      <c r="C8342" s="611"/>
      <c r="D8342" s="612"/>
      <c r="E8342" s="613"/>
      <c r="F8342" s="614"/>
      <c r="J8342" s="612"/>
      <c r="N8342" s="668"/>
      <c r="P8342" s="618"/>
      <c r="Q8342" s="618"/>
      <c r="R8342" s="618"/>
      <c r="S8342" s="618"/>
      <c r="T8342" s="618"/>
      <c r="U8342" s="618"/>
      <c r="V8342" s="618"/>
      <c r="W8342" s="618"/>
      <c r="X8342" s="618"/>
      <c r="Y8342" s="618"/>
      <c r="Z8342" s="618"/>
      <c r="AC8342" s="619"/>
      <c r="AD8342" s="620"/>
      <c r="AJ8342" s="668"/>
      <c r="AO8342" s="612"/>
      <c r="AP8342" s="612"/>
      <c r="AY8342" s="623"/>
      <c r="BD8342" s="611"/>
      <c r="BG8342" s="624"/>
      <c r="BH8342" s="625"/>
      <c r="BI8342" s="672"/>
      <c r="BO8342" s="612"/>
      <c r="BY8342" s="669"/>
      <c r="CA8342" s="669"/>
    </row>
    <row r="8343" spans="3:79" s="610" customFormat="1">
      <c r="C8343" s="611"/>
      <c r="D8343" s="612"/>
      <c r="E8343" s="613"/>
      <c r="F8343" s="614"/>
      <c r="J8343" s="612"/>
      <c r="N8343" s="668"/>
      <c r="P8343" s="618"/>
      <c r="Q8343" s="618"/>
      <c r="R8343" s="618"/>
      <c r="S8343" s="618"/>
      <c r="T8343" s="618"/>
      <c r="U8343" s="618"/>
      <c r="V8343" s="618"/>
      <c r="W8343" s="618"/>
      <c r="X8343" s="618"/>
      <c r="Y8343" s="618"/>
      <c r="Z8343" s="618"/>
      <c r="AC8343" s="619"/>
      <c r="AD8343" s="620"/>
      <c r="AJ8343" s="668"/>
      <c r="AO8343" s="612"/>
      <c r="AP8343" s="612"/>
      <c r="AY8343" s="623"/>
      <c r="BD8343" s="611"/>
      <c r="BG8343" s="624"/>
      <c r="BH8343" s="625"/>
      <c r="BI8343" s="672"/>
      <c r="BO8343" s="612"/>
      <c r="BY8343" s="669"/>
      <c r="CA8343" s="669"/>
    </row>
    <row r="8344" spans="3:79" s="610" customFormat="1">
      <c r="C8344" s="611"/>
      <c r="D8344" s="612"/>
      <c r="E8344" s="613"/>
      <c r="F8344" s="614"/>
      <c r="J8344" s="612"/>
      <c r="N8344" s="668"/>
      <c r="P8344" s="618"/>
      <c r="Q8344" s="618"/>
      <c r="R8344" s="618"/>
      <c r="S8344" s="618"/>
      <c r="T8344" s="618"/>
      <c r="U8344" s="618"/>
      <c r="V8344" s="618"/>
      <c r="W8344" s="618"/>
      <c r="X8344" s="618"/>
      <c r="Y8344" s="618"/>
      <c r="Z8344" s="618"/>
      <c r="AC8344" s="619"/>
      <c r="AD8344" s="620"/>
      <c r="AJ8344" s="668"/>
      <c r="AO8344" s="612"/>
      <c r="AP8344" s="612"/>
      <c r="AY8344" s="623"/>
      <c r="BD8344" s="611"/>
      <c r="BG8344" s="624"/>
      <c r="BH8344" s="625"/>
      <c r="BI8344" s="672"/>
      <c r="BO8344" s="612"/>
      <c r="BY8344" s="669"/>
      <c r="CA8344" s="669"/>
    </row>
    <row r="8345" spans="3:79" s="610" customFormat="1">
      <c r="C8345" s="611"/>
      <c r="D8345" s="612"/>
      <c r="E8345" s="613"/>
      <c r="F8345" s="614"/>
      <c r="J8345" s="612"/>
      <c r="N8345" s="668"/>
      <c r="P8345" s="618"/>
      <c r="Q8345" s="618"/>
      <c r="R8345" s="618"/>
      <c r="S8345" s="618"/>
      <c r="T8345" s="618"/>
      <c r="U8345" s="618"/>
      <c r="V8345" s="618"/>
      <c r="W8345" s="618"/>
      <c r="X8345" s="618"/>
      <c r="Y8345" s="618"/>
      <c r="Z8345" s="618"/>
      <c r="AC8345" s="619"/>
      <c r="AD8345" s="620"/>
      <c r="AJ8345" s="668"/>
      <c r="AO8345" s="612"/>
      <c r="AP8345" s="612"/>
      <c r="AY8345" s="623"/>
      <c r="BD8345" s="611"/>
      <c r="BG8345" s="624"/>
      <c r="BH8345" s="625"/>
      <c r="BI8345" s="672"/>
      <c r="BO8345" s="612"/>
      <c r="BY8345" s="669"/>
      <c r="CA8345" s="669"/>
    </row>
    <row r="8346" spans="3:79" s="610" customFormat="1">
      <c r="C8346" s="611"/>
      <c r="D8346" s="612"/>
      <c r="E8346" s="613"/>
      <c r="F8346" s="614"/>
      <c r="J8346" s="612"/>
      <c r="N8346" s="668"/>
      <c r="P8346" s="618"/>
      <c r="Q8346" s="618"/>
      <c r="R8346" s="618"/>
      <c r="S8346" s="618"/>
      <c r="T8346" s="618"/>
      <c r="U8346" s="618"/>
      <c r="V8346" s="618"/>
      <c r="W8346" s="618"/>
      <c r="X8346" s="618"/>
      <c r="Y8346" s="618"/>
      <c r="Z8346" s="618"/>
      <c r="AC8346" s="619"/>
      <c r="AD8346" s="620"/>
      <c r="AJ8346" s="668"/>
      <c r="AO8346" s="612"/>
      <c r="AP8346" s="612"/>
      <c r="AY8346" s="623"/>
      <c r="BD8346" s="611"/>
      <c r="BG8346" s="624"/>
      <c r="BH8346" s="625"/>
      <c r="BI8346" s="672"/>
      <c r="BO8346" s="612"/>
      <c r="BY8346" s="669"/>
      <c r="CA8346" s="669"/>
    </row>
    <row r="8347" spans="3:79" s="610" customFormat="1">
      <c r="C8347" s="611"/>
      <c r="D8347" s="612"/>
      <c r="E8347" s="613"/>
      <c r="F8347" s="614"/>
      <c r="J8347" s="612"/>
      <c r="N8347" s="668"/>
      <c r="P8347" s="618"/>
      <c r="Q8347" s="618"/>
      <c r="R8347" s="618"/>
      <c r="S8347" s="618"/>
      <c r="T8347" s="618"/>
      <c r="U8347" s="618"/>
      <c r="V8347" s="618"/>
      <c r="W8347" s="618"/>
      <c r="X8347" s="618"/>
      <c r="Y8347" s="618"/>
      <c r="Z8347" s="618"/>
      <c r="AC8347" s="619"/>
      <c r="AD8347" s="620"/>
      <c r="AJ8347" s="668"/>
      <c r="AO8347" s="612"/>
      <c r="AP8347" s="612"/>
      <c r="AY8347" s="623"/>
      <c r="BD8347" s="611"/>
      <c r="BG8347" s="624"/>
      <c r="BH8347" s="625"/>
      <c r="BI8347" s="672"/>
      <c r="BO8347" s="612"/>
      <c r="BY8347" s="669"/>
      <c r="CA8347" s="669"/>
    </row>
    <row r="8348" spans="3:79" s="610" customFormat="1">
      <c r="C8348" s="611"/>
      <c r="D8348" s="612"/>
      <c r="E8348" s="613"/>
      <c r="F8348" s="614"/>
      <c r="J8348" s="612"/>
      <c r="N8348" s="668"/>
      <c r="P8348" s="618"/>
      <c r="Q8348" s="618"/>
      <c r="R8348" s="618"/>
      <c r="S8348" s="618"/>
      <c r="T8348" s="618"/>
      <c r="U8348" s="618"/>
      <c r="V8348" s="618"/>
      <c r="W8348" s="618"/>
      <c r="X8348" s="618"/>
      <c r="Y8348" s="618"/>
      <c r="Z8348" s="618"/>
      <c r="AC8348" s="619"/>
      <c r="AD8348" s="620"/>
      <c r="AJ8348" s="668"/>
      <c r="AO8348" s="612"/>
      <c r="AP8348" s="612"/>
      <c r="AY8348" s="623"/>
      <c r="BD8348" s="611"/>
      <c r="BG8348" s="624"/>
      <c r="BH8348" s="625"/>
      <c r="BI8348" s="672"/>
      <c r="BO8348" s="612"/>
      <c r="BY8348" s="669"/>
      <c r="CA8348" s="669"/>
    </row>
    <row r="8349" spans="3:79" s="610" customFormat="1">
      <c r="C8349" s="611"/>
      <c r="D8349" s="612"/>
      <c r="E8349" s="613"/>
      <c r="F8349" s="614"/>
      <c r="J8349" s="612"/>
      <c r="N8349" s="668"/>
      <c r="P8349" s="618"/>
      <c r="Q8349" s="618"/>
      <c r="R8349" s="618"/>
      <c r="S8349" s="618"/>
      <c r="T8349" s="618"/>
      <c r="U8349" s="618"/>
      <c r="V8349" s="618"/>
      <c r="W8349" s="618"/>
      <c r="X8349" s="618"/>
      <c r="Y8349" s="618"/>
      <c r="Z8349" s="618"/>
      <c r="AC8349" s="619"/>
      <c r="AD8349" s="620"/>
      <c r="AJ8349" s="668"/>
      <c r="AO8349" s="612"/>
      <c r="AP8349" s="612"/>
      <c r="AY8349" s="623"/>
      <c r="BD8349" s="611"/>
      <c r="BG8349" s="624"/>
      <c r="BH8349" s="625"/>
      <c r="BI8349" s="672"/>
      <c r="BO8349" s="612"/>
      <c r="BY8349" s="669"/>
      <c r="CA8349" s="669"/>
    </row>
    <row r="8350" spans="3:79" s="610" customFormat="1">
      <c r="C8350" s="611"/>
      <c r="D8350" s="612"/>
      <c r="E8350" s="613"/>
      <c r="F8350" s="614"/>
      <c r="J8350" s="612"/>
      <c r="N8350" s="668"/>
      <c r="P8350" s="618"/>
      <c r="Q8350" s="618"/>
      <c r="R8350" s="618"/>
      <c r="S8350" s="618"/>
      <c r="T8350" s="618"/>
      <c r="U8350" s="618"/>
      <c r="V8350" s="618"/>
      <c r="W8350" s="618"/>
      <c r="X8350" s="618"/>
      <c r="Y8350" s="618"/>
      <c r="Z8350" s="618"/>
      <c r="AC8350" s="619"/>
      <c r="AD8350" s="620"/>
      <c r="AJ8350" s="668"/>
      <c r="AO8350" s="612"/>
      <c r="AP8350" s="612"/>
      <c r="AY8350" s="623"/>
      <c r="BD8350" s="611"/>
      <c r="BG8350" s="624"/>
      <c r="BH8350" s="625"/>
      <c r="BI8350" s="672"/>
      <c r="BO8350" s="612"/>
      <c r="BY8350" s="669"/>
      <c r="CA8350" s="669"/>
    </row>
    <row r="8351" spans="3:79" s="610" customFormat="1">
      <c r="C8351" s="611"/>
      <c r="D8351" s="612"/>
      <c r="E8351" s="613"/>
      <c r="F8351" s="614"/>
      <c r="J8351" s="612"/>
      <c r="N8351" s="668"/>
      <c r="P8351" s="618"/>
      <c r="Q8351" s="618"/>
      <c r="R8351" s="618"/>
      <c r="S8351" s="618"/>
      <c r="T8351" s="618"/>
      <c r="U8351" s="618"/>
      <c r="V8351" s="618"/>
      <c r="W8351" s="618"/>
      <c r="X8351" s="618"/>
      <c r="Y8351" s="618"/>
      <c r="Z8351" s="618"/>
      <c r="AC8351" s="619"/>
      <c r="AD8351" s="620"/>
      <c r="AJ8351" s="668"/>
      <c r="AO8351" s="612"/>
      <c r="AP8351" s="612"/>
      <c r="AY8351" s="623"/>
      <c r="BD8351" s="611"/>
      <c r="BG8351" s="624"/>
      <c r="BH8351" s="625"/>
      <c r="BI8351" s="672"/>
      <c r="BO8351" s="612"/>
      <c r="BY8351" s="669"/>
      <c r="CA8351" s="669"/>
    </row>
    <row r="8352" spans="3:79" s="610" customFormat="1">
      <c r="C8352" s="611"/>
      <c r="D8352" s="612"/>
      <c r="E8352" s="613"/>
      <c r="F8352" s="614"/>
      <c r="J8352" s="612"/>
      <c r="N8352" s="668"/>
      <c r="P8352" s="618"/>
      <c r="Q8352" s="618"/>
      <c r="R8352" s="618"/>
      <c r="S8352" s="618"/>
      <c r="T8352" s="618"/>
      <c r="U8352" s="618"/>
      <c r="V8352" s="618"/>
      <c r="W8352" s="618"/>
      <c r="X8352" s="618"/>
      <c r="Y8352" s="618"/>
      <c r="Z8352" s="618"/>
      <c r="AC8352" s="619"/>
      <c r="AD8352" s="620"/>
      <c r="AJ8352" s="668"/>
      <c r="AO8352" s="612"/>
      <c r="AP8352" s="612"/>
      <c r="AY8352" s="623"/>
      <c r="BD8352" s="611"/>
      <c r="BG8352" s="624"/>
      <c r="BH8352" s="625"/>
      <c r="BI8352" s="672"/>
      <c r="BO8352" s="612"/>
      <c r="BY8352" s="669"/>
      <c r="CA8352" s="669"/>
    </row>
    <row r="8353" spans="3:79" s="610" customFormat="1">
      <c r="C8353" s="611"/>
      <c r="D8353" s="612"/>
      <c r="E8353" s="613"/>
      <c r="F8353" s="614"/>
      <c r="J8353" s="612"/>
      <c r="N8353" s="668"/>
      <c r="P8353" s="618"/>
      <c r="Q8353" s="618"/>
      <c r="R8353" s="618"/>
      <c r="S8353" s="618"/>
      <c r="T8353" s="618"/>
      <c r="U8353" s="618"/>
      <c r="V8353" s="618"/>
      <c r="W8353" s="618"/>
      <c r="X8353" s="618"/>
      <c r="Y8353" s="618"/>
      <c r="Z8353" s="618"/>
      <c r="AC8353" s="619"/>
      <c r="AD8353" s="620"/>
      <c r="AJ8353" s="668"/>
      <c r="AO8353" s="612"/>
      <c r="AP8353" s="612"/>
      <c r="AY8353" s="623"/>
      <c r="BD8353" s="611"/>
      <c r="BG8353" s="624"/>
      <c r="BH8353" s="625"/>
      <c r="BI8353" s="672"/>
      <c r="BO8353" s="612"/>
      <c r="BY8353" s="669"/>
      <c r="CA8353" s="669"/>
    </row>
    <row r="8354" spans="3:79" s="610" customFormat="1">
      <c r="C8354" s="611"/>
      <c r="D8354" s="612"/>
      <c r="E8354" s="613"/>
      <c r="F8354" s="614"/>
      <c r="J8354" s="612"/>
      <c r="N8354" s="668"/>
      <c r="P8354" s="618"/>
      <c r="Q8354" s="618"/>
      <c r="R8354" s="618"/>
      <c r="S8354" s="618"/>
      <c r="T8354" s="618"/>
      <c r="U8354" s="618"/>
      <c r="V8354" s="618"/>
      <c r="W8354" s="618"/>
      <c r="X8354" s="618"/>
      <c r="Y8354" s="618"/>
      <c r="Z8354" s="618"/>
      <c r="AC8354" s="619"/>
      <c r="AD8354" s="620"/>
      <c r="AJ8354" s="668"/>
      <c r="AO8354" s="612"/>
      <c r="AP8354" s="612"/>
      <c r="AY8354" s="623"/>
      <c r="BD8354" s="611"/>
      <c r="BG8354" s="624"/>
      <c r="BH8354" s="625"/>
      <c r="BI8354" s="672"/>
      <c r="BO8354" s="612"/>
      <c r="BY8354" s="669"/>
      <c r="CA8354" s="669"/>
    </row>
    <row r="8355" spans="3:79" s="610" customFormat="1">
      <c r="C8355" s="611"/>
      <c r="D8355" s="612"/>
      <c r="E8355" s="613"/>
      <c r="F8355" s="614"/>
      <c r="J8355" s="612"/>
      <c r="N8355" s="668"/>
      <c r="P8355" s="618"/>
      <c r="Q8355" s="618"/>
      <c r="R8355" s="618"/>
      <c r="S8355" s="618"/>
      <c r="T8355" s="618"/>
      <c r="U8355" s="618"/>
      <c r="V8355" s="618"/>
      <c r="W8355" s="618"/>
      <c r="X8355" s="618"/>
      <c r="Y8355" s="618"/>
      <c r="Z8355" s="618"/>
      <c r="AC8355" s="619"/>
      <c r="AD8355" s="620"/>
      <c r="AJ8355" s="668"/>
      <c r="AO8355" s="612"/>
      <c r="AP8355" s="612"/>
      <c r="AY8355" s="623"/>
      <c r="BD8355" s="611"/>
      <c r="BG8355" s="624"/>
      <c r="BH8355" s="625"/>
      <c r="BI8355" s="672"/>
      <c r="BO8355" s="612"/>
      <c r="BY8355" s="669"/>
      <c r="CA8355" s="669"/>
    </row>
    <row r="8356" spans="3:79" s="610" customFormat="1">
      <c r="C8356" s="611"/>
      <c r="D8356" s="612"/>
      <c r="E8356" s="613"/>
      <c r="F8356" s="614"/>
      <c r="J8356" s="612"/>
      <c r="N8356" s="668"/>
      <c r="P8356" s="618"/>
      <c r="Q8356" s="618"/>
      <c r="R8356" s="618"/>
      <c r="S8356" s="618"/>
      <c r="T8356" s="618"/>
      <c r="U8356" s="618"/>
      <c r="V8356" s="618"/>
      <c r="W8356" s="618"/>
      <c r="X8356" s="618"/>
      <c r="Y8356" s="618"/>
      <c r="Z8356" s="618"/>
      <c r="AC8356" s="619"/>
      <c r="AD8356" s="620"/>
      <c r="AJ8356" s="668"/>
      <c r="AO8356" s="612"/>
      <c r="AP8356" s="612"/>
      <c r="AY8356" s="623"/>
      <c r="BD8356" s="611"/>
      <c r="BG8356" s="624"/>
      <c r="BH8356" s="625"/>
      <c r="BI8356" s="672"/>
      <c r="BO8356" s="612"/>
      <c r="BY8356" s="669"/>
      <c r="CA8356" s="669"/>
    </row>
    <row r="8357" spans="3:79" s="610" customFormat="1">
      <c r="C8357" s="611"/>
      <c r="D8357" s="612"/>
      <c r="E8357" s="613"/>
      <c r="F8357" s="614"/>
      <c r="J8357" s="612"/>
      <c r="N8357" s="668"/>
      <c r="P8357" s="618"/>
      <c r="Q8357" s="618"/>
      <c r="R8357" s="618"/>
      <c r="S8357" s="618"/>
      <c r="T8357" s="618"/>
      <c r="U8357" s="618"/>
      <c r="V8357" s="618"/>
      <c r="W8357" s="618"/>
      <c r="X8357" s="618"/>
      <c r="Y8357" s="618"/>
      <c r="Z8357" s="618"/>
      <c r="AC8357" s="619"/>
      <c r="AD8357" s="620"/>
      <c r="AJ8357" s="668"/>
      <c r="AO8357" s="612"/>
      <c r="AP8357" s="612"/>
      <c r="AY8357" s="623"/>
      <c r="BD8357" s="611"/>
      <c r="BG8357" s="624"/>
      <c r="BH8357" s="625"/>
      <c r="BI8357" s="672"/>
      <c r="BO8357" s="612"/>
      <c r="BY8357" s="669"/>
      <c r="CA8357" s="669"/>
    </row>
    <row r="8358" spans="3:79" s="610" customFormat="1">
      <c r="C8358" s="611"/>
      <c r="D8358" s="612"/>
      <c r="E8358" s="613"/>
      <c r="F8358" s="614"/>
      <c r="J8358" s="612"/>
      <c r="N8358" s="668"/>
      <c r="P8358" s="618"/>
      <c r="Q8358" s="618"/>
      <c r="R8358" s="618"/>
      <c r="S8358" s="618"/>
      <c r="T8358" s="618"/>
      <c r="U8358" s="618"/>
      <c r="V8358" s="618"/>
      <c r="W8358" s="618"/>
      <c r="X8358" s="618"/>
      <c r="Y8358" s="618"/>
      <c r="Z8358" s="618"/>
      <c r="AC8358" s="619"/>
      <c r="AD8358" s="620"/>
      <c r="AJ8358" s="668"/>
      <c r="AO8358" s="612"/>
      <c r="AP8358" s="612"/>
      <c r="AY8358" s="623"/>
      <c r="BD8358" s="611"/>
      <c r="BG8358" s="624"/>
      <c r="BH8358" s="625"/>
      <c r="BI8358" s="672"/>
      <c r="BO8358" s="612"/>
      <c r="BY8358" s="669"/>
      <c r="CA8358" s="669"/>
    </row>
    <row r="8359" spans="3:79" s="610" customFormat="1">
      <c r="C8359" s="611"/>
      <c r="D8359" s="612"/>
      <c r="E8359" s="613"/>
      <c r="F8359" s="614"/>
      <c r="J8359" s="612"/>
      <c r="N8359" s="668"/>
      <c r="P8359" s="618"/>
      <c r="Q8359" s="618"/>
      <c r="R8359" s="618"/>
      <c r="S8359" s="618"/>
      <c r="T8359" s="618"/>
      <c r="U8359" s="618"/>
      <c r="V8359" s="618"/>
      <c r="W8359" s="618"/>
      <c r="X8359" s="618"/>
      <c r="Y8359" s="618"/>
      <c r="Z8359" s="618"/>
      <c r="AC8359" s="619"/>
      <c r="AD8359" s="620"/>
      <c r="AJ8359" s="668"/>
      <c r="AO8359" s="612"/>
      <c r="AP8359" s="612"/>
      <c r="AY8359" s="623"/>
      <c r="BD8359" s="611"/>
      <c r="BG8359" s="624"/>
      <c r="BH8359" s="625"/>
      <c r="BI8359" s="672"/>
      <c r="BO8359" s="612"/>
      <c r="BY8359" s="669"/>
      <c r="CA8359" s="669"/>
    </row>
    <row r="8360" spans="3:79" s="610" customFormat="1">
      <c r="C8360" s="611"/>
      <c r="D8360" s="612"/>
      <c r="E8360" s="613"/>
      <c r="F8360" s="614"/>
      <c r="J8360" s="612"/>
      <c r="N8360" s="668"/>
      <c r="P8360" s="618"/>
      <c r="Q8360" s="618"/>
      <c r="R8360" s="618"/>
      <c r="S8360" s="618"/>
      <c r="T8360" s="618"/>
      <c r="U8360" s="618"/>
      <c r="V8360" s="618"/>
      <c r="W8360" s="618"/>
      <c r="X8360" s="618"/>
      <c r="Y8360" s="618"/>
      <c r="Z8360" s="618"/>
      <c r="AC8360" s="619"/>
      <c r="AD8360" s="620"/>
      <c r="AJ8360" s="668"/>
      <c r="AO8360" s="612"/>
      <c r="AP8360" s="612"/>
      <c r="AY8360" s="623"/>
      <c r="BD8360" s="611"/>
      <c r="BG8360" s="624"/>
      <c r="BH8360" s="625"/>
      <c r="BI8360" s="672"/>
      <c r="BO8360" s="612"/>
      <c r="BY8360" s="669"/>
      <c r="CA8360" s="669"/>
    </row>
    <row r="8361" spans="3:79" s="610" customFormat="1">
      <c r="C8361" s="611"/>
      <c r="D8361" s="612"/>
      <c r="E8361" s="613"/>
      <c r="F8361" s="614"/>
      <c r="J8361" s="612"/>
      <c r="N8361" s="668"/>
      <c r="P8361" s="618"/>
      <c r="Q8361" s="618"/>
      <c r="R8361" s="618"/>
      <c r="S8361" s="618"/>
      <c r="T8361" s="618"/>
      <c r="U8361" s="618"/>
      <c r="V8361" s="618"/>
      <c r="W8361" s="618"/>
      <c r="X8361" s="618"/>
      <c r="Y8361" s="618"/>
      <c r="Z8361" s="618"/>
      <c r="AC8361" s="619"/>
      <c r="AD8361" s="620"/>
      <c r="AJ8361" s="668"/>
      <c r="AO8361" s="612"/>
      <c r="AP8361" s="612"/>
      <c r="AY8361" s="623"/>
      <c r="BD8361" s="611"/>
      <c r="BG8361" s="624"/>
      <c r="BH8361" s="625"/>
      <c r="BI8361" s="672"/>
      <c r="BO8361" s="612"/>
      <c r="BY8361" s="669"/>
      <c r="CA8361" s="669"/>
    </row>
    <row r="8362" spans="3:79" s="610" customFormat="1">
      <c r="C8362" s="611"/>
      <c r="D8362" s="612"/>
      <c r="E8362" s="613"/>
      <c r="F8362" s="614"/>
      <c r="J8362" s="612"/>
      <c r="N8362" s="668"/>
      <c r="P8362" s="618"/>
      <c r="Q8362" s="618"/>
      <c r="R8362" s="618"/>
      <c r="S8362" s="618"/>
      <c r="T8362" s="618"/>
      <c r="U8362" s="618"/>
      <c r="V8362" s="618"/>
      <c r="W8362" s="618"/>
      <c r="X8362" s="618"/>
      <c r="Y8362" s="618"/>
      <c r="Z8362" s="618"/>
      <c r="AC8362" s="619"/>
      <c r="AD8362" s="620"/>
      <c r="AJ8362" s="668"/>
      <c r="AO8362" s="612"/>
      <c r="AP8362" s="612"/>
      <c r="AY8362" s="623"/>
      <c r="BD8362" s="611"/>
      <c r="BG8362" s="624"/>
      <c r="BH8362" s="625"/>
      <c r="BI8362" s="672"/>
      <c r="BO8362" s="612"/>
      <c r="BY8362" s="669"/>
      <c r="CA8362" s="669"/>
    </row>
    <row r="8363" spans="3:79" s="610" customFormat="1">
      <c r="C8363" s="611"/>
      <c r="D8363" s="612"/>
      <c r="E8363" s="613"/>
      <c r="F8363" s="614"/>
      <c r="J8363" s="612"/>
      <c r="N8363" s="668"/>
      <c r="P8363" s="618"/>
      <c r="Q8363" s="618"/>
      <c r="R8363" s="618"/>
      <c r="S8363" s="618"/>
      <c r="T8363" s="618"/>
      <c r="U8363" s="618"/>
      <c r="V8363" s="618"/>
      <c r="W8363" s="618"/>
      <c r="X8363" s="618"/>
      <c r="Y8363" s="618"/>
      <c r="Z8363" s="618"/>
      <c r="AC8363" s="619"/>
      <c r="AD8363" s="620"/>
      <c r="AJ8363" s="668"/>
      <c r="AO8363" s="612"/>
      <c r="AP8363" s="612"/>
      <c r="AY8363" s="623"/>
      <c r="BD8363" s="611"/>
      <c r="BG8363" s="624"/>
      <c r="BH8363" s="625"/>
      <c r="BI8363" s="672"/>
      <c r="BO8363" s="612"/>
      <c r="BY8363" s="669"/>
      <c r="CA8363" s="669"/>
    </row>
    <row r="8364" spans="3:79" s="610" customFormat="1">
      <c r="C8364" s="611"/>
      <c r="D8364" s="612"/>
      <c r="E8364" s="613"/>
      <c r="F8364" s="614"/>
      <c r="J8364" s="612"/>
      <c r="N8364" s="668"/>
      <c r="P8364" s="618"/>
      <c r="Q8364" s="618"/>
      <c r="R8364" s="618"/>
      <c r="S8364" s="618"/>
      <c r="T8364" s="618"/>
      <c r="U8364" s="618"/>
      <c r="V8364" s="618"/>
      <c r="W8364" s="618"/>
      <c r="X8364" s="618"/>
      <c r="Y8364" s="618"/>
      <c r="Z8364" s="618"/>
      <c r="AC8364" s="619"/>
      <c r="AD8364" s="620"/>
      <c r="AJ8364" s="668"/>
      <c r="AO8364" s="612"/>
      <c r="AP8364" s="612"/>
      <c r="AY8364" s="623"/>
      <c r="BD8364" s="611"/>
      <c r="BG8364" s="624"/>
      <c r="BH8364" s="625"/>
      <c r="BI8364" s="672"/>
      <c r="BO8364" s="612"/>
      <c r="BY8364" s="669"/>
      <c r="CA8364" s="669"/>
    </row>
    <row r="8365" spans="3:79" s="610" customFormat="1">
      <c r="C8365" s="611"/>
      <c r="D8365" s="612"/>
      <c r="E8365" s="613"/>
      <c r="F8365" s="614"/>
      <c r="J8365" s="612"/>
      <c r="N8365" s="668"/>
      <c r="P8365" s="618"/>
      <c r="Q8365" s="618"/>
      <c r="R8365" s="618"/>
      <c r="S8365" s="618"/>
      <c r="T8365" s="618"/>
      <c r="U8365" s="618"/>
      <c r="V8365" s="618"/>
      <c r="W8365" s="618"/>
      <c r="X8365" s="618"/>
      <c r="Y8365" s="618"/>
      <c r="Z8365" s="618"/>
      <c r="AC8365" s="619"/>
      <c r="AD8365" s="620"/>
      <c r="AJ8365" s="668"/>
      <c r="AO8365" s="612"/>
      <c r="AP8365" s="612"/>
      <c r="AY8365" s="623"/>
      <c r="BD8365" s="611"/>
      <c r="BG8365" s="624"/>
      <c r="BH8365" s="625"/>
      <c r="BI8365" s="672"/>
      <c r="BO8365" s="612"/>
      <c r="BY8365" s="669"/>
      <c r="CA8365" s="669"/>
    </row>
    <row r="8366" spans="3:79" s="610" customFormat="1">
      <c r="C8366" s="611"/>
      <c r="D8366" s="612"/>
      <c r="E8366" s="613"/>
      <c r="F8366" s="614"/>
      <c r="J8366" s="612"/>
      <c r="N8366" s="668"/>
      <c r="P8366" s="618"/>
      <c r="Q8366" s="618"/>
      <c r="R8366" s="618"/>
      <c r="S8366" s="618"/>
      <c r="T8366" s="618"/>
      <c r="U8366" s="618"/>
      <c r="V8366" s="618"/>
      <c r="W8366" s="618"/>
      <c r="X8366" s="618"/>
      <c r="Y8366" s="618"/>
      <c r="Z8366" s="618"/>
      <c r="AC8366" s="619"/>
      <c r="AD8366" s="620"/>
      <c r="AJ8366" s="668"/>
      <c r="AO8366" s="612"/>
      <c r="AP8366" s="612"/>
      <c r="AY8366" s="623"/>
      <c r="BD8366" s="611"/>
      <c r="BG8366" s="624"/>
      <c r="BH8366" s="625"/>
      <c r="BI8366" s="672"/>
      <c r="BO8366" s="612"/>
      <c r="BY8366" s="669"/>
      <c r="CA8366" s="669"/>
    </row>
    <row r="8367" spans="3:79" s="610" customFormat="1">
      <c r="C8367" s="611"/>
      <c r="D8367" s="612"/>
      <c r="E8367" s="613"/>
      <c r="F8367" s="614"/>
      <c r="J8367" s="612"/>
      <c r="N8367" s="668"/>
      <c r="P8367" s="618"/>
      <c r="Q8367" s="618"/>
      <c r="R8367" s="618"/>
      <c r="S8367" s="618"/>
      <c r="T8367" s="618"/>
      <c r="U8367" s="618"/>
      <c r="V8367" s="618"/>
      <c r="W8367" s="618"/>
      <c r="X8367" s="618"/>
      <c r="Y8367" s="618"/>
      <c r="Z8367" s="618"/>
      <c r="AC8367" s="619"/>
      <c r="AD8367" s="620"/>
      <c r="AJ8367" s="668"/>
      <c r="AO8367" s="612"/>
      <c r="AP8367" s="612"/>
      <c r="AY8367" s="623"/>
      <c r="BD8367" s="611"/>
      <c r="BG8367" s="624"/>
      <c r="BH8367" s="625"/>
      <c r="BI8367" s="672"/>
      <c r="BO8367" s="612"/>
      <c r="BY8367" s="669"/>
      <c r="CA8367" s="669"/>
    </row>
    <row r="8368" spans="3:79" s="610" customFormat="1">
      <c r="C8368" s="611"/>
      <c r="D8368" s="612"/>
      <c r="E8368" s="613"/>
      <c r="F8368" s="614"/>
      <c r="J8368" s="612"/>
      <c r="N8368" s="668"/>
      <c r="P8368" s="618"/>
      <c r="Q8368" s="618"/>
      <c r="R8368" s="618"/>
      <c r="S8368" s="618"/>
      <c r="T8368" s="618"/>
      <c r="U8368" s="618"/>
      <c r="V8368" s="618"/>
      <c r="W8368" s="618"/>
      <c r="X8368" s="618"/>
      <c r="Y8368" s="618"/>
      <c r="Z8368" s="618"/>
      <c r="AC8368" s="619"/>
      <c r="AD8368" s="620"/>
      <c r="AJ8368" s="668"/>
      <c r="AO8368" s="612"/>
      <c r="AP8368" s="612"/>
      <c r="AY8368" s="623"/>
      <c r="BD8368" s="611"/>
      <c r="BG8368" s="624"/>
      <c r="BH8368" s="625"/>
      <c r="BI8368" s="672"/>
      <c r="BO8368" s="612"/>
      <c r="BY8368" s="669"/>
      <c r="CA8368" s="669"/>
    </row>
    <row r="8369" spans="3:79" s="610" customFormat="1">
      <c r="C8369" s="611"/>
      <c r="D8369" s="612"/>
      <c r="E8369" s="613"/>
      <c r="F8369" s="614"/>
      <c r="J8369" s="612"/>
      <c r="N8369" s="668"/>
      <c r="P8369" s="618"/>
      <c r="Q8369" s="618"/>
      <c r="R8369" s="618"/>
      <c r="S8369" s="618"/>
      <c r="T8369" s="618"/>
      <c r="U8369" s="618"/>
      <c r="V8369" s="618"/>
      <c r="W8369" s="618"/>
      <c r="X8369" s="618"/>
      <c r="Y8369" s="618"/>
      <c r="Z8369" s="618"/>
      <c r="AC8369" s="619"/>
      <c r="AD8369" s="620"/>
      <c r="AJ8369" s="668"/>
      <c r="AO8369" s="612"/>
      <c r="AP8369" s="612"/>
      <c r="AY8369" s="623"/>
      <c r="BD8369" s="611"/>
      <c r="BG8369" s="624"/>
      <c r="BH8369" s="625"/>
      <c r="BI8369" s="672"/>
      <c r="BO8369" s="612"/>
      <c r="BY8369" s="669"/>
      <c r="CA8369" s="669"/>
    </row>
    <row r="8370" spans="3:79" s="610" customFormat="1">
      <c r="C8370" s="611"/>
      <c r="D8370" s="612"/>
      <c r="E8370" s="613"/>
      <c r="F8370" s="614"/>
      <c r="J8370" s="612"/>
      <c r="N8370" s="668"/>
      <c r="P8370" s="618"/>
      <c r="Q8370" s="618"/>
      <c r="R8370" s="618"/>
      <c r="S8370" s="618"/>
      <c r="T8370" s="618"/>
      <c r="U8370" s="618"/>
      <c r="V8370" s="618"/>
      <c r="W8370" s="618"/>
      <c r="X8370" s="618"/>
      <c r="Y8370" s="618"/>
      <c r="Z8370" s="618"/>
      <c r="AC8370" s="619"/>
      <c r="AD8370" s="620"/>
      <c r="AJ8370" s="668"/>
      <c r="AO8370" s="612"/>
      <c r="AP8370" s="612"/>
      <c r="AY8370" s="623"/>
      <c r="BD8370" s="611"/>
      <c r="BG8370" s="624"/>
      <c r="BH8370" s="625"/>
      <c r="BI8370" s="672"/>
      <c r="BO8370" s="612"/>
      <c r="BY8370" s="669"/>
      <c r="CA8370" s="669"/>
    </row>
    <row r="8371" spans="3:79" s="610" customFormat="1">
      <c r="C8371" s="611"/>
      <c r="D8371" s="612"/>
      <c r="E8371" s="613"/>
      <c r="F8371" s="614"/>
      <c r="J8371" s="612"/>
      <c r="N8371" s="668"/>
      <c r="P8371" s="618"/>
      <c r="Q8371" s="618"/>
      <c r="R8371" s="618"/>
      <c r="S8371" s="618"/>
      <c r="T8371" s="618"/>
      <c r="U8371" s="618"/>
      <c r="V8371" s="618"/>
      <c r="W8371" s="618"/>
      <c r="X8371" s="618"/>
      <c r="Y8371" s="618"/>
      <c r="Z8371" s="618"/>
      <c r="AC8371" s="619"/>
      <c r="AD8371" s="620"/>
      <c r="AJ8371" s="668"/>
      <c r="AO8371" s="612"/>
      <c r="AP8371" s="612"/>
      <c r="AY8371" s="623"/>
      <c r="BD8371" s="611"/>
      <c r="BG8371" s="624"/>
      <c r="BH8371" s="625"/>
      <c r="BI8371" s="672"/>
      <c r="BO8371" s="612"/>
      <c r="BY8371" s="669"/>
      <c r="CA8371" s="669"/>
    </row>
    <row r="8372" spans="3:79" s="610" customFormat="1">
      <c r="C8372" s="611"/>
      <c r="D8372" s="612"/>
      <c r="E8372" s="613"/>
      <c r="F8372" s="614"/>
      <c r="J8372" s="612"/>
      <c r="N8372" s="668"/>
      <c r="P8372" s="618"/>
      <c r="Q8372" s="618"/>
      <c r="R8372" s="618"/>
      <c r="S8372" s="618"/>
      <c r="T8372" s="618"/>
      <c r="U8372" s="618"/>
      <c r="V8372" s="618"/>
      <c r="W8372" s="618"/>
      <c r="X8372" s="618"/>
      <c r="Y8372" s="618"/>
      <c r="Z8372" s="618"/>
      <c r="AC8372" s="619"/>
      <c r="AD8372" s="620"/>
      <c r="AJ8372" s="668"/>
      <c r="AO8372" s="612"/>
      <c r="AP8372" s="612"/>
      <c r="AY8372" s="623"/>
      <c r="BD8372" s="611"/>
      <c r="BG8372" s="624"/>
      <c r="BH8372" s="625"/>
      <c r="BI8372" s="672"/>
      <c r="BO8372" s="612"/>
      <c r="BY8372" s="669"/>
      <c r="CA8372" s="669"/>
    </row>
    <row r="8373" spans="3:79" s="610" customFormat="1">
      <c r="C8373" s="611"/>
      <c r="D8373" s="612"/>
      <c r="E8373" s="613"/>
      <c r="F8373" s="614"/>
      <c r="J8373" s="612"/>
      <c r="N8373" s="668"/>
      <c r="P8373" s="618"/>
      <c r="Q8373" s="618"/>
      <c r="R8373" s="618"/>
      <c r="S8373" s="618"/>
      <c r="T8373" s="618"/>
      <c r="U8373" s="618"/>
      <c r="V8373" s="618"/>
      <c r="W8373" s="618"/>
      <c r="X8373" s="618"/>
      <c r="Y8373" s="618"/>
      <c r="Z8373" s="618"/>
      <c r="AC8373" s="619"/>
      <c r="AD8373" s="620"/>
      <c r="AJ8373" s="668"/>
      <c r="AO8373" s="612"/>
      <c r="AP8373" s="612"/>
      <c r="AY8373" s="623"/>
      <c r="BD8373" s="611"/>
      <c r="BG8373" s="624"/>
      <c r="BH8373" s="625"/>
      <c r="BI8373" s="672"/>
      <c r="BO8373" s="612"/>
      <c r="BY8373" s="669"/>
      <c r="CA8373" s="669"/>
    </row>
    <row r="8374" spans="3:79" s="610" customFormat="1">
      <c r="C8374" s="611"/>
      <c r="D8374" s="612"/>
      <c r="E8374" s="613"/>
      <c r="F8374" s="614"/>
      <c r="J8374" s="612"/>
      <c r="N8374" s="668"/>
      <c r="P8374" s="618"/>
      <c r="Q8374" s="618"/>
      <c r="R8374" s="618"/>
      <c r="S8374" s="618"/>
      <c r="T8374" s="618"/>
      <c r="U8374" s="618"/>
      <c r="V8374" s="618"/>
      <c r="W8374" s="618"/>
      <c r="X8374" s="618"/>
      <c r="Y8374" s="618"/>
      <c r="Z8374" s="618"/>
      <c r="AC8374" s="619"/>
      <c r="AD8374" s="620"/>
      <c r="AJ8374" s="668"/>
      <c r="AO8374" s="612"/>
      <c r="AP8374" s="612"/>
      <c r="AY8374" s="623"/>
      <c r="BD8374" s="611"/>
      <c r="BG8374" s="624"/>
      <c r="BH8374" s="625"/>
      <c r="BI8374" s="672"/>
      <c r="BO8374" s="612"/>
      <c r="BY8374" s="669"/>
      <c r="CA8374" s="669"/>
    </row>
    <row r="8375" spans="3:79" s="610" customFormat="1">
      <c r="C8375" s="611"/>
      <c r="D8375" s="612"/>
      <c r="E8375" s="613"/>
      <c r="F8375" s="614"/>
      <c r="J8375" s="612"/>
      <c r="N8375" s="668"/>
      <c r="P8375" s="618"/>
      <c r="Q8375" s="618"/>
      <c r="R8375" s="618"/>
      <c r="S8375" s="618"/>
      <c r="T8375" s="618"/>
      <c r="U8375" s="618"/>
      <c r="V8375" s="618"/>
      <c r="W8375" s="618"/>
      <c r="X8375" s="618"/>
      <c r="Y8375" s="618"/>
      <c r="Z8375" s="618"/>
      <c r="AC8375" s="619"/>
      <c r="AD8375" s="620"/>
      <c r="AJ8375" s="668"/>
      <c r="AO8375" s="612"/>
      <c r="AP8375" s="612"/>
      <c r="AY8375" s="623"/>
      <c r="BD8375" s="611"/>
      <c r="BG8375" s="624"/>
      <c r="BH8375" s="625"/>
      <c r="BI8375" s="672"/>
      <c r="BO8375" s="612"/>
      <c r="BY8375" s="669"/>
      <c r="CA8375" s="669"/>
    </row>
    <row r="8376" spans="3:79" s="610" customFormat="1">
      <c r="C8376" s="611"/>
      <c r="D8376" s="612"/>
      <c r="E8376" s="613"/>
      <c r="F8376" s="614"/>
      <c r="J8376" s="612"/>
      <c r="N8376" s="668"/>
      <c r="P8376" s="618"/>
      <c r="Q8376" s="618"/>
      <c r="R8376" s="618"/>
      <c r="S8376" s="618"/>
      <c r="T8376" s="618"/>
      <c r="U8376" s="618"/>
      <c r="V8376" s="618"/>
      <c r="W8376" s="618"/>
      <c r="X8376" s="618"/>
      <c r="Y8376" s="618"/>
      <c r="Z8376" s="618"/>
      <c r="AC8376" s="619"/>
      <c r="AD8376" s="620"/>
      <c r="AJ8376" s="668"/>
      <c r="AO8376" s="612"/>
      <c r="AP8376" s="612"/>
      <c r="AY8376" s="623"/>
      <c r="BD8376" s="611"/>
      <c r="BG8376" s="624"/>
      <c r="BH8376" s="625"/>
      <c r="BI8376" s="672"/>
      <c r="BO8376" s="612"/>
      <c r="BY8376" s="669"/>
      <c r="CA8376" s="669"/>
    </row>
    <row r="8377" spans="3:79" s="610" customFormat="1">
      <c r="C8377" s="611"/>
      <c r="D8377" s="612"/>
      <c r="E8377" s="613"/>
      <c r="F8377" s="614"/>
      <c r="J8377" s="612"/>
      <c r="N8377" s="668"/>
      <c r="P8377" s="618"/>
      <c r="Q8377" s="618"/>
      <c r="R8377" s="618"/>
      <c r="S8377" s="618"/>
      <c r="T8377" s="618"/>
      <c r="U8377" s="618"/>
      <c r="V8377" s="618"/>
      <c r="W8377" s="618"/>
      <c r="X8377" s="618"/>
      <c r="Y8377" s="618"/>
      <c r="Z8377" s="618"/>
      <c r="AC8377" s="619"/>
      <c r="AD8377" s="620"/>
      <c r="AJ8377" s="668"/>
      <c r="AO8377" s="612"/>
      <c r="AP8377" s="612"/>
      <c r="AY8377" s="623"/>
      <c r="BD8377" s="611"/>
      <c r="BG8377" s="624"/>
      <c r="BH8377" s="625"/>
      <c r="BI8377" s="672"/>
      <c r="BO8377" s="612"/>
      <c r="BY8377" s="669"/>
      <c r="CA8377" s="669"/>
    </row>
    <row r="8378" spans="3:79" s="610" customFormat="1">
      <c r="C8378" s="611"/>
      <c r="D8378" s="612"/>
      <c r="E8378" s="613"/>
      <c r="F8378" s="614"/>
      <c r="J8378" s="612"/>
      <c r="N8378" s="668"/>
      <c r="P8378" s="618"/>
      <c r="Q8378" s="618"/>
      <c r="R8378" s="618"/>
      <c r="S8378" s="618"/>
      <c r="T8378" s="618"/>
      <c r="U8378" s="618"/>
      <c r="V8378" s="618"/>
      <c r="W8378" s="618"/>
      <c r="X8378" s="618"/>
      <c r="Y8378" s="618"/>
      <c r="Z8378" s="618"/>
      <c r="AC8378" s="619"/>
      <c r="AD8378" s="620"/>
      <c r="AJ8378" s="668"/>
      <c r="AO8378" s="612"/>
      <c r="AP8378" s="612"/>
      <c r="AY8378" s="623"/>
      <c r="BD8378" s="611"/>
      <c r="BG8378" s="624"/>
      <c r="BH8378" s="625"/>
      <c r="BI8378" s="672"/>
      <c r="BO8378" s="612"/>
      <c r="BY8378" s="669"/>
      <c r="CA8378" s="669"/>
    </row>
    <row r="8379" spans="3:79" s="610" customFormat="1">
      <c r="C8379" s="611"/>
      <c r="D8379" s="612"/>
      <c r="E8379" s="613"/>
      <c r="F8379" s="614"/>
      <c r="J8379" s="612"/>
      <c r="N8379" s="668"/>
      <c r="P8379" s="618"/>
      <c r="Q8379" s="618"/>
      <c r="R8379" s="618"/>
      <c r="S8379" s="618"/>
      <c r="T8379" s="618"/>
      <c r="U8379" s="618"/>
      <c r="V8379" s="618"/>
      <c r="W8379" s="618"/>
      <c r="X8379" s="618"/>
      <c r="Y8379" s="618"/>
      <c r="Z8379" s="618"/>
      <c r="AC8379" s="619"/>
      <c r="AD8379" s="620"/>
      <c r="AJ8379" s="668"/>
      <c r="AO8379" s="612"/>
      <c r="AP8379" s="612"/>
      <c r="AY8379" s="623"/>
      <c r="BD8379" s="611"/>
      <c r="BG8379" s="624"/>
      <c r="BH8379" s="625"/>
      <c r="BI8379" s="672"/>
      <c r="BO8379" s="612"/>
      <c r="BY8379" s="669"/>
      <c r="CA8379" s="669"/>
    </row>
    <row r="8380" spans="3:79" s="610" customFormat="1">
      <c r="C8380" s="611"/>
      <c r="D8380" s="612"/>
      <c r="E8380" s="613"/>
      <c r="F8380" s="614"/>
      <c r="J8380" s="612"/>
      <c r="N8380" s="668"/>
      <c r="P8380" s="618"/>
      <c r="Q8380" s="618"/>
      <c r="R8380" s="618"/>
      <c r="S8380" s="618"/>
      <c r="T8380" s="618"/>
      <c r="U8380" s="618"/>
      <c r="V8380" s="618"/>
      <c r="W8380" s="618"/>
      <c r="X8380" s="618"/>
      <c r="Y8380" s="618"/>
      <c r="Z8380" s="618"/>
      <c r="AC8380" s="619"/>
      <c r="AD8380" s="620"/>
      <c r="AJ8380" s="668"/>
      <c r="AO8380" s="612"/>
      <c r="AP8380" s="612"/>
      <c r="AY8380" s="623"/>
      <c r="BD8380" s="611"/>
      <c r="BG8380" s="624"/>
      <c r="BH8380" s="625"/>
      <c r="BI8380" s="672"/>
      <c r="BO8380" s="612"/>
      <c r="BY8380" s="669"/>
      <c r="CA8380" s="669"/>
    </row>
    <row r="8381" spans="3:79" s="610" customFormat="1">
      <c r="C8381" s="611"/>
      <c r="D8381" s="612"/>
      <c r="E8381" s="613"/>
      <c r="F8381" s="614"/>
      <c r="J8381" s="612"/>
      <c r="N8381" s="668"/>
      <c r="P8381" s="618"/>
      <c r="Q8381" s="618"/>
      <c r="R8381" s="618"/>
      <c r="S8381" s="618"/>
      <c r="T8381" s="618"/>
      <c r="U8381" s="618"/>
      <c r="V8381" s="618"/>
      <c r="W8381" s="618"/>
      <c r="X8381" s="618"/>
      <c r="Y8381" s="618"/>
      <c r="Z8381" s="618"/>
      <c r="AC8381" s="619"/>
      <c r="AD8381" s="620"/>
      <c r="AJ8381" s="668"/>
      <c r="AO8381" s="612"/>
      <c r="AP8381" s="612"/>
      <c r="AY8381" s="623"/>
      <c r="BD8381" s="611"/>
      <c r="BG8381" s="624"/>
      <c r="BH8381" s="625"/>
      <c r="BI8381" s="672"/>
      <c r="BO8381" s="612"/>
      <c r="BY8381" s="669"/>
      <c r="CA8381" s="669"/>
    </row>
    <row r="8382" spans="3:79" s="610" customFormat="1">
      <c r="C8382" s="611"/>
      <c r="D8382" s="612"/>
      <c r="E8382" s="613"/>
      <c r="F8382" s="614"/>
      <c r="J8382" s="612"/>
      <c r="N8382" s="668"/>
      <c r="P8382" s="618"/>
      <c r="Q8382" s="618"/>
      <c r="R8382" s="618"/>
      <c r="S8382" s="618"/>
      <c r="T8382" s="618"/>
      <c r="U8382" s="618"/>
      <c r="V8382" s="618"/>
      <c r="W8382" s="618"/>
      <c r="X8382" s="618"/>
      <c r="Y8382" s="618"/>
      <c r="Z8382" s="618"/>
      <c r="AC8382" s="619"/>
      <c r="AD8382" s="620"/>
      <c r="AJ8382" s="668"/>
      <c r="AO8382" s="612"/>
      <c r="AP8382" s="612"/>
      <c r="AY8382" s="623"/>
      <c r="BD8382" s="611"/>
      <c r="BG8382" s="624"/>
      <c r="BH8382" s="625"/>
      <c r="BI8382" s="672"/>
      <c r="BO8382" s="612"/>
      <c r="BY8382" s="669"/>
      <c r="CA8382" s="669"/>
    </row>
    <row r="8383" spans="3:79" s="610" customFormat="1">
      <c r="C8383" s="611"/>
      <c r="D8383" s="612"/>
      <c r="E8383" s="613"/>
      <c r="F8383" s="614"/>
      <c r="J8383" s="612"/>
      <c r="N8383" s="668"/>
      <c r="P8383" s="618"/>
      <c r="Q8383" s="618"/>
      <c r="R8383" s="618"/>
      <c r="S8383" s="618"/>
      <c r="T8383" s="618"/>
      <c r="U8383" s="618"/>
      <c r="V8383" s="618"/>
      <c r="W8383" s="618"/>
      <c r="X8383" s="618"/>
      <c r="Y8383" s="618"/>
      <c r="Z8383" s="618"/>
      <c r="AC8383" s="619"/>
      <c r="AD8383" s="620"/>
      <c r="AJ8383" s="668"/>
      <c r="AO8383" s="612"/>
      <c r="AP8383" s="612"/>
      <c r="AY8383" s="623"/>
      <c r="BD8383" s="611"/>
      <c r="BG8383" s="624"/>
      <c r="BH8383" s="625"/>
      <c r="BI8383" s="672"/>
      <c r="BO8383" s="612"/>
      <c r="BY8383" s="669"/>
      <c r="CA8383" s="669"/>
    </row>
    <row r="8384" spans="3:79" s="610" customFormat="1">
      <c r="C8384" s="611"/>
      <c r="D8384" s="612"/>
      <c r="E8384" s="613"/>
      <c r="F8384" s="614"/>
      <c r="J8384" s="612"/>
      <c r="N8384" s="668"/>
      <c r="P8384" s="618"/>
      <c r="Q8384" s="618"/>
      <c r="R8384" s="618"/>
      <c r="S8384" s="618"/>
      <c r="T8384" s="618"/>
      <c r="U8384" s="618"/>
      <c r="V8384" s="618"/>
      <c r="W8384" s="618"/>
      <c r="X8384" s="618"/>
      <c r="Y8384" s="618"/>
      <c r="Z8384" s="618"/>
      <c r="AC8384" s="619"/>
      <c r="AD8384" s="620"/>
      <c r="AJ8384" s="668"/>
      <c r="AO8384" s="612"/>
      <c r="AP8384" s="612"/>
      <c r="AY8384" s="623"/>
      <c r="BD8384" s="611"/>
      <c r="BG8384" s="624"/>
      <c r="BH8384" s="625"/>
      <c r="BI8384" s="672"/>
      <c r="BO8384" s="612"/>
      <c r="BY8384" s="669"/>
      <c r="CA8384" s="669"/>
    </row>
    <row r="8385" spans="3:79" s="610" customFormat="1">
      <c r="C8385" s="611"/>
      <c r="D8385" s="612"/>
      <c r="E8385" s="613"/>
      <c r="F8385" s="614"/>
      <c r="J8385" s="612"/>
      <c r="N8385" s="668"/>
      <c r="P8385" s="618"/>
      <c r="Q8385" s="618"/>
      <c r="R8385" s="618"/>
      <c r="S8385" s="618"/>
      <c r="T8385" s="618"/>
      <c r="U8385" s="618"/>
      <c r="V8385" s="618"/>
      <c r="W8385" s="618"/>
      <c r="X8385" s="618"/>
      <c r="Y8385" s="618"/>
      <c r="Z8385" s="618"/>
      <c r="AC8385" s="619"/>
      <c r="AD8385" s="620"/>
      <c r="AJ8385" s="668"/>
      <c r="AO8385" s="612"/>
      <c r="AP8385" s="612"/>
      <c r="AY8385" s="623"/>
      <c r="BD8385" s="611"/>
      <c r="BG8385" s="624"/>
      <c r="BH8385" s="625"/>
      <c r="BI8385" s="672"/>
      <c r="BO8385" s="612"/>
      <c r="BY8385" s="669"/>
      <c r="CA8385" s="669"/>
    </row>
    <row r="8386" spans="3:79" s="610" customFormat="1">
      <c r="C8386" s="611"/>
      <c r="D8386" s="612"/>
      <c r="E8386" s="613"/>
      <c r="F8386" s="614"/>
      <c r="J8386" s="612"/>
      <c r="N8386" s="668"/>
      <c r="P8386" s="618"/>
      <c r="Q8386" s="618"/>
      <c r="R8386" s="618"/>
      <c r="S8386" s="618"/>
      <c r="T8386" s="618"/>
      <c r="U8386" s="618"/>
      <c r="V8386" s="618"/>
      <c r="W8386" s="618"/>
      <c r="X8386" s="618"/>
      <c r="Y8386" s="618"/>
      <c r="Z8386" s="618"/>
      <c r="AC8386" s="619"/>
      <c r="AD8386" s="620"/>
      <c r="AJ8386" s="668"/>
      <c r="AO8386" s="612"/>
      <c r="AP8386" s="612"/>
      <c r="AY8386" s="623"/>
      <c r="BD8386" s="611"/>
      <c r="BG8386" s="624"/>
      <c r="BH8386" s="625"/>
      <c r="BI8386" s="672"/>
      <c r="BO8386" s="612"/>
      <c r="BY8386" s="669"/>
      <c r="CA8386" s="669"/>
    </row>
    <row r="8387" spans="3:79" s="610" customFormat="1">
      <c r="C8387" s="611"/>
      <c r="D8387" s="612"/>
      <c r="E8387" s="613"/>
      <c r="F8387" s="614"/>
      <c r="J8387" s="612"/>
      <c r="N8387" s="668"/>
      <c r="P8387" s="618"/>
      <c r="Q8387" s="618"/>
      <c r="R8387" s="618"/>
      <c r="S8387" s="618"/>
      <c r="T8387" s="618"/>
      <c r="U8387" s="618"/>
      <c r="V8387" s="618"/>
      <c r="W8387" s="618"/>
      <c r="X8387" s="618"/>
      <c r="Y8387" s="618"/>
      <c r="Z8387" s="618"/>
      <c r="AC8387" s="619"/>
      <c r="AD8387" s="620"/>
      <c r="AJ8387" s="668"/>
      <c r="AO8387" s="612"/>
      <c r="AP8387" s="612"/>
      <c r="AY8387" s="623"/>
      <c r="BD8387" s="611"/>
      <c r="BG8387" s="624"/>
      <c r="BH8387" s="625"/>
      <c r="BI8387" s="672"/>
      <c r="BO8387" s="612"/>
      <c r="BY8387" s="669"/>
      <c r="CA8387" s="669"/>
    </row>
    <row r="8388" spans="3:79" s="610" customFormat="1">
      <c r="C8388" s="611"/>
      <c r="D8388" s="612"/>
      <c r="E8388" s="613"/>
      <c r="F8388" s="614"/>
      <c r="J8388" s="612"/>
      <c r="N8388" s="668"/>
      <c r="P8388" s="618"/>
      <c r="Q8388" s="618"/>
      <c r="R8388" s="618"/>
      <c r="S8388" s="618"/>
      <c r="T8388" s="618"/>
      <c r="U8388" s="618"/>
      <c r="V8388" s="618"/>
      <c r="W8388" s="618"/>
      <c r="X8388" s="618"/>
      <c r="Y8388" s="618"/>
      <c r="Z8388" s="618"/>
      <c r="AC8388" s="619"/>
      <c r="AD8388" s="620"/>
      <c r="AJ8388" s="668"/>
      <c r="AO8388" s="612"/>
      <c r="AP8388" s="612"/>
      <c r="AY8388" s="623"/>
      <c r="BD8388" s="611"/>
      <c r="BG8388" s="624"/>
      <c r="BH8388" s="625"/>
      <c r="BI8388" s="672"/>
      <c r="BO8388" s="612"/>
      <c r="BY8388" s="669"/>
      <c r="CA8388" s="669"/>
    </row>
    <row r="8389" spans="3:79" s="610" customFormat="1">
      <c r="C8389" s="611"/>
      <c r="D8389" s="612"/>
      <c r="E8389" s="613"/>
      <c r="F8389" s="614"/>
      <c r="J8389" s="612"/>
      <c r="N8389" s="668"/>
      <c r="P8389" s="618"/>
      <c r="Q8389" s="618"/>
      <c r="R8389" s="618"/>
      <c r="S8389" s="618"/>
      <c r="T8389" s="618"/>
      <c r="U8389" s="618"/>
      <c r="V8389" s="618"/>
      <c r="W8389" s="618"/>
      <c r="X8389" s="618"/>
      <c r="Y8389" s="618"/>
      <c r="Z8389" s="618"/>
      <c r="AC8389" s="619"/>
      <c r="AD8389" s="620"/>
      <c r="AJ8389" s="668"/>
      <c r="AO8389" s="612"/>
      <c r="AP8389" s="612"/>
      <c r="AY8389" s="623"/>
      <c r="BD8389" s="611"/>
      <c r="BG8389" s="624"/>
      <c r="BH8389" s="625"/>
      <c r="BI8389" s="672"/>
      <c r="BO8389" s="612"/>
      <c r="BY8389" s="669"/>
      <c r="CA8389" s="669"/>
    </row>
    <row r="8390" spans="3:79" s="610" customFormat="1">
      <c r="C8390" s="611"/>
      <c r="D8390" s="612"/>
      <c r="E8390" s="613"/>
      <c r="F8390" s="614"/>
      <c r="J8390" s="612"/>
      <c r="N8390" s="668"/>
      <c r="P8390" s="618"/>
      <c r="Q8390" s="618"/>
      <c r="R8390" s="618"/>
      <c r="S8390" s="618"/>
      <c r="T8390" s="618"/>
      <c r="U8390" s="618"/>
      <c r="V8390" s="618"/>
      <c r="W8390" s="618"/>
      <c r="X8390" s="618"/>
      <c r="Y8390" s="618"/>
      <c r="Z8390" s="618"/>
      <c r="AC8390" s="619"/>
      <c r="AD8390" s="620"/>
      <c r="AJ8390" s="668"/>
      <c r="AO8390" s="612"/>
      <c r="AP8390" s="612"/>
      <c r="AY8390" s="623"/>
      <c r="BD8390" s="611"/>
      <c r="BG8390" s="624"/>
      <c r="BH8390" s="625"/>
      <c r="BI8390" s="672"/>
      <c r="BO8390" s="612"/>
      <c r="BY8390" s="669"/>
      <c r="CA8390" s="669"/>
    </row>
    <row r="8391" spans="3:79" s="610" customFormat="1">
      <c r="C8391" s="611"/>
      <c r="D8391" s="612"/>
      <c r="E8391" s="613"/>
      <c r="F8391" s="614"/>
      <c r="J8391" s="612"/>
      <c r="N8391" s="668"/>
      <c r="P8391" s="618"/>
      <c r="Q8391" s="618"/>
      <c r="R8391" s="618"/>
      <c r="S8391" s="618"/>
      <c r="T8391" s="618"/>
      <c r="U8391" s="618"/>
      <c r="V8391" s="618"/>
      <c r="W8391" s="618"/>
      <c r="X8391" s="618"/>
      <c r="Y8391" s="618"/>
      <c r="Z8391" s="618"/>
      <c r="AC8391" s="619"/>
      <c r="AD8391" s="620"/>
      <c r="AJ8391" s="668"/>
      <c r="AO8391" s="612"/>
      <c r="AP8391" s="612"/>
      <c r="AY8391" s="623"/>
      <c r="BD8391" s="611"/>
      <c r="BG8391" s="624"/>
      <c r="BH8391" s="625"/>
      <c r="BI8391" s="672"/>
      <c r="BO8391" s="612"/>
      <c r="BY8391" s="669"/>
      <c r="CA8391" s="669"/>
    </row>
    <row r="8392" spans="3:79" s="610" customFormat="1">
      <c r="C8392" s="611"/>
      <c r="D8392" s="612"/>
      <c r="E8392" s="613"/>
      <c r="F8392" s="614"/>
      <c r="J8392" s="612"/>
      <c r="N8392" s="668"/>
      <c r="P8392" s="618"/>
      <c r="Q8392" s="618"/>
      <c r="R8392" s="618"/>
      <c r="S8392" s="618"/>
      <c r="T8392" s="618"/>
      <c r="U8392" s="618"/>
      <c r="V8392" s="618"/>
      <c r="W8392" s="618"/>
      <c r="X8392" s="618"/>
      <c r="Y8392" s="618"/>
      <c r="Z8392" s="618"/>
      <c r="AC8392" s="619"/>
      <c r="AD8392" s="620"/>
      <c r="AJ8392" s="668"/>
      <c r="AO8392" s="612"/>
      <c r="AP8392" s="612"/>
      <c r="AY8392" s="623"/>
      <c r="BD8392" s="611"/>
      <c r="BG8392" s="624"/>
      <c r="BH8392" s="625"/>
      <c r="BI8392" s="672"/>
      <c r="BO8392" s="612"/>
      <c r="BY8392" s="669"/>
      <c r="CA8392" s="669"/>
    </row>
    <row r="8393" spans="3:79" s="610" customFormat="1">
      <c r="C8393" s="611"/>
      <c r="D8393" s="612"/>
      <c r="E8393" s="613"/>
      <c r="F8393" s="614"/>
      <c r="J8393" s="612"/>
      <c r="N8393" s="668"/>
      <c r="P8393" s="618"/>
      <c r="Q8393" s="618"/>
      <c r="R8393" s="618"/>
      <c r="S8393" s="618"/>
      <c r="T8393" s="618"/>
      <c r="U8393" s="618"/>
      <c r="V8393" s="618"/>
      <c r="W8393" s="618"/>
      <c r="X8393" s="618"/>
      <c r="Y8393" s="618"/>
      <c r="Z8393" s="618"/>
      <c r="AC8393" s="619"/>
      <c r="AD8393" s="620"/>
      <c r="AJ8393" s="668"/>
      <c r="AO8393" s="612"/>
      <c r="AP8393" s="612"/>
      <c r="AY8393" s="623"/>
      <c r="BD8393" s="611"/>
      <c r="BG8393" s="624"/>
      <c r="BH8393" s="625"/>
      <c r="BI8393" s="672"/>
      <c r="BO8393" s="612"/>
      <c r="BY8393" s="669"/>
      <c r="CA8393" s="669"/>
    </row>
    <row r="8394" spans="3:79" s="610" customFormat="1">
      <c r="C8394" s="611"/>
      <c r="D8394" s="612"/>
      <c r="E8394" s="613"/>
      <c r="F8394" s="614"/>
      <c r="J8394" s="612"/>
      <c r="N8394" s="668"/>
      <c r="P8394" s="618"/>
      <c r="Q8394" s="618"/>
      <c r="R8394" s="618"/>
      <c r="S8394" s="618"/>
      <c r="T8394" s="618"/>
      <c r="U8394" s="618"/>
      <c r="V8394" s="618"/>
      <c r="W8394" s="618"/>
      <c r="X8394" s="618"/>
      <c r="Y8394" s="618"/>
      <c r="Z8394" s="618"/>
      <c r="AC8394" s="619"/>
      <c r="AD8394" s="620"/>
      <c r="AJ8394" s="668"/>
      <c r="AO8394" s="612"/>
      <c r="AP8394" s="612"/>
      <c r="AY8394" s="623"/>
      <c r="BD8394" s="611"/>
      <c r="BG8394" s="624"/>
      <c r="BH8394" s="625"/>
      <c r="BI8394" s="672"/>
      <c r="BO8394" s="612"/>
      <c r="BY8394" s="669"/>
      <c r="CA8394" s="669"/>
    </row>
    <row r="8395" spans="3:79" s="610" customFormat="1">
      <c r="C8395" s="611"/>
      <c r="D8395" s="612"/>
      <c r="E8395" s="613"/>
      <c r="F8395" s="614"/>
      <c r="J8395" s="612"/>
      <c r="N8395" s="668"/>
      <c r="P8395" s="618"/>
      <c r="Q8395" s="618"/>
      <c r="R8395" s="618"/>
      <c r="S8395" s="618"/>
      <c r="T8395" s="618"/>
      <c r="U8395" s="618"/>
      <c r="V8395" s="618"/>
      <c r="W8395" s="618"/>
      <c r="X8395" s="618"/>
      <c r="Y8395" s="618"/>
      <c r="Z8395" s="618"/>
      <c r="AC8395" s="619"/>
      <c r="AD8395" s="620"/>
      <c r="AJ8395" s="668"/>
      <c r="AO8395" s="612"/>
      <c r="AP8395" s="612"/>
      <c r="AY8395" s="623"/>
      <c r="BD8395" s="611"/>
      <c r="BG8395" s="624"/>
      <c r="BH8395" s="625"/>
      <c r="BI8395" s="672"/>
      <c r="BO8395" s="612"/>
      <c r="BY8395" s="669"/>
      <c r="CA8395" s="669"/>
    </row>
    <row r="8396" spans="3:79" s="610" customFormat="1">
      <c r="C8396" s="611"/>
      <c r="D8396" s="612"/>
      <c r="E8396" s="613"/>
      <c r="F8396" s="614"/>
      <c r="J8396" s="612"/>
      <c r="N8396" s="668"/>
      <c r="P8396" s="618"/>
      <c r="Q8396" s="618"/>
      <c r="R8396" s="618"/>
      <c r="S8396" s="618"/>
      <c r="T8396" s="618"/>
      <c r="U8396" s="618"/>
      <c r="V8396" s="618"/>
      <c r="W8396" s="618"/>
      <c r="X8396" s="618"/>
      <c r="Y8396" s="618"/>
      <c r="Z8396" s="618"/>
      <c r="AC8396" s="619"/>
      <c r="AD8396" s="620"/>
      <c r="AJ8396" s="668"/>
      <c r="AO8396" s="612"/>
      <c r="AP8396" s="612"/>
      <c r="AY8396" s="623"/>
      <c r="BD8396" s="611"/>
      <c r="BG8396" s="624"/>
      <c r="BH8396" s="625"/>
      <c r="BI8396" s="672"/>
      <c r="BO8396" s="612"/>
      <c r="BY8396" s="669"/>
      <c r="CA8396" s="669"/>
    </row>
    <row r="8397" spans="3:79" s="610" customFormat="1">
      <c r="C8397" s="611"/>
      <c r="D8397" s="612"/>
      <c r="E8397" s="613"/>
      <c r="F8397" s="614"/>
      <c r="J8397" s="612"/>
      <c r="N8397" s="668"/>
      <c r="P8397" s="618"/>
      <c r="Q8397" s="618"/>
      <c r="R8397" s="618"/>
      <c r="S8397" s="618"/>
      <c r="T8397" s="618"/>
      <c r="U8397" s="618"/>
      <c r="V8397" s="618"/>
      <c r="W8397" s="618"/>
      <c r="X8397" s="618"/>
      <c r="Y8397" s="618"/>
      <c r="Z8397" s="618"/>
      <c r="AC8397" s="619"/>
      <c r="AD8397" s="620"/>
      <c r="AJ8397" s="668"/>
      <c r="AO8397" s="612"/>
      <c r="AP8397" s="612"/>
      <c r="AY8397" s="623"/>
      <c r="BD8397" s="611"/>
      <c r="BG8397" s="624"/>
      <c r="BH8397" s="625"/>
      <c r="BI8397" s="672"/>
      <c r="BO8397" s="612"/>
      <c r="BY8397" s="669"/>
      <c r="CA8397" s="669"/>
    </row>
    <row r="8398" spans="3:79" s="610" customFormat="1">
      <c r="C8398" s="611"/>
      <c r="D8398" s="612"/>
      <c r="E8398" s="613"/>
      <c r="F8398" s="614"/>
      <c r="J8398" s="612"/>
      <c r="N8398" s="668"/>
      <c r="P8398" s="618"/>
      <c r="Q8398" s="618"/>
      <c r="R8398" s="618"/>
      <c r="S8398" s="618"/>
      <c r="T8398" s="618"/>
      <c r="U8398" s="618"/>
      <c r="V8398" s="618"/>
      <c r="W8398" s="618"/>
      <c r="X8398" s="618"/>
      <c r="Y8398" s="618"/>
      <c r="Z8398" s="618"/>
      <c r="AC8398" s="619"/>
      <c r="AD8398" s="620"/>
      <c r="AJ8398" s="668"/>
      <c r="AO8398" s="612"/>
      <c r="AP8398" s="612"/>
      <c r="AY8398" s="623"/>
      <c r="BD8398" s="611"/>
      <c r="BG8398" s="624"/>
      <c r="BH8398" s="625"/>
      <c r="BI8398" s="672"/>
      <c r="BO8398" s="612"/>
      <c r="BY8398" s="669"/>
      <c r="CA8398" s="669"/>
    </row>
    <row r="8399" spans="3:79" s="610" customFormat="1">
      <c r="C8399" s="611"/>
      <c r="D8399" s="612"/>
      <c r="E8399" s="613"/>
      <c r="F8399" s="614"/>
      <c r="J8399" s="612"/>
      <c r="N8399" s="668"/>
      <c r="P8399" s="618"/>
      <c r="Q8399" s="618"/>
      <c r="R8399" s="618"/>
      <c r="S8399" s="618"/>
      <c r="T8399" s="618"/>
      <c r="U8399" s="618"/>
      <c r="V8399" s="618"/>
      <c r="W8399" s="618"/>
      <c r="X8399" s="618"/>
      <c r="Y8399" s="618"/>
      <c r="Z8399" s="618"/>
      <c r="AC8399" s="619"/>
      <c r="AD8399" s="620"/>
      <c r="AJ8399" s="668"/>
      <c r="AO8399" s="612"/>
      <c r="AP8399" s="612"/>
      <c r="AY8399" s="623"/>
      <c r="BD8399" s="611"/>
      <c r="BG8399" s="624"/>
      <c r="BH8399" s="625"/>
      <c r="BI8399" s="672"/>
      <c r="BO8399" s="612"/>
      <c r="BY8399" s="669"/>
      <c r="CA8399" s="669"/>
    </row>
    <row r="8400" spans="3:79" s="610" customFormat="1">
      <c r="C8400" s="611"/>
      <c r="D8400" s="612"/>
      <c r="E8400" s="613"/>
      <c r="F8400" s="614"/>
      <c r="J8400" s="612"/>
      <c r="N8400" s="668"/>
      <c r="P8400" s="618"/>
      <c r="Q8400" s="618"/>
      <c r="R8400" s="618"/>
      <c r="S8400" s="618"/>
      <c r="T8400" s="618"/>
      <c r="U8400" s="618"/>
      <c r="V8400" s="618"/>
      <c r="W8400" s="618"/>
      <c r="X8400" s="618"/>
      <c r="Y8400" s="618"/>
      <c r="Z8400" s="618"/>
      <c r="AC8400" s="619"/>
      <c r="AD8400" s="620"/>
      <c r="AJ8400" s="668"/>
      <c r="AO8400" s="612"/>
      <c r="AP8400" s="612"/>
      <c r="AY8400" s="623"/>
      <c r="BD8400" s="611"/>
      <c r="BG8400" s="624"/>
      <c r="BH8400" s="625"/>
      <c r="BI8400" s="672"/>
      <c r="BO8400" s="612"/>
      <c r="BY8400" s="669"/>
      <c r="CA8400" s="669"/>
    </row>
    <row r="8401" spans="3:79" s="610" customFormat="1">
      <c r="C8401" s="611"/>
      <c r="D8401" s="612"/>
      <c r="E8401" s="613"/>
      <c r="F8401" s="614"/>
      <c r="J8401" s="612"/>
      <c r="N8401" s="668"/>
      <c r="P8401" s="618"/>
      <c r="Q8401" s="618"/>
      <c r="R8401" s="618"/>
      <c r="S8401" s="618"/>
      <c r="T8401" s="618"/>
      <c r="U8401" s="618"/>
      <c r="V8401" s="618"/>
      <c r="W8401" s="618"/>
      <c r="X8401" s="618"/>
      <c r="Y8401" s="618"/>
      <c r="Z8401" s="618"/>
      <c r="AC8401" s="619"/>
      <c r="AD8401" s="620"/>
      <c r="AJ8401" s="668"/>
      <c r="AO8401" s="612"/>
      <c r="AP8401" s="612"/>
      <c r="AY8401" s="623"/>
      <c r="BD8401" s="611"/>
      <c r="BG8401" s="624"/>
      <c r="BH8401" s="625"/>
      <c r="BI8401" s="672"/>
      <c r="BO8401" s="612"/>
      <c r="BY8401" s="669"/>
      <c r="CA8401" s="669"/>
    </row>
    <row r="8402" spans="3:79" s="610" customFormat="1">
      <c r="C8402" s="611"/>
      <c r="D8402" s="612"/>
      <c r="E8402" s="613"/>
      <c r="F8402" s="614"/>
      <c r="J8402" s="612"/>
      <c r="N8402" s="668"/>
      <c r="P8402" s="618"/>
      <c r="Q8402" s="618"/>
      <c r="R8402" s="618"/>
      <c r="S8402" s="618"/>
      <c r="T8402" s="618"/>
      <c r="U8402" s="618"/>
      <c r="V8402" s="618"/>
      <c r="W8402" s="618"/>
      <c r="X8402" s="618"/>
      <c r="Y8402" s="618"/>
      <c r="Z8402" s="618"/>
      <c r="AC8402" s="619"/>
      <c r="AD8402" s="620"/>
      <c r="AJ8402" s="668"/>
      <c r="AO8402" s="612"/>
      <c r="AP8402" s="612"/>
      <c r="AY8402" s="623"/>
      <c r="BD8402" s="611"/>
      <c r="BG8402" s="624"/>
      <c r="BH8402" s="625"/>
      <c r="BI8402" s="672"/>
      <c r="BO8402" s="612"/>
      <c r="BY8402" s="669"/>
      <c r="CA8402" s="669"/>
    </row>
    <row r="8403" spans="3:79" s="610" customFormat="1">
      <c r="C8403" s="611"/>
      <c r="D8403" s="612"/>
      <c r="E8403" s="613"/>
      <c r="F8403" s="614"/>
      <c r="J8403" s="612"/>
      <c r="N8403" s="668"/>
      <c r="P8403" s="618"/>
      <c r="Q8403" s="618"/>
      <c r="R8403" s="618"/>
      <c r="S8403" s="618"/>
      <c r="T8403" s="618"/>
      <c r="U8403" s="618"/>
      <c r="V8403" s="618"/>
      <c r="W8403" s="618"/>
      <c r="X8403" s="618"/>
      <c r="Y8403" s="618"/>
      <c r="Z8403" s="618"/>
      <c r="AC8403" s="619"/>
      <c r="AD8403" s="620"/>
      <c r="AJ8403" s="668"/>
      <c r="AO8403" s="612"/>
      <c r="AP8403" s="612"/>
      <c r="AY8403" s="623"/>
      <c r="BD8403" s="611"/>
      <c r="BG8403" s="624"/>
      <c r="BH8403" s="625"/>
      <c r="BI8403" s="672"/>
      <c r="BO8403" s="612"/>
      <c r="BY8403" s="669"/>
      <c r="CA8403" s="669"/>
    </row>
    <row r="8404" spans="3:79" s="610" customFormat="1">
      <c r="C8404" s="611"/>
      <c r="D8404" s="612"/>
      <c r="E8404" s="613"/>
      <c r="F8404" s="614"/>
      <c r="J8404" s="612"/>
      <c r="N8404" s="668"/>
      <c r="P8404" s="618"/>
      <c r="Q8404" s="618"/>
      <c r="R8404" s="618"/>
      <c r="S8404" s="618"/>
      <c r="T8404" s="618"/>
      <c r="U8404" s="618"/>
      <c r="V8404" s="618"/>
      <c r="W8404" s="618"/>
      <c r="X8404" s="618"/>
      <c r="Y8404" s="618"/>
      <c r="Z8404" s="618"/>
      <c r="AC8404" s="619"/>
      <c r="AD8404" s="620"/>
      <c r="AJ8404" s="668"/>
      <c r="AO8404" s="612"/>
      <c r="AP8404" s="612"/>
      <c r="AY8404" s="623"/>
      <c r="BD8404" s="611"/>
      <c r="BG8404" s="624"/>
      <c r="BH8404" s="625"/>
      <c r="BI8404" s="672"/>
      <c r="BO8404" s="612"/>
      <c r="BY8404" s="669"/>
      <c r="CA8404" s="669"/>
    </row>
    <row r="8405" spans="3:79" s="610" customFormat="1">
      <c r="C8405" s="611"/>
      <c r="D8405" s="612"/>
      <c r="E8405" s="613"/>
      <c r="F8405" s="614"/>
      <c r="J8405" s="612"/>
      <c r="N8405" s="668"/>
      <c r="P8405" s="618"/>
      <c r="Q8405" s="618"/>
      <c r="R8405" s="618"/>
      <c r="S8405" s="618"/>
      <c r="T8405" s="618"/>
      <c r="U8405" s="618"/>
      <c r="V8405" s="618"/>
      <c r="W8405" s="618"/>
      <c r="X8405" s="618"/>
      <c r="Y8405" s="618"/>
      <c r="Z8405" s="618"/>
      <c r="AC8405" s="619"/>
      <c r="AD8405" s="620"/>
      <c r="AJ8405" s="668"/>
      <c r="AO8405" s="612"/>
      <c r="AP8405" s="612"/>
      <c r="AY8405" s="623"/>
      <c r="BD8405" s="611"/>
      <c r="BG8405" s="624"/>
      <c r="BH8405" s="625"/>
      <c r="BI8405" s="672"/>
      <c r="BO8405" s="612"/>
      <c r="BY8405" s="669"/>
      <c r="CA8405" s="669"/>
    </row>
    <row r="8406" spans="3:79" s="610" customFormat="1">
      <c r="C8406" s="611"/>
      <c r="D8406" s="612"/>
      <c r="E8406" s="613"/>
      <c r="F8406" s="614"/>
      <c r="J8406" s="612"/>
      <c r="N8406" s="668"/>
      <c r="P8406" s="618"/>
      <c r="Q8406" s="618"/>
      <c r="R8406" s="618"/>
      <c r="S8406" s="618"/>
      <c r="T8406" s="618"/>
      <c r="U8406" s="618"/>
      <c r="V8406" s="618"/>
      <c r="W8406" s="618"/>
      <c r="X8406" s="618"/>
      <c r="Y8406" s="618"/>
      <c r="Z8406" s="618"/>
      <c r="AC8406" s="619"/>
      <c r="AD8406" s="620"/>
      <c r="AJ8406" s="668"/>
      <c r="AO8406" s="612"/>
      <c r="AP8406" s="612"/>
      <c r="AY8406" s="623"/>
      <c r="BD8406" s="611"/>
      <c r="BG8406" s="624"/>
      <c r="BH8406" s="625"/>
      <c r="BI8406" s="672"/>
      <c r="BO8406" s="612"/>
      <c r="BY8406" s="669"/>
      <c r="CA8406" s="669"/>
    </row>
    <row r="8407" spans="3:79" s="610" customFormat="1">
      <c r="C8407" s="611"/>
      <c r="D8407" s="612"/>
      <c r="E8407" s="613"/>
      <c r="F8407" s="614"/>
      <c r="J8407" s="612"/>
      <c r="N8407" s="668"/>
      <c r="P8407" s="618"/>
      <c r="Q8407" s="618"/>
      <c r="R8407" s="618"/>
      <c r="S8407" s="618"/>
      <c r="T8407" s="618"/>
      <c r="U8407" s="618"/>
      <c r="V8407" s="618"/>
      <c r="W8407" s="618"/>
      <c r="X8407" s="618"/>
      <c r="Y8407" s="618"/>
      <c r="Z8407" s="618"/>
      <c r="AC8407" s="619"/>
      <c r="AD8407" s="620"/>
      <c r="AJ8407" s="668"/>
      <c r="AO8407" s="612"/>
      <c r="AP8407" s="612"/>
      <c r="AY8407" s="623"/>
      <c r="BD8407" s="611"/>
      <c r="BG8407" s="624"/>
      <c r="BH8407" s="625"/>
      <c r="BI8407" s="672"/>
      <c r="BO8407" s="612"/>
      <c r="BY8407" s="669"/>
      <c r="CA8407" s="669"/>
    </row>
    <row r="8408" spans="3:79" s="610" customFormat="1">
      <c r="C8408" s="611"/>
      <c r="D8408" s="612"/>
      <c r="E8408" s="613"/>
      <c r="F8408" s="614"/>
      <c r="J8408" s="612"/>
      <c r="N8408" s="668"/>
      <c r="P8408" s="618"/>
      <c r="Q8408" s="618"/>
      <c r="R8408" s="618"/>
      <c r="S8408" s="618"/>
      <c r="T8408" s="618"/>
      <c r="U8408" s="618"/>
      <c r="V8408" s="618"/>
      <c r="W8408" s="618"/>
      <c r="X8408" s="618"/>
      <c r="Y8408" s="618"/>
      <c r="Z8408" s="618"/>
      <c r="AC8408" s="619"/>
      <c r="AD8408" s="620"/>
      <c r="AJ8408" s="668"/>
      <c r="AO8408" s="612"/>
      <c r="AP8408" s="612"/>
      <c r="AY8408" s="623"/>
      <c r="BD8408" s="611"/>
      <c r="BG8408" s="624"/>
      <c r="BH8408" s="625"/>
      <c r="BI8408" s="672"/>
      <c r="BO8408" s="612"/>
      <c r="BY8408" s="669"/>
      <c r="CA8408" s="669"/>
    </row>
    <row r="8409" spans="3:79" s="610" customFormat="1">
      <c r="C8409" s="611"/>
      <c r="D8409" s="612"/>
      <c r="E8409" s="613"/>
      <c r="F8409" s="614"/>
      <c r="J8409" s="612"/>
      <c r="N8409" s="668"/>
      <c r="P8409" s="618"/>
      <c r="Q8409" s="618"/>
      <c r="R8409" s="618"/>
      <c r="S8409" s="618"/>
      <c r="T8409" s="618"/>
      <c r="U8409" s="618"/>
      <c r="V8409" s="618"/>
      <c r="W8409" s="618"/>
      <c r="X8409" s="618"/>
      <c r="Y8409" s="618"/>
      <c r="Z8409" s="618"/>
      <c r="AC8409" s="619"/>
      <c r="AD8409" s="620"/>
      <c r="AJ8409" s="668"/>
      <c r="AO8409" s="612"/>
      <c r="AP8409" s="612"/>
      <c r="AY8409" s="623"/>
      <c r="BD8409" s="611"/>
      <c r="BG8409" s="624"/>
      <c r="BH8409" s="625"/>
      <c r="BI8409" s="672"/>
      <c r="BO8409" s="612"/>
      <c r="BY8409" s="669"/>
      <c r="CA8409" s="669"/>
    </row>
    <row r="8410" spans="3:79" s="610" customFormat="1">
      <c r="C8410" s="611"/>
      <c r="D8410" s="612"/>
      <c r="E8410" s="613"/>
      <c r="F8410" s="614"/>
      <c r="J8410" s="612"/>
      <c r="N8410" s="668"/>
      <c r="P8410" s="618"/>
      <c r="Q8410" s="618"/>
      <c r="R8410" s="618"/>
      <c r="S8410" s="618"/>
      <c r="T8410" s="618"/>
      <c r="U8410" s="618"/>
      <c r="V8410" s="618"/>
      <c r="W8410" s="618"/>
      <c r="X8410" s="618"/>
      <c r="Y8410" s="618"/>
      <c r="Z8410" s="618"/>
      <c r="AC8410" s="619"/>
      <c r="AD8410" s="620"/>
      <c r="AJ8410" s="668"/>
      <c r="AO8410" s="612"/>
      <c r="AP8410" s="612"/>
      <c r="AY8410" s="623"/>
      <c r="BD8410" s="611"/>
      <c r="BG8410" s="624"/>
      <c r="BH8410" s="625"/>
      <c r="BI8410" s="672"/>
      <c r="BO8410" s="612"/>
      <c r="BY8410" s="669"/>
      <c r="CA8410" s="669"/>
    </row>
    <row r="8411" spans="3:79" s="610" customFormat="1">
      <c r="C8411" s="611"/>
      <c r="D8411" s="612"/>
      <c r="E8411" s="613"/>
      <c r="F8411" s="614"/>
      <c r="J8411" s="612"/>
      <c r="N8411" s="668"/>
      <c r="P8411" s="618"/>
      <c r="Q8411" s="618"/>
      <c r="R8411" s="618"/>
      <c r="S8411" s="618"/>
      <c r="T8411" s="618"/>
      <c r="U8411" s="618"/>
      <c r="V8411" s="618"/>
      <c r="W8411" s="618"/>
      <c r="X8411" s="618"/>
      <c r="Y8411" s="618"/>
      <c r="Z8411" s="618"/>
      <c r="AC8411" s="619"/>
      <c r="AD8411" s="620"/>
      <c r="AJ8411" s="668"/>
      <c r="AO8411" s="612"/>
      <c r="AP8411" s="612"/>
      <c r="AY8411" s="623"/>
      <c r="BD8411" s="611"/>
      <c r="BG8411" s="624"/>
      <c r="BH8411" s="625"/>
      <c r="BI8411" s="672"/>
      <c r="BO8411" s="612"/>
      <c r="BY8411" s="669"/>
      <c r="CA8411" s="669"/>
    </row>
    <row r="8412" spans="3:79" s="610" customFormat="1">
      <c r="C8412" s="611"/>
      <c r="D8412" s="612"/>
      <c r="E8412" s="613"/>
      <c r="F8412" s="614"/>
      <c r="J8412" s="612"/>
      <c r="N8412" s="668"/>
      <c r="P8412" s="618"/>
      <c r="Q8412" s="618"/>
      <c r="R8412" s="618"/>
      <c r="S8412" s="618"/>
      <c r="T8412" s="618"/>
      <c r="U8412" s="618"/>
      <c r="V8412" s="618"/>
      <c r="W8412" s="618"/>
      <c r="X8412" s="618"/>
      <c r="Y8412" s="618"/>
      <c r="Z8412" s="618"/>
      <c r="AC8412" s="619"/>
      <c r="AD8412" s="620"/>
      <c r="AJ8412" s="668"/>
      <c r="AO8412" s="612"/>
      <c r="AP8412" s="612"/>
      <c r="AY8412" s="623"/>
      <c r="BD8412" s="611"/>
      <c r="BG8412" s="624"/>
      <c r="BH8412" s="625"/>
      <c r="BI8412" s="672"/>
      <c r="BO8412" s="612"/>
      <c r="BY8412" s="669"/>
      <c r="CA8412" s="669"/>
    </row>
    <row r="8413" spans="3:79" s="610" customFormat="1">
      <c r="C8413" s="611"/>
      <c r="D8413" s="612"/>
      <c r="E8413" s="613"/>
      <c r="F8413" s="614"/>
      <c r="J8413" s="612"/>
      <c r="N8413" s="668"/>
      <c r="P8413" s="618"/>
      <c r="Q8413" s="618"/>
      <c r="R8413" s="618"/>
      <c r="S8413" s="618"/>
      <c r="T8413" s="618"/>
      <c r="U8413" s="618"/>
      <c r="V8413" s="618"/>
      <c r="W8413" s="618"/>
      <c r="X8413" s="618"/>
      <c r="Y8413" s="618"/>
      <c r="Z8413" s="618"/>
      <c r="AC8413" s="619"/>
      <c r="AD8413" s="620"/>
      <c r="AJ8413" s="668"/>
      <c r="AO8413" s="612"/>
      <c r="AP8413" s="612"/>
      <c r="AY8413" s="623"/>
      <c r="BD8413" s="611"/>
      <c r="BG8413" s="624"/>
      <c r="BH8413" s="625"/>
      <c r="BI8413" s="672"/>
      <c r="BO8413" s="612"/>
      <c r="BY8413" s="669"/>
      <c r="CA8413" s="669"/>
    </row>
    <row r="8414" spans="3:79" s="610" customFormat="1">
      <c r="C8414" s="611"/>
      <c r="D8414" s="612"/>
      <c r="E8414" s="613"/>
      <c r="F8414" s="614"/>
      <c r="J8414" s="612"/>
      <c r="N8414" s="668"/>
      <c r="P8414" s="618"/>
      <c r="Q8414" s="618"/>
      <c r="R8414" s="618"/>
      <c r="S8414" s="618"/>
      <c r="T8414" s="618"/>
      <c r="U8414" s="618"/>
      <c r="V8414" s="618"/>
      <c r="W8414" s="618"/>
      <c r="X8414" s="618"/>
      <c r="Y8414" s="618"/>
      <c r="Z8414" s="618"/>
      <c r="AC8414" s="619"/>
      <c r="AD8414" s="620"/>
      <c r="AJ8414" s="668"/>
      <c r="AO8414" s="612"/>
      <c r="AP8414" s="612"/>
      <c r="AY8414" s="623"/>
      <c r="BD8414" s="611"/>
      <c r="BG8414" s="624"/>
      <c r="BH8414" s="625"/>
      <c r="BI8414" s="672"/>
      <c r="BO8414" s="612"/>
      <c r="BY8414" s="669"/>
      <c r="CA8414" s="669"/>
    </row>
    <row r="8415" spans="3:79" s="610" customFormat="1">
      <c r="C8415" s="611"/>
      <c r="D8415" s="612"/>
      <c r="E8415" s="613"/>
      <c r="F8415" s="614"/>
      <c r="J8415" s="612"/>
      <c r="N8415" s="668"/>
      <c r="P8415" s="618"/>
      <c r="Q8415" s="618"/>
      <c r="R8415" s="618"/>
      <c r="S8415" s="618"/>
      <c r="T8415" s="618"/>
      <c r="U8415" s="618"/>
      <c r="V8415" s="618"/>
      <c r="W8415" s="618"/>
      <c r="X8415" s="618"/>
      <c r="Y8415" s="618"/>
      <c r="Z8415" s="618"/>
      <c r="AC8415" s="619"/>
      <c r="AD8415" s="620"/>
      <c r="AJ8415" s="668"/>
      <c r="AO8415" s="612"/>
      <c r="AP8415" s="612"/>
      <c r="AY8415" s="623"/>
      <c r="BD8415" s="611"/>
      <c r="BG8415" s="624"/>
      <c r="BH8415" s="625"/>
      <c r="BI8415" s="672"/>
      <c r="BO8415" s="612"/>
      <c r="BY8415" s="669"/>
      <c r="CA8415" s="669"/>
    </row>
    <row r="8416" spans="3:79" s="610" customFormat="1">
      <c r="C8416" s="611"/>
      <c r="D8416" s="612"/>
      <c r="E8416" s="613"/>
      <c r="F8416" s="614"/>
      <c r="J8416" s="612"/>
      <c r="N8416" s="668"/>
      <c r="P8416" s="618"/>
      <c r="Q8416" s="618"/>
      <c r="R8416" s="618"/>
      <c r="S8416" s="618"/>
      <c r="T8416" s="618"/>
      <c r="U8416" s="618"/>
      <c r="V8416" s="618"/>
      <c r="W8416" s="618"/>
      <c r="X8416" s="618"/>
      <c r="Y8416" s="618"/>
      <c r="Z8416" s="618"/>
      <c r="AC8416" s="619"/>
      <c r="AD8416" s="620"/>
      <c r="AJ8416" s="668"/>
      <c r="AO8416" s="612"/>
      <c r="AP8416" s="612"/>
      <c r="AY8416" s="623"/>
      <c r="BD8416" s="611"/>
      <c r="BG8416" s="624"/>
      <c r="BH8416" s="625"/>
      <c r="BI8416" s="672"/>
      <c r="BO8416" s="612"/>
      <c r="BY8416" s="669"/>
      <c r="CA8416" s="669"/>
    </row>
    <row r="8417" spans="3:79" s="610" customFormat="1">
      <c r="C8417" s="611"/>
      <c r="D8417" s="612"/>
      <c r="E8417" s="613"/>
      <c r="F8417" s="614"/>
      <c r="J8417" s="612"/>
      <c r="N8417" s="668"/>
      <c r="P8417" s="618"/>
      <c r="Q8417" s="618"/>
      <c r="R8417" s="618"/>
      <c r="S8417" s="618"/>
      <c r="T8417" s="618"/>
      <c r="U8417" s="618"/>
      <c r="V8417" s="618"/>
      <c r="W8417" s="618"/>
      <c r="X8417" s="618"/>
      <c r="Y8417" s="618"/>
      <c r="Z8417" s="618"/>
      <c r="AC8417" s="619"/>
      <c r="AD8417" s="620"/>
      <c r="AJ8417" s="668"/>
      <c r="AO8417" s="612"/>
      <c r="AP8417" s="612"/>
      <c r="AY8417" s="623"/>
      <c r="BD8417" s="611"/>
      <c r="BG8417" s="624"/>
      <c r="BH8417" s="625"/>
      <c r="BI8417" s="672"/>
      <c r="BO8417" s="612"/>
      <c r="BY8417" s="669"/>
      <c r="CA8417" s="669"/>
    </row>
    <row r="8418" spans="3:79" s="610" customFormat="1">
      <c r="C8418" s="611"/>
      <c r="D8418" s="612"/>
      <c r="E8418" s="613"/>
      <c r="F8418" s="614"/>
      <c r="J8418" s="612"/>
      <c r="N8418" s="668"/>
      <c r="P8418" s="618"/>
      <c r="Q8418" s="618"/>
      <c r="R8418" s="618"/>
      <c r="S8418" s="618"/>
      <c r="T8418" s="618"/>
      <c r="U8418" s="618"/>
      <c r="V8418" s="618"/>
      <c r="W8418" s="618"/>
      <c r="X8418" s="618"/>
      <c r="Y8418" s="618"/>
      <c r="Z8418" s="618"/>
      <c r="AC8418" s="619"/>
      <c r="AD8418" s="620"/>
      <c r="AJ8418" s="668"/>
      <c r="AO8418" s="612"/>
      <c r="AP8418" s="612"/>
      <c r="AY8418" s="623"/>
      <c r="BD8418" s="611"/>
      <c r="BG8418" s="624"/>
      <c r="BH8418" s="625"/>
      <c r="BI8418" s="672"/>
      <c r="BO8418" s="612"/>
      <c r="BY8418" s="669"/>
      <c r="CA8418" s="669"/>
    </row>
    <row r="8419" spans="3:79" s="610" customFormat="1">
      <c r="C8419" s="611"/>
      <c r="D8419" s="612"/>
      <c r="E8419" s="613"/>
      <c r="F8419" s="614"/>
      <c r="J8419" s="612"/>
      <c r="N8419" s="668"/>
      <c r="P8419" s="618"/>
      <c r="Q8419" s="618"/>
      <c r="R8419" s="618"/>
      <c r="S8419" s="618"/>
      <c r="T8419" s="618"/>
      <c r="U8419" s="618"/>
      <c r="V8419" s="618"/>
      <c r="W8419" s="618"/>
      <c r="X8419" s="618"/>
      <c r="Y8419" s="618"/>
      <c r="Z8419" s="618"/>
      <c r="AC8419" s="619"/>
      <c r="AD8419" s="620"/>
      <c r="AJ8419" s="668"/>
      <c r="AO8419" s="612"/>
      <c r="AP8419" s="612"/>
      <c r="AY8419" s="623"/>
      <c r="BD8419" s="611"/>
      <c r="BG8419" s="624"/>
      <c r="BH8419" s="625"/>
      <c r="BI8419" s="672"/>
      <c r="BO8419" s="612"/>
      <c r="BY8419" s="669"/>
      <c r="CA8419" s="669"/>
    </row>
    <row r="8420" spans="3:79" s="610" customFormat="1">
      <c r="C8420" s="611"/>
      <c r="D8420" s="612"/>
      <c r="E8420" s="613"/>
      <c r="F8420" s="614"/>
      <c r="J8420" s="612"/>
      <c r="N8420" s="668"/>
      <c r="P8420" s="618"/>
      <c r="Q8420" s="618"/>
      <c r="R8420" s="618"/>
      <c r="S8420" s="618"/>
      <c r="T8420" s="618"/>
      <c r="U8420" s="618"/>
      <c r="V8420" s="618"/>
      <c r="W8420" s="618"/>
      <c r="X8420" s="618"/>
      <c r="Y8420" s="618"/>
      <c r="Z8420" s="618"/>
      <c r="AC8420" s="619"/>
      <c r="AD8420" s="620"/>
      <c r="AJ8420" s="668"/>
      <c r="AO8420" s="612"/>
      <c r="AP8420" s="612"/>
      <c r="AY8420" s="623"/>
      <c r="BD8420" s="611"/>
      <c r="BG8420" s="624"/>
      <c r="BH8420" s="625"/>
      <c r="BI8420" s="672"/>
      <c r="BO8420" s="612"/>
      <c r="BY8420" s="669"/>
      <c r="CA8420" s="669"/>
    </row>
    <row r="8421" spans="3:79" s="610" customFormat="1">
      <c r="C8421" s="611"/>
      <c r="D8421" s="612"/>
      <c r="E8421" s="613"/>
      <c r="F8421" s="614"/>
      <c r="J8421" s="612"/>
      <c r="N8421" s="668"/>
      <c r="P8421" s="618"/>
      <c r="Q8421" s="618"/>
      <c r="R8421" s="618"/>
      <c r="S8421" s="618"/>
      <c r="T8421" s="618"/>
      <c r="U8421" s="618"/>
      <c r="V8421" s="618"/>
      <c r="W8421" s="618"/>
      <c r="X8421" s="618"/>
      <c r="Y8421" s="618"/>
      <c r="Z8421" s="618"/>
      <c r="AC8421" s="619"/>
      <c r="AD8421" s="620"/>
      <c r="AJ8421" s="668"/>
      <c r="AO8421" s="612"/>
      <c r="AP8421" s="612"/>
      <c r="AY8421" s="623"/>
      <c r="BD8421" s="611"/>
      <c r="BG8421" s="624"/>
      <c r="BH8421" s="625"/>
      <c r="BI8421" s="672"/>
      <c r="BO8421" s="612"/>
      <c r="BY8421" s="669"/>
      <c r="CA8421" s="669"/>
    </row>
    <row r="8422" spans="3:79" s="610" customFormat="1">
      <c r="C8422" s="611"/>
      <c r="D8422" s="612"/>
      <c r="E8422" s="613"/>
      <c r="F8422" s="614"/>
      <c r="J8422" s="612"/>
      <c r="N8422" s="668"/>
      <c r="P8422" s="618"/>
      <c r="Q8422" s="618"/>
      <c r="R8422" s="618"/>
      <c r="S8422" s="618"/>
      <c r="T8422" s="618"/>
      <c r="U8422" s="618"/>
      <c r="V8422" s="618"/>
      <c r="W8422" s="618"/>
      <c r="X8422" s="618"/>
      <c r="Y8422" s="618"/>
      <c r="Z8422" s="618"/>
      <c r="AC8422" s="619"/>
      <c r="AD8422" s="620"/>
      <c r="AJ8422" s="668"/>
      <c r="AO8422" s="612"/>
      <c r="AP8422" s="612"/>
      <c r="AY8422" s="623"/>
      <c r="BD8422" s="611"/>
      <c r="BG8422" s="624"/>
      <c r="BH8422" s="625"/>
      <c r="BI8422" s="672"/>
      <c r="BO8422" s="612"/>
      <c r="BY8422" s="669"/>
      <c r="CA8422" s="669"/>
    </row>
    <row r="8423" spans="3:79" s="610" customFormat="1">
      <c r="C8423" s="611"/>
      <c r="D8423" s="612"/>
      <c r="E8423" s="613"/>
      <c r="F8423" s="614"/>
      <c r="J8423" s="612"/>
      <c r="N8423" s="668"/>
      <c r="P8423" s="618"/>
      <c r="Q8423" s="618"/>
      <c r="R8423" s="618"/>
      <c r="S8423" s="618"/>
      <c r="T8423" s="618"/>
      <c r="U8423" s="618"/>
      <c r="V8423" s="618"/>
      <c r="W8423" s="618"/>
      <c r="X8423" s="618"/>
      <c r="Y8423" s="618"/>
      <c r="Z8423" s="618"/>
      <c r="AC8423" s="619"/>
      <c r="AD8423" s="620"/>
      <c r="AJ8423" s="668"/>
      <c r="AO8423" s="612"/>
      <c r="AP8423" s="612"/>
      <c r="AY8423" s="623"/>
      <c r="BD8423" s="611"/>
      <c r="BG8423" s="624"/>
      <c r="BH8423" s="625"/>
      <c r="BI8423" s="672"/>
      <c r="BO8423" s="612"/>
      <c r="BY8423" s="669"/>
      <c r="CA8423" s="669"/>
    </row>
    <row r="8424" spans="3:79" s="610" customFormat="1">
      <c r="C8424" s="611"/>
      <c r="D8424" s="612"/>
      <c r="E8424" s="613"/>
      <c r="F8424" s="614"/>
      <c r="J8424" s="612"/>
      <c r="N8424" s="668"/>
      <c r="P8424" s="618"/>
      <c r="Q8424" s="618"/>
      <c r="R8424" s="618"/>
      <c r="S8424" s="618"/>
      <c r="T8424" s="618"/>
      <c r="U8424" s="618"/>
      <c r="V8424" s="618"/>
      <c r="W8424" s="618"/>
      <c r="X8424" s="618"/>
      <c r="Y8424" s="618"/>
      <c r="Z8424" s="618"/>
      <c r="AC8424" s="619"/>
      <c r="AD8424" s="620"/>
      <c r="AJ8424" s="668"/>
      <c r="AO8424" s="612"/>
      <c r="AP8424" s="612"/>
      <c r="AY8424" s="623"/>
      <c r="BD8424" s="611"/>
      <c r="BG8424" s="624"/>
      <c r="BH8424" s="625"/>
      <c r="BI8424" s="672"/>
      <c r="BO8424" s="612"/>
      <c r="BY8424" s="669"/>
      <c r="CA8424" s="669"/>
    </row>
    <row r="8425" spans="3:79" s="610" customFormat="1">
      <c r="C8425" s="611"/>
      <c r="D8425" s="612"/>
      <c r="E8425" s="613"/>
      <c r="F8425" s="614"/>
      <c r="J8425" s="612"/>
      <c r="N8425" s="668"/>
      <c r="P8425" s="618"/>
      <c r="Q8425" s="618"/>
      <c r="R8425" s="618"/>
      <c r="S8425" s="618"/>
      <c r="T8425" s="618"/>
      <c r="U8425" s="618"/>
      <c r="V8425" s="618"/>
      <c r="W8425" s="618"/>
      <c r="X8425" s="618"/>
      <c r="Y8425" s="618"/>
      <c r="Z8425" s="618"/>
      <c r="AC8425" s="619"/>
      <c r="AD8425" s="620"/>
      <c r="AJ8425" s="668"/>
      <c r="AO8425" s="612"/>
      <c r="AP8425" s="612"/>
      <c r="AY8425" s="623"/>
      <c r="BD8425" s="611"/>
      <c r="BG8425" s="624"/>
      <c r="BH8425" s="625"/>
      <c r="BI8425" s="672"/>
      <c r="BO8425" s="612"/>
      <c r="BY8425" s="669"/>
      <c r="CA8425" s="669"/>
    </row>
    <row r="8426" spans="3:79" s="610" customFormat="1">
      <c r="C8426" s="611"/>
      <c r="D8426" s="612"/>
      <c r="E8426" s="613"/>
      <c r="F8426" s="614"/>
      <c r="J8426" s="612"/>
      <c r="N8426" s="668"/>
      <c r="P8426" s="618"/>
      <c r="Q8426" s="618"/>
      <c r="R8426" s="618"/>
      <c r="S8426" s="618"/>
      <c r="T8426" s="618"/>
      <c r="U8426" s="618"/>
      <c r="V8426" s="618"/>
      <c r="W8426" s="618"/>
      <c r="X8426" s="618"/>
      <c r="Y8426" s="618"/>
      <c r="Z8426" s="618"/>
      <c r="AC8426" s="619"/>
      <c r="AD8426" s="620"/>
      <c r="AJ8426" s="668"/>
      <c r="AO8426" s="612"/>
      <c r="AP8426" s="612"/>
      <c r="AY8426" s="623"/>
      <c r="BD8426" s="611"/>
      <c r="BG8426" s="624"/>
      <c r="BH8426" s="625"/>
      <c r="BI8426" s="672"/>
      <c r="BO8426" s="612"/>
      <c r="BY8426" s="669"/>
      <c r="CA8426" s="669"/>
    </row>
    <row r="8427" spans="3:79" s="610" customFormat="1">
      <c r="C8427" s="611"/>
      <c r="D8427" s="612"/>
      <c r="E8427" s="613"/>
      <c r="F8427" s="614"/>
      <c r="J8427" s="612"/>
      <c r="N8427" s="668"/>
      <c r="P8427" s="618"/>
      <c r="Q8427" s="618"/>
      <c r="R8427" s="618"/>
      <c r="S8427" s="618"/>
      <c r="T8427" s="618"/>
      <c r="U8427" s="618"/>
      <c r="V8427" s="618"/>
      <c r="W8427" s="618"/>
      <c r="X8427" s="618"/>
      <c r="Y8427" s="618"/>
      <c r="Z8427" s="618"/>
      <c r="AC8427" s="619"/>
      <c r="AD8427" s="620"/>
      <c r="AJ8427" s="668"/>
      <c r="AO8427" s="612"/>
      <c r="AP8427" s="612"/>
      <c r="AY8427" s="623"/>
      <c r="BD8427" s="611"/>
      <c r="BG8427" s="624"/>
      <c r="BH8427" s="625"/>
      <c r="BI8427" s="672"/>
      <c r="BO8427" s="612"/>
      <c r="BY8427" s="669"/>
      <c r="CA8427" s="669"/>
    </row>
    <row r="8428" spans="3:79" s="610" customFormat="1">
      <c r="C8428" s="611"/>
      <c r="D8428" s="612"/>
      <c r="E8428" s="613"/>
      <c r="F8428" s="614"/>
      <c r="J8428" s="612"/>
      <c r="N8428" s="668"/>
      <c r="P8428" s="618"/>
      <c r="Q8428" s="618"/>
      <c r="R8428" s="618"/>
      <c r="S8428" s="618"/>
      <c r="T8428" s="618"/>
      <c r="U8428" s="618"/>
      <c r="V8428" s="618"/>
      <c r="W8428" s="618"/>
      <c r="X8428" s="618"/>
      <c r="Y8428" s="618"/>
      <c r="Z8428" s="618"/>
      <c r="AC8428" s="619"/>
      <c r="AD8428" s="620"/>
      <c r="AJ8428" s="668"/>
      <c r="AO8428" s="612"/>
      <c r="AP8428" s="612"/>
      <c r="AY8428" s="623"/>
      <c r="BD8428" s="611"/>
      <c r="BG8428" s="624"/>
      <c r="BH8428" s="625"/>
      <c r="BI8428" s="672"/>
      <c r="BO8428" s="612"/>
      <c r="BY8428" s="669"/>
      <c r="CA8428" s="669"/>
    </row>
    <row r="8429" spans="3:79" s="610" customFormat="1">
      <c r="C8429" s="611"/>
      <c r="D8429" s="612"/>
      <c r="E8429" s="613"/>
      <c r="F8429" s="614"/>
      <c r="J8429" s="612"/>
      <c r="N8429" s="668"/>
      <c r="P8429" s="618"/>
      <c r="Q8429" s="618"/>
      <c r="R8429" s="618"/>
      <c r="S8429" s="618"/>
      <c r="T8429" s="618"/>
      <c r="U8429" s="618"/>
      <c r="V8429" s="618"/>
      <c r="W8429" s="618"/>
      <c r="X8429" s="618"/>
      <c r="Y8429" s="618"/>
      <c r="Z8429" s="618"/>
      <c r="AC8429" s="619"/>
      <c r="AD8429" s="620"/>
      <c r="AJ8429" s="668"/>
      <c r="AO8429" s="612"/>
      <c r="AP8429" s="612"/>
      <c r="AY8429" s="623"/>
      <c r="BD8429" s="611"/>
      <c r="BG8429" s="624"/>
      <c r="BH8429" s="625"/>
      <c r="BI8429" s="672"/>
      <c r="BO8429" s="612"/>
      <c r="BY8429" s="669"/>
      <c r="CA8429" s="669"/>
    </row>
    <row r="8430" spans="3:79" s="610" customFormat="1">
      <c r="C8430" s="611"/>
      <c r="D8430" s="612"/>
      <c r="E8430" s="613"/>
      <c r="F8430" s="614"/>
      <c r="J8430" s="612"/>
      <c r="N8430" s="668"/>
      <c r="P8430" s="618"/>
      <c r="Q8430" s="618"/>
      <c r="R8430" s="618"/>
      <c r="S8430" s="618"/>
      <c r="T8430" s="618"/>
      <c r="U8430" s="618"/>
      <c r="V8430" s="618"/>
      <c r="W8430" s="618"/>
      <c r="X8430" s="618"/>
      <c r="Y8430" s="618"/>
      <c r="Z8430" s="618"/>
      <c r="AC8430" s="619"/>
      <c r="AD8430" s="620"/>
      <c r="AJ8430" s="668"/>
      <c r="AO8430" s="612"/>
      <c r="AP8430" s="612"/>
      <c r="AY8430" s="623"/>
      <c r="BD8430" s="611"/>
      <c r="BG8430" s="624"/>
      <c r="BH8430" s="625"/>
      <c r="BI8430" s="672"/>
      <c r="BO8430" s="612"/>
      <c r="BY8430" s="669"/>
      <c r="CA8430" s="669"/>
    </row>
    <row r="8431" spans="3:79" s="610" customFormat="1">
      <c r="C8431" s="611"/>
      <c r="D8431" s="612"/>
      <c r="E8431" s="613"/>
      <c r="F8431" s="614"/>
      <c r="J8431" s="612"/>
      <c r="N8431" s="668"/>
      <c r="P8431" s="618"/>
      <c r="Q8431" s="618"/>
      <c r="R8431" s="618"/>
      <c r="S8431" s="618"/>
      <c r="T8431" s="618"/>
      <c r="U8431" s="618"/>
      <c r="V8431" s="618"/>
      <c r="W8431" s="618"/>
      <c r="X8431" s="618"/>
      <c r="Y8431" s="618"/>
      <c r="Z8431" s="618"/>
      <c r="AC8431" s="619"/>
      <c r="AD8431" s="620"/>
      <c r="AJ8431" s="668"/>
      <c r="AO8431" s="612"/>
      <c r="AP8431" s="612"/>
      <c r="AY8431" s="623"/>
      <c r="BD8431" s="611"/>
      <c r="BG8431" s="624"/>
      <c r="BH8431" s="625"/>
      <c r="BI8431" s="672"/>
      <c r="BO8431" s="612"/>
      <c r="BY8431" s="669"/>
      <c r="CA8431" s="669"/>
    </row>
    <row r="8432" spans="3:79" s="610" customFormat="1">
      <c r="C8432" s="611"/>
      <c r="D8432" s="612"/>
      <c r="E8432" s="613"/>
      <c r="F8432" s="614"/>
      <c r="J8432" s="612"/>
      <c r="N8432" s="668"/>
      <c r="P8432" s="618"/>
      <c r="Q8432" s="618"/>
      <c r="R8432" s="618"/>
      <c r="S8432" s="618"/>
      <c r="T8432" s="618"/>
      <c r="U8432" s="618"/>
      <c r="V8432" s="618"/>
      <c r="W8432" s="618"/>
      <c r="X8432" s="618"/>
      <c r="Y8432" s="618"/>
      <c r="Z8432" s="618"/>
      <c r="AC8432" s="619"/>
      <c r="AD8432" s="620"/>
      <c r="AJ8432" s="668"/>
      <c r="AO8432" s="612"/>
      <c r="AP8432" s="612"/>
      <c r="AY8432" s="623"/>
      <c r="BD8432" s="611"/>
      <c r="BG8432" s="624"/>
      <c r="BH8432" s="625"/>
      <c r="BI8432" s="672"/>
      <c r="BO8432" s="612"/>
      <c r="BY8432" s="669"/>
      <c r="CA8432" s="669"/>
    </row>
    <row r="8433" spans="3:79" s="610" customFormat="1">
      <c r="C8433" s="611"/>
      <c r="D8433" s="612"/>
      <c r="E8433" s="613"/>
      <c r="F8433" s="614"/>
      <c r="J8433" s="612"/>
      <c r="N8433" s="668"/>
      <c r="P8433" s="618"/>
      <c r="Q8433" s="618"/>
      <c r="R8433" s="618"/>
      <c r="S8433" s="618"/>
      <c r="T8433" s="618"/>
      <c r="U8433" s="618"/>
      <c r="V8433" s="618"/>
      <c r="W8433" s="618"/>
      <c r="X8433" s="618"/>
      <c r="Y8433" s="618"/>
      <c r="Z8433" s="618"/>
      <c r="AC8433" s="619"/>
      <c r="AD8433" s="620"/>
      <c r="AJ8433" s="668"/>
      <c r="AO8433" s="612"/>
      <c r="AP8433" s="612"/>
      <c r="AY8433" s="623"/>
      <c r="BD8433" s="611"/>
      <c r="BG8433" s="624"/>
      <c r="BH8433" s="625"/>
      <c r="BI8433" s="672"/>
      <c r="BO8433" s="612"/>
      <c r="BY8433" s="669"/>
      <c r="CA8433" s="669"/>
    </row>
    <row r="8434" spans="3:79" s="610" customFormat="1">
      <c r="C8434" s="611"/>
      <c r="D8434" s="612"/>
      <c r="E8434" s="613"/>
      <c r="F8434" s="614"/>
      <c r="J8434" s="612"/>
      <c r="N8434" s="668"/>
      <c r="P8434" s="618"/>
      <c r="Q8434" s="618"/>
      <c r="R8434" s="618"/>
      <c r="S8434" s="618"/>
      <c r="T8434" s="618"/>
      <c r="U8434" s="618"/>
      <c r="V8434" s="618"/>
      <c r="W8434" s="618"/>
      <c r="X8434" s="618"/>
      <c r="Y8434" s="618"/>
      <c r="Z8434" s="618"/>
      <c r="AC8434" s="619"/>
      <c r="AD8434" s="620"/>
      <c r="AJ8434" s="668"/>
      <c r="AO8434" s="612"/>
      <c r="AP8434" s="612"/>
      <c r="AY8434" s="623"/>
      <c r="BD8434" s="611"/>
      <c r="BG8434" s="624"/>
      <c r="BH8434" s="625"/>
      <c r="BI8434" s="672"/>
      <c r="BO8434" s="612"/>
      <c r="BY8434" s="669"/>
      <c r="CA8434" s="669"/>
    </row>
    <row r="8435" spans="3:79" s="610" customFormat="1">
      <c r="C8435" s="611"/>
      <c r="D8435" s="612"/>
      <c r="E8435" s="613"/>
      <c r="F8435" s="614"/>
      <c r="J8435" s="612"/>
      <c r="N8435" s="668"/>
      <c r="P8435" s="618"/>
      <c r="Q8435" s="618"/>
      <c r="R8435" s="618"/>
      <c r="S8435" s="618"/>
      <c r="T8435" s="618"/>
      <c r="U8435" s="618"/>
      <c r="V8435" s="618"/>
      <c r="W8435" s="618"/>
      <c r="X8435" s="618"/>
      <c r="Y8435" s="618"/>
      <c r="Z8435" s="618"/>
      <c r="AC8435" s="619"/>
      <c r="AD8435" s="620"/>
      <c r="AJ8435" s="668"/>
      <c r="AO8435" s="612"/>
      <c r="AP8435" s="612"/>
      <c r="AY8435" s="623"/>
      <c r="BD8435" s="611"/>
      <c r="BG8435" s="624"/>
      <c r="BH8435" s="625"/>
      <c r="BI8435" s="672"/>
      <c r="BO8435" s="612"/>
      <c r="BY8435" s="669"/>
      <c r="CA8435" s="669"/>
    </row>
    <row r="8436" spans="3:79" s="610" customFormat="1">
      <c r="C8436" s="611"/>
      <c r="D8436" s="612"/>
      <c r="E8436" s="613"/>
      <c r="F8436" s="614"/>
      <c r="J8436" s="612"/>
      <c r="N8436" s="668"/>
      <c r="P8436" s="618"/>
      <c r="Q8436" s="618"/>
      <c r="R8436" s="618"/>
      <c r="S8436" s="618"/>
      <c r="T8436" s="618"/>
      <c r="U8436" s="618"/>
      <c r="V8436" s="618"/>
      <c r="W8436" s="618"/>
      <c r="X8436" s="618"/>
      <c r="Y8436" s="618"/>
      <c r="Z8436" s="618"/>
      <c r="AC8436" s="619"/>
      <c r="AD8436" s="620"/>
      <c r="AJ8436" s="668"/>
      <c r="AO8436" s="612"/>
      <c r="AP8436" s="612"/>
      <c r="AY8436" s="623"/>
      <c r="BD8436" s="611"/>
      <c r="BG8436" s="624"/>
      <c r="BH8436" s="625"/>
      <c r="BI8436" s="672"/>
      <c r="BO8436" s="612"/>
      <c r="BY8436" s="669"/>
      <c r="CA8436" s="669"/>
    </row>
    <row r="8437" spans="3:79" s="610" customFormat="1">
      <c r="C8437" s="611"/>
      <c r="D8437" s="612"/>
      <c r="E8437" s="613"/>
      <c r="F8437" s="614"/>
      <c r="J8437" s="612"/>
      <c r="N8437" s="668"/>
      <c r="P8437" s="618"/>
      <c r="Q8437" s="618"/>
      <c r="R8437" s="618"/>
      <c r="S8437" s="618"/>
      <c r="T8437" s="618"/>
      <c r="U8437" s="618"/>
      <c r="V8437" s="618"/>
      <c r="W8437" s="618"/>
      <c r="X8437" s="618"/>
      <c r="Y8437" s="618"/>
      <c r="Z8437" s="618"/>
      <c r="AC8437" s="619"/>
      <c r="AD8437" s="620"/>
      <c r="AJ8437" s="668"/>
      <c r="AO8437" s="612"/>
      <c r="AP8437" s="612"/>
      <c r="AY8437" s="623"/>
      <c r="BD8437" s="611"/>
      <c r="BG8437" s="624"/>
      <c r="BH8437" s="625"/>
      <c r="BI8437" s="672"/>
      <c r="BO8437" s="612"/>
      <c r="BY8437" s="669"/>
      <c r="CA8437" s="669"/>
    </row>
    <row r="8438" spans="3:79" s="610" customFormat="1">
      <c r="C8438" s="611"/>
      <c r="D8438" s="612"/>
      <c r="E8438" s="613"/>
      <c r="F8438" s="614"/>
      <c r="J8438" s="612"/>
      <c r="N8438" s="668"/>
      <c r="P8438" s="618"/>
      <c r="Q8438" s="618"/>
      <c r="R8438" s="618"/>
      <c r="S8438" s="618"/>
      <c r="T8438" s="618"/>
      <c r="U8438" s="618"/>
      <c r="V8438" s="618"/>
      <c r="W8438" s="618"/>
      <c r="X8438" s="618"/>
      <c r="Y8438" s="618"/>
      <c r="Z8438" s="618"/>
      <c r="AC8438" s="619"/>
      <c r="AD8438" s="620"/>
      <c r="AJ8438" s="668"/>
      <c r="AO8438" s="612"/>
      <c r="AP8438" s="612"/>
      <c r="AY8438" s="623"/>
      <c r="BD8438" s="611"/>
      <c r="BG8438" s="624"/>
      <c r="BH8438" s="625"/>
      <c r="BI8438" s="672"/>
      <c r="BO8438" s="612"/>
      <c r="BY8438" s="669"/>
      <c r="CA8438" s="669"/>
    </row>
    <row r="8439" spans="3:79" s="610" customFormat="1">
      <c r="C8439" s="611"/>
      <c r="D8439" s="612"/>
      <c r="E8439" s="613"/>
      <c r="F8439" s="614"/>
      <c r="J8439" s="612"/>
      <c r="N8439" s="668"/>
      <c r="P8439" s="618"/>
      <c r="Q8439" s="618"/>
      <c r="R8439" s="618"/>
      <c r="S8439" s="618"/>
      <c r="T8439" s="618"/>
      <c r="U8439" s="618"/>
      <c r="V8439" s="618"/>
      <c r="W8439" s="618"/>
      <c r="X8439" s="618"/>
      <c r="Y8439" s="618"/>
      <c r="Z8439" s="618"/>
      <c r="AC8439" s="619"/>
      <c r="AD8439" s="620"/>
      <c r="AJ8439" s="668"/>
      <c r="AO8439" s="612"/>
      <c r="AP8439" s="612"/>
      <c r="AY8439" s="623"/>
      <c r="BD8439" s="611"/>
      <c r="BG8439" s="624"/>
      <c r="BH8439" s="625"/>
      <c r="BI8439" s="672"/>
      <c r="BO8439" s="612"/>
      <c r="BY8439" s="669"/>
      <c r="CA8439" s="669"/>
    </row>
    <row r="8440" spans="3:79" s="610" customFormat="1">
      <c r="C8440" s="611"/>
      <c r="D8440" s="612"/>
      <c r="E8440" s="613"/>
      <c r="F8440" s="614"/>
      <c r="J8440" s="612"/>
      <c r="N8440" s="668"/>
      <c r="P8440" s="618"/>
      <c r="Q8440" s="618"/>
      <c r="R8440" s="618"/>
      <c r="S8440" s="618"/>
      <c r="T8440" s="618"/>
      <c r="U8440" s="618"/>
      <c r="V8440" s="618"/>
      <c r="W8440" s="618"/>
      <c r="X8440" s="618"/>
      <c r="Y8440" s="618"/>
      <c r="Z8440" s="618"/>
      <c r="AC8440" s="619"/>
      <c r="AD8440" s="620"/>
      <c r="AJ8440" s="668"/>
      <c r="AO8440" s="612"/>
      <c r="AP8440" s="612"/>
      <c r="AY8440" s="623"/>
      <c r="BD8440" s="611"/>
      <c r="BG8440" s="624"/>
      <c r="BH8440" s="625"/>
      <c r="BI8440" s="672"/>
      <c r="BO8440" s="612"/>
      <c r="BY8440" s="669"/>
      <c r="CA8440" s="669"/>
    </row>
    <row r="8441" spans="3:79" s="610" customFormat="1">
      <c r="C8441" s="611"/>
      <c r="D8441" s="612"/>
      <c r="E8441" s="613"/>
      <c r="F8441" s="614"/>
      <c r="J8441" s="612"/>
      <c r="N8441" s="668"/>
      <c r="P8441" s="618"/>
      <c r="Q8441" s="618"/>
      <c r="R8441" s="618"/>
      <c r="S8441" s="618"/>
      <c r="T8441" s="618"/>
      <c r="U8441" s="618"/>
      <c r="V8441" s="618"/>
      <c r="W8441" s="618"/>
      <c r="X8441" s="618"/>
      <c r="Y8441" s="618"/>
      <c r="Z8441" s="618"/>
      <c r="AC8441" s="619"/>
      <c r="AD8441" s="620"/>
      <c r="AJ8441" s="668"/>
      <c r="AO8441" s="612"/>
      <c r="AP8441" s="612"/>
      <c r="AY8441" s="623"/>
      <c r="BD8441" s="611"/>
      <c r="BG8441" s="624"/>
      <c r="BH8441" s="625"/>
      <c r="BI8441" s="672"/>
      <c r="BO8441" s="612"/>
      <c r="BY8441" s="669"/>
      <c r="CA8441" s="669"/>
    </row>
    <row r="8442" spans="3:79" s="610" customFormat="1">
      <c r="C8442" s="611"/>
      <c r="D8442" s="612"/>
      <c r="E8442" s="613"/>
      <c r="F8442" s="614"/>
      <c r="J8442" s="612"/>
      <c r="N8442" s="668"/>
      <c r="P8442" s="618"/>
      <c r="Q8442" s="618"/>
      <c r="R8442" s="618"/>
      <c r="S8442" s="618"/>
      <c r="T8442" s="618"/>
      <c r="U8442" s="618"/>
      <c r="V8442" s="618"/>
      <c r="W8442" s="618"/>
      <c r="X8442" s="618"/>
      <c r="Y8442" s="618"/>
      <c r="Z8442" s="618"/>
      <c r="AC8442" s="619"/>
      <c r="AD8442" s="620"/>
      <c r="AJ8442" s="668"/>
      <c r="AO8442" s="612"/>
      <c r="AP8442" s="612"/>
      <c r="AY8442" s="623"/>
      <c r="BD8442" s="611"/>
      <c r="BG8442" s="624"/>
      <c r="BH8442" s="625"/>
      <c r="BI8442" s="672"/>
      <c r="BO8442" s="612"/>
      <c r="BY8442" s="669"/>
      <c r="CA8442" s="669"/>
    </row>
    <row r="8443" spans="3:79" s="610" customFormat="1">
      <c r="C8443" s="611"/>
      <c r="D8443" s="612"/>
      <c r="E8443" s="613"/>
      <c r="F8443" s="614"/>
      <c r="J8443" s="612"/>
      <c r="N8443" s="668"/>
      <c r="P8443" s="618"/>
      <c r="Q8443" s="618"/>
      <c r="R8443" s="618"/>
      <c r="S8443" s="618"/>
      <c r="T8443" s="618"/>
      <c r="U8443" s="618"/>
      <c r="V8443" s="618"/>
      <c r="W8443" s="618"/>
      <c r="X8443" s="618"/>
      <c r="Y8443" s="618"/>
      <c r="Z8443" s="618"/>
      <c r="AC8443" s="619"/>
      <c r="AD8443" s="620"/>
      <c r="AJ8443" s="668"/>
      <c r="AO8443" s="612"/>
      <c r="AP8443" s="612"/>
      <c r="AY8443" s="623"/>
      <c r="BD8443" s="611"/>
      <c r="BG8443" s="624"/>
      <c r="BH8443" s="625"/>
      <c r="BI8443" s="672"/>
      <c r="BO8443" s="612"/>
      <c r="BY8443" s="669"/>
      <c r="CA8443" s="669"/>
    </row>
    <row r="8444" spans="3:79" s="610" customFormat="1">
      <c r="C8444" s="611"/>
      <c r="D8444" s="612"/>
      <c r="E8444" s="613"/>
      <c r="F8444" s="614"/>
      <c r="J8444" s="612"/>
      <c r="N8444" s="668"/>
      <c r="P8444" s="618"/>
      <c r="Q8444" s="618"/>
      <c r="R8444" s="618"/>
      <c r="S8444" s="618"/>
      <c r="T8444" s="618"/>
      <c r="U8444" s="618"/>
      <c r="V8444" s="618"/>
      <c r="W8444" s="618"/>
      <c r="X8444" s="618"/>
      <c r="Y8444" s="618"/>
      <c r="Z8444" s="618"/>
      <c r="AC8444" s="619"/>
      <c r="AD8444" s="620"/>
      <c r="AJ8444" s="668"/>
      <c r="AO8444" s="612"/>
      <c r="AP8444" s="612"/>
      <c r="AY8444" s="623"/>
      <c r="BD8444" s="611"/>
      <c r="BG8444" s="624"/>
      <c r="BH8444" s="625"/>
      <c r="BI8444" s="672"/>
      <c r="BO8444" s="612"/>
      <c r="BY8444" s="669"/>
      <c r="CA8444" s="669"/>
    </row>
    <row r="8445" spans="3:79" s="610" customFormat="1">
      <c r="C8445" s="611"/>
      <c r="D8445" s="612"/>
      <c r="E8445" s="613"/>
      <c r="F8445" s="614"/>
      <c r="J8445" s="612"/>
      <c r="N8445" s="668"/>
      <c r="P8445" s="618"/>
      <c r="Q8445" s="618"/>
      <c r="R8445" s="618"/>
      <c r="S8445" s="618"/>
      <c r="T8445" s="618"/>
      <c r="U8445" s="618"/>
      <c r="V8445" s="618"/>
      <c r="W8445" s="618"/>
      <c r="X8445" s="618"/>
      <c r="Y8445" s="618"/>
      <c r="Z8445" s="618"/>
      <c r="AC8445" s="619"/>
      <c r="AD8445" s="620"/>
      <c r="AJ8445" s="668"/>
      <c r="AO8445" s="612"/>
      <c r="AP8445" s="612"/>
      <c r="AY8445" s="623"/>
      <c r="BD8445" s="611"/>
      <c r="BG8445" s="624"/>
      <c r="BH8445" s="625"/>
      <c r="BI8445" s="672"/>
      <c r="BO8445" s="612"/>
      <c r="BY8445" s="669"/>
      <c r="CA8445" s="669"/>
    </row>
    <row r="8446" spans="3:79" s="610" customFormat="1">
      <c r="C8446" s="611"/>
      <c r="D8446" s="612"/>
      <c r="E8446" s="613"/>
      <c r="F8446" s="614"/>
      <c r="J8446" s="612"/>
      <c r="N8446" s="668"/>
      <c r="P8446" s="618"/>
      <c r="Q8446" s="618"/>
      <c r="R8446" s="618"/>
      <c r="S8446" s="618"/>
      <c r="T8446" s="618"/>
      <c r="U8446" s="618"/>
      <c r="V8446" s="618"/>
      <c r="W8446" s="618"/>
      <c r="X8446" s="618"/>
      <c r="Y8446" s="618"/>
      <c r="Z8446" s="618"/>
      <c r="AC8446" s="619"/>
      <c r="AD8446" s="620"/>
      <c r="AJ8446" s="668"/>
      <c r="AO8446" s="612"/>
      <c r="AP8446" s="612"/>
      <c r="AY8446" s="623"/>
      <c r="BD8446" s="611"/>
      <c r="BG8446" s="624"/>
      <c r="BH8446" s="625"/>
      <c r="BI8446" s="672"/>
      <c r="BO8446" s="612"/>
      <c r="BY8446" s="669"/>
      <c r="CA8446" s="669"/>
    </row>
    <row r="8447" spans="3:79" s="610" customFormat="1">
      <c r="C8447" s="611"/>
      <c r="D8447" s="612"/>
      <c r="E8447" s="613"/>
      <c r="F8447" s="614"/>
      <c r="J8447" s="612"/>
      <c r="N8447" s="668"/>
      <c r="P8447" s="618"/>
      <c r="Q8447" s="618"/>
      <c r="R8447" s="618"/>
      <c r="S8447" s="618"/>
      <c r="T8447" s="618"/>
      <c r="U8447" s="618"/>
      <c r="V8447" s="618"/>
      <c r="W8447" s="618"/>
      <c r="X8447" s="618"/>
      <c r="Y8447" s="618"/>
      <c r="Z8447" s="618"/>
      <c r="AC8447" s="619"/>
      <c r="AD8447" s="620"/>
      <c r="AJ8447" s="668"/>
      <c r="AO8447" s="612"/>
      <c r="AP8447" s="612"/>
      <c r="AY8447" s="623"/>
      <c r="BD8447" s="611"/>
      <c r="BG8447" s="624"/>
      <c r="BH8447" s="625"/>
      <c r="BI8447" s="672"/>
      <c r="BO8447" s="612"/>
      <c r="BY8447" s="669"/>
      <c r="CA8447" s="669"/>
    </row>
    <row r="8448" spans="3:79" s="610" customFormat="1">
      <c r="C8448" s="611"/>
      <c r="D8448" s="612"/>
      <c r="E8448" s="613"/>
      <c r="F8448" s="614"/>
      <c r="J8448" s="612"/>
      <c r="N8448" s="668"/>
      <c r="P8448" s="618"/>
      <c r="Q8448" s="618"/>
      <c r="R8448" s="618"/>
      <c r="S8448" s="618"/>
      <c r="T8448" s="618"/>
      <c r="U8448" s="618"/>
      <c r="V8448" s="618"/>
      <c r="W8448" s="618"/>
      <c r="X8448" s="618"/>
      <c r="Y8448" s="618"/>
      <c r="Z8448" s="618"/>
      <c r="AC8448" s="619"/>
      <c r="AD8448" s="620"/>
      <c r="AJ8448" s="668"/>
      <c r="AO8448" s="612"/>
      <c r="AP8448" s="612"/>
      <c r="AY8448" s="623"/>
      <c r="BD8448" s="611"/>
      <c r="BG8448" s="624"/>
      <c r="BH8448" s="625"/>
      <c r="BI8448" s="672"/>
      <c r="BO8448" s="612"/>
      <c r="BY8448" s="669"/>
      <c r="CA8448" s="669"/>
    </row>
    <row r="8449" spans="3:79" s="610" customFormat="1">
      <c r="C8449" s="611"/>
      <c r="D8449" s="612"/>
      <c r="E8449" s="613"/>
      <c r="F8449" s="614"/>
      <c r="J8449" s="612"/>
      <c r="N8449" s="668"/>
      <c r="P8449" s="618"/>
      <c r="Q8449" s="618"/>
      <c r="R8449" s="618"/>
      <c r="S8449" s="618"/>
      <c r="T8449" s="618"/>
      <c r="U8449" s="618"/>
      <c r="V8449" s="618"/>
      <c r="W8449" s="618"/>
      <c r="X8449" s="618"/>
      <c r="Y8449" s="618"/>
      <c r="Z8449" s="618"/>
      <c r="AC8449" s="619"/>
      <c r="AD8449" s="620"/>
      <c r="AJ8449" s="668"/>
      <c r="AO8449" s="612"/>
      <c r="AP8449" s="612"/>
      <c r="AY8449" s="623"/>
      <c r="BD8449" s="611"/>
      <c r="BG8449" s="624"/>
      <c r="BH8449" s="625"/>
      <c r="BI8449" s="672"/>
      <c r="BO8449" s="612"/>
      <c r="BY8449" s="669"/>
      <c r="CA8449" s="669"/>
    </row>
    <row r="8450" spans="3:79" s="610" customFormat="1">
      <c r="C8450" s="611"/>
      <c r="D8450" s="612"/>
      <c r="E8450" s="613"/>
      <c r="F8450" s="614"/>
      <c r="J8450" s="612"/>
      <c r="N8450" s="668"/>
      <c r="P8450" s="618"/>
      <c r="Q8450" s="618"/>
      <c r="R8450" s="618"/>
      <c r="S8450" s="618"/>
      <c r="T8450" s="618"/>
      <c r="U8450" s="618"/>
      <c r="V8450" s="618"/>
      <c r="W8450" s="618"/>
      <c r="X8450" s="618"/>
      <c r="Y8450" s="618"/>
      <c r="Z8450" s="618"/>
      <c r="AC8450" s="619"/>
      <c r="AD8450" s="620"/>
      <c r="AJ8450" s="668"/>
      <c r="AO8450" s="612"/>
      <c r="AP8450" s="612"/>
      <c r="AY8450" s="623"/>
      <c r="BD8450" s="611"/>
      <c r="BG8450" s="624"/>
      <c r="BH8450" s="625"/>
      <c r="BI8450" s="672"/>
      <c r="BO8450" s="612"/>
      <c r="BY8450" s="669"/>
      <c r="CA8450" s="669"/>
    </row>
    <row r="8451" spans="3:79" s="610" customFormat="1">
      <c r="C8451" s="611"/>
      <c r="D8451" s="612"/>
      <c r="E8451" s="613"/>
      <c r="F8451" s="614"/>
      <c r="J8451" s="612"/>
      <c r="N8451" s="668"/>
      <c r="P8451" s="618"/>
      <c r="Q8451" s="618"/>
      <c r="R8451" s="618"/>
      <c r="S8451" s="618"/>
      <c r="T8451" s="618"/>
      <c r="U8451" s="618"/>
      <c r="V8451" s="618"/>
      <c r="W8451" s="618"/>
      <c r="X8451" s="618"/>
      <c r="Y8451" s="618"/>
      <c r="Z8451" s="618"/>
      <c r="AC8451" s="619"/>
      <c r="AD8451" s="620"/>
      <c r="AJ8451" s="668"/>
      <c r="AO8451" s="612"/>
      <c r="AP8451" s="612"/>
      <c r="AY8451" s="623"/>
      <c r="BD8451" s="611"/>
      <c r="BG8451" s="624"/>
      <c r="BH8451" s="625"/>
      <c r="BI8451" s="672"/>
      <c r="BO8451" s="612"/>
      <c r="BY8451" s="669"/>
      <c r="CA8451" s="669"/>
    </row>
    <row r="8452" spans="3:79" s="610" customFormat="1">
      <c r="C8452" s="611"/>
      <c r="D8452" s="612"/>
      <c r="E8452" s="613"/>
      <c r="F8452" s="614"/>
      <c r="J8452" s="612"/>
      <c r="N8452" s="668"/>
      <c r="P8452" s="618"/>
      <c r="Q8452" s="618"/>
      <c r="R8452" s="618"/>
      <c r="S8452" s="618"/>
      <c r="T8452" s="618"/>
      <c r="U8452" s="618"/>
      <c r="V8452" s="618"/>
      <c r="W8452" s="618"/>
      <c r="X8452" s="618"/>
      <c r="Y8452" s="618"/>
      <c r="Z8452" s="618"/>
      <c r="AC8452" s="619"/>
      <c r="AD8452" s="620"/>
      <c r="AJ8452" s="668"/>
      <c r="AO8452" s="612"/>
      <c r="AP8452" s="612"/>
      <c r="AY8452" s="623"/>
      <c r="BD8452" s="611"/>
      <c r="BG8452" s="624"/>
      <c r="BH8452" s="625"/>
      <c r="BI8452" s="672"/>
      <c r="BO8452" s="612"/>
      <c r="BY8452" s="669"/>
      <c r="CA8452" s="669"/>
    </row>
    <row r="8453" spans="3:79" s="610" customFormat="1">
      <c r="C8453" s="611"/>
      <c r="D8453" s="612"/>
      <c r="E8453" s="613"/>
      <c r="F8453" s="614"/>
      <c r="J8453" s="612"/>
      <c r="N8453" s="668"/>
      <c r="P8453" s="618"/>
      <c r="Q8453" s="618"/>
      <c r="R8453" s="618"/>
      <c r="S8453" s="618"/>
      <c r="T8453" s="618"/>
      <c r="U8453" s="618"/>
      <c r="V8453" s="618"/>
      <c r="W8453" s="618"/>
      <c r="X8453" s="618"/>
      <c r="Y8453" s="618"/>
      <c r="Z8453" s="618"/>
      <c r="AC8453" s="619"/>
      <c r="AD8453" s="620"/>
      <c r="AJ8453" s="668"/>
      <c r="AO8453" s="612"/>
      <c r="AP8453" s="612"/>
      <c r="AY8453" s="623"/>
      <c r="BD8453" s="611"/>
      <c r="BG8453" s="624"/>
      <c r="BH8453" s="625"/>
      <c r="BI8453" s="672"/>
      <c r="BO8453" s="612"/>
      <c r="BY8453" s="669"/>
      <c r="CA8453" s="669"/>
    </row>
    <row r="8454" spans="3:79" s="610" customFormat="1">
      <c r="C8454" s="611"/>
      <c r="D8454" s="612"/>
      <c r="E8454" s="613"/>
      <c r="F8454" s="614"/>
      <c r="J8454" s="612"/>
      <c r="N8454" s="668"/>
      <c r="P8454" s="618"/>
      <c r="Q8454" s="618"/>
      <c r="R8454" s="618"/>
      <c r="S8454" s="618"/>
      <c r="T8454" s="618"/>
      <c r="U8454" s="618"/>
      <c r="V8454" s="618"/>
      <c r="W8454" s="618"/>
      <c r="X8454" s="618"/>
      <c r="Y8454" s="618"/>
      <c r="Z8454" s="618"/>
      <c r="AC8454" s="619"/>
      <c r="AD8454" s="620"/>
      <c r="AJ8454" s="668"/>
      <c r="AO8454" s="612"/>
      <c r="AP8454" s="612"/>
      <c r="AY8454" s="623"/>
      <c r="BD8454" s="611"/>
      <c r="BG8454" s="624"/>
      <c r="BH8454" s="625"/>
      <c r="BI8454" s="672"/>
      <c r="BO8454" s="612"/>
      <c r="BY8454" s="669"/>
      <c r="CA8454" s="669"/>
    </row>
    <row r="8455" spans="3:79" s="610" customFormat="1">
      <c r="C8455" s="611"/>
      <c r="D8455" s="612"/>
      <c r="E8455" s="613"/>
      <c r="F8455" s="614"/>
      <c r="J8455" s="612"/>
      <c r="N8455" s="668"/>
      <c r="P8455" s="618"/>
      <c r="Q8455" s="618"/>
      <c r="R8455" s="618"/>
      <c r="S8455" s="618"/>
      <c r="T8455" s="618"/>
      <c r="U8455" s="618"/>
      <c r="V8455" s="618"/>
      <c r="W8455" s="618"/>
      <c r="X8455" s="618"/>
      <c r="Y8455" s="618"/>
      <c r="Z8455" s="618"/>
      <c r="AC8455" s="619"/>
      <c r="AD8455" s="620"/>
      <c r="AJ8455" s="668"/>
      <c r="AO8455" s="612"/>
      <c r="AP8455" s="612"/>
      <c r="AY8455" s="623"/>
      <c r="BD8455" s="611"/>
      <c r="BG8455" s="624"/>
      <c r="BH8455" s="625"/>
      <c r="BI8455" s="672"/>
      <c r="BO8455" s="612"/>
      <c r="BY8455" s="669"/>
      <c r="CA8455" s="669"/>
    </row>
    <row r="8456" spans="3:79" s="610" customFormat="1">
      <c r="C8456" s="611"/>
      <c r="D8456" s="612"/>
      <c r="E8456" s="613"/>
      <c r="F8456" s="614"/>
      <c r="J8456" s="612"/>
      <c r="N8456" s="668"/>
      <c r="P8456" s="618"/>
      <c r="Q8456" s="618"/>
      <c r="R8456" s="618"/>
      <c r="S8456" s="618"/>
      <c r="T8456" s="618"/>
      <c r="U8456" s="618"/>
      <c r="V8456" s="618"/>
      <c r="W8456" s="618"/>
      <c r="X8456" s="618"/>
      <c r="Y8456" s="618"/>
      <c r="Z8456" s="618"/>
      <c r="AC8456" s="619"/>
      <c r="AD8456" s="620"/>
      <c r="AJ8456" s="668"/>
      <c r="AO8456" s="612"/>
      <c r="AP8456" s="612"/>
      <c r="AY8456" s="623"/>
      <c r="BD8456" s="611"/>
      <c r="BG8456" s="624"/>
      <c r="BH8456" s="625"/>
      <c r="BI8456" s="672"/>
      <c r="BO8456" s="612"/>
      <c r="BY8456" s="669"/>
      <c r="CA8456" s="669"/>
    </row>
    <row r="8457" spans="3:79" s="610" customFormat="1">
      <c r="C8457" s="611"/>
      <c r="D8457" s="612"/>
      <c r="E8457" s="613"/>
      <c r="F8457" s="614"/>
      <c r="J8457" s="612"/>
      <c r="N8457" s="668"/>
      <c r="P8457" s="618"/>
      <c r="Q8457" s="618"/>
      <c r="R8457" s="618"/>
      <c r="S8457" s="618"/>
      <c r="T8457" s="618"/>
      <c r="U8457" s="618"/>
      <c r="V8457" s="618"/>
      <c r="W8457" s="618"/>
      <c r="X8457" s="618"/>
      <c r="Y8457" s="618"/>
      <c r="Z8457" s="618"/>
      <c r="AC8457" s="619"/>
      <c r="AD8457" s="620"/>
      <c r="AJ8457" s="668"/>
      <c r="AO8457" s="612"/>
      <c r="AP8457" s="612"/>
      <c r="AY8457" s="623"/>
      <c r="BD8457" s="611"/>
      <c r="BG8457" s="624"/>
      <c r="BH8457" s="625"/>
      <c r="BI8457" s="672"/>
      <c r="BO8457" s="612"/>
      <c r="BY8457" s="669"/>
      <c r="CA8457" s="669"/>
    </row>
    <row r="8458" spans="3:79" s="610" customFormat="1">
      <c r="C8458" s="611"/>
      <c r="D8458" s="612"/>
      <c r="E8458" s="613"/>
      <c r="F8458" s="614"/>
      <c r="J8458" s="612"/>
      <c r="N8458" s="668"/>
      <c r="P8458" s="618"/>
      <c r="Q8458" s="618"/>
      <c r="R8458" s="618"/>
      <c r="S8458" s="618"/>
      <c r="T8458" s="618"/>
      <c r="U8458" s="618"/>
      <c r="V8458" s="618"/>
      <c r="W8458" s="618"/>
      <c r="X8458" s="618"/>
      <c r="Y8458" s="618"/>
      <c r="Z8458" s="618"/>
      <c r="AC8458" s="619"/>
      <c r="AD8458" s="620"/>
      <c r="AJ8458" s="668"/>
      <c r="AO8458" s="612"/>
      <c r="AP8458" s="612"/>
      <c r="AY8458" s="623"/>
      <c r="BD8458" s="611"/>
      <c r="BG8458" s="624"/>
      <c r="BH8458" s="625"/>
      <c r="BI8458" s="672"/>
      <c r="BO8458" s="612"/>
      <c r="BY8458" s="669"/>
      <c r="CA8458" s="669"/>
    </row>
    <row r="8459" spans="3:79" s="610" customFormat="1">
      <c r="C8459" s="611"/>
      <c r="D8459" s="612"/>
      <c r="E8459" s="613"/>
      <c r="F8459" s="614"/>
      <c r="J8459" s="612"/>
      <c r="N8459" s="668"/>
      <c r="P8459" s="618"/>
      <c r="Q8459" s="618"/>
      <c r="R8459" s="618"/>
      <c r="S8459" s="618"/>
      <c r="T8459" s="618"/>
      <c r="U8459" s="618"/>
      <c r="V8459" s="618"/>
      <c r="W8459" s="618"/>
      <c r="X8459" s="618"/>
      <c r="Y8459" s="618"/>
      <c r="Z8459" s="618"/>
      <c r="AC8459" s="619"/>
      <c r="AD8459" s="620"/>
      <c r="AJ8459" s="668"/>
      <c r="AO8459" s="612"/>
      <c r="AP8459" s="612"/>
      <c r="AY8459" s="623"/>
      <c r="BD8459" s="611"/>
      <c r="BG8459" s="624"/>
      <c r="BH8459" s="625"/>
      <c r="BI8459" s="672"/>
      <c r="BO8459" s="612"/>
      <c r="BY8459" s="669"/>
      <c r="CA8459" s="669"/>
    </row>
    <row r="8460" spans="3:79" s="610" customFormat="1">
      <c r="C8460" s="611"/>
      <c r="D8460" s="612"/>
      <c r="E8460" s="613"/>
      <c r="F8460" s="614"/>
      <c r="J8460" s="612"/>
      <c r="N8460" s="668"/>
      <c r="P8460" s="618"/>
      <c r="Q8460" s="618"/>
      <c r="R8460" s="618"/>
      <c r="S8460" s="618"/>
      <c r="T8460" s="618"/>
      <c r="U8460" s="618"/>
      <c r="V8460" s="618"/>
      <c r="W8460" s="618"/>
      <c r="X8460" s="618"/>
      <c r="Y8460" s="618"/>
      <c r="Z8460" s="618"/>
      <c r="AC8460" s="619"/>
      <c r="AD8460" s="620"/>
      <c r="AJ8460" s="668"/>
      <c r="AO8460" s="612"/>
      <c r="AP8460" s="612"/>
      <c r="AY8460" s="623"/>
      <c r="BD8460" s="611"/>
      <c r="BG8460" s="624"/>
      <c r="BH8460" s="625"/>
      <c r="BI8460" s="672"/>
      <c r="BO8460" s="612"/>
      <c r="BY8460" s="669"/>
      <c r="CA8460" s="669"/>
    </row>
    <row r="8461" spans="3:79" s="610" customFormat="1">
      <c r="C8461" s="611"/>
      <c r="D8461" s="612"/>
      <c r="E8461" s="613"/>
      <c r="F8461" s="614"/>
      <c r="J8461" s="612"/>
      <c r="N8461" s="668"/>
      <c r="P8461" s="618"/>
      <c r="Q8461" s="618"/>
      <c r="R8461" s="618"/>
      <c r="S8461" s="618"/>
      <c r="T8461" s="618"/>
      <c r="U8461" s="618"/>
      <c r="V8461" s="618"/>
      <c r="W8461" s="618"/>
      <c r="X8461" s="618"/>
      <c r="Y8461" s="618"/>
      <c r="Z8461" s="618"/>
      <c r="AC8461" s="619"/>
      <c r="AD8461" s="620"/>
      <c r="AJ8461" s="668"/>
      <c r="AO8461" s="612"/>
      <c r="AP8461" s="612"/>
      <c r="AY8461" s="623"/>
      <c r="BD8461" s="611"/>
      <c r="BG8461" s="624"/>
      <c r="BH8461" s="625"/>
      <c r="BI8461" s="672"/>
      <c r="BO8461" s="612"/>
      <c r="BY8461" s="669"/>
      <c r="CA8461" s="669"/>
    </row>
    <row r="8462" spans="3:79" s="610" customFormat="1">
      <c r="C8462" s="611"/>
      <c r="D8462" s="612"/>
      <c r="E8462" s="613"/>
      <c r="F8462" s="614"/>
      <c r="J8462" s="612"/>
      <c r="N8462" s="668"/>
      <c r="P8462" s="618"/>
      <c r="Q8462" s="618"/>
      <c r="R8462" s="618"/>
      <c r="S8462" s="618"/>
      <c r="T8462" s="618"/>
      <c r="U8462" s="618"/>
      <c r="V8462" s="618"/>
      <c r="W8462" s="618"/>
      <c r="X8462" s="618"/>
      <c r="Y8462" s="618"/>
      <c r="Z8462" s="618"/>
      <c r="AC8462" s="619"/>
      <c r="AD8462" s="620"/>
      <c r="AJ8462" s="668"/>
      <c r="AO8462" s="612"/>
      <c r="AP8462" s="612"/>
      <c r="AY8462" s="623"/>
      <c r="BD8462" s="611"/>
      <c r="BG8462" s="624"/>
      <c r="BH8462" s="625"/>
      <c r="BI8462" s="672"/>
      <c r="BO8462" s="612"/>
      <c r="BY8462" s="669"/>
      <c r="CA8462" s="669"/>
    </row>
    <row r="8463" spans="3:79" s="610" customFormat="1">
      <c r="C8463" s="611"/>
      <c r="D8463" s="612"/>
      <c r="E8463" s="613"/>
      <c r="F8463" s="614"/>
      <c r="J8463" s="612"/>
      <c r="N8463" s="668"/>
      <c r="P8463" s="618"/>
      <c r="Q8463" s="618"/>
      <c r="R8463" s="618"/>
      <c r="S8463" s="618"/>
      <c r="T8463" s="618"/>
      <c r="U8463" s="618"/>
      <c r="V8463" s="618"/>
      <c r="W8463" s="618"/>
      <c r="X8463" s="618"/>
      <c r="Y8463" s="618"/>
      <c r="Z8463" s="618"/>
      <c r="AC8463" s="619"/>
      <c r="AD8463" s="620"/>
      <c r="AJ8463" s="668"/>
      <c r="AO8463" s="612"/>
      <c r="AP8463" s="612"/>
      <c r="AY8463" s="623"/>
      <c r="BD8463" s="611"/>
      <c r="BG8463" s="624"/>
      <c r="BH8463" s="625"/>
      <c r="BI8463" s="672"/>
      <c r="BO8463" s="612"/>
      <c r="BY8463" s="669"/>
      <c r="CA8463" s="669"/>
    </row>
    <row r="8464" spans="3:79" s="610" customFormat="1">
      <c r="C8464" s="611"/>
      <c r="D8464" s="612"/>
      <c r="E8464" s="613"/>
      <c r="F8464" s="614"/>
      <c r="J8464" s="612"/>
      <c r="N8464" s="668"/>
      <c r="P8464" s="618"/>
      <c r="Q8464" s="618"/>
      <c r="R8464" s="618"/>
      <c r="S8464" s="618"/>
      <c r="T8464" s="618"/>
      <c r="U8464" s="618"/>
      <c r="V8464" s="618"/>
      <c r="W8464" s="618"/>
      <c r="X8464" s="618"/>
      <c r="Y8464" s="618"/>
      <c r="Z8464" s="618"/>
      <c r="AC8464" s="619"/>
      <c r="AD8464" s="620"/>
      <c r="AJ8464" s="668"/>
      <c r="AO8464" s="612"/>
      <c r="AP8464" s="612"/>
      <c r="AY8464" s="623"/>
      <c r="BD8464" s="611"/>
      <c r="BG8464" s="624"/>
      <c r="BH8464" s="625"/>
      <c r="BI8464" s="672"/>
      <c r="BO8464" s="612"/>
      <c r="BY8464" s="669"/>
      <c r="CA8464" s="669"/>
    </row>
    <row r="8465" spans="3:79" s="610" customFormat="1">
      <c r="C8465" s="611"/>
      <c r="D8465" s="612"/>
      <c r="E8465" s="613"/>
      <c r="F8465" s="614"/>
      <c r="J8465" s="612"/>
      <c r="N8465" s="668"/>
      <c r="P8465" s="618"/>
      <c r="Q8465" s="618"/>
      <c r="R8465" s="618"/>
      <c r="S8465" s="618"/>
      <c r="T8465" s="618"/>
      <c r="U8465" s="618"/>
      <c r="V8465" s="618"/>
      <c r="W8465" s="618"/>
      <c r="X8465" s="618"/>
      <c r="Y8465" s="618"/>
      <c r="Z8465" s="618"/>
      <c r="AC8465" s="619"/>
      <c r="AD8465" s="620"/>
      <c r="AJ8465" s="668"/>
      <c r="AO8465" s="612"/>
      <c r="AP8465" s="612"/>
      <c r="AY8465" s="623"/>
      <c r="BD8465" s="611"/>
      <c r="BG8465" s="624"/>
      <c r="BH8465" s="625"/>
      <c r="BI8465" s="672"/>
      <c r="BO8465" s="612"/>
      <c r="BY8465" s="669"/>
      <c r="CA8465" s="669"/>
    </row>
    <row r="8466" spans="3:79" s="610" customFormat="1">
      <c r="C8466" s="611"/>
      <c r="D8466" s="612"/>
      <c r="E8466" s="613"/>
      <c r="F8466" s="614"/>
      <c r="J8466" s="612"/>
      <c r="N8466" s="668"/>
      <c r="P8466" s="618"/>
      <c r="Q8466" s="618"/>
      <c r="R8466" s="618"/>
      <c r="S8466" s="618"/>
      <c r="T8466" s="618"/>
      <c r="U8466" s="618"/>
      <c r="V8466" s="618"/>
      <c r="W8466" s="618"/>
      <c r="X8466" s="618"/>
      <c r="Y8466" s="618"/>
      <c r="Z8466" s="618"/>
      <c r="AC8466" s="619"/>
      <c r="AD8466" s="620"/>
      <c r="AJ8466" s="668"/>
      <c r="AO8466" s="612"/>
      <c r="AP8466" s="612"/>
      <c r="AY8466" s="623"/>
      <c r="BD8466" s="611"/>
      <c r="BG8466" s="624"/>
      <c r="BH8466" s="625"/>
      <c r="BI8466" s="672"/>
      <c r="BO8466" s="612"/>
      <c r="BY8466" s="669"/>
      <c r="CA8466" s="669"/>
    </row>
    <row r="8467" spans="3:79" s="610" customFormat="1">
      <c r="C8467" s="611"/>
      <c r="D8467" s="612"/>
      <c r="E8467" s="613"/>
      <c r="F8467" s="614"/>
      <c r="J8467" s="612"/>
      <c r="N8467" s="668"/>
      <c r="P8467" s="618"/>
      <c r="Q8467" s="618"/>
      <c r="R8467" s="618"/>
      <c r="S8467" s="618"/>
      <c r="T8467" s="618"/>
      <c r="U8467" s="618"/>
      <c r="V8467" s="618"/>
      <c r="W8467" s="618"/>
      <c r="X8467" s="618"/>
      <c r="Y8467" s="618"/>
      <c r="Z8467" s="618"/>
      <c r="AC8467" s="619"/>
      <c r="AD8467" s="620"/>
      <c r="AJ8467" s="668"/>
      <c r="AO8467" s="612"/>
      <c r="AP8467" s="612"/>
      <c r="AY8467" s="623"/>
      <c r="BD8467" s="611"/>
      <c r="BG8467" s="624"/>
      <c r="BH8467" s="625"/>
      <c r="BI8467" s="672"/>
      <c r="BO8467" s="612"/>
      <c r="BY8467" s="669"/>
      <c r="CA8467" s="669"/>
    </row>
    <row r="8468" spans="3:79" s="610" customFormat="1">
      <c r="C8468" s="611"/>
      <c r="D8468" s="612"/>
      <c r="E8468" s="613"/>
      <c r="F8468" s="614"/>
      <c r="J8468" s="612"/>
      <c r="N8468" s="668"/>
      <c r="P8468" s="618"/>
      <c r="Q8468" s="618"/>
      <c r="R8468" s="618"/>
      <c r="S8468" s="618"/>
      <c r="T8468" s="618"/>
      <c r="U8468" s="618"/>
      <c r="V8468" s="618"/>
      <c r="W8468" s="618"/>
      <c r="X8468" s="618"/>
      <c r="Y8468" s="618"/>
      <c r="Z8468" s="618"/>
      <c r="AC8468" s="619"/>
      <c r="AD8468" s="620"/>
      <c r="AJ8468" s="668"/>
      <c r="AO8468" s="612"/>
      <c r="AP8468" s="612"/>
      <c r="AY8468" s="623"/>
      <c r="BD8468" s="611"/>
      <c r="BG8468" s="624"/>
      <c r="BH8468" s="625"/>
      <c r="BI8468" s="672"/>
      <c r="BO8468" s="612"/>
      <c r="BY8468" s="669"/>
      <c r="CA8468" s="669"/>
    </row>
    <row r="8469" spans="3:79" s="610" customFormat="1">
      <c r="C8469" s="611"/>
      <c r="D8469" s="612"/>
      <c r="E8469" s="613"/>
      <c r="F8469" s="614"/>
      <c r="J8469" s="612"/>
      <c r="N8469" s="668"/>
      <c r="P8469" s="618"/>
      <c r="Q8469" s="618"/>
      <c r="R8469" s="618"/>
      <c r="S8469" s="618"/>
      <c r="T8469" s="618"/>
      <c r="U8469" s="618"/>
      <c r="V8469" s="618"/>
      <c r="W8469" s="618"/>
      <c r="X8469" s="618"/>
      <c r="Y8469" s="618"/>
      <c r="Z8469" s="618"/>
      <c r="AC8469" s="619"/>
      <c r="AD8469" s="620"/>
      <c r="AJ8469" s="668"/>
      <c r="AO8469" s="612"/>
      <c r="AP8469" s="612"/>
      <c r="AY8469" s="623"/>
      <c r="BD8469" s="611"/>
      <c r="BG8469" s="624"/>
      <c r="BH8469" s="625"/>
      <c r="BI8469" s="672"/>
      <c r="BO8469" s="612"/>
      <c r="BY8469" s="669"/>
      <c r="CA8469" s="669"/>
    </row>
    <row r="8470" spans="3:79" s="610" customFormat="1">
      <c r="C8470" s="611"/>
      <c r="D8470" s="612"/>
      <c r="E8470" s="613"/>
      <c r="F8470" s="614"/>
      <c r="J8470" s="612"/>
      <c r="N8470" s="668"/>
      <c r="P8470" s="618"/>
      <c r="Q8470" s="618"/>
      <c r="R8470" s="618"/>
      <c r="S8470" s="618"/>
      <c r="T8470" s="618"/>
      <c r="U8470" s="618"/>
      <c r="V8470" s="618"/>
      <c r="W8470" s="618"/>
      <c r="X8470" s="618"/>
      <c r="Y8470" s="618"/>
      <c r="Z8470" s="618"/>
      <c r="AC8470" s="619"/>
      <c r="AD8470" s="620"/>
      <c r="AJ8470" s="668"/>
      <c r="AO8470" s="612"/>
      <c r="AP8470" s="612"/>
      <c r="AY8470" s="623"/>
      <c r="BD8470" s="611"/>
      <c r="BG8470" s="624"/>
      <c r="BH8470" s="625"/>
      <c r="BI8470" s="672"/>
      <c r="BO8470" s="612"/>
      <c r="BY8470" s="669"/>
      <c r="CA8470" s="669"/>
    </row>
    <row r="8471" spans="3:79" s="610" customFormat="1">
      <c r="C8471" s="611"/>
      <c r="D8471" s="612"/>
      <c r="E8471" s="613"/>
      <c r="F8471" s="614"/>
      <c r="J8471" s="612"/>
      <c r="N8471" s="668"/>
      <c r="P8471" s="618"/>
      <c r="Q8471" s="618"/>
      <c r="R8471" s="618"/>
      <c r="S8471" s="618"/>
      <c r="T8471" s="618"/>
      <c r="U8471" s="618"/>
      <c r="V8471" s="618"/>
      <c r="W8471" s="618"/>
      <c r="X8471" s="618"/>
      <c r="Y8471" s="618"/>
      <c r="Z8471" s="618"/>
      <c r="AC8471" s="619"/>
      <c r="AD8471" s="620"/>
      <c r="AJ8471" s="668"/>
      <c r="AO8471" s="612"/>
      <c r="AP8471" s="612"/>
      <c r="AY8471" s="623"/>
      <c r="BD8471" s="611"/>
      <c r="BG8471" s="624"/>
      <c r="BH8471" s="625"/>
      <c r="BI8471" s="672"/>
      <c r="BO8471" s="612"/>
      <c r="BY8471" s="669"/>
      <c r="CA8471" s="669"/>
    </row>
    <row r="8472" spans="3:79" s="610" customFormat="1">
      <c r="C8472" s="611"/>
      <c r="D8472" s="612"/>
      <c r="E8472" s="613"/>
      <c r="F8472" s="614"/>
      <c r="J8472" s="612"/>
      <c r="N8472" s="668"/>
      <c r="P8472" s="618"/>
      <c r="Q8472" s="618"/>
      <c r="R8472" s="618"/>
      <c r="S8472" s="618"/>
      <c r="T8472" s="618"/>
      <c r="U8472" s="618"/>
      <c r="V8472" s="618"/>
      <c r="W8472" s="618"/>
      <c r="X8472" s="618"/>
      <c r="Y8472" s="618"/>
      <c r="Z8472" s="618"/>
      <c r="AC8472" s="619"/>
      <c r="AD8472" s="620"/>
      <c r="AJ8472" s="668"/>
      <c r="AO8472" s="612"/>
      <c r="AP8472" s="612"/>
      <c r="AY8472" s="623"/>
      <c r="BD8472" s="611"/>
      <c r="BG8472" s="624"/>
      <c r="BH8472" s="625"/>
      <c r="BI8472" s="672"/>
      <c r="BO8472" s="612"/>
      <c r="BY8472" s="669"/>
      <c r="CA8472" s="669"/>
    </row>
    <row r="8473" spans="3:79" s="610" customFormat="1">
      <c r="C8473" s="611"/>
      <c r="D8473" s="612"/>
      <c r="E8473" s="613"/>
      <c r="F8473" s="614"/>
      <c r="J8473" s="612"/>
      <c r="N8473" s="668"/>
      <c r="P8473" s="618"/>
      <c r="Q8473" s="618"/>
      <c r="R8473" s="618"/>
      <c r="S8473" s="618"/>
      <c r="T8473" s="618"/>
      <c r="U8473" s="618"/>
      <c r="V8473" s="618"/>
      <c r="W8473" s="618"/>
      <c r="X8473" s="618"/>
      <c r="Y8473" s="618"/>
      <c r="Z8473" s="618"/>
      <c r="AC8473" s="619"/>
      <c r="AD8473" s="620"/>
      <c r="AJ8473" s="668"/>
      <c r="AO8473" s="612"/>
      <c r="AP8473" s="612"/>
      <c r="AY8473" s="623"/>
      <c r="BD8473" s="611"/>
      <c r="BG8473" s="624"/>
      <c r="BH8473" s="625"/>
      <c r="BI8473" s="672"/>
      <c r="BO8473" s="612"/>
      <c r="BY8473" s="669"/>
      <c r="CA8473" s="669"/>
    </row>
    <row r="8474" spans="3:79" s="610" customFormat="1">
      <c r="C8474" s="611"/>
      <c r="D8474" s="612"/>
      <c r="E8474" s="613"/>
      <c r="F8474" s="614"/>
      <c r="J8474" s="612"/>
      <c r="N8474" s="668"/>
      <c r="P8474" s="618"/>
      <c r="Q8474" s="618"/>
      <c r="R8474" s="618"/>
      <c r="S8474" s="618"/>
      <c r="T8474" s="618"/>
      <c r="U8474" s="618"/>
      <c r="V8474" s="618"/>
      <c r="W8474" s="618"/>
      <c r="X8474" s="618"/>
      <c r="Y8474" s="618"/>
      <c r="Z8474" s="618"/>
      <c r="AC8474" s="619"/>
      <c r="AD8474" s="620"/>
      <c r="AJ8474" s="668"/>
      <c r="AO8474" s="612"/>
      <c r="AP8474" s="612"/>
      <c r="AY8474" s="623"/>
      <c r="BD8474" s="611"/>
      <c r="BG8474" s="624"/>
      <c r="BH8474" s="625"/>
      <c r="BI8474" s="672"/>
      <c r="BO8474" s="612"/>
      <c r="BY8474" s="669"/>
      <c r="CA8474" s="669"/>
    </row>
    <row r="8475" spans="3:79" s="610" customFormat="1">
      <c r="C8475" s="611"/>
      <c r="D8475" s="612"/>
      <c r="E8475" s="613"/>
      <c r="F8475" s="614"/>
      <c r="J8475" s="612"/>
      <c r="N8475" s="668"/>
      <c r="P8475" s="618"/>
      <c r="Q8475" s="618"/>
      <c r="R8475" s="618"/>
      <c r="S8475" s="618"/>
      <c r="T8475" s="618"/>
      <c r="U8475" s="618"/>
      <c r="V8475" s="618"/>
      <c r="W8475" s="618"/>
      <c r="X8475" s="618"/>
      <c r="Y8475" s="618"/>
      <c r="Z8475" s="618"/>
      <c r="AC8475" s="619"/>
      <c r="AD8475" s="620"/>
      <c r="AJ8475" s="668"/>
      <c r="AO8475" s="612"/>
      <c r="AP8475" s="612"/>
      <c r="AY8475" s="623"/>
      <c r="BD8475" s="611"/>
      <c r="BG8475" s="624"/>
      <c r="BH8475" s="625"/>
      <c r="BI8475" s="672"/>
      <c r="BO8475" s="612"/>
      <c r="BY8475" s="669"/>
      <c r="CA8475" s="669"/>
    </row>
    <row r="8476" spans="3:79" s="610" customFormat="1">
      <c r="C8476" s="611"/>
      <c r="D8476" s="612"/>
      <c r="E8476" s="613"/>
      <c r="F8476" s="614"/>
      <c r="J8476" s="612"/>
      <c r="N8476" s="668"/>
      <c r="P8476" s="618"/>
      <c r="Q8476" s="618"/>
      <c r="R8476" s="618"/>
      <c r="S8476" s="618"/>
      <c r="T8476" s="618"/>
      <c r="U8476" s="618"/>
      <c r="V8476" s="618"/>
      <c r="W8476" s="618"/>
      <c r="X8476" s="618"/>
      <c r="Y8476" s="618"/>
      <c r="Z8476" s="618"/>
      <c r="AC8476" s="619"/>
      <c r="AD8476" s="620"/>
      <c r="AJ8476" s="668"/>
      <c r="AO8476" s="612"/>
      <c r="AP8476" s="612"/>
      <c r="AY8476" s="623"/>
      <c r="BD8476" s="611"/>
      <c r="BG8476" s="624"/>
      <c r="BH8476" s="625"/>
      <c r="BI8476" s="672"/>
      <c r="BO8476" s="612"/>
      <c r="BY8476" s="669"/>
      <c r="CA8476" s="669"/>
    </row>
    <row r="8477" spans="3:79" s="610" customFormat="1">
      <c r="C8477" s="611"/>
      <c r="D8477" s="612"/>
      <c r="E8477" s="613"/>
      <c r="F8477" s="614"/>
      <c r="J8477" s="612"/>
      <c r="N8477" s="668"/>
      <c r="P8477" s="618"/>
      <c r="Q8477" s="618"/>
      <c r="R8477" s="618"/>
      <c r="S8477" s="618"/>
      <c r="T8477" s="618"/>
      <c r="U8477" s="618"/>
      <c r="V8477" s="618"/>
      <c r="W8477" s="618"/>
      <c r="X8477" s="618"/>
      <c r="Y8477" s="618"/>
      <c r="Z8477" s="618"/>
      <c r="AC8477" s="619"/>
      <c r="AD8477" s="620"/>
      <c r="AJ8477" s="668"/>
      <c r="AO8477" s="612"/>
      <c r="AP8477" s="612"/>
      <c r="AY8477" s="623"/>
      <c r="BD8477" s="611"/>
      <c r="BG8477" s="624"/>
      <c r="BH8477" s="625"/>
      <c r="BI8477" s="672"/>
      <c r="BO8477" s="612"/>
      <c r="BY8477" s="669"/>
      <c r="CA8477" s="669"/>
    </row>
    <row r="8478" spans="3:79" s="610" customFormat="1">
      <c r="C8478" s="611"/>
      <c r="D8478" s="612"/>
      <c r="E8478" s="613"/>
      <c r="F8478" s="614"/>
      <c r="J8478" s="612"/>
      <c r="N8478" s="668"/>
      <c r="P8478" s="618"/>
      <c r="Q8478" s="618"/>
      <c r="R8478" s="618"/>
      <c r="S8478" s="618"/>
      <c r="T8478" s="618"/>
      <c r="U8478" s="618"/>
      <c r="V8478" s="618"/>
      <c r="W8478" s="618"/>
      <c r="X8478" s="618"/>
      <c r="Y8478" s="618"/>
      <c r="Z8478" s="618"/>
      <c r="AC8478" s="619"/>
      <c r="AD8478" s="620"/>
      <c r="AJ8478" s="668"/>
      <c r="AO8478" s="612"/>
      <c r="AP8478" s="612"/>
      <c r="AY8478" s="623"/>
      <c r="BD8478" s="611"/>
      <c r="BG8478" s="624"/>
      <c r="BH8478" s="625"/>
      <c r="BI8478" s="672"/>
      <c r="BO8478" s="612"/>
      <c r="BY8478" s="669"/>
      <c r="CA8478" s="669"/>
    </row>
    <row r="8479" spans="3:79" s="610" customFormat="1">
      <c r="C8479" s="611"/>
      <c r="D8479" s="612"/>
      <c r="E8479" s="613"/>
      <c r="F8479" s="614"/>
      <c r="J8479" s="612"/>
      <c r="N8479" s="668"/>
      <c r="P8479" s="618"/>
      <c r="Q8479" s="618"/>
      <c r="R8479" s="618"/>
      <c r="S8479" s="618"/>
      <c r="T8479" s="618"/>
      <c r="U8479" s="618"/>
      <c r="V8479" s="618"/>
      <c r="W8479" s="618"/>
      <c r="X8479" s="618"/>
      <c r="Y8479" s="618"/>
      <c r="Z8479" s="618"/>
      <c r="AC8479" s="619"/>
      <c r="AD8479" s="620"/>
      <c r="AJ8479" s="668"/>
      <c r="AO8479" s="612"/>
      <c r="AP8479" s="612"/>
      <c r="AY8479" s="623"/>
      <c r="BD8479" s="611"/>
      <c r="BG8479" s="624"/>
      <c r="BH8479" s="625"/>
      <c r="BI8479" s="672"/>
      <c r="BO8479" s="612"/>
      <c r="BY8479" s="669"/>
      <c r="CA8479" s="669"/>
    </row>
    <row r="8480" spans="3:79" s="610" customFormat="1">
      <c r="C8480" s="611"/>
      <c r="D8480" s="612"/>
      <c r="E8480" s="613"/>
      <c r="F8480" s="614"/>
      <c r="J8480" s="612"/>
      <c r="N8480" s="668"/>
      <c r="P8480" s="618"/>
      <c r="Q8480" s="618"/>
      <c r="R8480" s="618"/>
      <c r="S8480" s="618"/>
      <c r="T8480" s="618"/>
      <c r="U8480" s="618"/>
      <c r="V8480" s="618"/>
      <c r="W8480" s="618"/>
      <c r="X8480" s="618"/>
      <c r="Y8480" s="618"/>
      <c r="Z8480" s="618"/>
      <c r="AC8480" s="619"/>
      <c r="AD8480" s="620"/>
      <c r="AJ8480" s="668"/>
      <c r="AO8480" s="612"/>
      <c r="AP8480" s="612"/>
      <c r="AY8480" s="623"/>
      <c r="BD8480" s="611"/>
      <c r="BG8480" s="624"/>
      <c r="BH8480" s="625"/>
      <c r="BI8480" s="672"/>
      <c r="BO8480" s="612"/>
      <c r="BY8480" s="669"/>
      <c r="CA8480" s="669"/>
    </row>
    <row r="8481" spans="3:79" s="610" customFormat="1">
      <c r="C8481" s="611"/>
      <c r="D8481" s="612"/>
      <c r="E8481" s="613"/>
      <c r="F8481" s="614"/>
      <c r="J8481" s="612"/>
      <c r="N8481" s="668"/>
      <c r="P8481" s="618"/>
      <c r="Q8481" s="618"/>
      <c r="R8481" s="618"/>
      <c r="S8481" s="618"/>
      <c r="T8481" s="618"/>
      <c r="U8481" s="618"/>
      <c r="V8481" s="618"/>
      <c r="W8481" s="618"/>
      <c r="X8481" s="618"/>
      <c r="Y8481" s="618"/>
      <c r="Z8481" s="618"/>
      <c r="AC8481" s="619"/>
      <c r="AD8481" s="620"/>
      <c r="AJ8481" s="668"/>
      <c r="AO8481" s="612"/>
      <c r="AP8481" s="612"/>
      <c r="AY8481" s="623"/>
      <c r="BD8481" s="611"/>
      <c r="BG8481" s="624"/>
      <c r="BH8481" s="625"/>
      <c r="BI8481" s="672"/>
      <c r="BO8481" s="612"/>
      <c r="BY8481" s="669"/>
      <c r="CA8481" s="669"/>
    </row>
    <row r="8482" spans="3:79" s="610" customFormat="1">
      <c r="C8482" s="611"/>
      <c r="D8482" s="612"/>
      <c r="E8482" s="613"/>
      <c r="F8482" s="614"/>
      <c r="J8482" s="612"/>
      <c r="N8482" s="668"/>
      <c r="P8482" s="618"/>
      <c r="Q8482" s="618"/>
      <c r="R8482" s="618"/>
      <c r="S8482" s="618"/>
      <c r="T8482" s="618"/>
      <c r="U8482" s="618"/>
      <c r="V8482" s="618"/>
      <c r="W8482" s="618"/>
      <c r="X8482" s="618"/>
      <c r="Y8482" s="618"/>
      <c r="Z8482" s="618"/>
      <c r="AC8482" s="619"/>
      <c r="AD8482" s="620"/>
      <c r="AJ8482" s="668"/>
      <c r="AO8482" s="612"/>
      <c r="AP8482" s="612"/>
      <c r="AY8482" s="623"/>
      <c r="BD8482" s="611"/>
      <c r="BG8482" s="624"/>
      <c r="BH8482" s="625"/>
      <c r="BI8482" s="672"/>
      <c r="BO8482" s="612"/>
      <c r="BY8482" s="669"/>
      <c r="CA8482" s="669"/>
    </row>
    <row r="8483" spans="3:79" s="610" customFormat="1">
      <c r="C8483" s="611"/>
      <c r="D8483" s="612"/>
      <c r="E8483" s="613"/>
      <c r="F8483" s="614"/>
      <c r="J8483" s="612"/>
      <c r="N8483" s="668"/>
      <c r="P8483" s="618"/>
      <c r="Q8483" s="618"/>
      <c r="R8483" s="618"/>
      <c r="S8483" s="618"/>
      <c r="T8483" s="618"/>
      <c r="U8483" s="618"/>
      <c r="V8483" s="618"/>
      <c r="W8483" s="618"/>
      <c r="X8483" s="618"/>
      <c r="Y8483" s="618"/>
      <c r="Z8483" s="618"/>
      <c r="AC8483" s="619"/>
      <c r="AD8483" s="620"/>
      <c r="AJ8483" s="668"/>
      <c r="AO8483" s="612"/>
      <c r="AP8483" s="612"/>
      <c r="AY8483" s="623"/>
      <c r="BD8483" s="611"/>
      <c r="BG8483" s="624"/>
      <c r="BH8483" s="625"/>
      <c r="BI8483" s="672"/>
      <c r="BO8483" s="612"/>
      <c r="BY8483" s="669"/>
      <c r="CA8483" s="669"/>
    </row>
    <row r="8484" spans="3:79" s="610" customFormat="1">
      <c r="C8484" s="611"/>
      <c r="D8484" s="612"/>
      <c r="E8484" s="613"/>
      <c r="F8484" s="614"/>
      <c r="J8484" s="612"/>
      <c r="N8484" s="668"/>
      <c r="P8484" s="618"/>
      <c r="Q8484" s="618"/>
      <c r="R8484" s="618"/>
      <c r="S8484" s="618"/>
      <c r="T8484" s="618"/>
      <c r="U8484" s="618"/>
      <c r="V8484" s="618"/>
      <c r="W8484" s="618"/>
      <c r="X8484" s="618"/>
      <c r="Y8484" s="618"/>
      <c r="Z8484" s="618"/>
      <c r="AC8484" s="619"/>
      <c r="AD8484" s="620"/>
      <c r="AJ8484" s="668"/>
      <c r="AO8484" s="612"/>
      <c r="AP8484" s="612"/>
      <c r="AY8484" s="623"/>
      <c r="BD8484" s="611"/>
      <c r="BG8484" s="624"/>
      <c r="BH8484" s="625"/>
      <c r="BI8484" s="672"/>
      <c r="BO8484" s="612"/>
      <c r="BY8484" s="669"/>
      <c r="CA8484" s="669"/>
    </row>
    <row r="8485" spans="3:79" s="610" customFormat="1">
      <c r="C8485" s="611"/>
      <c r="D8485" s="612"/>
      <c r="E8485" s="613"/>
      <c r="F8485" s="614"/>
      <c r="J8485" s="612"/>
      <c r="N8485" s="668"/>
      <c r="P8485" s="618"/>
      <c r="Q8485" s="618"/>
      <c r="R8485" s="618"/>
      <c r="S8485" s="618"/>
      <c r="T8485" s="618"/>
      <c r="U8485" s="618"/>
      <c r="V8485" s="618"/>
      <c r="W8485" s="618"/>
      <c r="X8485" s="618"/>
      <c r="Y8485" s="618"/>
      <c r="Z8485" s="618"/>
      <c r="AC8485" s="619"/>
      <c r="AD8485" s="620"/>
      <c r="AJ8485" s="668"/>
      <c r="AO8485" s="612"/>
      <c r="AP8485" s="612"/>
      <c r="AY8485" s="623"/>
      <c r="BD8485" s="611"/>
      <c r="BG8485" s="624"/>
      <c r="BH8485" s="625"/>
      <c r="BI8485" s="672"/>
      <c r="BO8485" s="612"/>
      <c r="BY8485" s="669"/>
      <c r="CA8485" s="669"/>
    </row>
    <row r="8486" spans="3:79" s="610" customFormat="1">
      <c r="C8486" s="611"/>
      <c r="D8486" s="612"/>
      <c r="E8486" s="613"/>
      <c r="F8486" s="614"/>
      <c r="J8486" s="612"/>
      <c r="N8486" s="668"/>
      <c r="P8486" s="618"/>
      <c r="Q8486" s="618"/>
      <c r="R8486" s="618"/>
      <c r="S8486" s="618"/>
      <c r="T8486" s="618"/>
      <c r="U8486" s="618"/>
      <c r="V8486" s="618"/>
      <c r="W8486" s="618"/>
      <c r="X8486" s="618"/>
      <c r="Y8486" s="618"/>
      <c r="Z8486" s="618"/>
      <c r="AC8486" s="619"/>
      <c r="AD8486" s="620"/>
      <c r="AJ8486" s="668"/>
      <c r="AO8486" s="612"/>
      <c r="AP8486" s="612"/>
      <c r="AY8486" s="623"/>
      <c r="BD8486" s="611"/>
      <c r="BG8486" s="624"/>
      <c r="BH8486" s="625"/>
      <c r="BI8486" s="672"/>
      <c r="BO8486" s="612"/>
      <c r="BY8486" s="669"/>
      <c r="CA8486" s="669"/>
    </row>
    <row r="8487" spans="3:79" s="610" customFormat="1">
      <c r="C8487" s="611"/>
      <c r="D8487" s="612"/>
      <c r="E8487" s="613"/>
      <c r="F8487" s="614"/>
      <c r="J8487" s="612"/>
      <c r="N8487" s="668"/>
      <c r="P8487" s="618"/>
      <c r="Q8487" s="618"/>
      <c r="R8487" s="618"/>
      <c r="S8487" s="618"/>
      <c r="T8487" s="618"/>
      <c r="U8487" s="618"/>
      <c r="V8487" s="618"/>
      <c r="W8487" s="618"/>
      <c r="X8487" s="618"/>
      <c r="Y8487" s="618"/>
      <c r="Z8487" s="618"/>
      <c r="AC8487" s="619"/>
      <c r="AD8487" s="620"/>
      <c r="AJ8487" s="668"/>
      <c r="AO8487" s="612"/>
      <c r="AP8487" s="612"/>
      <c r="AY8487" s="623"/>
      <c r="BD8487" s="611"/>
      <c r="BG8487" s="624"/>
      <c r="BH8487" s="625"/>
      <c r="BI8487" s="672"/>
      <c r="BO8487" s="612"/>
      <c r="BY8487" s="669"/>
      <c r="CA8487" s="669"/>
    </row>
    <row r="8488" spans="3:79" s="610" customFormat="1">
      <c r="C8488" s="611"/>
      <c r="D8488" s="612"/>
      <c r="E8488" s="613"/>
      <c r="F8488" s="614"/>
      <c r="J8488" s="612"/>
      <c r="N8488" s="668"/>
      <c r="P8488" s="618"/>
      <c r="Q8488" s="618"/>
      <c r="R8488" s="618"/>
      <c r="S8488" s="618"/>
      <c r="T8488" s="618"/>
      <c r="U8488" s="618"/>
      <c r="V8488" s="618"/>
      <c r="W8488" s="618"/>
      <c r="X8488" s="618"/>
      <c r="Y8488" s="618"/>
      <c r="Z8488" s="618"/>
      <c r="AC8488" s="619"/>
      <c r="AD8488" s="620"/>
      <c r="AJ8488" s="668"/>
      <c r="AO8488" s="612"/>
      <c r="AP8488" s="612"/>
      <c r="AY8488" s="623"/>
      <c r="BD8488" s="611"/>
      <c r="BG8488" s="624"/>
      <c r="BH8488" s="625"/>
      <c r="BI8488" s="672"/>
      <c r="BO8488" s="612"/>
      <c r="BY8488" s="669"/>
      <c r="CA8488" s="669"/>
    </row>
    <row r="8489" spans="3:79" s="610" customFormat="1">
      <c r="C8489" s="611"/>
      <c r="D8489" s="612"/>
      <c r="E8489" s="613"/>
      <c r="F8489" s="614"/>
      <c r="J8489" s="612"/>
      <c r="N8489" s="668"/>
      <c r="P8489" s="618"/>
      <c r="Q8489" s="618"/>
      <c r="R8489" s="618"/>
      <c r="S8489" s="618"/>
      <c r="T8489" s="618"/>
      <c r="U8489" s="618"/>
      <c r="V8489" s="618"/>
      <c r="W8489" s="618"/>
      <c r="X8489" s="618"/>
      <c r="Y8489" s="618"/>
      <c r="Z8489" s="618"/>
      <c r="AC8489" s="619"/>
      <c r="AD8489" s="620"/>
      <c r="AJ8489" s="668"/>
      <c r="AO8489" s="612"/>
      <c r="AP8489" s="612"/>
      <c r="AY8489" s="623"/>
      <c r="BD8489" s="611"/>
      <c r="BG8489" s="624"/>
      <c r="BH8489" s="625"/>
      <c r="BI8489" s="672"/>
      <c r="BO8489" s="612"/>
      <c r="BY8489" s="669"/>
      <c r="CA8489" s="669"/>
    </row>
    <row r="8490" spans="3:79" s="610" customFormat="1">
      <c r="C8490" s="611"/>
      <c r="D8490" s="612"/>
      <c r="E8490" s="613"/>
      <c r="F8490" s="614"/>
      <c r="J8490" s="612"/>
      <c r="N8490" s="668"/>
      <c r="P8490" s="618"/>
      <c r="Q8490" s="618"/>
      <c r="R8490" s="618"/>
      <c r="S8490" s="618"/>
      <c r="T8490" s="618"/>
      <c r="U8490" s="618"/>
      <c r="V8490" s="618"/>
      <c r="W8490" s="618"/>
      <c r="X8490" s="618"/>
      <c r="Y8490" s="618"/>
      <c r="Z8490" s="618"/>
      <c r="AC8490" s="619"/>
      <c r="AD8490" s="620"/>
      <c r="AJ8490" s="668"/>
      <c r="AO8490" s="612"/>
      <c r="AP8490" s="612"/>
      <c r="AY8490" s="623"/>
      <c r="BD8490" s="611"/>
      <c r="BG8490" s="624"/>
      <c r="BH8490" s="625"/>
      <c r="BI8490" s="672"/>
      <c r="BO8490" s="612"/>
      <c r="BY8490" s="669"/>
      <c r="CA8490" s="669"/>
    </row>
    <row r="8491" spans="3:79" s="610" customFormat="1">
      <c r="C8491" s="611"/>
      <c r="D8491" s="612"/>
      <c r="E8491" s="613"/>
      <c r="F8491" s="614"/>
      <c r="J8491" s="612"/>
      <c r="N8491" s="668"/>
      <c r="P8491" s="618"/>
      <c r="Q8491" s="618"/>
      <c r="R8491" s="618"/>
      <c r="S8491" s="618"/>
      <c r="T8491" s="618"/>
      <c r="U8491" s="618"/>
      <c r="V8491" s="618"/>
      <c r="W8491" s="618"/>
      <c r="X8491" s="618"/>
      <c r="Y8491" s="618"/>
      <c r="Z8491" s="618"/>
      <c r="AC8491" s="619"/>
      <c r="AD8491" s="620"/>
      <c r="AJ8491" s="668"/>
      <c r="AO8491" s="612"/>
      <c r="AP8491" s="612"/>
      <c r="AY8491" s="623"/>
      <c r="BD8491" s="611"/>
      <c r="BG8491" s="624"/>
      <c r="BH8491" s="625"/>
      <c r="BI8491" s="672"/>
      <c r="BO8491" s="612"/>
      <c r="BY8491" s="669"/>
      <c r="CA8491" s="669"/>
    </row>
    <row r="8492" spans="3:79" s="610" customFormat="1">
      <c r="C8492" s="611"/>
      <c r="D8492" s="612"/>
      <c r="E8492" s="613"/>
      <c r="F8492" s="614"/>
      <c r="J8492" s="612"/>
      <c r="N8492" s="668"/>
      <c r="P8492" s="618"/>
      <c r="Q8492" s="618"/>
      <c r="R8492" s="618"/>
      <c r="S8492" s="618"/>
      <c r="T8492" s="618"/>
      <c r="U8492" s="618"/>
      <c r="V8492" s="618"/>
      <c r="W8492" s="618"/>
      <c r="X8492" s="618"/>
      <c r="Y8492" s="618"/>
      <c r="Z8492" s="618"/>
      <c r="AC8492" s="619"/>
      <c r="AD8492" s="620"/>
      <c r="AJ8492" s="668"/>
      <c r="AO8492" s="612"/>
      <c r="AP8492" s="612"/>
      <c r="AY8492" s="623"/>
      <c r="BD8492" s="611"/>
      <c r="BG8492" s="624"/>
      <c r="BH8492" s="625"/>
      <c r="BI8492" s="672"/>
      <c r="BO8492" s="612"/>
      <c r="BY8492" s="669"/>
      <c r="CA8492" s="669"/>
    </row>
    <row r="8493" spans="3:79" s="610" customFormat="1">
      <c r="C8493" s="611"/>
      <c r="D8493" s="612"/>
      <c r="E8493" s="613"/>
      <c r="F8493" s="614"/>
      <c r="J8493" s="612"/>
      <c r="N8493" s="668"/>
      <c r="P8493" s="618"/>
      <c r="Q8493" s="618"/>
      <c r="R8493" s="618"/>
      <c r="S8493" s="618"/>
      <c r="T8493" s="618"/>
      <c r="U8493" s="618"/>
      <c r="V8493" s="618"/>
      <c r="W8493" s="618"/>
      <c r="X8493" s="618"/>
      <c r="Y8493" s="618"/>
      <c r="Z8493" s="618"/>
      <c r="AC8493" s="619"/>
      <c r="AD8493" s="620"/>
      <c r="AJ8493" s="668"/>
      <c r="AO8493" s="612"/>
      <c r="AP8493" s="612"/>
      <c r="AY8493" s="623"/>
      <c r="BD8493" s="611"/>
      <c r="BG8493" s="624"/>
      <c r="BH8493" s="625"/>
      <c r="BI8493" s="672"/>
      <c r="BO8493" s="612"/>
      <c r="BY8493" s="669"/>
      <c r="CA8493" s="669"/>
    </row>
    <row r="8494" spans="3:79" s="610" customFormat="1">
      <c r="C8494" s="611"/>
      <c r="D8494" s="612"/>
      <c r="E8494" s="613"/>
      <c r="F8494" s="614"/>
      <c r="J8494" s="612"/>
      <c r="N8494" s="668"/>
      <c r="P8494" s="618"/>
      <c r="Q8494" s="618"/>
      <c r="R8494" s="618"/>
      <c r="S8494" s="618"/>
      <c r="T8494" s="618"/>
      <c r="U8494" s="618"/>
      <c r="V8494" s="618"/>
      <c r="W8494" s="618"/>
      <c r="X8494" s="618"/>
      <c r="Y8494" s="618"/>
      <c r="Z8494" s="618"/>
      <c r="AC8494" s="619"/>
      <c r="AD8494" s="620"/>
      <c r="AJ8494" s="668"/>
      <c r="AO8494" s="612"/>
      <c r="AP8494" s="612"/>
      <c r="AY8494" s="623"/>
      <c r="BD8494" s="611"/>
      <c r="BG8494" s="624"/>
      <c r="BH8494" s="625"/>
      <c r="BI8494" s="672"/>
      <c r="BO8494" s="612"/>
      <c r="BY8494" s="669"/>
      <c r="CA8494" s="669"/>
    </row>
    <row r="8495" spans="3:79" s="610" customFormat="1">
      <c r="C8495" s="611"/>
      <c r="D8495" s="612"/>
      <c r="E8495" s="613"/>
      <c r="F8495" s="614"/>
      <c r="J8495" s="612"/>
      <c r="N8495" s="668"/>
      <c r="P8495" s="618"/>
      <c r="Q8495" s="618"/>
      <c r="R8495" s="618"/>
      <c r="S8495" s="618"/>
      <c r="T8495" s="618"/>
      <c r="U8495" s="618"/>
      <c r="V8495" s="618"/>
      <c r="W8495" s="618"/>
      <c r="X8495" s="618"/>
      <c r="Y8495" s="618"/>
      <c r="Z8495" s="618"/>
      <c r="AC8495" s="619"/>
      <c r="AD8495" s="620"/>
      <c r="AJ8495" s="668"/>
      <c r="AO8495" s="612"/>
      <c r="AP8495" s="612"/>
      <c r="AY8495" s="623"/>
      <c r="BD8495" s="611"/>
      <c r="BG8495" s="624"/>
      <c r="BH8495" s="625"/>
      <c r="BI8495" s="672"/>
      <c r="BO8495" s="612"/>
      <c r="BY8495" s="669"/>
      <c r="CA8495" s="669"/>
    </row>
    <row r="8496" spans="3:79" s="610" customFormat="1">
      <c r="C8496" s="611"/>
      <c r="D8496" s="612"/>
      <c r="E8496" s="613"/>
      <c r="F8496" s="614"/>
      <c r="J8496" s="612"/>
      <c r="N8496" s="668"/>
      <c r="P8496" s="618"/>
      <c r="Q8496" s="618"/>
      <c r="R8496" s="618"/>
      <c r="S8496" s="618"/>
      <c r="T8496" s="618"/>
      <c r="U8496" s="618"/>
      <c r="V8496" s="618"/>
      <c r="W8496" s="618"/>
      <c r="X8496" s="618"/>
      <c r="Y8496" s="618"/>
      <c r="Z8496" s="618"/>
      <c r="AC8496" s="619"/>
      <c r="AD8496" s="620"/>
      <c r="AJ8496" s="668"/>
      <c r="AO8496" s="612"/>
      <c r="AP8496" s="612"/>
      <c r="AY8496" s="623"/>
      <c r="BD8496" s="611"/>
      <c r="BG8496" s="624"/>
      <c r="BH8496" s="625"/>
      <c r="BI8496" s="672"/>
      <c r="BO8496" s="612"/>
      <c r="BY8496" s="669"/>
      <c r="CA8496" s="669"/>
    </row>
    <row r="8497" spans="3:79" s="610" customFormat="1">
      <c r="C8497" s="611"/>
      <c r="D8497" s="612"/>
      <c r="E8497" s="613"/>
      <c r="F8497" s="614"/>
      <c r="J8497" s="612"/>
      <c r="N8497" s="668"/>
      <c r="P8497" s="618"/>
      <c r="Q8497" s="618"/>
      <c r="R8497" s="618"/>
      <c r="S8497" s="618"/>
      <c r="T8497" s="618"/>
      <c r="U8497" s="618"/>
      <c r="V8497" s="618"/>
      <c r="W8497" s="618"/>
      <c r="X8497" s="618"/>
      <c r="Y8497" s="618"/>
      <c r="Z8497" s="618"/>
      <c r="AC8497" s="619"/>
      <c r="AD8497" s="620"/>
      <c r="AJ8497" s="668"/>
      <c r="AO8497" s="612"/>
      <c r="AP8497" s="612"/>
      <c r="AY8497" s="623"/>
      <c r="BD8497" s="611"/>
      <c r="BG8497" s="624"/>
      <c r="BH8497" s="625"/>
      <c r="BI8497" s="672"/>
      <c r="BO8497" s="612"/>
      <c r="BY8497" s="669"/>
      <c r="CA8497" s="669"/>
    </row>
    <row r="8498" spans="3:79" s="610" customFormat="1">
      <c r="C8498" s="611"/>
      <c r="D8498" s="612"/>
      <c r="E8498" s="613"/>
      <c r="F8498" s="614"/>
      <c r="J8498" s="612"/>
      <c r="N8498" s="668"/>
      <c r="P8498" s="618"/>
      <c r="Q8498" s="618"/>
      <c r="R8498" s="618"/>
      <c r="S8498" s="618"/>
      <c r="T8498" s="618"/>
      <c r="U8498" s="618"/>
      <c r="V8498" s="618"/>
      <c r="W8498" s="618"/>
      <c r="X8498" s="618"/>
      <c r="Y8498" s="618"/>
      <c r="Z8498" s="618"/>
      <c r="AC8498" s="619"/>
      <c r="AD8498" s="620"/>
      <c r="AJ8498" s="668"/>
      <c r="AO8498" s="612"/>
      <c r="AP8498" s="612"/>
      <c r="AY8498" s="623"/>
      <c r="BD8498" s="611"/>
      <c r="BG8498" s="624"/>
      <c r="BH8498" s="625"/>
      <c r="BI8498" s="672"/>
      <c r="BO8498" s="612"/>
      <c r="BY8498" s="669"/>
      <c r="CA8498" s="669"/>
    </row>
    <row r="8499" spans="3:79" s="610" customFormat="1">
      <c r="C8499" s="611"/>
      <c r="D8499" s="612"/>
      <c r="E8499" s="613"/>
      <c r="F8499" s="614"/>
      <c r="J8499" s="612"/>
      <c r="N8499" s="668"/>
      <c r="P8499" s="618"/>
      <c r="Q8499" s="618"/>
      <c r="R8499" s="618"/>
      <c r="S8499" s="618"/>
      <c r="T8499" s="618"/>
      <c r="U8499" s="618"/>
      <c r="V8499" s="618"/>
      <c r="W8499" s="618"/>
      <c r="X8499" s="618"/>
      <c r="Y8499" s="618"/>
      <c r="Z8499" s="618"/>
      <c r="AC8499" s="619"/>
      <c r="AD8499" s="620"/>
      <c r="AJ8499" s="668"/>
      <c r="AO8499" s="612"/>
      <c r="AP8499" s="612"/>
      <c r="AY8499" s="623"/>
      <c r="BD8499" s="611"/>
      <c r="BG8499" s="624"/>
      <c r="BH8499" s="625"/>
      <c r="BI8499" s="672"/>
      <c r="BO8499" s="612"/>
      <c r="BY8499" s="669"/>
      <c r="CA8499" s="669"/>
    </row>
    <row r="8500" spans="3:79" s="610" customFormat="1">
      <c r="C8500" s="611"/>
      <c r="D8500" s="612"/>
      <c r="E8500" s="613"/>
      <c r="F8500" s="614"/>
      <c r="J8500" s="612"/>
      <c r="N8500" s="668"/>
      <c r="P8500" s="618"/>
      <c r="Q8500" s="618"/>
      <c r="R8500" s="618"/>
      <c r="S8500" s="618"/>
      <c r="T8500" s="618"/>
      <c r="U8500" s="618"/>
      <c r="V8500" s="618"/>
      <c r="W8500" s="618"/>
      <c r="X8500" s="618"/>
      <c r="Y8500" s="618"/>
      <c r="Z8500" s="618"/>
      <c r="AC8500" s="619"/>
      <c r="AD8500" s="620"/>
      <c r="AJ8500" s="668"/>
      <c r="AO8500" s="612"/>
      <c r="AP8500" s="612"/>
      <c r="AY8500" s="623"/>
      <c r="BD8500" s="611"/>
      <c r="BG8500" s="624"/>
      <c r="BH8500" s="625"/>
      <c r="BI8500" s="672"/>
      <c r="BO8500" s="612"/>
      <c r="BY8500" s="669"/>
      <c r="CA8500" s="669"/>
    </row>
    <row r="8501" spans="3:79" s="610" customFormat="1">
      <c r="C8501" s="611"/>
      <c r="D8501" s="612"/>
      <c r="E8501" s="613"/>
      <c r="F8501" s="614"/>
      <c r="J8501" s="612"/>
      <c r="N8501" s="668"/>
      <c r="P8501" s="618"/>
      <c r="Q8501" s="618"/>
      <c r="R8501" s="618"/>
      <c r="S8501" s="618"/>
      <c r="T8501" s="618"/>
      <c r="U8501" s="618"/>
      <c r="V8501" s="618"/>
      <c r="W8501" s="618"/>
      <c r="X8501" s="618"/>
      <c r="Y8501" s="618"/>
      <c r="Z8501" s="618"/>
      <c r="AC8501" s="619"/>
      <c r="AD8501" s="620"/>
      <c r="AJ8501" s="668"/>
      <c r="AO8501" s="612"/>
      <c r="AP8501" s="612"/>
      <c r="AY8501" s="623"/>
      <c r="BD8501" s="611"/>
      <c r="BG8501" s="624"/>
      <c r="BH8501" s="625"/>
      <c r="BI8501" s="672"/>
      <c r="BO8501" s="612"/>
      <c r="BY8501" s="669"/>
      <c r="CA8501" s="669"/>
    </row>
    <row r="8502" spans="3:79" s="610" customFormat="1">
      <c r="C8502" s="611"/>
      <c r="D8502" s="612"/>
      <c r="E8502" s="613"/>
      <c r="F8502" s="614"/>
      <c r="J8502" s="612"/>
      <c r="N8502" s="668"/>
      <c r="P8502" s="618"/>
      <c r="Q8502" s="618"/>
      <c r="R8502" s="618"/>
      <c r="S8502" s="618"/>
      <c r="T8502" s="618"/>
      <c r="U8502" s="618"/>
      <c r="V8502" s="618"/>
      <c r="W8502" s="618"/>
      <c r="X8502" s="618"/>
      <c r="Y8502" s="618"/>
      <c r="Z8502" s="618"/>
      <c r="AC8502" s="619"/>
      <c r="AD8502" s="620"/>
      <c r="AJ8502" s="668"/>
      <c r="AO8502" s="612"/>
      <c r="AP8502" s="612"/>
      <c r="AY8502" s="623"/>
      <c r="BD8502" s="611"/>
      <c r="BG8502" s="624"/>
      <c r="BH8502" s="625"/>
      <c r="BI8502" s="672"/>
      <c r="BO8502" s="612"/>
      <c r="BY8502" s="669"/>
      <c r="CA8502" s="669"/>
    </row>
    <row r="8503" spans="3:79" s="610" customFormat="1">
      <c r="C8503" s="611"/>
      <c r="D8503" s="612"/>
      <c r="E8503" s="613"/>
      <c r="F8503" s="614"/>
      <c r="J8503" s="612"/>
      <c r="N8503" s="668"/>
      <c r="P8503" s="618"/>
      <c r="Q8503" s="618"/>
      <c r="R8503" s="618"/>
      <c r="S8503" s="618"/>
      <c r="T8503" s="618"/>
      <c r="U8503" s="618"/>
      <c r="V8503" s="618"/>
      <c r="W8503" s="618"/>
      <c r="X8503" s="618"/>
      <c r="Y8503" s="618"/>
      <c r="Z8503" s="618"/>
      <c r="AC8503" s="619"/>
      <c r="AD8503" s="620"/>
      <c r="AJ8503" s="668"/>
      <c r="AO8503" s="612"/>
      <c r="AP8503" s="612"/>
      <c r="AY8503" s="623"/>
      <c r="BD8503" s="611"/>
      <c r="BG8503" s="624"/>
      <c r="BH8503" s="625"/>
      <c r="BI8503" s="672"/>
      <c r="BO8503" s="612"/>
      <c r="BY8503" s="669"/>
      <c r="CA8503" s="669"/>
    </row>
    <row r="8504" spans="3:79" s="610" customFormat="1">
      <c r="C8504" s="611"/>
      <c r="D8504" s="612"/>
      <c r="E8504" s="613"/>
      <c r="F8504" s="614"/>
      <c r="J8504" s="612"/>
      <c r="N8504" s="668"/>
      <c r="P8504" s="618"/>
      <c r="Q8504" s="618"/>
      <c r="R8504" s="618"/>
      <c r="S8504" s="618"/>
      <c r="T8504" s="618"/>
      <c r="U8504" s="618"/>
      <c r="V8504" s="618"/>
      <c r="W8504" s="618"/>
      <c r="X8504" s="618"/>
      <c r="Y8504" s="618"/>
      <c r="Z8504" s="618"/>
      <c r="AC8504" s="619"/>
      <c r="AD8504" s="620"/>
      <c r="AJ8504" s="668"/>
      <c r="AO8504" s="612"/>
      <c r="AP8504" s="612"/>
      <c r="AY8504" s="623"/>
      <c r="BD8504" s="611"/>
      <c r="BG8504" s="624"/>
      <c r="BH8504" s="625"/>
      <c r="BI8504" s="672"/>
      <c r="BO8504" s="612"/>
      <c r="BY8504" s="669"/>
      <c r="CA8504" s="669"/>
    </row>
    <row r="8505" spans="3:79" s="610" customFormat="1">
      <c r="C8505" s="611"/>
      <c r="D8505" s="612"/>
      <c r="E8505" s="613"/>
      <c r="F8505" s="614"/>
      <c r="J8505" s="612"/>
      <c r="N8505" s="668"/>
      <c r="P8505" s="618"/>
      <c r="Q8505" s="618"/>
      <c r="R8505" s="618"/>
      <c r="S8505" s="618"/>
      <c r="T8505" s="618"/>
      <c r="U8505" s="618"/>
      <c r="V8505" s="618"/>
      <c r="W8505" s="618"/>
      <c r="X8505" s="618"/>
      <c r="Y8505" s="618"/>
      <c r="Z8505" s="618"/>
      <c r="AC8505" s="619"/>
      <c r="AD8505" s="620"/>
      <c r="AJ8505" s="668"/>
      <c r="AO8505" s="612"/>
      <c r="AP8505" s="612"/>
      <c r="AY8505" s="623"/>
      <c r="BD8505" s="611"/>
      <c r="BG8505" s="624"/>
      <c r="BH8505" s="625"/>
      <c r="BI8505" s="672"/>
      <c r="BO8505" s="612"/>
      <c r="BY8505" s="669"/>
      <c r="CA8505" s="669"/>
    </row>
    <row r="8506" spans="3:79" s="610" customFormat="1">
      <c r="C8506" s="611"/>
      <c r="D8506" s="612"/>
      <c r="E8506" s="613"/>
      <c r="F8506" s="614"/>
      <c r="J8506" s="612"/>
      <c r="N8506" s="668"/>
      <c r="P8506" s="618"/>
      <c r="Q8506" s="618"/>
      <c r="R8506" s="618"/>
      <c r="S8506" s="618"/>
      <c r="T8506" s="618"/>
      <c r="U8506" s="618"/>
      <c r="V8506" s="618"/>
      <c r="W8506" s="618"/>
      <c r="X8506" s="618"/>
      <c r="Y8506" s="618"/>
      <c r="Z8506" s="618"/>
      <c r="AC8506" s="619"/>
      <c r="AD8506" s="620"/>
      <c r="AJ8506" s="668"/>
      <c r="AO8506" s="612"/>
      <c r="AP8506" s="612"/>
      <c r="AY8506" s="623"/>
      <c r="BD8506" s="611"/>
      <c r="BG8506" s="624"/>
      <c r="BH8506" s="625"/>
      <c r="BI8506" s="672"/>
      <c r="BO8506" s="612"/>
      <c r="BY8506" s="669"/>
      <c r="CA8506" s="669"/>
    </row>
    <row r="8507" spans="3:79" s="610" customFormat="1">
      <c r="C8507" s="611"/>
      <c r="D8507" s="612"/>
      <c r="E8507" s="613"/>
      <c r="F8507" s="614"/>
      <c r="J8507" s="612"/>
      <c r="N8507" s="668"/>
      <c r="P8507" s="618"/>
      <c r="Q8507" s="618"/>
      <c r="R8507" s="618"/>
      <c r="S8507" s="618"/>
      <c r="T8507" s="618"/>
      <c r="U8507" s="618"/>
      <c r="V8507" s="618"/>
      <c r="W8507" s="618"/>
      <c r="X8507" s="618"/>
      <c r="Y8507" s="618"/>
      <c r="Z8507" s="618"/>
      <c r="AC8507" s="619"/>
      <c r="AD8507" s="620"/>
      <c r="AJ8507" s="668"/>
      <c r="AO8507" s="612"/>
      <c r="AP8507" s="612"/>
      <c r="AY8507" s="623"/>
      <c r="BD8507" s="611"/>
      <c r="BG8507" s="624"/>
      <c r="BH8507" s="625"/>
      <c r="BI8507" s="672"/>
      <c r="BO8507" s="612"/>
      <c r="BY8507" s="669"/>
      <c r="CA8507" s="669"/>
    </row>
    <row r="8508" spans="3:79" s="610" customFormat="1">
      <c r="C8508" s="611"/>
      <c r="D8508" s="612"/>
      <c r="E8508" s="613"/>
      <c r="F8508" s="614"/>
      <c r="J8508" s="612"/>
      <c r="N8508" s="668"/>
      <c r="P8508" s="618"/>
      <c r="Q8508" s="618"/>
      <c r="R8508" s="618"/>
      <c r="S8508" s="618"/>
      <c r="T8508" s="618"/>
      <c r="U8508" s="618"/>
      <c r="V8508" s="618"/>
      <c r="W8508" s="618"/>
      <c r="X8508" s="618"/>
      <c r="Y8508" s="618"/>
      <c r="Z8508" s="618"/>
      <c r="AC8508" s="619"/>
      <c r="AD8508" s="620"/>
      <c r="AJ8508" s="668"/>
      <c r="AO8508" s="612"/>
      <c r="AP8508" s="612"/>
      <c r="AY8508" s="623"/>
      <c r="BD8508" s="611"/>
      <c r="BG8508" s="624"/>
      <c r="BH8508" s="625"/>
      <c r="BI8508" s="672"/>
      <c r="BO8508" s="612"/>
      <c r="BY8508" s="669"/>
      <c r="CA8508" s="669"/>
    </row>
    <row r="8509" spans="3:79" s="610" customFormat="1">
      <c r="C8509" s="611"/>
      <c r="D8509" s="612"/>
      <c r="E8509" s="613"/>
      <c r="F8509" s="614"/>
      <c r="J8509" s="612"/>
      <c r="N8509" s="668"/>
      <c r="P8509" s="618"/>
      <c r="Q8509" s="618"/>
      <c r="R8509" s="618"/>
      <c r="S8509" s="618"/>
      <c r="T8509" s="618"/>
      <c r="U8509" s="618"/>
      <c r="V8509" s="618"/>
      <c r="W8509" s="618"/>
      <c r="X8509" s="618"/>
      <c r="Y8509" s="618"/>
      <c r="Z8509" s="618"/>
      <c r="AC8509" s="619"/>
      <c r="AD8509" s="620"/>
      <c r="AJ8509" s="668"/>
      <c r="AO8509" s="612"/>
      <c r="AP8509" s="612"/>
      <c r="AY8509" s="623"/>
      <c r="BD8509" s="611"/>
      <c r="BG8509" s="624"/>
      <c r="BH8509" s="625"/>
      <c r="BI8509" s="672"/>
      <c r="BO8509" s="612"/>
      <c r="BY8509" s="669"/>
      <c r="CA8509" s="669"/>
    </row>
    <row r="8510" spans="3:79" s="610" customFormat="1">
      <c r="C8510" s="611"/>
      <c r="D8510" s="612"/>
      <c r="E8510" s="613"/>
      <c r="F8510" s="614"/>
      <c r="J8510" s="612"/>
      <c r="N8510" s="668"/>
      <c r="P8510" s="618"/>
      <c r="Q8510" s="618"/>
      <c r="R8510" s="618"/>
      <c r="S8510" s="618"/>
      <c r="T8510" s="618"/>
      <c r="U8510" s="618"/>
      <c r="V8510" s="618"/>
      <c r="W8510" s="618"/>
      <c r="X8510" s="618"/>
      <c r="Y8510" s="618"/>
      <c r="Z8510" s="618"/>
      <c r="AC8510" s="619"/>
      <c r="AD8510" s="620"/>
      <c r="AJ8510" s="668"/>
      <c r="AO8510" s="612"/>
      <c r="AP8510" s="612"/>
      <c r="AY8510" s="623"/>
      <c r="BD8510" s="611"/>
      <c r="BG8510" s="624"/>
      <c r="BH8510" s="625"/>
      <c r="BI8510" s="672"/>
      <c r="BO8510" s="612"/>
      <c r="BY8510" s="669"/>
      <c r="CA8510" s="669"/>
    </row>
    <row r="8511" spans="3:79" s="610" customFormat="1">
      <c r="C8511" s="611"/>
      <c r="D8511" s="612"/>
      <c r="E8511" s="613"/>
      <c r="F8511" s="614"/>
      <c r="J8511" s="612"/>
      <c r="N8511" s="668"/>
      <c r="P8511" s="618"/>
      <c r="Q8511" s="618"/>
      <c r="R8511" s="618"/>
      <c r="S8511" s="618"/>
      <c r="T8511" s="618"/>
      <c r="U8511" s="618"/>
      <c r="V8511" s="618"/>
      <c r="W8511" s="618"/>
      <c r="X8511" s="618"/>
      <c r="Y8511" s="618"/>
      <c r="Z8511" s="618"/>
      <c r="AC8511" s="619"/>
      <c r="AD8511" s="620"/>
      <c r="AJ8511" s="668"/>
      <c r="AO8511" s="612"/>
      <c r="AP8511" s="612"/>
      <c r="AY8511" s="623"/>
      <c r="BD8511" s="611"/>
      <c r="BG8511" s="624"/>
      <c r="BH8511" s="625"/>
      <c r="BI8511" s="672"/>
      <c r="BO8511" s="612"/>
      <c r="BY8511" s="669"/>
      <c r="CA8511" s="669"/>
    </row>
    <row r="8512" spans="3:79" s="610" customFormat="1">
      <c r="C8512" s="611"/>
      <c r="D8512" s="612"/>
      <c r="E8512" s="613"/>
      <c r="F8512" s="614"/>
      <c r="J8512" s="612"/>
      <c r="N8512" s="668"/>
      <c r="P8512" s="618"/>
      <c r="Q8512" s="618"/>
      <c r="R8512" s="618"/>
      <c r="S8512" s="618"/>
      <c r="T8512" s="618"/>
      <c r="U8512" s="618"/>
      <c r="V8512" s="618"/>
      <c r="W8512" s="618"/>
      <c r="X8512" s="618"/>
      <c r="Y8512" s="618"/>
      <c r="Z8512" s="618"/>
      <c r="AC8512" s="619"/>
      <c r="AD8512" s="620"/>
      <c r="AJ8512" s="668"/>
      <c r="AO8512" s="612"/>
      <c r="AP8512" s="612"/>
      <c r="AY8512" s="623"/>
      <c r="BD8512" s="611"/>
      <c r="BG8512" s="624"/>
      <c r="BH8512" s="625"/>
      <c r="BI8512" s="672"/>
      <c r="BO8512" s="612"/>
      <c r="BY8512" s="669"/>
      <c r="CA8512" s="669"/>
    </row>
    <row r="8513" spans="3:79" s="610" customFormat="1">
      <c r="C8513" s="611"/>
      <c r="D8513" s="612"/>
      <c r="E8513" s="613"/>
      <c r="F8513" s="614"/>
      <c r="J8513" s="612"/>
      <c r="N8513" s="668"/>
      <c r="P8513" s="618"/>
      <c r="Q8513" s="618"/>
      <c r="R8513" s="618"/>
      <c r="S8513" s="618"/>
      <c r="T8513" s="618"/>
      <c r="U8513" s="618"/>
      <c r="V8513" s="618"/>
      <c r="W8513" s="618"/>
      <c r="X8513" s="618"/>
      <c r="Y8513" s="618"/>
      <c r="Z8513" s="618"/>
      <c r="AC8513" s="619"/>
      <c r="AD8513" s="620"/>
      <c r="AJ8513" s="668"/>
      <c r="AO8513" s="612"/>
      <c r="AP8513" s="612"/>
      <c r="AY8513" s="623"/>
      <c r="BD8513" s="611"/>
      <c r="BG8513" s="624"/>
      <c r="BH8513" s="625"/>
      <c r="BI8513" s="672"/>
      <c r="BO8513" s="612"/>
      <c r="BY8513" s="669"/>
      <c r="CA8513" s="669"/>
    </row>
    <row r="8514" spans="3:79" s="610" customFormat="1">
      <c r="C8514" s="611"/>
      <c r="D8514" s="612"/>
      <c r="E8514" s="613"/>
      <c r="F8514" s="614"/>
      <c r="J8514" s="612"/>
      <c r="N8514" s="668"/>
      <c r="P8514" s="618"/>
      <c r="Q8514" s="618"/>
      <c r="R8514" s="618"/>
      <c r="S8514" s="618"/>
      <c r="T8514" s="618"/>
      <c r="U8514" s="618"/>
      <c r="V8514" s="618"/>
      <c r="W8514" s="618"/>
      <c r="X8514" s="618"/>
      <c r="Y8514" s="618"/>
      <c r="Z8514" s="618"/>
      <c r="AC8514" s="619"/>
      <c r="AD8514" s="620"/>
      <c r="AJ8514" s="668"/>
      <c r="AO8514" s="612"/>
      <c r="AP8514" s="612"/>
      <c r="AY8514" s="623"/>
      <c r="BD8514" s="611"/>
      <c r="BG8514" s="624"/>
      <c r="BH8514" s="625"/>
      <c r="BI8514" s="672"/>
      <c r="BO8514" s="612"/>
      <c r="BY8514" s="669"/>
      <c r="CA8514" s="669"/>
    </row>
    <row r="8515" spans="3:79" s="610" customFormat="1">
      <c r="C8515" s="611"/>
      <c r="D8515" s="612"/>
      <c r="E8515" s="613"/>
      <c r="F8515" s="614"/>
      <c r="J8515" s="612"/>
      <c r="N8515" s="668"/>
      <c r="P8515" s="618"/>
      <c r="Q8515" s="618"/>
      <c r="R8515" s="618"/>
      <c r="S8515" s="618"/>
      <c r="T8515" s="618"/>
      <c r="U8515" s="618"/>
      <c r="V8515" s="618"/>
      <c r="W8515" s="618"/>
      <c r="X8515" s="618"/>
      <c r="Y8515" s="618"/>
      <c r="Z8515" s="618"/>
      <c r="AC8515" s="619"/>
      <c r="AD8515" s="620"/>
      <c r="AJ8515" s="668"/>
      <c r="AO8515" s="612"/>
      <c r="AP8515" s="612"/>
      <c r="AY8515" s="623"/>
      <c r="BD8515" s="611"/>
      <c r="BG8515" s="624"/>
      <c r="BH8515" s="625"/>
      <c r="BI8515" s="672"/>
      <c r="BO8515" s="612"/>
      <c r="BY8515" s="669"/>
      <c r="CA8515" s="669"/>
    </row>
    <row r="8516" spans="3:79" s="610" customFormat="1">
      <c r="C8516" s="611"/>
      <c r="D8516" s="612"/>
      <c r="E8516" s="613"/>
      <c r="F8516" s="614"/>
      <c r="J8516" s="612"/>
      <c r="N8516" s="668"/>
      <c r="P8516" s="618"/>
      <c r="Q8516" s="618"/>
      <c r="R8516" s="618"/>
      <c r="S8516" s="618"/>
      <c r="T8516" s="618"/>
      <c r="U8516" s="618"/>
      <c r="V8516" s="618"/>
      <c r="W8516" s="618"/>
      <c r="X8516" s="618"/>
      <c r="Y8516" s="618"/>
      <c r="Z8516" s="618"/>
      <c r="AC8516" s="619"/>
      <c r="AD8516" s="620"/>
      <c r="AJ8516" s="668"/>
      <c r="AO8516" s="612"/>
      <c r="AP8516" s="612"/>
      <c r="AY8516" s="623"/>
      <c r="BD8516" s="611"/>
      <c r="BG8516" s="624"/>
      <c r="BH8516" s="625"/>
      <c r="BI8516" s="672"/>
      <c r="BO8516" s="612"/>
      <c r="BY8516" s="669"/>
      <c r="CA8516" s="669"/>
    </row>
    <row r="8517" spans="3:79" s="610" customFormat="1">
      <c r="C8517" s="611"/>
      <c r="D8517" s="612"/>
      <c r="E8517" s="613"/>
      <c r="F8517" s="614"/>
      <c r="J8517" s="612"/>
      <c r="N8517" s="668"/>
      <c r="P8517" s="618"/>
      <c r="Q8517" s="618"/>
      <c r="R8517" s="618"/>
      <c r="S8517" s="618"/>
      <c r="T8517" s="618"/>
      <c r="U8517" s="618"/>
      <c r="V8517" s="618"/>
      <c r="W8517" s="618"/>
      <c r="X8517" s="618"/>
      <c r="Y8517" s="618"/>
      <c r="Z8517" s="618"/>
      <c r="AC8517" s="619"/>
      <c r="AD8517" s="620"/>
      <c r="AJ8517" s="668"/>
      <c r="AO8517" s="612"/>
      <c r="AP8517" s="612"/>
      <c r="AY8517" s="623"/>
      <c r="BD8517" s="611"/>
      <c r="BG8517" s="624"/>
      <c r="BH8517" s="625"/>
      <c r="BI8517" s="672"/>
      <c r="BO8517" s="612"/>
      <c r="BY8517" s="669"/>
      <c r="CA8517" s="669"/>
    </row>
    <row r="8518" spans="3:79" s="610" customFormat="1">
      <c r="C8518" s="611"/>
      <c r="D8518" s="612"/>
      <c r="E8518" s="613"/>
      <c r="F8518" s="614"/>
      <c r="J8518" s="612"/>
      <c r="N8518" s="668"/>
      <c r="P8518" s="618"/>
      <c r="Q8518" s="618"/>
      <c r="R8518" s="618"/>
      <c r="S8518" s="618"/>
      <c r="T8518" s="618"/>
      <c r="U8518" s="618"/>
      <c r="V8518" s="618"/>
      <c r="W8518" s="618"/>
      <c r="X8518" s="618"/>
      <c r="Y8518" s="618"/>
      <c r="Z8518" s="618"/>
      <c r="AC8518" s="619"/>
      <c r="AD8518" s="620"/>
      <c r="AJ8518" s="668"/>
      <c r="AO8518" s="612"/>
      <c r="AP8518" s="612"/>
      <c r="AY8518" s="623"/>
      <c r="BD8518" s="611"/>
      <c r="BG8518" s="624"/>
      <c r="BH8518" s="625"/>
      <c r="BI8518" s="672"/>
      <c r="BO8518" s="612"/>
      <c r="BY8518" s="669"/>
      <c r="CA8518" s="669"/>
    </row>
    <row r="8519" spans="3:79" s="610" customFormat="1">
      <c r="C8519" s="611"/>
      <c r="D8519" s="612"/>
      <c r="E8519" s="613"/>
      <c r="F8519" s="614"/>
      <c r="J8519" s="612"/>
      <c r="N8519" s="668"/>
      <c r="P8519" s="618"/>
      <c r="Q8519" s="618"/>
      <c r="R8519" s="618"/>
      <c r="S8519" s="618"/>
      <c r="T8519" s="618"/>
      <c r="U8519" s="618"/>
      <c r="V8519" s="618"/>
      <c r="W8519" s="618"/>
      <c r="X8519" s="618"/>
      <c r="Y8519" s="618"/>
      <c r="Z8519" s="618"/>
      <c r="AC8519" s="619"/>
      <c r="AD8519" s="620"/>
      <c r="AJ8519" s="668"/>
      <c r="AO8519" s="612"/>
      <c r="AP8519" s="612"/>
      <c r="AY8519" s="623"/>
      <c r="BD8519" s="611"/>
      <c r="BG8519" s="624"/>
      <c r="BH8519" s="625"/>
      <c r="BI8519" s="672"/>
      <c r="BO8519" s="612"/>
      <c r="BY8519" s="669"/>
      <c r="CA8519" s="669"/>
    </row>
    <row r="8520" spans="3:79" s="610" customFormat="1">
      <c r="C8520" s="611"/>
      <c r="D8520" s="612"/>
      <c r="E8520" s="613"/>
      <c r="F8520" s="614"/>
      <c r="J8520" s="612"/>
      <c r="N8520" s="668"/>
      <c r="P8520" s="618"/>
      <c r="Q8520" s="618"/>
      <c r="R8520" s="618"/>
      <c r="S8520" s="618"/>
      <c r="T8520" s="618"/>
      <c r="U8520" s="618"/>
      <c r="V8520" s="618"/>
      <c r="W8520" s="618"/>
      <c r="X8520" s="618"/>
      <c r="Y8520" s="618"/>
      <c r="Z8520" s="618"/>
      <c r="AC8520" s="619"/>
      <c r="AD8520" s="620"/>
      <c r="AJ8520" s="668"/>
      <c r="AO8520" s="612"/>
      <c r="AP8520" s="612"/>
      <c r="AY8520" s="623"/>
      <c r="BD8520" s="611"/>
      <c r="BG8520" s="624"/>
      <c r="BH8520" s="625"/>
      <c r="BI8520" s="672"/>
      <c r="BO8520" s="612"/>
      <c r="BY8520" s="669"/>
      <c r="CA8520" s="669"/>
    </row>
    <row r="8521" spans="3:79" s="610" customFormat="1">
      <c r="C8521" s="611"/>
      <c r="D8521" s="612"/>
      <c r="E8521" s="613"/>
      <c r="F8521" s="614"/>
      <c r="J8521" s="612"/>
      <c r="N8521" s="668"/>
      <c r="P8521" s="618"/>
      <c r="Q8521" s="618"/>
      <c r="R8521" s="618"/>
      <c r="S8521" s="618"/>
      <c r="T8521" s="618"/>
      <c r="U8521" s="618"/>
      <c r="V8521" s="618"/>
      <c r="W8521" s="618"/>
      <c r="X8521" s="618"/>
      <c r="Y8521" s="618"/>
      <c r="Z8521" s="618"/>
      <c r="AC8521" s="619"/>
      <c r="AD8521" s="620"/>
      <c r="AJ8521" s="668"/>
      <c r="AO8521" s="612"/>
      <c r="AP8521" s="612"/>
      <c r="AY8521" s="623"/>
      <c r="BD8521" s="611"/>
      <c r="BG8521" s="624"/>
      <c r="BH8521" s="625"/>
      <c r="BI8521" s="672"/>
      <c r="BO8521" s="612"/>
      <c r="BY8521" s="669"/>
      <c r="CA8521" s="669"/>
    </row>
    <row r="8522" spans="3:79" s="610" customFormat="1">
      <c r="C8522" s="611"/>
      <c r="D8522" s="612"/>
      <c r="E8522" s="613"/>
      <c r="F8522" s="614"/>
      <c r="J8522" s="612"/>
      <c r="N8522" s="668"/>
      <c r="P8522" s="618"/>
      <c r="Q8522" s="618"/>
      <c r="R8522" s="618"/>
      <c r="S8522" s="618"/>
      <c r="T8522" s="618"/>
      <c r="U8522" s="618"/>
      <c r="V8522" s="618"/>
      <c r="W8522" s="618"/>
      <c r="X8522" s="618"/>
      <c r="Y8522" s="618"/>
      <c r="Z8522" s="618"/>
      <c r="AC8522" s="619"/>
      <c r="AD8522" s="620"/>
      <c r="AJ8522" s="668"/>
      <c r="AO8522" s="612"/>
      <c r="AP8522" s="612"/>
      <c r="AY8522" s="623"/>
      <c r="BD8522" s="611"/>
      <c r="BG8522" s="624"/>
      <c r="BH8522" s="625"/>
      <c r="BI8522" s="672"/>
      <c r="BO8522" s="612"/>
      <c r="BY8522" s="669"/>
      <c r="CA8522" s="669"/>
    </row>
    <row r="8523" spans="3:79" s="610" customFormat="1">
      <c r="C8523" s="611"/>
      <c r="D8523" s="612"/>
      <c r="E8523" s="613"/>
      <c r="F8523" s="614"/>
      <c r="J8523" s="612"/>
      <c r="N8523" s="668"/>
      <c r="P8523" s="618"/>
      <c r="Q8523" s="618"/>
      <c r="R8523" s="618"/>
      <c r="S8523" s="618"/>
      <c r="T8523" s="618"/>
      <c r="U8523" s="618"/>
      <c r="V8523" s="618"/>
      <c r="W8523" s="618"/>
      <c r="X8523" s="618"/>
      <c r="Y8523" s="618"/>
      <c r="Z8523" s="618"/>
      <c r="AC8523" s="619"/>
      <c r="AD8523" s="620"/>
      <c r="AJ8523" s="668"/>
      <c r="AO8523" s="612"/>
      <c r="AP8523" s="612"/>
      <c r="AY8523" s="623"/>
      <c r="BD8523" s="611"/>
      <c r="BG8523" s="624"/>
      <c r="BH8523" s="625"/>
      <c r="BI8523" s="672"/>
      <c r="BO8523" s="612"/>
      <c r="BY8523" s="669"/>
      <c r="CA8523" s="669"/>
    </row>
    <row r="8524" spans="3:79" s="610" customFormat="1">
      <c r="C8524" s="611"/>
      <c r="D8524" s="612"/>
      <c r="E8524" s="613"/>
      <c r="F8524" s="614"/>
      <c r="J8524" s="612"/>
      <c r="N8524" s="668"/>
      <c r="P8524" s="618"/>
      <c r="Q8524" s="618"/>
      <c r="R8524" s="618"/>
      <c r="S8524" s="618"/>
      <c r="T8524" s="618"/>
      <c r="U8524" s="618"/>
      <c r="V8524" s="618"/>
      <c r="W8524" s="618"/>
      <c r="X8524" s="618"/>
      <c r="Y8524" s="618"/>
      <c r="Z8524" s="618"/>
      <c r="AC8524" s="619"/>
      <c r="AD8524" s="620"/>
      <c r="AJ8524" s="668"/>
      <c r="AO8524" s="612"/>
      <c r="AP8524" s="612"/>
      <c r="AY8524" s="623"/>
      <c r="BD8524" s="611"/>
      <c r="BG8524" s="624"/>
      <c r="BH8524" s="625"/>
      <c r="BI8524" s="672"/>
      <c r="BO8524" s="612"/>
      <c r="BY8524" s="669"/>
      <c r="CA8524" s="669"/>
    </row>
    <row r="8525" spans="3:79" s="610" customFormat="1">
      <c r="C8525" s="611"/>
      <c r="D8525" s="612"/>
      <c r="E8525" s="613"/>
      <c r="F8525" s="614"/>
      <c r="J8525" s="612"/>
      <c r="N8525" s="668"/>
      <c r="P8525" s="618"/>
      <c r="Q8525" s="618"/>
      <c r="R8525" s="618"/>
      <c r="S8525" s="618"/>
      <c r="T8525" s="618"/>
      <c r="U8525" s="618"/>
      <c r="V8525" s="618"/>
      <c r="W8525" s="618"/>
      <c r="X8525" s="618"/>
      <c r="Y8525" s="618"/>
      <c r="Z8525" s="618"/>
      <c r="AC8525" s="619"/>
      <c r="AD8525" s="620"/>
      <c r="AJ8525" s="668"/>
      <c r="AO8525" s="612"/>
      <c r="AP8525" s="612"/>
      <c r="AY8525" s="623"/>
      <c r="BD8525" s="611"/>
      <c r="BG8525" s="624"/>
      <c r="BH8525" s="625"/>
      <c r="BI8525" s="672"/>
      <c r="BO8525" s="612"/>
      <c r="BY8525" s="669"/>
      <c r="CA8525" s="669"/>
    </row>
    <row r="8526" spans="3:79" s="610" customFormat="1">
      <c r="C8526" s="611"/>
      <c r="D8526" s="612"/>
      <c r="E8526" s="613"/>
      <c r="F8526" s="614"/>
      <c r="J8526" s="612"/>
      <c r="N8526" s="668"/>
      <c r="P8526" s="618"/>
      <c r="Q8526" s="618"/>
      <c r="R8526" s="618"/>
      <c r="S8526" s="618"/>
      <c r="T8526" s="618"/>
      <c r="U8526" s="618"/>
      <c r="V8526" s="618"/>
      <c r="W8526" s="618"/>
      <c r="X8526" s="618"/>
      <c r="Y8526" s="618"/>
      <c r="Z8526" s="618"/>
      <c r="AC8526" s="619"/>
      <c r="AD8526" s="620"/>
      <c r="AJ8526" s="668"/>
      <c r="AO8526" s="612"/>
      <c r="AP8526" s="612"/>
      <c r="AY8526" s="623"/>
      <c r="BD8526" s="611"/>
      <c r="BG8526" s="624"/>
      <c r="BH8526" s="625"/>
      <c r="BI8526" s="672"/>
      <c r="BO8526" s="612"/>
      <c r="BY8526" s="669"/>
      <c r="CA8526" s="669"/>
    </row>
    <row r="8527" spans="3:79" s="610" customFormat="1">
      <c r="C8527" s="611"/>
      <c r="D8527" s="612"/>
      <c r="E8527" s="613"/>
      <c r="F8527" s="614"/>
      <c r="J8527" s="612"/>
      <c r="N8527" s="668"/>
      <c r="P8527" s="618"/>
      <c r="Q8527" s="618"/>
      <c r="R8527" s="618"/>
      <c r="S8527" s="618"/>
      <c r="T8527" s="618"/>
      <c r="U8527" s="618"/>
      <c r="V8527" s="618"/>
      <c r="W8527" s="618"/>
      <c r="X8527" s="618"/>
      <c r="Y8527" s="618"/>
      <c r="Z8527" s="618"/>
      <c r="AC8527" s="619"/>
      <c r="AD8527" s="620"/>
      <c r="AJ8527" s="668"/>
      <c r="AO8527" s="612"/>
      <c r="AP8527" s="612"/>
      <c r="AY8527" s="623"/>
      <c r="BD8527" s="611"/>
      <c r="BG8527" s="624"/>
      <c r="BH8527" s="625"/>
      <c r="BI8527" s="672"/>
      <c r="BO8527" s="612"/>
      <c r="BY8527" s="669"/>
      <c r="CA8527" s="669"/>
    </row>
    <row r="8528" spans="3:79" s="610" customFormat="1">
      <c r="C8528" s="611"/>
      <c r="D8528" s="612"/>
      <c r="E8528" s="613"/>
      <c r="F8528" s="614"/>
      <c r="J8528" s="612"/>
      <c r="N8528" s="668"/>
      <c r="P8528" s="618"/>
      <c r="Q8528" s="618"/>
      <c r="R8528" s="618"/>
      <c r="S8528" s="618"/>
      <c r="T8528" s="618"/>
      <c r="U8528" s="618"/>
      <c r="V8528" s="618"/>
      <c r="W8528" s="618"/>
      <c r="X8528" s="618"/>
      <c r="Y8528" s="618"/>
      <c r="Z8528" s="618"/>
      <c r="AC8528" s="619"/>
      <c r="AD8528" s="620"/>
      <c r="AJ8528" s="668"/>
      <c r="AO8528" s="612"/>
      <c r="AP8528" s="612"/>
      <c r="AY8528" s="623"/>
      <c r="BD8528" s="611"/>
      <c r="BG8528" s="624"/>
      <c r="BH8528" s="625"/>
      <c r="BI8528" s="672"/>
      <c r="BO8528" s="612"/>
      <c r="BY8528" s="669"/>
      <c r="CA8528" s="669"/>
    </row>
    <row r="8529" spans="3:79" s="610" customFormat="1">
      <c r="C8529" s="611"/>
      <c r="D8529" s="612"/>
      <c r="E8529" s="613"/>
      <c r="F8529" s="614"/>
      <c r="J8529" s="612"/>
      <c r="N8529" s="668"/>
      <c r="P8529" s="618"/>
      <c r="Q8529" s="618"/>
      <c r="R8529" s="618"/>
      <c r="S8529" s="618"/>
      <c r="T8529" s="618"/>
      <c r="U8529" s="618"/>
      <c r="V8529" s="618"/>
      <c r="W8529" s="618"/>
      <c r="X8529" s="618"/>
      <c r="Y8529" s="618"/>
      <c r="Z8529" s="618"/>
      <c r="AC8529" s="619"/>
      <c r="AD8529" s="620"/>
      <c r="AJ8529" s="668"/>
      <c r="AO8529" s="612"/>
      <c r="AP8529" s="612"/>
      <c r="AY8529" s="623"/>
      <c r="BD8529" s="611"/>
      <c r="BG8529" s="624"/>
      <c r="BH8529" s="625"/>
      <c r="BI8529" s="672"/>
      <c r="BO8529" s="612"/>
      <c r="BY8529" s="669"/>
      <c r="CA8529" s="669"/>
    </row>
    <row r="8530" spans="3:79" s="610" customFormat="1">
      <c r="C8530" s="611"/>
      <c r="D8530" s="612"/>
      <c r="E8530" s="613"/>
      <c r="F8530" s="614"/>
      <c r="J8530" s="612"/>
      <c r="N8530" s="668"/>
      <c r="P8530" s="618"/>
      <c r="Q8530" s="618"/>
      <c r="R8530" s="618"/>
      <c r="S8530" s="618"/>
      <c r="T8530" s="618"/>
      <c r="U8530" s="618"/>
      <c r="V8530" s="618"/>
      <c r="W8530" s="618"/>
      <c r="X8530" s="618"/>
      <c r="Y8530" s="618"/>
      <c r="Z8530" s="618"/>
      <c r="AC8530" s="619"/>
      <c r="AD8530" s="620"/>
      <c r="AJ8530" s="668"/>
      <c r="AO8530" s="612"/>
      <c r="AP8530" s="612"/>
      <c r="AY8530" s="623"/>
      <c r="BD8530" s="611"/>
      <c r="BG8530" s="624"/>
      <c r="BH8530" s="625"/>
      <c r="BI8530" s="672"/>
      <c r="BO8530" s="612"/>
      <c r="BY8530" s="669"/>
      <c r="CA8530" s="669"/>
    </row>
    <row r="8531" spans="3:79" s="610" customFormat="1">
      <c r="C8531" s="611"/>
      <c r="D8531" s="612"/>
      <c r="E8531" s="613"/>
      <c r="F8531" s="614"/>
      <c r="J8531" s="612"/>
      <c r="N8531" s="668"/>
      <c r="P8531" s="618"/>
      <c r="Q8531" s="618"/>
      <c r="R8531" s="618"/>
      <c r="S8531" s="618"/>
      <c r="T8531" s="618"/>
      <c r="U8531" s="618"/>
      <c r="V8531" s="618"/>
      <c r="W8531" s="618"/>
      <c r="X8531" s="618"/>
      <c r="Y8531" s="618"/>
      <c r="Z8531" s="618"/>
      <c r="AC8531" s="619"/>
      <c r="AD8531" s="620"/>
      <c r="AJ8531" s="668"/>
      <c r="AO8531" s="612"/>
      <c r="AP8531" s="612"/>
      <c r="AY8531" s="623"/>
      <c r="BD8531" s="611"/>
      <c r="BG8531" s="624"/>
      <c r="BH8531" s="625"/>
      <c r="BI8531" s="672"/>
      <c r="BO8531" s="612"/>
      <c r="BY8531" s="669"/>
      <c r="CA8531" s="669"/>
    </row>
    <row r="8532" spans="3:79" s="610" customFormat="1">
      <c r="C8532" s="611"/>
      <c r="D8532" s="612"/>
      <c r="E8532" s="613"/>
      <c r="F8532" s="614"/>
      <c r="J8532" s="612"/>
      <c r="N8532" s="668"/>
      <c r="P8532" s="618"/>
      <c r="Q8532" s="618"/>
      <c r="R8532" s="618"/>
      <c r="S8532" s="618"/>
      <c r="T8532" s="618"/>
      <c r="U8532" s="618"/>
      <c r="V8532" s="618"/>
      <c r="W8532" s="618"/>
      <c r="X8532" s="618"/>
      <c r="Y8532" s="618"/>
      <c r="Z8532" s="618"/>
      <c r="AC8532" s="619"/>
      <c r="AD8532" s="620"/>
      <c r="AJ8532" s="668"/>
      <c r="AO8532" s="612"/>
      <c r="AP8532" s="612"/>
      <c r="AY8532" s="623"/>
      <c r="BD8532" s="611"/>
      <c r="BG8532" s="624"/>
      <c r="BH8532" s="625"/>
      <c r="BI8532" s="672"/>
      <c r="BO8532" s="612"/>
      <c r="BY8532" s="669"/>
      <c r="CA8532" s="669"/>
    </row>
    <row r="8533" spans="3:79" s="610" customFormat="1">
      <c r="C8533" s="611"/>
      <c r="D8533" s="612"/>
      <c r="E8533" s="613"/>
      <c r="F8533" s="614"/>
      <c r="J8533" s="612"/>
      <c r="N8533" s="668"/>
      <c r="P8533" s="618"/>
      <c r="Q8533" s="618"/>
      <c r="R8533" s="618"/>
      <c r="S8533" s="618"/>
      <c r="T8533" s="618"/>
      <c r="U8533" s="618"/>
      <c r="V8533" s="618"/>
      <c r="W8533" s="618"/>
      <c r="X8533" s="618"/>
      <c r="Y8533" s="618"/>
      <c r="Z8533" s="618"/>
      <c r="AC8533" s="619"/>
      <c r="AD8533" s="620"/>
      <c r="AJ8533" s="668"/>
      <c r="AO8533" s="612"/>
      <c r="AP8533" s="612"/>
      <c r="AY8533" s="623"/>
      <c r="BD8533" s="611"/>
      <c r="BG8533" s="624"/>
      <c r="BH8533" s="625"/>
      <c r="BI8533" s="672"/>
      <c r="BO8533" s="612"/>
      <c r="BY8533" s="669"/>
      <c r="CA8533" s="669"/>
    </row>
    <row r="8534" spans="3:79" s="610" customFormat="1">
      <c r="C8534" s="611"/>
      <c r="D8534" s="612"/>
      <c r="E8534" s="613"/>
      <c r="F8534" s="614"/>
      <c r="J8534" s="612"/>
      <c r="N8534" s="668"/>
      <c r="P8534" s="618"/>
      <c r="Q8534" s="618"/>
      <c r="R8534" s="618"/>
      <c r="S8534" s="618"/>
      <c r="T8534" s="618"/>
      <c r="U8534" s="618"/>
      <c r="V8534" s="618"/>
      <c r="W8534" s="618"/>
      <c r="X8534" s="618"/>
      <c r="Y8534" s="618"/>
      <c r="Z8534" s="618"/>
      <c r="AC8534" s="619"/>
      <c r="AD8534" s="620"/>
      <c r="AJ8534" s="668"/>
      <c r="AO8534" s="612"/>
      <c r="AP8534" s="612"/>
      <c r="AY8534" s="623"/>
      <c r="BD8534" s="611"/>
      <c r="BG8534" s="624"/>
      <c r="BH8534" s="625"/>
      <c r="BI8534" s="672"/>
      <c r="BO8534" s="612"/>
      <c r="BY8534" s="669"/>
      <c r="CA8534" s="669"/>
    </row>
    <row r="8535" spans="3:79" s="610" customFormat="1">
      <c r="C8535" s="611"/>
      <c r="D8535" s="612"/>
      <c r="E8535" s="613"/>
      <c r="F8535" s="614"/>
      <c r="J8535" s="612"/>
      <c r="N8535" s="668"/>
      <c r="P8535" s="618"/>
      <c r="Q8535" s="618"/>
      <c r="R8535" s="618"/>
      <c r="S8535" s="618"/>
      <c r="T8535" s="618"/>
      <c r="U8535" s="618"/>
      <c r="V8535" s="618"/>
      <c r="W8535" s="618"/>
      <c r="X8535" s="618"/>
      <c r="Y8535" s="618"/>
      <c r="Z8535" s="618"/>
      <c r="AC8535" s="619"/>
      <c r="AD8535" s="620"/>
      <c r="AJ8535" s="668"/>
      <c r="AO8535" s="612"/>
      <c r="AP8535" s="612"/>
      <c r="AY8535" s="623"/>
      <c r="BD8535" s="611"/>
      <c r="BG8535" s="624"/>
      <c r="BH8535" s="625"/>
      <c r="BI8535" s="672"/>
      <c r="BO8535" s="612"/>
      <c r="BY8535" s="669"/>
      <c r="CA8535" s="669"/>
    </row>
    <row r="8536" spans="3:79" s="610" customFormat="1">
      <c r="C8536" s="611"/>
      <c r="D8536" s="612"/>
      <c r="E8536" s="613"/>
      <c r="F8536" s="614"/>
      <c r="J8536" s="612"/>
      <c r="N8536" s="668"/>
      <c r="P8536" s="618"/>
      <c r="Q8536" s="618"/>
      <c r="R8536" s="618"/>
      <c r="S8536" s="618"/>
      <c r="T8536" s="618"/>
      <c r="U8536" s="618"/>
      <c r="V8536" s="618"/>
      <c r="W8536" s="618"/>
      <c r="X8536" s="618"/>
      <c r="Y8536" s="618"/>
      <c r="Z8536" s="618"/>
      <c r="AC8536" s="619"/>
      <c r="AD8536" s="620"/>
      <c r="AJ8536" s="668"/>
      <c r="AO8536" s="612"/>
      <c r="AP8536" s="612"/>
      <c r="AY8536" s="623"/>
      <c r="BD8536" s="611"/>
      <c r="BG8536" s="624"/>
      <c r="BH8536" s="625"/>
      <c r="BI8536" s="672"/>
      <c r="BO8536" s="612"/>
      <c r="BY8536" s="669"/>
      <c r="CA8536" s="669"/>
    </row>
    <row r="8537" spans="3:79" s="610" customFormat="1">
      <c r="C8537" s="611"/>
      <c r="D8537" s="612"/>
      <c r="E8537" s="613"/>
      <c r="F8537" s="614"/>
      <c r="J8537" s="612"/>
      <c r="N8537" s="668"/>
      <c r="P8537" s="618"/>
      <c r="Q8537" s="618"/>
      <c r="R8537" s="618"/>
      <c r="S8537" s="618"/>
      <c r="T8537" s="618"/>
      <c r="U8537" s="618"/>
      <c r="V8537" s="618"/>
      <c r="W8537" s="618"/>
      <c r="X8537" s="618"/>
      <c r="Y8537" s="618"/>
      <c r="Z8537" s="618"/>
      <c r="AC8537" s="619"/>
      <c r="AD8537" s="620"/>
      <c r="AJ8537" s="668"/>
      <c r="AO8537" s="612"/>
      <c r="AP8537" s="612"/>
      <c r="AY8537" s="623"/>
      <c r="BD8537" s="611"/>
      <c r="BG8537" s="624"/>
      <c r="BH8537" s="625"/>
      <c r="BI8537" s="672"/>
      <c r="BO8537" s="612"/>
      <c r="BY8537" s="669"/>
      <c r="CA8537" s="669"/>
    </row>
    <row r="8538" spans="3:79" s="610" customFormat="1">
      <c r="C8538" s="611"/>
      <c r="D8538" s="612"/>
      <c r="E8538" s="613"/>
      <c r="F8538" s="614"/>
      <c r="J8538" s="612"/>
      <c r="N8538" s="668"/>
      <c r="P8538" s="618"/>
      <c r="Q8538" s="618"/>
      <c r="R8538" s="618"/>
      <c r="S8538" s="618"/>
      <c r="T8538" s="618"/>
      <c r="U8538" s="618"/>
      <c r="V8538" s="618"/>
      <c r="W8538" s="618"/>
      <c r="X8538" s="618"/>
      <c r="Y8538" s="618"/>
      <c r="Z8538" s="618"/>
      <c r="AC8538" s="619"/>
      <c r="AD8538" s="620"/>
      <c r="AJ8538" s="668"/>
      <c r="AO8538" s="612"/>
      <c r="AP8538" s="612"/>
      <c r="AY8538" s="623"/>
      <c r="BD8538" s="611"/>
      <c r="BG8538" s="624"/>
      <c r="BH8538" s="625"/>
      <c r="BI8538" s="672"/>
      <c r="BO8538" s="612"/>
      <c r="BY8538" s="669"/>
      <c r="CA8538" s="669"/>
    </row>
    <row r="8539" spans="3:79" s="610" customFormat="1">
      <c r="C8539" s="611"/>
      <c r="D8539" s="612"/>
      <c r="E8539" s="613"/>
      <c r="F8539" s="614"/>
      <c r="J8539" s="612"/>
      <c r="N8539" s="668"/>
      <c r="P8539" s="618"/>
      <c r="Q8539" s="618"/>
      <c r="R8539" s="618"/>
      <c r="S8539" s="618"/>
      <c r="T8539" s="618"/>
      <c r="U8539" s="618"/>
      <c r="V8539" s="618"/>
      <c r="W8539" s="618"/>
      <c r="X8539" s="618"/>
      <c r="Y8539" s="618"/>
      <c r="Z8539" s="618"/>
      <c r="AC8539" s="619"/>
      <c r="AD8539" s="620"/>
      <c r="AJ8539" s="668"/>
      <c r="AO8539" s="612"/>
      <c r="AP8539" s="612"/>
      <c r="AY8539" s="623"/>
      <c r="BD8539" s="611"/>
      <c r="BG8539" s="624"/>
      <c r="BH8539" s="625"/>
      <c r="BI8539" s="672"/>
      <c r="BO8539" s="612"/>
      <c r="BY8539" s="669"/>
      <c r="CA8539" s="669"/>
    </row>
    <row r="8540" spans="3:79" s="610" customFormat="1">
      <c r="C8540" s="611"/>
      <c r="D8540" s="612"/>
      <c r="E8540" s="613"/>
      <c r="F8540" s="614"/>
      <c r="J8540" s="612"/>
      <c r="N8540" s="668"/>
      <c r="P8540" s="618"/>
      <c r="Q8540" s="618"/>
      <c r="R8540" s="618"/>
      <c r="S8540" s="618"/>
      <c r="T8540" s="618"/>
      <c r="U8540" s="618"/>
      <c r="V8540" s="618"/>
      <c r="W8540" s="618"/>
      <c r="X8540" s="618"/>
      <c r="Y8540" s="618"/>
      <c r="Z8540" s="618"/>
      <c r="AC8540" s="619"/>
      <c r="AD8540" s="620"/>
      <c r="AJ8540" s="668"/>
      <c r="AO8540" s="612"/>
      <c r="AP8540" s="612"/>
      <c r="AY8540" s="623"/>
      <c r="BD8540" s="611"/>
      <c r="BG8540" s="624"/>
      <c r="BH8540" s="625"/>
      <c r="BI8540" s="672"/>
      <c r="BO8540" s="612"/>
      <c r="BY8540" s="669"/>
      <c r="CA8540" s="669"/>
    </row>
    <row r="8541" spans="3:79" s="610" customFormat="1">
      <c r="C8541" s="611"/>
      <c r="D8541" s="612"/>
      <c r="E8541" s="613"/>
      <c r="F8541" s="614"/>
      <c r="J8541" s="612"/>
      <c r="N8541" s="668"/>
      <c r="P8541" s="618"/>
      <c r="Q8541" s="618"/>
      <c r="R8541" s="618"/>
      <c r="S8541" s="618"/>
      <c r="T8541" s="618"/>
      <c r="U8541" s="618"/>
      <c r="V8541" s="618"/>
      <c r="W8541" s="618"/>
      <c r="X8541" s="618"/>
      <c r="Y8541" s="618"/>
      <c r="Z8541" s="618"/>
      <c r="AC8541" s="619"/>
      <c r="AD8541" s="620"/>
      <c r="AJ8541" s="668"/>
      <c r="AO8541" s="612"/>
      <c r="AP8541" s="612"/>
      <c r="AY8541" s="623"/>
      <c r="BD8541" s="611"/>
      <c r="BG8541" s="624"/>
      <c r="BH8541" s="625"/>
      <c r="BI8541" s="672"/>
      <c r="BO8541" s="612"/>
      <c r="BY8541" s="669"/>
      <c r="CA8541" s="669"/>
    </row>
    <row r="8542" spans="3:79" s="610" customFormat="1">
      <c r="C8542" s="611"/>
      <c r="D8542" s="612"/>
      <c r="E8542" s="613"/>
      <c r="F8542" s="614"/>
      <c r="J8542" s="612"/>
      <c r="N8542" s="668"/>
      <c r="P8542" s="618"/>
      <c r="Q8542" s="618"/>
      <c r="R8542" s="618"/>
      <c r="S8542" s="618"/>
      <c r="T8542" s="618"/>
      <c r="U8542" s="618"/>
      <c r="V8542" s="618"/>
      <c r="W8542" s="618"/>
      <c r="X8542" s="618"/>
      <c r="Y8542" s="618"/>
      <c r="Z8542" s="618"/>
      <c r="AC8542" s="619"/>
      <c r="AD8542" s="620"/>
      <c r="AJ8542" s="668"/>
      <c r="AO8542" s="612"/>
      <c r="AP8542" s="612"/>
      <c r="AY8542" s="623"/>
      <c r="BD8542" s="611"/>
      <c r="BG8542" s="624"/>
      <c r="BH8542" s="625"/>
      <c r="BI8542" s="672"/>
      <c r="BO8542" s="612"/>
      <c r="BY8542" s="669"/>
      <c r="CA8542" s="669"/>
    </row>
    <row r="8543" spans="3:79" s="610" customFormat="1">
      <c r="C8543" s="611"/>
      <c r="D8543" s="612"/>
      <c r="E8543" s="613"/>
      <c r="F8543" s="614"/>
      <c r="J8543" s="612"/>
      <c r="N8543" s="668"/>
      <c r="P8543" s="618"/>
      <c r="Q8543" s="618"/>
      <c r="R8543" s="618"/>
      <c r="S8543" s="618"/>
      <c r="T8543" s="618"/>
      <c r="U8543" s="618"/>
      <c r="V8543" s="618"/>
      <c r="W8543" s="618"/>
      <c r="X8543" s="618"/>
      <c r="Y8543" s="618"/>
      <c r="Z8543" s="618"/>
      <c r="AC8543" s="619"/>
      <c r="AD8543" s="620"/>
      <c r="AJ8543" s="668"/>
      <c r="AO8543" s="612"/>
      <c r="AP8543" s="612"/>
      <c r="AY8543" s="623"/>
      <c r="BD8543" s="611"/>
      <c r="BG8543" s="624"/>
      <c r="BH8543" s="625"/>
      <c r="BI8543" s="672"/>
      <c r="BO8543" s="612"/>
      <c r="BY8543" s="669"/>
      <c r="CA8543" s="669"/>
    </row>
    <row r="8544" spans="3:79" s="610" customFormat="1">
      <c r="C8544" s="611"/>
      <c r="D8544" s="612"/>
      <c r="E8544" s="613"/>
      <c r="F8544" s="614"/>
      <c r="J8544" s="612"/>
      <c r="N8544" s="668"/>
      <c r="P8544" s="618"/>
      <c r="Q8544" s="618"/>
      <c r="R8544" s="618"/>
      <c r="S8544" s="618"/>
      <c r="T8544" s="618"/>
      <c r="U8544" s="618"/>
      <c r="V8544" s="618"/>
      <c r="W8544" s="618"/>
      <c r="X8544" s="618"/>
      <c r="Y8544" s="618"/>
      <c r="Z8544" s="618"/>
      <c r="AC8544" s="619"/>
      <c r="AD8544" s="620"/>
      <c r="AJ8544" s="668"/>
      <c r="AO8544" s="612"/>
      <c r="AP8544" s="612"/>
      <c r="AY8544" s="623"/>
      <c r="BD8544" s="611"/>
      <c r="BG8544" s="624"/>
      <c r="BH8544" s="625"/>
      <c r="BI8544" s="672"/>
      <c r="BO8544" s="612"/>
      <c r="BY8544" s="669"/>
      <c r="CA8544" s="669"/>
    </row>
    <row r="8545" spans="3:79" s="610" customFormat="1">
      <c r="C8545" s="611"/>
      <c r="D8545" s="612"/>
      <c r="E8545" s="613"/>
      <c r="F8545" s="614"/>
      <c r="J8545" s="612"/>
      <c r="N8545" s="668"/>
      <c r="P8545" s="618"/>
      <c r="Q8545" s="618"/>
      <c r="R8545" s="618"/>
      <c r="S8545" s="618"/>
      <c r="T8545" s="618"/>
      <c r="U8545" s="618"/>
      <c r="V8545" s="618"/>
      <c r="W8545" s="618"/>
      <c r="X8545" s="618"/>
      <c r="Y8545" s="618"/>
      <c r="Z8545" s="618"/>
      <c r="AC8545" s="619"/>
      <c r="AD8545" s="620"/>
      <c r="AJ8545" s="668"/>
      <c r="AO8545" s="612"/>
      <c r="AP8545" s="612"/>
      <c r="AY8545" s="623"/>
      <c r="BD8545" s="611"/>
      <c r="BG8545" s="624"/>
      <c r="BH8545" s="625"/>
      <c r="BI8545" s="672"/>
      <c r="BO8545" s="612"/>
      <c r="BY8545" s="669"/>
      <c r="CA8545" s="669"/>
    </row>
    <row r="8546" spans="3:79" s="610" customFormat="1">
      <c r="C8546" s="611"/>
      <c r="D8546" s="612"/>
      <c r="E8546" s="613"/>
      <c r="F8546" s="614"/>
      <c r="J8546" s="612"/>
      <c r="N8546" s="668"/>
      <c r="P8546" s="618"/>
      <c r="Q8546" s="618"/>
      <c r="R8546" s="618"/>
      <c r="S8546" s="618"/>
      <c r="T8546" s="618"/>
      <c r="U8546" s="618"/>
      <c r="V8546" s="618"/>
      <c r="W8546" s="618"/>
      <c r="X8546" s="618"/>
      <c r="Y8546" s="618"/>
      <c r="Z8546" s="618"/>
      <c r="AC8546" s="619"/>
      <c r="AD8546" s="620"/>
      <c r="AJ8546" s="668"/>
      <c r="AO8546" s="612"/>
      <c r="AP8546" s="612"/>
      <c r="AY8546" s="623"/>
      <c r="BD8546" s="611"/>
      <c r="BG8546" s="624"/>
      <c r="BH8546" s="625"/>
      <c r="BI8546" s="672"/>
      <c r="BO8546" s="612"/>
      <c r="BY8546" s="669"/>
      <c r="CA8546" s="669"/>
    </row>
    <row r="8547" spans="3:79" s="610" customFormat="1">
      <c r="C8547" s="611"/>
      <c r="D8547" s="612"/>
      <c r="E8547" s="613"/>
      <c r="F8547" s="614"/>
      <c r="J8547" s="612"/>
      <c r="N8547" s="668"/>
      <c r="P8547" s="618"/>
      <c r="Q8547" s="618"/>
      <c r="R8547" s="618"/>
      <c r="S8547" s="618"/>
      <c r="T8547" s="618"/>
      <c r="U8547" s="618"/>
      <c r="V8547" s="618"/>
      <c r="W8547" s="618"/>
      <c r="X8547" s="618"/>
      <c r="Y8547" s="618"/>
      <c r="Z8547" s="618"/>
      <c r="AC8547" s="619"/>
      <c r="AD8547" s="620"/>
      <c r="AJ8547" s="668"/>
      <c r="AO8547" s="612"/>
      <c r="AP8547" s="612"/>
      <c r="AY8547" s="623"/>
      <c r="BD8547" s="611"/>
      <c r="BG8547" s="624"/>
      <c r="BH8547" s="625"/>
      <c r="BI8547" s="672"/>
      <c r="BO8547" s="612"/>
      <c r="BY8547" s="669"/>
      <c r="CA8547" s="669"/>
    </row>
    <row r="8548" spans="3:79" s="610" customFormat="1">
      <c r="C8548" s="611"/>
      <c r="D8548" s="612"/>
      <c r="E8548" s="613"/>
      <c r="F8548" s="614"/>
      <c r="J8548" s="612"/>
      <c r="N8548" s="668"/>
      <c r="P8548" s="618"/>
      <c r="Q8548" s="618"/>
      <c r="R8548" s="618"/>
      <c r="S8548" s="618"/>
      <c r="T8548" s="618"/>
      <c r="U8548" s="618"/>
      <c r="V8548" s="618"/>
      <c r="W8548" s="618"/>
      <c r="X8548" s="618"/>
      <c r="Y8548" s="618"/>
      <c r="Z8548" s="618"/>
      <c r="AC8548" s="619"/>
      <c r="AD8548" s="620"/>
      <c r="AJ8548" s="668"/>
      <c r="AO8548" s="612"/>
      <c r="AP8548" s="612"/>
      <c r="AY8548" s="623"/>
      <c r="BD8548" s="611"/>
      <c r="BG8548" s="624"/>
      <c r="BH8548" s="625"/>
      <c r="BI8548" s="672"/>
      <c r="BO8548" s="612"/>
      <c r="BY8548" s="669"/>
      <c r="CA8548" s="669"/>
    </row>
    <row r="8549" spans="3:79" s="610" customFormat="1">
      <c r="C8549" s="611"/>
      <c r="D8549" s="612"/>
      <c r="E8549" s="613"/>
      <c r="F8549" s="614"/>
      <c r="J8549" s="612"/>
      <c r="N8549" s="668"/>
      <c r="P8549" s="618"/>
      <c r="Q8549" s="618"/>
      <c r="R8549" s="618"/>
      <c r="S8549" s="618"/>
      <c r="T8549" s="618"/>
      <c r="U8549" s="618"/>
      <c r="V8549" s="618"/>
      <c r="W8549" s="618"/>
      <c r="X8549" s="618"/>
      <c r="Y8549" s="618"/>
      <c r="Z8549" s="618"/>
      <c r="AC8549" s="619"/>
      <c r="AD8549" s="620"/>
      <c r="AJ8549" s="668"/>
      <c r="AO8549" s="612"/>
      <c r="AP8549" s="612"/>
      <c r="AY8549" s="623"/>
      <c r="BD8549" s="611"/>
      <c r="BG8549" s="624"/>
      <c r="BH8549" s="625"/>
      <c r="BI8549" s="672"/>
      <c r="BO8549" s="612"/>
      <c r="BY8549" s="669"/>
      <c r="CA8549" s="669"/>
    </row>
    <row r="8550" spans="3:79" s="610" customFormat="1">
      <c r="C8550" s="611"/>
      <c r="D8550" s="612"/>
      <c r="E8550" s="613"/>
      <c r="F8550" s="614"/>
      <c r="J8550" s="612"/>
      <c r="N8550" s="668"/>
      <c r="P8550" s="618"/>
      <c r="Q8550" s="618"/>
      <c r="R8550" s="618"/>
      <c r="S8550" s="618"/>
      <c r="T8550" s="618"/>
      <c r="U8550" s="618"/>
      <c r="V8550" s="618"/>
      <c r="W8550" s="618"/>
      <c r="X8550" s="618"/>
      <c r="Y8550" s="618"/>
      <c r="Z8550" s="618"/>
      <c r="AC8550" s="619"/>
      <c r="AD8550" s="620"/>
      <c r="AJ8550" s="668"/>
      <c r="AO8550" s="612"/>
      <c r="AP8550" s="612"/>
      <c r="AY8550" s="623"/>
      <c r="BD8550" s="611"/>
      <c r="BG8550" s="624"/>
      <c r="BH8550" s="625"/>
      <c r="BI8550" s="672"/>
      <c r="BO8550" s="612"/>
      <c r="BY8550" s="669"/>
      <c r="CA8550" s="669"/>
    </row>
    <row r="8551" spans="3:79" s="610" customFormat="1">
      <c r="C8551" s="611"/>
      <c r="D8551" s="612"/>
      <c r="E8551" s="613"/>
      <c r="F8551" s="614"/>
      <c r="J8551" s="612"/>
      <c r="N8551" s="668"/>
      <c r="P8551" s="618"/>
      <c r="Q8551" s="618"/>
      <c r="R8551" s="618"/>
      <c r="S8551" s="618"/>
      <c r="T8551" s="618"/>
      <c r="U8551" s="618"/>
      <c r="V8551" s="618"/>
      <c r="W8551" s="618"/>
      <c r="X8551" s="618"/>
      <c r="Y8551" s="618"/>
      <c r="Z8551" s="618"/>
      <c r="AC8551" s="619"/>
      <c r="AD8551" s="620"/>
      <c r="AJ8551" s="668"/>
      <c r="AO8551" s="612"/>
      <c r="AP8551" s="612"/>
      <c r="AY8551" s="623"/>
      <c r="BD8551" s="611"/>
      <c r="BG8551" s="624"/>
      <c r="BH8551" s="625"/>
      <c r="BI8551" s="672"/>
      <c r="BO8551" s="612"/>
      <c r="BY8551" s="669"/>
      <c r="CA8551" s="669"/>
    </row>
    <row r="8552" spans="3:79" s="610" customFormat="1">
      <c r="C8552" s="611"/>
      <c r="D8552" s="612"/>
      <c r="E8552" s="613"/>
      <c r="F8552" s="614"/>
      <c r="J8552" s="612"/>
      <c r="N8552" s="668"/>
      <c r="P8552" s="618"/>
      <c r="Q8552" s="618"/>
      <c r="R8552" s="618"/>
      <c r="S8552" s="618"/>
      <c r="T8552" s="618"/>
      <c r="U8552" s="618"/>
      <c r="V8552" s="618"/>
      <c r="W8552" s="618"/>
      <c r="X8552" s="618"/>
      <c r="Y8552" s="618"/>
      <c r="Z8552" s="618"/>
      <c r="AC8552" s="619"/>
      <c r="AD8552" s="620"/>
      <c r="AJ8552" s="668"/>
      <c r="AO8552" s="612"/>
      <c r="AP8552" s="612"/>
      <c r="AY8552" s="623"/>
      <c r="BD8552" s="611"/>
      <c r="BG8552" s="624"/>
      <c r="BH8552" s="625"/>
      <c r="BI8552" s="672"/>
      <c r="BO8552" s="612"/>
      <c r="BY8552" s="669"/>
      <c r="CA8552" s="669"/>
    </row>
    <row r="8553" spans="3:79" s="610" customFormat="1">
      <c r="C8553" s="611"/>
      <c r="D8553" s="612"/>
      <c r="E8553" s="613"/>
      <c r="F8553" s="614"/>
      <c r="J8553" s="612"/>
      <c r="N8553" s="668"/>
      <c r="P8553" s="618"/>
      <c r="Q8553" s="618"/>
      <c r="R8553" s="618"/>
      <c r="S8553" s="618"/>
      <c r="T8553" s="618"/>
      <c r="U8553" s="618"/>
      <c r="V8553" s="618"/>
      <c r="W8553" s="618"/>
      <c r="X8553" s="618"/>
      <c r="Y8553" s="618"/>
      <c r="Z8553" s="618"/>
      <c r="AC8553" s="619"/>
      <c r="AD8553" s="620"/>
      <c r="AJ8553" s="668"/>
      <c r="AO8553" s="612"/>
      <c r="AP8553" s="612"/>
      <c r="AY8553" s="623"/>
      <c r="BD8553" s="611"/>
      <c r="BG8553" s="624"/>
      <c r="BH8553" s="625"/>
      <c r="BI8553" s="672"/>
      <c r="BO8553" s="612"/>
      <c r="BY8553" s="669"/>
      <c r="CA8553" s="669"/>
    </row>
    <row r="8554" spans="3:79" s="610" customFormat="1">
      <c r="C8554" s="611"/>
      <c r="D8554" s="612"/>
      <c r="E8554" s="613"/>
      <c r="F8554" s="614"/>
      <c r="J8554" s="612"/>
      <c r="N8554" s="668"/>
      <c r="P8554" s="618"/>
      <c r="Q8554" s="618"/>
      <c r="R8554" s="618"/>
      <c r="S8554" s="618"/>
      <c r="T8554" s="618"/>
      <c r="U8554" s="618"/>
      <c r="V8554" s="618"/>
      <c r="W8554" s="618"/>
      <c r="X8554" s="618"/>
      <c r="Y8554" s="618"/>
      <c r="Z8554" s="618"/>
      <c r="AC8554" s="619"/>
      <c r="AD8554" s="620"/>
      <c r="AJ8554" s="668"/>
      <c r="AO8554" s="612"/>
      <c r="AP8554" s="612"/>
      <c r="AY8554" s="623"/>
      <c r="BD8554" s="611"/>
      <c r="BG8554" s="624"/>
      <c r="BH8554" s="625"/>
      <c r="BI8554" s="672"/>
      <c r="BO8554" s="612"/>
      <c r="BY8554" s="669"/>
      <c r="CA8554" s="669"/>
    </row>
    <row r="8555" spans="3:79" s="610" customFormat="1">
      <c r="C8555" s="611"/>
      <c r="D8555" s="612"/>
      <c r="E8555" s="613"/>
      <c r="F8555" s="614"/>
      <c r="J8555" s="612"/>
      <c r="N8555" s="668"/>
      <c r="P8555" s="618"/>
      <c r="Q8555" s="618"/>
      <c r="R8555" s="618"/>
      <c r="S8555" s="618"/>
      <c r="T8555" s="618"/>
      <c r="U8555" s="618"/>
      <c r="V8555" s="618"/>
      <c r="W8555" s="618"/>
      <c r="X8555" s="618"/>
      <c r="Y8555" s="618"/>
      <c r="Z8555" s="618"/>
      <c r="AC8555" s="619"/>
      <c r="AD8555" s="620"/>
      <c r="AJ8555" s="668"/>
      <c r="AO8555" s="612"/>
      <c r="AP8555" s="612"/>
      <c r="AY8555" s="623"/>
      <c r="BD8555" s="611"/>
      <c r="BG8555" s="624"/>
      <c r="BH8555" s="625"/>
      <c r="BI8555" s="672"/>
      <c r="BO8555" s="612"/>
      <c r="BY8555" s="669"/>
      <c r="CA8555" s="669"/>
    </row>
    <row r="8556" spans="3:79" s="610" customFormat="1">
      <c r="C8556" s="611"/>
      <c r="D8556" s="612"/>
      <c r="E8556" s="613"/>
      <c r="F8556" s="614"/>
      <c r="J8556" s="612"/>
      <c r="N8556" s="668"/>
      <c r="P8556" s="618"/>
      <c r="Q8556" s="618"/>
      <c r="R8556" s="618"/>
      <c r="S8556" s="618"/>
      <c r="T8556" s="618"/>
      <c r="U8556" s="618"/>
      <c r="V8556" s="618"/>
      <c r="W8556" s="618"/>
      <c r="X8556" s="618"/>
      <c r="Y8556" s="618"/>
      <c r="Z8556" s="618"/>
      <c r="AC8556" s="619"/>
      <c r="AD8556" s="620"/>
      <c r="AJ8556" s="668"/>
      <c r="AO8556" s="612"/>
      <c r="AP8556" s="612"/>
      <c r="AY8556" s="623"/>
      <c r="BD8556" s="611"/>
      <c r="BG8556" s="624"/>
      <c r="BH8556" s="625"/>
      <c r="BI8556" s="672"/>
      <c r="BO8556" s="612"/>
      <c r="BY8556" s="669"/>
      <c r="CA8556" s="669"/>
    </row>
    <row r="8557" spans="3:79" s="610" customFormat="1">
      <c r="C8557" s="611"/>
      <c r="D8557" s="612"/>
      <c r="E8557" s="613"/>
      <c r="F8557" s="614"/>
      <c r="J8557" s="612"/>
      <c r="N8557" s="668"/>
      <c r="P8557" s="618"/>
      <c r="Q8557" s="618"/>
      <c r="R8557" s="618"/>
      <c r="S8557" s="618"/>
      <c r="T8557" s="618"/>
      <c r="U8557" s="618"/>
      <c r="V8557" s="618"/>
      <c r="W8557" s="618"/>
      <c r="X8557" s="618"/>
      <c r="Y8557" s="618"/>
      <c r="Z8557" s="618"/>
      <c r="AC8557" s="619"/>
      <c r="AD8557" s="620"/>
      <c r="AJ8557" s="668"/>
      <c r="AO8557" s="612"/>
      <c r="AP8557" s="612"/>
      <c r="AY8557" s="623"/>
      <c r="BD8557" s="611"/>
      <c r="BG8557" s="624"/>
      <c r="BH8557" s="625"/>
      <c r="BI8557" s="672"/>
      <c r="BO8557" s="612"/>
      <c r="BY8557" s="669"/>
      <c r="CA8557" s="669"/>
    </row>
    <row r="8558" spans="3:79" s="610" customFormat="1">
      <c r="C8558" s="611"/>
      <c r="D8558" s="612"/>
      <c r="E8558" s="613"/>
      <c r="F8558" s="614"/>
      <c r="J8558" s="612"/>
      <c r="N8558" s="668"/>
      <c r="P8558" s="618"/>
      <c r="Q8558" s="618"/>
      <c r="R8558" s="618"/>
      <c r="S8558" s="618"/>
      <c r="T8558" s="618"/>
      <c r="U8558" s="618"/>
      <c r="V8558" s="618"/>
      <c r="W8558" s="618"/>
      <c r="X8558" s="618"/>
      <c r="Y8558" s="618"/>
      <c r="Z8558" s="618"/>
      <c r="AC8558" s="619"/>
      <c r="AD8558" s="620"/>
      <c r="AJ8558" s="668"/>
      <c r="AO8558" s="612"/>
      <c r="AP8558" s="612"/>
      <c r="AY8558" s="623"/>
      <c r="BD8558" s="611"/>
      <c r="BG8558" s="624"/>
      <c r="BH8558" s="625"/>
      <c r="BI8558" s="672"/>
      <c r="BO8558" s="612"/>
      <c r="BY8558" s="669"/>
      <c r="CA8558" s="669"/>
    </row>
    <row r="8559" spans="3:79" s="610" customFormat="1">
      <c r="C8559" s="611"/>
      <c r="D8559" s="612"/>
      <c r="E8559" s="613"/>
      <c r="F8559" s="614"/>
      <c r="J8559" s="612"/>
      <c r="N8559" s="668"/>
      <c r="P8559" s="618"/>
      <c r="Q8559" s="618"/>
      <c r="R8559" s="618"/>
      <c r="S8559" s="618"/>
      <c r="T8559" s="618"/>
      <c r="U8559" s="618"/>
      <c r="V8559" s="618"/>
      <c r="W8559" s="618"/>
      <c r="X8559" s="618"/>
      <c r="Y8559" s="618"/>
      <c r="Z8559" s="618"/>
      <c r="AC8559" s="619"/>
      <c r="AD8559" s="620"/>
      <c r="AJ8559" s="668"/>
      <c r="AO8559" s="612"/>
      <c r="AP8559" s="612"/>
      <c r="AY8559" s="623"/>
      <c r="BD8559" s="611"/>
      <c r="BG8559" s="624"/>
      <c r="BH8559" s="625"/>
      <c r="BI8559" s="672"/>
      <c r="BO8559" s="612"/>
      <c r="BY8559" s="669"/>
      <c r="CA8559" s="669"/>
    </row>
    <row r="8560" spans="3:79" s="610" customFormat="1">
      <c r="C8560" s="611"/>
      <c r="D8560" s="612"/>
      <c r="E8560" s="613"/>
      <c r="F8560" s="614"/>
      <c r="J8560" s="612"/>
      <c r="N8560" s="668"/>
      <c r="P8560" s="618"/>
      <c r="Q8560" s="618"/>
      <c r="R8560" s="618"/>
      <c r="S8560" s="618"/>
      <c r="T8560" s="618"/>
      <c r="U8560" s="618"/>
      <c r="V8560" s="618"/>
      <c r="W8560" s="618"/>
      <c r="X8560" s="618"/>
      <c r="Y8560" s="618"/>
      <c r="Z8560" s="618"/>
      <c r="AC8560" s="619"/>
      <c r="AD8560" s="620"/>
      <c r="AJ8560" s="668"/>
      <c r="AO8560" s="612"/>
      <c r="AP8560" s="612"/>
      <c r="AY8560" s="623"/>
      <c r="BD8560" s="611"/>
      <c r="BG8560" s="624"/>
      <c r="BH8560" s="625"/>
      <c r="BI8560" s="672"/>
      <c r="BO8560" s="612"/>
      <c r="BY8560" s="669"/>
      <c r="CA8560" s="669"/>
    </row>
    <row r="8561" spans="3:79" s="610" customFormat="1">
      <c r="C8561" s="611"/>
      <c r="D8561" s="612"/>
      <c r="E8561" s="613"/>
      <c r="F8561" s="614"/>
      <c r="J8561" s="612"/>
      <c r="N8561" s="668"/>
      <c r="P8561" s="618"/>
      <c r="Q8561" s="618"/>
      <c r="R8561" s="618"/>
      <c r="S8561" s="618"/>
      <c r="T8561" s="618"/>
      <c r="U8561" s="618"/>
      <c r="V8561" s="618"/>
      <c r="W8561" s="618"/>
      <c r="X8561" s="618"/>
      <c r="Y8561" s="618"/>
      <c r="Z8561" s="618"/>
      <c r="AC8561" s="619"/>
      <c r="AD8561" s="620"/>
      <c r="AJ8561" s="668"/>
      <c r="AO8561" s="612"/>
      <c r="AP8561" s="612"/>
      <c r="AY8561" s="623"/>
      <c r="BD8561" s="611"/>
      <c r="BG8561" s="624"/>
      <c r="BH8561" s="625"/>
      <c r="BI8561" s="672"/>
      <c r="BO8561" s="612"/>
      <c r="BY8561" s="669"/>
      <c r="CA8561" s="669"/>
    </row>
    <row r="8562" spans="3:79" s="610" customFormat="1">
      <c r="C8562" s="611"/>
      <c r="D8562" s="612"/>
      <c r="E8562" s="613"/>
      <c r="F8562" s="614"/>
      <c r="J8562" s="612"/>
      <c r="N8562" s="668"/>
      <c r="P8562" s="618"/>
      <c r="Q8562" s="618"/>
      <c r="R8562" s="618"/>
      <c r="S8562" s="618"/>
      <c r="T8562" s="618"/>
      <c r="U8562" s="618"/>
      <c r="V8562" s="618"/>
      <c r="W8562" s="618"/>
      <c r="X8562" s="618"/>
      <c r="Y8562" s="618"/>
      <c r="Z8562" s="618"/>
      <c r="AC8562" s="619"/>
      <c r="AD8562" s="620"/>
      <c r="AJ8562" s="668"/>
      <c r="AO8562" s="612"/>
      <c r="AP8562" s="612"/>
      <c r="AY8562" s="623"/>
      <c r="BD8562" s="611"/>
      <c r="BG8562" s="624"/>
      <c r="BH8562" s="625"/>
      <c r="BI8562" s="672"/>
      <c r="BO8562" s="612"/>
      <c r="BY8562" s="669"/>
      <c r="CA8562" s="669"/>
    </row>
    <row r="8563" spans="3:79" s="610" customFormat="1">
      <c r="C8563" s="611"/>
      <c r="D8563" s="612"/>
      <c r="E8563" s="613"/>
      <c r="F8563" s="614"/>
      <c r="J8563" s="612"/>
      <c r="N8563" s="668"/>
      <c r="P8563" s="618"/>
      <c r="Q8563" s="618"/>
      <c r="R8563" s="618"/>
      <c r="S8563" s="618"/>
      <c r="T8563" s="618"/>
      <c r="U8563" s="618"/>
      <c r="V8563" s="618"/>
      <c r="W8563" s="618"/>
      <c r="X8563" s="618"/>
      <c r="Y8563" s="618"/>
      <c r="Z8563" s="618"/>
      <c r="AC8563" s="619"/>
      <c r="AD8563" s="620"/>
      <c r="AJ8563" s="668"/>
      <c r="AO8563" s="612"/>
      <c r="AP8563" s="612"/>
      <c r="AY8563" s="623"/>
      <c r="BD8563" s="611"/>
      <c r="BG8563" s="624"/>
      <c r="BH8563" s="625"/>
      <c r="BI8563" s="672"/>
      <c r="BO8563" s="612"/>
      <c r="BY8563" s="669"/>
      <c r="CA8563" s="669"/>
    </row>
    <row r="8564" spans="3:79" s="610" customFormat="1">
      <c r="C8564" s="611"/>
      <c r="D8564" s="612"/>
      <c r="E8564" s="613"/>
      <c r="F8564" s="614"/>
      <c r="J8564" s="612"/>
      <c r="N8564" s="668"/>
      <c r="P8564" s="618"/>
      <c r="Q8564" s="618"/>
      <c r="R8564" s="618"/>
      <c r="S8564" s="618"/>
      <c r="T8564" s="618"/>
      <c r="U8564" s="618"/>
      <c r="V8564" s="618"/>
      <c r="W8564" s="618"/>
      <c r="X8564" s="618"/>
      <c r="Y8564" s="618"/>
      <c r="Z8564" s="618"/>
      <c r="AC8564" s="619"/>
      <c r="AD8564" s="620"/>
      <c r="AJ8564" s="668"/>
      <c r="AO8564" s="612"/>
      <c r="AP8564" s="612"/>
      <c r="AY8564" s="623"/>
      <c r="BD8564" s="611"/>
      <c r="BG8564" s="624"/>
      <c r="BH8564" s="625"/>
      <c r="BI8564" s="672"/>
      <c r="BO8564" s="612"/>
      <c r="BY8564" s="669"/>
      <c r="CA8564" s="669"/>
    </row>
    <row r="8565" spans="3:79" s="610" customFormat="1">
      <c r="C8565" s="611"/>
      <c r="D8565" s="612"/>
      <c r="E8565" s="613"/>
      <c r="F8565" s="614"/>
      <c r="J8565" s="612"/>
      <c r="N8565" s="668"/>
      <c r="P8565" s="618"/>
      <c r="Q8565" s="618"/>
      <c r="R8565" s="618"/>
      <c r="S8565" s="618"/>
      <c r="T8565" s="618"/>
      <c r="U8565" s="618"/>
      <c r="V8565" s="618"/>
      <c r="W8565" s="618"/>
      <c r="X8565" s="618"/>
      <c r="Y8565" s="618"/>
      <c r="Z8565" s="618"/>
      <c r="AC8565" s="619"/>
      <c r="AD8565" s="620"/>
      <c r="AJ8565" s="668"/>
      <c r="AO8565" s="612"/>
      <c r="AP8565" s="612"/>
      <c r="AY8565" s="623"/>
      <c r="BD8565" s="611"/>
      <c r="BG8565" s="624"/>
      <c r="BH8565" s="625"/>
      <c r="BI8565" s="672"/>
      <c r="BO8565" s="612"/>
      <c r="BY8565" s="669"/>
      <c r="CA8565" s="669"/>
    </row>
    <row r="8566" spans="3:79" s="610" customFormat="1">
      <c r="C8566" s="611"/>
      <c r="D8566" s="612"/>
      <c r="E8566" s="613"/>
      <c r="F8566" s="614"/>
      <c r="J8566" s="612"/>
      <c r="N8566" s="668"/>
      <c r="P8566" s="618"/>
      <c r="Q8566" s="618"/>
      <c r="R8566" s="618"/>
      <c r="S8566" s="618"/>
      <c r="T8566" s="618"/>
      <c r="U8566" s="618"/>
      <c r="V8566" s="618"/>
      <c r="W8566" s="618"/>
      <c r="X8566" s="618"/>
      <c r="Y8566" s="618"/>
      <c r="Z8566" s="618"/>
      <c r="AC8566" s="619"/>
      <c r="AD8566" s="620"/>
      <c r="AJ8566" s="668"/>
      <c r="AO8566" s="612"/>
      <c r="AP8566" s="612"/>
      <c r="AY8566" s="623"/>
      <c r="BD8566" s="611"/>
      <c r="BG8566" s="624"/>
      <c r="BH8566" s="625"/>
      <c r="BI8566" s="672"/>
      <c r="BO8566" s="612"/>
      <c r="BY8566" s="669"/>
      <c r="CA8566" s="669"/>
    </row>
    <row r="8567" spans="3:79" s="610" customFormat="1">
      <c r="C8567" s="611"/>
      <c r="D8567" s="612"/>
      <c r="E8567" s="613"/>
      <c r="F8567" s="614"/>
      <c r="J8567" s="612"/>
      <c r="N8567" s="668"/>
      <c r="P8567" s="618"/>
      <c r="Q8567" s="618"/>
      <c r="R8567" s="618"/>
      <c r="S8567" s="618"/>
      <c r="T8567" s="618"/>
      <c r="U8567" s="618"/>
      <c r="V8567" s="618"/>
      <c r="W8567" s="618"/>
      <c r="X8567" s="618"/>
      <c r="Y8567" s="618"/>
      <c r="Z8567" s="618"/>
      <c r="AC8567" s="619"/>
      <c r="AD8567" s="620"/>
      <c r="AJ8567" s="668"/>
      <c r="AO8567" s="612"/>
      <c r="AP8567" s="612"/>
      <c r="AY8567" s="623"/>
      <c r="BD8567" s="611"/>
      <c r="BG8567" s="624"/>
      <c r="BH8567" s="625"/>
      <c r="BI8567" s="672"/>
      <c r="BO8567" s="612"/>
      <c r="BY8567" s="669"/>
      <c r="CA8567" s="669"/>
    </row>
    <row r="8568" spans="3:79" s="610" customFormat="1">
      <c r="C8568" s="611"/>
      <c r="D8568" s="612"/>
      <c r="E8568" s="613"/>
      <c r="F8568" s="614"/>
      <c r="J8568" s="612"/>
      <c r="N8568" s="668"/>
      <c r="P8568" s="618"/>
      <c r="Q8568" s="618"/>
      <c r="R8568" s="618"/>
      <c r="S8568" s="618"/>
      <c r="T8568" s="618"/>
      <c r="U8568" s="618"/>
      <c r="V8568" s="618"/>
      <c r="W8568" s="618"/>
      <c r="X8568" s="618"/>
      <c r="Y8568" s="618"/>
      <c r="Z8568" s="618"/>
      <c r="AC8568" s="619"/>
      <c r="AD8568" s="620"/>
      <c r="AJ8568" s="668"/>
      <c r="AO8568" s="612"/>
      <c r="AP8568" s="612"/>
      <c r="AY8568" s="623"/>
      <c r="BD8568" s="611"/>
      <c r="BG8568" s="624"/>
      <c r="BH8568" s="625"/>
      <c r="BI8568" s="672"/>
      <c r="BO8568" s="612"/>
      <c r="BY8568" s="669"/>
      <c r="CA8568" s="669"/>
    </row>
    <row r="8569" spans="3:79" s="610" customFormat="1">
      <c r="C8569" s="611"/>
      <c r="D8569" s="612"/>
      <c r="E8569" s="613"/>
      <c r="F8569" s="614"/>
      <c r="J8569" s="612"/>
      <c r="N8569" s="668"/>
      <c r="P8569" s="618"/>
      <c r="Q8569" s="618"/>
      <c r="R8569" s="618"/>
      <c r="S8569" s="618"/>
      <c r="T8569" s="618"/>
      <c r="U8569" s="618"/>
      <c r="V8569" s="618"/>
      <c r="W8569" s="618"/>
      <c r="X8569" s="618"/>
      <c r="Y8569" s="618"/>
      <c r="Z8569" s="618"/>
      <c r="AC8569" s="619"/>
      <c r="AD8569" s="620"/>
      <c r="AJ8569" s="668"/>
      <c r="AO8569" s="612"/>
      <c r="AP8569" s="612"/>
      <c r="AY8569" s="623"/>
      <c r="BD8569" s="611"/>
      <c r="BG8569" s="624"/>
      <c r="BH8569" s="625"/>
      <c r="BI8569" s="672"/>
      <c r="BO8569" s="612"/>
      <c r="BY8569" s="669"/>
      <c r="CA8569" s="669"/>
    </row>
    <row r="8570" spans="3:79" s="610" customFormat="1">
      <c r="C8570" s="611"/>
      <c r="D8570" s="612"/>
      <c r="E8570" s="613"/>
      <c r="F8570" s="614"/>
      <c r="J8570" s="612"/>
      <c r="N8570" s="668"/>
      <c r="P8570" s="618"/>
      <c r="Q8570" s="618"/>
      <c r="R8570" s="618"/>
      <c r="S8570" s="618"/>
      <c r="T8570" s="618"/>
      <c r="U8570" s="618"/>
      <c r="V8570" s="618"/>
      <c r="W8570" s="618"/>
      <c r="X8570" s="618"/>
      <c r="Y8570" s="618"/>
      <c r="Z8570" s="618"/>
      <c r="AC8570" s="619"/>
      <c r="AD8570" s="620"/>
      <c r="AJ8570" s="668"/>
      <c r="AO8570" s="612"/>
      <c r="AP8570" s="612"/>
      <c r="AY8570" s="623"/>
      <c r="BD8570" s="611"/>
      <c r="BG8570" s="624"/>
      <c r="BH8570" s="625"/>
      <c r="BI8570" s="672"/>
      <c r="BO8570" s="612"/>
      <c r="BY8570" s="669"/>
      <c r="CA8570" s="669"/>
    </row>
    <row r="8571" spans="3:79" s="610" customFormat="1">
      <c r="C8571" s="611"/>
      <c r="D8571" s="612"/>
      <c r="E8571" s="613"/>
      <c r="F8571" s="614"/>
      <c r="J8571" s="612"/>
      <c r="N8571" s="668"/>
      <c r="P8571" s="618"/>
      <c r="Q8571" s="618"/>
      <c r="R8571" s="618"/>
      <c r="S8571" s="618"/>
      <c r="T8571" s="618"/>
      <c r="U8571" s="618"/>
      <c r="V8571" s="618"/>
      <c r="W8571" s="618"/>
      <c r="X8571" s="618"/>
      <c r="Y8571" s="618"/>
      <c r="Z8571" s="618"/>
      <c r="AC8571" s="619"/>
      <c r="AD8571" s="620"/>
      <c r="AJ8571" s="668"/>
      <c r="AO8571" s="612"/>
      <c r="AP8571" s="612"/>
      <c r="AY8571" s="623"/>
      <c r="BD8571" s="611"/>
      <c r="BG8571" s="624"/>
      <c r="BH8571" s="625"/>
      <c r="BI8571" s="672"/>
      <c r="BO8571" s="612"/>
      <c r="BY8571" s="669"/>
      <c r="CA8571" s="669"/>
    </row>
    <row r="8572" spans="3:79" s="610" customFormat="1">
      <c r="C8572" s="611"/>
      <c r="D8572" s="612"/>
      <c r="E8572" s="613"/>
      <c r="F8572" s="614"/>
      <c r="J8572" s="612"/>
      <c r="N8572" s="668"/>
      <c r="P8572" s="618"/>
      <c r="Q8572" s="618"/>
      <c r="R8572" s="618"/>
      <c r="S8572" s="618"/>
      <c r="T8572" s="618"/>
      <c r="U8572" s="618"/>
      <c r="V8572" s="618"/>
      <c r="W8572" s="618"/>
      <c r="X8572" s="618"/>
      <c r="Y8572" s="618"/>
      <c r="Z8572" s="618"/>
      <c r="AC8572" s="619"/>
      <c r="AD8572" s="620"/>
      <c r="AJ8572" s="668"/>
      <c r="AO8572" s="612"/>
      <c r="AP8572" s="612"/>
      <c r="AY8572" s="623"/>
      <c r="BD8572" s="611"/>
      <c r="BG8572" s="624"/>
      <c r="BH8572" s="625"/>
      <c r="BI8572" s="672"/>
      <c r="BO8572" s="612"/>
      <c r="BY8572" s="669"/>
      <c r="CA8572" s="669"/>
    </row>
    <row r="8573" spans="3:79" s="610" customFormat="1">
      <c r="C8573" s="611"/>
      <c r="D8573" s="612"/>
      <c r="E8573" s="613"/>
      <c r="F8573" s="614"/>
      <c r="J8573" s="612"/>
      <c r="N8573" s="668"/>
      <c r="P8573" s="618"/>
      <c r="Q8573" s="618"/>
      <c r="R8573" s="618"/>
      <c r="S8573" s="618"/>
      <c r="T8573" s="618"/>
      <c r="U8573" s="618"/>
      <c r="V8573" s="618"/>
      <c r="W8573" s="618"/>
      <c r="X8573" s="618"/>
      <c r="Y8573" s="618"/>
      <c r="Z8573" s="618"/>
      <c r="AC8573" s="619"/>
      <c r="AD8573" s="620"/>
      <c r="AJ8573" s="668"/>
      <c r="AO8573" s="612"/>
      <c r="AP8573" s="612"/>
      <c r="AY8573" s="623"/>
      <c r="BD8573" s="611"/>
      <c r="BG8573" s="624"/>
      <c r="BH8573" s="625"/>
      <c r="BI8573" s="672"/>
      <c r="BO8573" s="612"/>
      <c r="BY8573" s="669"/>
      <c r="CA8573" s="669"/>
    </row>
    <row r="8574" spans="3:79" s="610" customFormat="1">
      <c r="C8574" s="611"/>
      <c r="D8574" s="612"/>
      <c r="E8574" s="613"/>
      <c r="F8574" s="614"/>
      <c r="J8574" s="612"/>
      <c r="N8574" s="668"/>
      <c r="P8574" s="618"/>
      <c r="Q8574" s="618"/>
      <c r="R8574" s="618"/>
      <c r="S8574" s="618"/>
      <c r="T8574" s="618"/>
      <c r="U8574" s="618"/>
      <c r="V8574" s="618"/>
      <c r="W8574" s="618"/>
      <c r="X8574" s="618"/>
      <c r="Y8574" s="618"/>
      <c r="Z8574" s="618"/>
      <c r="AC8574" s="619"/>
      <c r="AD8574" s="620"/>
      <c r="AJ8574" s="668"/>
      <c r="AO8574" s="612"/>
      <c r="AP8574" s="612"/>
      <c r="AY8574" s="623"/>
      <c r="BD8574" s="611"/>
      <c r="BG8574" s="624"/>
      <c r="BH8574" s="625"/>
      <c r="BI8574" s="672"/>
      <c r="BO8574" s="612"/>
      <c r="BY8574" s="669"/>
      <c r="CA8574" s="669"/>
    </row>
    <row r="8575" spans="3:79" s="610" customFormat="1">
      <c r="C8575" s="611"/>
      <c r="D8575" s="612"/>
      <c r="E8575" s="613"/>
      <c r="F8575" s="614"/>
      <c r="J8575" s="612"/>
      <c r="N8575" s="668"/>
      <c r="P8575" s="618"/>
      <c r="Q8575" s="618"/>
      <c r="R8575" s="618"/>
      <c r="S8575" s="618"/>
      <c r="T8575" s="618"/>
      <c r="U8575" s="618"/>
      <c r="V8575" s="618"/>
      <c r="W8575" s="618"/>
      <c r="X8575" s="618"/>
      <c r="Y8575" s="618"/>
      <c r="Z8575" s="618"/>
      <c r="AC8575" s="619"/>
      <c r="AD8575" s="620"/>
      <c r="AJ8575" s="668"/>
      <c r="AO8575" s="612"/>
      <c r="AP8575" s="612"/>
      <c r="AY8575" s="623"/>
      <c r="BD8575" s="611"/>
      <c r="BG8575" s="624"/>
      <c r="BH8575" s="625"/>
      <c r="BI8575" s="672"/>
      <c r="BO8575" s="612"/>
      <c r="BY8575" s="669"/>
      <c r="CA8575" s="669"/>
    </row>
    <row r="8576" spans="3:79" s="610" customFormat="1">
      <c r="C8576" s="611"/>
      <c r="D8576" s="612"/>
      <c r="E8576" s="613"/>
      <c r="F8576" s="614"/>
      <c r="J8576" s="612"/>
      <c r="N8576" s="668"/>
      <c r="P8576" s="618"/>
      <c r="Q8576" s="618"/>
      <c r="R8576" s="618"/>
      <c r="S8576" s="618"/>
      <c r="T8576" s="618"/>
      <c r="U8576" s="618"/>
      <c r="V8576" s="618"/>
      <c r="W8576" s="618"/>
      <c r="X8576" s="618"/>
      <c r="Y8576" s="618"/>
      <c r="Z8576" s="618"/>
      <c r="AC8576" s="619"/>
      <c r="AD8576" s="620"/>
      <c r="AJ8576" s="668"/>
      <c r="AO8576" s="612"/>
      <c r="AP8576" s="612"/>
      <c r="AY8576" s="623"/>
      <c r="BD8576" s="611"/>
      <c r="BG8576" s="624"/>
      <c r="BH8576" s="625"/>
      <c r="BI8576" s="672"/>
      <c r="BO8576" s="612"/>
      <c r="BY8576" s="669"/>
      <c r="CA8576" s="669"/>
    </row>
    <row r="8577" spans="3:79" s="610" customFormat="1">
      <c r="C8577" s="611"/>
      <c r="D8577" s="612"/>
      <c r="E8577" s="613"/>
      <c r="F8577" s="614"/>
      <c r="J8577" s="612"/>
      <c r="N8577" s="668"/>
      <c r="P8577" s="618"/>
      <c r="Q8577" s="618"/>
      <c r="R8577" s="618"/>
      <c r="S8577" s="618"/>
      <c r="T8577" s="618"/>
      <c r="U8577" s="618"/>
      <c r="V8577" s="618"/>
      <c r="W8577" s="618"/>
      <c r="X8577" s="618"/>
      <c r="Y8577" s="618"/>
      <c r="Z8577" s="618"/>
      <c r="AC8577" s="619"/>
      <c r="AD8577" s="620"/>
      <c r="AJ8577" s="668"/>
      <c r="AO8577" s="612"/>
      <c r="AP8577" s="612"/>
      <c r="AY8577" s="623"/>
      <c r="BD8577" s="611"/>
      <c r="BG8577" s="624"/>
      <c r="BH8577" s="625"/>
      <c r="BI8577" s="672"/>
      <c r="BO8577" s="612"/>
      <c r="BY8577" s="669"/>
      <c r="CA8577" s="669"/>
    </row>
    <row r="8578" spans="3:79" s="610" customFormat="1">
      <c r="C8578" s="611"/>
      <c r="D8578" s="612"/>
      <c r="E8578" s="613"/>
      <c r="F8578" s="614"/>
      <c r="J8578" s="612"/>
      <c r="N8578" s="668"/>
      <c r="P8578" s="618"/>
      <c r="Q8578" s="618"/>
      <c r="R8578" s="618"/>
      <c r="S8578" s="618"/>
      <c r="T8578" s="618"/>
      <c r="U8578" s="618"/>
      <c r="V8578" s="618"/>
      <c r="W8578" s="618"/>
      <c r="X8578" s="618"/>
      <c r="Y8578" s="618"/>
      <c r="Z8578" s="618"/>
      <c r="AC8578" s="619"/>
      <c r="AD8578" s="620"/>
      <c r="AJ8578" s="668"/>
      <c r="AO8578" s="612"/>
      <c r="AP8578" s="612"/>
      <c r="AY8578" s="623"/>
      <c r="BD8578" s="611"/>
      <c r="BG8578" s="624"/>
      <c r="BH8578" s="625"/>
      <c r="BI8578" s="672"/>
      <c r="BO8578" s="612"/>
      <c r="BY8578" s="669"/>
      <c r="CA8578" s="669"/>
    </row>
    <row r="8579" spans="3:79" s="610" customFormat="1">
      <c r="C8579" s="611"/>
      <c r="D8579" s="612"/>
      <c r="E8579" s="613"/>
      <c r="F8579" s="614"/>
      <c r="J8579" s="612"/>
      <c r="N8579" s="668"/>
      <c r="P8579" s="618"/>
      <c r="Q8579" s="618"/>
      <c r="R8579" s="618"/>
      <c r="S8579" s="618"/>
      <c r="T8579" s="618"/>
      <c r="U8579" s="618"/>
      <c r="V8579" s="618"/>
      <c r="W8579" s="618"/>
      <c r="X8579" s="618"/>
      <c r="Y8579" s="618"/>
      <c r="Z8579" s="618"/>
      <c r="AC8579" s="619"/>
      <c r="AD8579" s="620"/>
      <c r="AJ8579" s="668"/>
      <c r="AO8579" s="612"/>
      <c r="AP8579" s="612"/>
      <c r="AY8579" s="623"/>
      <c r="BD8579" s="611"/>
      <c r="BG8579" s="624"/>
      <c r="BH8579" s="625"/>
      <c r="BI8579" s="672"/>
      <c r="BO8579" s="612"/>
      <c r="BY8579" s="669"/>
      <c r="CA8579" s="669"/>
    </row>
    <row r="8580" spans="3:79" s="610" customFormat="1">
      <c r="C8580" s="611"/>
      <c r="D8580" s="612"/>
      <c r="E8580" s="613"/>
      <c r="F8580" s="614"/>
      <c r="J8580" s="612"/>
      <c r="N8580" s="668"/>
      <c r="P8580" s="618"/>
      <c r="Q8580" s="618"/>
      <c r="R8580" s="618"/>
      <c r="S8580" s="618"/>
      <c r="T8580" s="618"/>
      <c r="U8580" s="618"/>
      <c r="V8580" s="618"/>
      <c r="W8580" s="618"/>
      <c r="X8580" s="618"/>
      <c r="Y8580" s="618"/>
      <c r="Z8580" s="618"/>
      <c r="AC8580" s="619"/>
      <c r="AD8580" s="620"/>
      <c r="AJ8580" s="668"/>
      <c r="AO8580" s="612"/>
      <c r="AP8580" s="612"/>
      <c r="AY8580" s="623"/>
      <c r="BD8580" s="611"/>
      <c r="BG8580" s="624"/>
      <c r="BH8580" s="625"/>
      <c r="BI8580" s="672"/>
      <c r="BO8580" s="612"/>
      <c r="BY8580" s="669"/>
      <c r="CA8580" s="669"/>
    </row>
    <row r="8581" spans="3:79" s="610" customFormat="1">
      <c r="C8581" s="611"/>
      <c r="D8581" s="612"/>
      <c r="E8581" s="613"/>
      <c r="F8581" s="614"/>
      <c r="J8581" s="612"/>
      <c r="N8581" s="668"/>
      <c r="P8581" s="618"/>
      <c r="Q8581" s="618"/>
      <c r="R8581" s="618"/>
      <c r="S8581" s="618"/>
      <c r="T8581" s="618"/>
      <c r="U8581" s="618"/>
      <c r="V8581" s="618"/>
      <c r="W8581" s="618"/>
      <c r="X8581" s="618"/>
      <c r="Y8581" s="618"/>
      <c r="Z8581" s="618"/>
      <c r="AC8581" s="619"/>
      <c r="AD8581" s="620"/>
      <c r="AJ8581" s="668"/>
      <c r="AO8581" s="612"/>
      <c r="AP8581" s="612"/>
      <c r="AY8581" s="623"/>
      <c r="BD8581" s="611"/>
      <c r="BG8581" s="624"/>
      <c r="BH8581" s="625"/>
      <c r="BI8581" s="672"/>
      <c r="BO8581" s="612"/>
      <c r="BY8581" s="669"/>
      <c r="CA8581" s="669"/>
    </row>
    <row r="8582" spans="3:79" s="610" customFormat="1">
      <c r="C8582" s="611"/>
      <c r="D8582" s="612"/>
      <c r="E8582" s="613"/>
      <c r="F8582" s="614"/>
      <c r="J8582" s="612"/>
      <c r="N8582" s="668"/>
      <c r="P8582" s="618"/>
      <c r="Q8582" s="618"/>
      <c r="R8582" s="618"/>
      <c r="S8582" s="618"/>
      <c r="T8582" s="618"/>
      <c r="U8582" s="618"/>
      <c r="V8582" s="618"/>
      <c r="W8582" s="618"/>
      <c r="X8582" s="618"/>
      <c r="Y8582" s="618"/>
      <c r="Z8582" s="618"/>
      <c r="AC8582" s="619"/>
      <c r="AD8582" s="620"/>
      <c r="AJ8582" s="668"/>
      <c r="AO8582" s="612"/>
      <c r="AP8582" s="612"/>
      <c r="AY8582" s="623"/>
      <c r="BD8582" s="611"/>
      <c r="BG8582" s="624"/>
      <c r="BH8582" s="625"/>
      <c r="BI8582" s="672"/>
      <c r="BO8582" s="612"/>
      <c r="BY8582" s="669"/>
      <c r="CA8582" s="669"/>
    </row>
    <row r="8583" spans="3:79" s="610" customFormat="1">
      <c r="C8583" s="611"/>
      <c r="D8583" s="612"/>
      <c r="E8583" s="613"/>
      <c r="F8583" s="614"/>
      <c r="J8583" s="612"/>
      <c r="N8583" s="668"/>
      <c r="P8583" s="618"/>
      <c r="Q8583" s="618"/>
      <c r="R8583" s="618"/>
      <c r="S8583" s="618"/>
      <c r="T8583" s="618"/>
      <c r="U8583" s="618"/>
      <c r="V8583" s="618"/>
      <c r="W8583" s="618"/>
      <c r="X8583" s="618"/>
      <c r="Y8583" s="618"/>
      <c r="Z8583" s="618"/>
      <c r="AC8583" s="619"/>
      <c r="AD8583" s="620"/>
      <c r="AJ8583" s="668"/>
      <c r="AO8583" s="612"/>
      <c r="AP8583" s="612"/>
      <c r="AY8583" s="623"/>
      <c r="BD8583" s="611"/>
      <c r="BG8583" s="624"/>
      <c r="BH8583" s="625"/>
      <c r="BI8583" s="672"/>
      <c r="BO8583" s="612"/>
      <c r="BY8583" s="669"/>
      <c r="CA8583" s="669"/>
    </row>
    <row r="8584" spans="3:79" s="610" customFormat="1">
      <c r="C8584" s="611"/>
      <c r="D8584" s="612"/>
      <c r="E8584" s="613"/>
      <c r="F8584" s="614"/>
      <c r="J8584" s="612"/>
      <c r="N8584" s="668"/>
      <c r="P8584" s="618"/>
      <c r="Q8584" s="618"/>
      <c r="R8584" s="618"/>
      <c r="S8584" s="618"/>
      <c r="T8584" s="618"/>
      <c r="U8584" s="618"/>
      <c r="V8584" s="618"/>
      <c r="W8584" s="618"/>
      <c r="X8584" s="618"/>
      <c r="Y8584" s="618"/>
      <c r="Z8584" s="618"/>
      <c r="AC8584" s="619"/>
      <c r="AD8584" s="620"/>
      <c r="AJ8584" s="668"/>
      <c r="AO8584" s="612"/>
      <c r="AP8584" s="612"/>
      <c r="AY8584" s="623"/>
      <c r="BD8584" s="611"/>
      <c r="BG8584" s="624"/>
      <c r="BH8584" s="625"/>
      <c r="BI8584" s="672"/>
      <c r="BO8584" s="612"/>
      <c r="BY8584" s="669"/>
      <c r="CA8584" s="669"/>
    </row>
    <row r="8585" spans="3:79" s="610" customFormat="1">
      <c r="C8585" s="611"/>
      <c r="D8585" s="612"/>
      <c r="E8585" s="613"/>
      <c r="F8585" s="614"/>
      <c r="J8585" s="612"/>
      <c r="N8585" s="668"/>
      <c r="P8585" s="618"/>
      <c r="Q8585" s="618"/>
      <c r="R8585" s="618"/>
      <c r="S8585" s="618"/>
      <c r="T8585" s="618"/>
      <c r="U8585" s="618"/>
      <c r="V8585" s="618"/>
      <c r="W8585" s="618"/>
      <c r="X8585" s="618"/>
      <c r="Y8585" s="618"/>
      <c r="Z8585" s="618"/>
      <c r="AC8585" s="619"/>
      <c r="AD8585" s="620"/>
      <c r="AJ8585" s="668"/>
      <c r="AO8585" s="612"/>
      <c r="AP8585" s="612"/>
      <c r="AY8585" s="623"/>
      <c r="BD8585" s="611"/>
      <c r="BG8585" s="624"/>
      <c r="BH8585" s="625"/>
      <c r="BI8585" s="672"/>
      <c r="BO8585" s="612"/>
      <c r="BY8585" s="669"/>
      <c r="CA8585" s="669"/>
    </row>
    <row r="8586" spans="3:79" s="610" customFormat="1">
      <c r="C8586" s="611"/>
      <c r="D8586" s="612"/>
      <c r="E8586" s="613"/>
      <c r="F8586" s="614"/>
      <c r="J8586" s="612"/>
      <c r="N8586" s="668"/>
      <c r="P8586" s="618"/>
      <c r="Q8586" s="618"/>
      <c r="R8586" s="618"/>
      <c r="S8586" s="618"/>
      <c r="T8586" s="618"/>
      <c r="U8586" s="618"/>
      <c r="V8586" s="618"/>
      <c r="W8586" s="618"/>
      <c r="X8586" s="618"/>
      <c r="Y8586" s="618"/>
      <c r="Z8586" s="618"/>
      <c r="AC8586" s="619"/>
      <c r="AD8586" s="620"/>
      <c r="AJ8586" s="668"/>
      <c r="AO8586" s="612"/>
      <c r="AP8586" s="612"/>
      <c r="AY8586" s="623"/>
      <c r="BD8586" s="611"/>
      <c r="BG8586" s="624"/>
      <c r="BH8586" s="625"/>
      <c r="BI8586" s="672"/>
      <c r="BO8586" s="612"/>
      <c r="BY8586" s="669"/>
      <c r="CA8586" s="669"/>
    </row>
    <row r="8587" spans="3:79" s="610" customFormat="1">
      <c r="C8587" s="611"/>
      <c r="D8587" s="612"/>
      <c r="E8587" s="613"/>
      <c r="F8587" s="614"/>
      <c r="J8587" s="612"/>
      <c r="N8587" s="668"/>
      <c r="P8587" s="618"/>
      <c r="Q8587" s="618"/>
      <c r="R8587" s="618"/>
      <c r="S8587" s="618"/>
      <c r="T8587" s="618"/>
      <c r="U8587" s="618"/>
      <c r="V8587" s="618"/>
      <c r="W8587" s="618"/>
      <c r="X8587" s="618"/>
      <c r="Y8587" s="618"/>
      <c r="Z8587" s="618"/>
      <c r="AC8587" s="619"/>
      <c r="AD8587" s="620"/>
      <c r="AJ8587" s="668"/>
      <c r="AO8587" s="612"/>
      <c r="AP8587" s="612"/>
      <c r="AY8587" s="623"/>
      <c r="BD8587" s="611"/>
      <c r="BG8587" s="624"/>
      <c r="BH8587" s="625"/>
      <c r="BI8587" s="672"/>
      <c r="BO8587" s="612"/>
      <c r="BY8587" s="669"/>
      <c r="CA8587" s="669"/>
    </row>
    <row r="8588" spans="3:79" s="610" customFormat="1">
      <c r="C8588" s="611"/>
      <c r="D8588" s="612"/>
      <c r="E8588" s="613"/>
      <c r="F8588" s="614"/>
      <c r="J8588" s="612"/>
      <c r="N8588" s="668"/>
      <c r="P8588" s="618"/>
      <c r="Q8588" s="618"/>
      <c r="R8588" s="618"/>
      <c r="S8588" s="618"/>
      <c r="T8588" s="618"/>
      <c r="U8588" s="618"/>
      <c r="V8588" s="618"/>
      <c r="W8588" s="618"/>
      <c r="X8588" s="618"/>
      <c r="Y8588" s="618"/>
      <c r="Z8588" s="618"/>
      <c r="AC8588" s="619"/>
      <c r="AD8588" s="620"/>
      <c r="AJ8588" s="668"/>
      <c r="AO8588" s="612"/>
      <c r="AP8588" s="612"/>
      <c r="AY8588" s="623"/>
      <c r="BD8588" s="611"/>
      <c r="BG8588" s="624"/>
      <c r="BH8588" s="625"/>
      <c r="BI8588" s="672"/>
      <c r="BO8588" s="612"/>
      <c r="BY8588" s="669"/>
      <c r="CA8588" s="669"/>
    </row>
    <row r="8589" spans="3:79" s="610" customFormat="1">
      <c r="C8589" s="611"/>
      <c r="D8589" s="612"/>
      <c r="E8589" s="613"/>
      <c r="F8589" s="614"/>
      <c r="J8589" s="612"/>
      <c r="N8589" s="668"/>
      <c r="P8589" s="618"/>
      <c r="Q8589" s="618"/>
      <c r="R8589" s="618"/>
      <c r="S8589" s="618"/>
      <c r="T8589" s="618"/>
      <c r="U8589" s="618"/>
      <c r="V8589" s="618"/>
      <c r="W8589" s="618"/>
      <c r="X8589" s="618"/>
      <c r="Y8589" s="618"/>
      <c r="Z8589" s="618"/>
      <c r="AC8589" s="619"/>
      <c r="AD8589" s="620"/>
      <c r="AJ8589" s="668"/>
      <c r="AO8589" s="612"/>
      <c r="AP8589" s="612"/>
      <c r="AY8589" s="623"/>
      <c r="BD8589" s="611"/>
      <c r="BG8589" s="624"/>
      <c r="BH8589" s="625"/>
      <c r="BI8589" s="672"/>
      <c r="BO8589" s="612"/>
      <c r="BY8589" s="669"/>
      <c r="CA8589" s="669"/>
    </row>
    <row r="8590" spans="3:79" s="610" customFormat="1">
      <c r="C8590" s="611"/>
      <c r="D8590" s="612"/>
      <c r="E8590" s="613"/>
      <c r="F8590" s="614"/>
      <c r="J8590" s="612"/>
      <c r="N8590" s="668"/>
      <c r="P8590" s="618"/>
      <c r="Q8590" s="618"/>
      <c r="R8590" s="618"/>
      <c r="S8590" s="618"/>
      <c r="T8590" s="618"/>
      <c r="U8590" s="618"/>
      <c r="V8590" s="618"/>
      <c r="W8590" s="618"/>
      <c r="X8590" s="618"/>
      <c r="Y8590" s="618"/>
      <c r="Z8590" s="618"/>
      <c r="AC8590" s="619"/>
      <c r="AD8590" s="620"/>
      <c r="AJ8590" s="668"/>
      <c r="AO8590" s="612"/>
      <c r="AP8590" s="612"/>
      <c r="AY8590" s="623"/>
      <c r="BD8590" s="611"/>
      <c r="BG8590" s="624"/>
      <c r="BH8590" s="625"/>
      <c r="BI8590" s="672"/>
      <c r="BO8590" s="612"/>
      <c r="BY8590" s="669"/>
      <c r="CA8590" s="669"/>
    </row>
    <row r="8591" spans="3:79" s="610" customFormat="1">
      <c r="C8591" s="611"/>
      <c r="D8591" s="612"/>
      <c r="E8591" s="613"/>
      <c r="F8591" s="614"/>
      <c r="J8591" s="612"/>
      <c r="N8591" s="668"/>
      <c r="P8591" s="618"/>
      <c r="Q8591" s="618"/>
      <c r="R8591" s="618"/>
      <c r="S8591" s="618"/>
      <c r="T8591" s="618"/>
      <c r="U8591" s="618"/>
      <c r="V8591" s="618"/>
      <c r="W8591" s="618"/>
      <c r="X8591" s="618"/>
      <c r="Y8591" s="618"/>
      <c r="Z8591" s="618"/>
      <c r="AC8591" s="619"/>
      <c r="AD8591" s="620"/>
      <c r="AJ8591" s="668"/>
      <c r="AO8591" s="612"/>
      <c r="AP8591" s="612"/>
      <c r="AY8591" s="623"/>
      <c r="BD8591" s="611"/>
      <c r="BG8591" s="624"/>
      <c r="BH8591" s="625"/>
      <c r="BI8591" s="672"/>
      <c r="BO8591" s="612"/>
      <c r="BY8591" s="669"/>
      <c r="CA8591" s="669"/>
    </row>
    <row r="8592" spans="3:79" s="610" customFormat="1">
      <c r="C8592" s="611"/>
      <c r="D8592" s="612"/>
      <c r="E8592" s="613"/>
      <c r="F8592" s="614"/>
      <c r="J8592" s="612"/>
      <c r="N8592" s="668"/>
      <c r="P8592" s="618"/>
      <c r="Q8592" s="618"/>
      <c r="R8592" s="618"/>
      <c r="S8592" s="618"/>
      <c r="T8592" s="618"/>
      <c r="U8592" s="618"/>
      <c r="V8592" s="618"/>
      <c r="W8592" s="618"/>
      <c r="X8592" s="618"/>
      <c r="Y8592" s="618"/>
      <c r="Z8592" s="618"/>
      <c r="AC8592" s="619"/>
      <c r="AD8592" s="620"/>
      <c r="AJ8592" s="668"/>
      <c r="AO8592" s="612"/>
      <c r="AP8592" s="612"/>
      <c r="AY8592" s="623"/>
      <c r="BD8592" s="611"/>
      <c r="BG8592" s="624"/>
      <c r="BH8592" s="625"/>
      <c r="BI8592" s="672"/>
      <c r="BO8592" s="612"/>
      <c r="BY8592" s="669"/>
      <c r="CA8592" s="669"/>
    </row>
    <row r="8593" spans="3:79" s="610" customFormat="1">
      <c r="C8593" s="611"/>
      <c r="D8593" s="612"/>
      <c r="E8593" s="613"/>
      <c r="F8593" s="614"/>
      <c r="J8593" s="612"/>
      <c r="N8593" s="668"/>
      <c r="P8593" s="618"/>
      <c r="Q8593" s="618"/>
      <c r="R8593" s="618"/>
      <c r="S8593" s="618"/>
      <c r="T8593" s="618"/>
      <c r="U8593" s="618"/>
      <c r="V8593" s="618"/>
      <c r="W8593" s="618"/>
      <c r="X8593" s="618"/>
      <c r="Y8593" s="618"/>
      <c r="Z8593" s="618"/>
      <c r="AC8593" s="619"/>
      <c r="AD8593" s="620"/>
      <c r="AJ8593" s="668"/>
      <c r="AO8593" s="612"/>
      <c r="AP8593" s="612"/>
      <c r="AY8593" s="623"/>
      <c r="BD8593" s="611"/>
      <c r="BG8593" s="624"/>
      <c r="BH8593" s="625"/>
      <c r="BI8593" s="672"/>
      <c r="BO8593" s="612"/>
      <c r="BY8593" s="669"/>
      <c r="CA8593" s="669"/>
    </row>
    <row r="8594" spans="3:79" s="610" customFormat="1">
      <c r="C8594" s="611"/>
      <c r="D8594" s="612"/>
      <c r="E8594" s="613"/>
      <c r="F8594" s="614"/>
      <c r="J8594" s="612"/>
      <c r="N8594" s="668"/>
      <c r="P8594" s="618"/>
      <c r="Q8594" s="618"/>
      <c r="R8594" s="618"/>
      <c r="S8594" s="618"/>
      <c r="T8594" s="618"/>
      <c r="U8594" s="618"/>
      <c r="V8594" s="618"/>
      <c r="W8594" s="618"/>
      <c r="X8594" s="618"/>
      <c r="Y8594" s="618"/>
      <c r="Z8594" s="618"/>
      <c r="AC8594" s="619"/>
      <c r="AD8594" s="620"/>
      <c r="AJ8594" s="668"/>
      <c r="AO8594" s="612"/>
      <c r="AP8594" s="612"/>
      <c r="AY8594" s="623"/>
      <c r="BD8594" s="611"/>
      <c r="BG8594" s="624"/>
      <c r="BH8594" s="625"/>
      <c r="BI8594" s="672"/>
      <c r="BO8594" s="612"/>
      <c r="BY8594" s="669"/>
      <c r="CA8594" s="669"/>
    </row>
    <row r="8595" spans="3:79" s="610" customFormat="1">
      <c r="C8595" s="611"/>
      <c r="D8595" s="612"/>
      <c r="E8595" s="613"/>
      <c r="F8595" s="614"/>
      <c r="J8595" s="612"/>
      <c r="N8595" s="668"/>
      <c r="P8595" s="618"/>
      <c r="Q8595" s="618"/>
      <c r="R8595" s="618"/>
      <c r="S8595" s="618"/>
      <c r="T8595" s="618"/>
      <c r="U8595" s="618"/>
      <c r="V8595" s="618"/>
      <c r="W8595" s="618"/>
      <c r="X8595" s="618"/>
      <c r="Y8595" s="618"/>
      <c r="Z8595" s="618"/>
      <c r="AC8595" s="619"/>
      <c r="AD8595" s="620"/>
      <c r="AJ8595" s="668"/>
      <c r="AO8595" s="612"/>
      <c r="AP8595" s="612"/>
      <c r="AY8595" s="623"/>
      <c r="BD8595" s="611"/>
      <c r="BG8595" s="624"/>
      <c r="BH8595" s="625"/>
      <c r="BI8595" s="672"/>
      <c r="BO8595" s="612"/>
      <c r="BY8595" s="669"/>
      <c r="CA8595" s="669"/>
    </row>
    <row r="8596" spans="3:79" s="610" customFormat="1">
      <c r="C8596" s="611"/>
      <c r="D8596" s="612"/>
      <c r="E8596" s="613"/>
      <c r="F8596" s="614"/>
      <c r="J8596" s="612"/>
      <c r="N8596" s="668"/>
      <c r="P8596" s="618"/>
      <c r="Q8596" s="618"/>
      <c r="R8596" s="618"/>
      <c r="S8596" s="618"/>
      <c r="T8596" s="618"/>
      <c r="U8596" s="618"/>
      <c r="V8596" s="618"/>
      <c r="W8596" s="618"/>
      <c r="X8596" s="618"/>
      <c r="Y8596" s="618"/>
      <c r="Z8596" s="618"/>
      <c r="AC8596" s="619"/>
      <c r="AD8596" s="620"/>
      <c r="AJ8596" s="668"/>
      <c r="AO8596" s="612"/>
      <c r="AP8596" s="612"/>
      <c r="AY8596" s="623"/>
      <c r="BD8596" s="611"/>
      <c r="BG8596" s="624"/>
      <c r="BH8596" s="625"/>
      <c r="BI8596" s="672"/>
      <c r="BO8596" s="612"/>
      <c r="BY8596" s="669"/>
      <c r="CA8596" s="669"/>
    </row>
    <row r="8597" spans="3:79" s="610" customFormat="1">
      <c r="C8597" s="611"/>
      <c r="D8597" s="612"/>
      <c r="E8597" s="613"/>
      <c r="F8597" s="614"/>
      <c r="J8597" s="612"/>
      <c r="N8597" s="668"/>
      <c r="P8597" s="618"/>
      <c r="Q8597" s="618"/>
      <c r="R8597" s="618"/>
      <c r="S8597" s="618"/>
      <c r="T8597" s="618"/>
      <c r="U8597" s="618"/>
      <c r="V8597" s="618"/>
      <c r="W8597" s="618"/>
      <c r="X8597" s="618"/>
      <c r="Y8597" s="618"/>
      <c r="Z8597" s="618"/>
      <c r="AC8597" s="619"/>
      <c r="AD8597" s="620"/>
      <c r="AJ8597" s="668"/>
      <c r="AO8597" s="612"/>
      <c r="AP8597" s="612"/>
      <c r="AY8597" s="623"/>
      <c r="BD8597" s="611"/>
      <c r="BG8597" s="624"/>
      <c r="BH8597" s="625"/>
      <c r="BI8597" s="672"/>
      <c r="BO8597" s="612"/>
      <c r="BY8597" s="669"/>
      <c r="CA8597" s="669"/>
    </row>
    <row r="8598" spans="3:79" s="610" customFormat="1">
      <c r="C8598" s="611"/>
      <c r="D8598" s="612"/>
      <c r="E8598" s="613"/>
      <c r="F8598" s="614"/>
      <c r="J8598" s="612"/>
      <c r="N8598" s="668"/>
      <c r="P8598" s="618"/>
      <c r="Q8598" s="618"/>
      <c r="R8598" s="618"/>
      <c r="S8598" s="618"/>
      <c r="T8598" s="618"/>
      <c r="U8598" s="618"/>
      <c r="V8598" s="618"/>
      <c r="W8598" s="618"/>
      <c r="X8598" s="618"/>
      <c r="Y8598" s="618"/>
      <c r="Z8598" s="618"/>
      <c r="AC8598" s="619"/>
      <c r="AD8598" s="620"/>
      <c r="AJ8598" s="668"/>
      <c r="AO8598" s="612"/>
      <c r="AP8598" s="612"/>
      <c r="AY8598" s="623"/>
      <c r="BD8598" s="611"/>
      <c r="BG8598" s="624"/>
      <c r="BH8598" s="625"/>
      <c r="BI8598" s="672"/>
      <c r="BO8598" s="612"/>
      <c r="BY8598" s="669"/>
      <c r="CA8598" s="669"/>
    </row>
    <row r="8599" spans="3:79" s="610" customFormat="1">
      <c r="C8599" s="611"/>
      <c r="D8599" s="612"/>
      <c r="E8599" s="613"/>
      <c r="F8599" s="614"/>
      <c r="J8599" s="612"/>
      <c r="N8599" s="668"/>
      <c r="P8599" s="618"/>
      <c r="Q8599" s="618"/>
      <c r="R8599" s="618"/>
      <c r="S8599" s="618"/>
      <c r="T8599" s="618"/>
      <c r="U8599" s="618"/>
      <c r="V8599" s="618"/>
      <c r="W8599" s="618"/>
      <c r="X8599" s="618"/>
      <c r="Y8599" s="618"/>
      <c r="Z8599" s="618"/>
      <c r="AC8599" s="619"/>
      <c r="AD8599" s="620"/>
      <c r="AJ8599" s="668"/>
      <c r="AO8599" s="612"/>
      <c r="AP8599" s="612"/>
      <c r="AY8599" s="623"/>
      <c r="BD8599" s="611"/>
      <c r="BG8599" s="624"/>
      <c r="BH8599" s="625"/>
      <c r="BI8599" s="672"/>
      <c r="BO8599" s="612"/>
      <c r="BY8599" s="669"/>
      <c r="CA8599" s="669"/>
    </row>
    <row r="8600" spans="3:79" s="610" customFormat="1">
      <c r="C8600" s="611"/>
      <c r="D8600" s="612"/>
      <c r="E8600" s="613"/>
      <c r="F8600" s="614"/>
      <c r="J8600" s="612"/>
      <c r="N8600" s="668"/>
      <c r="P8600" s="618"/>
      <c r="Q8600" s="618"/>
      <c r="R8600" s="618"/>
      <c r="S8600" s="618"/>
      <c r="T8600" s="618"/>
      <c r="U8600" s="618"/>
      <c r="V8600" s="618"/>
      <c r="W8600" s="618"/>
      <c r="X8600" s="618"/>
      <c r="Y8600" s="618"/>
      <c r="Z8600" s="618"/>
      <c r="AC8600" s="619"/>
      <c r="AD8600" s="620"/>
      <c r="AJ8600" s="668"/>
      <c r="AO8600" s="612"/>
      <c r="AP8600" s="612"/>
      <c r="AY8600" s="623"/>
      <c r="BD8600" s="611"/>
      <c r="BG8600" s="624"/>
      <c r="BH8600" s="625"/>
      <c r="BI8600" s="672"/>
      <c r="BO8600" s="612"/>
      <c r="BY8600" s="669"/>
      <c r="CA8600" s="669"/>
    </row>
    <row r="8601" spans="3:79" s="610" customFormat="1">
      <c r="C8601" s="611"/>
      <c r="D8601" s="612"/>
      <c r="E8601" s="613"/>
      <c r="F8601" s="614"/>
      <c r="J8601" s="612"/>
      <c r="N8601" s="668"/>
      <c r="P8601" s="618"/>
      <c r="Q8601" s="618"/>
      <c r="R8601" s="618"/>
      <c r="S8601" s="618"/>
      <c r="T8601" s="618"/>
      <c r="U8601" s="618"/>
      <c r="V8601" s="618"/>
      <c r="W8601" s="618"/>
      <c r="X8601" s="618"/>
      <c r="Y8601" s="618"/>
      <c r="Z8601" s="618"/>
      <c r="AC8601" s="619"/>
      <c r="AD8601" s="620"/>
      <c r="AJ8601" s="668"/>
      <c r="AO8601" s="612"/>
      <c r="AP8601" s="612"/>
      <c r="AY8601" s="623"/>
      <c r="BD8601" s="611"/>
      <c r="BG8601" s="624"/>
      <c r="BH8601" s="625"/>
      <c r="BI8601" s="672"/>
      <c r="BO8601" s="612"/>
      <c r="BY8601" s="669"/>
      <c r="CA8601" s="669"/>
    </row>
    <row r="8602" spans="3:79" s="610" customFormat="1">
      <c r="C8602" s="611"/>
      <c r="D8602" s="612"/>
      <c r="E8602" s="613"/>
      <c r="F8602" s="614"/>
      <c r="J8602" s="612"/>
      <c r="N8602" s="668"/>
      <c r="P8602" s="618"/>
      <c r="Q8602" s="618"/>
      <c r="R8602" s="618"/>
      <c r="S8602" s="618"/>
      <c r="T8602" s="618"/>
      <c r="U8602" s="618"/>
      <c r="V8602" s="618"/>
      <c r="W8602" s="618"/>
      <c r="X8602" s="618"/>
      <c r="Y8602" s="618"/>
      <c r="Z8602" s="618"/>
      <c r="AC8602" s="619"/>
      <c r="AD8602" s="620"/>
      <c r="AJ8602" s="668"/>
      <c r="AO8602" s="612"/>
      <c r="AP8602" s="612"/>
      <c r="AY8602" s="623"/>
      <c r="BD8602" s="611"/>
      <c r="BG8602" s="624"/>
      <c r="BH8602" s="625"/>
      <c r="BI8602" s="672"/>
      <c r="BO8602" s="612"/>
      <c r="BY8602" s="669"/>
      <c r="CA8602" s="669"/>
    </row>
    <row r="8603" spans="3:79" s="610" customFormat="1">
      <c r="C8603" s="611"/>
      <c r="D8603" s="612"/>
      <c r="E8603" s="613"/>
      <c r="F8603" s="614"/>
      <c r="J8603" s="612"/>
      <c r="N8603" s="668"/>
      <c r="P8603" s="618"/>
      <c r="Q8603" s="618"/>
      <c r="R8603" s="618"/>
      <c r="S8603" s="618"/>
      <c r="T8603" s="618"/>
      <c r="U8603" s="618"/>
      <c r="V8603" s="618"/>
      <c r="W8603" s="618"/>
      <c r="X8603" s="618"/>
      <c r="Y8603" s="618"/>
      <c r="Z8603" s="618"/>
      <c r="AC8603" s="619"/>
      <c r="AD8603" s="620"/>
      <c r="AJ8603" s="668"/>
      <c r="AO8603" s="612"/>
      <c r="AP8603" s="612"/>
      <c r="AY8603" s="623"/>
      <c r="BD8603" s="611"/>
      <c r="BG8603" s="624"/>
      <c r="BH8603" s="625"/>
      <c r="BI8603" s="672"/>
      <c r="BO8603" s="612"/>
      <c r="BY8603" s="669"/>
      <c r="CA8603" s="669"/>
    </row>
    <row r="8604" spans="3:79" s="610" customFormat="1">
      <c r="C8604" s="611"/>
      <c r="D8604" s="612"/>
      <c r="E8604" s="613"/>
      <c r="F8604" s="614"/>
      <c r="J8604" s="612"/>
      <c r="N8604" s="668"/>
      <c r="P8604" s="618"/>
      <c r="Q8604" s="618"/>
      <c r="R8604" s="618"/>
      <c r="S8604" s="618"/>
      <c r="T8604" s="618"/>
      <c r="U8604" s="618"/>
      <c r="V8604" s="618"/>
      <c r="W8604" s="618"/>
      <c r="X8604" s="618"/>
      <c r="Y8604" s="618"/>
      <c r="Z8604" s="618"/>
      <c r="AC8604" s="619"/>
      <c r="AD8604" s="620"/>
      <c r="AJ8604" s="668"/>
      <c r="AO8604" s="612"/>
      <c r="AP8604" s="612"/>
      <c r="AY8604" s="623"/>
      <c r="BD8604" s="611"/>
      <c r="BG8604" s="624"/>
      <c r="BH8604" s="625"/>
      <c r="BI8604" s="672"/>
      <c r="BO8604" s="612"/>
      <c r="BY8604" s="669"/>
      <c r="CA8604" s="669"/>
    </row>
    <row r="8605" spans="3:79" s="610" customFormat="1">
      <c r="C8605" s="611"/>
      <c r="D8605" s="612"/>
      <c r="E8605" s="613"/>
      <c r="F8605" s="614"/>
      <c r="J8605" s="612"/>
      <c r="N8605" s="668"/>
      <c r="P8605" s="618"/>
      <c r="Q8605" s="618"/>
      <c r="R8605" s="618"/>
      <c r="S8605" s="618"/>
      <c r="T8605" s="618"/>
      <c r="U8605" s="618"/>
      <c r="V8605" s="618"/>
      <c r="W8605" s="618"/>
      <c r="X8605" s="618"/>
      <c r="Y8605" s="618"/>
      <c r="Z8605" s="618"/>
      <c r="AC8605" s="619"/>
      <c r="AD8605" s="620"/>
      <c r="AJ8605" s="668"/>
      <c r="AO8605" s="612"/>
      <c r="AP8605" s="612"/>
      <c r="AY8605" s="623"/>
      <c r="BD8605" s="611"/>
      <c r="BG8605" s="624"/>
      <c r="BH8605" s="625"/>
      <c r="BI8605" s="672"/>
      <c r="BO8605" s="612"/>
      <c r="BY8605" s="669"/>
      <c r="CA8605" s="669"/>
    </row>
    <row r="8606" spans="3:79" s="610" customFormat="1">
      <c r="C8606" s="611"/>
      <c r="D8606" s="612"/>
      <c r="E8606" s="613"/>
      <c r="F8606" s="614"/>
      <c r="J8606" s="612"/>
      <c r="N8606" s="668"/>
      <c r="P8606" s="618"/>
      <c r="Q8606" s="618"/>
      <c r="R8606" s="618"/>
      <c r="S8606" s="618"/>
      <c r="T8606" s="618"/>
      <c r="U8606" s="618"/>
      <c r="V8606" s="618"/>
      <c r="W8606" s="618"/>
      <c r="X8606" s="618"/>
      <c r="Y8606" s="618"/>
      <c r="Z8606" s="618"/>
      <c r="AC8606" s="619"/>
      <c r="AD8606" s="620"/>
      <c r="AJ8606" s="668"/>
      <c r="AO8606" s="612"/>
      <c r="AP8606" s="612"/>
      <c r="AY8606" s="623"/>
      <c r="BD8606" s="611"/>
      <c r="BG8606" s="624"/>
      <c r="BH8606" s="625"/>
      <c r="BI8606" s="672"/>
      <c r="BO8606" s="612"/>
      <c r="BY8606" s="669"/>
      <c r="CA8606" s="669"/>
    </row>
    <row r="8607" spans="3:79" s="610" customFormat="1">
      <c r="C8607" s="611"/>
      <c r="D8607" s="612"/>
      <c r="E8607" s="613"/>
      <c r="F8607" s="614"/>
      <c r="J8607" s="612"/>
      <c r="N8607" s="668"/>
      <c r="P8607" s="618"/>
      <c r="Q8607" s="618"/>
      <c r="R8607" s="618"/>
      <c r="S8607" s="618"/>
      <c r="T8607" s="618"/>
      <c r="U8607" s="618"/>
      <c r="V8607" s="618"/>
      <c r="W8607" s="618"/>
      <c r="X8607" s="618"/>
      <c r="Y8607" s="618"/>
      <c r="Z8607" s="618"/>
      <c r="AC8607" s="619"/>
      <c r="AD8607" s="620"/>
      <c r="AJ8607" s="668"/>
      <c r="AO8607" s="612"/>
      <c r="AP8607" s="612"/>
      <c r="AY8607" s="623"/>
      <c r="BD8607" s="611"/>
      <c r="BG8607" s="624"/>
      <c r="BH8607" s="625"/>
      <c r="BI8607" s="672"/>
      <c r="BO8607" s="612"/>
      <c r="BY8607" s="669"/>
      <c r="CA8607" s="669"/>
    </row>
    <row r="8608" spans="3:79" s="610" customFormat="1">
      <c r="C8608" s="611"/>
      <c r="D8608" s="612"/>
      <c r="E8608" s="613"/>
      <c r="F8608" s="614"/>
      <c r="J8608" s="612"/>
      <c r="N8608" s="668"/>
      <c r="P8608" s="618"/>
      <c r="Q8608" s="618"/>
      <c r="R8608" s="618"/>
      <c r="S8608" s="618"/>
      <c r="T8608" s="618"/>
      <c r="U8608" s="618"/>
      <c r="V8608" s="618"/>
      <c r="W8608" s="618"/>
      <c r="X8608" s="618"/>
      <c r="Y8608" s="618"/>
      <c r="Z8608" s="618"/>
      <c r="AC8608" s="619"/>
      <c r="AD8608" s="620"/>
      <c r="AJ8608" s="668"/>
      <c r="AO8608" s="612"/>
      <c r="AP8608" s="612"/>
      <c r="AY8608" s="623"/>
      <c r="BD8608" s="611"/>
      <c r="BG8608" s="624"/>
      <c r="BH8608" s="625"/>
      <c r="BI8608" s="672"/>
      <c r="BO8608" s="612"/>
      <c r="BY8608" s="669"/>
      <c r="CA8608" s="669"/>
    </row>
    <row r="8609" spans="3:79" s="610" customFormat="1">
      <c r="C8609" s="611"/>
      <c r="D8609" s="612"/>
      <c r="E8609" s="613"/>
      <c r="F8609" s="614"/>
      <c r="J8609" s="612"/>
      <c r="N8609" s="668"/>
      <c r="P8609" s="618"/>
      <c r="Q8609" s="618"/>
      <c r="R8609" s="618"/>
      <c r="S8609" s="618"/>
      <c r="T8609" s="618"/>
      <c r="U8609" s="618"/>
      <c r="V8609" s="618"/>
      <c r="W8609" s="618"/>
      <c r="X8609" s="618"/>
      <c r="Y8609" s="618"/>
      <c r="Z8609" s="618"/>
      <c r="AC8609" s="619"/>
      <c r="AD8609" s="620"/>
      <c r="AJ8609" s="668"/>
      <c r="AO8609" s="612"/>
      <c r="AP8609" s="612"/>
      <c r="AY8609" s="623"/>
      <c r="BD8609" s="611"/>
      <c r="BG8609" s="624"/>
      <c r="BH8609" s="625"/>
      <c r="BI8609" s="672"/>
      <c r="BO8609" s="612"/>
      <c r="BY8609" s="669"/>
      <c r="CA8609" s="669"/>
    </row>
    <row r="8610" spans="3:79" s="610" customFormat="1">
      <c r="C8610" s="611"/>
      <c r="D8610" s="612"/>
      <c r="E8610" s="613"/>
      <c r="F8610" s="614"/>
      <c r="J8610" s="612"/>
      <c r="N8610" s="668"/>
      <c r="P8610" s="618"/>
      <c r="Q8610" s="618"/>
      <c r="R8610" s="618"/>
      <c r="S8610" s="618"/>
      <c r="T8610" s="618"/>
      <c r="U8610" s="618"/>
      <c r="V8610" s="618"/>
      <c r="W8610" s="618"/>
      <c r="X8610" s="618"/>
      <c r="Y8610" s="618"/>
      <c r="Z8610" s="618"/>
      <c r="AC8610" s="619"/>
      <c r="AD8610" s="620"/>
      <c r="AJ8610" s="668"/>
      <c r="AO8610" s="612"/>
      <c r="AP8610" s="612"/>
      <c r="AY8610" s="623"/>
      <c r="BD8610" s="611"/>
      <c r="BG8610" s="624"/>
      <c r="BH8610" s="625"/>
      <c r="BI8610" s="672"/>
      <c r="BO8610" s="612"/>
      <c r="BY8610" s="669"/>
      <c r="CA8610" s="669"/>
    </row>
    <row r="8611" spans="3:79" s="610" customFormat="1">
      <c r="C8611" s="611"/>
      <c r="D8611" s="612"/>
      <c r="E8611" s="613"/>
      <c r="F8611" s="614"/>
      <c r="J8611" s="612"/>
      <c r="N8611" s="668"/>
      <c r="P8611" s="618"/>
      <c r="Q8611" s="618"/>
      <c r="R8611" s="618"/>
      <c r="S8611" s="618"/>
      <c r="T8611" s="618"/>
      <c r="U8611" s="618"/>
      <c r="V8611" s="618"/>
      <c r="W8611" s="618"/>
      <c r="X8611" s="618"/>
      <c r="Y8611" s="618"/>
      <c r="Z8611" s="618"/>
      <c r="AC8611" s="619"/>
      <c r="AD8611" s="620"/>
      <c r="AJ8611" s="668"/>
      <c r="AO8611" s="612"/>
      <c r="AP8611" s="612"/>
      <c r="AY8611" s="623"/>
      <c r="BD8611" s="611"/>
      <c r="BG8611" s="624"/>
      <c r="BH8611" s="625"/>
      <c r="BI8611" s="672"/>
      <c r="BO8611" s="612"/>
      <c r="BY8611" s="669"/>
      <c r="CA8611" s="669"/>
    </row>
    <row r="8612" spans="3:79" s="610" customFormat="1">
      <c r="C8612" s="611"/>
      <c r="D8612" s="612"/>
      <c r="E8612" s="613"/>
      <c r="F8612" s="614"/>
      <c r="J8612" s="612"/>
      <c r="N8612" s="668"/>
      <c r="P8612" s="618"/>
      <c r="Q8612" s="618"/>
      <c r="R8612" s="618"/>
      <c r="S8612" s="618"/>
      <c r="T8612" s="618"/>
      <c r="U8612" s="618"/>
      <c r="V8612" s="618"/>
      <c r="W8612" s="618"/>
      <c r="X8612" s="618"/>
      <c r="Y8612" s="618"/>
      <c r="Z8612" s="618"/>
      <c r="AC8612" s="619"/>
      <c r="AD8612" s="620"/>
      <c r="AJ8612" s="668"/>
      <c r="AO8612" s="612"/>
      <c r="AP8612" s="612"/>
      <c r="AY8612" s="623"/>
      <c r="BD8612" s="611"/>
      <c r="BG8612" s="624"/>
      <c r="BH8612" s="625"/>
      <c r="BI8612" s="672"/>
      <c r="BO8612" s="612"/>
      <c r="BY8612" s="669"/>
      <c r="CA8612" s="669"/>
    </row>
    <row r="8613" spans="3:79" s="610" customFormat="1">
      <c r="C8613" s="611"/>
      <c r="D8613" s="612"/>
      <c r="E8613" s="613"/>
      <c r="F8613" s="614"/>
      <c r="J8613" s="612"/>
      <c r="N8613" s="668"/>
      <c r="P8613" s="618"/>
      <c r="Q8613" s="618"/>
      <c r="R8613" s="618"/>
      <c r="S8613" s="618"/>
      <c r="T8613" s="618"/>
      <c r="U8613" s="618"/>
      <c r="V8613" s="618"/>
      <c r="W8613" s="618"/>
      <c r="X8613" s="618"/>
      <c r="Y8613" s="618"/>
      <c r="Z8613" s="618"/>
      <c r="AC8613" s="619"/>
      <c r="AD8613" s="620"/>
      <c r="AJ8613" s="668"/>
      <c r="AO8613" s="612"/>
      <c r="AP8613" s="612"/>
      <c r="AY8613" s="623"/>
      <c r="BD8613" s="611"/>
      <c r="BG8613" s="624"/>
      <c r="BH8613" s="625"/>
      <c r="BI8613" s="672"/>
      <c r="BO8613" s="612"/>
      <c r="BY8613" s="669"/>
      <c r="CA8613" s="669"/>
    </row>
    <row r="8614" spans="3:79" s="610" customFormat="1">
      <c r="C8614" s="611"/>
      <c r="D8614" s="612"/>
      <c r="E8614" s="613"/>
      <c r="F8614" s="614"/>
      <c r="J8614" s="612"/>
      <c r="N8614" s="668"/>
      <c r="P8614" s="618"/>
      <c r="Q8614" s="618"/>
      <c r="R8614" s="618"/>
      <c r="S8614" s="618"/>
      <c r="T8614" s="618"/>
      <c r="U8614" s="618"/>
      <c r="V8614" s="618"/>
      <c r="W8614" s="618"/>
      <c r="X8614" s="618"/>
      <c r="Y8614" s="618"/>
      <c r="Z8614" s="618"/>
      <c r="AC8614" s="619"/>
      <c r="AD8614" s="620"/>
      <c r="AJ8614" s="668"/>
      <c r="AO8614" s="612"/>
      <c r="AP8614" s="612"/>
      <c r="AY8614" s="623"/>
      <c r="BD8614" s="611"/>
      <c r="BG8614" s="624"/>
      <c r="BH8614" s="625"/>
      <c r="BI8614" s="672"/>
      <c r="BO8614" s="612"/>
      <c r="BY8614" s="669"/>
      <c r="CA8614" s="669"/>
    </row>
    <row r="8615" spans="3:79" s="610" customFormat="1">
      <c r="C8615" s="611"/>
      <c r="D8615" s="612"/>
      <c r="E8615" s="613"/>
      <c r="F8615" s="614"/>
      <c r="J8615" s="612"/>
      <c r="N8615" s="668"/>
      <c r="P8615" s="618"/>
      <c r="Q8615" s="618"/>
      <c r="R8615" s="618"/>
      <c r="S8615" s="618"/>
      <c r="T8615" s="618"/>
      <c r="U8615" s="618"/>
      <c r="V8615" s="618"/>
      <c r="W8615" s="618"/>
      <c r="X8615" s="618"/>
      <c r="Y8615" s="618"/>
      <c r="Z8615" s="618"/>
      <c r="AC8615" s="619"/>
      <c r="AD8615" s="620"/>
      <c r="AJ8615" s="668"/>
      <c r="AO8615" s="612"/>
      <c r="AP8615" s="612"/>
      <c r="AY8615" s="623"/>
      <c r="BD8615" s="611"/>
      <c r="BG8615" s="624"/>
      <c r="BH8615" s="625"/>
      <c r="BI8615" s="672"/>
      <c r="BO8615" s="612"/>
      <c r="BY8615" s="669"/>
      <c r="CA8615" s="669"/>
    </row>
    <row r="8616" spans="3:79" s="610" customFormat="1">
      <c r="C8616" s="611"/>
      <c r="D8616" s="612"/>
      <c r="E8616" s="613"/>
      <c r="F8616" s="614"/>
      <c r="J8616" s="612"/>
      <c r="N8616" s="668"/>
      <c r="P8616" s="618"/>
      <c r="Q8616" s="618"/>
      <c r="R8616" s="618"/>
      <c r="S8616" s="618"/>
      <c r="T8616" s="618"/>
      <c r="U8616" s="618"/>
      <c r="V8616" s="618"/>
      <c r="W8616" s="618"/>
      <c r="X8616" s="618"/>
      <c r="Y8616" s="618"/>
      <c r="Z8616" s="618"/>
      <c r="AC8616" s="619"/>
      <c r="AD8616" s="620"/>
      <c r="AJ8616" s="668"/>
      <c r="AO8616" s="612"/>
      <c r="AP8616" s="612"/>
      <c r="AY8616" s="623"/>
      <c r="BD8616" s="611"/>
      <c r="BG8616" s="624"/>
      <c r="BH8616" s="625"/>
      <c r="BI8616" s="672"/>
      <c r="BO8616" s="612"/>
      <c r="BY8616" s="669"/>
      <c r="CA8616" s="669"/>
    </row>
    <row r="8617" spans="3:79" s="610" customFormat="1">
      <c r="C8617" s="611"/>
      <c r="D8617" s="612"/>
      <c r="E8617" s="613"/>
      <c r="F8617" s="614"/>
      <c r="J8617" s="612"/>
      <c r="N8617" s="668"/>
      <c r="P8617" s="618"/>
      <c r="Q8617" s="618"/>
      <c r="R8617" s="618"/>
      <c r="S8617" s="618"/>
      <c r="T8617" s="618"/>
      <c r="U8617" s="618"/>
      <c r="V8617" s="618"/>
      <c r="W8617" s="618"/>
      <c r="X8617" s="618"/>
      <c r="Y8617" s="618"/>
      <c r="Z8617" s="618"/>
      <c r="AC8617" s="619"/>
      <c r="AD8617" s="620"/>
      <c r="AJ8617" s="668"/>
      <c r="AO8617" s="612"/>
      <c r="AP8617" s="612"/>
      <c r="AY8617" s="623"/>
      <c r="BD8617" s="611"/>
      <c r="BG8617" s="624"/>
      <c r="BH8617" s="625"/>
      <c r="BI8617" s="672"/>
      <c r="BO8617" s="612"/>
      <c r="BY8617" s="669"/>
      <c r="CA8617" s="669"/>
    </row>
    <row r="8618" spans="3:79" s="610" customFormat="1">
      <c r="C8618" s="611"/>
      <c r="D8618" s="612"/>
      <c r="E8618" s="613"/>
      <c r="F8618" s="614"/>
      <c r="J8618" s="612"/>
      <c r="N8618" s="668"/>
      <c r="P8618" s="618"/>
      <c r="Q8618" s="618"/>
      <c r="R8618" s="618"/>
      <c r="S8618" s="618"/>
      <c r="T8618" s="618"/>
      <c r="U8618" s="618"/>
      <c r="V8618" s="618"/>
      <c r="W8618" s="618"/>
      <c r="X8618" s="618"/>
      <c r="Y8618" s="618"/>
      <c r="Z8618" s="618"/>
      <c r="AC8618" s="619"/>
      <c r="AD8618" s="620"/>
      <c r="AJ8618" s="668"/>
      <c r="AO8618" s="612"/>
      <c r="AP8618" s="612"/>
      <c r="AY8618" s="623"/>
      <c r="BD8618" s="611"/>
      <c r="BG8618" s="624"/>
      <c r="BH8618" s="625"/>
      <c r="BI8618" s="672"/>
      <c r="BO8618" s="612"/>
      <c r="BY8618" s="669"/>
      <c r="CA8618" s="669"/>
    </row>
    <row r="8619" spans="3:79" s="610" customFormat="1">
      <c r="C8619" s="611"/>
      <c r="D8619" s="612"/>
      <c r="E8619" s="613"/>
      <c r="F8619" s="614"/>
      <c r="J8619" s="612"/>
      <c r="N8619" s="668"/>
      <c r="P8619" s="618"/>
      <c r="Q8619" s="618"/>
      <c r="R8619" s="618"/>
      <c r="S8619" s="618"/>
      <c r="T8619" s="618"/>
      <c r="U8619" s="618"/>
      <c r="V8619" s="618"/>
      <c r="W8619" s="618"/>
      <c r="X8619" s="618"/>
      <c r="Y8619" s="618"/>
      <c r="Z8619" s="618"/>
      <c r="AC8619" s="619"/>
      <c r="AD8619" s="620"/>
      <c r="AJ8619" s="668"/>
      <c r="AO8619" s="612"/>
      <c r="AP8619" s="612"/>
      <c r="AY8619" s="623"/>
      <c r="BD8619" s="611"/>
      <c r="BG8619" s="624"/>
      <c r="BH8619" s="625"/>
      <c r="BI8619" s="672"/>
      <c r="BO8619" s="612"/>
      <c r="BY8619" s="669"/>
      <c r="CA8619" s="669"/>
    </row>
    <row r="8620" spans="3:79" s="610" customFormat="1">
      <c r="C8620" s="611"/>
      <c r="D8620" s="612"/>
      <c r="E8620" s="613"/>
      <c r="F8620" s="614"/>
      <c r="J8620" s="612"/>
      <c r="N8620" s="668"/>
      <c r="P8620" s="618"/>
      <c r="Q8620" s="618"/>
      <c r="R8620" s="618"/>
      <c r="S8620" s="618"/>
      <c r="T8620" s="618"/>
      <c r="U8620" s="618"/>
      <c r="V8620" s="618"/>
      <c r="W8620" s="618"/>
      <c r="X8620" s="618"/>
      <c r="Y8620" s="618"/>
      <c r="Z8620" s="618"/>
      <c r="AC8620" s="619"/>
      <c r="AD8620" s="620"/>
      <c r="AJ8620" s="668"/>
      <c r="AO8620" s="612"/>
      <c r="AP8620" s="612"/>
      <c r="AY8620" s="623"/>
      <c r="BD8620" s="611"/>
      <c r="BG8620" s="624"/>
      <c r="BH8620" s="625"/>
      <c r="BI8620" s="672"/>
      <c r="BO8620" s="612"/>
      <c r="BY8620" s="669"/>
      <c r="CA8620" s="669"/>
    </row>
    <row r="8621" spans="3:79" s="610" customFormat="1">
      <c r="C8621" s="611"/>
      <c r="D8621" s="612"/>
      <c r="E8621" s="613"/>
      <c r="F8621" s="614"/>
      <c r="J8621" s="612"/>
      <c r="N8621" s="668"/>
      <c r="P8621" s="618"/>
      <c r="Q8621" s="618"/>
      <c r="R8621" s="618"/>
      <c r="S8621" s="618"/>
      <c r="T8621" s="618"/>
      <c r="U8621" s="618"/>
      <c r="V8621" s="618"/>
      <c r="W8621" s="618"/>
      <c r="X8621" s="618"/>
      <c r="Y8621" s="618"/>
      <c r="Z8621" s="618"/>
      <c r="AC8621" s="619"/>
      <c r="AD8621" s="620"/>
      <c r="AJ8621" s="668"/>
      <c r="AO8621" s="612"/>
      <c r="AP8621" s="612"/>
      <c r="AY8621" s="623"/>
      <c r="BD8621" s="611"/>
      <c r="BG8621" s="624"/>
      <c r="BH8621" s="625"/>
      <c r="BI8621" s="672"/>
      <c r="BO8621" s="612"/>
      <c r="BY8621" s="669"/>
      <c r="CA8621" s="669"/>
    </row>
    <row r="8622" spans="3:79" s="610" customFormat="1">
      <c r="C8622" s="611"/>
      <c r="D8622" s="612"/>
      <c r="E8622" s="613"/>
      <c r="F8622" s="614"/>
      <c r="J8622" s="612"/>
      <c r="N8622" s="668"/>
      <c r="P8622" s="618"/>
      <c r="Q8622" s="618"/>
      <c r="R8622" s="618"/>
      <c r="S8622" s="618"/>
      <c r="T8622" s="618"/>
      <c r="U8622" s="618"/>
      <c r="V8622" s="618"/>
      <c r="W8622" s="618"/>
      <c r="X8622" s="618"/>
      <c r="Y8622" s="618"/>
      <c r="Z8622" s="618"/>
      <c r="AC8622" s="619"/>
      <c r="AD8622" s="620"/>
      <c r="AJ8622" s="668"/>
      <c r="AO8622" s="612"/>
      <c r="AP8622" s="612"/>
      <c r="AY8622" s="623"/>
      <c r="BD8622" s="611"/>
      <c r="BG8622" s="624"/>
      <c r="BH8622" s="625"/>
      <c r="BI8622" s="672"/>
      <c r="BO8622" s="612"/>
      <c r="BY8622" s="669"/>
      <c r="CA8622" s="669"/>
    </row>
    <row r="8623" spans="3:79" s="610" customFormat="1">
      <c r="C8623" s="611"/>
      <c r="D8623" s="612"/>
      <c r="E8623" s="613"/>
      <c r="F8623" s="614"/>
      <c r="J8623" s="612"/>
      <c r="N8623" s="668"/>
      <c r="P8623" s="618"/>
      <c r="Q8623" s="618"/>
      <c r="R8623" s="618"/>
      <c r="S8623" s="618"/>
      <c r="T8623" s="618"/>
      <c r="U8623" s="618"/>
      <c r="V8623" s="618"/>
      <c r="W8623" s="618"/>
      <c r="X8623" s="618"/>
      <c r="Y8623" s="618"/>
      <c r="Z8623" s="618"/>
      <c r="AC8623" s="619"/>
      <c r="AD8623" s="620"/>
      <c r="AJ8623" s="668"/>
      <c r="AO8623" s="612"/>
      <c r="AP8623" s="612"/>
      <c r="AY8623" s="623"/>
      <c r="BD8623" s="611"/>
      <c r="BG8623" s="624"/>
      <c r="BH8623" s="625"/>
      <c r="BI8623" s="672"/>
      <c r="BO8623" s="612"/>
      <c r="BY8623" s="669"/>
      <c r="CA8623" s="669"/>
    </row>
    <row r="8624" spans="3:79" s="610" customFormat="1">
      <c r="C8624" s="611"/>
      <c r="D8624" s="612"/>
      <c r="E8624" s="613"/>
      <c r="F8624" s="614"/>
      <c r="J8624" s="612"/>
      <c r="N8624" s="668"/>
      <c r="P8624" s="618"/>
      <c r="Q8624" s="618"/>
      <c r="R8624" s="618"/>
      <c r="S8624" s="618"/>
      <c r="T8624" s="618"/>
      <c r="U8624" s="618"/>
      <c r="V8624" s="618"/>
      <c r="W8624" s="618"/>
      <c r="X8624" s="618"/>
      <c r="Y8624" s="618"/>
      <c r="Z8624" s="618"/>
      <c r="AC8624" s="619"/>
      <c r="AD8624" s="620"/>
      <c r="AJ8624" s="668"/>
      <c r="AO8624" s="612"/>
      <c r="AP8624" s="612"/>
      <c r="AY8624" s="623"/>
      <c r="BD8624" s="611"/>
      <c r="BG8624" s="624"/>
      <c r="BH8624" s="625"/>
      <c r="BI8624" s="672"/>
      <c r="BO8624" s="612"/>
      <c r="BY8624" s="669"/>
      <c r="CA8624" s="669"/>
    </row>
    <row r="8625" spans="3:79" s="610" customFormat="1">
      <c r="C8625" s="611"/>
      <c r="D8625" s="612"/>
      <c r="E8625" s="613"/>
      <c r="F8625" s="614"/>
      <c r="J8625" s="612"/>
      <c r="N8625" s="668"/>
      <c r="P8625" s="618"/>
      <c r="Q8625" s="618"/>
      <c r="R8625" s="618"/>
      <c r="S8625" s="618"/>
      <c r="T8625" s="618"/>
      <c r="U8625" s="618"/>
      <c r="V8625" s="618"/>
      <c r="W8625" s="618"/>
      <c r="X8625" s="618"/>
      <c r="Y8625" s="618"/>
      <c r="Z8625" s="618"/>
      <c r="AC8625" s="619"/>
      <c r="AD8625" s="620"/>
      <c r="AJ8625" s="668"/>
      <c r="AO8625" s="612"/>
      <c r="AP8625" s="612"/>
      <c r="AY8625" s="623"/>
      <c r="BD8625" s="611"/>
      <c r="BG8625" s="624"/>
      <c r="BH8625" s="625"/>
      <c r="BI8625" s="672"/>
      <c r="BO8625" s="612"/>
      <c r="BY8625" s="669"/>
      <c r="CA8625" s="669"/>
    </row>
    <row r="8626" spans="3:79" s="610" customFormat="1">
      <c r="C8626" s="611"/>
      <c r="D8626" s="612"/>
      <c r="E8626" s="613"/>
      <c r="F8626" s="614"/>
      <c r="J8626" s="612"/>
      <c r="N8626" s="668"/>
      <c r="P8626" s="618"/>
      <c r="Q8626" s="618"/>
      <c r="R8626" s="618"/>
      <c r="S8626" s="618"/>
      <c r="T8626" s="618"/>
      <c r="U8626" s="618"/>
      <c r="V8626" s="618"/>
      <c r="W8626" s="618"/>
      <c r="X8626" s="618"/>
      <c r="Y8626" s="618"/>
      <c r="Z8626" s="618"/>
      <c r="AC8626" s="619"/>
      <c r="AD8626" s="620"/>
      <c r="AJ8626" s="668"/>
      <c r="AO8626" s="612"/>
      <c r="AP8626" s="612"/>
      <c r="AY8626" s="623"/>
      <c r="BD8626" s="611"/>
      <c r="BG8626" s="624"/>
      <c r="BH8626" s="625"/>
      <c r="BI8626" s="672"/>
      <c r="BO8626" s="612"/>
      <c r="BY8626" s="669"/>
      <c r="CA8626" s="669"/>
    </row>
    <row r="8627" spans="3:79" s="610" customFormat="1">
      <c r="C8627" s="611"/>
      <c r="D8627" s="612"/>
      <c r="E8627" s="613"/>
      <c r="F8627" s="614"/>
      <c r="J8627" s="612"/>
      <c r="N8627" s="668"/>
      <c r="P8627" s="618"/>
      <c r="Q8627" s="618"/>
      <c r="R8627" s="618"/>
      <c r="S8627" s="618"/>
      <c r="T8627" s="618"/>
      <c r="U8627" s="618"/>
      <c r="V8627" s="618"/>
      <c r="W8627" s="618"/>
      <c r="X8627" s="618"/>
      <c r="Y8627" s="618"/>
      <c r="Z8627" s="618"/>
      <c r="AC8627" s="619"/>
      <c r="AD8627" s="620"/>
      <c r="AJ8627" s="668"/>
      <c r="AO8627" s="612"/>
      <c r="AP8627" s="612"/>
      <c r="AY8627" s="623"/>
      <c r="BD8627" s="611"/>
      <c r="BG8627" s="624"/>
      <c r="BH8627" s="625"/>
      <c r="BI8627" s="672"/>
      <c r="BO8627" s="612"/>
      <c r="BY8627" s="669"/>
      <c r="CA8627" s="669"/>
    </row>
    <row r="8628" spans="3:79" s="610" customFormat="1">
      <c r="C8628" s="611"/>
      <c r="D8628" s="612"/>
      <c r="E8628" s="613"/>
      <c r="F8628" s="614"/>
      <c r="J8628" s="612"/>
      <c r="N8628" s="668"/>
      <c r="P8628" s="618"/>
      <c r="Q8628" s="618"/>
      <c r="R8628" s="618"/>
      <c r="S8628" s="618"/>
      <c r="T8628" s="618"/>
      <c r="U8628" s="618"/>
      <c r="V8628" s="618"/>
      <c r="W8628" s="618"/>
      <c r="X8628" s="618"/>
      <c r="Y8628" s="618"/>
      <c r="Z8628" s="618"/>
      <c r="AC8628" s="619"/>
      <c r="AD8628" s="620"/>
      <c r="AJ8628" s="668"/>
      <c r="AO8628" s="612"/>
      <c r="AP8628" s="612"/>
      <c r="AY8628" s="623"/>
      <c r="BD8628" s="611"/>
      <c r="BG8628" s="624"/>
      <c r="BH8628" s="625"/>
      <c r="BI8628" s="672"/>
      <c r="BO8628" s="612"/>
      <c r="BY8628" s="669"/>
      <c r="CA8628" s="669"/>
    </row>
    <row r="8629" spans="3:79" s="610" customFormat="1">
      <c r="C8629" s="611"/>
      <c r="D8629" s="612"/>
      <c r="E8629" s="613"/>
      <c r="F8629" s="614"/>
      <c r="J8629" s="612"/>
      <c r="N8629" s="668"/>
      <c r="P8629" s="618"/>
      <c r="Q8629" s="618"/>
      <c r="R8629" s="618"/>
      <c r="S8629" s="618"/>
      <c r="T8629" s="618"/>
      <c r="U8629" s="618"/>
      <c r="V8629" s="618"/>
      <c r="W8629" s="618"/>
      <c r="X8629" s="618"/>
      <c r="Y8629" s="618"/>
      <c r="Z8629" s="618"/>
      <c r="AC8629" s="619"/>
      <c r="AD8629" s="620"/>
      <c r="AJ8629" s="668"/>
      <c r="AO8629" s="612"/>
      <c r="AP8629" s="612"/>
      <c r="AY8629" s="623"/>
      <c r="BD8629" s="611"/>
      <c r="BG8629" s="624"/>
      <c r="BH8629" s="625"/>
      <c r="BI8629" s="672"/>
      <c r="BO8629" s="612"/>
      <c r="BY8629" s="669"/>
      <c r="CA8629" s="669"/>
    </row>
    <row r="8630" spans="3:79" s="610" customFormat="1">
      <c r="C8630" s="611"/>
      <c r="D8630" s="612"/>
      <c r="E8630" s="613"/>
      <c r="F8630" s="614"/>
      <c r="J8630" s="612"/>
      <c r="N8630" s="668"/>
      <c r="P8630" s="618"/>
      <c r="Q8630" s="618"/>
      <c r="R8630" s="618"/>
      <c r="S8630" s="618"/>
      <c r="T8630" s="618"/>
      <c r="U8630" s="618"/>
      <c r="V8630" s="618"/>
      <c r="W8630" s="618"/>
      <c r="X8630" s="618"/>
      <c r="Y8630" s="618"/>
      <c r="Z8630" s="618"/>
      <c r="AC8630" s="619"/>
      <c r="AD8630" s="620"/>
      <c r="AJ8630" s="668"/>
      <c r="AO8630" s="612"/>
      <c r="AP8630" s="612"/>
      <c r="AY8630" s="623"/>
      <c r="BD8630" s="611"/>
      <c r="BG8630" s="624"/>
      <c r="BH8630" s="625"/>
      <c r="BI8630" s="672"/>
      <c r="BO8630" s="612"/>
      <c r="BY8630" s="669"/>
      <c r="CA8630" s="669"/>
    </row>
    <row r="8631" spans="3:79" s="610" customFormat="1">
      <c r="C8631" s="611"/>
      <c r="D8631" s="612"/>
      <c r="E8631" s="613"/>
      <c r="F8631" s="614"/>
      <c r="J8631" s="612"/>
      <c r="N8631" s="668"/>
      <c r="P8631" s="618"/>
      <c r="Q8631" s="618"/>
      <c r="R8631" s="618"/>
      <c r="S8631" s="618"/>
      <c r="T8631" s="618"/>
      <c r="U8631" s="618"/>
      <c r="V8631" s="618"/>
      <c r="W8631" s="618"/>
      <c r="X8631" s="618"/>
      <c r="Y8631" s="618"/>
      <c r="Z8631" s="618"/>
      <c r="AC8631" s="619"/>
      <c r="AD8631" s="620"/>
      <c r="AJ8631" s="668"/>
      <c r="AO8631" s="612"/>
      <c r="AP8631" s="612"/>
      <c r="AY8631" s="623"/>
      <c r="BD8631" s="611"/>
      <c r="BG8631" s="624"/>
      <c r="BH8631" s="625"/>
      <c r="BI8631" s="672"/>
      <c r="BO8631" s="612"/>
      <c r="BY8631" s="669"/>
      <c r="CA8631" s="669"/>
    </row>
    <row r="8632" spans="3:79" s="610" customFormat="1">
      <c r="C8632" s="611"/>
      <c r="D8632" s="612"/>
      <c r="E8632" s="613"/>
      <c r="F8632" s="614"/>
      <c r="J8632" s="612"/>
      <c r="N8632" s="668"/>
      <c r="P8632" s="618"/>
      <c r="Q8632" s="618"/>
      <c r="R8632" s="618"/>
      <c r="S8632" s="618"/>
      <c r="T8632" s="618"/>
      <c r="U8632" s="618"/>
      <c r="V8632" s="618"/>
      <c r="W8632" s="618"/>
      <c r="X8632" s="618"/>
      <c r="Y8632" s="618"/>
      <c r="Z8632" s="618"/>
      <c r="AC8632" s="619"/>
      <c r="AD8632" s="620"/>
      <c r="AJ8632" s="668"/>
      <c r="AO8632" s="612"/>
      <c r="AP8632" s="612"/>
      <c r="AY8632" s="623"/>
      <c r="BD8632" s="611"/>
      <c r="BG8632" s="624"/>
      <c r="BH8632" s="625"/>
      <c r="BI8632" s="672"/>
      <c r="BO8632" s="612"/>
      <c r="BY8632" s="669"/>
      <c r="CA8632" s="669"/>
    </row>
    <row r="8633" spans="3:79" s="610" customFormat="1">
      <c r="C8633" s="611"/>
      <c r="D8633" s="612"/>
      <c r="E8633" s="613"/>
      <c r="F8633" s="614"/>
      <c r="J8633" s="612"/>
      <c r="N8633" s="668"/>
      <c r="P8633" s="618"/>
      <c r="Q8633" s="618"/>
      <c r="R8633" s="618"/>
      <c r="S8633" s="618"/>
      <c r="T8633" s="618"/>
      <c r="U8633" s="618"/>
      <c r="V8633" s="618"/>
      <c r="W8633" s="618"/>
      <c r="X8633" s="618"/>
      <c r="Y8633" s="618"/>
      <c r="Z8633" s="618"/>
      <c r="AC8633" s="619"/>
      <c r="AD8633" s="620"/>
      <c r="AJ8633" s="668"/>
      <c r="AO8633" s="612"/>
      <c r="AP8633" s="612"/>
      <c r="AY8633" s="623"/>
      <c r="BD8633" s="611"/>
      <c r="BG8633" s="624"/>
      <c r="BH8633" s="625"/>
      <c r="BI8633" s="672"/>
      <c r="BO8633" s="612"/>
      <c r="BY8633" s="669"/>
      <c r="CA8633" s="669"/>
    </row>
    <row r="8634" spans="3:79" s="610" customFormat="1">
      <c r="C8634" s="611"/>
      <c r="D8634" s="612"/>
      <c r="E8634" s="613"/>
      <c r="F8634" s="614"/>
      <c r="J8634" s="612"/>
      <c r="N8634" s="668"/>
      <c r="P8634" s="618"/>
      <c r="Q8634" s="618"/>
      <c r="R8634" s="618"/>
      <c r="S8634" s="618"/>
      <c r="T8634" s="618"/>
      <c r="U8634" s="618"/>
      <c r="V8634" s="618"/>
      <c r="W8634" s="618"/>
      <c r="X8634" s="618"/>
      <c r="Y8634" s="618"/>
      <c r="Z8634" s="618"/>
      <c r="AC8634" s="619"/>
      <c r="AD8634" s="620"/>
      <c r="AJ8634" s="668"/>
      <c r="AO8634" s="612"/>
      <c r="AP8634" s="612"/>
      <c r="AY8634" s="623"/>
      <c r="BD8634" s="611"/>
      <c r="BG8634" s="624"/>
      <c r="BH8634" s="625"/>
      <c r="BI8634" s="672"/>
      <c r="BO8634" s="612"/>
      <c r="BY8634" s="669"/>
      <c r="CA8634" s="669"/>
    </row>
    <row r="8635" spans="3:79" s="610" customFormat="1">
      <c r="C8635" s="611"/>
      <c r="D8635" s="612"/>
      <c r="E8635" s="613"/>
      <c r="F8635" s="614"/>
      <c r="J8635" s="612"/>
      <c r="N8635" s="668"/>
      <c r="P8635" s="618"/>
      <c r="Q8635" s="618"/>
      <c r="R8635" s="618"/>
      <c r="S8635" s="618"/>
      <c r="T8635" s="618"/>
      <c r="U8635" s="618"/>
      <c r="V8635" s="618"/>
      <c r="W8635" s="618"/>
      <c r="X8635" s="618"/>
      <c r="Y8635" s="618"/>
      <c r="Z8635" s="618"/>
      <c r="AC8635" s="619"/>
      <c r="AD8635" s="620"/>
      <c r="AJ8635" s="668"/>
      <c r="AO8635" s="612"/>
      <c r="AP8635" s="612"/>
      <c r="AY8635" s="623"/>
      <c r="BD8635" s="611"/>
      <c r="BG8635" s="624"/>
      <c r="BH8635" s="625"/>
      <c r="BI8635" s="672"/>
      <c r="BO8635" s="612"/>
      <c r="BY8635" s="669"/>
      <c r="CA8635" s="669"/>
    </row>
    <row r="8636" spans="3:79" s="610" customFormat="1">
      <c r="C8636" s="611"/>
      <c r="D8636" s="612"/>
      <c r="E8636" s="613"/>
      <c r="F8636" s="614"/>
      <c r="J8636" s="612"/>
      <c r="N8636" s="668"/>
      <c r="P8636" s="618"/>
      <c r="Q8636" s="618"/>
      <c r="R8636" s="618"/>
      <c r="S8636" s="618"/>
      <c r="T8636" s="618"/>
      <c r="U8636" s="618"/>
      <c r="V8636" s="618"/>
      <c r="W8636" s="618"/>
      <c r="X8636" s="618"/>
      <c r="Y8636" s="618"/>
      <c r="Z8636" s="618"/>
      <c r="AC8636" s="619"/>
      <c r="AD8636" s="620"/>
      <c r="AJ8636" s="668"/>
      <c r="AO8636" s="612"/>
      <c r="AP8636" s="612"/>
      <c r="AY8636" s="623"/>
      <c r="BD8636" s="611"/>
      <c r="BG8636" s="624"/>
      <c r="BH8636" s="625"/>
      <c r="BI8636" s="672"/>
      <c r="BO8636" s="612"/>
      <c r="BY8636" s="669"/>
      <c r="CA8636" s="669"/>
    </row>
    <row r="8637" spans="3:79" s="610" customFormat="1">
      <c r="C8637" s="611"/>
      <c r="D8637" s="612"/>
      <c r="E8637" s="613"/>
      <c r="F8637" s="614"/>
      <c r="J8637" s="612"/>
      <c r="N8637" s="668"/>
      <c r="P8637" s="618"/>
      <c r="Q8637" s="618"/>
      <c r="R8637" s="618"/>
      <c r="S8637" s="618"/>
      <c r="T8637" s="618"/>
      <c r="U8637" s="618"/>
      <c r="V8637" s="618"/>
      <c r="W8637" s="618"/>
      <c r="X8637" s="618"/>
      <c r="Y8637" s="618"/>
      <c r="Z8637" s="618"/>
      <c r="AC8637" s="619"/>
      <c r="AD8637" s="620"/>
      <c r="AJ8637" s="668"/>
      <c r="AO8637" s="612"/>
      <c r="AP8637" s="612"/>
      <c r="AY8637" s="623"/>
      <c r="BD8637" s="611"/>
      <c r="BG8637" s="624"/>
      <c r="BH8637" s="625"/>
      <c r="BI8637" s="672"/>
      <c r="BO8637" s="612"/>
      <c r="BY8637" s="669"/>
      <c r="CA8637" s="669"/>
    </row>
    <row r="8638" spans="3:79" s="610" customFormat="1">
      <c r="C8638" s="611"/>
      <c r="D8638" s="612"/>
      <c r="E8638" s="613"/>
      <c r="F8638" s="614"/>
      <c r="J8638" s="612"/>
      <c r="N8638" s="668"/>
      <c r="P8638" s="618"/>
      <c r="Q8638" s="618"/>
      <c r="R8638" s="618"/>
      <c r="S8638" s="618"/>
      <c r="T8638" s="618"/>
      <c r="U8638" s="618"/>
      <c r="V8638" s="618"/>
      <c r="W8638" s="618"/>
      <c r="X8638" s="618"/>
      <c r="Y8638" s="618"/>
      <c r="Z8638" s="618"/>
      <c r="AC8638" s="619"/>
      <c r="AD8638" s="620"/>
      <c r="AJ8638" s="668"/>
      <c r="AO8638" s="612"/>
      <c r="AP8638" s="612"/>
      <c r="AY8638" s="623"/>
      <c r="BD8638" s="611"/>
      <c r="BG8638" s="624"/>
      <c r="BH8638" s="625"/>
      <c r="BI8638" s="672"/>
      <c r="BO8638" s="612"/>
      <c r="BY8638" s="669"/>
      <c r="CA8638" s="669"/>
    </row>
    <row r="8639" spans="3:79" s="610" customFormat="1">
      <c r="C8639" s="611"/>
      <c r="D8639" s="612"/>
      <c r="E8639" s="613"/>
      <c r="F8639" s="614"/>
      <c r="J8639" s="612"/>
      <c r="N8639" s="668"/>
      <c r="P8639" s="618"/>
      <c r="Q8639" s="618"/>
      <c r="R8639" s="618"/>
      <c r="S8639" s="618"/>
      <c r="T8639" s="618"/>
      <c r="U8639" s="618"/>
      <c r="V8639" s="618"/>
      <c r="W8639" s="618"/>
      <c r="X8639" s="618"/>
      <c r="Y8639" s="618"/>
      <c r="Z8639" s="618"/>
      <c r="AC8639" s="619"/>
      <c r="AD8639" s="620"/>
      <c r="AJ8639" s="668"/>
      <c r="AO8639" s="612"/>
      <c r="AP8639" s="612"/>
      <c r="AY8639" s="623"/>
      <c r="BD8639" s="611"/>
      <c r="BG8639" s="624"/>
      <c r="BH8639" s="625"/>
      <c r="BI8639" s="672"/>
      <c r="BO8639" s="612"/>
      <c r="BY8639" s="669"/>
      <c r="CA8639" s="669"/>
    </row>
    <row r="8640" spans="3:79" s="610" customFormat="1">
      <c r="C8640" s="611"/>
      <c r="D8640" s="612"/>
      <c r="E8640" s="613"/>
      <c r="F8640" s="614"/>
      <c r="J8640" s="612"/>
      <c r="N8640" s="668"/>
      <c r="P8640" s="618"/>
      <c r="Q8640" s="618"/>
      <c r="R8640" s="618"/>
      <c r="S8640" s="618"/>
      <c r="T8640" s="618"/>
      <c r="U8640" s="618"/>
      <c r="V8640" s="618"/>
      <c r="W8640" s="618"/>
      <c r="X8640" s="618"/>
      <c r="Y8640" s="618"/>
      <c r="Z8640" s="618"/>
      <c r="AC8640" s="619"/>
      <c r="AD8640" s="620"/>
      <c r="AJ8640" s="668"/>
      <c r="AO8640" s="612"/>
      <c r="AP8640" s="612"/>
      <c r="AY8640" s="623"/>
      <c r="BD8640" s="611"/>
      <c r="BG8640" s="624"/>
      <c r="BH8640" s="625"/>
      <c r="BI8640" s="672"/>
      <c r="BO8640" s="612"/>
      <c r="BY8640" s="669"/>
      <c r="CA8640" s="669"/>
    </row>
    <row r="8641" spans="3:79" s="610" customFormat="1">
      <c r="C8641" s="611"/>
      <c r="D8641" s="612"/>
      <c r="E8641" s="613"/>
      <c r="F8641" s="614"/>
      <c r="J8641" s="612"/>
      <c r="N8641" s="668"/>
      <c r="P8641" s="618"/>
      <c r="Q8641" s="618"/>
      <c r="R8641" s="618"/>
      <c r="S8641" s="618"/>
      <c r="T8641" s="618"/>
      <c r="U8641" s="618"/>
      <c r="V8641" s="618"/>
      <c r="W8641" s="618"/>
      <c r="X8641" s="618"/>
      <c r="Y8641" s="618"/>
      <c r="Z8641" s="618"/>
      <c r="AC8641" s="619"/>
      <c r="AD8641" s="620"/>
      <c r="AJ8641" s="668"/>
      <c r="AO8641" s="612"/>
      <c r="AP8641" s="612"/>
      <c r="AY8641" s="623"/>
      <c r="BD8641" s="611"/>
      <c r="BG8641" s="624"/>
      <c r="BH8641" s="625"/>
      <c r="BI8641" s="672"/>
      <c r="BO8641" s="612"/>
      <c r="BY8641" s="669"/>
      <c r="CA8641" s="669"/>
    </row>
    <row r="8642" spans="3:79" s="610" customFormat="1">
      <c r="C8642" s="611"/>
      <c r="D8642" s="612"/>
      <c r="E8642" s="613"/>
      <c r="F8642" s="614"/>
      <c r="J8642" s="612"/>
      <c r="N8642" s="668"/>
      <c r="P8642" s="618"/>
      <c r="Q8642" s="618"/>
      <c r="R8642" s="618"/>
      <c r="S8642" s="618"/>
      <c r="T8642" s="618"/>
      <c r="U8642" s="618"/>
      <c r="V8642" s="618"/>
      <c r="W8642" s="618"/>
      <c r="X8642" s="618"/>
      <c r="Y8642" s="618"/>
      <c r="Z8642" s="618"/>
      <c r="AC8642" s="619"/>
      <c r="AD8642" s="620"/>
      <c r="AJ8642" s="668"/>
      <c r="AO8642" s="612"/>
      <c r="AP8642" s="612"/>
      <c r="AY8642" s="623"/>
      <c r="BD8642" s="611"/>
      <c r="BG8642" s="624"/>
      <c r="BH8642" s="625"/>
      <c r="BI8642" s="672"/>
      <c r="BO8642" s="612"/>
      <c r="BY8642" s="669"/>
      <c r="CA8642" s="669"/>
    </row>
    <row r="8643" spans="3:79" s="610" customFormat="1">
      <c r="C8643" s="611"/>
      <c r="D8643" s="612"/>
      <c r="E8643" s="613"/>
      <c r="F8643" s="614"/>
      <c r="J8643" s="612"/>
      <c r="N8643" s="668"/>
      <c r="P8643" s="618"/>
      <c r="Q8643" s="618"/>
      <c r="R8643" s="618"/>
      <c r="S8643" s="618"/>
      <c r="T8643" s="618"/>
      <c r="U8643" s="618"/>
      <c r="V8643" s="618"/>
      <c r="W8643" s="618"/>
      <c r="X8643" s="618"/>
      <c r="Y8643" s="618"/>
      <c r="Z8643" s="618"/>
      <c r="AC8643" s="619"/>
      <c r="AD8643" s="620"/>
      <c r="AJ8643" s="668"/>
      <c r="AO8643" s="612"/>
      <c r="AP8643" s="612"/>
      <c r="AY8643" s="623"/>
      <c r="BD8643" s="611"/>
      <c r="BG8643" s="624"/>
      <c r="BH8643" s="625"/>
      <c r="BI8643" s="672"/>
      <c r="BO8643" s="612"/>
      <c r="BY8643" s="669"/>
      <c r="CA8643" s="669"/>
    </row>
    <row r="8644" spans="3:79" s="610" customFormat="1">
      <c r="C8644" s="611"/>
      <c r="D8644" s="612"/>
      <c r="E8644" s="613"/>
      <c r="F8644" s="614"/>
      <c r="J8644" s="612"/>
      <c r="N8644" s="668"/>
      <c r="P8644" s="618"/>
      <c r="Q8644" s="618"/>
      <c r="R8644" s="618"/>
      <c r="S8644" s="618"/>
      <c r="T8644" s="618"/>
      <c r="U8644" s="618"/>
      <c r="V8644" s="618"/>
      <c r="W8644" s="618"/>
      <c r="X8644" s="618"/>
      <c r="Y8644" s="618"/>
      <c r="Z8644" s="618"/>
      <c r="AC8644" s="619"/>
      <c r="AD8644" s="620"/>
      <c r="AJ8644" s="668"/>
      <c r="AO8644" s="612"/>
      <c r="AP8644" s="612"/>
      <c r="AY8644" s="623"/>
      <c r="BD8644" s="611"/>
      <c r="BG8644" s="624"/>
      <c r="BH8644" s="625"/>
      <c r="BI8644" s="672"/>
      <c r="BO8644" s="612"/>
      <c r="BY8644" s="669"/>
      <c r="CA8644" s="669"/>
    </row>
    <row r="8645" spans="3:79" s="610" customFormat="1">
      <c r="C8645" s="611"/>
      <c r="D8645" s="612"/>
      <c r="E8645" s="613"/>
      <c r="F8645" s="614"/>
      <c r="J8645" s="612"/>
      <c r="N8645" s="668"/>
      <c r="P8645" s="618"/>
      <c r="Q8645" s="618"/>
      <c r="R8645" s="618"/>
      <c r="S8645" s="618"/>
      <c r="T8645" s="618"/>
      <c r="U8645" s="618"/>
      <c r="V8645" s="618"/>
      <c r="W8645" s="618"/>
      <c r="X8645" s="618"/>
      <c r="Y8645" s="618"/>
      <c r="Z8645" s="618"/>
      <c r="AC8645" s="619"/>
      <c r="AD8645" s="620"/>
      <c r="AJ8645" s="668"/>
      <c r="AO8645" s="612"/>
      <c r="AP8645" s="612"/>
      <c r="AY8645" s="623"/>
      <c r="BD8645" s="611"/>
      <c r="BG8645" s="624"/>
      <c r="BH8645" s="625"/>
      <c r="BI8645" s="672"/>
      <c r="BO8645" s="612"/>
      <c r="BY8645" s="669"/>
      <c r="CA8645" s="669"/>
    </row>
    <row r="8646" spans="3:79" s="610" customFormat="1">
      <c r="C8646" s="611"/>
      <c r="D8646" s="612"/>
      <c r="E8646" s="613"/>
      <c r="F8646" s="614"/>
      <c r="J8646" s="612"/>
      <c r="N8646" s="668"/>
      <c r="P8646" s="618"/>
      <c r="Q8646" s="618"/>
      <c r="R8646" s="618"/>
      <c r="S8646" s="618"/>
      <c r="T8646" s="618"/>
      <c r="U8646" s="618"/>
      <c r="V8646" s="618"/>
      <c r="W8646" s="618"/>
      <c r="X8646" s="618"/>
      <c r="Y8646" s="618"/>
      <c r="Z8646" s="618"/>
      <c r="AC8646" s="619"/>
      <c r="AD8646" s="620"/>
      <c r="AJ8646" s="668"/>
      <c r="AO8646" s="612"/>
      <c r="AP8646" s="612"/>
      <c r="AY8646" s="623"/>
      <c r="BD8646" s="611"/>
      <c r="BG8646" s="624"/>
      <c r="BH8646" s="625"/>
      <c r="BI8646" s="672"/>
      <c r="BO8646" s="612"/>
      <c r="BY8646" s="669"/>
      <c r="CA8646" s="669"/>
    </row>
    <row r="8647" spans="3:79" s="610" customFormat="1">
      <c r="C8647" s="611"/>
      <c r="D8647" s="612"/>
      <c r="E8647" s="613"/>
      <c r="F8647" s="614"/>
      <c r="J8647" s="612"/>
      <c r="N8647" s="668"/>
      <c r="P8647" s="618"/>
      <c r="Q8647" s="618"/>
      <c r="R8647" s="618"/>
      <c r="S8647" s="618"/>
      <c r="T8647" s="618"/>
      <c r="U8647" s="618"/>
      <c r="V8647" s="618"/>
      <c r="W8647" s="618"/>
      <c r="X8647" s="618"/>
      <c r="Y8647" s="618"/>
      <c r="Z8647" s="618"/>
      <c r="AC8647" s="619"/>
      <c r="AD8647" s="620"/>
      <c r="AJ8647" s="668"/>
      <c r="AO8647" s="612"/>
      <c r="AP8647" s="612"/>
      <c r="AY8647" s="623"/>
      <c r="BD8647" s="611"/>
      <c r="BG8647" s="624"/>
      <c r="BH8647" s="625"/>
      <c r="BI8647" s="672"/>
      <c r="BO8647" s="612"/>
      <c r="BY8647" s="669"/>
      <c r="CA8647" s="669"/>
    </row>
    <row r="8648" spans="3:79" s="610" customFormat="1">
      <c r="C8648" s="611"/>
      <c r="D8648" s="612"/>
      <c r="E8648" s="613"/>
      <c r="F8648" s="614"/>
      <c r="J8648" s="612"/>
      <c r="N8648" s="668"/>
      <c r="P8648" s="618"/>
      <c r="Q8648" s="618"/>
      <c r="R8648" s="618"/>
      <c r="S8648" s="618"/>
      <c r="T8648" s="618"/>
      <c r="U8648" s="618"/>
      <c r="V8648" s="618"/>
      <c r="W8648" s="618"/>
      <c r="X8648" s="618"/>
      <c r="Y8648" s="618"/>
      <c r="Z8648" s="618"/>
      <c r="AC8648" s="619"/>
      <c r="AD8648" s="620"/>
      <c r="AJ8648" s="668"/>
      <c r="AO8648" s="612"/>
      <c r="AP8648" s="612"/>
      <c r="AY8648" s="623"/>
      <c r="BD8648" s="611"/>
      <c r="BG8648" s="624"/>
      <c r="BH8648" s="625"/>
      <c r="BI8648" s="672"/>
      <c r="BO8648" s="612"/>
      <c r="BY8648" s="669"/>
      <c r="CA8648" s="669"/>
    </row>
    <row r="8649" spans="3:79" s="610" customFormat="1">
      <c r="C8649" s="611"/>
      <c r="D8649" s="612"/>
      <c r="E8649" s="613"/>
      <c r="F8649" s="614"/>
      <c r="J8649" s="612"/>
      <c r="N8649" s="668"/>
      <c r="P8649" s="618"/>
      <c r="Q8649" s="618"/>
      <c r="R8649" s="618"/>
      <c r="S8649" s="618"/>
      <c r="T8649" s="618"/>
      <c r="U8649" s="618"/>
      <c r="V8649" s="618"/>
      <c r="W8649" s="618"/>
      <c r="X8649" s="618"/>
      <c r="Y8649" s="618"/>
      <c r="Z8649" s="618"/>
      <c r="AC8649" s="619"/>
      <c r="AD8649" s="620"/>
      <c r="AJ8649" s="668"/>
      <c r="AO8649" s="612"/>
      <c r="AP8649" s="612"/>
      <c r="AY8649" s="623"/>
      <c r="BD8649" s="611"/>
      <c r="BG8649" s="624"/>
      <c r="BH8649" s="625"/>
      <c r="BI8649" s="672"/>
      <c r="BO8649" s="612"/>
      <c r="BY8649" s="669"/>
      <c r="CA8649" s="669"/>
    </row>
    <row r="8650" spans="3:79" s="610" customFormat="1">
      <c r="C8650" s="611"/>
      <c r="D8650" s="612"/>
      <c r="E8650" s="613"/>
      <c r="F8650" s="614"/>
      <c r="J8650" s="612"/>
      <c r="N8650" s="668"/>
      <c r="P8650" s="618"/>
      <c r="Q8650" s="618"/>
      <c r="R8650" s="618"/>
      <c r="S8650" s="618"/>
      <c r="T8650" s="618"/>
      <c r="U8650" s="618"/>
      <c r="V8650" s="618"/>
      <c r="W8650" s="618"/>
      <c r="X8650" s="618"/>
      <c r="Y8650" s="618"/>
      <c r="Z8650" s="618"/>
      <c r="AC8650" s="619"/>
      <c r="AD8650" s="620"/>
      <c r="AJ8650" s="668"/>
      <c r="AO8650" s="612"/>
      <c r="AP8650" s="612"/>
      <c r="AY8650" s="623"/>
      <c r="BD8650" s="611"/>
      <c r="BG8650" s="624"/>
      <c r="BH8650" s="625"/>
      <c r="BI8650" s="672"/>
      <c r="BO8650" s="612"/>
      <c r="BY8650" s="669"/>
      <c r="CA8650" s="669"/>
    </row>
    <row r="8651" spans="3:79" s="610" customFormat="1">
      <c r="C8651" s="611"/>
      <c r="D8651" s="612"/>
      <c r="E8651" s="613"/>
      <c r="F8651" s="614"/>
      <c r="J8651" s="612"/>
      <c r="N8651" s="668"/>
      <c r="P8651" s="618"/>
      <c r="Q8651" s="618"/>
      <c r="R8651" s="618"/>
      <c r="S8651" s="618"/>
      <c r="T8651" s="618"/>
      <c r="U8651" s="618"/>
      <c r="V8651" s="618"/>
      <c r="W8651" s="618"/>
      <c r="X8651" s="618"/>
      <c r="Y8651" s="618"/>
      <c r="Z8651" s="618"/>
      <c r="AC8651" s="619"/>
      <c r="AD8651" s="620"/>
      <c r="AJ8651" s="668"/>
      <c r="AO8651" s="612"/>
      <c r="AP8651" s="612"/>
      <c r="AY8651" s="623"/>
      <c r="BD8651" s="611"/>
      <c r="BG8651" s="624"/>
      <c r="BH8651" s="625"/>
      <c r="BI8651" s="672"/>
      <c r="BO8651" s="612"/>
      <c r="BY8651" s="669"/>
      <c r="CA8651" s="669"/>
    </row>
    <row r="8652" spans="3:79" s="610" customFormat="1">
      <c r="C8652" s="611"/>
      <c r="D8652" s="612"/>
      <c r="E8652" s="613"/>
      <c r="F8652" s="614"/>
      <c r="J8652" s="612"/>
      <c r="N8652" s="668"/>
      <c r="P8652" s="618"/>
      <c r="Q8652" s="618"/>
      <c r="R8652" s="618"/>
      <c r="S8652" s="618"/>
      <c r="T8652" s="618"/>
      <c r="U8652" s="618"/>
      <c r="V8652" s="618"/>
      <c r="W8652" s="618"/>
      <c r="X8652" s="618"/>
      <c r="Y8652" s="618"/>
      <c r="Z8652" s="618"/>
      <c r="AC8652" s="619"/>
      <c r="AD8652" s="620"/>
      <c r="AJ8652" s="668"/>
      <c r="AO8652" s="612"/>
      <c r="AP8652" s="612"/>
      <c r="AY8652" s="623"/>
      <c r="BD8652" s="611"/>
      <c r="BG8652" s="624"/>
      <c r="BH8652" s="625"/>
      <c r="BI8652" s="672"/>
      <c r="BO8652" s="612"/>
      <c r="BY8652" s="669"/>
      <c r="CA8652" s="669"/>
    </row>
    <row r="8653" spans="3:79" s="610" customFormat="1">
      <c r="C8653" s="611"/>
      <c r="D8653" s="612"/>
      <c r="E8653" s="613"/>
      <c r="F8653" s="614"/>
      <c r="J8653" s="612"/>
      <c r="N8653" s="668"/>
      <c r="P8653" s="618"/>
      <c r="Q8653" s="618"/>
      <c r="R8653" s="618"/>
      <c r="S8653" s="618"/>
      <c r="T8653" s="618"/>
      <c r="U8653" s="618"/>
      <c r="V8653" s="618"/>
      <c r="W8653" s="618"/>
      <c r="X8653" s="618"/>
      <c r="Y8653" s="618"/>
      <c r="Z8653" s="618"/>
      <c r="AC8653" s="619"/>
      <c r="AD8653" s="620"/>
      <c r="AJ8653" s="668"/>
      <c r="AO8653" s="612"/>
      <c r="AP8653" s="612"/>
      <c r="AY8653" s="623"/>
      <c r="BD8653" s="611"/>
      <c r="BG8653" s="624"/>
      <c r="BH8653" s="625"/>
      <c r="BI8653" s="672"/>
      <c r="BO8653" s="612"/>
      <c r="BY8653" s="669"/>
      <c r="CA8653" s="669"/>
    </row>
    <row r="8654" spans="3:79" s="610" customFormat="1">
      <c r="C8654" s="611"/>
      <c r="D8654" s="612"/>
      <c r="E8654" s="613"/>
      <c r="F8654" s="614"/>
      <c r="J8654" s="612"/>
      <c r="N8654" s="668"/>
      <c r="P8654" s="618"/>
      <c r="Q8654" s="618"/>
      <c r="R8654" s="618"/>
      <c r="S8654" s="618"/>
      <c r="T8654" s="618"/>
      <c r="U8654" s="618"/>
      <c r="V8654" s="618"/>
      <c r="W8654" s="618"/>
      <c r="X8654" s="618"/>
      <c r="Y8654" s="618"/>
      <c r="Z8654" s="618"/>
      <c r="AC8654" s="619"/>
      <c r="AD8654" s="620"/>
      <c r="AJ8654" s="668"/>
      <c r="AO8654" s="612"/>
      <c r="AP8654" s="612"/>
      <c r="AY8654" s="623"/>
      <c r="BD8654" s="611"/>
      <c r="BG8654" s="624"/>
      <c r="BH8654" s="625"/>
      <c r="BI8654" s="672"/>
      <c r="BO8654" s="612"/>
      <c r="BY8654" s="669"/>
      <c r="CA8654" s="669"/>
    </row>
    <row r="8655" spans="3:79" s="610" customFormat="1">
      <c r="C8655" s="611"/>
      <c r="D8655" s="612"/>
      <c r="E8655" s="613"/>
      <c r="F8655" s="614"/>
      <c r="J8655" s="612"/>
      <c r="N8655" s="668"/>
      <c r="P8655" s="618"/>
      <c r="Q8655" s="618"/>
      <c r="R8655" s="618"/>
      <c r="S8655" s="618"/>
      <c r="T8655" s="618"/>
      <c r="U8655" s="618"/>
      <c r="V8655" s="618"/>
      <c r="W8655" s="618"/>
      <c r="X8655" s="618"/>
      <c r="Y8655" s="618"/>
      <c r="Z8655" s="618"/>
      <c r="AC8655" s="619"/>
      <c r="AD8655" s="620"/>
      <c r="AJ8655" s="668"/>
      <c r="AO8655" s="612"/>
      <c r="AP8655" s="612"/>
      <c r="AY8655" s="623"/>
      <c r="BD8655" s="611"/>
      <c r="BG8655" s="624"/>
      <c r="BH8655" s="625"/>
      <c r="BI8655" s="672"/>
      <c r="BO8655" s="612"/>
      <c r="BY8655" s="669"/>
      <c r="CA8655" s="669"/>
    </row>
    <row r="8656" spans="3:79" s="610" customFormat="1">
      <c r="C8656" s="611"/>
      <c r="D8656" s="612"/>
      <c r="E8656" s="613"/>
      <c r="F8656" s="614"/>
      <c r="J8656" s="612"/>
      <c r="N8656" s="668"/>
      <c r="P8656" s="618"/>
      <c r="Q8656" s="618"/>
      <c r="R8656" s="618"/>
      <c r="S8656" s="618"/>
      <c r="T8656" s="618"/>
      <c r="U8656" s="618"/>
      <c r="V8656" s="618"/>
      <c r="W8656" s="618"/>
      <c r="X8656" s="618"/>
      <c r="Y8656" s="618"/>
      <c r="Z8656" s="618"/>
      <c r="AC8656" s="619"/>
      <c r="AD8656" s="620"/>
      <c r="AJ8656" s="668"/>
      <c r="AO8656" s="612"/>
      <c r="AP8656" s="612"/>
      <c r="AY8656" s="623"/>
      <c r="BD8656" s="611"/>
      <c r="BG8656" s="624"/>
      <c r="BH8656" s="625"/>
      <c r="BI8656" s="672"/>
      <c r="BO8656" s="612"/>
      <c r="BY8656" s="669"/>
      <c r="CA8656" s="669"/>
    </row>
    <row r="8657" spans="3:79" s="610" customFormat="1">
      <c r="C8657" s="611"/>
      <c r="D8657" s="612"/>
      <c r="E8657" s="613"/>
      <c r="F8657" s="614"/>
      <c r="J8657" s="612"/>
      <c r="N8657" s="668"/>
      <c r="P8657" s="618"/>
      <c r="Q8657" s="618"/>
      <c r="R8657" s="618"/>
      <c r="S8657" s="618"/>
      <c r="T8657" s="618"/>
      <c r="U8657" s="618"/>
      <c r="V8657" s="618"/>
      <c r="W8657" s="618"/>
      <c r="X8657" s="618"/>
      <c r="Y8657" s="618"/>
      <c r="Z8657" s="618"/>
      <c r="AC8657" s="619"/>
      <c r="AD8657" s="620"/>
      <c r="AJ8657" s="668"/>
      <c r="AO8657" s="612"/>
      <c r="AP8657" s="612"/>
      <c r="AY8657" s="623"/>
      <c r="BD8657" s="611"/>
      <c r="BG8657" s="624"/>
      <c r="BH8657" s="625"/>
      <c r="BI8657" s="672"/>
      <c r="BO8657" s="612"/>
      <c r="BY8657" s="669"/>
      <c r="CA8657" s="669"/>
    </row>
    <row r="8658" spans="3:79" s="610" customFormat="1">
      <c r="C8658" s="611"/>
      <c r="D8658" s="612"/>
      <c r="E8658" s="613"/>
      <c r="F8658" s="614"/>
      <c r="J8658" s="612"/>
      <c r="N8658" s="668"/>
      <c r="P8658" s="618"/>
      <c r="Q8658" s="618"/>
      <c r="R8658" s="618"/>
      <c r="S8658" s="618"/>
      <c r="T8658" s="618"/>
      <c r="U8658" s="618"/>
      <c r="V8658" s="618"/>
      <c r="W8658" s="618"/>
      <c r="X8658" s="618"/>
      <c r="Y8658" s="618"/>
      <c r="Z8658" s="618"/>
      <c r="AC8658" s="619"/>
      <c r="AD8658" s="620"/>
      <c r="AJ8658" s="668"/>
      <c r="AO8658" s="612"/>
      <c r="AP8658" s="612"/>
      <c r="AY8658" s="623"/>
      <c r="BD8658" s="611"/>
      <c r="BG8658" s="624"/>
      <c r="BH8658" s="625"/>
      <c r="BI8658" s="672"/>
      <c r="BO8658" s="612"/>
      <c r="BY8658" s="669"/>
      <c r="CA8658" s="669"/>
    </row>
    <row r="8659" spans="3:79" s="610" customFormat="1">
      <c r="C8659" s="611"/>
      <c r="D8659" s="612"/>
      <c r="E8659" s="613"/>
      <c r="F8659" s="614"/>
      <c r="J8659" s="612"/>
      <c r="N8659" s="668"/>
      <c r="P8659" s="618"/>
      <c r="Q8659" s="618"/>
      <c r="R8659" s="618"/>
      <c r="S8659" s="618"/>
      <c r="T8659" s="618"/>
      <c r="U8659" s="618"/>
      <c r="V8659" s="618"/>
      <c r="W8659" s="618"/>
      <c r="X8659" s="618"/>
      <c r="Y8659" s="618"/>
      <c r="Z8659" s="618"/>
      <c r="AC8659" s="619"/>
      <c r="AD8659" s="620"/>
      <c r="AJ8659" s="668"/>
      <c r="AO8659" s="612"/>
      <c r="AP8659" s="612"/>
      <c r="AY8659" s="623"/>
      <c r="BD8659" s="611"/>
      <c r="BG8659" s="624"/>
      <c r="BH8659" s="625"/>
      <c r="BI8659" s="672"/>
      <c r="BO8659" s="612"/>
      <c r="BY8659" s="669"/>
      <c r="CA8659" s="669"/>
    </row>
    <row r="8660" spans="3:79" s="610" customFormat="1">
      <c r="C8660" s="611"/>
      <c r="D8660" s="612"/>
      <c r="E8660" s="613"/>
      <c r="F8660" s="614"/>
      <c r="J8660" s="612"/>
      <c r="N8660" s="668"/>
      <c r="P8660" s="618"/>
      <c r="Q8660" s="618"/>
      <c r="R8660" s="618"/>
      <c r="S8660" s="618"/>
      <c r="T8660" s="618"/>
      <c r="U8660" s="618"/>
      <c r="V8660" s="618"/>
      <c r="W8660" s="618"/>
      <c r="X8660" s="618"/>
      <c r="Y8660" s="618"/>
      <c r="Z8660" s="618"/>
      <c r="AC8660" s="619"/>
      <c r="AD8660" s="620"/>
      <c r="AJ8660" s="668"/>
      <c r="AO8660" s="612"/>
      <c r="AP8660" s="612"/>
      <c r="AY8660" s="623"/>
      <c r="BD8660" s="611"/>
      <c r="BG8660" s="624"/>
      <c r="BH8660" s="625"/>
      <c r="BI8660" s="672"/>
      <c r="BO8660" s="612"/>
      <c r="BY8660" s="669"/>
      <c r="CA8660" s="669"/>
    </row>
    <row r="8661" spans="3:79" s="610" customFormat="1">
      <c r="C8661" s="611"/>
      <c r="D8661" s="612"/>
      <c r="E8661" s="613"/>
      <c r="F8661" s="614"/>
      <c r="J8661" s="612"/>
      <c r="N8661" s="668"/>
      <c r="P8661" s="618"/>
      <c r="Q8661" s="618"/>
      <c r="R8661" s="618"/>
      <c r="S8661" s="618"/>
      <c r="T8661" s="618"/>
      <c r="U8661" s="618"/>
      <c r="V8661" s="618"/>
      <c r="W8661" s="618"/>
      <c r="X8661" s="618"/>
      <c r="Y8661" s="618"/>
      <c r="Z8661" s="618"/>
      <c r="AC8661" s="619"/>
      <c r="AD8661" s="620"/>
      <c r="AJ8661" s="668"/>
      <c r="AO8661" s="612"/>
      <c r="AP8661" s="612"/>
      <c r="AY8661" s="623"/>
      <c r="BD8661" s="611"/>
      <c r="BG8661" s="624"/>
      <c r="BH8661" s="625"/>
      <c r="BI8661" s="672"/>
      <c r="BO8661" s="612"/>
      <c r="BY8661" s="669"/>
      <c r="CA8661" s="669"/>
    </row>
    <row r="8662" spans="3:79" s="610" customFormat="1">
      <c r="C8662" s="611"/>
      <c r="D8662" s="612"/>
      <c r="E8662" s="613"/>
      <c r="F8662" s="614"/>
      <c r="J8662" s="612"/>
      <c r="N8662" s="668"/>
      <c r="P8662" s="618"/>
      <c r="Q8662" s="618"/>
      <c r="R8662" s="618"/>
      <c r="S8662" s="618"/>
      <c r="T8662" s="618"/>
      <c r="U8662" s="618"/>
      <c r="V8662" s="618"/>
      <c r="W8662" s="618"/>
      <c r="X8662" s="618"/>
      <c r="Y8662" s="618"/>
      <c r="Z8662" s="618"/>
      <c r="AC8662" s="619"/>
      <c r="AD8662" s="620"/>
      <c r="AJ8662" s="668"/>
      <c r="AO8662" s="612"/>
      <c r="AP8662" s="612"/>
      <c r="AY8662" s="623"/>
      <c r="BD8662" s="611"/>
      <c r="BG8662" s="624"/>
      <c r="BH8662" s="625"/>
      <c r="BI8662" s="672"/>
      <c r="BO8662" s="612"/>
      <c r="BY8662" s="669"/>
      <c r="CA8662" s="669"/>
    </row>
    <row r="8663" spans="3:79" s="610" customFormat="1">
      <c r="C8663" s="611"/>
      <c r="D8663" s="612"/>
      <c r="E8663" s="613"/>
      <c r="F8663" s="614"/>
      <c r="J8663" s="612"/>
      <c r="N8663" s="668"/>
      <c r="P8663" s="618"/>
      <c r="Q8663" s="618"/>
      <c r="R8663" s="618"/>
      <c r="S8663" s="618"/>
      <c r="T8663" s="618"/>
      <c r="U8663" s="618"/>
      <c r="V8663" s="618"/>
      <c r="W8663" s="618"/>
      <c r="X8663" s="618"/>
      <c r="Y8663" s="618"/>
      <c r="Z8663" s="618"/>
      <c r="AC8663" s="619"/>
      <c r="AD8663" s="620"/>
      <c r="AJ8663" s="668"/>
      <c r="AO8663" s="612"/>
      <c r="AP8663" s="612"/>
      <c r="AY8663" s="623"/>
      <c r="BD8663" s="611"/>
      <c r="BG8663" s="624"/>
      <c r="BH8663" s="625"/>
      <c r="BI8663" s="672"/>
      <c r="BO8663" s="612"/>
      <c r="BY8663" s="669"/>
      <c r="CA8663" s="669"/>
    </row>
    <row r="8664" spans="3:79" s="610" customFormat="1">
      <c r="C8664" s="611"/>
      <c r="D8664" s="612"/>
      <c r="E8664" s="613"/>
      <c r="F8664" s="614"/>
      <c r="J8664" s="612"/>
      <c r="N8664" s="668"/>
      <c r="P8664" s="618"/>
      <c r="Q8664" s="618"/>
      <c r="R8664" s="618"/>
      <c r="S8664" s="618"/>
      <c r="T8664" s="618"/>
      <c r="U8664" s="618"/>
      <c r="V8664" s="618"/>
      <c r="W8664" s="618"/>
      <c r="X8664" s="618"/>
      <c r="Y8664" s="618"/>
      <c r="Z8664" s="618"/>
      <c r="AC8664" s="619"/>
      <c r="AD8664" s="620"/>
      <c r="AJ8664" s="668"/>
      <c r="AO8664" s="612"/>
      <c r="AP8664" s="612"/>
      <c r="AY8664" s="623"/>
      <c r="BD8664" s="611"/>
      <c r="BG8664" s="624"/>
      <c r="BH8664" s="625"/>
      <c r="BI8664" s="672"/>
      <c r="BO8664" s="612"/>
      <c r="BY8664" s="669"/>
      <c r="CA8664" s="669"/>
    </row>
    <row r="8665" spans="3:79" s="610" customFormat="1">
      <c r="C8665" s="611"/>
      <c r="D8665" s="612"/>
      <c r="E8665" s="613"/>
      <c r="F8665" s="614"/>
      <c r="J8665" s="612"/>
      <c r="N8665" s="668"/>
      <c r="P8665" s="618"/>
      <c r="Q8665" s="618"/>
      <c r="R8665" s="618"/>
      <c r="S8665" s="618"/>
      <c r="T8665" s="618"/>
      <c r="U8665" s="618"/>
      <c r="V8665" s="618"/>
      <c r="W8665" s="618"/>
      <c r="X8665" s="618"/>
      <c r="Y8665" s="618"/>
      <c r="Z8665" s="618"/>
      <c r="AC8665" s="619"/>
      <c r="AD8665" s="620"/>
      <c r="AJ8665" s="668"/>
      <c r="AO8665" s="612"/>
      <c r="AP8665" s="612"/>
      <c r="AY8665" s="623"/>
      <c r="BD8665" s="611"/>
      <c r="BG8665" s="624"/>
      <c r="BH8665" s="625"/>
      <c r="BI8665" s="672"/>
      <c r="BO8665" s="612"/>
      <c r="BY8665" s="669"/>
      <c r="CA8665" s="669"/>
    </row>
    <row r="8666" spans="3:79" s="610" customFormat="1">
      <c r="C8666" s="611"/>
      <c r="D8666" s="612"/>
      <c r="E8666" s="613"/>
      <c r="F8666" s="614"/>
      <c r="J8666" s="612"/>
      <c r="N8666" s="668"/>
      <c r="P8666" s="618"/>
      <c r="Q8666" s="618"/>
      <c r="R8666" s="618"/>
      <c r="S8666" s="618"/>
      <c r="T8666" s="618"/>
      <c r="U8666" s="618"/>
      <c r="V8666" s="618"/>
      <c r="W8666" s="618"/>
      <c r="X8666" s="618"/>
      <c r="Y8666" s="618"/>
      <c r="Z8666" s="618"/>
      <c r="AC8666" s="619"/>
      <c r="AD8666" s="620"/>
      <c r="AJ8666" s="668"/>
      <c r="AO8666" s="612"/>
      <c r="AP8666" s="612"/>
      <c r="AY8666" s="623"/>
      <c r="BD8666" s="611"/>
      <c r="BG8666" s="624"/>
      <c r="BH8666" s="625"/>
      <c r="BI8666" s="672"/>
      <c r="BO8666" s="612"/>
      <c r="BY8666" s="669"/>
      <c r="CA8666" s="669"/>
    </row>
    <row r="8667" spans="3:79" s="610" customFormat="1">
      <c r="C8667" s="611"/>
      <c r="D8667" s="612"/>
      <c r="E8667" s="613"/>
      <c r="F8667" s="614"/>
      <c r="J8667" s="612"/>
      <c r="N8667" s="668"/>
      <c r="P8667" s="618"/>
      <c r="Q8667" s="618"/>
      <c r="R8667" s="618"/>
      <c r="S8667" s="618"/>
      <c r="T8667" s="618"/>
      <c r="U8667" s="618"/>
      <c r="V8667" s="618"/>
      <c r="W8667" s="618"/>
      <c r="X8667" s="618"/>
      <c r="Y8667" s="618"/>
      <c r="Z8667" s="618"/>
      <c r="AC8667" s="619"/>
      <c r="AD8667" s="620"/>
      <c r="AJ8667" s="668"/>
      <c r="AO8667" s="612"/>
      <c r="AP8667" s="612"/>
      <c r="AY8667" s="623"/>
      <c r="BD8667" s="611"/>
      <c r="BG8667" s="624"/>
      <c r="BH8667" s="625"/>
      <c r="BI8667" s="672"/>
      <c r="BO8667" s="612"/>
      <c r="BY8667" s="669"/>
      <c r="CA8667" s="669"/>
    </row>
    <row r="8668" spans="3:79" s="610" customFormat="1">
      <c r="C8668" s="611"/>
      <c r="D8668" s="612"/>
      <c r="E8668" s="613"/>
      <c r="F8668" s="614"/>
      <c r="J8668" s="612"/>
      <c r="N8668" s="668"/>
      <c r="P8668" s="618"/>
      <c r="Q8668" s="618"/>
      <c r="R8668" s="618"/>
      <c r="S8668" s="618"/>
      <c r="T8668" s="618"/>
      <c r="U8668" s="618"/>
      <c r="V8668" s="618"/>
      <c r="W8668" s="618"/>
      <c r="X8668" s="618"/>
      <c r="Y8668" s="618"/>
      <c r="Z8668" s="618"/>
      <c r="AC8668" s="619"/>
      <c r="AD8668" s="620"/>
      <c r="AJ8668" s="668"/>
      <c r="AO8668" s="612"/>
      <c r="AP8668" s="612"/>
      <c r="AY8668" s="623"/>
      <c r="BD8668" s="611"/>
      <c r="BG8668" s="624"/>
      <c r="BH8668" s="625"/>
      <c r="BI8668" s="672"/>
      <c r="BO8668" s="612"/>
      <c r="BY8668" s="669"/>
      <c r="CA8668" s="669"/>
    </row>
    <row r="8669" spans="3:79" s="610" customFormat="1">
      <c r="C8669" s="611"/>
      <c r="D8669" s="612"/>
      <c r="E8669" s="613"/>
      <c r="F8669" s="614"/>
      <c r="J8669" s="612"/>
      <c r="N8669" s="668"/>
      <c r="P8669" s="618"/>
      <c r="Q8669" s="618"/>
      <c r="R8669" s="618"/>
      <c r="S8669" s="618"/>
      <c r="T8669" s="618"/>
      <c r="U8669" s="618"/>
      <c r="V8669" s="618"/>
      <c r="W8669" s="618"/>
      <c r="X8669" s="618"/>
      <c r="Y8669" s="618"/>
      <c r="Z8669" s="618"/>
      <c r="AC8669" s="619"/>
      <c r="AD8669" s="620"/>
      <c r="AJ8669" s="668"/>
      <c r="AO8669" s="612"/>
      <c r="AP8669" s="612"/>
      <c r="AY8669" s="623"/>
      <c r="BD8669" s="611"/>
      <c r="BG8669" s="624"/>
      <c r="BH8669" s="625"/>
      <c r="BI8669" s="672"/>
      <c r="BO8669" s="612"/>
      <c r="BY8669" s="669"/>
      <c r="CA8669" s="669"/>
    </row>
    <row r="8670" spans="3:79" s="610" customFormat="1">
      <c r="C8670" s="611"/>
      <c r="D8670" s="612"/>
      <c r="E8670" s="613"/>
      <c r="F8670" s="614"/>
      <c r="J8670" s="612"/>
      <c r="N8670" s="668"/>
      <c r="P8670" s="618"/>
      <c r="Q8670" s="618"/>
      <c r="R8670" s="618"/>
      <c r="S8670" s="618"/>
      <c r="T8670" s="618"/>
      <c r="U8670" s="618"/>
      <c r="V8670" s="618"/>
      <c r="W8670" s="618"/>
      <c r="X8670" s="618"/>
      <c r="Y8670" s="618"/>
      <c r="Z8670" s="618"/>
      <c r="AC8670" s="619"/>
      <c r="AD8670" s="620"/>
      <c r="AJ8670" s="668"/>
      <c r="AO8670" s="612"/>
      <c r="AP8670" s="612"/>
      <c r="AY8670" s="623"/>
      <c r="BD8670" s="611"/>
      <c r="BG8670" s="624"/>
      <c r="BH8670" s="625"/>
      <c r="BI8670" s="672"/>
      <c r="BO8670" s="612"/>
      <c r="BY8670" s="669"/>
      <c r="CA8670" s="669"/>
    </row>
    <row r="8671" spans="3:79" s="610" customFormat="1">
      <c r="C8671" s="611"/>
      <c r="D8671" s="612"/>
      <c r="E8671" s="613"/>
      <c r="F8671" s="614"/>
      <c r="J8671" s="612"/>
      <c r="N8671" s="668"/>
      <c r="P8671" s="618"/>
      <c r="Q8671" s="618"/>
      <c r="R8671" s="618"/>
      <c r="S8671" s="618"/>
      <c r="T8671" s="618"/>
      <c r="U8671" s="618"/>
      <c r="V8671" s="618"/>
      <c r="W8671" s="618"/>
      <c r="X8671" s="618"/>
      <c r="Y8671" s="618"/>
      <c r="Z8671" s="618"/>
      <c r="AC8671" s="619"/>
      <c r="AD8671" s="620"/>
      <c r="AJ8671" s="668"/>
      <c r="AO8671" s="612"/>
      <c r="AP8671" s="612"/>
      <c r="AY8671" s="623"/>
      <c r="BD8671" s="611"/>
      <c r="BG8671" s="624"/>
      <c r="BH8671" s="625"/>
      <c r="BI8671" s="672"/>
      <c r="BO8671" s="612"/>
      <c r="BY8671" s="669"/>
      <c r="CA8671" s="669"/>
    </row>
    <row r="8672" spans="3:79" s="610" customFormat="1">
      <c r="C8672" s="611"/>
      <c r="D8672" s="612"/>
      <c r="E8672" s="613"/>
      <c r="F8672" s="614"/>
      <c r="J8672" s="612"/>
      <c r="N8672" s="668"/>
      <c r="P8672" s="618"/>
      <c r="Q8672" s="618"/>
      <c r="R8672" s="618"/>
      <c r="S8672" s="618"/>
      <c r="T8672" s="618"/>
      <c r="U8672" s="618"/>
      <c r="V8672" s="618"/>
      <c r="W8672" s="618"/>
      <c r="X8672" s="618"/>
      <c r="Y8672" s="618"/>
      <c r="Z8672" s="618"/>
      <c r="AC8672" s="619"/>
      <c r="AD8672" s="620"/>
      <c r="AJ8672" s="668"/>
      <c r="AO8672" s="612"/>
      <c r="AP8672" s="612"/>
      <c r="AY8672" s="623"/>
      <c r="BD8672" s="611"/>
      <c r="BG8672" s="624"/>
      <c r="BH8672" s="625"/>
      <c r="BI8672" s="672"/>
      <c r="BO8672" s="612"/>
      <c r="BY8672" s="669"/>
      <c r="CA8672" s="669"/>
    </row>
    <row r="8673" spans="3:79" s="610" customFormat="1">
      <c r="C8673" s="611"/>
      <c r="D8673" s="612"/>
      <c r="E8673" s="613"/>
      <c r="F8673" s="614"/>
      <c r="J8673" s="612"/>
      <c r="N8673" s="668"/>
      <c r="P8673" s="618"/>
      <c r="Q8673" s="618"/>
      <c r="R8673" s="618"/>
      <c r="S8673" s="618"/>
      <c r="T8673" s="618"/>
      <c r="U8673" s="618"/>
      <c r="V8673" s="618"/>
      <c r="W8673" s="618"/>
      <c r="X8673" s="618"/>
      <c r="Y8673" s="618"/>
      <c r="Z8673" s="618"/>
      <c r="AC8673" s="619"/>
      <c r="AD8673" s="620"/>
      <c r="AJ8673" s="668"/>
      <c r="AO8673" s="612"/>
      <c r="AP8673" s="612"/>
      <c r="AY8673" s="623"/>
      <c r="BD8673" s="611"/>
      <c r="BG8673" s="624"/>
      <c r="BH8673" s="625"/>
      <c r="BI8673" s="672"/>
      <c r="BO8673" s="612"/>
      <c r="BY8673" s="669"/>
      <c r="CA8673" s="669"/>
    </row>
    <row r="8674" spans="3:79" s="610" customFormat="1">
      <c r="C8674" s="611"/>
      <c r="D8674" s="612"/>
      <c r="E8674" s="613"/>
      <c r="F8674" s="614"/>
      <c r="J8674" s="612"/>
      <c r="N8674" s="668"/>
      <c r="P8674" s="618"/>
      <c r="Q8674" s="618"/>
      <c r="R8674" s="618"/>
      <c r="S8674" s="618"/>
      <c r="T8674" s="618"/>
      <c r="U8674" s="618"/>
      <c r="V8674" s="618"/>
      <c r="W8674" s="618"/>
      <c r="X8674" s="618"/>
      <c r="Y8674" s="618"/>
      <c r="Z8674" s="618"/>
      <c r="AC8674" s="619"/>
      <c r="AD8674" s="620"/>
      <c r="AJ8674" s="668"/>
      <c r="AO8674" s="612"/>
      <c r="AP8674" s="612"/>
      <c r="AY8674" s="623"/>
      <c r="BD8674" s="611"/>
      <c r="BG8674" s="624"/>
      <c r="BH8674" s="625"/>
      <c r="BI8674" s="672"/>
      <c r="BO8674" s="612"/>
      <c r="BY8674" s="669"/>
      <c r="CA8674" s="669"/>
    </row>
    <row r="8675" spans="3:79" s="610" customFormat="1">
      <c r="C8675" s="611"/>
      <c r="D8675" s="612"/>
      <c r="E8675" s="613"/>
      <c r="F8675" s="614"/>
      <c r="J8675" s="612"/>
      <c r="N8675" s="668"/>
      <c r="P8675" s="618"/>
      <c r="Q8675" s="618"/>
      <c r="R8675" s="618"/>
      <c r="S8675" s="618"/>
      <c r="T8675" s="618"/>
      <c r="U8675" s="618"/>
      <c r="V8675" s="618"/>
      <c r="W8675" s="618"/>
      <c r="X8675" s="618"/>
      <c r="Y8675" s="618"/>
      <c r="Z8675" s="618"/>
      <c r="AC8675" s="619"/>
      <c r="AD8675" s="620"/>
      <c r="AJ8675" s="668"/>
      <c r="AO8675" s="612"/>
      <c r="AP8675" s="612"/>
      <c r="AY8675" s="623"/>
      <c r="BD8675" s="611"/>
      <c r="BG8675" s="624"/>
      <c r="BH8675" s="625"/>
      <c r="BI8675" s="672"/>
      <c r="BO8675" s="612"/>
      <c r="BY8675" s="669"/>
      <c r="CA8675" s="669"/>
    </row>
    <row r="8676" spans="3:79" s="610" customFormat="1">
      <c r="C8676" s="611"/>
      <c r="D8676" s="612"/>
      <c r="E8676" s="613"/>
      <c r="F8676" s="614"/>
      <c r="J8676" s="612"/>
      <c r="N8676" s="668"/>
      <c r="P8676" s="618"/>
      <c r="Q8676" s="618"/>
      <c r="R8676" s="618"/>
      <c r="S8676" s="618"/>
      <c r="T8676" s="618"/>
      <c r="U8676" s="618"/>
      <c r="V8676" s="618"/>
      <c r="W8676" s="618"/>
      <c r="X8676" s="618"/>
      <c r="Y8676" s="618"/>
      <c r="Z8676" s="618"/>
      <c r="AC8676" s="619"/>
      <c r="AD8676" s="620"/>
      <c r="AJ8676" s="668"/>
      <c r="AO8676" s="612"/>
      <c r="AP8676" s="612"/>
      <c r="AY8676" s="623"/>
      <c r="BD8676" s="611"/>
      <c r="BG8676" s="624"/>
      <c r="BH8676" s="625"/>
      <c r="BI8676" s="672"/>
      <c r="BO8676" s="612"/>
      <c r="BY8676" s="669"/>
      <c r="CA8676" s="669"/>
    </row>
    <row r="8677" spans="3:79" s="610" customFormat="1">
      <c r="C8677" s="611"/>
      <c r="D8677" s="612"/>
      <c r="E8677" s="613"/>
      <c r="F8677" s="614"/>
      <c r="J8677" s="612"/>
      <c r="N8677" s="668"/>
      <c r="P8677" s="618"/>
      <c r="Q8677" s="618"/>
      <c r="R8677" s="618"/>
      <c r="S8677" s="618"/>
      <c r="T8677" s="618"/>
      <c r="U8677" s="618"/>
      <c r="V8677" s="618"/>
      <c r="W8677" s="618"/>
      <c r="X8677" s="618"/>
      <c r="Y8677" s="618"/>
      <c r="Z8677" s="618"/>
      <c r="AC8677" s="619"/>
      <c r="AD8677" s="620"/>
      <c r="AJ8677" s="668"/>
      <c r="AO8677" s="612"/>
      <c r="AP8677" s="612"/>
      <c r="AY8677" s="623"/>
      <c r="BD8677" s="611"/>
      <c r="BG8677" s="624"/>
      <c r="BH8677" s="625"/>
      <c r="BI8677" s="672"/>
      <c r="BO8677" s="612"/>
      <c r="BY8677" s="669"/>
      <c r="CA8677" s="669"/>
    </row>
    <row r="8678" spans="3:79" s="610" customFormat="1">
      <c r="C8678" s="611"/>
      <c r="D8678" s="612"/>
      <c r="E8678" s="613"/>
      <c r="F8678" s="614"/>
      <c r="J8678" s="612"/>
      <c r="N8678" s="668"/>
      <c r="P8678" s="618"/>
      <c r="Q8678" s="618"/>
      <c r="R8678" s="618"/>
      <c r="S8678" s="618"/>
      <c r="T8678" s="618"/>
      <c r="U8678" s="618"/>
      <c r="V8678" s="618"/>
      <c r="W8678" s="618"/>
      <c r="X8678" s="618"/>
      <c r="Y8678" s="618"/>
      <c r="Z8678" s="618"/>
      <c r="AC8678" s="619"/>
      <c r="AD8678" s="620"/>
      <c r="AJ8678" s="668"/>
      <c r="AO8678" s="612"/>
      <c r="AP8678" s="612"/>
      <c r="AY8678" s="623"/>
      <c r="BD8678" s="611"/>
      <c r="BG8678" s="624"/>
      <c r="BH8678" s="625"/>
      <c r="BI8678" s="672"/>
      <c r="BO8678" s="612"/>
      <c r="BY8678" s="669"/>
      <c r="CA8678" s="669"/>
    </row>
    <row r="8679" spans="3:79" s="610" customFormat="1">
      <c r="C8679" s="611"/>
      <c r="D8679" s="612"/>
      <c r="E8679" s="613"/>
      <c r="F8679" s="614"/>
      <c r="J8679" s="612"/>
      <c r="N8679" s="668"/>
      <c r="P8679" s="618"/>
      <c r="Q8679" s="618"/>
      <c r="R8679" s="618"/>
      <c r="S8679" s="618"/>
      <c r="T8679" s="618"/>
      <c r="U8679" s="618"/>
      <c r="V8679" s="618"/>
      <c r="W8679" s="618"/>
      <c r="X8679" s="618"/>
      <c r="Y8679" s="618"/>
      <c r="Z8679" s="618"/>
      <c r="AC8679" s="619"/>
      <c r="AD8679" s="620"/>
      <c r="AJ8679" s="668"/>
      <c r="AO8679" s="612"/>
      <c r="AP8679" s="612"/>
      <c r="AY8679" s="623"/>
      <c r="BD8679" s="611"/>
      <c r="BG8679" s="624"/>
      <c r="BH8679" s="625"/>
      <c r="BI8679" s="672"/>
      <c r="BO8679" s="612"/>
      <c r="BY8679" s="669"/>
      <c r="CA8679" s="669"/>
    </row>
    <row r="8680" spans="3:79" s="610" customFormat="1">
      <c r="C8680" s="611"/>
      <c r="D8680" s="612"/>
      <c r="E8680" s="613"/>
      <c r="F8680" s="614"/>
      <c r="J8680" s="612"/>
      <c r="N8680" s="668"/>
      <c r="P8680" s="618"/>
      <c r="Q8680" s="618"/>
      <c r="R8680" s="618"/>
      <c r="S8680" s="618"/>
      <c r="T8680" s="618"/>
      <c r="U8680" s="618"/>
      <c r="V8680" s="618"/>
      <c r="W8680" s="618"/>
      <c r="X8680" s="618"/>
      <c r="Y8680" s="618"/>
      <c r="Z8680" s="618"/>
      <c r="AC8680" s="619"/>
      <c r="AD8680" s="620"/>
      <c r="AJ8680" s="668"/>
      <c r="AO8680" s="612"/>
      <c r="AP8680" s="612"/>
      <c r="AY8680" s="623"/>
      <c r="BD8680" s="611"/>
      <c r="BG8680" s="624"/>
      <c r="BH8680" s="625"/>
      <c r="BI8680" s="672"/>
      <c r="BO8680" s="612"/>
      <c r="BY8680" s="669"/>
      <c r="CA8680" s="669"/>
    </row>
    <row r="8681" spans="3:79" s="610" customFormat="1">
      <c r="C8681" s="611"/>
      <c r="D8681" s="612"/>
      <c r="E8681" s="613"/>
      <c r="F8681" s="614"/>
      <c r="J8681" s="612"/>
      <c r="N8681" s="668"/>
      <c r="P8681" s="618"/>
      <c r="Q8681" s="618"/>
      <c r="R8681" s="618"/>
      <c r="S8681" s="618"/>
      <c r="T8681" s="618"/>
      <c r="U8681" s="618"/>
      <c r="V8681" s="618"/>
      <c r="W8681" s="618"/>
      <c r="X8681" s="618"/>
      <c r="Y8681" s="618"/>
      <c r="Z8681" s="618"/>
      <c r="AC8681" s="619"/>
      <c r="AD8681" s="620"/>
      <c r="AJ8681" s="668"/>
      <c r="AO8681" s="612"/>
      <c r="AP8681" s="612"/>
      <c r="AY8681" s="623"/>
      <c r="BD8681" s="611"/>
      <c r="BG8681" s="624"/>
      <c r="BH8681" s="625"/>
      <c r="BI8681" s="672"/>
      <c r="BO8681" s="612"/>
      <c r="BY8681" s="669"/>
      <c r="CA8681" s="669"/>
    </row>
    <row r="8682" spans="3:79" s="610" customFormat="1">
      <c r="C8682" s="611"/>
      <c r="D8682" s="612"/>
      <c r="E8682" s="613"/>
      <c r="F8682" s="614"/>
      <c r="J8682" s="612"/>
      <c r="N8682" s="668"/>
      <c r="P8682" s="618"/>
      <c r="Q8682" s="618"/>
      <c r="R8682" s="618"/>
      <c r="S8682" s="618"/>
      <c r="T8682" s="618"/>
      <c r="U8682" s="618"/>
      <c r="V8682" s="618"/>
      <c r="W8682" s="618"/>
      <c r="X8682" s="618"/>
      <c r="Y8682" s="618"/>
      <c r="Z8682" s="618"/>
      <c r="AC8682" s="619"/>
      <c r="AD8682" s="620"/>
      <c r="AJ8682" s="668"/>
      <c r="AO8682" s="612"/>
      <c r="AP8682" s="612"/>
      <c r="AY8682" s="623"/>
      <c r="BD8682" s="611"/>
      <c r="BG8682" s="624"/>
      <c r="BH8682" s="625"/>
      <c r="BI8682" s="672"/>
      <c r="BO8682" s="612"/>
      <c r="BY8682" s="669"/>
      <c r="CA8682" s="669"/>
    </row>
    <row r="8683" spans="3:79" s="610" customFormat="1">
      <c r="C8683" s="611"/>
      <c r="D8683" s="612"/>
      <c r="E8683" s="613"/>
      <c r="F8683" s="614"/>
      <c r="J8683" s="612"/>
      <c r="N8683" s="668"/>
      <c r="P8683" s="618"/>
      <c r="Q8683" s="618"/>
      <c r="R8683" s="618"/>
      <c r="S8683" s="618"/>
      <c r="T8683" s="618"/>
      <c r="U8683" s="618"/>
      <c r="V8683" s="618"/>
      <c r="W8683" s="618"/>
      <c r="X8683" s="618"/>
      <c r="Y8683" s="618"/>
      <c r="Z8683" s="618"/>
      <c r="AC8683" s="619"/>
      <c r="AD8683" s="620"/>
      <c r="AJ8683" s="668"/>
      <c r="AO8683" s="612"/>
      <c r="AP8683" s="612"/>
      <c r="AY8683" s="623"/>
      <c r="BD8683" s="611"/>
      <c r="BG8683" s="624"/>
      <c r="BH8683" s="625"/>
      <c r="BI8683" s="672"/>
      <c r="BO8683" s="612"/>
      <c r="BY8683" s="669"/>
      <c r="CA8683" s="669"/>
    </row>
    <row r="8684" spans="3:79" s="610" customFormat="1">
      <c r="C8684" s="611"/>
      <c r="D8684" s="612"/>
      <c r="E8684" s="613"/>
      <c r="F8684" s="614"/>
      <c r="J8684" s="612"/>
      <c r="N8684" s="668"/>
      <c r="P8684" s="618"/>
      <c r="Q8684" s="618"/>
      <c r="R8684" s="618"/>
      <c r="S8684" s="618"/>
      <c r="T8684" s="618"/>
      <c r="U8684" s="618"/>
      <c r="V8684" s="618"/>
      <c r="W8684" s="618"/>
      <c r="X8684" s="618"/>
      <c r="Y8684" s="618"/>
      <c r="Z8684" s="618"/>
      <c r="AC8684" s="619"/>
      <c r="AD8684" s="620"/>
      <c r="AJ8684" s="668"/>
      <c r="AO8684" s="612"/>
      <c r="AP8684" s="612"/>
      <c r="AY8684" s="623"/>
      <c r="BD8684" s="611"/>
      <c r="BG8684" s="624"/>
      <c r="BH8684" s="625"/>
      <c r="BI8684" s="672"/>
      <c r="BO8684" s="612"/>
      <c r="BY8684" s="669"/>
      <c r="CA8684" s="669"/>
    </row>
    <row r="8685" spans="3:79" s="610" customFormat="1">
      <c r="C8685" s="611"/>
      <c r="D8685" s="612"/>
      <c r="E8685" s="613"/>
      <c r="F8685" s="614"/>
      <c r="J8685" s="612"/>
      <c r="N8685" s="668"/>
      <c r="P8685" s="618"/>
      <c r="Q8685" s="618"/>
      <c r="R8685" s="618"/>
      <c r="S8685" s="618"/>
      <c r="T8685" s="618"/>
      <c r="U8685" s="618"/>
      <c r="V8685" s="618"/>
      <c r="W8685" s="618"/>
      <c r="X8685" s="618"/>
      <c r="Y8685" s="618"/>
      <c r="Z8685" s="618"/>
      <c r="AC8685" s="619"/>
      <c r="AD8685" s="620"/>
      <c r="AJ8685" s="668"/>
      <c r="AO8685" s="612"/>
      <c r="AP8685" s="612"/>
      <c r="AY8685" s="623"/>
      <c r="BD8685" s="611"/>
      <c r="BG8685" s="624"/>
      <c r="BH8685" s="625"/>
      <c r="BI8685" s="672"/>
      <c r="BO8685" s="612"/>
      <c r="BY8685" s="669"/>
      <c r="CA8685" s="669"/>
    </row>
    <row r="8686" spans="3:79" s="610" customFormat="1">
      <c r="C8686" s="611"/>
      <c r="D8686" s="612"/>
      <c r="E8686" s="613"/>
      <c r="F8686" s="614"/>
      <c r="J8686" s="612"/>
      <c r="N8686" s="668"/>
      <c r="P8686" s="618"/>
      <c r="Q8686" s="618"/>
      <c r="R8686" s="618"/>
      <c r="S8686" s="618"/>
      <c r="T8686" s="618"/>
      <c r="U8686" s="618"/>
      <c r="V8686" s="618"/>
      <c r="W8686" s="618"/>
      <c r="X8686" s="618"/>
      <c r="Y8686" s="618"/>
      <c r="Z8686" s="618"/>
      <c r="AC8686" s="619"/>
      <c r="AD8686" s="620"/>
      <c r="AJ8686" s="668"/>
      <c r="AO8686" s="612"/>
      <c r="AP8686" s="612"/>
      <c r="AY8686" s="623"/>
      <c r="BD8686" s="611"/>
      <c r="BG8686" s="624"/>
      <c r="BH8686" s="625"/>
      <c r="BI8686" s="672"/>
      <c r="BO8686" s="612"/>
      <c r="BY8686" s="669"/>
      <c r="CA8686" s="669"/>
    </row>
    <row r="8687" spans="3:79" s="610" customFormat="1">
      <c r="C8687" s="611"/>
      <c r="D8687" s="612"/>
      <c r="E8687" s="613"/>
      <c r="F8687" s="614"/>
      <c r="J8687" s="612"/>
      <c r="N8687" s="668"/>
      <c r="P8687" s="618"/>
      <c r="Q8687" s="618"/>
      <c r="R8687" s="618"/>
      <c r="S8687" s="618"/>
      <c r="T8687" s="618"/>
      <c r="U8687" s="618"/>
      <c r="V8687" s="618"/>
      <c r="W8687" s="618"/>
      <c r="X8687" s="618"/>
      <c r="Y8687" s="618"/>
      <c r="Z8687" s="618"/>
      <c r="AC8687" s="619"/>
      <c r="AD8687" s="620"/>
      <c r="AJ8687" s="668"/>
      <c r="AO8687" s="612"/>
      <c r="AP8687" s="612"/>
      <c r="AY8687" s="623"/>
      <c r="BD8687" s="611"/>
      <c r="BG8687" s="624"/>
      <c r="BH8687" s="625"/>
      <c r="BI8687" s="672"/>
      <c r="BO8687" s="612"/>
      <c r="BY8687" s="669"/>
      <c r="CA8687" s="669"/>
    </row>
    <row r="8688" spans="3:79" s="610" customFormat="1">
      <c r="C8688" s="611"/>
      <c r="D8688" s="612"/>
      <c r="E8688" s="613"/>
      <c r="F8688" s="614"/>
      <c r="J8688" s="612"/>
      <c r="N8688" s="668"/>
      <c r="P8688" s="618"/>
      <c r="Q8688" s="618"/>
      <c r="R8688" s="618"/>
      <c r="S8688" s="618"/>
      <c r="T8688" s="618"/>
      <c r="U8688" s="618"/>
      <c r="V8688" s="618"/>
      <c r="W8688" s="618"/>
      <c r="X8688" s="618"/>
      <c r="Y8688" s="618"/>
      <c r="Z8688" s="618"/>
      <c r="AC8688" s="619"/>
      <c r="AD8688" s="620"/>
      <c r="AJ8688" s="668"/>
      <c r="AO8688" s="612"/>
      <c r="AP8688" s="612"/>
      <c r="AY8688" s="623"/>
      <c r="BD8688" s="611"/>
      <c r="BG8688" s="624"/>
      <c r="BH8688" s="625"/>
      <c r="BI8688" s="672"/>
      <c r="BO8688" s="612"/>
      <c r="BY8688" s="669"/>
      <c r="CA8688" s="669"/>
    </row>
    <row r="8689" spans="3:79" s="610" customFormat="1">
      <c r="C8689" s="611"/>
      <c r="D8689" s="612"/>
      <c r="E8689" s="613"/>
      <c r="F8689" s="614"/>
      <c r="J8689" s="612"/>
      <c r="N8689" s="668"/>
      <c r="P8689" s="618"/>
      <c r="Q8689" s="618"/>
      <c r="R8689" s="618"/>
      <c r="S8689" s="618"/>
      <c r="T8689" s="618"/>
      <c r="U8689" s="618"/>
      <c r="V8689" s="618"/>
      <c r="W8689" s="618"/>
      <c r="X8689" s="618"/>
      <c r="Y8689" s="618"/>
      <c r="Z8689" s="618"/>
      <c r="AC8689" s="619"/>
      <c r="AD8689" s="620"/>
      <c r="AJ8689" s="668"/>
      <c r="AO8689" s="612"/>
      <c r="AP8689" s="612"/>
      <c r="AY8689" s="623"/>
      <c r="BD8689" s="611"/>
      <c r="BG8689" s="624"/>
      <c r="BH8689" s="625"/>
      <c r="BI8689" s="672"/>
      <c r="BO8689" s="612"/>
      <c r="BY8689" s="669"/>
      <c r="CA8689" s="669"/>
    </row>
    <row r="8690" spans="3:79" s="610" customFormat="1">
      <c r="C8690" s="611"/>
      <c r="D8690" s="612"/>
      <c r="E8690" s="613"/>
      <c r="F8690" s="614"/>
      <c r="J8690" s="612"/>
      <c r="N8690" s="668"/>
      <c r="P8690" s="618"/>
      <c r="Q8690" s="618"/>
      <c r="R8690" s="618"/>
      <c r="S8690" s="618"/>
      <c r="T8690" s="618"/>
      <c r="U8690" s="618"/>
      <c r="V8690" s="618"/>
      <c r="W8690" s="618"/>
      <c r="X8690" s="618"/>
      <c r="Y8690" s="618"/>
      <c r="Z8690" s="618"/>
      <c r="AC8690" s="619"/>
      <c r="AD8690" s="620"/>
      <c r="AJ8690" s="668"/>
      <c r="AO8690" s="612"/>
      <c r="AP8690" s="612"/>
      <c r="AY8690" s="623"/>
      <c r="BD8690" s="611"/>
      <c r="BG8690" s="624"/>
      <c r="BH8690" s="625"/>
      <c r="BI8690" s="672"/>
      <c r="BO8690" s="612"/>
      <c r="BY8690" s="669"/>
      <c r="CA8690" s="669"/>
    </row>
    <row r="8691" spans="3:79" s="610" customFormat="1">
      <c r="C8691" s="611"/>
      <c r="D8691" s="612"/>
      <c r="E8691" s="613"/>
      <c r="F8691" s="614"/>
      <c r="J8691" s="612"/>
      <c r="N8691" s="668"/>
      <c r="P8691" s="618"/>
      <c r="Q8691" s="618"/>
      <c r="R8691" s="618"/>
      <c r="S8691" s="618"/>
      <c r="T8691" s="618"/>
      <c r="U8691" s="618"/>
      <c r="V8691" s="618"/>
      <c r="W8691" s="618"/>
      <c r="X8691" s="618"/>
      <c r="Y8691" s="618"/>
      <c r="Z8691" s="618"/>
      <c r="AC8691" s="619"/>
      <c r="AD8691" s="620"/>
      <c r="AJ8691" s="668"/>
      <c r="AO8691" s="612"/>
      <c r="AP8691" s="612"/>
      <c r="AY8691" s="623"/>
      <c r="BD8691" s="611"/>
      <c r="BG8691" s="624"/>
      <c r="BH8691" s="625"/>
      <c r="BI8691" s="672"/>
      <c r="BO8691" s="612"/>
      <c r="BY8691" s="669"/>
      <c r="CA8691" s="669"/>
    </row>
    <row r="8692" spans="3:79" s="610" customFormat="1">
      <c r="C8692" s="611"/>
      <c r="D8692" s="612"/>
      <c r="E8692" s="613"/>
      <c r="F8692" s="614"/>
      <c r="J8692" s="612"/>
      <c r="N8692" s="668"/>
      <c r="P8692" s="618"/>
      <c r="Q8692" s="618"/>
      <c r="R8692" s="618"/>
      <c r="S8692" s="618"/>
      <c r="T8692" s="618"/>
      <c r="U8692" s="618"/>
      <c r="V8692" s="618"/>
      <c r="W8692" s="618"/>
      <c r="X8692" s="618"/>
      <c r="Y8692" s="618"/>
      <c r="Z8692" s="618"/>
      <c r="AC8692" s="619"/>
      <c r="AD8692" s="620"/>
      <c r="AJ8692" s="668"/>
      <c r="AO8692" s="612"/>
      <c r="AP8692" s="612"/>
      <c r="AY8692" s="623"/>
      <c r="BD8692" s="611"/>
      <c r="BG8692" s="624"/>
      <c r="BH8692" s="625"/>
      <c r="BI8692" s="672"/>
      <c r="BO8692" s="612"/>
      <c r="BY8692" s="669"/>
      <c r="CA8692" s="669"/>
    </row>
    <row r="8693" spans="3:79" s="610" customFormat="1">
      <c r="C8693" s="611"/>
      <c r="D8693" s="612"/>
      <c r="E8693" s="613"/>
      <c r="F8693" s="614"/>
      <c r="J8693" s="612"/>
      <c r="N8693" s="668"/>
      <c r="P8693" s="618"/>
      <c r="Q8693" s="618"/>
      <c r="R8693" s="618"/>
      <c r="S8693" s="618"/>
      <c r="T8693" s="618"/>
      <c r="U8693" s="618"/>
      <c r="V8693" s="618"/>
      <c r="W8693" s="618"/>
      <c r="X8693" s="618"/>
      <c r="Y8693" s="618"/>
      <c r="Z8693" s="618"/>
      <c r="AC8693" s="619"/>
      <c r="AD8693" s="620"/>
      <c r="AJ8693" s="668"/>
      <c r="AO8693" s="612"/>
      <c r="AP8693" s="612"/>
      <c r="AY8693" s="623"/>
      <c r="BD8693" s="611"/>
      <c r="BG8693" s="624"/>
      <c r="BH8693" s="625"/>
      <c r="BI8693" s="672"/>
      <c r="BO8693" s="612"/>
      <c r="BY8693" s="669"/>
      <c r="CA8693" s="669"/>
    </row>
    <row r="8694" spans="3:79" s="610" customFormat="1">
      <c r="C8694" s="611"/>
      <c r="D8694" s="612"/>
      <c r="E8694" s="613"/>
      <c r="F8694" s="614"/>
      <c r="J8694" s="612"/>
      <c r="N8694" s="668"/>
      <c r="P8694" s="618"/>
      <c r="Q8694" s="618"/>
      <c r="R8694" s="618"/>
      <c r="S8694" s="618"/>
      <c r="T8694" s="618"/>
      <c r="U8694" s="618"/>
      <c r="V8694" s="618"/>
      <c r="W8694" s="618"/>
      <c r="X8694" s="618"/>
      <c r="Y8694" s="618"/>
      <c r="Z8694" s="618"/>
      <c r="AC8694" s="619"/>
      <c r="AD8694" s="620"/>
      <c r="AJ8694" s="668"/>
      <c r="AO8694" s="612"/>
      <c r="AP8694" s="612"/>
      <c r="AY8694" s="623"/>
      <c r="BD8694" s="611"/>
      <c r="BG8694" s="624"/>
      <c r="BH8694" s="625"/>
      <c r="BI8694" s="672"/>
      <c r="BO8694" s="612"/>
      <c r="BY8694" s="669"/>
      <c r="CA8694" s="669"/>
    </row>
    <row r="8695" spans="3:79" s="610" customFormat="1">
      <c r="C8695" s="611"/>
      <c r="D8695" s="612"/>
      <c r="E8695" s="613"/>
      <c r="F8695" s="614"/>
      <c r="J8695" s="612"/>
      <c r="N8695" s="668"/>
      <c r="P8695" s="618"/>
      <c r="Q8695" s="618"/>
      <c r="R8695" s="618"/>
      <c r="S8695" s="618"/>
      <c r="T8695" s="618"/>
      <c r="U8695" s="618"/>
      <c r="V8695" s="618"/>
      <c r="W8695" s="618"/>
      <c r="X8695" s="618"/>
      <c r="Y8695" s="618"/>
      <c r="Z8695" s="618"/>
      <c r="AC8695" s="619"/>
      <c r="AD8695" s="620"/>
      <c r="AJ8695" s="668"/>
      <c r="AO8695" s="612"/>
      <c r="AP8695" s="612"/>
      <c r="AY8695" s="623"/>
      <c r="BD8695" s="611"/>
      <c r="BG8695" s="624"/>
      <c r="BH8695" s="625"/>
      <c r="BI8695" s="672"/>
      <c r="BO8695" s="612"/>
      <c r="BY8695" s="669"/>
      <c r="CA8695" s="669"/>
    </row>
    <row r="8696" spans="3:79" s="610" customFormat="1">
      <c r="C8696" s="611"/>
      <c r="D8696" s="612"/>
      <c r="E8696" s="613"/>
      <c r="F8696" s="614"/>
      <c r="J8696" s="612"/>
      <c r="N8696" s="668"/>
      <c r="P8696" s="618"/>
      <c r="Q8696" s="618"/>
      <c r="R8696" s="618"/>
      <c r="S8696" s="618"/>
      <c r="T8696" s="618"/>
      <c r="U8696" s="618"/>
      <c r="V8696" s="618"/>
      <c r="W8696" s="618"/>
      <c r="X8696" s="618"/>
      <c r="Y8696" s="618"/>
      <c r="Z8696" s="618"/>
      <c r="AC8696" s="619"/>
      <c r="AD8696" s="620"/>
      <c r="AJ8696" s="668"/>
      <c r="AO8696" s="612"/>
      <c r="AP8696" s="612"/>
      <c r="AY8696" s="623"/>
      <c r="BD8696" s="611"/>
      <c r="BG8696" s="624"/>
      <c r="BH8696" s="625"/>
      <c r="BI8696" s="672"/>
      <c r="BO8696" s="612"/>
      <c r="BY8696" s="669"/>
      <c r="CA8696" s="669"/>
    </row>
    <row r="8697" spans="3:79" s="610" customFormat="1">
      <c r="C8697" s="611"/>
      <c r="D8697" s="612"/>
      <c r="E8697" s="613"/>
      <c r="F8697" s="614"/>
      <c r="J8697" s="612"/>
      <c r="N8697" s="668"/>
      <c r="P8697" s="618"/>
      <c r="Q8697" s="618"/>
      <c r="R8697" s="618"/>
      <c r="S8697" s="618"/>
      <c r="T8697" s="618"/>
      <c r="U8697" s="618"/>
      <c r="V8697" s="618"/>
      <c r="W8697" s="618"/>
      <c r="X8697" s="618"/>
      <c r="Y8697" s="618"/>
      <c r="Z8697" s="618"/>
      <c r="AC8697" s="619"/>
      <c r="AD8697" s="620"/>
      <c r="AJ8697" s="668"/>
      <c r="AO8697" s="612"/>
      <c r="AP8697" s="612"/>
      <c r="AY8697" s="623"/>
      <c r="BD8697" s="611"/>
      <c r="BG8697" s="624"/>
      <c r="BH8697" s="625"/>
      <c r="BI8697" s="672"/>
      <c r="BO8697" s="612"/>
      <c r="BY8697" s="669"/>
      <c r="CA8697" s="669"/>
    </row>
    <row r="8698" spans="3:79" s="610" customFormat="1">
      <c r="C8698" s="611"/>
      <c r="D8698" s="612"/>
      <c r="E8698" s="613"/>
      <c r="F8698" s="614"/>
      <c r="J8698" s="612"/>
      <c r="N8698" s="668"/>
      <c r="P8698" s="618"/>
      <c r="Q8698" s="618"/>
      <c r="R8698" s="618"/>
      <c r="S8698" s="618"/>
      <c r="T8698" s="618"/>
      <c r="U8698" s="618"/>
      <c r="V8698" s="618"/>
      <c r="W8698" s="618"/>
      <c r="X8698" s="618"/>
      <c r="Y8698" s="618"/>
      <c r="Z8698" s="618"/>
      <c r="AC8698" s="619"/>
      <c r="AD8698" s="620"/>
      <c r="AJ8698" s="668"/>
      <c r="AO8698" s="612"/>
      <c r="AP8698" s="612"/>
      <c r="AY8698" s="623"/>
      <c r="BD8698" s="611"/>
      <c r="BG8698" s="624"/>
      <c r="BH8698" s="625"/>
      <c r="BI8698" s="672"/>
      <c r="BO8698" s="612"/>
      <c r="BY8698" s="669"/>
      <c r="CA8698" s="669"/>
    </row>
    <row r="8699" spans="3:79" s="610" customFormat="1">
      <c r="C8699" s="611"/>
      <c r="D8699" s="612"/>
      <c r="E8699" s="613"/>
      <c r="F8699" s="614"/>
      <c r="J8699" s="612"/>
      <c r="N8699" s="668"/>
      <c r="P8699" s="618"/>
      <c r="Q8699" s="618"/>
      <c r="R8699" s="618"/>
      <c r="S8699" s="618"/>
      <c r="T8699" s="618"/>
      <c r="U8699" s="618"/>
      <c r="V8699" s="618"/>
      <c r="W8699" s="618"/>
      <c r="X8699" s="618"/>
      <c r="Y8699" s="618"/>
      <c r="Z8699" s="618"/>
      <c r="AC8699" s="619"/>
      <c r="AD8699" s="620"/>
      <c r="AJ8699" s="668"/>
      <c r="AO8699" s="612"/>
      <c r="AP8699" s="612"/>
      <c r="AY8699" s="623"/>
      <c r="BD8699" s="611"/>
      <c r="BG8699" s="624"/>
      <c r="BH8699" s="625"/>
      <c r="BI8699" s="672"/>
      <c r="BO8699" s="612"/>
      <c r="BY8699" s="669"/>
      <c r="CA8699" s="669"/>
    </row>
    <row r="8700" spans="3:79" s="610" customFormat="1">
      <c r="C8700" s="611"/>
      <c r="D8700" s="612"/>
      <c r="E8700" s="613"/>
      <c r="F8700" s="614"/>
      <c r="J8700" s="612"/>
      <c r="N8700" s="668"/>
      <c r="P8700" s="618"/>
      <c r="Q8700" s="618"/>
      <c r="R8700" s="618"/>
      <c r="S8700" s="618"/>
      <c r="T8700" s="618"/>
      <c r="U8700" s="618"/>
      <c r="V8700" s="618"/>
      <c r="W8700" s="618"/>
      <c r="X8700" s="618"/>
      <c r="Y8700" s="618"/>
      <c r="Z8700" s="618"/>
      <c r="AC8700" s="619"/>
      <c r="AD8700" s="620"/>
      <c r="AJ8700" s="668"/>
      <c r="AO8700" s="612"/>
      <c r="AP8700" s="612"/>
      <c r="AY8700" s="623"/>
      <c r="BD8700" s="611"/>
      <c r="BG8700" s="624"/>
      <c r="BH8700" s="625"/>
      <c r="BI8700" s="672"/>
      <c r="BO8700" s="612"/>
      <c r="BY8700" s="669"/>
      <c r="CA8700" s="669"/>
    </row>
    <row r="8701" spans="3:79" s="610" customFormat="1">
      <c r="C8701" s="611"/>
      <c r="D8701" s="612"/>
      <c r="E8701" s="613"/>
      <c r="F8701" s="614"/>
      <c r="J8701" s="612"/>
      <c r="N8701" s="668"/>
      <c r="P8701" s="618"/>
      <c r="Q8701" s="618"/>
      <c r="R8701" s="618"/>
      <c r="S8701" s="618"/>
      <c r="T8701" s="618"/>
      <c r="U8701" s="618"/>
      <c r="V8701" s="618"/>
      <c r="W8701" s="618"/>
      <c r="X8701" s="618"/>
      <c r="Y8701" s="618"/>
      <c r="Z8701" s="618"/>
      <c r="AC8701" s="619"/>
      <c r="AD8701" s="620"/>
      <c r="AJ8701" s="668"/>
      <c r="AO8701" s="612"/>
      <c r="AP8701" s="612"/>
      <c r="AY8701" s="623"/>
      <c r="BD8701" s="611"/>
      <c r="BG8701" s="624"/>
      <c r="BH8701" s="625"/>
      <c r="BI8701" s="672"/>
      <c r="BO8701" s="612"/>
      <c r="BY8701" s="669"/>
      <c r="CA8701" s="669"/>
    </row>
    <row r="8702" spans="3:79" s="610" customFormat="1">
      <c r="C8702" s="611"/>
      <c r="D8702" s="612"/>
      <c r="E8702" s="613"/>
      <c r="F8702" s="614"/>
      <c r="J8702" s="612"/>
      <c r="N8702" s="668"/>
      <c r="P8702" s="618"/>
      <c r="Q8702" s="618"/>
      <c r="R8702" s="618"/>
      <c r="S8702" s="618"/>
      <c r="T8702" s="618"/>
      <c r="U8702" s="618"/>
      <c r="V8702" s="618"/>
      <c r="W8702" s="618"/>
      <c r="X8702" s="618"/>
      <c r="Y8702" s="618"/>
      <c r="Z8702" s="618"/>
      <c r="AC8702" s="619"/>
      <c r="AD8702" s="620"/>
      <c r="AJ8702" s="668"/>
      <c r="AO8702" s="612"/>
      <c r="AP8702" s="612"/>
      <c r="AY8702" s="623"/>
      <c r="BD8702" s="611"/>
      <c r="BG8702" s="624"/>
      <c r="BH8702" s="625"/>
      <c r="BI8702" s="672"/>
      <c r="BO8702" s="612"/>
      <c r="BY8702" s="669"/>
      <c r="CA8702" s="669"/>
    </row>
    <row r="8703" spans="3:79" s="610" customFormat="1">
      <c r="C8703" s="611"/>
      <c r="D8703" s="612"/>
      <c r="E8703" s="613"/>
      <c r="F8703" s="614"/>
      <c r="J8703" s="612"/>
      <c r="N8703" s="668"/>
      <c r="P8703" s="618"/>
      <c r="Q8703" s="618"/>
      <c r="R8703" s="618"/>
      <c r="S8703" s="618"/>
      <c r="T8703" s="618"/>
      <c r="U8703" s="618"/>
      <c r="V8703" s="618"/>
      <c r="W8703" s="618"/>
      <c r="X8703" s="618"/>
      <c r="Y8703" s="618"/>
      <c r="Z8703" s="618"/>
      <c r="AC8703" s="619"/>
      <c r="AD8703" s="620"/>
      <c r="AJ8703" s="668"/>
      <c r="AO8703" s="612"/>
      <c r="AP8703" s="612"/>
      <c r="AY8703" s="623"/>
      <c r="BD8703" s="611"/>
      <c r="BG8703" s="624"/>
      <c r="BH8703" s="625"/>
      <c r="BI8703" s="672"/>
      <c r="BO8703" s="612"/>
      <c r="BY8703" s="669"/>
      <c r="CA8703" s="669"/>
    </row>
    <row r="8704" spans="3:79" s="610" customFormat="1">
      <c r="C8704" s="611"/>
      <c r="D8704" s="612"/>
      <c r="E8704" s="613"/>
      <c r="F8704" s="614"/>
      <c r="J8704" s="612"/>
      <c r="N8704" s="668"/>
      <c r="P8704" s="618"/>
      <c r="Q8704" s="618"/>
      <c r="R8704" s="618"/>
      <c r="S8704" s="618"/>
      <c r="T8704" s="618"/>
      <c r="U8704" s="618"/>
      <c r="V8704" s="618"/>
      <c r="W8704" s="618"/>
      <c r="X8704" s="618"/>
      <c r="Y8704" s="618"/>
      <c r="Z8704" s="618"/>
      <c r="AC8704" s="619"/>
      <c r="AD8704" s="620"/>
      <c r="AJ8704" s="668"/>
      <c r="AO8704" s="612"/>
      <c r="AP8704" s="612"/>
      <c r="AY8704" s="623"/>
      <c r="BD8704" s="611"/>
      <c r="BG8704" s="624"/>
      <c r="BH8704" s="625"/>
      <c r="BI8704" s="672"/>
      <c r="BO8704" s="612"/>
      <c r="BY8704" s="669"/>
      <c r="CA8704" s="669"/>
    </row>
    <row r="8705" spans="3:79" s="610" customFormat="1">
      <c r="C8705" s="611"/>
      <c r="D8705" s="612"/>
      <c r="E8705" s="613"/>
      <c r="F8705" s="614"/>
      <c r="J8705" s="612"/>
      <c r="N8705" s="668"/>
      <c r="P8705" s="618"/>
      <c r="Q8705" s="618"/>
      <c r="R8705" s="618"/>
      <c r="S8705" s="618"/>
      <c r="T8705" s="618"/>
      <c r="U8705" s="618"/>
      <c r="V8705" s="618"/>
      <c r="W8705" s="618"/>
      <c r="X8705" s="618"/>
      <c r="Y8705" s="618"/>
      <c r="Z8705" s="618"/>
      <c r="AC8705" s="619"/>
      <c r="AD8705" s="620"/>
      <c r="AJ8705" s="668"/>
      <c r="AO8705" s="612"/>
      <c r="AP8705" s="612"/>
      <c r="AY8705" s="623"/>
      <c r="BD8705" s="611"/>
      <c r="BG8705" s="624"/>
      <c r="BH8705" s="625"/>
      <c r="BI8705" s="672"/>
      <c r="BO8705" s="612"/>
      <c r="BY8705" s="669"/>
      <c r="CA8705" s="669"/>
    </row>
    <row r="8706" spans="3:79" s="610" customFormat="1">
      <c r="C8706" s="611"/>
      <c r="D8706" s="612"/>
      <c r="E8706" s="613"/>
      <c r="F8706" s="614"/>
      <c r="J8706" s="612"/>
      <c r="N8706" s="668"/>
      <c r="P8706" s="618"/>
      <c r="Q8706" s="618"/>
      <c r="R8706" s="618"/>
      <c r="S8706" s="618"/>
      <c r="T8706" s="618"/>
      <c r="U8706" s="618"/>
      <c r="V8706" s="618"/>
      <c r="W8706" s="618"/>
      <c r="X8706" s="618"/>
      <c r="Y8706" s="618"/>
      <c r="Z8706" s="618"/>
      <c r="AC8706" s="619"/>
      <c r="AD8706" s="620"/>
      <c r="AJ8706" s="668"/>
      <c r="AO8706" s="612"/>
      <c r="AP8706" s="612"/>
      <c r="AY8706" s="623"/>
      <c r="BD8706" s="611"/>
      <c r="BG8706" s="624"/>
      <c r="BH8706" s="625"/>
      <c r="BI8706" s="672"/>
      <c r="BO8706" s="612"/>
      <c r="BY8706" s="669"/>
      <c r="CA8706" s="669"/>
    </row>
    <row r="8707" spans="3:79" s="610" customFormat="1">
      <c r="C8707" s="611"/>
      <c r="D8707" s="612"/>
      <c r="E8707" s="613"/>
      <c r="F8707" s="614"/>
      <c r="J8707" s="612"/>
      <c r="N8707" s="668"/>
      <c r="P8707" s="618"/>
      <c r="Q8707" s="618"/>
      <c r="R8707" s="618"/>
      <c r="S8707" s="618"/>
      <c r="T8707" s="618"/>
      <c r="U8707" s="618"/>
      <c r="V8707" s="618"/>
      <c r="W8707" s="618"/>
      <c r="X8707" s="618"/>
      <c r="Y8707" s="618"/>
      <c r="Z8707" s="618"/>
      <c r="AC8707" s="619"/>
      <c r="AD8707" s="620"/>
      <c r="AJ8707" s="668"/>
      <c r="AO8707" s="612"/>
      <c r="AP8707" s="612"/>
      <c r="AY8707" s="623"/>
      <c r="BD8707" s="611"/>
      <c r="BG8707" s="624"/>
      <c r="BH8707" s="625"/>
      <c r="BI8707" s="672"/>
      <c r="BO8707" s="612"/>
      <c r="BY8707" s="669"/>
      <c r="CA8707" s="669"/>
    </row>
    <row r="8708" spans="3:79" s="610" customFormat="1">
      <c r="C8708" s="611"/>
      <c r="D8708" s="612"/>
      <c r="E8708" s="613"/>
      <c r="F8708" s="614"/>
      <c r="J8708" s="612"/>
      <c r="N8708" s="668"/>
      <c r="P8708" s="618"/>
      <c r="Q8708" s="618"/>
      <c r="R8708" s="618"/>
      <c r="S8708" s="618"/>
      <c r="T8708" s="618"/>
      <c r="U8708" s="618"/>
      <c r="V8708" s="618"/>
      <c r="W8708" s="618"/>
      <c r="X8708" s="618"/>
      <c r="Y8708" s="618"/>
      <c r="Z8708" s="618"/>
      <c r="AC8708" s="619"/>
      <c r="AD8708" s="620"/>
      <c r="AJ8708" s="668"/>
      <c r="AO8708" s="612"/>
      <c r="AP8708" s="612"/>
      <c r="AY8708" s="623"/>
      <c r="BD8708" s="611"/>
      <c r="BG8708" s="624"/>
      <c r="BH8708" s="625"/>
      <c r="BI8708" s="672"/>
      <c r="BO8708" s="612"/>
      <c r="BY8708" s="669"/>
      <c r="CA8708" s="669"/>
    </row>
    <row r="8709" spans="3:79" s="610" customFormat="1">
      <c r="C8709" s="611"/>
      <c r="D8709" s="612"/>
      <c r="E8709" s="613"/>
      <c r="F8709" s="614"/>
      <c r="J8709" s="612"/>
      <c r="N8709" s="668"/>
      <c r="P8709" s="618"/>
      <c r="Q8709" s="618"/>
      <c r="R8709" s="618"/>
      <c r="S8709" s="618"/>
      <c r="T8709" s="618"/>
      <c r="U8709" s="618"/>
      <c r="V8709" s="618"/>
      <c r="W8709" s="618"/>
      <c r="X8709" s="618"/>
      <c r="Y8709" s="618"/>
      <c r="Z8709" s="618"/>
      <c r="AC8709" s="619"/>
      <c r="AD8709" s="620"/>
      <c r="AJ8709" s="668"/>
      <c r="AO8709" s="612"/>
      <c r="AP8709" s="612"/>
      <c r="AY8709" s="623"/>
      <c r="BD8709" s="611"/>
      <c r="BG8709" s="624"/>
      <c r="BH8709" s="625"/>
      <c r="BI8709" s="672"/>
      <c r="BO8709" s="612"/>
      <c r="BY8709" s="669"/>
      <c r="CA8709" s="669"/>
    </row>
    <row r="8710" spans="3:79" s="610" customFormat="1">
      <c r="C8710" s="611"/>
      <c r="D8710" s="612"/>
      <c r="E8710" s="613"/>
      <c r="F8710" s="614"/>
      <c r="J8710" s="612"/>
      <c r="N8710" s="668"/>
      <c r="P8710" s="618"/>
      <c r="Q8710" s="618"/>
      <c r="R8710" s="618"/>
      <c r="S8710" s="618"/>
      <c r="T8710" s="618"/>
      <c r="U8710" s="618"/>
      <c r="V8710" s="618"/>
      <c r="W8710" s="618"/>
      <c r="X8710" s="618"/>
      <c r="Y8710" s="618"/>
      <c r="Z8710" s="618"/>
      <c r="AC8710" s="619"/>
      <c r="AD8710" s="620"/>
      <c r="AJ8710" s="668"/>
      <c r="AO8710" s="612"/>
      <c r="AP8710" s="612"/>
      <c r="AY8710" s="623"/>
      <c r="BD8710" s="611"/>
      <c r="BG8710" s="624"/>
      <c r="BH8710" s="625"/>
      <c r="BI8710" s="672"/>
      <c r="BO8710" s="612"/>
      <c r="BY8710" s="669"/>
      <c r="CA8710" s="669"/>
    </row>
    <row r="8711" spans="3:79" s="610" customFormat="1">
      <c r="C8711" s="611"/>
      <c r="D8711" s="612"/>
      <c r="E8711" s="613"/>
      <c r="F8711" s="614"/>
      <c r="J8711" s="612"/>
      <c r="N8711" s="668"/>
      <c r="P8711" s="618"/>
      <c r="Q8711" s="618"/>
      <c r="R8711" s="618"/>
      <c r="S8711" s="618"/>
      <c r="T8711" s="618"/>
      <c r="U8711" s="618"/>
      <c r="V8711" s="618"/>
      <c r="W8711" s="618"/>
      <c r="X8711" s="618"/>
      <c r="Y8711" s="618"/>
      <c r="Z8711" s="618"/>
      <c r="AC8711" s="619"/>
      <c r="AD8711" s="620"/>
      <c r="AJ8711" s="668"/>
      <c r="AO8711" s="612"/>
      <c r="AP8711" s="612"/>
      <c r="AY8711" s="623"/>
      <c r="BD8711" s="611"/>
      <c r="BG8711" s="624"/>
      <c r="BH8711" s="625"/>
      <c r="BI8711" s="672"/>
      <c r="BO8711" s="612"/>
      <c r="BY8711" s="669"/>
      <c r="CA8711" s="669"/>
    </row>
    <row r="8712" spans="3:79" s="610" customFormat="1">
      <c r="C8712" s="611"/>
      <c r="D8712" s="612"/>
      <c r="E8712" s="613"/>
      <c r="F8712" s="614"/>
      <c r="J8712" s="612"/>
      <c r="N8712" s="668"/>
      <c r="P8712" s="618"/>
      <c r="Q8712" s="618"/>
      <c r="R8712" s="618"/>
      <c r="S8712" s="618"/>
      <c r="T8712" s="618"/>
      <c r="U8712" s="618"/>
      <c r="V8712" s="618"/>
      <c r="W8712" s="618"/>
      <c r="X8712" s="618"/>
      <c r="Y8712" s="618"/>
      <c r="Z8712" s="618"/>
      <c r="AC8712" s="619"/>
      <c r="AD8712" s="620"/>
      <c r="AJ8712" s="668"/>
      <c r="AO8712" s="612"/>
      <c r="AP8712" s="612"/>
      <c r="AY8712" s="623"/>
      <c r="BD8712" s="611"/>
      <c r="BG8712" s="624"/>
      <c r="BH8712" s="625"/>
      <c r="BI8712" s="672"/>
      <c r="BO8712" s="612"/>
      <c r="BY8712" s="669"/>
      <c r="CA8712" s="669"/>
    </row>
    <row r="8713" spans="3:79" s="610" customFormat="1">
      <c r="C8713" s="611"/>
      <c r="D8713" s="612"/>
      <c r="E8713" s="613"/>
      <c r="F8713" s="614"/>
      <c r="J8713" s="612"/>
      <c r="N8713" s="668"/>
      <c r="P8713" s="618"/>
      <c r="Q8713" s="618"/>
      <c r="R8713" s="618"/>
      <c r="S8713" s="618"/>
      <c r="T8713" s="618"/>
      <c r="U8713" s="618"/>
      <c r="V8713" s="618"/>
      <c r="W8713" s="618"/>
      <c r="X8713" s="618"/>
      <c r="Y8713" s="618"/>
      <c r="Z8713" s="618"/>
      <c r="AC8713" s="619"/>
      <c r="AD8713" s="620"/>
      <c r="AJ8713" s="668"/>
      <c r="AO8713" s="612"/>
      <c r="AP8713" s="612"/>
      <c r="AY8713" s="623"/>
      <c r="BD8713" s="611"/>
      <c r="BG8713" s="624"/>
      <c r="BH8713" s="625"/>
      <c r="BI8713" s="672"/>
      <c r="BO8713" s="612"/>
      <c r="BY8713" s="669"/>
      <c r="CA8713" s="669"/>
    </row>
    <row r="8714" spans="3:79" s="610" customFormat="1">
      <c r="C8714" s="611"/>
      <c r="D8714" s="612"/>
      <c r="E8714" s="613"/>
      <c r="F8714" s="614"/>
      <c r="J8714" s="612"/>
      <c r="N8714" s="668"/>
      <c r="P8714" s="618"/>
      <c r="Q8714" s="618"/>
      <c r="R8714" s="618"/>
      <c r="S8714" s="618"/>
      <c r="T8714" s="618"/>
      <c r="U8714" s="618"/>
      <c r="V8714" s="618"/>
      <c r="W8714" s="618"/>
      <c r="X8714" s="618"/>
      <c r="Y8714" s="618"/>
      <c r="Z8714" s="618"/>
      <c r="AC8714" s="619"/>
      <c r="AD8714" s="620"/>
      <c r="AJ8714" s="668"/>
      <c r="AO8714" s="612"/>
      <c r="AP8714" s="612"/>
      <c r="AY8714" s="623"/>
      <c r="BD8714" s="611"/>
      <c r="BG8714" s="624"/>
      <c r="BH8714" s="625"/>
      <c r="BI8714" s="672"/>
      <c r="BO8714" s="612"/>
      <c r="BY8714" s="669"/>
      <c r="CA8714" s="669"/>
    </row>
    <row r="8715" spans="3:79" s="610" customFormat="1">
      <c r="C8715" s="611"/>
      <c r="D8715" s="612"/>
      <c r="E8715" s="613"/>
      <c r="F8715" s="614"/>
      <c r="J8715" s="612"/>
      <c r="N8715" s="668"/>
      <c r="P8715" s="618"/>
      <c r="Q8715" s="618"/>
      <c r="R8715" s="618"/>
      <c r="S8715" s="618"/>
      <c r="T8715" s="618"/>
      <c r="U8715" s="618"/>
      <c r="V8715" s="618"/>
      <c r="W8715" s="618"/>
      <c r="X8715" s="618"/>
      <c r="Y8715" s="618"/>
      <c r="Z8715" s="618"/>
      <c r="AC8715" s="619"/>
      <c r="AD8715" s="620"/>
      <c r="AJ8715" s="668"/>
      <c r="AO8715" s="612"/>
      <c r="AP8715" s="612"/>
      <c r="AY8715" s="623"/>
      <c r="BD8715" s="611"/>
      <c r="BG8715" s="624"/>
      <c r="BH8715" s="625"/>
      <c r="BI8715" s="672"/>
      <c r="BO8715" s="612"/>
      <c r="BY8715" s="669"/>
      <c r="CA8715" s="669"/>
    </row>
    <row r="8716" spans="3:79" s="610" customFormat="1">
      <c r="C8716" s="611"/>
      <c r="D8716" s="612"/>
      <c r="E8716" s="613"/>
      <c r="F8716" s="614"/>
      <c r="J8716" s="612"/>
      <c r="N8716" s="668"/>
      <c r="P8716" s="618"/>
      <c r="Q8716" s="618"/>
      <c r="R8716" s="618"/>
      <c r="S8716" s="618"/>
      <c r="T8716" s="618"/>
      <c r="U8716" s="618"/>
      <c r="V8716" s="618"/>
      <c r="W8716" s="618"/>
      <c r="X8716" s="618"/>
      <c r="Y8716" s="618"/>
      <c r="Z8716" s="618"/>
      <c r="AC8716" s="619"/>
      <c r="AD8716" s="620"/>
      <c r="AJ8716" s="668"/>
      <c r="AO8716" s="612"/>
      <c r="AP8716" s="612"/>
      <c r="AY8716" s="623"/>
      <c r="BD8716" s="611"/>
      <c r="BG8716" s="624"/>
      <c r="BH8716" s="625"/>
      <c r="BI8716" s="672"/>
      <c r="BO8716" s="612"/>
      <c r="BY8716" s="669"/>
      <c r="CA8716" s="669"/>
    </row>
    <row r="8717" spans="3:79" s="610" customFormat="1">
      <c r="C8717" s="611"/>
      <c r="D8717" s="612"/>
      <c r="E8717" s="613"/>
      <c r="F8717" s="614"/>
      <c r="J8717" s="612"/>
      <c r="N8717" s="668"/>
      <c r="P8717" s="618"/>
      <c r="Q8717" s="618"/>
      <c r="R8717" s="618"/>
      <c r="S8717" s="618"/>
      <c r="T8717" s="618"/>
      <c r="U8717" s="618"/>
      <c r="V8717" s="618"/>
      <c r="W8717" s="618"/>
      <c r="X8717" s="618"/>
      <c r="Y8717" s="618"/>
      <c r="Z8717" s="618"/>
      <c r="AC8717" s="619"/>
      <c r="AD8717" s="620"/>
      <c r="AJ8717" s="668"/>
      <c r="AO8717" s="612"/>
      <c r="AP8717" s="612"/>
      <c r="AY8717" s="623"/>
      <c r="BD8717" s="611"/>
      <c r="BG8717" s="624"/>
      <c r="BH8717" s="625"/>
      <c r="BI8717" s="672"/>
      <c r="BO8717" s="612"/>
      <c r="BY8717" s="669"/>
      <c r="CA8717" s="669"/>
    </row>
    <row r="8718" spans="3:79" s="610" customFormat="1">
      <c r="C8718" s="611"/>
      <c r="D8718" s="612"/>
      <c r="E8718" s="613"/>
      <c r="F8718" s="614"/>
      <c r="J8718" s="612"/>
      <c r="N8718" s="668"/>
      <c r="P8718" s="618"/>
      <c r="Q8718" s="618"/>
      <c r="R8718" s="618"/>
      <c r="S8718" s="618"/>
      <c r="T8718" s="618"/>
      <c r="U8718" s="618"/>
      <c r="V8718" s="618"/>
      <c r="W8718" s="618"/>
      <c r="X8718" s="618"/>
      <c r="Y8718" s="618"/>
      <c r="Z8718" s="618"/>
      <c r="AC8718" s="619"/>
      <c r="AD8718" s="620"/>
      <c r="AJ8718" s="668"/>
      <c r="AO8718" s="612"/>
      <c r="AP8718" s="612"/>
      <c r="AY8718" s="623"/>
      <c r="BD8718" s="611"/>
      <c r="BG8718" s="624"/>
      <c r="BH8718" s="625"/>
      <c r="BI8718" s="672"/>
      <c r="BO8718" s="612"/>
      <c r="BY8718" s="669"/>
      <c r="CA8718" s="669"/>
    </row>
    <row r="8719" spans="3:79" s="610" customFormat="1">
      <c r="C8719" s="611"/>
      <c r="D8719" s="612"/>
      <c r="E8719" s="613"/>
      <c r="F8719" s="614"/>
      <c r="J8719" s="612"/>
      <c r="N8719" s="668"/>
      <c r="P8719" s="618"/>
      <c r="Q8719" s="618"/>
      <c r="R8719" s="618"/>
      <c r="S8719" s="618"/>
      <c r="T8719" s="618"/>
      <c r="U8719" s="618"/>
      <c r="V8719" s="618"/>
      <c r="W8719" s="618"/>
      <c r="X8719" s="618"/>
      <c r="Y8719" s="618"/>
      <c r="Z8719" s="618"/>
      <c r="AC8719" s="619"/>
      <c r="AD8719" s="620"/>
      <c r="AJ8719" s="668"/>
      <c r="AO8719" s="612"/>
      <c r="AP8719" s="612"/>
      <c r="AY8719" s="623"/>
      <c r="BD8719" s="611"/>
      <c r="BG8719" s="624"/>
      <c r="BH8719" s="625"/>
      <c r="BI8719" s="672"/>
      <c r="BO8719" s="612"/>
      <c r="BY8719" s="669"/>
      <c r="CA8719" s="669"/>
    </row>
    <row r="8720" spans="3:79" s="610" customFormat="1">
      <c r="C8720" s="611"/>
      <c r="D8720" s="612"/>
      <c r="E8720" s="613"/>
      <c r="F8720" s="614"/>
      <c r="J8720" s="612"/>
      <c r="N8720" s="668"/>
      <c r="P8720" s="618"/>
      <c r="Q8720" s="618"/>
      <c r="R8720" s="618"/>
      <c r="S8720" s="618"/>
      <c r="T8720" s="618"/>
      <c r="U8720" s="618"/>
      <c r="V8720" s="618"/>
      <c r="W8720" s="618"/>
      <c r="X8720" s="618"/>
      <c r="Y8720" s="618"/>
      <c r="Z8720" s="618"/>
      <c r="AC8720" s="619"/>
      <c r="AD8720" s="620"/>
      <c r="AJ8720" s="668"/>
      <c r="AO8720" s="612"/>
      <c r="AP8720" s="612"/>
      <c r="AY8720" s="623"/>
      <c r="BD8720" s="611"/>
      <c r="BG8720" s="624"/>
      <c r="BH8720" s="625"/>
      <c r="BI8720" s="672"/>
      <c r="BO8720" s="612"/>
      <c r="BY8720" s="669"/>
      <c r="CA8720" s="669"/>
    </row>
    <row r="8721" spans="3:79" s="610" customFormat="1">
      <c r="C8721" s="611"/>
      <c r="D8721" s="612"/>
      <c r="E8721" s="613"/>
      <c r="F8721" s="614"/>
      <c r="J8721" s="612"/>
      <c r="N8721" s="668"/>
      <c r="P8721" s="618"/>
      <c r="Q8721" s="618"/>
      <c r="R8721" s="618"/>
      <c r="S8721" s="618"/>
      <c r="T8721" s="618"/>
      <c r="U8721" s="618"/>
      <c r="V8721" s="618"/>
      <c r="W8721" s="618"/>
      <c r="X8721" s="618"/>
      <c r="Y8721" s="618"/>
      <c r="Z8721" s="618"/>
      <c r="AC8721" s="619"/>
      <c r="AD8721" s="620"/>
      <c r="AJ8721" s="668"/>
      <c r="AO8721" s="612"/>
      <c r="AP8721" s="612"/>
      <c r="AY8721" s="623"/>
      <c r="BD8721" s="611"/>
      <c r="BG8721" s="624"/>
      <c r="BH8721" s="625"/>
      <c r="BI8721" s="672"/>
      <c r="BO8721" s="612"/>
      <c r="BY8721" s="669"/>
      <c r="CA8721" s="669"/>
    </row>
    <row r="8722" spans="3:79" s="610" customFormat="1">
      <c r="C8722" s="611"/>
      <c r="D8722" s="612"/>
      <c r="E8722" s="613"/>
      <c r="F8722" s="614"/>
      <c r="J8722" s="612"/>
      <c r="N8722" s="668"/>
      <c r="P8722" s="618"/>
      <c r="Q8722" s="618"/>
      <c r="R8722" s="618"/>
      <c r="S8722" s="618"/>
      <c r="T8722" s="618"/>
      <c r="U8722" s="618"/>
      <c r="V8722" s="618"/>
      <c r="W8722" s="618"/>
      <c r="X8722" s="618"/>
      <c r="Y8722" s="618"/>
      <c r="Z8722" s="618"/>
      <c r="AC8722" s="619"/>
      <c r="AD8722" s="620"/>
      <c r="AJ8722" s="668"/>
      <c r="AO8722" s="612"/>
      <c r="AP8722" s="612"/>
      <c r="AY8722" s="623"/>
      <c r="BD8722" s="611"/>
      <c r="BG8722" s="624"/>
      <c r="BH8722" s="625"/>
      <c r="BI8722" s="672"/>
      <c r="BO8722" s="612"/>
      <c r="BY8722" s="669"/>
      <c r="CA8722" s="669"/>
    </row>
    <row r="8723" spans="3:79" s="610" customFormat="1">
      <c r="C8723" s="611"/>
      <c r="D8723" s="612"/>
      <c r="E8723" s="613"/>
      <c r="F8723" s="614"/>
      <c r="J8723" s="612"/>
      <c r="N8723" s="668"/>
      <c r="P8723" s="618"/>
      <c r="Q8723" s="618"/>
      <c r="R8723" s="618"/>
      <c r="S8723" s="618"/>
      <c r="T8723" s="618"/>
      <c r="U8723" s="618"/>
      <c r="V8723" s="618"/>
      <c r="W8723" s="618"/>
      <c r="X8723" s="618"/>
      <c r="Y8723" s="618"/>
      <c r="Z8723" s="618"/>
      <c r="AC8723" s="619"/>
      <c r="AD8723" s="620"/>
      <c r="AJ8723" s="668"/>
      <c r="AO8723" s="612"/>
      <c r="AP8723" s="612"/>
      <c r="AY8723" s="623"/>
      <c r="BD8723" s="611"/>
      <c r="BG8723" s="624"/>
      <c r="BH8723" s="625"/>
      <c r="BI8723" s="672"/>
      <c r="BO8723" s="612"/>
      <c r="BY8723" s="669"/>
      <c r="CA8723" s="669"/>
    </row>
    <row r="8724" spans="3:79" s="610" customFormat="1">
      <c r="C8724" s="611"/>
      <c r="D8724" s="612"/>
      <c r="E8724" s="613"/>
      <c r="F8724" s="614"/>
      <c r="J8724" s="612"/>
      <c r="N8724" s="668"/>
      <c r="P8724" s="618"/>
      <c r="Q8724" s="618"/>
      <c r="R8724" s="618"/>
      <c r="S8724" s="618"/>
      <c r="T8724" s="618"/>
      <c r="U8724" s="618"/>
      <c r="V8724" s="618"/>
      <c r="W8724" s="618"/>
      <c r="X8724" s="618"/>
      <c r="Y8724" s="618"/>
      <c r="Z8724" s="618"/>
      <c r="AC8724" s="619"/>
      <c r="AD8724" s="620"/>
      <c r="AJ8724" s="668"/>
      <c r="AO8724" s="612"/>
      <c r="AP8724" s="612"/>
      <c r="AY8724" s="623"/>
      <c r="BD8724" s="611"/>
      <c r="BG8724" s="624"/>
      <c r="BH8724" s="625"/>
      <c r="BI8724" s="672"/>
      <c r="BO8724" s="612"/>
      <c r="BY8724" s="669"/>
      <c r="CA8724" s="669"/>
    </row>
    <row r="8725" spans="3:79" s="610" customFormat="1">
      <c r="C8725" s="611"/>
      <c r="D8725" s="612"/>
      <c r="E8725" s="613"/>
      <c r="F8725" s="614"/>
      <c r="J8725" s="612"/>
      <c r="N8725" s="668"/>
      <c r="P8725" s="618"/>
      <c r="Q8725" s="618"/>
      <c r="R8725" s="618"/>
      <c r="S8725" s="618"/>
      <c r="T8725" s="618"/>
      <c r="U8725" s="618"/>
      <c r="V8725" s="618"/>
      <c r="W8725" s="618"/>
      <c r="X8725" s="618"/>
      <c r="Y8725" s="618"/>
      <c r="Z8725" s="618"/>
      <c r="AC8725" s="619"/>
      <c r="AD8725" s="620"/>
      <c r="AJ8725" s="668"/>
      <c r="AO8725" s="612"/>
      <c r="AP8725" s="612"/>
      <c r="AY8725" s="623"/>
      <c r="BD8725" s="611"/>
      <c r="BG8725" s="624"/>
      <c r="BH8725" s="625"/>
      <c r="BI8725" s="672"/>
      <c r="BO8725" s="612"/>
      <c r="BY8725" s="669"/>
      <c r="CA8725" s="669"/>
    </row>
    <row r="8726" spans="3:79" s="610" customFormat="1">
      <c r="C8726" s="611"/>
      <c r="D8726" s="612"/>
      <c r="E8726" s="613"/>
      <c r="F8726" s="614"/>
      <c r="J8726" s="612"/>
      <c r="N8726" s="668"/>
      <c r="P8726" s="618"/>
      <c r="Q8726" s="618"/>
      <c r="R8726" s="618"/>
      <c r="S8726" s="618"/>
      <c r="T8726" s="618"/>
      <c r="U8726" s="618"/>
      <c r="V8726" s="618"/>
      <c r="W8726" s="618"/>
      <c r="X8726" s="618"/>
      <c r="Y8726" s="618"/>
      <c r="Z8726" s="618"/>
      <c r="AC8726" s="619"/>
      <c r="AD8726" s="620"/>
      <c r="AJ8726" s="668"/>
      <c r="AO8726" s="612"/>
      <c r="AP8726" s="612"/>
      <c r="AY8726" s="623"/>
      <c r="BD8726" s="611"/>
      <c r="BG8726" s="624"/>
      <c r="BH8726" s="625"/>
      <c r="BI8726" s="672"/>
      <c r="BO8726" s="612"/>
      <c r="BY8726" s="669"/>
      <c r="CA8726" s="669"/>
    </row>
    <row r="8727" spans="3:79" s="610" customFormat="1">
      <c r="C8727" s="611"/>
      <c r="D8727" s="612"/>
      <c r="E8727" s="613"/>
      <c r="F8727" s="614"/>
      <c r="J8727" s="612"/>
      <c r="N8727" s="668"/>
      <c r="P8727" s="618"/>
      <c r="Q8727" s="618"/>
      <c r="R8727" s="618"/>
      <c r="S8727" s="618"/>
      <c r="T8727" s="618"/>
      <c r="U8727" s="618"/>
      <c r="V8727" s="618"/>
      <c r="W8727" s="618"/>
      <c r="X8727" s="618"/>
      <c r="Y8727" s="618"/>
      <c r="Z8727" s="618"/>
      <c r="AC8727" s="619"/>
      <c r="AD8727" s="620"/>
      <c r="AJ8727" s="668"/>
      <c r="AO8727" s="612"/>
      <c r="AP8727" s="612"/>
      <c r="AY8727" s="623"/>
      <c r="BD8727" s="611"/>
      <c r="BG8727" s="624"/>
      <c r="BH8727" s="625"/>
      <c r="BI8727" s="672"/>
      <c r="BO8727" s="612"/>
      <c r="BY8727" s="669"/>
      <c r="CA8727" s="669"/>
    </row>
    <row r="8728" spans="3:79" s="610" customFormat="1">
      <c r="C8728" s="611"/>
      <c r="D8728" s="612"/>
      <c r="E8728" s="613"/>
      <c r="F8728" s="614"/>
      <c r="J8728" s="612"/>
      <c r="N8728" s="668"/>
      <c r="P8728" s="618"/>
      <c r="Q8728" s="618"/>
      <c r="R8728" s="618"/>
      <c r="S8728" s="618"/>
      <c r="T8728" s="618"/>
      <c r="U8728" s="618"/>
      <c r="V8728" s="618"/>
      <c r="W8728" s="618"/>
      <c r="X8728" s="618"/>
      <c r="Y8728" s="618"/>
      <c r="Z8728" s="618"/>
      <c r="AC8728" s="619"/>
      <c r="AD8728" s="620"/>
      <c r="AJ8728" s="668"/>
      <c r="AO8728" s="612"/>
      <c r="AP8728" s="612"/>
      <c r="AY8728" s="623"/>
      <c r="BD8728" s="611"/>
      <c r="BG8728" s="624"/>
      <c r="BH8728" s="625"/>
      <c r="BI8728" s="672"/>
      <c r="BO8728" s="612"/>
      <c r="BY8728" s="669"/>
      <c r="CA8728" s="669"/>
    </row>
    <row r="8729" spans="3:79" s="610" customFormat="1">
      <c r="C8729" s="611"/>
      <c r="D8729" s="612"/>
      <c r="E8729" s="613"/>
      <c r="F8729" s="614"/>
      <c r="J8729" s="612"/>
      <c r="N8729" s="668"/>
      <c r="P8729" s="618"/>
      <c r="Q8729" s="618"/>
      <c r="R8729" s="618"/>
      <c r="S8729" s="618"/>
      <c r="T8729" s="618"/>
      <c r="U8729" s="618"/>
      <c r="V8729" s="618"/>
      <c r="W8729" s="618"/>
      <c r="X8729" s="618"/>
      <c r="Y8729" s="618"/>
      <c r="Z8729" s="618"/>
      <c r="AC8729" s="619"/>
      <c r="AD8729" s="620"/>
      <c r="AJ8729" s="668"/>
      <c r="AO8729" s="612"/>
      <c r="AP8729" s="612"/>
      <c r="AY8729" s="623"/>
      <c r="BD8729" s="611"/>
      <c r="BG8729" s="624"/>
      <c r="BH8729" s="625"/>
      <c r="BI8729" s="672"/>
      <c r="BO8729" s="612"/>
      <c r="BY8729" s="669"/>
      <c r="CA8729" s="669"/>
    </row>
    <row r="8730" spans="3:79" s="610" customFormat="1">
      <c r="C8730" s="611"/>
      <c r="D8730" s="612"/>
      <c r="E8730" s="613"/>
      <c r="F8730" s="614"/>
      <c r="J8730" s="612"/>
      <c r="N8730" s="668"/>
      <c r="P8730" s="618"/>
      <c r="Q8730" s="618"/>
      <c r="R8730" s="618"/>
      <c r="S8730" s="618"/>
      <c r="T8730" s="618"/>
      <c r="U8730" s="618"/>
      <c r="V8730" s="618"/>
      <c r="W8730" s="618"/>
      <c r="X8730" s="618"/>
      <c r="Y8730" s="618"/>
      <c r="Z8730" s="618"/>
      <c r="AC8730" s="619"/>
      <c r="AD8730" s="620"/>
      <c r="AJ8730" s="668"/>
      <c r="AO8730" s="612"/>
      <c r="AP8730" s="612"/>
      <c r="AY8730" s="623"/>
      <c r="BD8730" s="611"/>
      <c r="BG8730" s="624"/>
      <c r="BH8730" s="625"/>
      <c r="BI8730" s="672"/>
      <c r="BO8730" s="612"/>
      <c r="BY8730" s="669"/>
      <c r="CA8730" s="669"/>
    </row>
    <row r="8731" spans="3:79" s="610" customFormat="1">
      <c r="C8731" s="611"/>
      <c r="D8731" s="612"/>
      <c r="E8731" s="613"/>
      <c r="F8731" s="614"/>
      <c r="J8731" s="612"/>
      <c r="N8731" s="668"/>
      <c r="P8731" s="618"/>
      <c r="Q8731" s="618"/>
      <c r="R8731" s="618"/>
      <c r="S8731" s="618"/>
      <c r="T8731" s="618"/>
      <c r="U8731" s="618"/>
      <c r="V8731" s="618"/>
      <c r="W8731" s="618"/>
      <c r="X8731" s="618"/>
      <c r="Y8731" s="618"/>
      <c r="Z8731" s="618"/>
      <c r="AC8731" s="619"/>
      <c r="AD8731" s="620"/>
      <c r="AJ8731" s="668"/>
      <c r="AO8731" s="612"/>
      <c r="AP8731" s="612"/>
      <c r="AY8731" s="623"/>
      <c r="BD8731" s="611"/>
      <c r="BG8731" s="624"/>
      <c r="BH8731" s="625"/>
      <c r="BI8731" s="672"/>
      <c r="BO8731" s="612"/>
      <c r="BY8731" s="669"/>
      <c r="CA8731" s="669"/>
    </row>
    <row r="8732" spans="3:79" s="610" customFormat="1">
      <c r="C8732" s="611"/>
      <c r="D8732" s="612"/>
      <c r="E8732" s="613"/>
      <c r="F8732" s="614"/>
      <c r="J8732" s="612"/>
      <c r="N8732" s="668"/>
      <c r="P8732" s="618"/>
      <c r="Q8732" s="618"/>
      <c r="R8732" s="618"/>
      <c r="S8732" s="618"/>
      <c r="T8732" s="618"/>
      <c r="U8732" s="618"/>
      <c r="V8732" s="618"/>
      <c r="W8732" s="618"/>
      <c r="X8732" s="618"/>
      <c r="Y8732" s="618"/>
      <c r="Z8732" s="618"/>
      <c r="AC8732" s="619"/>
      <c r="AD8732" s="620"/>
      <c r="AJ8732" s="668"/>
      <c r="AO8732" s="612"/>
      <c r="AP8732" s="612"/>
      <c r="AY8732" s="623"/>
      <c r="BD8732" s="611"/>
      <c r="BG8732" s="624"/>
      <c r="BH8732" s="625"/>
      <c r="BI8732" s="672"/>
      <c r="BO8732" s="612"/>
      <c r="BY8732" s="669"/>
      <c r="CA8732" s="669"/>
    </row>
    <row r="8733" spans="3:79" s="610" customFormat="1">
      <c r="C8733" s="611"/>
      <c r="D8733" s="612"/>
      <c r="E8733" s="613"/>
      <c r="F8733" s="614"/>
      <c r="J8733" s="612"/>
      <c r="N8733" s="668"/>
      <c r="P8733" s="618"/>
      <c r="Q8733" s="618"/>
      <c r="R8733" s="618"/>
      <c r="S8733" s="618"/>
      <c r="T8733" s="618"/>
      <c r="U8733" s="618"/>
      <c r="V8733" s="618"/>
      <c r="W8733" s="618"/>
      <c r="X8733" s="618"/>
      <c r="Y8733" s="618"/>
      <c r="Z8733" s="618"/>
      <c r="AC8733" s="619"/>
      <c r="AD8733" s="620"/>
      <c r="AJ8733" s="668"/>
      <c r="AO8733" s="612"/>
      <c r="AP8733" s="612"/>
      <c r="AY8733" s="623"/>
      <c r="BD8733" s="611"/>
      <c r="BG8733" s="624"/>
      <c r="BH8733" s="625"/>
      <c r="BI8733" s="672"/>
      <c r="BO8733" s="612"/>
      <c r="BY8733" s="669"/>
      <c r="CA8733" s="669"/>
    </row>
    <row r="8734" spans="3:79" s="610" customFormat="1">
      <c r="C8734" s="611"/>
      <c r="D8734" s="612"/>
      <c r="E8734" s="613"/>
      <c r="F8734" s="614"/>
      <c r="J8734" s="612"/>
      <c r="N8734" s="668"/>
      <c r="P8734" s="618"/>
      <c r="Q8734" s="618"/>
      <c r="R8734" s="618"/>
      <c r="S8734" s="618"/>
      <c r="T8734" s="618"/>
      <c r="U8734" s="618"/>
      <c r="V8734" s="618"/>
      <c r="W8734" s="618"/>
      <c r="X8734" s="618"/>
      <c r="Y8734" s="618"/>
      <c r="Z8734" s="618"/>
      <c r="AC8734" s="619"/>
      <c r="AD8734" s="620"/>
      <c r="AJ8734" s="668"/>
      <c r="AO8734" s="612"/>
      <c r="AP8734" s="612"/>
      <c r="AY8734" s="623"/>
      <c r="BD8734" s="611"/>
      <c r="BG8734" s="624"/>
      <c r="BH8734" s="625"/>
      <c r="BI8734" s="672"/>
      <c r="BO8734" s="612"/>
      <c r="BY8734" s="669"/>
      <c r="CA8734" s="669"/>
    </row>
    <row r="8735" spans="3:79" s="610" customFormat="1">
      <c r="C8735" s="611"/>
      <c r="D8735" s="612"/>
      <c r="E8735" s="613"/>
      <c r="F8735" s="614"/>
      <c r="J8735" s="612"/>
      <c r="N8735" s="668"/>
      <c r="P8735" s="618"/>
      <c r="Q8735" s="618"/>
      <c r="R8735" s="618"/>
      <c r="S8735" s="618"/>
      <c r="T8735" s="618"/>
      <c r="U8735" s="618"/>
      <c r="V8735" s="618"/>
      <c r="W8735" s="618"/>
      <c r="X8735" s="618"/>
      <c r="Y8735" s="618"/>
      <c r="Z8735" s="618"/>
      <c r="AC8735" s="619"/>
      <c r="AD8735" s="620"/>
      <c r="AJ8735" s="668"/>
      <c r="AO8735" s="612"/>
      <c r="AP8735" s="612"/>
      <c r="AY8735" s="623"/>
      <c r="BD8735" s="611"/>
      <c r="BG8735" s="624"/>
      <c r="BH8735" s="625"/>
      <c r="BI8735" s="672"/>
      <c r="BO8735" s="612"/>
      <c r="BY8735" s="669"/>
      <c r="CA8735" s="669"/>
    </row>
    <row r="8736" spans="3:79" s="610" customFormat="1">
      <c r="C8736" s="611"/>
      <c r="D8736" s="612"/>
      <c r="E8736" s="613"/>
      <c r="F8736" s="614"/>
      <c r="J8736" s="612"/>
      <c r="N8736" s="668"/>
      <c r="P8736" s="618"/>
      <c r="Q8736" s="618"/>
      <c r="R8736" s="618"/>
      <c r="S8736" s="618"/>
      <c r="T8736" s="618"/>
      <c r="U8736" s="618"/>
      <c r="V8736" s="618"/>
      <c r="W8736" s="618"/>
      <c r="X8736" s="618"/>
      <c r="Y8736" s="618"/>
      <c r="Z8736" s="618"/>
      <c r="AC8736" s="619"/>
      <c r="AD8736" s="620"/>
      <c r="AJ8736" s="668"/>
      <c r="AO8736" s="612"/>
      <c r="AP8736" s="612"/>
      <c r="AY8736" s="623"/>
      <c r="BD8736" s="611"/>
      <c r="BG8736" s="624"/>
      <c r="BH8736" s="625"/>
      <c r="BI8736" s="672"/>
      <c r="BO8736" s="612"/>
      <c r="BY8736" s="669"/>
      <c r="CA8736" s="669"/>
    </row>
    <row r="8737" spans="3:79" s="610" customFormat="1">
      <c r="C8737" s="611"/>
      <c r="D8737" s="612"/>
      <c r="E8737" s="613"/>
      <c r="F8737" s="614"/>
      <c r="J8737" s="612"/>
      <c r="N8737" s="668"/>
      <c r="P8737" s="618"/>
      <c r="Q8737" s="618"/>
      <c r="R8737" s="618"/>
      <c r="S8737" s="618"/>
      <c r="T8737" s="618"/>
      <c r="U8737" s="618"/>
      <c r="V8737" s="618"/>
      <c r="W8737" s="618"/>
      <c r="X8737" s="618"/>
      <c r="Y8737" s="618"/>
      <c r="Z8737" s="618"/>
      <c r="AC8737" s="619"/>
      <c r="AD8737" s="620"/>
      <c r="AJ8737" s="668"/>
      <c r="AO8737" s="612"/>
      <c r="AP8737" s="612"/>
      <c r="AY8737" s="623"/>
      <c r="BD8737" s="611"/>
      <c r="BG8737" s="624"/>
      <c r="BH8737" s="625"/>
      <c r="BI8737" s="672"/>
      <c r="BO8737" s="612"/>
      <c r="BY8737" s="669"/>
      <c r="CA8737" s="669"/>
    </row>
    <row r="8738" spans="3:79" s="610" customFormat="1">
      <c r="C8738" s="611"/>
      <c r="D8738" s="612"/>
      <c r="E8738" s="613"/>
      <c r="F8738" s="614"/>
      <c r="J8738" s="612"/>
      <c r="N8738" s="668"/>
      <c r="P8738" s="618"/>
      <c r="Q8738" s="618"/>
      <c r="R8738" s="618"/>
      <c r="S8738" s="618"/>
      <c r="T8738" s="618"/>
      <c r="U8738" s="618"/>
      <c r="V8738" s="618"/>
      <c r="W8738" s="618"/>
      <c r="X8738" s="618"/>
      <c r="Y8738" s="618"/>
      <c r="Z8738" s="618"/>
      <c r="AC8738" s="619"/>
      <c r="AD8738" s="620"/>
      <c r="AJ8738" s="668"/>
      <c r="AO8738" s="612"/>
      <c r="AP8738" s="612"/>
      <c r="AY8738" s="623"/>
      <c r="BD8738" s="611"/>
      <c r="BG8738" s="624"/>
      <c r="BH8738" s="625"/>
      <c r="BI8738" s="672"/>
      <c r="BO8738" s="612"/>
      <c r="BY8738" s="669"/>
      <c r="CA8738" s="669"/>
    </row>
    <row r="8739" spans="3:79" s="610" customFormat="1">
      <c r="C8739" s="611"/>
      <c r="D8739" s="612"/>
      <c r="E8739" s="613"/>
      <c r="F8739" s="614"/>
      <c r="J8739" s="612"/>
      <c r="N8739" s="668"/>
      <c r="P8739" s="618"/>
      <c r="Q8739" s="618"/>
      <c r="R8739" s="618"/>
      <c r="S8739" s="618"/>
      <c r="T8739" s="618"/>
      <c r="U8739" s="618"/>
      <c r="V8739" s="618"/>
      <c r="W8739" s="618"/>
      <c r="X8739" s="618"/>
      <c r="Y8739" s="618"/>
      <c r="Z8739" s="618"/>
      <c r="AC8739" s="619"/>
      <c r="AD8739" s="620"/>
      <c r="AJ8739" s="668"/>
      <c r="AO8739" s="612"/>
      <c r="AP8739" s="612"/>
      <c r="AY8739" s="623"/>
      <c r="BD8739" s="611"/>
      <c r="BG8739" s="624"/>
      <c r="BH8739" s="625"/>
      <c r="BI8739" s="672"/>
      <c r="BO8739" s="612"/>
      <c r="BY8739" s="669"/>
      <c r="CA8739" s="669"/>
    </row>
    <row r="8740" spans="3:79" s="610" customFormat="1">
      <c r="C8740" s="611"/>
      <c r="D8740" s="612"/>
      <c r="E8740" s="613"/>
      <c r="F8740" s="614"/>
      <c r="J8740" s="612"/>
      <c r="N8740" s="668"/>
      <c r="P8740" s="618"/>
      <c r="Q8740" s="618"/>
      <c r="R8740" s="618"/>
      <c r="S8740" s="618"/>
      <c r="T8740" s="618"/>
      <c r="U8740" s="618"/>
      <c r="V8740" s="618"/>
      <c r="W8740" s="618"/>
      <c r="X8740" s="618"/>
      <c r="Y8740" s="618"/>
      <c r="Z8740" s="618"/>
      <c r="AC8740" s="619"/>
      <c r="AD8740" s="620"/>
      <c r="AJ8740" s="668"/>
      <c r="AO8740" s="612"/>
      <c r="AP8740" s="612"/>
      <c r="AY8740" s="623"/>
      <c r="BD8740" s="611"/>
      <c r="BG8740" s="624"/>
      <c r="BH8740" s="625"/>
      <c r="BI8740" s="672"/>
      <c r="BO8740" s="612"/>
      <c r="BY8740" s="669"/>
      <c r="CA8740" s="669"/>
    </row>
    <row r="8741" spans="3:79" s="610" customFormat="1">
      <c r="C8741" s="611"/>
      <c r="D8741" s="612"/>
      <c r="E8741" s="613"/>
      <c r="F8741" s="614"/>
      <c r="J8741" s="612"/>
      <c r="N8741" s="668"/>
      <c r="P8741" s="618"/>
      <c r="Q8741" s="618"/>
      <c r="R8741" s="618"/>
      <c r="S8741" s="618"/>
      <c r="T8741" s="618"/>
      <c r="U8741" s="618"/>
      <c r="V8741" s="618"/>
      <c r="W8741" s="618"/>
      <c r="X8741" s="618"/>
      <c r="Y8741" s="618"/>
      <c r="Z8741" s="618"/>
      <c r="AC8741" s="619"/>
      <c r="AD8741" s="620"/>
      <c r="AJ8741" s="668"/>
      <c r="AO8741" s="612"/>
      <c r="AP8741" s="612"/>
      <c r="AY8741" s="623"/>
      <c r="BD8741" s="611"/>
      <c r="BG8741" s="624"/>
      <c r="BH8741" s="625"/>
      <c r="BI8741" s="672"/>
      <c r="BO8741" s="612"/>
      <c r="BY8741" s="669"/>
      <c r="CA8741" s="669"/>
    </row>
    <row r="8742" spans="3:79" s="610" customFormat="1">
      <c r="C8742" s="611"/>
      <c r="D8742" s="612"/>
      <c r="E8742" s="613"/>
      <c r="F8742" s="614"/>
      <c r="J8742" s="612"/>
      <c r="N8742" s="668"/>
      <c r="P8742" s="618"/>
      <c r="Q8742" s="618"/>
      <c r="R8742" s="618"/>
      <c r="S8742" s="618"/>
      <c r="T8742" s="618"/>
      <c r="U8742" s="618"/>
      <c r="V8742" s="618"/>
      <c r="W8742" s="618"/>
      <c r="X8742" s="618"/>
      <c r="Y8742" s="618"/>
      <c r="Z8742" s="618"/>
      <c r="AC8742" s="619"/>
      <c r="AD8742" s="620"/>
      <c r="AJ8742" s="668"/>
      <c r="AO8742" s="612"/>
      <c r="AP8742" s="612"/>
      <c r="AY8742" s="623"/>
      <c r="BD8742" s="611"/>
      <c r="BG8742" s="624"/>
      <c r="BH8742" s="625"/>
      <c r="BI8742" s="672"/>
      <c r="BO8742" s="612"/>
      <c r="BY8742" s="669"/>
      <c r="CA8742" s="669"/>
    </row>
    <row r="8743" spans="3:79" s="610" customFormat="1">
      <c r="C8743" s="611"/>
      <c r="D8743" s="612"/>
      <c r="E8743" s="613"/>
      <c r="F8743" s="614"/>
      <c r="J8743" s="612"/>
      <c r="N8743" s="668"/>
      <c r="P8743" s="618"/>
      <c r="Q8743" s="618"/>
      <c r="R8743" s="618"/>
      <c r="S8743" s="618"/>
      <c r="T8743" s="618"/>
      <c r="U8743" s="618"/>
      <c r="V8743" s="618"/>
      <c r="W8743" s="618"/>
      <c r="X8743" s="618"/>
      <c r="Y8743" s="618"/>
      <c r="Z8743" s="618"/>
      <c r="AC8743" s="619"/>
      <c r="AD8743" s="620"/>
      <c r="AJ8743" s="668"/>
      <c r="AO8743" s="612"/>
      <c r="AP8743" s="612"/>
      <c r="AY8743" s="623"/>
      <c r="BD8743" s="611"/>
      <c r="BG8743" s="624"/>
      <c r="BH8743" s="625"/>
      <c r="BI8743" s="672"/>
      <c r="BO8743" s="612"/>
      <c r="BY8743" s="669"/>
      <c r="CA8743" s="669"/>
    </row>
    <row r="8744" spans="3:79" s="610" customFormat="1">
      <c r="C8744" s="611"/>
      <c r="D8744" s="612"/>
      <c r="E8744" s="613"/>
      <c r="F8744" s="614"/>
      <c r="J8744" s="612"/>
      <c r="N8744" s="668"/>
      <c r="P8744" s="618"/>
      <c r="Q8744" s="618"/>
      <c r="R8744" s="618"/>
      <c r="S8744" s="618"/>
      <c r="T8744" s="618"/>
      <c r="U8744" s="618"/>
      <c r="V8744" s="618"/>
      <c r="W8744" s="618"/>
      <c r="X8744" s="618"/>
      <c r="Y8744" s="618"/>
      <c r="Z8744" s="618"/>
      <c r="AC8744" s="619"/>
      <c r="AD8744" s="620"/>
      <c r="AJ8744" s="668"/>
      <c r="AO8744" s="612"/>
      <c r="AP8744" s="612"/>
      <c r="AY8744" s="623"/>
      <c r="BD8744" s="611"/>
      <c r="BG8744" s="624"/>
      <c r="BH8744" s="625"/>
      <c r="BI8744" s="672"/>
      <c r="BO8744" s="612"/>
      <c r="BY8744" s="669"/>
      <c r="CA8744" s="669"/>
    </row>
    <row r="8745" spans="3:79" s="610" customFormat="1">
      <c r="C8745" s="611"/>
      <c r="D8745" s="612"/>
      <c r="E8745" s="613"/>
      <c r="F8745" s="614"/>
      <c r="J8745" s="612"/>
      <c r="N8745" s="668"/>
      <c r="P8745" s="618"/>
      <c r="Q8745" s="618"/>
      <c r="R8745" s="618"/>
      <c r="S8745" s="618"/>
      <c r="T8745" s="618"/>
      <c r="U8745" s="618"/>
      <c r="V8745" s="618"/>
      <c r="W8745" s="618"/>
      <c r="X8745" s="618"/>
      <c r="Y8745" s="618"/>
      <c r="Z8745" s="618"/>
      <c r="AC8745" s="619"/>
      <c r="AD8745" s="620"/>
      <c r="AJ8745" s="668"/>
      <c r="AO8745" s="612"/>
      <c r="AP8745" s="612"/>
      <c r="AY8745" s="623"/>
      <c r="BD8745" s="611"/>
      <c r="BG8745" s="624"/>
      <c r="BH8745" s="625"/>
      <c r="BI8745" s="672"/>
      <c r="BO8745" s="612"/>
      <c r="BY8745" s="669"/>
      <c r="CA8745" s="669"/>
    </row>
    <row r="8746" spans="3:79" s="610" customFormat="1">
      <c r="C8746" s="611"/>
      <c r="D8746" s="612"/>
      <c r="E8746" s="613"/>
      <c r="F8746" s="614"/>
      <c r="J8746" s="612"/>
      <c r="N8746" s="668"/>
      <c r="P8746" s="618"/>
      <c r="Q8746" s="618"/>
      <c r="R8746" s="618"/>
      <c r="S8746" s="618"/>
      <c r="T8746" s="618"/>
      <c r="U8746" s="618"/>
      <c r="V8746" s="618"/>
      <c r="W8746" s="618"/>
      <c r="X8746" s="618"/>
      <c r="Y8746" s="618"/>
      <c r="Z8746" s="618"/>
      <c r="AC8746" s="619"/>
      <c r="AD8746" s="620"/>
      <c r="AJ8746" s="668"/>
      <c r="AO8746" s="612"/>
      <c r="AP8746" s="612"/>
      <c r="AY8746" s="623"/>
      <c r="BD8746" s="611"/>
      <c r="BG8746" s="624"/>
      <c r="BH8746" s="625"/>
      <c r="BI8746" s="672"/>
      <c r="BO8746" s="612"/>
      <c r="BY8746" s="669"/>
      <c r="CA8746" s="669"/>
    </row>
    <row r="8747" spans="3:79" s="610" customFormat="1">
      <c r="C8747" s="611"/>
      <c r="D8747" s="612"/>
      <c r="E8747" s="613"/>
      <c r="F8747" s="614"/>
      <c r="J8747" s="612"/>
      <c r="N8747" s="668"/>
      <c r="P8747" s="618"/>
      <c r="Q8747" s="618"/>
      <c r="R8747" s="618"/>
      <c r="S8747" s="618"/>
      <c r="T8747" s="618"/>
      <c r="U8747" s="618"/>
      <c r="V8747" s="618"/>
      <c r="W8747" s="618"/>
      <c r="X8747" s="618"/>
      <c r="Y8747" s="618"/>
      <c r="Z8747" s="618"/>
      <c r="AC8747" s="619"/>
      <c r="AD8747" s="620"/>
      <c r="AJ8747" s="668"/>
      <c r="AO8747" s="612"/>
      <c r="AP8747" s="612"/>
      <c r="AY8747" s="623"/>
      <c r="BD8747" s="611"/>
      <c r="BG8747" s="624"/>
      <c r="BH8747" s="625"/>
      <c r="BI8747" s="672"/>
      <c r="BO8747" s="612"/>
      <c r="BY8747" s="669"/>
      <c r="CA8747" s="669"/>
    </row>
    <row r="8748" spans="3:79" s="610" customFormat="1">
      <c r="C8748" s="611"/>
      <c r="D8748" s="612"/>
      <c r="E8748" s="613"/>
      <c r="F8748" s="614"/>
      <c r="J8748" s="612"/>
      <c r="N8748" s="668"/>
      <c r="P8748" s="618"/>
      <c r="Q8748" s="618"/>
      <c r="R8748" s="618"/>
      <c r="S8748" s="618"/>
      <c r="T8748" s="618"/>
      <c r="U8748" s="618"/>
      <c r="V8748" s="618"/>
      <c r="W8748" s="618"/>
      <c r="X8748" s="618"/>
      <c r="Y8748" s="618"/>
      <c r="Z8748" s="618"/>
      <c r="AC8748" s="619"/>
      <c r="AD8748" s="620"/>
      <c r="AJ8748" s="668"/>
      <c r="AO8748" s="612"/>
      <c r="AP8748" s="612"/>
      <c r="AY8748" s="623"/>
      <c r="BD8748" s="611"/>
      <c r="BG8748" s="624"/>
      <c r="BH8748" s="625"/>
      <c r="BI8748" s="672"/>
      <c r="BO8748" s="612"/>
      <c r="BY8748" s="669"/>
      <c r="CA8748" s="669"/>
    </row>
    <row r="8749" spans="3:79" s="610" customFormat="1">
      <c r="C8749" s="611"/>
      <c r="D8749" s="612"/>
      <c r="E8749" s="613"/>
      <c r="F8749" s="614"/>
      <c r="J8749" s="612"/>
      <c r="N8749" s="668"/>
      <c r="P8749" s="618"/>
      <c r="Q8749" s="618"/>
      <c r="R8749" s="618"/>
      <c r="S8749" s="618"/>
      <c r="T8749" s="618"/>
      <c r="U8749" s="618"/>
      <c r="V8749" s="618"/>
      <c r="W8749" s="618"/>
      <c r="X8749" s="618"/>
      <c r="Y8749" s="618"/>
      <c r="Z8749" s="618"/>
      <c r="AC8749" s="619"/>
      <c r="AD8749" s="620"/>
      <c r="AJ8749" s="668"/>
      <c r="AO8749" s="612"/>
      <c r="AP8749" s="612"/>
      <c r="AY8749" s="623"/>
      <c r="BD8749" s="611"/>
      <c r="BG8749" s="624"/>
      <c r="BH8749" s="625"/>
      <c r="BI8749" s="672"/>
      <c r="BO8749" s="612"/>
      <c r="BY8749" s="669"/>
      <c r="CA8749" s="669"/>
    </row>
    <row r="8750" spans="3:79" s="610" customFormat="1">
      <c r="C8750" s="611"/>
      <c r="D8750" s="612"/>
      <c r="E8750" s="613"/>
      <c r="F8750" s="614"/>
      <c r="J8750" s="612"/>
      <c r="N8750" s="668"/>
      <c r="P8750" s="618"/>
      <c r="Q8750" s="618"/>
      <c r="R8750" s="618"/>
      <c r="S8750" s="618"/>
      <c r="T8750" s="618"/>
      <c r="U8750" s="618"/>
      <c r="V8750" s="618"/>
      <c r="W8750" s="618"/>
      <c r="X8750" s="618"/>
      <c r="Y8750" s="618"/>
      <c r="Z8750" s="618"/>
      <c r="AC8750" s="619"/>
      <c r="AD8750" s="620"/>
      <c r="AJ8750" s="668"/>
      <c r="AO8750" s="612"/>
      <c r="AP8750" s="612"/>
      <c r="AY8750" s="623"/>
      <c r="BD8750" s="611"/>
      <c r="BG8750" s="624"/>
      <c r="BH8750" s="625"/>
      <c r="BI8750" s="672"/>
      <c r="BO8750" s="612"/>
      <c r="BY8750" s="669"/>
      <c r="CA8750" s="669"/>
    </row>
    <row r="8751" spans="3:79" s="610" customFormat="1">
      <c r="C8751" s="611"/>
      <c r="D8751" s="612"/>
      <c r="E8751" s="613"/>
      <c r="F8751" s="614"/>
      <c r="J8751" s="612"/>
      <c r="N8751" s="668"/>
      <c r="P8751" s="618"/>
      <c r="Q8751" s="618"/>
      <c r="R8751" s="618"/>
      <c r="S8751" s="618"/>
      <c r="T8751" s="618"/>
      <c r="U8751" s="618"/>
      <c r="V8751" s="618"/>
      <c r="W8751" s="618"/>
      <c r="X8751" s="618"/>
      <c r="Y8751" s="618"/>
      <c r="Z8751" s="618"/>
      <c r="AC8751" s="619"/>
      <c r="AD8751" s="620"/>
      <c r="AJ8751" s="668"/>
      <c r="AO8751" s="612"/>
      <c r="AP8751" s="612"/>
      <c r="AY8751" s="623"/>
      <c r="BD8751" s="611"/>
      <c r="BG8751" s="624"/>
      <c r="BH8751" s="625"/>
      <c r="BI8751" s="672"/>
      <c r="BO8751" s="612"/>
      <c r="BY8751" s="669"/>
      <c r="CA8751" s="669"/>
    </row>
    <row r="8752" spans="3:79" s="610" customFormat="1">
      <c r="C8752" s="611"/>
      <c r="D8752" s="612"/>
      <c r="E8752" s="613"/>
      <c r="F8752" s="614"/>
      <c r="J8752" s="612"/>
      <c r="N8752" s="668"/>
      <c r="P8752" s="618"/>
      <c r="Q8752" s="618"/>
      <c r="R8752" s="618"/>
      <c r="S8752" s="618"/>
      <c r="T8752" s="618"/>
      <c r="U8752" s="618"/>
      <c r="V8752" s="618"/>
      <c r="W8752" s="618"/>
      <c r="X8752" s="618"/>
      <c r="Y8752" s="618"/>
      <c r="Z8752" s="618"/>
      <c r="AC8752" s="619"/>
      <c r="AD8752" s="620"/>
      <c r="AJ8752" s="668"/>
      <c r="AO8752" s="612"/>
      <c r="AP8752" s="612"/>
      <c r="AY8752" s="623"/>
      <c r="BD8752" s="611"/>
      <c r="BG8752" s="624"/>
      <c r="BH8752" s="625"/>
      <c r="BI8752" s="672"/>
      <c r="BO8752" s="612"/>
      <c r="BY8752" s="669"/>
      <c r="CA8752" s="669"/>
    </row>
    <row r="8753" spans="3:79" s="610" customFormat="1">
      <c r="C8753" s="611"/>
      <c r="D8753" s="612"/>
      <c r="E8753" s="613"/>
      <c r="F8753" s="614"/>
      <c r="J8753" s="612"/>
      <c r="N8753" s="668"/>
      <c r="P8753" s="618"/>
      <c r="Q8753" s="618"/>
      <c r="R8753" s="618"/>
      <c r="S8753" s="618"/>
      <c r="T8753" s="618"/>
      <c r="U8753" s="618"/>
      <c r="V8753" s="618"/>
      <c r="W8753" s="618"/>
      <c r="X8753" s="618"/>
      <c r="Y8753" s="618"/>
      <c r="Z8753" s="618"/>
      <c r="AC8753" s="619"/>
      <c r="AD8753" s="620"/>
      <c r="AJ8753" s="668"/>
      <c r="AO8753" s="612"/>
      <c r="AP8753" s="612"/>
      <c r="AY8753" s="623"/>
      <c r="BD8753" s="611"/>
      <c r="BG8753" s="624"/>
      <c r="BH8753" s="625"/>
      <c r="BI8753" s="672"/>
      <c r="BO8753" s="612"/>
      <c r="BY8753" s="669"/>
      <c r="CA8753" s="669"/>
    </row>
    <row r="8754" spans="3:79" s="610" customFormat="1">
      <c r="C8754" s="611"/>
      <c r="D8754" s="612"/>
      <c r="E8754" s="613"/>
      <c r="F8754" s="614"/>
      <c r="J8754" s="612"/>
      <c r="N8754" s="668"/>
      <c r="P8754" s="618"/>
      <c r="Q8754" s="618"/>
      <c r="R8754" s="618"/>
      <c r="S8754" s="618"/>
      <c r="T8754" s="618"/>
      <c r="U8754" s="618"/>
      <c r="V8754" s="618"/>
      <c r="W8754" s="618"/>
      <c r="X8754" s="618"/>
      <c r="Y8754" s="618"/>
      <c r="Z8754" s="618"/>
      <c r="AC8754" s="619"/>
      <c r="AD8754" s="620"/>
      <c r="AJ8754" s="668"/>
      <c r="AO8754" s="612"/>
      <c r="AP8754" s="612"/>
      <c r="AY8754" s="623"/>
      <c r="BD8754" s="611"/>
      <c r="BG8754" s="624"/>
      <c r="BH8754" s="625"/>
      <c r="BI8754" s="672"/>
      <c r="BO8754" s="612"/>
      <c r="BY8754" s="669"/>
      <c r="CA8754" s="669"/>
    </row>
    <row r="8755" spans="3:79" s="610" customFormat="1">
      <c r="C8755" s="611"/>
      <c r="D8755" s="612"/>
      <c r="E8755" s="613"/>
      <c r="F8755" s="614"/>
      <c r="J8755" s="612"/>
      <c r="N8755" s="668"/>
      <c r="P8755" s="618"/>
      <c r="Q8755" s="618"/>
      <c r="R8755" s="618"/>
      <c r="S8755" s="618"/>
      <c r="T8755" s="618"/>
      <c r="U8755" s="618"/>
      <c r="V8755" s="618"/>
      <c r="W8755" s="618"/>
      <c r="X8755" s="618"/>
      <c r="Y8755" s="618"/>
      <c r="Z8755" s="618"/>
      <c r="AC8755" s="619"/>
      <c r="AD8755" s="620"/>
      <c r="AJ8755" s="668"/>
      <c r="AO8755" s="612"/>
      <c r="AP8755" s="612"/>
      <c r="AY8755" s="623"/>
      <c r="BD8755" s="611"/>
      <c r="BG8755" s="624"/>
      <c r="BH8755" s="625"/>
      <c r="BI8755" s="672"/>
      <c r="BO8755" s="612"/>
      <c r="BY8755" s="669"/>
      <c r="CA8755" s="669"/>
    </row>
    <row r="8756" spans="3:79" s="610" customFormat="1">
      <c r="C8756" s="611"/>
      <c r="D8756" s="612"/>
      <c r="E8756" s="613"/>
      <c r="F8756" s="614"/>
      <c r="J8756" s="612"/>
      <c r="N8756" s="668"/>
      <c r="P8756" s="618"/>
      <c r="Q8756" s="618"/>
      <c r="R8756" s="618"/>
      <c r="S8756" s="618"/>
      <c r="T8756" s="618"/>
      <c r="U8756" s="618"/>
      <c r="V8756" s="618"/>
      <c r="W8756" s="618"/>
      <c r="X8756" s="618"/>
      <c r="Y8756" s="618"/>
      <c r="Z8756" s="618"/>
      <c r="AC8756" s="619"/>
      <c r="AD8756" s="620"/>
      <c r="AJ8756" s="668"/>
      <c r="AO8756" s="612"/>
      <c r="AP8756" s="612"/>
      <c r="AY8756" s="623"/>
      <c r="BD8756" s="611"/>
      <c r="BG8756" s="624"/>
      <c r="BH8756" s="625"/>
      <c r="BI8756" s="672"/>
      <c r="BO8756" s="612"/>
      <c r="BY8756" s="669"/>
      <c r="CA8756" s="669"/>
    </row>
    <row r="8757" spans="3:79" s="610" customFormat="1">
      <c r="C8757" s="611"/>
      <c r="D8757" s="612"/>
      <c r="E8757" s="613"/>
      <c r="F8757" s="614"/>
      <c r="J8757" s="612"/>
      <c r="N8757" s="668"/>
      <c r="P8757" s="618"/>
      <c r="Q8757" s="618"/>
      <c r="R8757" s="618"/>
      <c r="S8757" s="618"/>
      <c r="T8757" s="618"/>
      <c r="U8757" s="618"/>
      <c r="V8757" s="618"/>
      <c r="W8757" s="618"/>
      <c r="X8757" s="618"/>
      <c r="Y8757" s="618"/>
      <c r="Z8757" s="618"/>
      <c r="AC8757" s="619"/>
      <c r="AD8757" s="620"/>
      <c r="AJ8757" s="668"/>
      <c r="AO8757" s="612"/>
      <c r="AP8757" s="612"/>
      <c r="AY8757" s="623"/>
      <c r="BD8757" s="611"/>
      <c r="BG8757" s="624"/>
      <c r="BH8757" s="625"/>
      <c r="BI8757" s="672"/>
      <c r="BO8757" s="612"/>
      <c r="BY8757" s="669"/>
      <c r="CA8757" s="669"/>
    </row>
    <row r="8758" spans="3:79" s="610" customFormat="1">
      <c r="C8758" s="611"/>
      <c r="D8758" s="612"/>
      <c r="E8758" s="613"/>
      <c r="F8758" s="614"/>
      <c r="J8758" s="612"/>
      <c r="N8758" s="668"/>
      <c r="P8758" s="618"/>
      <c r="Q8758" s="618"/>
      <c r="R8758" s="618"/>
      <c r="S8758" s="618"/>
      <c r="T8758" s="618"/>
      <c r="U8758" s="618"/>
      <c r="V8758" s="618"/>
      <c r="W8758" s="618"/>
      <c r="X8758" s="618"/>
      <c r="Y8758" s="618"/>
      <c r="Z8758" s="618"/>
      <c r="AC8758" s="619"/>
      <c r="AD8758" s="620"/>
      <c r="AJ8758" s="668"/>
      <c r="AO8758" s="612"/>
      <c r="AP8758" s="612"/>
      <c r="AY8758" s="623"/>
      <c r="BD8758" s="611"/>
      <c r="BG8758" s="624"/>
      <c r="BH8758" s="625"/>
      <c r="BI8758" s="672"/>
      <c r="BO8758" s="612"/>
      <c r="BY8758" s="669"/>
      <c r="CA8758" s="669"/>
    </row>
    <row r="8759" spans="3:79" s="610" customFormat="1">
      <c r="C8759" s="611"/>
      <c r="D8759" s="612"/>
      <c r="E8759" s="613"/>
      <c r="F8759" s="614"/>
      <c r="J8759" s="612"/>
      <c r="N8759" s="668"/>
      <c r="P8759" s="618"/>
      <c r="Q8759" s="618"/>
      <c r="R8759" s="618"/>
      <c r="S8759" s="618"/>
      <c r="T8759" s="618"/>
      <c r="U8759" s="618"/>
      <c r="V8759" s="618"/>
      <c r="W8759" s="618"/>
      <c r="X8759" s="618"/>
      <c r="Y8759" s="618"/>
      <c r="Z8759" s="618"/>
      <c r="AC8759" s="619"/>
      <c r="AD8759" s="620"/>
      <c r="AJ8759" s="668"/>
      <c r="AO8759" s="612"/>
      <c r="AP8759" s="612"/>
      <c r="AY8759" s="623"/>
      <c r="BD8759" s="611"/>
      <c r="BG8759" s="624"/>
      <c r="BH8759" s="625"/>
      <c r="BI8759" s="672"/>
      <c r="BO8759" s="612"/>
      <c r="BY8759" s="669"/>
      <c r="CA8759" s="669"/>
    </row>
    <row r="8760" spans="3:79" s="610" customFormat="1">
      <c r="C8760" s="611"/>
      <c r="D8760" s="612"/>
      <c r="E8760" s="613"/>
      <c r="F8760" s="614"/>
      <c r="J8760" s="612"/>
      <c r="N8760" s="668"/>
      <c r="P8760" s="618"/>
      <c r="Q8760" s="618"/>
      <c r="R8760" s="618"/>
      <c r="S8760" s="618"/>
      <c r="T8760" s="618"/>
      <c r="U8760" s="618"/>
      <c r="V8760" s="618"/>
      <c r="W8760" s="618"/>
      <c r="X8760" s="618"/>
      <c r="Y8760" s="618"/>
      <c r="Z8760" s="618"/>
      <c r="AC8760" s="619"/>
      <c r="AD8760" s="620"/>
      <c r="AJ8760" s="668"/>
      <c r="AO8760" s="612"/>
      <c r="AP8760" s="612"/>
      <c r="AY8760" s="623"/>
      <c r="BD8760" s="611"/>
      <c r="BG8760" s="624"/>
      <c r="BH8760" s="625"/>
      <c r="BI8760" s="672"/>
      <c r="BO8760" s="612"/>
      <c r="BY8760" s="669"/>
      <c r="CA8760" s="669"/>
    </row>
    <row r="8761" spans="3:79" s="610" customFormat="1">
      <c r="C8761" s="611"/>
      <c r="D8761" s="612"/>
      <c r="E8761" s="613"/>
      <c r="F8761" s="614"/>
      <c r="J8761" s="612"/>
      <c r="N8761" s="668"/>
      <c r="P8761" s="618"/>
      <c r="Q8761" s="618"/>
      <c r="R8761" s="618"/>
      <c r="S8761" s="618"/>
      <c r="T8761" s="618"/>
      <c r="U8761" s="618"/>
      <c r="V8761" s="618"/>
      <c r="W8761" s="618"/>
      <c r="X8761" s="618"/>
      <c r="Y8761" s="618"/>
      <c r="Z8761" s="618"/>
      <c r="AC8761" s="619"/>
      <c r="AD8761" s="620"/>
      <c r="AJ8761" s="668"/>
      <c r="AO8761" s="612"/>
      <c r="AP8761" s="612"/>
      <c r="AY8761" s="623"/>
      <c r="BD8761" s="611"/>
      <c r="BG8761" s="624"/>
      <c r="BH8761" s="625"/>
      <c r="BI8761" s="672"/>
      <c r="BO8761" s="612"/>
      <c r="BY8761" s="669"/>
      <c r="CA8761" s="669"/>
    </row>
    <row r="8762" spans="3:79" s="610" customFormat="1">
      <c r="C8762" s="611"/>
      <c r="D8762" s="612"/>
      <c r="E8762" s="613"/>
      <c r="F8762" s="614"/>
      <c r="J8762" s="612"/>
      <c r="N8762" s="668"/>
      <c r="P8762" s="618"/>
      <c r="Q8762" s="618"/>
      <c r="R8762" s="618"/>
      <c r="S8762" s="618"/>
      <c r="T8762" s="618"/>
      <c r="U8762" s="618"/>
      <c r="V8762" s="618"/>
      <c r="W8762" s="618"/>
      <c r="X8762" s="618"/>
      <c r="Y8762" s="618"/>
      <c r="Z8762" s="618"/>
      <c r="AC8762" s="619"/>
      <c r="AD8762" s="620"/>
      <c r="AJ8762" s="668"/>
      <c r="AO8762" s="612"/>
      <c r="AP8762" s="612"/>
      <c r="AY8762" s="623"/>
      <c r="BD8762" s="611"/>
      <c r="BG8762" s="624"/>
      <c r="BH8762" s="625"/>
      <c r="BI8762" s="672"/>
      <c r="BO8762" s="612"/>
      <c r="BY8762" s="669"/>
      <c r="CA8762" s="669"/>
    </row>
    <row r="8763" spans="3:79" s="610" customFormat="1">
      <c r="C8763" s="611"/>
      <c r="D8763" s="612"/>
      <c r="E8763" s="613"/>
      <c r="F8763" s="614"/>
      <c r="J8763" s="612"/>
      <c r="N8763" s="668"/>
      <c r="P8763" s="618"/>
      <c r="Q8763" s="618"/>
      <c r="R8763" s="618"/>
      <c r="S8763" s="618"/>
      <c r="T8763" s="618"/>
      <c r="U8763" s="618"/>
      <c r="V8763" s="618"/>
      <c r="W8763" s="618"/>
      <c r="X8763" s="618"/>
      <c r="Y8763" s="618"/>
      <c r="Z8763" s="618"/>
      <c r="AC8763" s="619"/>
      <c r="AD8763" s="620"/>
      <c r="AJ8763" s="668"/>
      <c r="AO8763" s="612"/>
      <c r="AP8763" s="612"/>
      <c r="AY8763" s="623"/>
      <c r="BD8763" s="611"/>
      <c r="BG8763" s="624"/>
      <c r="BH8763" s="625"/>
      <c r="BI8763" s="672"/>
      <c r="BO8763" s="612"/>
      <c r="BY8763" s="669"/>
      <c r="CA8763" s="669"/>
    </row>
    <row r="8764" spans="3:79" s="610" customFormat="1">
      <c r="C8764" s="611"/>
      <c r="D8764" s="612"/>
      <c r="E8764" s="613"/>
      <c r="F8764" s="614"/>
      <c r="J8764" s="612"/>
      <c r="N8764" s="668"/>
      <c r="P8764" s="618"/>
      <c r="Q8764" s="618"/>
      <c r="R8764" s="618"/>
      <c r="S8764" s="618"/>
      <c r="T8764" s="618"/>
      <c r="U8764" s="618"/>
      <c r="V8764" s="618"/>
      <c r="W8764" s="618"/>
      <c r="X8764" s="618"/>
      <c r="Y8764" s="618"/>
      <c r="Z8764" s="618"/>
      <c r="AC8764" s="619"/>
      <c r="AD8764" s="620"/>
      <c r="AJ8764" s="668"/>
      <c r="AO8764" s="612"/>
      <c r="AP8764" s="612"/>
      <c r="AY8764" s="623"/>
      <c r="BD8764" s="611"/>
      <c r="BG8764" s="624"/>
      <c r="BH8764" s="625"/>
      <c r="BI8764" s="672"/>
      <c r="BO8764" s="612"/>
      <c r="BY8764" s="669"/>
      <c r="CA8764" s="669"/>
    </row>
    <row r="8765" spans="3:79" s="610" customFormat="1">
      <c r="C8765" s="611"/>
      <c r="D8765" s="612"/>
      <c r="E8765" s="613"/>
      <c r="F8765" s="614"/>
      <c r="J8765" s="612"/>
      <c r="N8765" s="668"/>
      <c r="P8765" s="618"/>
      <c r="Q8765" s="618"/>
      <c r="R8765" s="618"/>
      <c r="S8765" s="618"/>
      <c r="T8765" s="618"/>
      <c r="U8765" s="618"/>
      <c r="V8765" s="618"/>
      <c r="W8765" s="618"/>
      <c r="X8765" s="618"/>
      <c r="Y8765" s="618"/>
      <c r="Z8765" s="618"/>
      <c r="AC8765" s="619"/>
      <c r="AD8765" s="620"/>
      <c r="AJ8765" s="668"/>
      <c r="AO8765" s="612"/>
      <c r="AP8765" s="612"/>
      <c r="AY8765" s="623"/>
      <c r="BD8765" s="611"/>
      <c r="BG8765" s="624"/>
      <c r="BH8765" s="625"/>
      <c r="BI8765" s="672"/>
      <c r="BO8765" s="612"/>
      <c r="BY8765" s="669"/>
      <c r="CA8765" s="669"/>
    </row>
    <row r="8766" spans="3:79" s="610" customFormat="1">
      <c r="C8766" s="611"/>
      <c r="D8766" s="612"/>
      <c r="E8766" s="613"/>
      <c r="F8766" s="614"/>
      <c r="J8766" s="612"/>
      <c r="N8766" s="668"/>
      <c r="P8766" s="618"/>
      <c r="Q8766" s="618"/>
      <c r="R8766" s="618"/>
      <c r="S8766" s="618"/>
      <c r="T8766" s="618"/>
      <c r="U8766" s="618"/>
      <c r="V8766" s="618"/>
      <c r="W8766" s="618"/>
      <c r="X8766" s="618"/>
      <c r="Y8766" s="618"/>
      <c r="Z8766" s="618"/>
      <c r="AC8766" s="619"/>
      <c r="AD8766" s="620"/>
      <c r="AJ8766" s="668"/>
      <c r="AO8766" s="612"/>
      <c r="AP8766" s="612"/>
      <c r="AY8766" s="623"/>
      <c r="BD8766" s="611"/>
      <c r="BG8766" s="624"/>
      <c r="BH8766" s="625"/>
      <c r="BI8766" s="672"/>
      <c r="BO8766" s="612"/>
      <c r="BY8766" s="669"/>
      <c r="CA8766" s="669"/>
    </row>
    <row r="8767" spans="3:79" s="610" customFormat="1">
      <c r="C8767" s="611"/>
      <c r="D8767" s="612"/>
      <c r="E8767" s="613"/>
      <c r="F8767" s="614"/>
      <c r="J8767" s="612"/>
      <c r="N8767" s="668"/>
      <c r="P8767" s="618"/>
      <c r="Q8767" s="618"/>
      <c r="R8767" s="618"/>
      <c r="S8767" s="618"/>
      <c r="T8767" s="618"/>
      <c r="U8767" s="618"/>
      <c r="V8767" s="618"/>
      <c r="W8767" s="618"/>
      <c r="X8767" s="618"/>
      <c r="Y8767" s="618"/>
      <c r="Z8767" s="618"/>
      <c r="AC8767" s="619"/>
      <c r="AD8767" s="620"/>
      <c r="AJ8767" s="668"/>
      <c r="AO8767" s="612"/>
      <c r="AP8767" s="612"/>
      <c r="AY8767" s="623"/>
      <c r="BD8767" s="611"/>
      <c r="BG8767" s="624"/>
      <c r="BH8767" s="625"/>
      <c r="BI8767" s="672"/>
      <c r="BO8767" s="612"/>
      <c r="BY8767" s="669"/>
      <c r="CA8767" s="669"/>
    </row>
    <row r="8768" spans="3:79" s="610" customFormat="1">
      <c r="C8768" s="611"/>
      <c r="D8768" s="612"/>
      <c r="E8768" s="613"/>
      <c r="F8768" s="614"/>
      <c r="J8768" s="612"/>
      <c r="N8768" s="668"/>
      <c r="P8768" s="618"/>
      <c r="Q8768" s="618"/>
      <c r="R8768" s="618"/>
      <c r="S8768" s="618"/>
      <c r="T8768" s="618"/>
      <c r="U8768" s="618"/>
      <c r="V8768" s="618"/>
      <c r="W8768" s="618"/>
      <c r="X8768" s="618"/>
      <c r="Y8768" s="618"/>
      <c r="Z8768" s="618"/>
      <c r="AC8768" s="619"/>
      <c r="AD8768" s="620"/>
      <c r="AJ8768" s="668"/>
      <c r="AO8768" s="612"/>
      <c r="AP8768" s="612"/>
      <c r="AY8768" s="623"/>
      <c r="BD8768" s="611"/>
      <c r="BG8768" s="624"/>
      <c r="BH8768" s="625"/>
      <c r="BI8768" s="672"/>
      <c r="BO8768" s="612"/>
      <c r="BY8768" s="669"/>
      <c r="CA8768" s="669"/>
    </row>
    <row r="8769" spans="3:79" s="610" customFormat="1">
      <c r="C8769" s="611"/>
      <c r="D8769" s="612"/>
      <c r="E8769" s="613"/>
      <c r="F8769" s="614"/>
      <c r="J8769" s="612"/>
      <c r="N8769" s="668"/>
      <c r="P8769" s="618"/>
      <c r="Q8769" s="618"/>
      <c r="R8769" s="618"/>
      <c r="S8769" s="618"/>
      <c r="T8769" s="618"/>
      <c r="U8769" s="618"/>
      <c r="V8769" s="618"/>
      <c r="W8769" s="618"/>
      <c r="X8769" s="618"/>
      <c r="Y8769" s="618"/>
      <c r="Z8769" s="618"/>
      <c r="AC8769" s="619"/>
      <c r="AD8769" s="620"/>
      <c r="AJ8769" s="668"/>
      <c r="AO8769" s="612"/>
      <c r="AP8769" s="612"/>
      <c r="AY8769" s="623"/>
      <c r="BD8769" s="611"/>
      <c r="BG8769" s="624"/>
      <c r="BH8769" s="625"/>
      <c r="BI8769" s="672"/>
      <c r="BO8769" s="612"/>
      <c r="BY8769" s="669"/>
      <c r="CA8769" s="669"/>
    </row>
    <row r="8770" spans="3:79" s="610" customFormat="1">
      <c r="C8770" s="611"/>
      <c r="D8770" s="612"/>
      <c r="E8770" s="613"/>
      <c r="F8770" s="614"/>
      <c r="J8770" s="612"/>
      <c r="N8770" s="668"/>
      <c r="P8770" s="618"/>
      <c r="Q8770" s="618"/>
      <c r="R8770" s="618"/>
      <c r="S8770" s="618"/>
      <c r="T8770" s="618"/>
      <c r="U8770" s="618"/>
      <c r="V8770" s="618"/>
      <c r="W8770" s="618"/>
      <c r="X8770" s="618"/>
      <c r="Y8770" s="618"/>
      <c r="Z8770" s="618"/>
      <c r="AC8770" s="619"/>
      <c r="AD8770" s="620"/>
      <c r="AJ8770" s="668"/>
      <c r="AO8770" s="612"/>
      <c r="AP8770" s="612"/>
      <c r="AY8770" s="623"/>
      <c r="BD8770" s="611"/>
      <c r="BG8770" s="624"/>
      <c r="BH8770" s="625"/>
      <c r="BI8770" s="672"/>
      <c r="BO8770" s="612"/>
      <c r="BY8770" s="669"/>
      <c r="CA8770" s="669"/>
    </row>
    <row r="8771" spans="3:79" s="610" customFormat="1">
      <c r="C8771" s="611"/>
      <c r="D8771" s="612"/>
      <c r="E8771" s="613"/>
      <c r="F8771" s="614"/>
      <c r="J8771" s="612"/>
      <c r="N8771" s="668"/>
      <c r="P8771" s="618"/>
      <c r="Q8771" s="618"/>
      <c r="R8771" s="618"/>
      <c r="S8771" s="618"/>
      <c r="T8771" s="618"/>
      <c r="U8771" s="618"/>
      <c r="V8771" s="618"/>
      <c r="W8771" s="618"/>
      <c r="X8771" s="618"/>
      <c r="Y8771" s="618"/>
      <c r="Z8771" s="618"/>
      <c r="AC8771" s="619"/>
      <c r="AD8771" s="620"/>
      <c r="AJ8771" s="668"/>
      <c r="AO8771" s="612"/>
      <c r="AP8771" s="612"/>
      <c r="AY8771" s="623"/>
      <c r="BD8771" s="611"/>
      <c r="BG8771" s="624"/>
      <c r="BH8771" s="625"/>
      <c r="BI8771" s="672"/>
      <c r="BO8771" s="612"/>
      <c r="BY8771" s="669"/>
      <c r="CA8771" s="669"/>
    </row>
    <row r="8772" spans="3:79" s="610" customFormat="1">
      <c r="C8772" s="611"/>
      <c r="D8772" s="612"/>
      <c r="E8772" s="613"/>
      <c r="F8772" s="614"/>
      <c r="J8772" s="612"/>
      <c r="N8772" s="668"/>
      <c r="P8772" s="618"/>
      <c r="Q8772" s="618"/>
      <c r="R8772" s="618"/>
      <c r="S8772" s="618"/>
      <c r="T8772" s="618"/>
      <c r="U8772" s="618"/>
      <c r="V8772" s="618"/>
      <c r="W8772" s="618"/>
      <c r="X8772" s="618"/>
      <c r="Y8772" s="618"/>
      <c r="Z8772" s="618"/>
      <c r="AC8772" s="619"/>
      <c r="AD8772" s="620"/>
      <c r="AJ8772" s="668"/>
      <c r="AO8772" s="612"/>
      <c r="AP8772" s="612"/>
      <c r="AY8772" s="623"/>
      <c r="BD8772" s="611"/>
      <c r="BG8772" s="624"/>
      <c r="BH8772" s="625"/>
      <c r="BI8772" s="672"/>
      <c r="BO8772" s="612"/>
      <c r="BY8772" s="669"/>
      <c r="CA8772" s="669"/>
    </row>
    <row r="8773" spans="3:79" s="610" customFormat="1">
      <c r="C8773" s="611"/>
      <c r="D8773" s="612"/>
      <c r="E8773" s="613"/>
      <c r="F8773" s="614"/>
      <c r="J8773" s="612"/>
      <c r="N8773" s="668"/>
      <c r="P8773" s="618"/>
      <c r="Q8773" s="618"/>
      <c r="R8773" s="618"/>
      <c r="S8773" s="618"/>
      <c r="T8773" s="618"/>
      <c r="U8773" s="618"/>
      <c r="V8773" s="618"/>
      <c r="W8773" s="618"/>
      <c r="X8773" s="618"/>
      <c r="Y8773" s="618"/>
      <c r="Z8773" s="618"/>
      <c r="AC8773" s="619"/>
      <c r="AD8773" s="620"/>
      <c r="AJ8773" s="668"/>
      <c r="AO8773" s="612"/>
      <c r="AP8773" s="612"/>
      <c r="AY8773" s="623"/>
      <c r="BD8773" s="611"/>
      <c r="BG8773" s="624"/>
      <c r="BH8773" s="625"/>
      <c r="BI8773" s="672"/>
      <c r="BO8773" s="612"/>
      <c r="BY8773" s="669"/>
      <c r="CA8773" s="669"/>
    </row>
    <row r="8774" spans="3:79" s="610" customFormat="1">
      <c r="C8774" s="611"/>
      <c r="D8774" s="612"/>
      <c r="E8774" s="613"/>
      <c r="F8774" s="614"/>
      <c r="J8774" s="612"/>
      <c r="N8774" s="668"/>
      <c r="P8774" s="618"/>
      <c r="Q8774" s="618"/>
      <c r="R8774" s="618"/>
      <c r="S8774" s="618"/>
      <c r="T8774" s="618"/>
      <c r="U8774" s="618"/>
      <c r="V8774" s="618"/>
      <c r="W8774" s="618"/>
      <c r="X8774" s="618"/>
      <c r="Y8774" s="618"/>
      <c r="Z8774" s="618"/>
      <c r="AC8774" s="619"/>
      <c r="AD8774" s="620"/>
      <c r="AJ8774" s="668"/>
      <c r="AO8774" s="612"/>
      <c r="AP8774" s="612"/>
      <c r="AY8774" s="623"/>
      <c r="BD8774" s="611"/>
      <c r="BG8774" s="624"/>
      <c r="BH8774" s="625"/>
      <c r="BI8774" s="672"/>
      <c r="BO8774" s="612"/>
      <c r="BY8774" s="669"/>
      <c r="CA8774" s="669"/>
    </row>
    <row r="8775" spans="3:79" s="610" customFormat="1">
      <c r="C8775" s="611"/>
      <c r="D8775" s="612"/>
      <c r="E8775" s="613"/>
      <c r="F8775" s="614"/>
      <c r="J8775" s="612"/>
      <c r="N8775" s="668"/>
      <c r="P8775" s="618"/>
      <c r="Q8775" s="618"/>
      <c r="R8775" s="618"/>
      <c r="S8775" s="618"/>
      <c r="T8775" s="618"/>
      <c r="U8775" s="618"/>
      <c r="V8775" s="618"/>
      <c r="W8775" s="618"/>
      <c r="X8775" s="618"/>
      <c r="Y8775" s="618"/>
      <c r="Z8775" s="618"/>
      <c r="AC8775" s="619"/>
      <c r="AD8775" s="620"/>
      <c r="AJ8775" s="668"/>
      <c r="AO8775" s="612"/>
      <c r="AP8775" s="612"/>
      <c r="AY8775" s="623"/>
      <c r="BD8775" s="611"/>
      <c r="BG8775" s="624"/>
      <c r="BH8775" s="625"/>
      <c r="BI8775" s="672"/>
      <c r="BO8775" s="612"/>
      <c r="BY8775" s="669"/>
      <c r="CA8775" s="669"/>
    </row>
    <row r="8776" spans="3:79" s="610" customFormat="1">
      <c r="C8776" s="611"/>
      <c r="D8776" s="612"/>
      <c r="E8776" s="613"/>
      <c r="F8776" s="614"/>
      <c r="J8776" s="612"/>
      <c r="N8776" s="668"/>
      <c r="P8776" s="618"/>
      <c r="Q8776" s="618"/>
      <c r="R8776" s="618"/>
      <c r="S8776" s="618"/>
      <c r="T8776" s="618"/>
      <c r="U8776" s="618"/>
      <c r="V8776" s="618"/>
      <c r="W8776" s="618"/>
      <c r="X8776" s="618"/>
      <c r="Y8776" s="618"/>
      <c r="Z8776" s="618"/>
      <c r="AC8776" s="619"/>
      <c r="AD8776" s="620"/>
      <c r="AJ8776" s="668"/>
      <c r="AO8776" s="612"/>
      <c r="AP8776" s="612"/>
      <c r="AY8776" s="623"/>
      <c r="BD8776" s="611"/>
      <c r="BG8776" s="624"/>
      <c r="BH8776" s="625"/>
      <c r="BI8776" s="672"/>
      <c r="BO8776" s="612"/>
      <c r="BY8776" s="669"/>
      <c r="CA8776" s="669"/>
    </row>
    <row r="8777" spans="3:79" s="610" customFormat="1">
      <c r="C8777" s="611"/>
      <c r="D8777" s="612"/>
      <c r="E8777" s="613"/>
      <c r="F8777" s="614"/>
      <c r="J8777" s="612"/>
      <c r="N8777" s="668"/>
      <c r="P8777" s="618"/>
      <c r="Q8777" s="618"/>
      <c r="R8777" s="618"/>
      <c r="S8777" s="618"/>
      <c r="T8777" s="618"/>
      <c r="U8777" s="618"/>
      <c r="V8777" s="618"/>
      <c r="W8777" s="618"/>
      <c r="X8777" s="618"/>
      <c r="Y8777" s="618"/>
      <c r="Z8777" s="618"/>
      <c r="AC8777" s="619"/>
      <c r="AD8777" s="620"/>
      <c r="AJ8777" s="668"/>
      <c r="AO8777" s="612"/>
      <c r="AP8777" s="612"/>
      <c r="AY8777" s="623"/>
      <c r="BD8777" s="611"/>
      <c r="BG8777" s="624"/>
      <c r="BH8777" s="625"/>
      <c r="BI8777" s="672"/>
      <c r="BO8777" s="612"/>
      <c r="BY8777" s="669"/>
      <c r="CA8777" s="669"/>
    </row>
    <row r="8778" spans="3:79" s="610" customFormat="1">
      <c r="C8778" s="611"/>
      <c r="D8778" s="612"/>
      <c r="E8778" s="613"/>
      <c r="F8778" s="614"/>
      <c r="J8778" s="612"/>
      <c r="N8778" s="668"/>
      <c r="P8778" s="618"/>
      <c r="Q8778" s="618"/>
      <c r="R8778" s="618"/>
      <c r="S8778" s="618"/>
      <c r="T8778" s="618"/>
      <c r="U8778" s="618"/>
      <c r="V8778" s="618"/>
      <c r="W8778" s="618"/>
      <c r="X8778" s="618"/>
      <c r="Y8778" s="618"/>
      <c r="Z8778" s="618"/>
      <c r="AC8778" s="619"/>
      <c r="AD8778" s="620"/>
      <c r="AJ8778" s="668"/>
      <c r="AO8778" s="612"/>
      <c r="AP8778" s="612"/>
      <c r="AY8778" s="623"/>
      <c r="BD8778" s="611"/>
      <c r="BG8778" s="624"/>
      <c r="BH8778" s="625"/>
      <c r="BI8778" s="672"/>
      <c r="BO8778" s="612"/>
      <c r="BY8778" s="669"/>
      <c r="CA8778" s="669"/>
    </row>
    <row r="8779" spans="3:79" s="610" customFormat="1">
      <c r="C8779" s="611"/>
      <c r="D8779" s="612"/>
      <c r="E8779" s="613"/>
      <c r="F8779" s="614"/>
      <c r="J8779" s="612"/>
      <c r="N8779" s="668"/>
      <c r="P8779" s="618"/>
      <c r="Q8779" s="618"/>
      <c r="R8779" s="618"/>
      <c r="S8779" s="618"/>
      <c r="T8779" s="618"/>
      <c r="U8779" s="618"/>
      <c r="V8779" s="618"/>
      <c r="W8779" s="618"/>
      <c r="X8779" s="618"/>
      <c r="Y8779" s="618"/>
      <c r="Z8779" s="618"/>
      <c r="AC8779" s="619"/>
      <c r="AD8779" s="620"/>
      <c r="AJ8779" s="668"/>
      <c r="AO8779" s="612"/>
      <c r="AP8779" s="612"/>
      <c r="AY8779" s="623"/>
      <c r="BD8779" s="611"/>
      <c r="BG8779" s="624"/>
      <c r="BH8779" s="625"/>
      <c r="BI8779" s="672"/>
      <c r="BO8779" s="612"/>
      <c r="BY8779" s="669"/>
      <c r="CA8779" s="669"/>
    </row>
    <row r="8780" spans="3:79" s="610" customFormat="1">
      <c r="C8780" s="611"/>
      <c r="D8780" s="612"/>
      <c r="E8780" s="613"/>
      <c r="F8780" s="614"/>
      <c r="J8780" s="612"/>
      <c r="N8780" s="668"/>
      <c r="P8780" s="618"/>
      <c r="Q8780" s="618"/>
      <c r="R8780" s="618"/>
      <c r="S8780" s="618"/>
      <c r="T8780" s="618"/>
      <c r="U8780" s="618"/>
      <c r="V8780" s="618"/>
      <c r="W8780" s="618"/>
      <c r="X8780" s="618"/>
      <c r="Y8780" s="618"/>
      <c r="Z8780" s="618"/>
      <c r="AC8780" s="619"/>
      <c r="AD8780" s="620"/>
      <c r="AJ8780" s="668"/>
      <c r="AO8780" s="612"/>
      <c r="AP8780" s="612"/>
      <c r="AY8780" s="623"/>
      <c r="BD8780" s="611"/>
      <c r="BG8780" s="624"/>
      <c r="BH8780" s="625"/>
      <c r="BI8780" s="672"/>
      <c r="BO8780" s="612"/>
      <c r="BY8780" s="669"/>
      <c r="CA8780" s="669"/>
    </row>
    <row r="8781" spans="3:79" s="610" customFormat="1">
      <c r="C8781" s="611"/>
      <c r="D8781" s="612"/>
      <c r="E8781" s="613"/>
      <c r="F8781" s="614"/>
      <c r="J8781" s="612"/>
      <c r="N8781" s="668"/>
      <c r="P8781" s="618"/>
      <c r="Q8781" s="618"/>
      <c r="R8781" s="618"/>
      <c r="S8781" s="618"/>
      <c r="T8781" s="618"/>
      <c r="U8781" s="618"/>
      <c r="V8781" s="618"/>
      <c r="W8781" s="618"/>
      <c r="X8781" s="618"/>
      <c r="Y8781" s="618"/>
      <c r="Z8781" s="618"/>
      <c r="AC8781" s="619"/>
      <c r="AD8781" s="620"/>
      <c r="AJ8781" s="668"/>
      <c r="AO8781" s="612"/>
      <c r="AP8781" s="612"/>
      <c r="AY8781" s="623"/>
      <c r="BD8781" s="611"/>
      <c r="BG8781" s="624"/>
      <c r="BH8781" s="625"/>
      <c r="BI8781" s="672"/>
      <c r="BO8781" s="612"/>
      <c r="BY8781" s="669"/>
      <c r="CA8781" s="669"/>
    </row>
    <row r="8782" spans="3:79" s="610" customFormat="1">
      <c r="C8782" s="611"/>
      <c r="D8782" s="612"/>
      <c r="E8782" s="613"/>
      <c r="F8782" s="614"/>
      <c r="J8782" s="612"/>
      <c r="N8782" s="668"/>
      <c r="P8782" s="618"/>
      <c r="Q8782" s="618"/>
      <c r="R8782" s="618"/>
      <c r="S8782" s="618"/>
      <c r="T8782" s="618"/>
      <c r="U8782" s="618"/>
      <c r="V8782" s="618"/>
      <c r="W8782" s="618"/>
      <c r="X8782" s="618"/>
      <c r="Y8782" s="618"/>
      <c r="Z8782" s="618"/>
      <c r="AC8782" s="619"/>
      <c r="AD8782" s="620"/>
      <c r="AJ8782" s="668"/>
      <c r="AO8782" s="612"/>
      <c r="AP8782" s="612"/>
      <c r="AY8782" s="623"/>
      <c r="BD8782" s="611"/>
      <c r="BG8782" s="624"/>
      <c r="BH8782" s="625"/>
      <c r="BI8782" s="672"/>
      <c r="BO8782" s="612"/>
      <c r="BY8782" s="669"/>
      <c r="CA8782" s="669"/>
    </row>
    <row r="8783" spans="3:79" s="610" customFormat="1">
      <c r="C8783" s="611"/>
      <c r="D8783" s="612"/>
      <c r="E8783" s="613"/>
      <c r="F8783" s="614"/>
      <c r="J8783" s="612"/>
      <c r="N8783" s="668"/>
      <c r="P8783" s="618"/>
      <c r="Q8783" s="618"/>
      <c r="R8783" s="618"/>
      <c r="S8783" s="618"/>
      <c r="T8783" s="618"/>
      <c r="U8783" s="618"/>
      <c r="V8783" s="618"/>
      <c r="W8783" s="618"/>
      <c r="X8783" s="618"/>
      <c r="Y8783" s="618"/>
      <c r="Z8783" s="618"/>
      <c r="AC8783" s="619"/>
      <c r="AD8783" s="620"/>
      <c r="AJ8783" s="668"/>
      <c r="AO8783" s="612"/>
      <c r="AP8783" s="612"/>
      <c r="AY8783" s="623"/>
      <c r="BD8783" s="611"/>
      <c r="BG8783" s="624"/>
      <c r="BH8783" s="625"/>
      <c r="BI8783" s="672"/>
      <c r="BO8783" s="612"/>
      <c r="BY8783" s="669"/>
      <c r="CA8783" s="669"/>
    </row>
    <row r="8784" spans="3:79" s="610" customFormat="1">
      <c r="C8784" s="611"/>
      <c r="D8784" s="612"/>
      <c r="E8784" s="613"/>
      <c r="F8784" s="614"/>
      <c r="J8784" s="612"/>
      <c r="N8784" s="668"/>
      <c r="P8784" s="618"/>
      <c r="Q8784" s="618"/>
      <c r="R8784" s="618"/>
      <c r="S8784" s="618"/>
      <c r="T8784" s="618"/>
      <c r="U8784" s="618"/>
      <c r="V8784" s="618"/>
      <c r="W8784" s="618"/>
      <c r="X8784" s="618"/>
      <c r="Y8784" s="618"/>
      <c r="Z8784" s="618"/>
      <c r="AC8784" s="619"/>
      <c r="AD8784" s="620"/>
      <c r="AJ8784" s="668"/>
      <c r="AO8784" s="612"/>
      <c r="AP8784" s="612"/>
      <c r="AY8784" s="623"/>
      <c r="BD8784" s="611"/>
      <c r="BG8784" s="624"/>
      <c r="BH8784" s="625"/>
      <c r="BI8784" s="672"/>
      <c r="BO8784" s="612"/>
      <c r="BY8784" s="669"/>
      <c r="CA8784" s="669"/>
    </row>
    <row r="8785" spans="3:79" s="610" customFormat="1">
      <c r="C8785" s="611"/>
      <c r="D8785" s="612"/>
      <c r="E8785" s="613"/>
      <c r="F8785" s="614"/>
      <c r="J8785" s="612"/>
      <c r="N8785" s="668"/>
      <c r="P8785" s="618"/>
      <c r="Q8785" s="618"/>
      <c r="R8785" s="618"/>
      <c r="S8785" s="618"/>
      <c r="T8785" s="618"/>
      <c r="U8785" s="618"/>
      <c r="V8785" s="618"/>
      <c r="W8785" s="618"/>
      <c r="X8785" s="618"/>
      <c r="Y8785" s="618"/>
      <c r="Z8785" s="618"/>
      <c r="AC8785" s="619"/>
      <c r="AD8785" s="620"/>
      <c r="AJ8785" s="668"/>
      <c r="AO8785" s="612"/>
      <c r="AP8785" s="612"/>
      <c r="AY8785" s="623"/>
      <c r="BD8785" s="611"/>
      <c r="BG8785" s="624"/>
      <c r="BH8785" s="625"/>
      <c r="BI8785" s="672"/>
      <c r="BO8785" s="612"/>
      <c r="BY8785" s="669"/>
      <c r="CA8785" s="669"/>
    </row>
    <row r="8786" spans="3:79" s="610" customFormat="1">
      <c r="C8786" s="611"/>
      <c r="D8786" s="612"/>
      <c r="E8786" s="613"/>
      <c r="F8786" s="614"/>
      <c r="J8786" s="612"/>
      <c r="N8786" s="668"/>
      <c r="P8786" s="618"/>
      <c r="Q8786" s="618"/>
      <c r="R8786" s="618"/>
      <c r="S8786" s="618"/>
      <c r="T8786" s="618"/>
      <c r="U8786" s="618"/>
      <c r="V8786" s="618"/>
      <c r="W8786" s="618"/>
      <c r="X8786" s="618"/>
      <c r="Y8786" s="618"/>
      <c r="Z8786" s="618"/>
      <c r="AC8786" s="619"/>
      <c r="AD8786" s="620"/>
      <c r="AJ8786" s="668"/>
      <c r="AO8786" s="612"/>
      <c r="AP8786" s="612"/>
      <c r="AY8786" s="623"/>
      <c r="BD8786" s="611"/>
      <c r="BG8786" s="624"/>
      <c r="BH8786" s="625"/>
      <c r="BI8786" s="672"/>
      <c r="BO8786" s="612"/>
      <c r="BY8786" s="669"/>
      <c r="CA8786" s="669"/>
    </row>
    <row r="8787" spans="3:79" s="610" customFormat="1">
      <c r="C8787" s="611"/>
      <c r="D8787" s="612"/>
      <c r="E8787" s="613"/>
      <c r="F8787" s="614"/>
      <c r="J8787" s="612"/>
      <c r="N8787" s="668"/>
      <c r="P8787" s="618"/>
      <c r="Q8787" s="618"/>
      <c r="R8787" s="618"/>
      <c r="S8787" s="618"/>
      <c r="T8787" s="618"/>
      <c r="U8787" s="618"/>
      <c r="V8787" s="618"/>
      <c r="W8787" s="618"/>
      <c r="X8787" s="618"/>
      <c r="Y8787" s="618"/>
      <c r="Z8787" s="618"/>
      <c r="AC8787" s="619"/>
      <c r="AD8787" s="620"/>
      <c r="AJ8787" s="668"/>
      <c r="AO8787" s="612"/>
      <c r="AP8787" s="612"/>
      <c r="AY8787" s="623"/>
      <c r="BD8787" s="611"/>
      <c r="BG8787" s="624"/>
      <c r="BH8787" s="625"/>
      <c r="BI8787" s="672"/>
      <c r="BO8787" s="612"/>
      <c r="BY8787" s="669"/>
      <c r="CA8787" s="669"/>
    </row>
    <row r="8788" spans="3:79" s="610" customFormat="1">
      <c r="C8788" s="611"/>
      <c r="D8788" s="612"/>
      <c r="E8788" s="613"/>
      <c r="F8788" s="614"/>
      <c r="J8788" s="612"/>
      <c r="N8788" s="668"/>
      <c r="P8788" s="618"/>
      <c r="Q8788" s="618"/>
      <c r="R8788" s="618"/>
      <c r="S8788" s="618"/>
      <c r="T8788" s="618"/>
      <c r="U8788" s="618"/>
      <c r="V8788" s="618"/>
      <c r="W8788" s="618"/>
      <c r="X8788" s="618"/>
      <c r="Y8788" s="618"/>
      <c r="Z8788" s="618"/>
      <c r="AC8788" s="619"/>
      <c r="AD8788" s="620"/>
      <c r="AJ8788" s="668"/>
      <c r="AO8788" s="612"/>
      <c r="AP8788" s="612"/>
      <c r="AY8788" s="623"/>
      <c r="BD8788" s="611"/>
      <c r="BG8788" s="624"/>
      <c r="BH8788" s="625"/>
      <c r="BI8788" s="672"/>
      <c r="BO8788" s="612"/>
      <c r="BY8788" s="669"/>
      <c r="CA8788" s="669"/>
    </row>
    <row r="8789" spans="3:79" s="610" customFormat="1">
      <c r="C8789" s="611"/>
      <c r="D8789" s="612"/>
      <c r="E8789" s="613"/>
      <c r="F8789" s="614"/>
      <c r="J8789" s="612"/>
      <c r="N8789" s="668"/>
      <c r="P8789" s="618"/>
      <c r="Q8789" s="618"/>
      <c r="R8789" s="618"/>
      <c r="S8789" s="618"/>
      <c r="T8789" s="618"/>
      <c r="U8789" s="618"/>
      <c r="V8789" s="618"/>
      <c r="W8789" s="618"/>
      <c r="X8789" s="618"/>
      <c r="Y8789" s="618"/>
      <c r="Z8789" s="618"/>
      <c r="AC8789" s="619"/>
      <c r="AD8789" s="620"/>
      <c r="AJ8789" s="668"/>
      <c r="AO8789" s="612"/>
      <c r="AP8789" s="612"/>
      <c r="AY8789" s="623"/>
      <c r="BD8789" s="611"/>
      <c r="BG8789" s="624"/>
      <c r="BH8789" s="625"/>
      <c r="BI8789" s="672"/>
      <c r="BO8789" s="612"/>
      <c r="BY8789" s="669"/>
      <c r="CA8789" s="669"/>
    </row>
    <row r="8790" spans="3:79" s="610" customFormat="1">
      <c r="C8790" s="611"/>
      <c r="D8790" s="612"/>
      <c r="E8790" s="613"/>
      <c r="F8790" s="614"/>
      <c r="J8790" s="612"/>
      <c r="N8790" s="668"/>
      <c r="P8790" s="618"/>
      <c r="Q8790" s="618"/>
      <c r="R8790" s="618"/>
      <c r="S8790" s="618"/>
      <c r="T8790" s="618"/>
      <c r="U8790" s="618"/>
      <c r="V8790" s="618"/>
      <c r="W8790" s="618"/>
      <c r="X8790" s="618"/>
      <c r="Y8790" s="618"/>
      <c r="Z8790" s="618"/>
      <c r="AC8790" s="619"/>
      <c r="AD8790" s="620"/>
      <c r="AJ8790" s="668"/>
      <c r="AO8790" s="612"/>
      <c r="AP8790" s="612"/>
      <c r="AY8790" s="623"/>
      <c r="BD8790" s="611"/>
      <c r="BG8790" s="624"/>
      <c r="BH8790" s="625"/>
      <c r="BI8790" s="672"/>
      <c r="BO8790" s="612"/>
      <c r="BY8790" s="669"/>
      <c r="CA8790" s="669"/>
    </row>
    <row r="8791" spans="3:79" s="610" customFormat="1">
      <c r="C8791" s="611"/>
      <c r="D8791" s="612"/>
      <c r="E8791" s="613"/>
      <c r="F8791" s="614"/>
      <c r="J8791" s="612"/>
      <c r="N8791" s="668"/>
      <c r="P8791" s="618"/>
      <c r="Q8791" s="618"/>
      <c r="R8791" s="618"/>
      <c r="S8791" s="618"/>
      <c r="T8791" s="618"/>
      <c r="U8791" s="618"/>
      <c r="V8791" s="618"/>
      <c r="W8791" s="618"/>
      <c r="X8791" s="618"/>
      <c r="Y8791" s="618"/>
      <c r="Z8791" s="618"/>
      <c r="AC8791" s="619"/>
      <c r="AD8791" s="620"/>
      <c r="AJ8791" s="668"/>
      <c r="AO8791" s="612"/>
      <c r="AP8791" s="612"/>
      <c r="AY8791" s="623"/>
      <c r="BD8791" s="611"/>
      <c r="BG8791" s="624"/>
      <c r="BH8791" s="625"/>
      <c r="BI8791" s="672"/>
      <c r="BO8791" s="612"/>
      <c r="BY8791" s="669"/>
      <c r="CA8791" s="669"/>
    </row>
    <row r="8792" spans="3:79" s="610" customFormat="1">
      <c r="C8792" s="611"/>
      <c r="D8792" s="612"/>
      <c r="E8792" s="613"/>
      <c r="F8792" s="614"/>
      <c r="J8792" s="612"/>
      <c r="N8792" s="668"/>
      <c r="P8792" s="618"/>
      <c r="Q8792" s="618"/>
      <c r="R8792" s="618"/>
      <c r="S8792" s="618"/>
      <c r="T8792" s="618"/>
      <c r="U8792" s="618"/>
      <c r="V8792" s="618"/>
      <c r="W8792" s="618"/>
      <c r="X8792" s="618"/>
      <c r="Y8792" s="618"/>
      <c r="Z8792" s="618"/>
      <c r="AC8792" s="619"/>
      <c r="AD8792" s="620"/>
      <c r="AJ8792" s="668"/>
      <c r="AO8792" s="612"/>
      <c r="AP8792" s="612"/>
      <c r="AY8792" s="623"/>
      <c r="BD8792" s="611"/>
      <c r="BG8792" s="624"/>
      <c r="BH8792" s="625"/>
      <c r="BI8792" s="672"/>
      <c r="BO8792" s="612"/>
      <c r="BY8792" s="669"/>
      <c r="CA8792" s="669"/>
    </row>
    <row r="8793" spans="3:79" s="610" customFormat="1">
      <c r="C8793" s="611"/>
      <c r="D8793" s="612"/>
      <c r="E8793" s="613"/>
      <c r="F8793" s="614"/>
      <c r="J8793" s="612"/>
      <c r="N8793" s="668"/>
      <c r="P8793" s="618"/>
      <c r="Q8793" s="618"/>
      <c r="R8793" s="618"/>
      <c r="S8793" s="618"/>
      <c r="T8793" s="618"/>
      <c r="U8793" s="618"/>
      <c r="V8793" s="618"/>
      <c r="W8793" s="618"/>
      <c r="X8793" s="618"/>
      <c r="Y8793" s="618"/>
      <c r="Z8793" s="618"/>
      <c r="AC8793" s="619"/>
      <c r="AD8793" s="620"/>
      <c r="AJ8793" s="668"/>
      <c r="AO8793" s="612"/>
      <c r="AP8793" s="612"/>
      <c r="AY8793" s="623"/>
      <c r="BD8793" s="611"/>
      <c r="BG8793" s="624"/>
      <c r="BH8793" s="625"/>
      <c r="BI8793" s="672"/>
      <c r="BO8793" s="612"/>
      <c r="BY8793" s="669"/>
      <c r="CA8793" s="669"/>
    </row>
    <row r="8794" spans="3:79" s="610" customFormat="1">
      <c r="C8794" s="611"/>
      <c r="D8794" s="612"/>
      <c r="E8794" s="613"/>
      <c r="F8794" s="614"/>
      <c r="J8794" s="612"/>
      <c r="N8794" s="668"/>
      <c r="P8794" s="618"/>
      <c r="Q8794" s="618"/>
      <c r="R8794" s="618"/>
      <c r="S8794" s="618"/>
      <c r="T8794" s="618"/>
      <c r="U8794" s="618"/>
      <c r="V8794" s="618"/>
      <c r="W8794" s="618"/>
      <c r="X8794" s="618"/>
      <c r="Y8794" s="618"/>
      <c r="Z8794" s="618"/>
      <c r="AC8794" s="619"/>
      <c r="AD8794" s="620"/>
      <c r="AJ8794" s="668"/>
      <c r="AO8794" s="612"/>
      <c r="AP8794" s="612"/>
      <c r="AY8794" s="623"/>
      <c r="BD8794" s="611"/>
      <c r="BG8794" s="624"/>
      <c r="BH8794" s="625"/>
      <c r="BI8794" s="672"/>
      <c r="BO8794" s="612"/>
      <c r="BY8794" s="669"/>
      <c r="CA8794" s="669"/>
    </row>
    <row r="8795" spans="3:79" s="610" customFormat="1">
      <c r="C8795" s="611"/>
      <c r="D8795" s="612"/>
      <c r="E8795" s="613"/>
      <c r="F8795" s="614"/>
      <c r="J8795" s="612"/>
      <c r="N8795" s="668"/>
      <c r="P8795" s="618"/>
      <c r="Q8795" s="618"/>
      <c r="R8795" s="618"/>
      <c r="S8795" s="618"/>
      <c r="T8795" s="618"/>
      <c r="U8795" s="618"/>
      <c r="V8795" s="618"/>
      <c r="W8795" s="618"/>
      <c r="X8795" s="618"/>
      <c r="Y8795" s="618"/>
      <c r="Z8795" s="618"/>
      <c r="AC8795" s="619"/>
      <c r="AD8795" s="620"/>
      <c r="AJ8795" s="668"/>
      <c r="AO8795" s="612"/>
      <c r="AP8795" s="612"/>
      <c r="AY8795" s="623"/>
      <c r="BD8795" s="611"/>
      <c r="BG8795" s="624"/>
      <c r="BH8795" s="625"/>
      <c r="BI8795" s="672"/>
      <c r="BO8795" s="612"/>
      <c r="BY8795" s="669"/>
      <c r="CA8795" s="669"/>
    </row>
    <row r="8796" spans="3:79" s="610" customFormat="1">
      <c r="C8796" s="611"/>
      <c r="D8796" s="612"/>
      <c r="E8796" s="613"/>
      <c r="F8796" s="614"/>
      <c r="J8796" s="612"/>
      <c r="N8796" s="668"/>
      <c r="P8796" s="618"/>
      <c r="Q8796" s="618"/>
      <c r="R8796" s="618"/>
      <c r="S8796" s="618"/>
      <c r="T8796" s="618"/>
      <c r="U8796" s="618"/>
      <c r="V8796" s="618"/>
      <c r="W8796" s="618"/>
      <c r="X8796" s="618"/>
      <c r="Y8796" s="618"/>
      <c r="Z8796" s="618"/>
      <c r="AC8796" s="619"/>
      <c r="AD8796" s="620"/>
      <c r="AJ8796" s="668"/>
      <c r="AO8796" s="612"/>
      <c r="AP8796" s="612"/>
      <c r="AY8796" s="623"/>
      <c r="BD8796" s="611"/>
      <c r="BG8796" s="624"/>
      <c r="BH8796" s="625"/>
      <c r="BI8796" s="672"/>
      <c r="BO8796" s="612"/>
      <c r="BY8796" s="669"/>
      <c r="CA8796" s="669"/>
    </row>
    <row r="8797" spans="3:79" s="610" customFormat="1">
      <c r="C8797" s="611"/>
      <c r="D8797" s="612"/>
      <c r="E8797" s="613"/>
      <c r="F8797" s="614"/>
      <c r="J8797" s="612"/>
      <c r="N8797" s="668"/>
      <c r="P8797" s="618"/>
      <c r="Q8797" s="618"/>
      <c r="R8797" s="618"/>
      <c r="S8797" s="618"/>
      <c r="T8797" s="618"/>
      <c r="U8797" s="618"/>
      <c r="V8797" s="618"/>
      <c r="W8797" s="618"/>
      <c r="X8797" s="618"/>
      <c r="Y8797" s="618"/>
      <c r="Z8797" s="618"/>
      <c r="AC8797" s="619"/>
      <c r="AD8797" s="620"/>
      <c r="AJ8797" s="668"/>
      <c r="AO8797" s="612"/>
      <c r="AP8797" s="612"/>
      <c r="AY8797" s="623"/>
      <c r="BD8797" s="611"/>
      <c r="BG8797" s="624"/>
      <c r="BH8797" s="625"/>
      <c r="BI8797" s="672"/>
      <c r="BO8797" s="612"/>
      <c r="BY8797" s="669"/>
      <c r="CA8797" s="669"/>
    </row>
    <row r="8798" spans="3:79" s="610" customFormat="1">
      <c r="C8798" s="611"/>
      <c r="D8798" s="612"/>
      <c r="E8798" s="613"/>
      <c r="F8798" s="614"/>
      <c r="J8798" s="612"/>
      <c r="N8798" s="668"/>
      <c r="P8798" s="618"/>
      <c r="Q8798" s="618"/>
      <c r="R8798" s="618"/>
      <c r="S8798" s="618"/>
      <c r="T8798" s="618"/>
      <c r="U8798" s="618"/>
      <c r="V8798" s="618"/>
      <c r="W8798" s="618"/>
      <c r="X8798" s="618"/>
      <c r="Y8798" s="618"/>
      <c r="Z8798" s="618"/>
      <c r="AC8798" s="619"/>
      <c r="AD8798" s="620"/>
      <c r="AJ8798" s="668"/>
      <c r="AO8798" s="612"/>
      <c r="AP8798" s="612"/>
      <c r="AY8798" s="623"/>
      <c r="BD8798" s="611"/>
      <c r="BG8798" s="624"/>
      <c r="BH8798" s="625"/>
      <c r="BI8798" s="672"/>
      <c r="BO8798" s="612"/>
      <c r="BY8798" s="669"/>
      <c r="CA8798" s="669"/>
    </row>
    <row r="8799" spans="3:79" s="610" customFormat="1">
      <c r="C8799" s="611"/>
      <c r="D8799" s="612"/>
      <c r="E8799" s="613"/>
      <c r="F8799" s="614"/>
      <c r="J8799" s="612"/>
      <c r="N8799" s="668"/>
      <c r="P8799" s="618"/>
      <c r="Q8799" s="618"/>
      <c r="R8799" s="618"/>
      <c r="S8799" s="618"/>
      <c r="T8799" s="618"/>
      <c r="U8799" s="618"/>
      <c r="V8799" s="618"/>
      <c r="W8799" s="618"/>
      <c r="X8799" s="618"/>
      <c r="Y8799" s="618"/>
      <c r="Z8799" s="618"/>
      <c r="AC8799" s="619"/>
      <c r="AD8799" s="620"/>
      <c r="AJ8799" s="668"/>
      <c r="AO8799" s="612"/>
      <c r="AP8799" s="612"/>
      <c r="AY8799" s="623"/>
      <c r="BD8799" s="611"/>
      <c r="BG8799" s="624"/>
      <c r="BH8799" s="625"/>
      <c r="BI8799" s="672"/>
      <c r="BO8799" s="612"/>
      <c r="BY8799" s="669"/>
      <c r="CA8799" s="669"/>
    </row>
    <row r="8800" spans="3:79" s="610" customFormat="1">
      <c r="C8800" s="611"/>
      <c r="D8800" s="612"/>
      <c r="E8800" s="613"/>
      <c r="F8800" s="614"/>
      <c r="J8800" s="612"/>
      <c r="N8800" s="668"/>
      <c r="P8800" s="618"/>
      <c r="Q8800" s="618"/>
      <c r="R8800" s="618"/>
      <c r="S8800" s="618"/>
      <c r="T8800" s="618"/>
      <c r="U8800" s="618"/>
      <c r="V8800" s="618"/>
      <c r="W8800" s="618"/>
      <c r="X8800" s="618"/>
      <c r="Y8800" s="618"/>
      <c r="Z8800" s="618"/>
      <c r="AC8800" s="619"/>
      <c r="AD8800" s="620"/>
      <c r="AJ8800" s="668"/>
      <c r="AO8800" s="612"/>
      <c r="AP8800" s="612"/>
      <c r="AY8800" s="623"/>
      <c r="BD8800" s="611"/>
      <c r="BG8800" s="624"/>
      <c r="BH8800" s="625"/>
      <c r="BI8800" s="672"/>
      <c r="BO8800" s="612"/>
      <c r="BY8800" s="669"/>
      <c r="CA8800" s="669"/>
    </row>
    <row r="8801" spans="3:79" s="610" customFormat="1">
      <c r="C8801" s="611"/>
      <c r="D8801" s="612"/>
      <c r="E8801" s="613"/>
      <c r="F8801" s="614"/>
      <c r="J8801" s="612"/>
      <c r="N8801" s="668"/>
      <c r="P8801" s="618"/>
      <c r="Q8801" s="618"/>
      <c r="R8801" s="618"/>
      <c r="S8801" s="618"/>
      <c r="T8801" s="618"/>
      <c r="U8801" s="618"/>
      <c r="V8801" s="618"/>
      <c r="W8801" s="618"/>
      <c r="X8801" s="618"/>
      <c r="Y8801" s="618"/>
      <c r="Z8801" s="618"/>
      <c r="AC8801" s="619"/>
      <c r="AD8801" s="620"/>
      <c r="AJ8801" s="668"/>
      <c r="AO8801" s="612"/>
      <c r="AP8801" s="612"/>
      <c r="AY8801" s="623"/>
      <c r="BD8801" s="611"/>
      <c r="BG8801" s="624"/>
      <c r="BH8801" s="625"/>
      <c r="BI8801" s="672"/>
      <c r="BO8801" s="612"/>
      <c r="BY8801" s="669"/>
      <c r="CA8801" s="669"/>
    </row>
    <row r="8802" spans="3:79" s="610" customFormat="1">
      <c r="C8802" s="611"/>
      <c r="D8802" s="612"/>
      <c r="E8802" s="613"/>
      <c r="F8802" s="614"/>
      <c r="J8802" s="612"/>
      <c r="N8802" s="668"/>
      <c r="P8802" s="618"/>
      <c r="Q8802" s="618"/>
      <c r="R8802" s="618"/>
      <c r="S8802" s="618"/>
      <c r="T8802" s="618"/>
      <c r="U8802" s="618"/>
      <c r="V8802" s="618"/>
      <c r="W8802" s="618"/>
      <c r="X8802" s="618"/>
      <c r="Y8802" s="618"/>
      <c r="Z8802" s="618"/>
      <c r="AC8802" s="619"/>
      <c r="AD8802" s="620"/>
      <c r="AJ8802" s="668"/>
      <c r="AO8802" s="612"/>
      <c r="AP8802" s="612"/>
      <c r="AY8802" s="623"/>
      <c r="BD8802" s="611"/>
      <c r="BG8802" s="624"/>
      <c r="BH8802" s="625"/>
      <c r="BI8802" s="672"/>
      <c r="BO8802" s="612"/>
      <c r="BY8802" s="669"/>
      <c r="CA8802" s="669"/>
    </row>
    <row r="8803" spans="3:79" s="610" customFormat="1">
      <c r="C8803" s="611"/>
      <c r="D8803" s="612"/>
      <c r="E8803" s="613"/>
      <c r="F8803" s="614"/>
      <c r="J8803" s="612"/>
      <c r="N8803" s="668"/>
      <c r="P8803" s="618"/>
      <c r="Q8803" s="618"/>
      <c r="R8803" s="618"/>
      <c r="S8803" s="618"/>
      <c r="T8803" s="618"/>
      <c r="U8803" s="618"/>
      <c r="V8803" s="618"/>
      <c r="W8803" s="618"/>
      <c r="X8803" s="618"/>
      <c r="Y8803" s="618"/>
      <c r="Z8803" s="618"/>
      <c r="AC8803" s="619"/>
      <c r="AD8803" s="620"/>
      <c r="AJ8803" s="668"/>
      <c r="AO8803" s="612"/>
      <c r="AP8803" s="612"/>
      <c r="AY8803" s="623"/>
      <c r="BD8803" s="611"/>
      <c r="BG8803" s="624"/>
      <c r="BH8803" s="625"/>
      <c r="BI8803" s="672"/>
      <c r="BO8803" s="612"/>
      <c r="BY8803" s="669"/>
      <c r="CA8803" s="669"/>
    </row>
    <row r="8804" spans="3:79" s="610" customFormat="1">
      <c r="C8804" s="611"/>
      <c r="D8804" s="612"/>
      <c r="E8804" s="613"/>
      <c r="F8804" s="614"/>
      <c r="J8804" s="612"/>
      <c r="N8804" s="668"/>
      <c r="P8804" s="618"/>
      <c r="Q8804" s="618"/>
      <c r="R8804" s="618"/>
      <c r="S8804" s="618"/>
      <c r="T8804" s="618"/>
      <c r="U8804" s="618"/>
      <c r="V8804" s="618"/>
      <c r="W8804" s="618"/>
      <c r="X8804" s="618"/>
      <c r="Y8804" s="618"/>
      <c r="Z8804" s="618"/>
      <c r="AC8804" s="619"/>
      <c r="AD8804" s="620"/>
      <c r="AJ8804" s="668"/>
      <c r="AO8804" s="612"/>
      <c r="AP8804" s="612"/>
      <c r="AY8804" s="623"/>
      <c r="BD8804" s="611"/>
      <c r="BG8804" s="624"/>
      <c r="BH8804" s="625"/>
      <c r="BI8804" s="672"/>
      <c r="BO8804" s="612"/>
      <c r="BY8804" s="669"/>
      <c r="CA8804" s="669"/>
    </row>
    <row r="8805" spans="3:79" s="610" customFormat="1">
      <c r="C8805" s="611"/>
      <c r="D8805" s="612"/>
      <c r="E8805" s="613"/>
      <c r="F8805" s="614"/>
      <c r="J8805" s="612"/>
      <c r="N8805" s="668"/>
      <c r="P8805" s="618"/>
      <c r="Q8805" s="618"/>
      <c r="R8805" s="618"/>
      <c r="S8805" s="618"/>
      <c r="T8805" s="618"/>
      <c r="U8805" s="618"/>
      <c r="V8805" s="618"/>
      <c r="W8805" s="618"/>
      <c r="X8805" s="618"/>
      <c r="Y8805" s="618"/>
      <c r="Z8805" s="618"/>
      <c r="AC8805" s="619"/>
      <c r="AD8805" s="620"/>
      <c r="AJ8805" s="668"/>
      <c r="AO8805" s="612"/>
      <c r="AP8805" s="612"/>
      <c r="AY8805" s="623"/>
      <c r="BD8805" s="611"/>
      <c r="BG8805" s="624"/>
      <c r="BH8805" s="625"/>
      <c r="BI8805" s="672"/>
      <c r="BO8805" s="612"/>
      <c r="BY8805" s="669"/>
      <c r="CA8805" s="669"/>
    </row>
    <row r="8806" spans="3:79" s="610" customFormat="1">
      <c r="C8806" s="611"/>
      <c r="D8806" s="612"/>
      <c r="E8806" s="613"/>
      <c r="F8806" s="614"/>
      <c r="J8806" s="612"/>
      <c r="N8806" s="668"/>
      <c r="P8806" s="618"/>
      <c r="Q8806" s="618"/>
      <c r="R8806" s="618"/>
      <c r="S8806" s="618"/>
      <c r="T8806" s="618"/>
      <c r="U8806" s="618"/>
      <c r="V8806" s="618"/>
      <c r="W8806" s="618"/>
      <c r="X8806" s="618"/>
      <c r="Y8806" s="618"/>
      <c r="Z8806" s="618"/>
      <c r="AC8806" s="619"/>
      <c r="AD8806" s="620"/>
      <c r="AJ8806" s="668"/>
      <c r="AO8806" s="612"/>
      <c r="AP8806" s="612"/>
      <c r="AY8806" s="623"/>
      <c r="BD8806" s="611"/>
      <c r="BG8806" s="624"/>
      <c r="BH8806" s="625"/>
      <c r="BI8806" s="672"/>
      <c r="BO8806" s="612"/>
      <c r="BY8806" s="669"/>
      <c r="CA8806" s="669"/>
    </row>
    <row r="8807" spans="3:79" s="610" customFormat="1">
      <c r="C8807" s="611"/>
      <c r="D8807" s="612"/>
      <c r="E8807" s="613"/>
      <c r="F8807" s="614"/>
      <c r="J8807" s="612"/>
      <c r="N8807" s="668"/>
      <c r="P8807" s="618"/>
      <c r="Q8807" s="618"/>
      <c r="R8807" s="618"/>
      <c r="S8807" s="618"/>
      <c r="T8807" s="618"/>
      <c r="U8807" s="618"/>
      <c r="V8807" s="618"/>
      <c r="W8807" s="618"/>
      <c r="X8807" s="618"/>
      <c r="Y8807" s="618"/>
      <c r="Z8807" s="618"/>
      <c r="AC8807" s="619"/>
      <c r="AD8807" s="620"/>
      <c r="AJ8807" s="668"/>
      <c r="AO8807" s="612"/>
      <c r="AP8807" s="612"/>
      <c r="AY8807" s="623"/>
      <c r="BD8807" s="611"/>
      <c r="BG8807" s="624"/>
      <c r="BH8807" s="625"/>
      <c r="BI8807" s="672"/>
      <c r="BO8807" s="612"/>
      <c r="BY8807" s="669"/>
      <c r="CA8807" s="669"/>
    </row>
    <row r="8808" spans="3:79" s="610" customFormat="1">
      <c r="C8808" s="611"/>
      <c r="D8808" s="612"/>
      <c r="E8808" s="613"/>
      <c r="F8808" s="614"/>
      <c r="J8808" s="612"/>
      <c r="N8808" s="668"/>
      <c r="P8808" s="618"/>
      <c r="Q8808" s="618"/>
      <c r="R8808" s="618"/>
      <c r="S8808" s="618"/>
      <c r="T8808" s="618"/>
      <c r="U8808" s="618"/>
      <c r="V8808" s="618"/>
      <c r="W8808" s="618"/>
      <c r="X8808" s="618"/>
      <c r="Y8808" s="618"/>
      <c r="Z8808" s="618"/>
      <c r="AC8808" s="619"/>
      <c r="AD8808" s="620"/>
      <c r="AJ8808" s="668"/>
      <c r="AO8808" s="612"/>
      <c r="AP8808" s="612"/>
      <c r="AY8808" s="623"/>
      <c r="BD8808" s="611"/>
      <c r="BG8808" s="624"/>
      <c r="BH8808" s="625"/>
      <c r="BI8808" s="672"/>
      <c r="BO8808" s="612"/>
      <c r="BY8808" s="669"/>
      <c r="CA8808" s="669"/>
    </row>
    <row r="8809" spans="3:79" s="610" customFormat="1">
      <c r="C8809" s="611"/>
      <c r="D8809" s="612"/>
      <c r="E8809" s="613"/>
      <c r="F8809" s="614"/>
      <c r="J8809" s="612"/>
      <c r="N8809" s="668"/>
      <c r="P8809" s="618"/>
      <c r="Q8809" s="618"/>
      <c r="R8809" s="618"/>
      <c r="S8809" s="618"/>
      <c r="T8809" s="618"/>
      <c r="U8809" s="618"/>
      <c r="V8809" s="618"/>
      <c r="W8809" s="618"/>
      <c r="X8809" s="618"/>
      <c r="Y8809" s="618"/>
      <c r="Z8809" s="618"/>
      <c r="AC8809" s="619"/>
      <c r="AD8809" s="620"/>
      <c r="AJ8809" s="668"/>
      <c r="AO8809" s="612"/>
      <c r="AP8809" s="612"/>
      <c r="AY8809" s="623"/>
      <c r="BD8809" s="611"/>
      <c r="BG8809" s="624"/>
      <c r="BH8809" s="625"/>
      <c r="BI8809" s="672"/>
      <c r="BO8809" s="612"/>
      <c r="BY8809" s="669"/>
      <c r="CA8809" s="669"/>
    </row>
    <row r="8810" spans="3:79" s="610" customFormat="1">
      <c r="C8810" s="611"/>
      <c r="D8810" s="612"/>
      <c r="E8810" s="613"/>
      <c r="F8810" s="614"/>
      <c r="J8810" s="612"/>
      <c r="N8810" s="668"/>
      <c r="P8810" s="618"/>
      <c r="Q8810" s="618"/>
      <c r="R8810" s="618"/>
      <c r="S8810" s="618"/>
      <c r="T8810" s="618"/>
      <c r="U8810" s="618"/>
      <c r="V8810" s="618"/>
      <c r="W8810" s="618"/>
      <c r="X8810" s="618"/>
      <c r="Y8810" s="618"/>
      <c r="Z8810" s="618"/>
      <c r="AC8810" s="619"/>
      <c r="AD8810" s="620"/>
      <c r="AJ8810" s="668"/>
      <c r="AO8810" s="612"/>
      <c r="AP8810" s="612"/>
      <c r="AY8810" s="623"/>
      <c r="BD8810" s="611"/>
      <c r="BG8810" s="624"/>
      <c r="BH8810" s="625"/>
      <c r="BI8810" s="672"/>
      <c r="BO8810" s="612"/>
      <c r="BY8810" s="669"/>
      <c r="CA8810" s="669"/>
    </row>
    <row r="8811" spans="3:79" s="610" customFormat="1">
      <c r="C8811" s="611"/>
      <c r="D8811" s="612"/>
      <c r="E8811" s="613"/>
      <c r="F8811" s="614"/>
      <c r="J8811" s="612"/>
      <c r="N8811" s="668"/>
      <c r="P8811" s="618"/>
      <c r="Q8811" s="618"/>
      <c r="R8811" s="618"/>
      <c r="S8811" s="618"/>
      <c r="T8811" s="618"/>
      <c r="U8811" s="618"/>
      <c r="V8811" s="618"/>
      <c r="W8811" s="618"/>
      <c r="X8811" s="618"/>
      <c r="Y8811" s="618"/>
      <c r="Z8811" s="618"/>
      <c r="AC8811" s="619"/>
      <c r="AD8811" s="620"/>
      <c r="AJ8811" s="668"/>
      <c r="AO8811" s="612"/>
      <c r="AP8811" s="612"/>
      <c r="AY8811" s="623"/>
      <c r="BD8811" s="611"/>
      <c r="BG8811" s="624"/>
      <c r="BH8811" s="625"/>
      <c r="BI8811" s="672"/>
      <c r="BO8811" s="612"/>
      <c r="BY8811" s="669"/>
      <c r="CA8811" s="669"/>
    </row>
    <row r="8812" spans="3:79" s="610" customFormat="1">
      <c r="C8812" s="611"/>
      <c r="D8812" s="612"/>
      <c r="E8812" s="613"/>
      <c r="F8812" s="614"/>
      <c r="J8812" s="612"/>
      <c r="N8812" s="668"/>
      <c r="P8812" s="618"/>
      <c r="Q8812" s="618"/>
      <c r="R8812" s="618"/>
      <c r="S8812" s="618"/>
      <c r="T8812" s="618"/>
      <c r="U8812" s="618"/>
      <c r="V8812" s="618"/>
      <c r="W8812" s="618"/>
      <c r="X8812" s="618"/>
      <c r="Y8812" s="618"/>
      <c r="Z8812" s="618"/>
      <c r="AC8812" s="619"/>
      <c r="AD8812" s="620"/>
      <c r="AJ8812" s="668"/>
      <c r="AO8812" s="612"/>
      <c r="AP8812" s="612"/>
      <c r="AY8812" s="623"/>
      <c r="BD8812" s="611"/>
      <c r="BG8812" s="624"/>
      <c r="BH8812" s="625"/>
      <c r="BI8812" s="672"/>
      <c r="BO8812" s="612"/>
      <c r="BY8812" s="669"/>
      <c r="CA8812" s="669"/>
    </row>
    <row r="8813" spans="3:79" s="610" customFormat="1">
      <c r="C8813" s="611"/>
      <c r="D8813" s="612"/>
      <c r="E8813" s="613"/>
      <c r="F8813" s="614"/>
      <c r="J8813" s="612"/>
      <c r="N8813" s="668"/>
      <c r="P8813" s="618"/>
      <c r="Q8813" s="618"/>
      <c r="R8813" s="618"/>
      <c r="S8813" s="618"/>
      <c r="T8813" s="618"/>
      <c r="U8813" s="618"/>
      <c r="V8813" s="618"/>
      <c r="W8813" s="618"/>
      <c r="X8813" s="618"/>
      <c r="Y8813" s="618"/>
      <c r="Z8813" s="618"/>
      <c r="AC8813" s="619"/>
      <c r="AD8813" s="620"/>
      <c r="AJ8813" s="668"/>
      <c r="AO8813" s="612"/>
      <c r="AP8813" s="612"/>
      <c r="AY8813" s="623"/>
      <c r="BD8813" s="611"/>
      <c r="BG8813" s="624"/>
      <c r="BH8813" s="625"/>
      <c r="BI8813" s="672"/>
      <c r="BO8813" s="612"/>
      <c r="BY8813" s="669"/>
      <c r="CA8813" s="669"/>
    </row>
    <row r="8814" spans="3:79" s="610" customFormat="1">
      <c r="C8814" s="611"/>
      <c r="D8814" s="612"/>
      <c r="E8814" s="613"/>
      <c r="F8814" s="614"/>
      <c r="J8814" s="612"/>
      <c r="N8814" s="668"/>
      <c r="P8814" s="618"/>
      <c r="Q8814" s="618"/>
      <c r="R8814" s="618"/>
      <c r="S8814" s="618"/>
      <c r="T8814" s="618"/>
      <c r="U8814" s="618"/>
      <c r="V8814" s="618"/>
      <c r="W8814" s="618"/>
      <c r="X8814" s="618"/>
      <c r="Y8814" s="618"/>
      <c r="Z8814" s="618"/>
      <c r="AC8814" s="619"/>
      <c r="AD8814" s="620"/>
      <c r="AJ8814" s="668"/>
      <c r="AO8814" s="612"/>
      <c r="AP8814" s="612"/>
      <c r="AY8814" s="623"/>
      <c r="BD8814" s="611"/>
      <c r="BG8814" s="624"/>
      <c r="BH8814" s="625"/>
      <c r="BI8814" s="672"/>
      <c r="BO8814" s="612"/>
      <c r="BY8814" s="669"/>
      <c r="CA8814" s="669"/>
    </row>
    <row r="8815" spans="3:79" s="610" customFormat="1">
      <c r="C8815" s="611"/>
      <c r="D8815" s="612"/>
      <c r="E8815" s="613"/>
      <c r="F8815" s="614"/>
      <c r="J8815" s="612"/>
      <c r="N8815" s="668"/>
      <c r="P8815" s="618"/>
      <c r="Q8815" s="618"/>
      <c r="R8815" s="618"/>
      <c r="S8815" s="618"/>
      <c r="T8815" s="618"/>
      <c r="U8815" s="618"/>
      <c r="V8815" s="618"/>
      <c r="W8815" s="618"/>
      <c r="X8815" s="618"/>
      <c r="Y8815" s="618"/>
      <c r="Z8815" s="618"/>
      <c r="AC8815" s="619"/>
      <c r="AD8815" s="620"/>
      <c r="AJ8815" s="668"/>
      <c r="AO8815" s="612"/>
      <c r="AP8815" s="612"/>
      <c r="AY8815" s="623"/>
      <c r="BD8815" s="611"/>
      <c r="BG8815" s="624"/>
      <c r="BH8815" s="625"/>
      <c r="BI8815" s="672"/>
      <c r="BO8815" s="612"/>
      <c r="BY8815" s="669"/>
      <c r="CA8815" s="669"/>
    </row>
    <row r="8816" spans="3:79" s="610" customFormat="1">
      <c r="C8816" s="611"/>
      <c r="D8816" s="612"/>
      <c r="E8816" s="613"/>
      <c r="F8816" s="614"/>
      <c r="J8816" s="612"/>
      <c r="N8816" s="668"/>
      <c r="P8816" s="618"/>
      <c r="Q8816" s="618"/>
      <c r="R8816" s="618"/>
      <c r="S8816" s="618"/>
      <c r="T8816" s="618"/>
      <c r="U8816" s="618"/>
      <c r="V8816" s="618"/>
      <c r="W8816" s="618"/>
      <c r="X8816" s="618"/>
      <c r="Y8816" s="618"/>
      <c r="Z8816" s="618"/>
      <c r="AC8816" s="619"/>
      <c r="AD8816" s="620"/>
      <c r="AJ8816" s="668"/>
      <c r="AO8816" s="612"/>
      <c r="AP8816" s="612"/>
      <c r="AY8816" s="623"/>
      <c r="BD8816" s="611"/>
      <c r="BG8816" s="624"/>
      <c r="BH8816" s="625"/>
      <c r="BI8816" s="672"/>
      <c r="BO8816" s="612"/>
      <c r="BY8816" s="669"/>
      <c r="CA8816" s="669"/>
    </row>
    <row r="8817" spans="3:79" s="610" customFormat="1">
      <c r="C8817" s="611"/>
      <c r="D8817" s="612"/>
      <c r="E8817" s="613"/>
      <c r="F8817" s="614"/>
      <c r="J8817" s="612"/>
      <c r="N8817" s="668"/>
      <c r="P8817" s="618"/>
      <c r="Q8817" s="618"/>
      <c r="R8817" s="618"/>
      <c r="S8817" s="618"/>
      <c r="T8817" s="618"/>
      <c r="U8817" s="618"/>
      <c r="V8817" s="618"/>
      <c r="W8817" s="618"/>
      <c r="X8817" s="618"/>
      <c r="Y8817" s="618"/>
      <c r="Z8817" s="618"/>
      <c r="AC8817" s="619"/>
      <c r="AD8817" s="620"/>
      <c r="AJ8817" s="668"/>
      <c r="AO8817" s="612"/>
      <c r="AP8817" s="612"/>
      <c r="AY8817" s="623"/>
      <c r="BD8817" s="611"/>
      <c r="BG8817" s="624"/>
      <c r="BH8817" s="625"/>
      <c r="BI8817" s="672"/>
      <c r="BO8817" s="612"/>
      <c r="BY8817" s="669"/>
      <c r="CA8817" s="669"/>
    </row>
    <row r="8818" spans="3:79" s="610" customFormat="1">
      <c r="C8818" s="611"/>
      <c r="D8818" s="612"/>
      <c r="E8818" s="613"/>
      <c r="F8818" s="614"/>
      <c r="J8818" s="612"/>
      <c r="N8818" s="668"/>
      <c r="P8818" s="618"/>
      <c r="Q8818" s="618"/>
      <c r="R8818" s="618"/>
      <c r="S8818" s="618"/>
      <c r="T8818" s="618"/>
      <c r="U8818" s="618"/>
      <c r="V8818" s="618"/>
      <c r="W8818" s="618"/>
      <c r="X8818" s="618"/>
      <c r="Y8818" s="618"/>
      <c r="Z8818" s="618"/>
      <c r="AC8818" s="619"/>
      <c r="AD8818" s="620"/>
      <c r="AJ8818" s="668"/>
      <c r="AO8818" s="612"/>
      <c r="AP8818" s="612"/>
      <c r="AY8818" s="623"/>
      <c r="BD8818" s="611"/>
      <c r="BG8818" s="624"/>
      <c r="BH8818" s="625"/>
      <c r="BI8818" s="672"/>
      <c r="BO8818" s="612"/>
      <c r="BY8818" s="669"/>
      <c r="CA8818" s="669"/>
    </row>
    <row r="8819" spans="3:79" s="610" customFormat="1">
      <c r="C8819" s="611"/>
      <c r="D8819" s="612"/>
      <c r="E8819" s="613"/>
      <c r="F8819" s="614"/>
      <c r="J8819" s="612"/>
      <c r="N8819" s="668"/>
      <c r="P8819" s="618"/>
      <c r="Q8819" s="618"/>
      <c r="R8819" s="618"/>
      <c r="S8819" s="618"/>
      <c r="T8819" s="618"/>
      <c r="U8819" s="618"/>
      <c r="V8819" s="618"/>
      <c r="W8819" s="618"/>
      <c r="X8819" s="618"/>
      <c r="Y8819" s="618"/>
      <c r="Z8819" s="618"/>
      <c r="AC8819" s="619"/>
      <c r="AD8819" s="620"/>
      <c r="AJ8819" s="668"/>
      <c r="AO8819" s="612"/>
      <c r="AP8819" s="612"/>
      <c r="AY8819" s="623"/>
      <c r="BD8819" s="611"/>
      <c r="BG8819" s="624"/>
      <c r="BH8819" s="625"/>
      <c r="BI8819" s="672"/>
      <c r="BO8819" s="612"/>
      <c r="BY8819" s="669"/>
      <c r="CA8819" s="669"/>
    </row>
    <row r="8820" spans="3:79" s="610" customFormat="1">
      <c r="C8820" s="611"/>
      <c r="D8820" s="612"/>
      <c r="E8820" s="613"/>
      <c r="F8820" s="614"/>
      <c r="J8820" s="612"/>
      <c r="N8820" s="668"/>
      <c r="P8820" s="618"/>
      <c r="Q8820" s="618"/>
      <c r="R8820" s="618"/>
      <c r="S8820" s="618"/>
      <c r="T8820" s="618"/>
      <c r="U8820" s="618"/>
      <c r="V8820" s="618"/>
      <c r="W8820" s="618"/>
      <c r="X8820" s="618"/>
      <c r="Y8820" s="618"/>
      <c r="Z8820" s="618"/>
      <c r="AC8820" s="619"/>
      <c r="AD8820" s="620"/>
      <c r="AJ8820" s="668"/>
      <c r="AO8820" s="612"/>
      <c r="AP8820" s="612"/>
      <c r="AY8820" s="623"/>
      <c r="BD8820" s="611"/>
      <c r="BG8820" s="624"/>
      <c r="BH8820" s="625"/>
      <c r="BI8820" s="672"/>
      <c r="BO8820" s="612"/>
      <c r="BY8820" s="669"/>
      <c r="CA8820" s="669"/>
    </row>
    <row r="8821" spans="3:79" s="610" customFormat="1">
      <c r="C8821" s="611"/>
      <c r="D8821" s="612"/>
      <c r="E8821" s="613"/>
      <c r="F8821" s="614"/>
      <c r="J8821" s="612"/>
      <c r="N8821" s="668"/>
      <c r="P8821" s="618"/>
      <c r="Q8821" s="618"/>
      <c r="R8821" s="618"/>
      <c r="S8821" s="618"/>
      <c r="T8821" s="618"/>
      <c r="U8821" s="618"/>
      <c r="V8821" s="618"/>
      <c r="W8821" s="618"/>
      <c r="X8821" s="618"/>
      <c r="Y8821" s="618"/>
      <c r="Z8821" s="618"/>
      <c r="AC8821" s="619"/>
      <c r="AD8821" s="620"/>
      <c r="AJ8821" s="668"/>
      <c r="AO8821" s="612"/>
      <c r="AP8821" s="612"/>
      <c r="AY8821" s="623"/>
      <c r="BD8821" s="611"/>
      <c r="BG8821" s="624"/>
      <c r="BH8821" s="625"/>
      <c r="BI8821" s="672"/>
      <c r="BO8821" s="612"/>
      <c r="BY8821" s="669"/>
      <c r="CA8821" s="669"/>
    </row>
    <row r="8822" spans="3:79" s="610" customFormat="1">
      <c r="C8822" s="611"/>
      <c r="D8822" s="612"/>
      <c r="E8822" s="613"/>
      <c r="F8822" s="614"/>
      <c r="J8822" s="612"/>
      <c r="N8822" s="668"/>
      <c r="P8822" s="618"/>
      <c r="Q8822" s="618"/>
      <c r="R8822" s="618"/>
      <c r="S8822" s="618"/>
      <c r="T8822" s="618"/>
      <c r="U8822" s="618"/>
      <c r="V8822" s="618"/>
      <c r="W8822" s="618"/>
      <c r="X8822" s="618"/>
      <c r="Y8822" s="618"/>
      <c r="Z8822" s="618"/>
      <c r="AC8822" s="619"/>
      <c r="AD8822" s="620"/>
      <c r="AJ8822" s="668"/>
      <c r="AO8822" s="612"/>
      <c r="AP8822" s="612"/>
      <c r="AY8822" s="623"/>
      <c r="BD8822" s="611"/>
      <c r="BG8822" s="624"/>
      <c r="BH8822" s="625"/>
      <c r="BI8822" s="672"/>
      <c r="BO8822" s="612"/>
      <c r="BY8822" s="669"/>
      <c r="CA8822" s="669"/>
    </row>
    <row r="8823" spans="3:79" s="610" customFormat="1">
      <c r="C8823" s="611"/>
      <c r="D8823" s="612"/>
      <c r="E8823" s="613"/>
      <c r="F8823" s="614"/>
      <c r="J8823" s="612"/>
      <c r="N8823" s="668"/>
      <c r="P8823" s="618"/>
      <c r="Q8823" s="618"/>
      <c r="R8823" s="618"/>
      <c r="S8823" s="618"/>
      <c r="T8823" s="618"/>
      <c r="U8823" s="618"/>
      <c r="V8823" s="618"/>
      <c r="W8823" s="618"/>
      <c r="X8823" s="618"/>
      <c r="Y8823" s="618"/>
      <c r="Z8823" s="618"/>
      <c r="AC8823" s="619"/>
      <c r="AD8823" s="620"/>
      <c r="AJ8823" s="668"/>
      <c r="AO8823" s="612"/>
      <c r="AP8823" s="612"/>
      <c r="AY8823" s="623"/>
      <c r="BD8823" s="611"/>
      <c r="BG8823" s="624"/>
      <c r="BH8823" s="625"/>
      <c r="BI8823" s="672"/>
      <c r="BO8823" s="612"/>
      <c r="BY8823" s="669"/>
      <c r="CA8823" s="669"/>
    </row>
    <row r="8824" spans="3:79" s="610" customFormat="1">
      <c r="C8824" s="611"/>
      <c r="D8824" s="612"/>
      <c r="E8824" s="613"/>
      <c r="F8824" s="614"/>
      <c r="J8824" s="612"/>
      <c r="N8824" s="668"/>
      <c r="P8824" s="618"/>
      <c r="Q8824" s="618"/>
      <c r="R8824" s="618"/>
      <c r="S8824" s="618"/>
      <c r="T8824" s="618"/>
      <c r="U8824" s="618"/>
      <c r="V8824" s="618"/>
      <c r="W8824" s="618"/>
      <c r="X8824" s="618"/>
      <c r="Y8824" s="618"/>
      <c r="Z8824" s="618"/>
      <c r="AC8824" s="619"/>
      <c r="AD8824" s="620"/>
      <c r="AJ8824" s="668"/>
      <c r="AO8824" s="612"/>
      <c r="AP8824" s="612"/>
      <c r="AY8824" s="623"/>
      <c r="BD8824" s="611"/>
      <c r="BG8824" s="624"/>
      <c r="BH8824" s="625"/>
      <c r="BI8824" s="672"/>
      <c r="BO8824" s="612"/>
      <c r="BY8824" s="669"/>
      <c r="CA8824" s="669"/>
    </row>
    <row r="8825" spans="3:79" s="610" customFormat="1">
      <c r="C8825" s="611"/>
      <c r="D8825" s="612"/>
      <c r="E8825" s="613"/>
      <c r="F8825" s="614"/>
      <c r="J8825" s="612"/>
      <c r="N8825" s="668"/>
      <c r="P8825" s="618"/>
      <c r="Q8825" s="618"/>
      <c r="R8825" s="618"/>
      <c r="S8825" s="618"/>
      <c r="T8825" s="618"/>
      <c r="U8825" s="618"/>
      <c r="V8825" s="618"/>
      <c r="W8825" s="618"/>
      <c r="X8825" s="618"/>
      <c r="Y8825" s="618"/>
      <c r="Z8825" s="618"/>
      <c r="AC8825" s="619"/>
      <c r="AD8825" s="620"/>
      <c r="AJ8825" s="668"/>
      <c r="AO8825" s="612"/>
      <c r="AP8825" s="612"/>
      <c r="AY8825" s="623"/>
      <c r="BD8825" s="611"/>
      <c r="BG8825" s="624"/>
      <c r="BH8825" s="625"/>
      <c r="BI8825" s="672"/>
      <c r="BO8825" s="612"/>
      <c r="BY8825" s="669"/>
      <c r="CA8825" s="669"/>
    </row>
    <row r="8826" spans="3:79" s="610" customFormat="1">
      <c r="C8826" s="611"/>
      <c r="D8826" s="612"/>
      <c r="E8826" s="613"/>
      <c r="F8826" s="614"/>
      <c r="J8826" s="612"/>
      <c r="N8826" s="668"/>
      <c r="P8826" s="618"/>
      <c r="Q8826" s="618"/>
      <c r="R8826" s="618"/>
      <c r="S8826" s="618"/>
      <c r="T8826" s="618"/>
      <c r="U8826" s="618"/>
      <c r="V8826" s="618"/>
      <c r="W8826" s="618"/>
      <c r="X8826" s="618"/>
      <c r="Y8826" s="618"/>
      <c r="Z8826" s="618"/>
      <c r="AC8826" s="619"/>
      <c r="AD8826" s="620"/>
      <c r="AJ8826" s="668"/>
      <c r="AO8826" s="612"/>
      <c r="AP8826" s="612"/>
      <c r="AY8826" s="623"/>
      <c r="BD8826" s="611"/>
      <c r="BG8826" s="624"/>
      <c r="BH8826" s="625"/>
      <c r="BI8826" s="672"/>
      <c r="BO8826" s="612"/>
      <c r="BY8826" s="669"/>
      <c r="CA8826" s="669"/>
    </row>
    <row r="8827" spans="3:79" s="610" customFormat="1">
      <c r="C8827" s="611"/>
      <c r="D8827" s="612"/>
      <c r="E8827" s="613"/>
      <c r="F8827" s="614"/>
      <c r="J8827" s="612"/>
      <c r="N8827" s="668"/>
      <c r="P8827" s="618"/>
      <c r="Q8827" s="618"/>
      <c r="R8827" s="618"/>
      <c r="S8827" s="618"/>
      <c r="T8827" s="618"/>
      <c r="U8827" s="618"/>
      <c r="V8827" s="618"/>
      <c r="W8827" s="618"/>
      <c r="X8827" s="618"/>
      <c r="Y8827" s="618"/>
      <c r="Z8827" s="618"/>
      <c r="AC8827" s="619"/>
      <c r="AD8827" s="620"/>
      <c r="AJ8827" s="668"/>
      <c r="AO8827" s="612"/>
      <c r="AP8827" s="612"/>
      <c r="AY8827" s="623"/>
      <c r="BD8827" s="611"/>
      <c r="BG8827" s="624"/>
      <c r="BH8827" s="625"/>
      <c r="BI8827" s="672"/>
      <c r="BO8827" s="612"/>
      <c r="BY8827" s="669"/>
      <c r="CA8827" s="669"/>
    </row>
    <row r="8828" spans="3:79" s="610" customFormat="1">
      <c r="C8828" s="611"/>
      <c r="D8828" s="612"/>
      <c r="E8828" s="613"/>
      <c r="F8828" s="614"/>
      <c r="J8828" s="612"/>
      <c r="N8828" s="668"/>
      <c r="P8828" s="618"/>
      <c r="Q8828" s="618"/>
      <c r="R8828" s="618"/>
      <c r="S8828" s="618"/>
      <c r="T8828" s="618"/>
      <c r="U8828" s="618"/>
      <c r="V8828" s="618"/>
      <c r="W8828" s="618"/>
      <c r="X8828" s="618"/>
      <c r="Y8828" s="618"/>
      <c r="Z8828" s="618"/>
      <c r="AC8828" s="619"/>
      <c r="AD8828" s="620"/>
      <c r="AJ8828" s="668"/>
      <c r="AO8828" s="612"/>
      <c r="AP8828" s="612"/>
      <c r="AY8828" s="623"/>
      <c r="BD8828" s="611"/>
      <c r="BG8828" s="624"/>
      <c r="BH8828" s="625"/>
      <c r="BI8828" s="672"/>
      <c r="BO8828" s="612"/>
      <c r="BY8828" s="669"/>
      <c r="CA8828" s="669"/>
    </row>
    <row r="8829" spans="3:79" s="610" customFormat="1">
      <c r="C8829" s="611"/>
      <c r="D8829" s="612"/>
      <c r="E8829" s="613"/>
      <c r="F8829" s="614"/>
      <c r="J8829" s="612"/>
      <c r="N8829" s="668"/>
      <c r="P8829" s="618"/>
      <c r="Q8829" s="618"/>
      <c r="R8829" s="618"/>
      <c r="S8829" s="618"/>
      <c r="T8829" s="618"/>
      <c r="U8829" s="618"/>
      <c r="V8829" s="618"/>
      <c r="W8829" s="618"/>
      <c r="X8829" s="618"/>
      <c r="Y8829" s="618"/>
      <c r="Z8829" s="618"/>
      <c r="AC8829" s="619"/>
      <c r="AD8829" s="620"/>
      <c r="AJ8829" s="668"/>
      <c r="AO8829" s="612"/>
      <c r="AP8829" s="612"/>
      <c r="AY8829" s="623"/>
      <c r="BD8829" s="611"/>
      <c r="BG8829" s="624"/>
      <c r="BH8829" s="625"/>
      <c r="BI8829" s="672"/>
      <c r="BO8829" s="612"/>
      <c r="BY8829" s="669"/>
      <c r="CA8829" s="669"/>
    </row>
    <row r="8830" spans="3:79" s="610" customFormat="1">
      <c r="C8830" s="611"/>
      <c r="D8830" s="612"/>
      <c r="E8830" s="613"/>
      <c r="F8830" s="614"/>
      <c r="J8830" s="612"/>
      <c r="N8830" s="668"/>
      <c r="P8830" s="618"/>
      <c r="Q8830" s="618"/>
      <c r="R8830" s="618"/>
      <c r="S8830" s="618"/>
      <c r="T8830" s="618"/>
      <c r="U8830" s="618"/>
      <c r="V8830" s="618"/>
      <c r="W8830" s="618"/>
      <c r="X8830" s="618"/>
      <c r="Y8830" s="618"/>
      <c r="Z8830" s="618"/>
      <c r="AC8830" s="619"/>
      <c r="AD8830" s="620"/>
      <c r="AJ8830" s="668"/>
      <c r="AO8830" s="612"/>
      <c r="AP8830" s="612"/>
      <c r="AY8830" s="623"/>
      <c r="BD8830" s="611"/>
      <c r="BG8830" s="624"/>
      <c r="BH8830" s="625"/>
      <c r="BI8830" s="672"/>
      <c r="BO8830" s="612"/>
      <c r="BY8830" s="669"/>
      <c r="CA8830" s="669"/>
    </row>
    <row r="8831" spans="3:79" s="610" customFormat="1">
      <c r="C8831" s="611"/>
      <c r="D8831" s="612"/>
      <c r="E8831" s="613"/>
      <c r="F8831" s="614"/>
      <c r="J8831" s="612"/>
      <c r="N8831" s="668"/>
      <c r="P8831" s="618"/>
      <c r="Q8831" s="618"/>
      <c r="R8831" s="618"/>
      <c r="S8831" s="618"/>
      <c r="T8831" s="618"/>
      <c r="U8831" s="618"/>
      <c r="V8831" s="618"/>
      <c r="W8831" s="618"/>
      <c r="X8831" s="618"/>
      <c r="Y8831" s="618"/>
      <c r="Z8831" s="618"/>
      <c r="AC8831" s="619"/>
      <c r="AD8831" s="620"/>
      <c r="AJ8831" s="668"/>
      <c r="AO8831" s="612"/>
      <c r="AP8831" s="612"/>
      <c r="AY8831" s="623"/>
      <c r="BD8831" s="611"/>
      <c r="BG8831" s="624"/>
      <c r="BH8831" s="625"/>
      <c r="BI8831" s="672"/>
      <c r="BO8831" s="612"/>
      <c r="BY8831" s="669"/>
      <c r="CA8831" s="669"/>
    </row>
    <row r="8832" spans="3:79" s="610" customFormat="1">
      <c r="C8832" s="611"/>
      <c r="D8832" s="612"/>
      <c r="E8832" s="613"/>
      <c r="F8832" s="614"/>
      <c r="J8832" s="612"/>
      <c r="N8832" s="668"/>
      <c r="P8832" s="618"/>
      <c r="Q8832" s="618"/>
      <c r="R8832" s="618"/>
      <c r="S8832" s="618"/>
      <c r="T8832" s="618"/>
      <c r="U8832" s="618"/>
      <c r="V8832" s="618"/>
      <c r="W8832" s="618"/>
      <c r="X8832" s="618"/>
      <c r="Y8832" s="618"/>
      <c r="Z8832" s="618"/>
      <c r="AC8832" s="619"/>
      <c r="AD8832" s="620"/>
      <c r="AJ8832" s="668"/>
      <c r="AO8832" s="612"/>
      <c r="AP8832" s="612"/>
      <c r="AY8832" s="623"/>
      <c r="BD8832" s="611"/>
      <c r="BG8832" s="624"/>
      <c r="BH8832" s="625"/>
      <c r="BI8832" s="672"/>
      <c r="BO8832" s="612"/>
      <c r="BY8832" s="669"/>
      <c r="CA8832" s="669"/>
    </row>
    <row r="8833" spans="3:79" s="610" customFormat="1">
      <c r="C8833" s="611"/>
      <c r="D8833" s="612"/>
      <c r="E8833" s="613"/>
      <c r="F8833" s="614"/>
      <c r="J8833" s="612"/>
      <c r="N8833" s="668"/>
      <c r="P8833" s="618"/>
      <c r="Q8833" s="618"/>
      <c r="R8833" s="618"/>
      <c r="S8833" s="618"/>
      <c r="T8833" s="618"/>
      <c r="U8833" s="618"/>
      <c r="V8833" s="618"/>
      <c r="W8833" s="618"/>
      <c r="X8833" s="618"/>
      <c r="Y8833" s="618"/>
      <c r="Z8833" s="618"/>
      <c r="AC8833" s="619"/>
      <c r="AD8833" s="620"/>
      <c r="AJ8833" s="668"/>
      <c r="AO8833" s="612"/>
      <c r="AP8833" s="612"/>
      <c r="AY8833" s="623"/>
      <c r="BD8833" s="611"/>
      <c r="BG8833" s="624"/>
      <c r="BH8833" s="625"/>
      <c r="BI8833" s="672"/>
      <c r="BO8833" s="612"/>
      <c r="BY8833" s="669"/>
      <c r="CA8833" s="669"/>
    </row>
    <row r="8834" spans="3:79" s="610" customFormat="1">
      <c r="C8834" s="611"/>
      <c r="D8834" s="612"/>
      <c r="E8834" s="613"/>
      <c r="F8834" s="614"/>
      <c r="J8834" s="612"/>
      <c r="N8834" s="668"/>
      <c r="P8834" s="618"/>
      <c r="Q8834" s="618"/>
      <c r="R8834" s="618"/>
      <c r="S8834" s="618"/>
      <c r="T8834" s="618"/>
      <c r="U8834" s="618"/>
      <c r="V8834" s="618"/>
      <c r="W8834" s="618"/>
      <c r="X8834" s="618"/>
      <c r="Y8834" s="618"/>
      <c r="Z8834" s="618"/>
      <c r="AC8834" s="619"/>
      <c r="AD8834" s="620"/>
      <c r="AJ8834" s="668"/>
      <c r="AO8834" s="612"/>
      <c r="AP8834" s="612"/>
      <c r="AY8834" s="623"/>
      <c r="BD8834" s="611"/>
      <c r="BG8834" s="624"/>
      <c r="BH8834" s="625"/>
      <c r="BI8834" s="672"/>
      <c r="BO8834" s="612"/>
      <c r="BY8834" s="669"/>
      <c r="CA8834" s="669"/>
    </row>
    <row r="8835" spans="3:79" s="610" customFormat="1">
      <c r="C8835" s="611"/>
      <c r="D8835" s="612"/>
      <c r="E8835" s="613"/>
      <c r="F8835" s="614"/>
      <c r="J8835" s="612"/>
      <c r="N8835" s="668"/>
      <c r="P8835" s="618"/>
      <c r="Q8835" s="618"/>
      <c r="R8835" s="618"/>
      <c r="S8835" s="618"/>
      <c r="T8835" s="618"/>
      <c r="U8835" s="618"/>
      <c r="V8835" s="618"/>
      <c r="W8835" s="618"/>
      <c r="X8835" s="618"/>
      <c r="Y8835" s="618"/>
      <c r="Z8835" s="618"/>
      <c r="AC8835" s="619"/>
      <c r="AD8835" s="620"/>
      <c r="AJ8835" s="668"/>
      <c r="AO8835" s="612"/>
      <c r="AP8835" s="612"/>
      <c r="AY8835" s="623"/>
      <c r="BD8835" s="611"/>
      <c r="BG8835" s="624"/>
      <c r="BH8835" s="625"/>
      <c r="BI8835" s="672"/>
      <c r="BO8835" s="612"/>
      <c r="BY8835" s="669"/>
      <c r="CA8835" s="669"/>
    </row>
    <row r="8836" spans="3:79" s="610" customFormat="1">
      <c r="C8836" s="611"/>
      <c r="D8836" s="612"/>
      <c r="E8836" s="613"/>
      <c r="F8836" s="614"/>
      <c r="J8836" s="612"/>
      <c r="N8836" s="668"/>
      <c r="P8836" s="618"/>
      <c r="Q8836" s="618"/>
      <c r="R8836" s="618"/>
      <c r="S8836" s="618"/>
      <c r="T8836" s="618"/>
      <c r="U8836" s="618"/>
      <c r="V8836" s="618"/>
      <c r="W8836" s="618"/>
      <c r="X8836" s="618"/>
      <c r="Y8836" s="618"/>
      <c r="Z8836" s="618"/>
      <c r="AC8836" s="619"/>
      <c r="AD8836" s="620"/>
      <c r="AJ8836" s="668"/>
      <c r="AO8836" s="612"/>
      <c r="AP8836" s="612"/>
      <c r="AY8836" s="623"/>
      <c r="BD8836" s="611"/>
      <c r="BG8836" s="624"/>
      <c r="BH8836" s="625"/>
      <c r="BI8836" s="672"/>
      <c r="BO8836" s="612"/>
      <c r="BY8836" s="669"/>
      <c r="CA8836" s="669"/>
    </row>
    <row r="8837" spans="3:79" s="610" customFormat="1">
      <c r="C8837" s="611"/>
      <c r="D8837" s="612"/>
      <c r="E8837" s="613"/>
      <c r="F8837" s="614"/>
      <c r="J8837" s="612"/>
      <c r="N8837" s="668"/>
      <c r="P8837" s="618"/>
      <c r="Q8837" s="618"/>
      <c r="R8837" s="618"/>
      <c r="S8837" s="618"/>
      <c r="T8837" s="618"/>
      <c r="U8837" s="618"/>
      <c r="V8837" s="618"/>
      <c r="W8837" s="618"/>
      <c r="X8837" s="618"/>
      <c r="Y8837" s="618"/>
      <c r="Z8837" s="618"/>
      <c r="AC8837" s="619"/>
      <c r="AD8837" s="620"/>
      <c r="AJ8837" s="668"/>
      <c r="AO8837" s="612"/>
      <c r="AP8837" s="612"/>
      <c r="AY8837" s="623"/>
      <c r="BD8837" s="611"/>
      <c r="BG8837" s="624"/>
      <c r="BH8837" s="625"/>
      <c r="BI8837" s="672"/>
      <c r="BO8837" s="612"/>
      <c r="BY8837" s="669"/>
      <c r="CA8837" s="669"/>
    </row>
    <row r="8838" spans="3:79" s="610" customFormat="1">
      <c r="C8838" s="611"/>
      <c r="D8838" s="612"/>
      <c r="E8838" s="613"/>
      <c r="F8838" s="614"/>
      <c r="J8838" s="612"/>
      <c r="N8838" s="668"/>
      <c r="P8838" s="618"/>
      <c r="Q8838" s="618"/>
      <c r="R8838" s="618"/>
      <c r="S8838" s="618"/>
      <c r="T8838" s="618"/>
      <c r="U8838" s="618"/>
      <c r="V8838" s="618"/>
      <c r="W8838" s="618"/>
      <c r="X8838" s="618"/>
      <c r="Y8838" s="618"/>
      <c r="Z8838" s="618"/>
      <c r="AC8838" s="619"/>
      <c r="AD8838" s="620"/>
      <c r="AJ8838" s="668"/>
      <c r="AO8838" s="612"/>
      <c r="AP8838" s="612"/>
      <c r="AY8838" s="623"/>
      <c r="BD8838" s="611"/>
      <c r="BG8838" s="624"/>
      <c r="BH8838" s="625"/>
      <c r="BI8838" s="672"/>
      <c r="BO8838" s="612"/>
      <c r="BY8838" s="669"/>
      <c r="CA8838" s="669"/>
    </row>
    <row r="8839" spans="3:79" s="610" customFormat="1">
      <c r="C8839" s="611"/>
      <c r="D8839" s="612"/>
      <c r="E8839" s="613"/>
      <c r="F8839" s="614"/>
      <c r="J8839" s="612"/>
      <c r="N8839" s="668"/>
      <c r="P8839" s="618"/>
      <c r="Q8839" s="618"/>
      <c r="R8839" s="618"/>
      <c r="S8839" s="618"/>
      <c r="T8839" s="618"/>
      <c r="U8839" s="618"/>
      <c r="V8839" s="618"/>
      <c r="W8839" s="618"/>
      <c r="X8839" s="618"/>
      <c r="Y8839" s="618"/>
      <c r="Z8839" s="618"/>
      <c r="AC8839" s="619"/>
      <c r="AD8839" s="620"/>
      <c r="AJ8839" s="668"/>
      <c r="AO8839" s="612"/>
      <c r="AP8839" s="612"/>
      <c r="AY8839" s="623"/>
      <c r="BD8839" s="611"/>
      <c r="BG8839" s="624"/>
      <c r="BH8839" s="625"/>
      <c r="BI8839" s="672"/>
      <c r="BO8839" s="612"/>
      <c r="BY8839" s="669"/>
      <c r="CA8839" s="669"/>
    </row>
    <row r="8840" spans="3:79" s="610" customFormat="1">
      <c r="C8840" s="611"/>
      <c r="D8840" s="612"/>
      <c r="E8840" s="613"/>
      <c r="F8840" s="614"/>
      <c r="J8840" s="612"/>
      <c r="N8840" s="668"/>
      <c r="P8840" s="618"/>
      <c r="Q8840" s="618"/>
      <c r="R8840" s="618"/>
      <c r="S8840" s="618"/>
      <c r="T8840" s="618"/>
      <c r="U8840" s="618"/>
      <c r="V8840" s="618"/>
      <c r="W8840" s="618"/>
      <c r="X8840" s="618"/>
      <c r="Y8840" s="618"/>
      <c r="Z8840" s="618"/>
      <c r="AC8840" s="619"/>
      <c r="AD8840" s="620"/>
      <c r="AJ8840" s="668"/>
      <c r="AO8840" s="612"/>
      <c r="AP8840" s="612"/>
      <c r="AY8840" s="623"/>
      <c r="BD8840" s="611"/>
      <c r="BG8840" s="624"/>
      <c r="BH8840" s="625"/>
      <c r="BI8840" s="672"/>
      <c r="BO8840" s="612"/>
      <c r="BY8840" s="669"/>
      <c r="CA8840" s="669"/>
    </row>
    <row r="8841" spans="3:79" s="610" customFormat="1">
      <c r="C8841" s="611"/>
      <c r="D8841" s="612"/>
      <c r="E8841" s="613"/>
      <c r="F8841" s="614"/>
      <c r="J8841" s="612"/>
      <c r="N8841" s="668"/>
      <c r="P8841" s="618"/>
      <c r="Q8841" s="618"/>
      <c r="R8841" s="618"/>
      <c r="S8841" s="618"/>
      <c r="T8841" s="618"/>
      <c r="U8841" s="618"/>
      <c r="V8841" s="618"/>
      <c r="W8841" s="618"/>
      <c r="X8841" s="618"/>
      <c r="Y8841" s="618"/>
      <c r="Z8841" s="618"/>
      <c r="AC8841" s="619"/>
      <c r="AD8841" s="620"/>
      <c r="AJ8841" s="668"/>
      <c r="AO8841" s="612"/>
      <c r="AP8841" s="612"/>
      <c r="AY8841" s="623"/>
      <c r="BD8841" s="611"/>
      <c r="BG8841" s="624"/>
      <c r="BH8841" s="625"/>
      <c r="BI8841" s="672"/>
      <c r="BO8841" s="612"/>
      <c r="BY8841" s="669"/>
      <c r="CA8841" s="669"/>
    </row>
    <row r="8842" spans="3:79" s="610" customFormat="1">
      <c r="C8842" s="611"/>
      <c r="D8842" s="612"/>
      <c r="E8842" s="613"/>
      <c r="F8842" s="614"/>
      <c r="J8842" s="612"/>
      <c r="N8842" s="668"/>
      <c r="P8842" s="618"/>
      <c r="Q8842" s="618"/>
      <c r="R8842" s="618"/>
      <c r="S8842" s="618"/>
      <c r="T8842" s="618"/>
      <c r="U8842" s="618"/>
      <c r="V8842" s="618"/>
      <c r="W8842" s="618"/>
      <c r="X8842" s="618"/>
      <c r="Y8842" s="618"/>
      <c r="Z8842" s="618"/>
      <c r="AC8842" s="619"/>
      <c r="AD8842" s="620"/>
      <c r="AJ8842" s="668"/>
      <c r="AO8842" s="612"/>
      <c r="AP8842" s="612"/>
      <c r="AY8842" s="623"/>
      <c r="BD8842" s="611"/>
      <c r="BG8842" s="624"/>
      <c r="BH8842" s="625"/>
      <c r="BI8842" s="672"/>
      <c r="BO8842" s="612"/>
      <c r="BY8842" s="669"/>
      <c r="CA8842" s="669"/>
    </row>
    <row r="8843" spans="3:79" s="610" customFormat="1">
      <c r="C8843" s="611"/>
      <c r="D8843" s="612"/>
      <c r="E8843" s="613"/>
      <c r="F8843" s="614"/>
      <c r="J8843" s="612"/>
      <c r="N8843" s="668"/>
      <c r="P8843" s="618"/>
      <c r="Q8843" s="618"/>
      <c r="R8843" s="618"/>
      <c r="S8843" s="618"/>
      <c r="T8843" s="618"/>
      <c r="U8843" s="618"/>
      <c r="V8843" s="618"/>
      <c r="W8843" s="618"/>
      <c r="X8843" s="618"/>
      <c r="Y8843" s="618"/>
      <c r="Z8843" s="618"/>
      <c r="AC8843" s="619"/>
      <c r="AD8843" s="620"/>
      <c r="AJ8843" s="668"/>
      <c r="AO8843" s="612"/>
      <c r="AP8843" s="612"/>
      <c r="AY8843" s="623"/>
      <c r="BD8843" s="611"/>
      <c r="BG8843" s="624"/>
      <c r="BH8843" s="625"/>
      <c r="BI8843" s="672"/>
      <c r="BO8843" s="612"/>
      <c r="BY8843" s="669"/>
      <c r="CA8843" s="669"/>
    </row>
    <row r="8844" spans="3:79" s="610" customFormat="1">
      <c r="C8844" s="611"/>
      <c r="D8844" s="612"/>
      <c r="E8844" s="613"/>
      <c r="F8844" s="614"/>
      <c r="J8844" s="612"/>
      <c r="N8844" s="668"/>
      <c r="P8844" s="618"/>
      <c r="Q8844" s="618"/>
      <c r="R8844" s="618"/>
      <c r="S8844" s="618"/>
      <c r="T8844" s="618"/>
      <c r="U8844" s="618"/>
      <c r="V8844" s="618"/>
      <c r="W8844" s="618"/>
      <c r="X8844" s="618"/>
      <c r="Y8844" s="618"/>
      <c r="Z8844" s="618"/>
      <c r="AC8844" s="619"/>
      <c r="AD8844" s="620"/>
      <c r="AJ8844" s="668"/>
      <c r="AO8844" s="612"/>
      <c r="AP8844" s="612"/>
      <c r="AY8844" s="623"/>
      <c r="BD8844" s="611"/>
      <c r="BG8844" s="624"/>
      <c r="BH8844" s="625"/>
      <c r="BI8844" s="672"/>
      <c r="BO8844" s="612"/>
      <c r="BY8844" s="669"/>
      <c r="CA8844" s="669"/>
    </row>
    <row r="8845" spans="3:79" s="610" customFormat="1">
      <c r="C8845" s="611"/>
      <c r="D8845" s="612"/>
      <c r="E8845" s="613"/>
      <c r="F8845" s="614"/>
      <c r="J8845" s="612"/>
      <c r="N8845" s="668"/>
      <c r="P8845" s="618"/>
      <c r="Q8845" s="618"/>
      <c r="R8845" s="618"/>
      <c r="S8845" s="618"/>
      <c r="T8845" s="618"/>
      <c r="U8845" s="618"/>
      <c r="V8845" s="618"/>
      <c r="W8845" s="618"/>
      <c r="X8845" s="618"/>
      <c r="Y8845" s="618"/>
      <c r="Z8845" s="618"/>
      <c r="AC8845" s="619"/>
      <c r="AD8845" s="620"/>
      <c r="AJ8845" s="668"/>
      <c r="AO8845" s="612"/>
      <c r="AP8845" s="612"/>
      <c r="AY8845" s="623"/>
      <c r="BD8845" s="611"/>
      <c r="BG8845" s="624"/>
      <c r="BH8845" s="625"/>
      <c r="BI8845" s="672"/>
      <c r="BO8845" s="612"/>
      <c r="BY8845" s="669"/>
      <c r="CA8845" s="669"/>
    </row>
    <row r="8846" spans="3:79" s="610" customFormat="1">
      <c r="C8846" s="611"/>
      <c r="D8846" s="612"/>
      <c r="E8846" s="613"/>
      <c r="F8846" s="614"/>
      <c r="J8846" s="612"/>
      <c r="N8846" s="668"/>
      <c r="P8846" s="618"/>
      <c r="Q8846" s="618"/>
      <c r="R8846" s="618"/>
      <c r="S8846" s="618"/>
      <c r="T8846" s="618"/>
      <c r="U8846" s="618"/>
      <c r="V8846" s="618"/>
      <c r="W8846" s="618"/>
      <c r="X8846" s="618"/>
      <c r="Y8846" s="618"/>
      <c r="Z8846" s="618"/>
      <c r="AC8846" s="619"/>
      <c r="AD8846" s="620"/>
      <c r="AJ8846" s="668"/>
      <c r="AO8846" s="612"/>
      <c r="AP8846" s="612"/>
      <c r="AY8846" s="623"/>
      <c r="BD8846" s="611"/>
      <c r="BG8846" s="624"/>
      <c r="BH8846" s="625"/>
      <c r="BI8846" s="672"/>
      <c r="BO8846" s="612"/>
      <c r="BY8846" s="669"/>
      <c r="CA8846" s="669"/>
    </row>
    <row r="8847" spans="3:79" s="610" customFormat="1">
      <c r="C8847" s="611"/>
      <c r="D8847" s="612"/>
      <c r="E8847" s="613"/>
      <c r="F8847" s="614"/>
      <c r="J8847" s="612"/>
      <c r="N8847" s="668"/>
      <c r="P8847" s="618"/>
      <c r="Q8847" s="618"/>
      <c r="R8847" s="618"/>
      <c r="S8847" s="618"/>
      <c r="T8847" s="618"/>
      <c r="U8847" s="618"/>
      <c r="V8847" s="618"/>
      <c r="W8847" s="618"/>
      <c r="X8847" s="618"/>
      <c r="Y8847" s="618"/>
      <c r="Z8847" s="618"/>
      <c r="AC8847" s="619"/>
      <c r="AD8847" s="620"/>
      <c r="AJ8847" s="668"/>
      <c r="AO8847" s="612"/>
      <c r="AP8847" s="612"/>
      <c r="AY8847" s="623"/>
      <c r="BD8847" s="611"/>
      <c r="BG8847" s="624"/>
      <c r="BH8847" s="625"/>
      <c r="BI8847" s="672"/>
      <c r="BO8847" s="612"/>
      <c r="BY8847" s="669"/>
      <c r="CA8847" s="669"/>
    </row>
    <row r="8848" spans="3:79" s="610" customFormat="1">
      <c r="C8848" s="611"/>
      <c r="D8848" s="612"/>
      <c r="E8848" s="613"/>
      <c r="F8848" s="614"/>
      <c r="J8848" s="612"/>
      <c r="N8848" s="668"/>
      <c r="P8848" s="618"/>
      <c r="Q8848" s="618"/>
      <c r="R8848" s="618"/>
      <c r="S8848" s="618"/>
      <c r="T8848" s="618"/>
      <c r="U8848" s="618"/>
      <c r="V8848" s="618"/>
      <c r="W8848" s="618"/>
      <c r="X8848" s="618"/>
      <c r="Y8848" s="618"/>
      <c r="Z8848" s="618"/>
      <c r="AC8848" s="619"/>
      <c r="AD8848" s="620"/>
      <c r="AJ8848" s="668"/>
      <c r="AO8848" s="612"/>
      <c r="AP8848" s="612"/>
      <c r="AY8848" s="623"/>
      <c r="BD8848" s="611"/>
      <c r="BG8848" s="624"/>
      <c r="BH8848" s="625"/>
      <c r="BI8848" s="672"/>
      <c r="BO8848" s="612"/>
      <c r="BY8848" s="669"/>
      <c r="CA8848" s="669"/>
    </row>
    <row r="8849" spans="3:79" s="610" customFormat="1">
      <c r="C8849" s="611"/>
      <c r="D8849" s="612"/>
      <c r="E8849" s="613"/>
      <c r="F8849" s="614"/>
      <c r="J8849" s="612"/>
      <c r="N8849" s="668"/>
      <c r="P8849" s="618"/>
      <c r="Q8849" s="618"/>
      <c r="R8849" s="618"/>
      <c r="S8849" s="618"/>
      <c r="T8849" s="618"/>
      <c r="U8849" s="618"/>
      <c r="V8849" s="618"/>
      <c r="W8849" s="618"/>
      <c r="X8849" s="618"/>
      <c r="Y8849" s="618"/>
      <c r="Z8849" s="618"/>
      <c r="AC8849" s="619"/>
      <c r="AD8849" s="620"/>
      <c r="AJ8849" s="668"/>
      <c r="AO8849" s="612"/>
      <c r="AP8849" s="612"/>
      <c r="AY8849" s="623"/>
      <c r="BD8849" s="611"/>
      <c r="BG8849" s="624"/>
      <c r="BH8849" s="625"/>
      <c r="BI8849" s="672"/>
      <c r="BO8849" s="612"/>
      <c r="BY8849" s="669"/>
      <c r="CA8849" s="669"/>
    </row>
    <row r="8850" spans="3:79" s="610" customFormat="1">
      <c r="C8850" s="611"/>
      <c r="D8850" s="612"/>
      <c r="E8850" s="613"/>
      <c r="F8850" s="614"/>
      <c r="J8850" s="612"/>
      <c r="N8850" s="668"/>
      <c r="P8850" s="618"/>
      <c r="Q8850" s="618"/>
      <c r="R8850" s="618"/>
      <c r="S8850" s="618"/>
      <c r="T8850" s="618"/>
      <c r="U8850" s="618"/>
      <c r="V8850" s="618"/>
      <c r="W8850" s="618"/>
      <c r="X8850" s="618"/>
      <c r="Y8850" s="618"/>
      <c r="Z8850" s="618"/>
      <c r="AC8850" s="619"/>
      <c r="AD8850" s="620"/>
      <c r="AJ8850" s="668"/>
      <c r="AO8850" s="612"/>
      <c r="AP8850" s="612"/>
      <c r="AY8850" s="623"/>
      <c r="BD8850" s="611"/>
      <c r="BG8850" s="624"/>
      <c r="BH8850" s="625"/>
      <c r="BI8850" s="672"/>
      <c r="BO8850" s="612"/>
      <c r="BY8850" s="669"/>
      <c r="CA8850" s="669"/>
    </row>
    <row r="8851" spans="3:79" s="610" customFormat="1">
      <c r="C8851" s="611"/>
      <c r="D8851" s="612"/>
      <c r="E8851" s="613"/>
      <c r="F8851" s="614"/>
      <c r="J8851" s="612"/>
      <c r="N8851" s="668"/>
      <c r="P8851" s="618"/>
      <c r="Q8851" s="618"/>
      <c r="R8851" s="618"/>
      <c r="S8851" s="618"/>
      <c r="T8851" s="618"/>
      <c r="U8851" s="618"/>
      <c r="V8851" s="618"/>
      <c r="W8851" s="618"/>
      <c r="X8851" s="618"/>
      <c r="Y8851" s="618"/>
      <c r="Z8851" s="618"/>
      <c r="AC8851" s="619"/>
      <c r="AD8851" s="620"/>
      <c r="AJ8851" s="668"/>
      <c r="AO8851" s="612"/>
      <c r="AP8851" s="612"/>
      <c r="AY8851" s="623"/>
      <c r="BD8851" s="611"/>
      <c r="BG8851" s="624"/>
      <c r="BH8851" s="625"/>
      <c r="BI8851" s="672"/>
      <c r="BO8851" s="612"/>
      <c r="BY8851" s="669"/>
      <c r="CA8851" s="669"/>
    </row>
    <row r="8852" spans="3:79" s="610" customFormat="1">
      <c r="C8852" s="611"/>
      <c r="D8852" s="612"/>
      <c r="E8852" s="613"/>
      <c r="F8852" s="614"/>
      <c r="J8852" s="612"/>
      <c r="N8852" s="668"/>
      <c r="P8852" s="618"/>
      <c r="Q8852" s="618"/>
      <c r="R8852" s="618"/>
      <c r="S8852" s="618"/>
      <c r="T8852" s="618"/>
      <c r="U8852" s="618"/>
      <c r="V8852" s="618"/>
      <c r="W8852" s="618"/>
      <c r="X8852" s="618"/>
      <c r="Y8852" s="618"/>
      <c r="Z8852" s="618"/>
      <c r="AC8852" s="619"/>
      <c r="AD8852" s="620"/>
      <c r="AJ8852" s="668"/>
      <c r="AO8852" s="612"/>
      <c r="AP8852" s="612"/>
      <c r="AY8852" s="623"/>
      <c r="BD8852" s="611"/>
      <c r="BG8852" s="624"/>
      <c r="BH8852" s="625"/>
      <c r="BI8852" s="672"/>
      <c r="BO8852" s="612"/>
      <c r="BY8852" s="669"/>
      <c r="CA8852" s="669"/>
    </row>
    <row r="8853" spans="3:79" s="610" customFormat="1">
      <c r="C8853" s="611"/>
      <c r="D8853" s="612"/>
      <c r="E8853" s="613"/>
      <c r="F8853" s="614"/>
      <c r="J8853" s="612"/>
      <c r="N8853" s="668"/>
      <c r="P8853" s="618"/>
      <c r="Q8853" s="618"/>
      <c r="R8853" s="618"/>
      <c r="S8853" s="618"/>
      <c r="T8853" s="618"/>
      <c r="U8853" s="618"/>
      <c r="V8853" s="618"/>
      <c r="W8853" s="618"/>
      <c r="X8853" s="618"/>
      <c r="Y8853" s="618"/>
      <c r="Z8853" s="618"/>
      <c r="AC8853" s="619"/>
      <c r="AD8853" s="620"/>
      <c r="AJ8853" s="668"/>
      <c r="AO8853" s="612"/>
      <c r="AP8853" s="612"/>
      <c r="AY8853" s="623"/>
      <c r="BD8853" s="611"/>
      <c r="BG8853" s="624"/>
      <c r="BH8853" s="625"/>
      <c r="BI8853" s="672"/>
      <c r="BO8853" s="612"/>
      <c r="BY8853" s="669"/>
      <c r="CA8853" s="669"/>
    </row>
    <row r="8854" spans="3:79" s="610" customFormat="1">
      <c r="C8854" s="611"/>
      <c r="D8854" s="612"/>
      <c r="E8854" s="613"/>
      <c r="F8854" s="614"/>
      <c r="J8854" s="612"/>
      <c r="N8854" s="668"/>
      <c r="P8854" s="618"/>
      <c r="Q8854" s="618"/>
      <c r="R8854" s="618"/>
      <c r="S8854" s="618"/>
      <c r="T8854" s="618"/>
      <c r="U8854" s="618"/>
      <c r="V8854" s="618"/>
      <c r="W8854" s="618"/>
      <c r="X8854" s="618"/>
      <c r="Y8854" s="618"/>
      <c r="Z8854" s="618"/>
      <c r="AC8854" s="619"/>
      <c r="AD8854" s="620"/>
      <c r="AJ8854" s="668"/>
      <c r="AO8854" s="612"/>
      <c r="AP8854" s="612"/>
      <c r="AY8854" s="623"/>
      <c r="BD8854" s="611"/>
      <c r="BG8854" s="624"/>
      <c r="BH8854" s="625"/>
      <c r="BI8854" s="672"/>
      <c r="BO8854" s="612"/>
      <c r="BY8854" s="669"/>
      <c r="CA8854" s="669"/>
    </row>
    <row r="8855" spans="3:79" s="610" customFormat="1">
      <c r="C8855" s="611"/>
      <c r="D8855" s="612"/>
      <c r="E8855" s="613"/>
      <c r="F8855" s="614"/>
      <c r="J8855" s="612"/>
      <c r="N8855" s="668"/>
      <c r="P8855" s="618"/>
      <c r="Q8855" s="618"/>
      <c r="R8855" s="618"/>
      <c r="S8855" s="618"/>
      <c r="T8855" s="618"/>
      <c r="U8855" s="618"/>
      <c r="V8855" s="618"/>
      <c r="W8855" s="618"/>
      <c r="X8855" s="618"/>
      <c r="Y8855" s="618"/>
      <c r="Z8855" s="618"/>
      <c r="AC8855" s="619"/>
      <c r="AD8855" s="620"/>
      <c r="AJ8855" s="668"/>
      <c r="AO8855" s="612"/>
      <c r="AP8855" s="612"/>
      <c r="AY8855" s="623"/>
      <c r="BD8855" s="611"/>
      <c r="BG8855" s="624"/>
      <c r="BH8855" s="625"/>
      <c r="BI8855" s="672"/>
      <c r="BO8855" s="612"/>
      <c r="BY8855" s="669"/>
      <c r="CA8855" s="669"/>
    </row>
    <row r="8856" spans="3:79" s="610" customFormat="1">
      <c r="C8856" s="611"/>
      <c r="D8856" s="612"/>
      <c r="E8856" s="613"/>
      <c r="F8856" s="614"/>
      <c r="J8856" s="612"/>
      <c r="N8856" s="668"/>
      <c r="P8856" s="618"/>
      <c r="Q8856" s="618"/>
      <c r="R8856" s="618"/>
      <c r="S8856" s="618"/>
      <c r="T8856" s="618"/>
      <c r="U8856" s="618"/>
      <c r="V8856" s="618"/>
      <c r="W8856" s="618"/>
      <c r="X8856" s="618"/>
      <c r="Y8856" s="618"/>
      <c r="Z8856" s="618"/>
      <c r="AC8856" s="619"/>
      <c r="AD8856" s="620"/>
      <c r="AJ8856" s="668"/>
      <c r="AO8856" s="612"/>
      <c r="AP8856" s="612"/>
      <c r="AY8856" s="623"/>
      <c r="BD8856" s="611"/>
      <c r="BG8856" s="624"/>
      <c r="BH8856" s="625"/>
      <c r="BI8856" s="672"/>
      <c r="BO8856" s="612"/>
      <c r="BY8856" s="669"/>
      <c r="CA8856" s="669"/>
    </row>
    <row r="8857" spans="3:79" s="610" customFormat="1">
      <c r="C8857" s="611"/>
      <c r="D8857" s="612"/>
      <c r="E8857" s="613"/>
      <c r="F8857" s="614"/>
      <c r="J8857" s="612"/>
      <c r="N8857" s="668"/>
      <c r="P8857" s="618"/>
      <c r="Q8857" s="618"/>
      <c r="R8857" s="618"/>
      <c r="S8857" s="618"/>
      <c r="T8857" s="618"/>
      <c r="U8857" s="618"/>
      <c r="V8857" s="618"/>
      <c r="W8857" s="618"/>
      <c r="X8857" s="618"/>
      <c r="Y8857" s="618"/>
      <c r="Z8857" s="618"/>
      <c r="AC8857" s="619"/>
      <c r="AD8857" s="620"/>
      <c r="AJ8857" s="668"/>
      <c r="AO8857" s="612"/>
      <c r="AP8857" s="612"/>
      <c r="AY8857" s="623"/>
      <c r="BD8857" s="611"/>
      <c r="BG8857" s="624"/>
      <c r="BH8857" s="625"/>
      <c r="BI8857" s="672"/>
      <c r="BO8857" s="612"/>
      <c r="BY8857" s="669"/>
      <c r="CA8857" s="669"/>
    </row>
    <row r="8858" spans="3:79" s="610" customFormat="1">
      <c r="C8858" s="611"/>
      <c r="D8858" s="612"/>
      <c r="E8858" s="613"/>
      <c r="F8858" s="614"/>
      <c r="J8858" s="612"/>
      <c r="N8858" s="668"/>
      <c r="P8858" s="618"/>
      <c r="Q8858" s="618"/>
      <c r="R8858" s="618"/>
      <c r="S8858" s="618"/>
      <c r="T8858" s="618"/>
      <c r="U8858" s="618"/>
      <c r="V8858" s="618"/>
      <c r="W8858" s="618"/>
      <c r="X8858" s="618"/>
      <c r="Y8858" s="618"/>
      <c r="Z8858" s="618"/>
      <c r="AC8858" s="619"/>
      <c r="AD8858" s="620"/>
      <c r="AJ8858" s="668"/>
      <c r="AO8858" s="612"/>
      <c r="AP8858" s="612"/>
      <c r="AY8858" s="623"/>
      <c r="BD8858" s="611"/>
      <c r="BG8858" s="624"/>
      <c r="BH8858" s="625"/>
      <c r="BI8858" s="672"/>
      <c r="BO8858" s="612"/>
      <c r="BY8858" s="669"/>
      <c r="CA8858" s="669"/>
    </row>
    <row r="8859" spans="3:79" s="610" customFormat="1">
      <c r="C8859" s="611"/>
      <c r="D8859" s="612"/>
      <c r="E8859" s="613"/>
      <c r="F8859" s="614"/>
      <c r="J8859" s="612"/>
      <c r="N8859" s="668"/>
      <c r="P8859" s="618"/>
      <c r="Q8859" s="618"/>
      <c r="R8859" s="618"/>
      <c r="S8859" s="618"/>
      <c r="T8859" s="618"/>
      <c r="U8859" s="618"/>
      <c r="V8859" s="618"/>
      <c r="W8859" s="618"/>
      <c r="X8859" s="618"/>
      <c r="Y8859" s="618"/>
      <c r="Z8859" s="618"/>
      <c r="AC8859" s="619"/>
      <c r="AD8859" s="620"/>
      <c r="AJ8859" s="668"/>
      <c r="AO8859" s="612"/>
      <c r="AP8859" s="612"/>
      <c r="AY8859" s="623"/>
      <c r="BD8859" s="611"/>
      <c r="BG8859" s="624"/>
      <c r="BH8859" s="625"/>
      <c r="BI8859" s="672"/>
      <c r="BO8859" s="612"/>
      <c r="BY8859" s="669"/>
      <c r="CA8859" s="669"/>
    </row>
    <row r="8860" spans="3:79" s="610" customFormat="1">
      <c r="C8860" s="611"/>
      <c r="D8860" s="612"/>
      <c r="E8860" s="613"/>
      <c r="F8860" s="614"/>
      <c r="J8860" s="612"/>
      <c r="N8860" s="668"/>
      <c r="P8860" s="618"/>
      <c r="Q8860" s="618"/>
      <c r="R8860" s="618"/>
      <c r="S8860" s="618"/>
      <c r="T8860" s="618"/>
      <c r="U8860" s="618"/>
      <c r="V8860" s="618"/>
      <c r="W8860" s="618"/>
      <c r="X8860" s="618"/>
      <c r="Y8860" s="618"/>
      <c r="Z8860" s="618"/>
      <c r="AC8860" s="619"/>
      <c r="AD8860" s="620"/>
      <c r="AJ8860" s="668"/>
      <c r="AO8860" s="612"/>
      <c r="AP8860" s="612"/>
      <c r="AY8860" s="623"/>
      <c r="BD8860" s="611"/>
      <c r="BG8860" s="624"/>
      <c r="BH8860" s="625"/>
      <c r="BI8860" s="672"/>
      <c r="BO8860" s="612"/>
      <c r="BY8860" s="669"/>
      <c r="CA8860" s="669"/>
    </row>
    <row r="8861" spans="3:79" s="610" customFormat="1">
      <c r="C8861" s="611"/>
      <c r="D8861" s="612"/>
      <c r="E8861" s="613"/>
      <c r="F8861" s="614"/>
      <c r="J8861" s="612"/>
      <c r="N8861" s="668"/>
      <c r="P8861" s="618"/>
      <c r="Q8861" s="618"/>
      <c r="R8861" s="618"/>
      <c r="S8861" s="618"/>
      <c r="T8861" s="618"/>
      <c r="U8861" s="618"/>
      <c r="V8861" s="618"/>
      <c r="W8861" s="618"/>
      <c r="X8861" s="618"/>
      <c r="Y8861" s="618"/>
      <c r="Z8861" s="618"/>
      <c r="AC8861" s="619"/>
      <c r="AD8861" s="620"/>
      <c r="AJ8861" s="668"/>
      <c r="AO8861" s="612"/>
      <c r="AP8861" s="612"/>
      <c r="AY8861" s="623"/>
      <c r="BD8861" s="611"/>
      <c r="BG8861" s="624"/>
      <c r="BH8861" s="625"/>
      <c r="BI8861" s="672"/>
      <c r="BO8861" s="612"/>
      <c r="BY8861" s="669"/>
      <c r="CA8861" s="669"/>
    </row>
    <row r="8862" spans="3:79" s="610" customFormat="1">
      <c r="C8862" s="611"/>
      <c r="D8862" s="612"/>
      <c r="E8862" s="613"/>
      <c r="F8862" s="614"/>
      <c r="J8862" s="612"/>
      <c r="N8862" s="668"/>
      <c r="P8862" s="618"/>
      <c r="Q8862" s="618"/>
      <c r="R8862" s="618"/>
      <c r="S8862" s="618"/>
      <c r="T8862" s="618"/>
      <c r="U8862" s="618"/>
      <c r="V8862" s="618"/>
      <c r="W8862" s="618"/>
      <c r="X8862" s="618"/>
      <c r="Y8862" s="618"/>
      <c r="Z8862" s="618"/>
      <c r="AC8862" s="619"/>
      <c r="AD8862" s="620"/>
      <c r="AJ8862" s="668"/>
      <c r="AO8862" s="612"/>
      <c r="AP8862" s="612"/>
      <c r="AY8862" s="623"/>
      <c r="BD8862" s="611"/>
      <c r="BG8862" s="624"/>
      <c r="BH8862" s="625"/>
      <c r="BI8862" s="672"/>
      <c r="BO8862" s="612"/>
      <c r="BY8862" s="669"/>
      <c r="CA8862" s="669"/>
    </row>
    <row r="8863" spans="3:79" s="610" customFormat="1">
      <c r="C8863" s="611"/>
      <c r="D8863" s="612"/>
      <c r="E8863" s="613"/>
      <c r="F8863" s="614"/>
      <c r="J8863" s="612"/>
      <c r="N8863" s="668"/>
      <c r="P8863" s="618"/>
      <c r="Q8863" s="618"/>
      <c r="R8863" s="618"/>
      <c r="S8863" s="618"/>
      <c r="T8863" s="618"/>
      <c r="U8863" s="618"/>
      <c r="V8863" s="618"/>
      <c r="W8863" s="618"/>
      <c r="X8863" s="618"/>
      <c r="Y8863" s="618"/>
      <c r="Z8863" s="618"/>
      <c r="AC8863" s="619"/>
      <c r="AD8863" s="620"/>
      <c r="AJ8863" s="668"/>
      <c r="AO8863" s="612"/>
      <c r="AP8863" s="612"/>
      <c r="AY8863" s="623"/>
      <c r="BD8863" s="611"/>
      <c r="BG8863" s="624"/>
      <c r="BH8863" s="625"/>
      <c r="BI8863" s="672"/>
      <c r="BO8863" s="612"/>
      <c r="BY8863" s="669"/>
      <c r="CA8863" s="669"/>
    </row>
    <row r="8864" spans="3:79" s="610" customFormat="1">
      <c r="C8864" s="611"/>
      <c r="D8864" s="612"/>
      <c r="E8864" s="613"/>
      <c r="F8864" s="614"/>
      <c r="J8864" s="612"/>
      <c r="N8864" s="668"/>
      <c r="P8864" s="618"/>
      <c r="Q8864" s="618"/>
      <c r="R8864" s="618"/>
      <c r="S8864" s="618"/>
      <c r="T8864" s="618"/>
      <c r="U8864" s="618"/>
      <c r="V8864" s="618"/>
      <c r="W8864" s="618"/>
      <c r="X8864" s="618"/>
      <c r="Y8864" s="618"/>
      <c r="Z8864" s="618"/>
      <c r="AC8864" s="619"/>
      <c r="AD8864" s="620"/>
      <c r="AJ8864" s="668"/>
      <c r="AO8864" s="612"/>
      <c r="AP8864" s="612"/>
      <c r="AY8864" s="623"/>
      <c r="BD8864" s="611"/>
      <c r="BG8864" s="624"/>
      <c r="BH8864" s="625"/>
      <c r="BI8864" s="672"/>
      <c r="BO8864" s="612"/>
      <c r="BY8864" s="669"/>
      <c r="CA8864" s="669"/>
    </row>
    <row r="8865" spans="3:79" s="610" customFormat="1">
      <c r="C8865" s="611"/>
      <c r="D8865" s="612"/>
      <c r="E8865" s="613"/>
      <c r="F8865" s="614"/>
      <c r="J8865" s="612"/>
      <c r="N8865" s="668"/>
      <c r="P8865" s="618"/>
      <c r="Q8865" s="618"/>
      <c r="R8865" s="618"/>
      <c r="S8865" s="618"/>
      <c r="T8865" s="618"/>
      <c r="U8865" s="618"/>
      <c r="V8865" s="618"/>
      <c r="W8865" s="618"/>
      <c r="X8865" s="618"/>
      <c r="Y8865" s="618"/>
      <c r="Z8865" s="618"/>
      <c r="AC8865" s="619"/>
      <c r="AD8865" s="620"/>
      <c r="AJ8865" s="668"/>
      <c r="AO8865" s="612"/>
      <c r="AP8865" s="612"/>
      <c r="AY8865" s="623"/>
      <c r="BD8865" s="611"/>
      <c r="BG8865" s="624"/>
      <c r="BH8865" s="625"/>
      <c r="BI8865" s="672"/>
      <c r="BO8865" s="612"/>
      <c r="BY8865" s="669"/>
      <c r="CA8865" s="669"/>
    </row>
    <row r="8866" spans="3:79" s="610" customFormat="1">
      <c r="C8866" s="611"/>
      <c r="D8866" s="612"/>
      <c r="E8866" s="613"/>
      <c r="F8866" s="614"/>
      <c r="J8866" s="612"/>
      <c r="N8866" s="668"/>
      <c r="P8866" s="618"/>
      <c r="Q8866" s="618"/>
      <c r="R8866" s="618"/>
      <c r="S8866" s="618"/>
      <c r="T8866" s="618"/>
      <c r="U8866" s="618"/>
      <c r="V8866" s="618"/>
      <c r="W8866" s="618"/>
      <c r="X8866" s="618"/>
      <c r="Y8866" s="618"/>
      <c r="Z8866" s="618"/>
      <c r="AC8866" s="619"/>
      <c r="AD8866" s="620"/>
      <c r="AJ8866" s="668"/>
      <c r="AO8866" s="612"/>
      <c r="AP8866" s="612"/>
      <c r="AY8866" s="623"/>
      <c r="BD8866" s="611"/>
      <c r="BG8866" s="624"/>
      <c r="BH8866" s="625"/>
      <c r="BI8866" s="672"/>
      <c r="BO8866" s="612"/>
      <c r="BY8866" s="669"/>
      <c r="CA8866" s="669"/>
    </row>
    <row r="8867" spans="3:79" s="610" customFormat="1">
      <c r="C8867" s="611"/>
      <c r="D8867" s="612"/>
      <c r="E8867" s="613"/>
      <c r="F8867" s="614"/>
      <c r="J8867" s="612"/>
      <c r="N8867" s="668"/>
      <c r="P8867" s="618"/>
      <c r="Q8867" s="618"/>
      <c r="R8867" s="618"/>
      <c r="S8867" s="618"/>
      <c r="T8867" s="618"/>
      <c r="U8867" s="618"/>
      <c r="V8867" s="618"/>
      <c r="W8867" s="618"/>
      <c r="X8867" s="618"/>
      <c r="Y8867" s="618"/>
      <c r="Z8867" s="618"/>
      <c r="AC8867" s="619"/>
      <c r="AD8867" s="620"/>
      <c r="AJ8867" s="668"/>
      <c r="AO8867" s="612"/>
      <c r="AP8867" s="612"/>
      <c r="AY8867" s="623"/>
      <c r="BD8867" s="611"/>
      <c r="BG8867" s="624"/>
      <c r="BH8867" s="625"/>
      <c r="BI8867" s="672"/>
      <c r="BO8867" s="612"/>
      <c r="BY8867" s="669"/>
      <c r="CA8867" s="669"/>
    </row>
    <row r="8868" spans="3:79" s="610" customFormat="1">
      <c r="C8868" s="611"/>
      <c r="D8868" s="612"/>
      <c r="E8868" s="613"/>
      <c r="F8868" s="614"/>
      <c r="J8868" s="612"/>
      <c r="N8868" s="668"/>
      <c r="P8868" s="618"/>
      <c r="Q8868" s="618"/>
      <c r="R8868" s="618"/>
      <c r="S8868" s="618"/>
      <c r="T8868" s="618"/>
      <c r="U8868" s="618"/>
      <c r="V8868" s="618"/>
      <c r="W8868" s="618"/>
      <c r="X8868" s="618"/>
      <c r="Y8868" s="618"/>
      <c r="Z8868" s="618"/>
      <c r="AC8868" s="619"/>
      <c r="AD8868" s="620"/>
      <c r="AJ8868" s="668"/>
      <c r="AO8868" s="612"/>
      <c r="AP8868" s="612"/>
      <c r="AY8868" s="623"/>
      <c r="BD8868" s="611"/>
      <c r="BG8868" s="624"/>
      <c r="BH8868" s="625"/>
      <c r="BI8868" s="672"/>
      <c r="BO8868" s="612"/>
      <c r="BY8868" s="669"/>
      <c r="CA8868" s="669"/>
    </row>
    <row r="8869" spans="3:79" s="610" customFormat="1">
      <c r="C8869" s="611"/>
      <c r="D8869" s="612"/>
      <c r="E8869" s="613"/>
      <c r="F8869" s="614"/>
      <c r="J8869" s="612"/>
      <c r="N8869" s="668"/>
      <c r="P8869" s="618"/>
      <c r="Q8869" s="618"/>
      <c r="R8869" s="618"/>
      <c r="S8869" s="618"/>
      <c r="T8869" s="618"/>
      <c r="U8869" s="618"/>
      <c r="V8869" s="618"/>
      <c r="W8869" s="618"/>
      <c r="X8869" s="618"/>
      <c r="Y8869" s="618"/>
      <c r="Z8869" s="618"/>
      <c r="AC8869" s="619"/>
      <c r="AD8869" s="620"/>
      <c r="AJ8869" s="668"/>
      <c r="AO8869" s="612"/>
      <c r="AP8869" s="612"/>
      <c r="AY8869" s="623"/>
      <c r="BD8869" s="611"/>
      <c r="BG8869" s="624"/>
      <c r="BH8869" s="625"/>
      <c r="BI8869" s="672"/>
      <c r="BO8869" s="612"/>
      <c r="BY8869" s="669"/>
      <c r="CA8869" s="669"/>
    </row>
    <row r="8870" spans="3:79" s="610" customFormat="1">
      <c r="C8870" s="611"/>
      <c r="D8870" s="612"/>
      <c r="E8870" s="613"/>
      <c r="F8870" s="614"/>
      <c r="J8870" s="612"/>
      <c r="N8870" s="668"/>
      <c r="P8870" s="618"/>
      <c r="Q8870" s="618"/>
      <c r="R8870" s="618"/>
      <c r="S8870" s="618"/>
      <c r="T8870" s="618"/>
      <c r="U8870" s="618"/>
      <c r="V8870" s="618"/>
      <c r="W8870" s="618"/>
      <c r="X8870" s="618"/>
      <c r="Y8870" s="618"/>
      <c r="Z8870" s="618"/>
      <c r="AC8870" s="619"/>
      <c r="AD8870" s="620"/>
      <c r="AJ8870" s="668"/>
      <c r="AO8870" s="612"/>
      <c r="AP8870" s="612"/>
      <c r="AY8870" s="623"/>
      <c r="BD8870" s="611"/>
      <c r="BG8870" s="624"/>
      <c r="BH8870" s="625"/>
      <c r="BI8870" s="672"/>
      <c r="BO8870" s="612"/>
      <c r="BY8870" s="669"/>
      <c r="CA8870" s="669"/>
    </row>
    <row r="8871" spans="3:79" s="610" customFormat="1">
      <c r="C8871" s="611"/>
      <c r="D8871" s="612"/>
      <c r="E8871" s="613"/>
      <c r="F8871" s="614"/>
      <c r="J8871" s="612"/>
      <c r="N8871" s="668"/>
      <c r="P8871" s="618"/>
      <c r="Q8871" s="618"/>
      <c r="R8871" s="618"/>
      <c r="S8871" s="618"/>
      <c r="T8871" s="618"/>
      <c r="U8871" s="618"/>
      <c r="V8871" s="618"/>
      <c r="W8871" s="618"/>
      <c r="X8871" s="618"/>
      <c r="Y8871" s="618"/>
      <c r="Z8871" s="618"/>
      <c r="AC8871" s="619"/>
      <c r="AD8871" s="620"/>
      <c r="AJ8871" s="668"/>
      <c r="AO8871" s="612"/>
      <c r="AP8871" s="612"/>
      <c r="AY8871" s="623"/>
      <c r="BD8871" s="611"/>
      <c r="BG8871" s="624"/>
      <c r="BH8871" s="625"/>
      <c r="BI8871" s="672"/>
      <c r="BO8871" s="612"/>
      <c r="BY8871" s="669"/>
      <c r="CA8871" s="669"/>
    </row>
    <row r="8872" spans="3:79" s="610" customFormat="1">
      <c r="C8872" s="611"/>
      <c r="D8872" s="612"/>
      <c r="E8872" s="613"/>
      <c r="F8872" s="614"/>
      <c r="J8872" s="612"/>
      <c r="N8872" s="668"/>
      <c r="P8872" s="618"/>
      <c r="Q8872" s="618"/>
      <c r="R8872" s="618"/>
      <c r="S8872" s="618"/>
      <c r="T8872" s="618"/>
      <c r="U8872" s="618"/>
      <c r="V8872" s="618"/>
      <c r="W8872" s="618"/>
      <c r="X8872" s="618"/>
      <c r="Y8872" s="618"/>
      <c r="Z8872" s="618"/>
      <c r="AC8872" s="619"/>
      <c r="AD8872" s="620"/>
      <c r="AJ8872" s="668"/>
      <c r="AO8872" s="612"/>
      <c r="AP8872" s="612"/>
      <c r="AY8872" s="623"/>
      <c r="BD8872" s="611"/>
      <c r="BG8872" s="624"/>
      <c r="BH8872" s="625"/>
      <c r="BI8872" s="672"/>
      <c r="BO8872" s="612"/>
      <c r="BY8872" s="669"/>
      <c r="CA8872" s="669"/>
    </row>
    <row r="8873" spans="3:79" s="610" customFormat="1">
      <c r="C8873" s="611"/>
      <c r="D8873" s="612"/>
      <c r="E8873" s="613"/>
      <c r="F8873" s="614"/>
      <c r="J8873" s="612"/>
      <c r="N8873" s="668"/>
      <c r="P8873" s="618"/>
      <c r="Q8873" s="618"/>
      <c r="R8873" s="618"/>
      <c r="S8873" s="618"/>
      <c r="T8873" s="618"/>
      <c r="U8873" s="618"/>
      <c r="V8873" s="618"/>
      <c r="W8873" s="618"/>
      <c r="X8873" s="618"/>
      <c r="Y8873" s="618"/>
      <c r="Z8873" s="618"/>
      <c r="AC8873" s="619"/>
      <c r="AD8873" s="620"/>
      <c r="AJ8873" s="668"/>
      <c r="AO8873" s="612"/>
      <c r="AP8873" s="612"/>
      <c r="AY8873" s="623"/>
      <c r="BD8873" s="611"/>
      <c r="BG8873" s="624"/>
      <c r="BH8873" s="625"/>
      <c r="BI8873" s="672"/>
      <c r="BO8873" s="612"/>
      <c r="BY8873" s="669"/>
      <c r="CA8873" s="669"/>
    </row>
    <row r="8874" spans="3:79" s="610" customFormat="1">
      <c r="C8874" s="611"/>
      <c r="D8874" s="612"/>
      <c r="E8874" s="613"/>
      <c r="F8874" s="614"/>
      <c r="J8874" s="612"/>
      <c r="N8874" s="668"/>
      <c r="P8874" s="618"/>
      <c r="Q8874" s="618"/>
      <c r="R8874" s="618"/>
      <c r="S8874" s="618"/>
      <c r="T8874" s="618"/>
      <c r="U8874" s="618"/>
      <c r="V8874" s="618"/>
      <c r="W8874" s="618"/>
      <c r="X8874" s="618"/>
      <c r="Y8874" s="618"/>
      <c r="Z8874" s="618"/>
      <c r="AC8874" s="619"/>
      <c r="AD8874" s="620"/>
      <c r="AJ8874" s="668"/>
      <c r="AO8874" s="612"/>
      <c r="AP8874" s="612"/>
      <c r="AY8874" s="623"/>
      <c r="BD8874" s="611"/>
      <c r="BG8874" s="624"/>
      <c r="BH8874" s="625"/>
      <c r="BI8874" s="672"/>
      <c r="BO8874" s="612"/>
      <c r="BY8874" s="669"/>
      <c r="CA8874" s="669"/>
    </row>
    <row r="8875" spans="3:79" s="610" customFormat="1">
      <c r="C8875" s="611"/>
      <c r="D8875" s="612"/>
      <c r="E8875" s="613"/>
      <c r="F8875" s="614"/>
      <c r="J8875" s="612"/>
      <c r="N8875" s="668"/>
      <c r="P8875" s="618"/>
      <c r="Q8875" s="618"/>
      <c r="R8875" s="618"/>
      <c r="S8875" s="618"/>
      <c r="T8875" s="618"/>
      <c r="U8875" s="618"/>
      <c r="V8875" s="618"/>
      <c r="W8875" s="618"/>
      <c r="X8875" s="618"/>
      <c r="Y8875" s="618"/>
      <c r="Z8875" s="618"/>
      <c r="AC8875" s="619"/>
      <c r="AD8875" s="620"/>
      <c r="AJ8875" s="668"/>
      <c r="AO8875" s="612"/>
      <c r="AP8875" s="612"/>
      <c r="AY8875" s="623"/>
      <c r="BD8875" s="611"/>
      <c r="BG8875" s="624"/>
      <c r="BH8875" s="625"/>
      <c r="BI8875" s="672"/>
      <c r="BO8875" s="612"/>
      <c r="BY8875" s="669"/>
      <c r="CA8875" s="669"/>
    </row>
    <row r="8876" spans="3:79" s="610" customFormat="1">
      <c r="C8876" s="611"/>
      <c r="D8876" s="612"/>
      <c r="E8876" s="613"/>
      <c r="F8876" s="614"/>
      <c r="J8876" s="612"/>
      <c r="N8876" s="668"/>
      <c r="P8876" s="618"/>
      <c r="Q8876" s="618"/>
      <c r="R8876" s="618"/>
      <c r="S8876" s="618"/>
      <c r="T8876" s="618"/>
      <c r="U8876" s="618"/>
      <c r="V8876" s="618"/>
      <c r="W8876" s="618"/>
      <c r="X8876" s="618"/>
      <c r="Y8876" s="618"/>
      <c r="Z8876" s="618"/>
      <c r="AC8876" s="619"/>
      <c r="AD8876" s="620"/>
      <c r="AJ8876" s="668"/>
      <c r="AO8876" s="612"/>
      <c r="AP8876" s="612"/>
      <c r="AY8876" s="623"/>
      <c r="BD8876" s="611"/>
      <c r="BG8876" s="624"/>
      <c r="BH8876" s="625"/>
      <c r="BI8876" s="672"/>
      <c r="BO8876" s="612"/>
      <c r="BY8876" s="669"/>
      <c r="CA8876" s="669"/>
    </row>
    <row r="8877" spans="3:79" s="610" customFormat="1">
      <c r="C8877" s="611"/>
      <c r="D8877" s="612"/>
      <c r="E8877" s="613"/>
      <c r="F8877" s="614"/>
      <c r="J8877" s="612"/>
      <c r="N8877" s="668"/>
      <c r="P8877" s="618"/>
      <c r="Q8877" s="618"/>
      <c r="R8877" s="618"/>
      <c r="S8877" s="618"/>
      <c r="T8877" s="618"/>
      <c r="U8877" s="618"/>
      <c r="V8877" s="618"/>
      <c r="W8877" s="618"/>
      <c r="X8877" s="618"/>
      <c r="Y8877" s="618"/>
      <c r="Z8877" s="618"/>
      <c r="AC8877" s="619"/>
      <c r="AD8877" s="620"/>
      <c r="AJ8877" s="668"/>
      <c r="AO8877" s="612"/>
      <c r="AP8877" s="612"/>
      <c r="AY8877" s="623"/>
      <c r="BD8877" s="611"/>
      <c r="BG8877" s="624"/>
      <c r="BH8877" s="625"/>
      <c r="BI8877" s="672"/>
      <c r="BO8877" s="612"/>
      <c r="BY8877" s="669"/>
      <c r="CA8877" s="669"/>
    </row>
    <row r="8878" spans="3:79" s="610" customFormat="1">
      <c r="C8878" s="611"/>
      <c r="D8878" s="612"/>
      <c r="E8878" s="613"/>
      <c r="F8878" s="614"/>
      <c r="J8878" s="612"/>
      <c r="N8878" s="668"/>
      <c r="P8878" s="618"/>
      <c r="Q8878" s="618"/>
      <c r="R8878" s="618"/>
      <c r="S8878" s="618"/>
      <c r="T8878" s="618"/>
      <c r="U8878" s="618"/>
      <c r="V8878" s="618"/>
      <c r="W8878" s="618"/>
      <c r="X8878" s="618"/>
      <c r="Y8878" s="618"/>
      <c r="Z8878" s="618"/>
      <c r="AC8878" s="619"/>
      <c r="AD8878" s="620"/>
      <c r="AJ8878" s="668"/>
      <c r="AO8878" s="612"/>
      <c r="AP8878" s="612"/>
      <c r="AY8878" s="623"/>
      <c r="BD8878" s="611"/>
      <c r="BG8878" s="624"/>
      <c r="BH8878" s="625"/>
      <c r="BI8878" s="672"/>
      <c r="BO8878" s="612"/>
      <c r="BY8878" s="669"/>
      <c r="CA8878" s="669"/>
    </row>
    <row r="8879" spans="3:79" s="610" customFormat="1">
      <c r="C8879" s="611"/>
      <c r="D8879" s="612"/>
      <c r="E8879" s="613"/>
      <c r="F8879" s="614"/>
      <c r="J8879" s="612"/>
      <c r="N8879" s="668"/>
      <c r="P8879" s="618"/>
      <c r="Q8879" s="618"/>
      <c r="R8879" s="618"/>
      <c r="S8879" s="618"/>
      <c r="T8879" s="618"/>
      <c r="U8879" s="618"/>
      <c r="V8879" s="618"/>
      <c r="W8879" s="618"/>
      <c r="X8879" s="618"/>
      <c r="Y8879" s="618"/>
      <c r="Z8879" s="618"/>
      <c r="AC8879" s="619"/>
      <c r="AD8879" s="620"/>
      <c r="AJ8879" s="668"/>
      <c r="AO8879" s="612"/>
      <c r="AP8879" s="612"/>
      <c r="AY8879" s="623"/>
      <c r="BD8879" s="611"/>
      <c r="BG8879" s="624"/>
      <c r="BH8879" s="625"/>
      <c r="BI8879" s="672"/>
      <c r="BO8879" s="612"/>
      <c r="BY8879" s="669"/>
      <c r="CA8879" s="669"/>
    </row>
    <row r="8880" spans="3:79" s="610" customFormat="1">
      <c r="C8880" s="611"/>
      <c r="D8880" s="612"/>
      <c r="E8880" s="613"/>
      <c r="F8880" s="614"/>
      <c r="J8880" s="612"/>
      <c r="N8880" s="668"/>
      <c r="P8880" s="618"/>
      <c r="Q8880" s="618"/>
      <c r="R8880" s="618"/>
      <c r="S8880" s="618"/>
      <c r="T8880" s="618"/>
      <c r="U8880" s="618"/>
      <c r="V8880" s="618"/>
      <c r="W8880" s="618"/>
      <c r="X8880" s="618"/>
      <c r="Y8880" s="618"/>
      <c r="Z8880" s="618"/>
      <c r="AC8880" s="619"/>
      <c r="AD8880" s="620"/>
      <c r="AJ8880" s="668"/>
      <c r="AO8880" s="612"/>
      <c r="AP8880" s="612"/>
      <c r="AY8880" s="623"/>
      <c r="BD8880" s="611"/>
      <c r="BG8880" s="624"/>
      <c r="BH8880" s="625"/>
      <c r="BI8880" s="672"/>
      <c r="BO8880" s="612"/>
      <c r="BY8880" s="669"/>
      <c r="CA8880" s="669"/>
    </row>
    <row r="8881" spans="3:79" s="610" customFormat="1">
      <c r="C8881" s="611"/>
      <c r="D8881" s="612"/>
      <c r="E8881" s="613"/>
      <c r="F8881" s="614"/>
      <c r="J8881" s="612"/>
      <c r="N8881" s="668"/>
      <c r="P8881" s="618"/>
      <c r="Q8881" s="618"/>
      <c r="R8881" s="618"/>
      <c r="S8881" s="618"/>
      <c r="T8881" s="618"/>
      <c r="U8881" s="618"/>
      <c r="V8881" s="618"/>
      <c r="W8881" s="618"/>
      <c r="X8881" s="618"/>
      <c r="Y8881" s="618"/>
      <c r="Z8881" s="618"/>
      <c r="AC8881" s="619"/>
      <c r="AD8881" s="620"/>
      <c r="AJ8881" s="668"/>
      <c r="AO8881" s="612"/>
      <c r="AP8881" s="612"/>
      <c r="AY8881" s="623"/>
      <c r="BD8881" s="611"/>
      <c r="BG8881" s="624"/>
      <c r="BH8881" s="625"/>
      <c r="BI8881" s="672"/>
      <c r="BO8881" s="612"/>
      <c r="BY8881" s="669"/>
      <c r="CA8881" s="669"/>
    </row>
    <row r="8882" spans="3:79" s="610" customFormat="1">
      <c r="C8882" s="611"/>
      <c r="D8882" s="612"/>
      <c r="E8882" s="613"/>
      <c r="F8882" s="614"/>
      <c r="J8882" s="612"/>
      <c r="N8882" s="668"/>
      <c r="P8882" s="618"/>
      <c r="Q8882" s="618"/>
      <c r="R8882" s="618"/>
      <c r="S8882" s="618"/>
      <c r="T8882" s="618"/>
      <c r="U8882" s="618"/>
      <c r="V8882" s="618"/>
      <c r="W8882" s="618"/>
      <c r="X8882" s="618"/>
      <c r="Y8882" s="618"/>
      <c r="Z8882" s="618"/>
      <c r="AC8882" s="619"/>
      <c r="AD8882" s="620"/>
      <c r="AJ8882" s="668"/>
      <c r="AO8882" s="612"/>
      <c r="AP8882" s="612"/>
      <c r="AY8882" s="623"/>
      <c r="BD8882" s="611"/>
      <c r="BG8882" s="624"/>
      <c r="BH8882" s="625"/>
      <c r="BI8882" s="672"/>
      <c r="BO8882" s="612"/>
      <c r="BY8882" s="669"/>
      <c r="CA8882" s="669"/>
    </row>
    <row r="8883" spans="3:79" s="610" customFormat="1">
      <c r="C8883" s="611"/>
      <c r="D8883" s="612"/>
      <c r="E8883" s="613"/>
      <c r="F8883" s="614"/>
      <c r="J8883" s="612"/>
      <c r="N8883" s="668"/>
      <c r="P8883" s="618"/>
      <c r="Q8883" s="618"/>
      <c r="R8883" s="618"/>
      <c r="S8883" s="618"/>
      <c r="T8883" s="618"/>
      <c r="U8883" s="618"/>
      <c r="V8883" s="618"/>
      <c r="W8883" s="618"/>
      <c r="X8883" s="618"/>
      <c r="Y8883" s="618"/>
      <c r="Z8883" s="618"/>
      <c r="AC8883" s="619"/>
      <c r="AD8883" s="620"/>
      <c r="AJ8883" s="668"/>
      <c r="AO8883" s="612"/>
      <c r="AP8883" s="612"/>
      <c r="AY8883" s="623"/>
      <c r="BD8883" s="611"/>
      <c r="BG8883" s="624"/>
      <c r="BH8883" s="625"/>
      <c r="BI8883" s="672"/>
      <c r="BO8883" s="612"/>
      <c r="BY8883" s="669"/>
      <c r="CA8883" s="669"/>
    </row>
    <row r="8884" spans="3:79" s="610" customFormat="1">
      <c r="C8884" s="611"/>
      <c r="D8884" s="612"/>
      <c r="E8884" s="613"/>
      <c r="F8884" s="614"/>
      <c r="J8884" s="612"/>
      <c r="N8884" s="668"/>
      <c r="P8884" s="618"/>
      <c r="Q8884" s="618"/>
      <c r="R8884" s="618"/>
      <c r="S8884" s="618"/>
      <c r="T8884" s="618"/>
      <c r="U8884" s="618"/>
      <c r="V8884" s="618"/>
      <c r="W8884" s="618"/>
      <c r="X8884" s="618"/>
      <c r="Y8884" s="618"/>
      <c r="Z8884" s="618"/>
      <c r="AC8884" s="619"/>
      <c r="AD8884" s="620"/>
      <c r="AJ8884" s="668"/>
      <c r="AO8884" s="612"/>
      <c r="AP8884" s="612"/>
      <c r="AY8884" s="623"/>
      <c r="BD8884" s="611"/>
      <c r="BG8884" s="624"/>
      <c r="BH8884" s="625"/>
      <c r="BI8884" s="672"/>
      <c r="BO8884" s="612"/>
      <c r="BY8884" s="669"/>
      <c r="CA8884" s="669"/>
    </row>
    <row r="8885" spans="3:79" s="610" customFormat="1">
      <c r="C8885" s="611"/>
      <c r="D8885" s="612"/>
      <c r="E8885" s="613"/>
      <c r="F8885" s="614"/>
      <c r="J8885" s="612"/>
      <c r="N8885" s="668"/>
      <c r="P8885" s="618"/>
      <c r="Q8885" s="618"/>
      <c r="R8885" s="618"/>
      <c r="S8885" s="618"/>
      <c r="T8885" s="618"/>
      <c r="U8885" s="618"/>
      <c r="V8885" s="618"/>
      <c r="W8885" s="618"/>
      <c r="X8885" s="618"/>
      <c r="Y8885" s="618"/>
      <c r="Z8885" s="618"/>
      <c r="AC8885" s="619"/>
      <c r="AD8885" s="620"/>
      <c r="AJ8885" s="668"/>
      <c r="AO8885" s="612"/>
      <c r="AP8885" s="612"/>
      <c r="AY8885" s="623"/>
      <c r="BD8885" s="611"/>
      <c r="BG8885" s="624"/>
      <c r="BH8885" s="625"/>
      <c r="BI8885" s="672"/>
      <c r="BO8885" s="612"/>
      <c r="BY8885" s="669"/>
      <c r="CA8885" s="669"/>
    </row>
    <row r="8886" spans="3:79" s="610" customFormat="1">
      <c r="C8886" s="611"/>
      <c r="D8886" s="612"/>
      <c r="E8886" s="613"/>
      <c r="F8886" s="614"/>
      <c r="J8886" s="612"/>
      <c r="N8886" s="668"/>
      <c r="P8886" s="618"/>
      <c r="Q8886" s="618"/>
      <c r="R8886" s="618"/>
      <c r="S8886" s="618"/>
      <c r="T8886" s="618"/>
      <c r="U8886" s="618"/>
      <c r="V8886" s="618"/>
      <c r="W8886" s="618"/>
      <c r="X8886" s="618"/>
      <c r="Y8886" s="618"/>
      <c r="Z8886" s="618"/>
      <c r="AC8886" s="619"/>
      <c r="AD8886" s="620"/>
      <c r="AJ8886" s="668"/>
      <c r="AO8886" s="612"/>
      <c r="AP8886" s="612"/>
      <c r="AY8886" s="623"/>
      <c r="BD8886" s="611"/>
      <c r="BG8886" s="624"/>
      <c r="BH8886" s="625"/>
      <c r="BI8886" s="672"/>
      <c r="BO8886" s="612"/>
      <c r="BY8886" s="669"/>
      <c r="CA8886" s="669"/>
    </row>
    <row r="8887" spans="3:79" s="610" customFormat="1">
      <c r="C8887" s="611"/>
      <c r="D8887" s="612"/>
      <c r="E8887" s="613"/>
      <c r="F8887" s="614"/>
      <c r="J8887" s="612"/>
      <c r="N8887" s="668"/>
      <c r="P8887" s="618"/>
      <c r="Q8887" s="618"/>
      <c r="R8887" s="618"/>
      <c r="S8887" s="618"/>
      <c r="T8887" s="618"/>
      <c r="U8887" s="618"/>
      <c r="V8887" s="618"/>
      <c r="W8887" s="618"/>
      <c r="X8887" s="618"/>
      <c r="Y8887" s="618"/>
      <c r="Z8887" s="618"/>
      <c r="AC8887" s="619"/>
      <c r="AD8887" s="620"/>
      <c r="AJ8887" s="668"/>
      <c r="AO8887" s="612"/>
      <c r="AP8887" s="612"/>
      <c r="AY8887" s="623"/>
      <c r="BD8887" s="611"/>
      <c r="BG8887" s="624"/>
      <c r="BH8887" s="625"/>
      <c r="BI8887" s="672"/>
      <c r="BO8887" s="612"/>
      <c r="BY8887" s="669"/>
      <c r="CA8887" s="669"/>
    </row>
    <row r="8888" spans="3:79" s="610" customFormat="1">
      <c r="C8888" s="611"/>
      <c r="D8888" s="612"/>
      <c r="E8888" s="613"/>
      <c r="F8888" s="614"/>
      <c r="J8888" s="612"/>
      <c r="N8888" s="668"/>
      <c r="P8888" s="618"/>
      <c r="Q8888" s="618"/>
      <c r="R8888" s="618"/>
      <c r="S8888" s="618"/>
      <c r="T8888" s="618"/>
      <c r="U8888" s="618"/>
      <c r="V8888" s="618"/>
      <c r="W8888" s="618"/>
      <c r="X8888" s="618"/>
      <c r="Y8888" s="618"/>
      <c r="Z8888" s="618"/>
      <c r="AC8888" s="619"/>
      <c r="AD8888" s="620"/>
      <c r="AJ8888" s="668"/>
      <c r="AO8888" s="612"/>
      <c r="AP8888" s="612"/>
      <c r="AY8888" s="623"/>
      <c r="BD8888" s="611"/>
      <c r="BG8888" s="624"/>
      <c r="BH8888" s="625"/>
      <c r="BI8888" s="672"/>
      <c r="BO8888" s="612"/>
      <c r="BY8888" s="669"/>
      <c r="CA8888" s="669"/>
    </row>
    <row r="8889" spans="3:79" s="610" customFormat="1">
      <c r="C8889" s="611"/>
      <c r="D8889" s="612"/>
      <c r="E8889" s="613"/>
      <c r="F8889" s="614"/>
      <c r="J8889" s="612"/>
      <c r="N8889" s="668"/>
      <c r="P8889" s="618"/>
      <c r="Q8889" s="618"/>
      <c r="R8889" s="618"/>
      <c r="S8889" s="618"/>
      <c r="T8889" s="618"/>
      <c r="U8889" s="618"/>
      <c r="V8889" s="618"/>
      <c r="W8889" s="618"/>
      <c r="X8889" s="618"/>
      <c r="Y8889" s="618"/>
      <c r="Z8889" s="618"/>
      <c r="AC8889" s="619"/>
      <c r="AD8889" s="620"/>
      <c r="AJ8889" s="668"/>
      <c r="AO8889" s="612"/>
      <c r="AP8889" s="612"/>
      <c r="AY8889" s="623"/>
      <c r="BD8889" s="611"/>
      <c r="BG8889" s="624"/>
      <c r="BH8889" s="625"/>
      <c r="BI8889" s="672"/>
      <c r="BO8889" s="612"/>
      <c r="BY8889" s="669"/>
      <c r="CA8889" s="669"/>
    </row>
    <row r="8890" spans="3:79" s="610" customFormat="1">
      <c r="C8890" s="611"/>
      <c r="D8890" s="612"/>
      <c r="E8890" s="613"/>
      <c r="F8890" s="614"/>
      <c r="J8890" s="612"/>
      <c r="N8890" s="668"/>
      <c r="P8890" s="618"/>
      <c r="Q8890" s="618"/>
      <c r="R8890" s="618"/>
      <c r="S8890" s="618"/>
      <c r="T8890" s="618"/>
      <c r="U8890" s="618"/>
      <c r="V8890" s="618"/>
      <c r="W8890" s="618"/>
      <c r="X8890" s="618"/>
      <c r="Y8890" s="618"/>
      <c r="Z8890" s="618"/>
      <c r="AC8890" s="619"/>
      <c r="AD8890" s="620"/>
      <c r="AJ8890" s="668"/>
      <c r="AO8890" s="612"/>
      <c r="AP8890" s="612"/>
      <c r="AY8890" s="623"/>
      <c r="BD8890" s="611"/>
      <c r="BG8890" s="624"/>
      <c r="BH8890" s="625"/>
      <c r="BI8890" s="672"/>
      <c r="BO8890" s="612"/>
      <c r="BY8890" s="669"/>
      <c r="CA8890" s="669"/>
    </row>
    <row r="8891" spans="3:79" s="610" customFormat="1">
      <c r="C8891" s="611"/>
      <c r="D8891" s="612"/>
      <c r="E8891" s="613"/>
      <c r="F8891" s="614"/>
      <c r="J8891" s="612"/>
      <c r="N8891" s="668"/>
      <c r="P8891" s="618"/>
      <c r="Q8891" s="618"/>
      <c r="R8891" s="618"/>
      <c r="S8891" s="618"/>
      <c r="T8891" s="618"/>
      <c r="U8891" s="618"/>
      <c r="V8891" s="618"/>
      <c r="W8891" s="618"/>
      <c r="X8891" s="618"/>
      <c r="Y8891" s="618"/>
      <c r="Z8891" s="618"/>
      <c r="AC8891" s="619"/>
      <c r="AD8891" s="620"/>
      <c r="AJ8891" s="668"/>
      <c r="AO8891" s="612"/>
      <c r="AP8891" s="612"/>
      <c r="AY8891" s="623"/>
      <c r="BD8891" s="611"/>
      <c r="BG8891" s="624"/>
      <c r="BH8891" s="625"/>
      <c r="BI8891" s="672"/>
      <c r="BO8891" s="612"/>
      <c r="BY8891" s="669"/>
      <c r="CA8891" s="669"/>
    </row>
    <row r="8892" spans="3:79" s="610" customFormat="1">
      <c r="C8892" s="611"/>
      <c r="D8892" s="612"/>
      <c r="E8892" s="613"/>
      <c r="F8892" s="614"/>
      <c r="J8892" s="612"/>
      <c r="N8892" s="668"/>
      <c r="P8892" s="618"/>
      <c r="Q8892" s="618"/>
      <c r="R8892" s="618"/>
      <c r="S8892" s="618"/>
      <c r="T8892" s="618"/>
      <c r="U8892" s="618"/>
      <c r="V8892" s="618"/>
      <c r="W8892" s="618"/>
      <c r="X8892" s="618"/>
      <c r="Y8892" s="618"/>
      <c r="Z8892" s="618"/>
      <c r="AC8892" s="619"/>
      <c r="AD8892" s="620"/>
      <c r="AJ8892" s="668"/>
      <c r="AO8892" s="612"/>
      <c r="AP8892" s="612"/>
      <c r="AY8892" s="623"/>
      <c r="BD8892" s="611"/>
      <c r="BG8892" s="624"/>
      <c r="BH8892" s="625"/>
      <c r="BI8892" s="672"/>
      <c r="BO8892" s="612"/>
      <c r="BY8892" s="669"/>
      <c r="CA8892" s="669"/>
    </row>
    <row r="8893" spans="3:79" s="610" customFormat="1">
      <c r="C8893" s="611"/>
      <c r="D8893" s="612"/>
      <c r="E8893" s="613"/>
      <c r="F8893" s="614"/>
      <c r="J8893" s="612"/>
      <c r="N8893" s="668"/>
      <c r="P8893" s="618"/>
      <c r="Q8893" s="618"/>
      <c r="R8893" s="618"/>
      <c r="S8893" s="618"/>
      <c r="T8893" s="618"/>
      <c r="U8893" s="618"/>
      <c r="V8893" s="618"/>
      <c r="W8893" s="618"/>
      <c r="X8893" s="618"/>
      <c r="Y8893" s="618"/>
      <c r="Z8893" s="618"/>
      <c r="AC8893" s="619"/>
      <c r="AD8893" s="620"/>
      <c r="AJ8893" s="668"/>
      <c r="AO8893" s="612"/>
      <c r="AP8893" s="612"/>
      <c r="AY8893" s="623"/>
      <c r="BD8893" s="611"/>
      <c r="BG8893" s="624"/>
      <c r="BH8893" s="625"/>
      <c r="BI8893" s="672"/>
      <c r="BO8893" s="612"/>
      <c r="BY8893" s="669"/>
      <c r="CA8893" s="669"/>
    </row>
    <row r="8894" spans="3:79" s="610" customFormat="1">
      <c r="C8894" s="611"/>
      <c r="D8894" s="612"/>
      <c r="E8894" s="613"/>
      <c r="F8894" s="614"/>
      <c r="J8894" s="612"/>
      <c r="N8894" s="668"/>
      <c r="P8894" s="618"/>
      <c r="Q8894" s="618"/>
      <c r="R8894" s="618"/>
      <c r="S8894" s="618"/>
      <c r="T8894" s="618"/>
      <c r="U8894" s="618"/>
      <c r="V8894" s="618"/>
      <c r="W8894" s="618"/>
      <c r="X8894" s="618"/>
      <c r="Y8894" s="618"/>
      <c r="Z8894" s="618"/>
      <c r="AC8894" s="619"/>
      <c r="AD8894" s="620"/>
      <c r="AJ8894" s="668"/>
      <c r="AO8894" s="612"/>
      <c r="AP8894" s="612"/>
      <c r="AY8894" s="623"/>
      <c r="BD8894" s="611"/>
      <c r="BG8894" s="624"/>
      <c r="BH8894" s="625"/>
      <c r="BI8894" s="672"/>
      <c r="BO8894" s="612"/>
      <c r="BY8894" s="669"/>
      <c r="CA8894" s="669"/>
    </row>
    <row r="8895" spans="3:79" s="610" customFormat="1">
      <c r="C8895" s="611"/>
      <c r="D8895" s="612"/>
      <c r="E8895" s="613"/>
      <c r="F8895" s="614"/>
      <c r="J8895" s="612"/>
      <c r="N8895" s="668"/>
      <c r="P8895" s="618"/>
      <c r="Q8895" s="618"/>
      <c r="R8895" s="618"/>
      <c r="S8895" s="618"/>
      <c r="T8895" s="618"/>
      <c r="U8895" s="618"/>
      <c r="V8895" s="618"/>
      <c r="W8895" s="618"/>
      <c r="X8895" s="618"/>
      <c r="Y8895" s="618"/>
      <c r="Z8895" s="618"/>
      <c r="AC8895" s="619"/>
      <c r="AD8895" s="620"/>
      <c r="AJ8895" s="668"/>
      <c r="AO8895" s="612"/>
      <c r="AP8895" s="612"/>
      <c r="AY8895" s="623"/>
      <c r="BD8895" s="611"/>
      <c r="BG8895" s="624"/>
      <c r="BH8895" s="625"/>
      <c r="BI8895" s="672"/>
      <c r="BO8895" s="612"/>
      <c r="BY8895" s="669"/>
      <c r="CA8895" s="669"/>
    </row>
    <row r="8896" spans="3:79" s="610" customFormat="1">
      <c r="C8896" s="611"/>
      <c r="D8896" s="612"/>
      <c r="E8896" s="613"/>
      <c r="F8896" s="614"/>
      <c r="J8896" s="612"/>
      <c r="N8896" s="668"/>
      <c r="P8896" s="618"/>
      <c r="Q8896" s="618"/>
      <c r="R8896" s="618"/>
      <c r="S8896" s="618"/>
      <c r="T8896" s="618"/>
      <c r="U8896" s="618"/>
      <c r="V8896" s="618"/>
      <c r="W8896" s="618"/>
      <c r="X8896" s="618"/>
      <c r="Y8896" s="618"/>
      <c r="Z8896" s="618"/>
      <c r="AC8896" s="619"/>
      <c r="AD8896" s="620"/>
      <c r="AJ8896" s="668"/>
      <c r="AO8896" s="612"/>
      <c r="AP8896" s="612"/>
      <c r="AY8896" s="623"/>
      <c r="BD8896" s="611"/>
      <c r="BG8896" s="624"/>
      <c r="BH8896" s="625"/>
      <c r="BI8896" s="672"/>
      <c r="BO8896" s="612"/>
      <c r="BY8896" s="669"/>
      <c r="CA8896" s="669"/>
    </row>
    <row r="8897" spans="3:79" s="610" customFormat="1">
      <c r="C8897" s="611"/>
      <c r="D8897" s="612"/>
      <c r="E8897" s="613"/>
      <c r="F8897" s="614"/>
      <c r="J8897" s="612"/>
      <c r="N8897" s="668"/>
      <c r="P8897" s="618"/>
      <c r="Q8897" s="618"/>
      <c r="R8897" s="618"/>
      <c r="S8897" s="618"/>
      <c r="T8897" s="618"/>
      <c r="U8897" s="618"/>
      <c r="V8897" s="618"/>
      <c r="W8897" s="618"/>
      <c r="X8897" s="618"/>
      <c r="Y8897" s="618"/>
      <c r="Z8897" s="618"/>
      <c r="AC8897" s="619"/>
      <c r="AD8897" s="620"/>
      <c r="AJ8897" s="668"/>
      <c r="AO8897" s="612"/>
      <c r="AP8897" s="612"/>
      <c r="AY8897" s="623"/>
      <c r="BD8897" s="611"/>
      <c r="BG8897" s="624"/>
      <c r="BH8897" s="625"/>
      <c r="BI8897" s="672"/>
      <c r="BO8897" s="612"/>
      <c r="BY8897" s="669"/>
      <c r="CA8897" s="669"/>
    </row>
    <row r="8898" spans="3:79" s="610" customFormat="1">
      <c r="C8898" s="611"/>
      <c r="D8898" s="612"/>
      <c r="E8898" s="613"/>
      <c r="F8898" s="614"/>
      <c r="J8898" s="612"/>
      <c r="N8898" s="668"/>
      <c r="P8898" s="618"/>
      <c r="Q8898" s="618"/>
      <c r="R8898" s="618"/>
      <c r="S8898" s="618"/>
      <c r="T8898" s="618"/>
      <c r="U8898" s="618"/>
      <c r="V8898" s="618"/>
      <c r="W8898" s="618"/>
      <c r="X8898" s="618"/>
      <c r="Y8898" s="618"/>
      <c r="Z8898" s="618"/>
      <c r="AC8898" s="619"/>
      <c r="AD8898" s="620"/>
      <c r="AJ8898" s="668"/>
      <c r="AO8898" s="612"/>
      <c r="AP8898" s="612"/>
      <c r="AY8898" s="623"/>
      <c r="BD8898" s="611"/>
      <c r="BG8898" s="624"/>
      <c r="BH8898" s="625"/>
      <c r="BI8898" s="672"/>
      <c r="BO8898" s="612"/>
      <c r="BY8898" s="669"/>
      <c r="CA8898" s="669"/>
    </row>
    <row r="8899" spans="3:79" s="610" customFormat="1">
      <c r="C8899" s="611"/>
      <c r="D8899" s="612"/>
      <c r="E8899" s="613"/>
      <c r="F8899" s="614"/>
      <c r="J8899" s="612"/>
      <c r="N8899" s="668"/>
      <c r="P8899" s="618"/>
      <c r="Q8899" s="618"/>
      <c r="R8899" s="618"/>
      <c r="S8899" s="618"/>
      <c r="T8899" s="618"/>
      <c r="U8899" s="618"/>
      <c r="V8899" s="618"/>
      <c r="W8899" s="618"/>
      <c r="X8899" s="618"/>
      <c r="Y8899" s="618"/>
      <c r="Z8899" s="618"/>
      <c r="AC8899" s="619"/>
      <c r="AD8899" s="620"/>
      <c r="AJ8899" s="668"/>
      <c r="AO8899" s="612"/>
      <c r="AP8899" s="612"/>
      <c r="AY8899" s="623"/>
      <c r="BD8899" s="611"/>
      <c r="BG8899" s="624"/>
      <c r="BH8899" s="625"/>
      <c r="BI8899" s="672"/>
      <c r="BO8899" s="612"/>
      <c r="BY8899" s="669"/>
      <c r="CA8899" s="669"/>
    </row>
    <row r="8900" spans="3:79" s="610" customFormat="1">
      <c r="C8900" s="611"/>
      <c r="D8900" s="612"/>
      <c r="E8900" s="613"/>
      <c r="F8900" s="614"/>
      <c r="J8900" s="612"/>
      <c r="N8900" s="668"/>
      <c r="P8900" s="618"/>
      <c r="Q8900" s="618"/>
      <c r="R8900" s="618"/>
      <c r="S8900" s="618"/>
      <c r="T8900" s="618"/>
      <c r="U8900" s="618"/>
      <c r="V8900" s="618"/>
      <c r="W8900" s="618"/>
      <c r="X8900" s="618"/>
      <c r="Y8900" s="618"/>
      <c r="Z8900" s="618"/>
      <c r="AC8900" s="619"/>
      <c r="AD8900" s="620"/>
      <c r="AJ8900" s="668"/>
      <c r="AO8900" s="612"/>
      <c r="AP8900" s="612"/>
      <c r="AY8900" s="623"/>
      <c r="BD8900" s="611"/>
      <c r="BG8900" s="624"/>
      <c r="BH8900" s="625"/>
      <c r="BI8900" s="672"/>
      <c r="BO8900" s="612"/>
      <c r="BY8900" s="669"/>
      <c r="CA8900" s="669"/>
    </row>
    <row r="8901" spans="3:79" s="610" customFormat="1">
      <c r="C8901" s="611"/>
      <c r="D8901" s="612"/>
      <c r="E8901" s="613"/>
      <c r="F8901" s="614"/>
      <c r="J8901" s="612"/>
      <c r="N8901" s="668"/>
      <c r="P8901" s="618"/>
      <c r="Q8901" s="618"/>
      <c r="R8901" s="618"/>
      <c r="S8901" s="618"/>
      <c r="T8901" s="618"/>
      <c r="U8901" s="618"/>
      <c r="V8901" s="618"/>
      <c r="W8901" s="618"/>
      <c r="X8901" s="618"/>
      <c r="Y8901" s="618"/>
      <c r="Z8901" s="618"/>
      <c r="AC8901" s="619"/>
      <c r="AD8901" s="620"/>
      <c r="AJ8901" s="668"/>
      <c r="AO8901" s="612"/>
      <c r="AP8901" s="612"/>
      <c r="AY8901" s="623"/>
      <c r="BD8901" s="611"/>
      <c r="BG8901" s="624"/>
      <c r="BH8901" s="625"/>
      <c r="BI8901" s="672"/>
      <c r="BO8901" s="612"/>
      <c r="BY8901" s="669"/>
      <c r="CA8901" s="669"/>
    </row>
    <row r="8902" spans="3:79" s="610" customFormat="1">
      <c r="C8902" s="611"/>
      <c r="D8902" s="612"/>
      <c r="E8902" s="613"/>
      <c r="F8902" s="614"/>
      <c r="J8902" s="612"/>
      <c r="N8902" s="668"/>
      <c r="P8902" s="618"/>
      <c r="Q8902" s="618"/>
      <c r="R8902" s="618"/>
      <c r="S8902" s="618"/>
      <c r="T8902" s="618"/>
      <c r="U8902" s="618"/>
      <c r="V8902" s="618"/>
      <c r="W8902" s="618"/>
      <c r="X8902" s="618"/>
      <c r="Y8902" s="618"/>
      <c r="Z8902" s="618"/>
      <c r="AC8902" s="619"/>
      <c r="AD8902" s="620"/>
      <c r="AJ8902" s="668"/>
      <c r="AO8902" s="612"/>
      <c r="AP8902" s="612"/>
      <c r="AY8902" s="623"/>
      <c r="BD8902" s="611"/>
      <c r="BG8902" s="624"/>
      <c r="BH8902" s="625"/>
      <c r="BI8902" s="672"/>
      <c r="BO8902" s="612"/>
      <c r="BY8902" s="669"/>
      <c r="CA8902" s="669"/>
    </row>
    <row r="8903" spans="3:79" s="610" customFormat="1">
      <c r="C8903" s="611"/>
      <c r="D8903" s="612"/>
      <c r="E8903" s="613"/>
      <c r="F8903" s="614"/>
      <c r="J8903" s="612"/>
      <c r="N8903" s="668"/>
      <c r="P8903" s="618"/>
      <c r="Q8903" s="618"/>
      <c r="R8903" s="618"/>
      <c r="S8903" s="618"/>
      <c r="T8903" s="618"/>
      <c r="U8903" s="618"/>
      <c r="V8903" s="618"/>
      <c r="W8903" s="618"/>
      <c r="X8903" s="618"/>
      <c r="Y8903" s="618"/>
      <c r="Z8903" s="618"/>
      <c r="AC8903" s="619"/>
      <c r="AD8903" s="620"/>
      <c r="AJ8903" s="668"/>
      <c r="AO8903" s="612"/>
      <c r="AP8903" s="612"/>
      <c r="AY8903" s="623"/>
      <c r="BD8903" s="611"/>
      <c r="BG8903" s="624"/>
      <c r="BH8903" s="625"/>
      <c r="BI8903" s="672"/>
      <c r="BO8903" s="612"/>
      <c r="BY8903" s="669"/>
      <c r="CA8903" s="669"/>
    </row>
    <row r="8904" spans="3:79" s="610" customFormat="1">
      <c r="C8904" s="611"/>
      <c r="D8904" s="612"/>
      <c r="E8904" s="613"/>
      <c r="F8904" s="614"/>
      <c r="J8904" s="612"/>
      <c r="N8904" s="668"/>
      <c r="P8904" s="618"/>
      <c r="Q8904" s="618"/>
      <c r="R8904" s="618"/>
      <c r="S8904" s="618"/>
      <c r="T8904" s="618"/>
      <c r="U8904" s="618"/>
      <c r="V8904" s="618"/>
      <c r="W8904" s="618"/>
      <c r="X8904" s="618"/>
      <c r="Y8904" s="618"/>
      <c r="Z8904" s="618"/>
      <c r="AC8904" s="619"/>
      <c r="AD8904" s="620"/>
      <c r="AJ8904" s="668"/>
      <c r="AO8904" s="612"/>
      <c r="AP8904" s="612"/>
      <c r="AY8904" s="623"/>
      <c r="BD8904" s="611"/>
      <c r="BG8904" s="624"/>
      <c r="BH8904" s="625"/>
      <c r="BI8904" s="672"/>
      <c r="BO8904" s="612"/>
      <c r="BY8904" s="669"/>
      <c r="CA8904" s="669"/>
    </row>
    <row r="8905" spans="3:79" s="610" customFormat="1">
      <c r="C8905" s="611"/>
      <c r="D8905" s="612"/>
      <c r="E8905" s="613"/>
      <c r="F8905" s="614"/>
      <c r="J8905" s="612"/>
      <c r="N8905" s="668"/>
      <c r="P8905" s="618"/>
      <c r="Q8905" s="618"/>
      <c r="R8905" s="618"/>
      <c r="S8905" s="618"/>
      <c r="T8905" s="618"/>
      <c r="U8905" s="618"/>
      <c r="V8905" s="618"/>
      <c r="W8905" s="618"/>
      <c r="X8905" s="618"/>
      <c r="Y8905" s="618"/>
      <c r="Z8905" s="618"/>
      <c r="AC8905" s="619"/>
      <c r="AD8905" s="620"/>
      <c r="AJ8905" s="668"/>
      <c r="AO8905" s="612"/>
      <c r="AP8905" s="612"/>
      <c r="AY8905" s="623"/>
      <c r="BD8905" s="611"/>
      <c r="BG8905" s="624"/>
      <c r="BH8905" s="625"/>
      <c r="BI8905" s="672"/>
      <c r="BO8905" s="612"/>
      <c r="BY8905" s="669"/>
      <c r="CA8905" s="669"/>
    </row>
    <row r="8906" spans="3:79" s="610" customFormat="1">
      <c r="C8906" s="611"/>
      <c r="D8906" s="612"/>
      <c r="E8906" s="613"/>
      <c r="F8906" s="614"/>
      <c r="J8906" s="612"/>
      <c r="N8906" s="668"/>
      <c r="P8906" s="618"/>
      <c r="Q8906" s="618"/>
      <c r="R8906" s="618"/>
      <c r="S8906" s="618"/>
      <c r="T8906" s="618"/>
      <c r="U8906" s="618"/>
      <c r="V8906" s="618"/>
      <c r="W8906" s="618"/>
      <c r="X8906" s="618"/>
      <c r="Y8906" s="618"/>
      <c r="Z8906" s="618"/>
      <c r="AC8906" s="619"/>
      <c r="AD8906" s="620"/>
      <c r="AJ8906" s="668"/>
      <c r="AO8906" s="612"/>
      <c r="AP8906" s="612"/>
      <c r="AY8906" s="623"/>
      <c r="BD8906" s="611"/>
      <c r="BG8906" s="624"/>
      <c r="BH8906" s="625"/>
      <c r="BI8906" s="672"/>
      <c r="BO8906" s="612"/>
      <c r="BY8906" s="669"/>
      <c r="CA8906" s="669"/>
    </row>
    <row r="8907" spans="3:79" s="610" customFormat="1">
      <c r="C8907" s="611"/>
      <c r="D8907" s="612"/>
      <c r="E8907" s="613"/>
      <c r="F8907" s="614"/>
      <c r="J8907" s="612"/>
      <c r="N8907" s="668"/>
      <c r="P8907" s="618"/>
      <c r="Q8907" s="618"/>
      <c r="R8907" s="618"/>
      <c r="S8907" s="618"/>
      <c r="T8907" s="618"/>
      <c r="U8907" s="618"/>
      <c r="V8907" s="618"/>
      <c r="W8907" s="618"/>
      <c r="X8907" s="618"/>
      <c r="Y8907" s="618"/>
      <c r="Z8907" s="618"/>
      <c r="AC8907" s="619"/>
      <c r="AD8907" s="620"/>
      <c r="AJ8907" s="668"/>
      <c r="AO8907" s="612"/>
      <c r="AP8907" s="612"/>
      <c r="AY8907" s="623"/>
      <c r="BD8907" s="611"/>
      <c r="BG8907" s="624"/>
      <c r="BH8907" s="625"/>
      <c r="BI8907" s="672"/>
      <c r="BO8907" s="612"/>
      <c r="BY8907" s="669"/>
      <c r="CA8907" s="669"/>
    </row>
    <row r="8908" spans="3:79" s="610" customFormat="1">
      <c r="C8908" s="611"/>
      <c r="D8908" s="612"/>
      <c r="E8908" s="613"/>
      <c r="F8908" s="614"/>
      <c r="J8908" s="612"/>
      <c r="N8908" s="668"/>
      <c r="P8908" s="618"/>
      <c r="Q8908" s="618"/>
      <c r="R8908" s="618"/>
      <c r="S8908" s="618"/>
      <c r="T8908" s="618"/>
      <c r="U8908" s="618"/>
      <c r="V8908" s="618"/>
      <c r="W8908" s="618"/>
      <c r="X8908" s="618"/>
      <c r="Y8908" s="618"/>
      <c r="Z8908" s="618"/>
      <c r="AC8908" s="619"/>
      <c r="AD8908" s="620"/>
      <c r="AJ8908" s="668"/>
      <c r="AO8908" s="612"/>
      <c r="AP8908" s="612"/>
      <c r="AY8908" s="623"/>
      <c r="BD8908" s="611"/>
      <c r="BG8908" s="624"/>
      <c r="BH8908" s="625"/>
      <c r="BI8908" s="672"/>
      <c r="BO8908" s="612"/>
      <c r="BY8908" s="669"/>
      <c r="CA8908" s="669"/>
    </row>
    <row r="8909" spans="3:79" s="610" customFormat="1">
      <c r="C8909" s="611"/>
      <c r="D8909" s="612"/>
      <c r="E8909" s="613"/>
      <c r="F8909" s="614"/>
      <c r="J8909" s="612"/>
      <c r="N8909" s="668"/>
      <c r="P8909" s="618"/>
      <c r="Q8909" s="618"/>
      <c r="R8909" s="618"/>
      <c r="S8909" s="618"/>
      <c r="T8909" s="618"/>
      <c r="U8909" s="618"/>
      <c r="V8909" s="618"/>
      <c r="W8909" s="618"/>
      <c r="X8909" s="618"/>
      <c r="Y8909" s="618"/>
      <c r="Z8909" s="618"/>
      <c r="AC8909" s="619"/>
      <c r="AD8909" s="620"/>
      <c r="AJ8909" s="668"/>
      <c r="AO8909" s="612"/>
      <c r="AP8909" s="612"/>
      <c r="AY8909" s="623"/>
      <c r="BD8909" s="611"/>
      <c r="BG8909" s="624"/>
      <c r="BH8909" s="625"/>
      <c r="BI8909" s="672"/>
      <c r="BO8909" s="612"/>
      <c r="BY8909" s="669"/>
      <c r="CA8909" s="669"/>
    </row>
    <row r="8910" spans="3:79" s="610" customFormat="1">
      <c r="C8910" s="611"/>
      <c r="D8910" s="612"/>
      <c r="E8910" s="613"/>
      <c r="F8910" s="614"/>
      <c r="J8910" s="612"/>
      <c r="N8910" s="668"/>
      <c r="P8910" s="618"/>
      <c r="Q8910" s="618"/>
      <c r="R8910" s="618"/>
      <c r="S8910" s="618"/>
      <c r="T8910" s="618"/>
      <c r="U8910" s="618"/>
      <c r="V8910" s="618"/>
      <c r="W8910" s="618"/>
      <c r="X8910" s="618"/>
      <c r="Y8910" s="618"/>
      <c r="Z8910" s="618"/>
      <c r="AC8910" s="619"/>
      <c r="AD8910" s="620"/>
      <c r="AJ8910" s="668"/>
      <c r="AO8910" s="612"/>
      <c r="AP8910" s="612"/>
      <c r="AY8910" s="623"/>
      <c r="BD8910" s="611"/>
      <c r="BG8910" s="624"/>
      <c r="BH8910" s="625"/>
      <c r="BI8910" s="672"/>
      <c r="BO8910" s="612"/>
      <c r="BY8910" s="669"/>
      <c r="CA8910" s="669"/>
    </row>
    <row r="8911" spans="3:79" s="610" customFormat="1">
      <c r="C8911" s="611"/>
      <c r="D8911" s="612"/>
      <c r="E8911" s="613"/>
      <c r="F8911" s="614"/>
      <c r="J8911" s="612"/>
      <c r="N8911" s="668"/>
      <c r="P8911" s="618"/>
      <c r="Q8911" s="618"/>
      <c r="R8911" s="618"/>
      <c r="S8911" s="618"/>
      <c r="T8911" s="618"/>
      <c r="U8911" s="618"/>
      <c r="V8911" s="618"/>
      <c r="W8911" s="618"/>
      <c r="X8911" s="618"/>
      <c r="Y8911" s="618"/>
      <c r="Z8911" s="618"/>
      <c r="AC8911" s="619"/>
      <c r="AD8911" s="620"/>
      <c r="AJ8911" s="668"/>
      <c r="AO8911" s="612"/>
      <c r="AP8911" s="612"/>
      <c r="AY8911" s="623"/>
      <c r="BD8911" s="611"/>
      <c r="BG8911" s="624"/>
      <c r="BH8911" s="625"/>
      <c r="BI8911" s="672"/>
      <c r="BO8911" s="612"/>
      <c r="BY8911" s="669"/>
      <c r="CA8911" s="669"/>
    </row>
    <row r="8912" spans="3:79" s="610" customFormat="1">
      <c r="C8912" s="611"/>
      <c r="D8912" s="612"/>
      <c r="E8912" s="613"/>
      <c r="F8912" s="614"/>
      <c r="J8912" s="612"/>
      <c r="N8912" s="668"/>
      <c r="P8912" s="618"/>
      <c r="Q8912" s="618"/>
      <c r="R8912" s="618"/>
      <c r="S8912" s="618"/>
      <c r="T8912" s="618"/>
      <c r="U8912" s="618"/>
      <c r="V8912" s="618"/>
      <c r="W8912" s="618"/>
      <c r="X8912" s="618"/>
      <c r="Y8912" s="618"/>
      <c r="Z8912" s="618"/>
      <c r="AC8912" s="619"/>
      <c r="AD8912" s="620"/>
      <c r="AJ8912" s="668"/>
      <c r="AO8912" s="612"/>
      <c r="AP8912" s="612"/>
      <c r="AY8912" s="623"/>
      <c r="BD8912" s="611"/>
      <c r="BG8912" s="624"/>
      <c r="BH8912" s="625"/>
      <c r="BI8912" s="672"/>
      <c r="BO8912" s="612"/>
      <c r="BY8912" s="669"/>
      <c r="CA8912" s="669"/>
    </row>
    <row r="8913" spans="3:79" s="610" customFormat="1">
      <c r="C8913" s="611"/>
      <c r="D8913" s="612"/>
      <c r="E8913" s="613"/>
      <c r="F8913" s="614"/>
      <c r="J8913" s="612"/>
      <c r="N8913" s="668"/>
      <c r="P8913" s="618"/>
      <c r="Q8913" s="618"/>
      <c r="R8913" s="618"/>
      <c r="S8913" s="618"/>
      <c r="T8913" s="618"/>
      <c r="U8913" s="618"/>
      <c r="V8913" s="618"/>
      <c r="W8913" s="618"/>
      <c r="X8913" s="618"/>
      <c r="Y8913" s="618"/>
      <c r="Z8913" s="618"/>
      <c r="AC8913" s="619"/>
      <c r="AD8913" s="620"/>
      <c r="AJ8913" s="668"/>
      <c r="AO8913" s="612"/>
      <c r="AP8913" s="612"/>
      <c r="AY8913" s="623"/>
      <c r="BD8913" s="611"/>
      <c r="BG8913" s="624"/>
      <c r="BH8913" s="625"/>
      <c r="BI8913" s="672"/>
      <c r="BO8913" s="612"/>
      <c r="BY8913" s="669"/>
      <c r="CA8913" s="669"/>
    </row>
    <row r="8914" spans="3:79" s="610" customFormat="1">
      <c r="C8914" s="611"/>
      <c r="D8914" s="612"/>
      <c r="E8914" s="613"/>
      <c r="F8914" s="614"/>
      <c r="J8914" s="612"/>
      <c r="N8914" s="668"/>
      <c r="P8914" s="618"/>
      <c r="Q8914" s="618"/>
      <c r="R8914" s="618"/>
      <c r="S8914" s="618"/>
      <c r="T8914" s="618"/>
      <c r="U8914" s="618"/>
      <c r="V8914" s="618"/>
      <c r="W8914" s="618"/>
      <c r="X8914" s="618"/>
      <c r="Y8914" s="618"/>
      <c r="Z8914" s="618"/>
      <c r="AC8914" s="619"/>
      <c r="AD8914" s="620"/>
      <c r="AJ8914" s="668"/>
      <c r="AO8914" s="612"/>
      <c r="AP8914" s="612"/>
      <c r="AY8914" s="623"/>
      <c r="BD8914" s="611"/>
      <c r="BG8914" s="624"/>
      <c r="BH8914" s="625"/>
      <c r="BI8914" s="672"/>
      <c r="BO8914" s="612"/>
      <c r="BY8914" s="669"/>
      <c r="CA8914" s="669"/>
    </row>
    <row r="8915" spans="3:79" s="610" customFormat="1">
      <c r="C8915" s="611"/>
      <c r="D8915" s="612"/>
      <c r="E8915" s="613"/>
      <c r="F8915" s="614"/>
      <c r="J8915" s="612"/>
      <c r="N8915" s="668"/>
      <c r="P8915" s="618"/>
      <c r="Q8915" s="618"/>
      <c r="R8915" s="618"/>
      <c r="S8915" s="618"/>
      <c r="T8915" s="618"/>
      <c r="U8915" s="618"/>
      <c r="V8915" s="618"/>
      <c r="W8915" s="618"/>
      <c r="X8915" s="618"/>
      <c r="Y8915" s="618"/>
      <c r="Z8915" s="618"/>
      <c r="AC8915" s="619"/>
      <c r="AD8915" s="620"/>
      <c r="AJ8915" s="668"/>
      <c r="AO8915" s="612"/>
      <c r="AP8915" s="612"/>
      <c r="AY8915" s="623"/>
      <c r="BD8915" s="611"/>
      <c r="BG8915" s="624"/>
      <c r="BH8915" s="625"/>
      <c r="BI8915" s="672"/>
      <c r="BO8915" s="612"/>
      <c r="BY8915" s="669"/>
      <c r="CA8915" s="669"/>
    </row>
    <row r="8916" spans="3:79" s="610" customFormat="1">
      <c r="C8916" s="611"/>
      <c r="D8916" s="612"/>
      <c r="E8916" s="613"/>
      <c r="F8916" s="614"/>
      <c r="J8916" s="612"/>
      <c r="N8916" s="668"/>
      <c r="P8916" s="618"/>
      <c r="Q8916" s="618"/>
      <c r="R8916" s="618"/>
      <c r="S8916" s="618"/>
      <c r="T8916" s="618"/>
      <c r="U8916" s="618"/>
      <c r="V8916" s="618"/>
      <c r="W8916" s="618"/>
      <c r="X8916" s="618"/>
      <c r="Y8916" s="618"/>
      <c r="Z8916" s="618"/>
      <c r="AC8916" s="619"/>
      <c r="AD8916" s="620"/>
      <c r="AJ8916" s="668"/>
      <c r="AO8916" s="612"/>
      <c r="AP8916" s="612"/>
      <c r="AY8916" s="623"/>
      <c r="BD8916" s="611"/>
      <c r="BG8916" s="624"/>
      <c r="BH8916" s="625"/>
      <c r="BI8916" s="672"/>
      <c r="BO8916" s="612"/>
      <c r="BY8916" s="669"/>
      <c r="CA8916" s="669"/>
    </row>
    <row r="8917" spans="3:79" s="610" customFormat="1">
      <c r="C8917" s="611"/>
      <c r="D8917" s="612"/>
      <c r="E8917" s="613"/>
      <c r="F8917" s="614"/>
      <c r="J8917" s="612"/>
      <c r="N8917" s="668"/>
      <c r="P8917" s="618"/>
      <c r="Q8917" s="618"/>
      <c r="R8917" s="618"/>
      <c r="S8917" s="618"/>
      <c r="T8917" s="618"/>
      <c r="U8917" s="618"/>
      <c r="V8917" s="618"/>
      <c r="W8917" s="618"/>
      <c r="X8917" s="618"/>
      <c r="Y8917" s="618"/>
      <c r="Z8917" s="618"/>
      <c r="AC8917" s="619"/>
      <c r="AD8917" s="620"/>
      <c r="AJ8917" s="668"/>
      <c r="AO8917" s="612"/>
      <c r="AP8917" s="612"/>
      <c r="AY8917" s="623"/>
      <c r="BD8917" s="611"/>
      <c r="BG8917" s="624"/>
      <c r="BH8917" s="625"/>
      <c r="BI8917" s="672"/>
      <c r="BO8917" s="612"/>
      <c r="BY8917" s="669"/>
      <c r="CA8917" s="669"/>
    </row>
    <row r="8918" spans="3:79" s="610" customFormat="1">
      <c r="C8918" s="611"/>
      <c r="D8918" s="612"/>
      <c r="E8918" s="613"/>
      <c r="F8918" s="614"/>
      <c r="J8918" s="612"/>
      <c r="N8918" s="668"/>
      <c r="P8918" s="618"/>
      <c r="Q8918" s="618"/>
      <c r="R8918" s="618"/>
      <c r="S8918" s="618"/>
      <c r="T8918" s="618"/>
      <c r="U8918" s="618"/>
      <c r="V8918" s="618"/>
      <c r="W8918" s="618"/>
      <c r="X8918" s="618"/>
      <c r="Y8918" s="618"/>
      <c r="Z8918" s="618"/>
      <c r="AC8918" s="619"/>
      <c r="AD8918" s="620"/>
      <c r="AJ8918" s="668"/>
      <c r="AO8918" s="612"/>
      <c r="AP8918" s="612"/>
      <c r="AY8918" s="623"/>
      <c r="BD8918" s="611"/>
      <c r="BG8918" s="624"/>
      <c r="BH8918" s="625"/>
      <c r="BI8918" s="672"/>
      <c r="BO8918" s="612"/>
      <c r="BY8918" s="669"/>
      <c r="CA8918" s="669"/>
    </row>
    <row r="8919" spans="3:79" s="610" customFormat="1">
      <c r="C8919" s="611"/>
      <c r="D8919" s="612"/>
      <c r="E8919" s="613"/>
      <c r="F8919" s="614"/>
      <c r="J8919" s="612"/>
      <c r="N8919" s="668"/>
      <c r="P8919" s="618"/>
      <c r="Q8919" s="618"/>
      <c r="R8919" s="618"/>
      <c r="S8919" s="618"/>
      <c r="T8919" s="618"/>
      <c r="U8919" s="618"/>
      <c r="V8919" s="618"/>
      <c r="W8919" s="618"/>
      <c r="X8919" s="618"/>
      <c r="Y8919" s="618"/>
      <c r="Z8919" s="618"/>
      <c r="AC8919" s="619"/>
      <c r="AD8919" s="620"/>
      <c r="AJ8919" s="668"/>
      <c r="AO8919" s="612"/>
      <c r="AP8919" s="612"/>
      <c r="AY8919" s="623"/>
      <c r="BD8919" s="611"/>
      <c r="BG8919" s="624"/>
      <c r="BH8919" s="625"/>
      <c r="BI8919" s="672"/>
      <c r="BO8919" s="612"/>
      <c r="BY8919" s="669"/>
      <c r="CA8919" s="669"/>
    </row>
    <row r="8920" spans="3:79" s="610" customFormat="1">
      <c r="C8920" s="611"/>
      <c r="D8920" s="612"/>
      <c r="E8920" s="613"/>
      <c r="F8920" s="614"/>
      <c r="J8920" s="612"/>
      <c r="N8920" s="668"/>
      <c r="P8920" s="618"/>
      <c r="Q8920" s="618"/>
      <c r="R8920" s="618"/>
      <c r="S8920" s="618"/>
      <c r="T8920" s="618"/>
      <c r="U8920" s="618"/>
      <c r="V8920" s="618"/>
      <c r="W8920" s="618"/>
      <c r="X8920" s="618"/>
      <c r="Y8920" s="618"/>
      <c r="Z8920" s="618"/>
      <c r="AC8920" s="619"/>
      <c r="AD8920" s="620"/>
      <c r="AJ8920" s="668"/>
      <c r="AO8920" s="612"/>
      <c r="AP8920" s="612"/>
      <c r="AY8920" s="623"/>
      <c r="BD8920" s="611"/>
      <c r="BG8920" s="624"/>
      <c r="BH8920" s="625"/>
      <c r="BI8920" s="672"/>
      <c r="BO8920" s="612"/>
      <c r="BY8920" s="669"/>
      <c r="CA8920" s="669"/>
    </row>
    <row r="8921" spans="3:79" s="610" customFormat="1">
      <c r="C8921" s="611"/>
      <c r="D8921" s="612"/>
      <c r="E8921" s="613"/>
      <c r="F8921" s="614"/>
      <c r="J8921" s="612"/>
      <c r="N8921" s="668"/>
      <c r="P8921" s="618"/>
      <c r="Q8921" s="618"/>
      <c r="R8921" s="618"/>
      <c r="S8921" s="618"/>
      <c r="T8921" s="618"/>
      <c r="U8921" s="618"/>
      <c r="V8921" s="618"/>
      <c r="W8921" s="618"/>
      <c r="X8921" s="618"/>
      <c r="Y8921" s="618"/>
      <c r="Z8921" s="618"/>
      <c r="AC8921" s="619"/>
      <c r="AD8921" s="620"/>
      <c r="AJ8921" s="668"/>
      <c r="AO8921" s="612"/>
      <c r="AP8921" s="612"/>
      <c r="AY8921" s="623"/>
      <c r="BD8921" s="611"/>
      <c r="BG8921" s="624"/>
      <c r="BH8921" s="625"/>
      <c r="BI8921" s="672"/>
      <c r="BO8921" s="612"/>
      <c r="BY8921" s="669"/>
      <c r="CA8921" s="669"/>
    </row>
    <row r="8922" spans="3:79" s="610" customFormat="1">
      <c r="C8922" s="611"/>
      <c r="D8922" s="612"/>
      <c r="E8922" s="613"/>
      <c r="F8922" s="614"/>
      <c r="J8922" s="612"/>
      <c r="N8922" s="668"/>
      <c r="P8922" s="618"/>
      <c r="Q8922" s="618"/>
      <c r="R8922" s="618"/>
      <c r="S8922" s="618"/>
      <c r="T8922" s="618"/>
      <c r="U8922" s="618"/>
      <c r="V8922" s="618"/>
      <c r="W8922" s="618"/>
      <c r="X8922" s="618"/>
      <c r="Y8922" s="618"/>
      <c r="Z8922" s="618"/>
      <c r="AC8922" s="619"/>
      <c r="AD8922" s="620"/>
      <c r="AJ8922" s="668"/>
      <c r="AO8922" s="612"/>
      <c r="AP8922" s="612"/>
      <c r="AY8922" s="623"/>
      <c r="BD8922" s="611"/>
      <c r="BG8922" s="624"/>
      <c r="BH8922" s="625"/>
      <c r="BI8922" s="672"/>
      <c r="BO8922" s="612"/>
      <c r="BY8922" s="669"/>
      <c r="CA8922" s="669"/>
    </row>
    <row r="8923" spans="3:79" s="610" customFormat="1">
      <c r="C8923" s="611"/>
      <c r="D8923" s="612"/>
      <c r="E8923" s="613"/>
      <c r="F8923" s="614"/>
      <c r="J8923" s="612"/>
      <c r="N8923" s="668"/>
      <c r="P8923" s="618"/>
      <c r="Q8923" s="618"/>
      <c r="R8923" s="618"/>
      <c r="S8923" s="618"/>
      <c r="T8923" s="618"/>
      <c r="U8923" s="618"/>
      <c r="V8923" s="618"/>
      <c r="W8923" s="618"/>
      <c r="X8923" s="618"/>
      <c r="Y8923" s="618"/>
      <c r="Z8923" s="618"/>
      <c r="AC8923" s="619"/>
      <c r="AD8923" s="620"/>
      <c r="AJ8923" s="668"/>
      <c r="AO8923" s="612"/>
      <c r="AP8923" s="612"/>
      <c r="AY8923" s="623"/>
      <c r="BD8923" s="611"/>
      <c r="BG8923" s="624"/>
      <c r="BH8923" s="625"/>
      <c r="BI8923" s="672"/>
      <c r="BO8923" s="612"/>
      <c r="BY8923" s="669"/>
      <c r="CA8923" s="669"/>
    </row>
    <row r="8924" spans="3:79" s="610" customFormat="1">
      <c r="C8924" s="611"/>
      <c r="D8924" s="612"/>
      <c r="E8924" s="613"/>
      <c r="F8924" s="614"/>
      <c r="J8924" s="612"/>
      <c r="N8924" s="668"/>
      <c r="P8924" s="618"/>
      <c r="Q8924" s="618"/>
      <c r="R8924" s="618"/>
      <c r="S8924" s="618"/>
      <c r="T8924" s="618"/>
      <c r="U8924" s="618"/>
      <c r="V8924" s="618"/>
      <c r="W8924" s="618"/>
      <c r="X8924" s="618"/>
      <c r="Y8924" s="618"/>
      <c r="Z8924" s="618"/>
      <c r="AC8924" s="619"/>
      <c r="AD8924" s="620"/>
      <c r="AJ8924" s="668"/>
      <c r="AO8924" s="612"/>
      <c r="AP8924" s="612"/>
      <c r="AY8924" s="623"/>
      <c r="BD8924" s="611"/>
      <c r="BG8924" s="624"/>
      <c r="BH8924" s="625"/>
      <c r="BI8924" s="672"/>
      <c r="BO8924" s="612"/>
      <c r="BY8924" s="669"/>
      <c r="CA8924" s="669"/>
    </row>
    <row r="8925" spans="3:79" s="610" customFormat="1">
      <c r="C8925" s="611"/>
      <c r="D8925" s="612"/>
      <c r="E8925" s="613"/>
      <c r="F8925" s="614"/>
      <c r="J8925" s="612"/>
      <c r="N8925" s="668"/>
      <c r="P8925" s="618"/>
      <c r="Q8925" s="618"/>
      <c r="R8925" s="618"/>
      <c r="S8925" s="618"/>
      <c r="T8925" s="618"/>
      <c r="U8925" s="618"/>
      <c r="V8925" s="618"/>
      <c r="W8925" s="618"/>
      <c r="X8925" s="618"/>
      <c r="Y8925" s="618"/>
      <c r="Z8925" s="618"/>
      <c r="AC8925" s="619"/>
      <c r="AD8925" s="620"/>
      <c r="AJ8925" s="668"/>
      <c r="AO8925" s="612"/>
      <c r="AP8925" s="612"/>
      <c r="AY8925" s="623"/>
      <c r="BD8925" s="611"/>
      <c r="BG8925" s="624"/>
      <c r="BH8925" s="625"/>
      <c r="BI8925" s="672"/>
      <c r="BO8925" s="612"/>
      <c r="BY8925" s="669"/>
      <c r="CA8925" s="669"/>
    </row>
    <row r="8926" spans="3:79" s="610" customFormat="1">
      <c r="C8926" s="611"/>
      <c r="D8926" s="612"/>
      <c r="E8926" s="613"/>
      <c r="F8926" s="614"/>
      <c r="J8926" s="612"/>
      <c r="N8926" s="668"/>
      <c r="P8926" s="618"/>
      <c r="Q8926" s="618"/>
      <c r="R8926" s="618"/>
      <c r="S8926" s="618"/>
      <c r="T8926" s="618"/>
      <c r="U8926" s="618"/>
      <c r="V8926" s="618"/>
      <c r="W8926" s="618"/>
      <c r="X8926" s="618"/>
      <c r="Y8926" s="618"/>
      <c r="Z8926" s="618"/>
      <c r="AC8926" s="619"/>
      <c r="AD8926" s="620"/>
      <c r="AJ8926" s="668"/>
      <c r="AO8926" s="612"/>
      <c r="AP8926" s="612"/>
      <c r="AY8926" s="623"/>
      <c r="BD8926" s="611"/>
      <c r="BG8926" s="624"/>
      <c r="BH8926" s="625"/>
      <c r="BI8926" s="672"/>
      <c r="BO8926" s="612"/>
      <c r="BY8926" s="669"/>
      <c r="CA8926" s="669"/>
    </row>
    <row r="8927" spans="3:79" s="610" customFormat="1">
      <c r="C8927" s="611"/>
      <c r="D8927" s="612"/>
      <c r="E8927" s="613"/>
      <c r="F8927" s="614"/>
      <c r="J8927" s="612"/>
      <c r="N8927" s="668"/>
      <c r="P8927" s="618"/>
      <c r="Q8927" s="618"/>
      <c r="R8927" s="618"/>
      <c r="S8927" s="618"/>
      <c r="T8927" s="618"/>
      <c r="U8927" s="618"/>
      <c r="V8927" s="618"/>
      <c r="W8927" s="618"/>
      <c r="X8927" s="618"/>
      <c r="Y8927" s="618"/>
      <c r="Z8927" s="618"/>
      <c r="AC8927" s="619"/>
      <c r="AD8927" s="620"/>
      <c r="AJ8927" s="668"/>
      <c r="AO8927" s="612"/>
      <c r="AP8927" s="612"/>
      <c r="AY8927" s="623"/>
      <c r="BD8927" s="611"/>
      <c r="BG8927" s="624"/>
      <c r="BH8927" s="625"/>
      <c r="BI8927" s="672"/>
      <c r="BO8927" s="612"/>
      <c r="BY8927" s="669"/>
      <c r="CA8927" s="669"/>
    </row>
    <row r="8928" spans="3:79" s="610" customFormat="1">
      <c r="C8928" s="611"/>
      <c r="D8928" s="612"/>
      <c r="E8928" s="613"/>
      <c r="F8928" s="614"/>
      <c r="J8928" s="612"/>
      <c r="N8928" s="668"/>
      <c r="P8928" s="618"/>
      <c r="Q8928" s="618"/>
      <c r="R8928" s="618"/>
      <c r="S8928" s="618"/>
      <c r="T8928" s="618"/>
      <c r="U8928" s="618"/>
      <c r="V8928" s="618"/>
      <c r="W8928" s="618"/>
      <c r="X8928" s="618"/>
      <c r="Y8928" s="618"/>
      <c r="Z8928" s="618"/>
      <c r="AC8928" s="619"/>
      <c r="AD8928" s="620"/>
      <c r="AJ8928" s="668"/>
      <c r="AO8928" s="612"/>
      <c r="AP8928" s="612"/>
      <c r="AY8928" s="623"/>
      <c r="BD8928" s="611"/>
      <c r="BG8928" s="624"/>
      <c r="BH8928" s="625"/>
      <c r="BI8928" s="672"/>
      <c r="BO8928" s="612"/>
      <c r="BY8928" s="669"/>
      <c r="CA8928" s="669"/>
    </row>
    <row r="8929" spans="3:79" s="610" customFormat="1">
      <c r="C8929" s="611"/>
      <c r="D8929" s="612"/>
      <c r="E8929" s="613"/>
      <c r="F8929" s="614"/>
      <c r="J8929" s="612"/>
      <c r="N8929" s="668"/>
      <c r="P8929" s="618"/>
      <c r="Q8929" s="618"/>
      <c r="R8929" s="618"/>
      <c r="S8929" s="618"/>
      <c r="T8929" s="618"/>
      <c r="U8929" s="618"/>
      <c r="V8929" s="618"/>
      <c r="W8929" s="618"/>
      <c r="X8929" s="618"/>
      <c r="Y8929" s="618"/>
      <c r="Z8929" s="618"/>
      <c r="AC8929" s="619"/>
      <c r="AD8929" s="620"/>
      <c r="AJ8929" s="668"/>
      <c r="AO8929" s="612"/>
      <c r="AP8929" s="612"/>
      <c r="AY8929" s="623"/>
      <c r="BD8929" s="611"/>
      <c r="BG8929" s="624"/>
      <c r="BH8929" s="625"/>
      <c r="BI8929" s="672"/>
      <c r="BO8929" s="612"/>
      <c r="BY8929" s="669"/>
      <c r="CA8929" s="669"/>
    </row>
    <row r="8930" spans="3:79" s="610" customFormat="1">
      <c r="C8930" s="611"/>
      <c r="D8930" s="612"/>
      <c r="E8930" s="613"/>
      <c r="F8930" s="614"/>
      <c r="J8930" s="612"/>
      <c r="N8930" s="668"/>
      <c r="P8930" s="618"/>
      <c r="Q8930" s="618"/>
      <c r="R8930" s="618"/>
      <c r="S8930" s="618"/>
      <c r="T8930" s="618"/>
      <c r="U8930" s="618"/>
      <c r="V8930" s="618"/>
      <c r="W8930" s="618"/>
      <c r="X8930" s="618"/>
      <c r="Y8930" s="618"/>
      <c r="Z8930" s="618"/>
      <c r="AC8930" s="619"/>
      <c r="AD8930" s="620"/>
      <c r="AJ8930" s="668"/>
      <c r="AO8930" s="612"/>
      <c r="AP8930" s="612"/>
      <c r="AY8930" s="623"/>
      <c r="BD8930" s="611"/>
      <c r="BG8930" s="624"/>
      <c r="BH8930" s="625"/>
      <c r="BI8930" s="672"/>
      <c r="BO8930" s="612"/>
      <c r="BY8930" s="669"/>
      <c r="CA8930" s="669"/>
    </row>
    <row r="8931" spans="3:79" s="610" customFormat="1">
      <c r="C8931" s="611"/>
      <c r="D8931" s="612"/>
      <c r="E8931" s="613"/>
      <c r="F8931" s="614"/>
      <c r="J8931" s="612"/>
      <c r="N8931" s="668"/>
      <c r="P8931" s="618"/>
      <c r="Q8931" s="618"/>
      <c r="R8931" s="618"/>
      <c r="S8931" s="618"/>
      <c r="T8931" s="618"/>
      <c r="U8931" s="618"/>
      <c r="V8931" s="618"/>
      <c r="W8931" s="618"/>
      <c r="X8931" s="618"/>
      <c r="Y8931" s="618"/>
      <c r="Z8931" s="618"/>
      <c r="AC8931" s="619"/>
      <c r="AD8931" s="620"/>
      <c r="AJ8931" s="668"/>
      <c r="AO8931" s="612"/>
      <c r="AP8931" s="612"/>
      <c r="AY8931" s="623"/>
      <c r="BD8931" s="611"/>
      <c r="BG8931" s="624"/>
      <c r="BH8931" s="625"/>
      <c r="BI8931" s="672"/>
      <c r="BO8931" s="612"/>
      <c r="BY8931" s="669"/>
      <c r="CA8931" s="669"/>
    </row>
    <row r="8932" spans="3:79" s="610" customFormat="1">
      <c r="C8932" s="611"/>
      <c r="D8932" s="612"/>
      <c r="E8932" s="613"/>
      <c r="F8932" s="614"/>
      <c r="J8932" s="612"/>
      <c r="N8932" s="668"/>
      <c r="P8932" s="618"/>
      <c r="Q8932" s="618"/>
      <c r="R8932" s="618"/>
      <c r="S8932" s="618"/>
      <c r="T8932" s="618"/>
      <c r="U8932" s="618"/>
      <c r="V8932" s="618"/>
      <c r="W8932" s="618"/>
      <c r="X8932" s="618"/>
      <c r="Y8932" s="618"/>
      <c r="Z8932" s="618"/>
      <c r="AC8932" s="619"/>
      <c r="AD8932" s="620"/>
      <c r="AJ8932" s="668"/>
      <c r="AO8932" s="612"/>
      <c r="AP8932" s="612"/>
      <c r="AY8932" s="623"/>
      <c r="BD8932" s="611"/>
      <c r="BG8932" s="624"/>
      <c r="BH8932" s="625"/>
      <c r="BI8932" s="672"/>
      <c r="BO8932" s="612"/>
      <c r="BY8932" s="669"/>
      <c r="CA8932" s="669"/>
    </row>
    <row r="8933" spans="3:79" s="610" customFormat="1">
      <c r="C8933" s="611"/>
      <c r="D8933" s="612"/>
      <c r="E8933" s="613"/>
      <c r="F8933" s="614"/>
      <c r="J8933" s="612"/>
      <c r="N8933" s="668"/>
      <c r="P8933" s="618"/>
      <c r="Q8933" s="618"/>
      <c r="R8933" s="618"/>
      <c r="S8933" s="618"/>
      <c r="T8933" s="618"/>
      <c r="U8933" s="618"/>
      <c r="V8933" s="618"/>
      <c r="W8933" s="618"/>
      <c r="X8933" s="618"/>
      <c r="Y8933" s="618"/>
      <c r="Z8933" s="618"/>
      <c r="AC8933" s="619"/>
      <c r="AD8933" s="620"/>
      <c r="AJ8933" s="668"/>
      <c r="AO8933" s="612"/>
      <c r="AP8933" s="612"/>
      <c r="AY8933" s="623"/>
      <c r="BD8933" s="611"/>
      <c r="BG8933" s="624"/>
      <c r="BH8933" s="625"/>
      <c r="BI8933" s="672"/>
      <c r="BO8933" s="612"/>
      <c r="BY8933" s="669"/>
      <c r="CA8933" s="669"/>
    </row>
    <row r="8934" spans="3:79" s="610" customFormat="1">
      <c r="C8934" s="611"/>
      <c r="D8934" s="612"/>
      <c r="E8934" s="613"/>
      <c r="F8934" s="614"/>
      <c r="J8934" s="612"/>
      <c r="N8934" s="668"/>
      <c r="P8934" s="618"/>
      <c r="Q8934" s="618"/>
      <c r="R8934" s="618"/>
      <c r="S8934" s="618"/>
      <c r="T8934" s="618"/>
      <c r="U8934" s="618"/>
      <c r="V8934" s="618"/>
      <c r="W8934" s="618"/>
      <c r="X8934" s="618"/>
      <c r="Y8934" s="618"/>
      <c r="Z8934" s="618"/>
      <c r="AC8934" s="619"/>
      <c r="AD8934" s="620"/>
      <c r="AJ8934" s="668"/>
      <c r="AO8934" s="612"/>
      <c r="AP8934" s="612"/>
      <c r="AY8934" s="623"/>
      <c r="BD8934" s="611"/>
      <c r="BG8934" s="624"/>
      <c r="BH8934" s="625"/>
      <c r="BI8934" s="672"/>
      <c r="BO8934" s="612"/>
      <c r="BY8934" s="669"/>
      <c r="CA8934" s="669"/>
    </row>
    <row r="8935" spans="3:79" s="610" customFormat="1">
      <c r="C8935" s="611"/>
      <c r="D8935" s="612"/>
      <c r="E8935" s="613"/>
      <c r="F8935" s="614"/>
      <c r="J8935" s="612"/>
      <c r="N8935" s="668"/>
      <c r="P8935" s="618"/>
      <c r="Q8935" s="618"/>
      <c r="R8935" s="618"/>
      <c r="S8935" s="618"/>
      <c r="T8935" s="618"/>
      <c r="U8935" s="618"/>
      <c r="V8935" s="618"/>
      <c r="W8935" s="618"/>
      <c r="X8935" s="618"/>
      <c r="Y8935" s="618"/>
      <c r="Z8935" s="618"/>
      <c r="AC8935" s="619"/>
      <c r="AD8935" s="620"/>
      <c r="AJ8935" s="668"/>
      <c r="AO8935" s="612"/>
      <c r="AP8935" s="612"/>
      <c r="AY8935" s="623"/>
      <c r="BD8935" s="611"/>
      <c r="BG8935" s="624"/>
      <c r="BH8935" s="625"/>
      <c r="BI8935" s="672"/>
      <c r="BO8935" s="612"/>
      <c r="BY8935" s="669"/>
      <c r="CA8935" s="669"/>
    </row>
    <row r="8936" spans="3:79" s="610" customFormat="1">
      <c r="C8936" s="611"/>
      <c r="D8936" s="612"/>
      <c r="E8936" s="613"/>
      <c r="F8936" s="614"/>
      <c r="J8936" s="612"/>
      <c r="N8936" s="668"/>
      <c r="P8936" s="618"/>
      <c r="Q8936" s="618"/>
      <c r="R8936" s="618"/>
      <c r="S8936" s="618"/>
      <c r="T8936" s="618"/>
      <c r="U8936" s="618"/>
      <c r="V8936" s="618"/>
      <c r="W8936" s="618"/>
      <c r="X8936" s="618"/>
      <c r="Y8936" s="618"/>
      <c r="Z8936" s="618"/>
      <c r="AC8936" s="619"/>
      <c r="AD8936" s="620"/>
      <c r="AJ8936" s="668"/>
      <c r="AO8936" s="612"/>
      <c r="AP8936" s="612"/>
      <c r="AY8936" s="623"/>
      <c r="BD8936" s="611"/>
      <c r="BG8936" s="624"/>
      <c r="BH8936" s="625"/>
      <c r="BI8936" s="672"/>
      <c r="BO8936" s="612"/>
      <c r="BY8936" s="669"/>
      <c r="CA8936" s="669"/>
    </row>
    <row r="8937" spans="3:79" s="610" customFormat="1">
      <c r="C8937" s="611"/>
      <c r="D8937" s="612"/>
      <c r="E8937" s="613"/>
      <c r="F8937" s="614"/>
      <c r="J8937" s="612"/>
      <c r="N8937" s="668"/>
      <c r="P8937" s="618"/>
      <c r="Q8937" s="618"/>
      <c r="R8937" s="618"/>
      <c r="S8937" s="618"/>
      <c r="T8937" s="618"/>
      <c r="U8937" s="618"/>
      <c r="V8937" s="618"/>
      <c r="W8937" s="618"/>
      <c r="X8937" s="618"/>
      <c r="Y8937" s="618"/>
      <c r="Z8937" s="618"/>
      <c r="AC8937" s="619"/>
      <c r="AD8937" s="620"/>
      <c r="AJ8937" s="668"/>
      <c r="AO8937" s="612"/>
      <c r="AP8937" s="612"/>
      <c r="AY8937" s="623"/>
      <c r="BD8937" s="611"/>
      <c r="BG8937" s="624"/>
      <c r="BH8937" s="625"/>
      <c r="BI8937" s="672"/>
      <c r="BO8937" s="612"/>
      <c r="BY8937" s="669"/>
      <c r="CA8937" s="669"/>
    </row>
    <row r="8938" spans="3:79" s="610" customFormat="1">
      <c r="C8938" s="611"/>
      <c r="D8938" s="612"/>
      <c r="E8938" s="613"/>
      <c r="F8938" s="614"/>
      <c r="J8938" s="612"/>
      <c r="N8938" s="668"/>
      <c r="P8938" s="618"/>
      <c r="Q8938" s="618"/>
      <c r="R8938" s="618"/>
      <c r="S8938" s="618"/>
      <c r="T8938" s="618"/>
      <c r="U8938" s="618"/>
      <c r="V8938" s="618"/>
      <c r="W8938" s="618"/>
      <c r="X8938" s="618"/>
      <c r="Y8938" s="618"/>
      <c r="Z8938" s="618"/>
      <c r="AC8938" s="619"/>
      <c r="AD8938" s="620"/>
      <c r="AJ8938" s="668"/>
      <c r="AO8938" s="612"/>
      <c r="AP8938" s="612"/>
      <c r="AY8938" s="623"/>
      <c r="BD8938" s="611"/>
      <c r="BG8938" s="624"/>
      <c r="BH8938" s="625"/>
      <c r="BI8938" s="672"/>
      <c r="BO8938" s="612"/>
      <c r="BY8938" s="669"/>
      <c r="CA8938" s="669"/>
    </row>
    <row r="8939" spans="3:79" s="610" customFormat="1">
      <c r="C8939" s="611"/>
      <c r="D8939" s="612"/>
      <c r="E8939" s="613"/>
      <c r="F8939" s="614"/>
      <c r="J8939" s="612"/>
      <c r="N8939" s="668"/>
      <c r="P8939" s="618"/>
      <c r="Q8939" s="618"/>
      <c r="R8939" s="618"/>
      <c r="S8939" s="618"/>
      <c r="T8939" s="618"/>
      <c r="U8939" s="618"/>
      <c r="V8939" s="618"/>
      <c r="W8939" s="618"/>
      <c r="X8939" s="618"/>
      <c r="Y8939" s="618"/>
      <c r="Z8939" s="618"/>
      <c r="AC8939" s="619"/>
      <c r="AD8939" s="620"/>
      <c r="AJ8939" s="668"/>
      <c r="AO8939" s="612"/>
      <c r="AP8939" s="612"/>
      <c r="AY8939" s="623"/>
      <c r="BD8939" s="611"/>
      <c r="BG8939" s="624"/>
      <c r="BH8939" s="625"/>
      <c r="BI8939" s="672"/>
      <c r="BO8939" s="612"/>
      <c r="BY8939" s="669"/>
      <c r="CA8939" s="669"/>
    </row>
    <row r="8940" spans="3:79" s="610" customFormat="1">
      <c r="C8940" s="611"/>
      <c r="D8940" s="612"/>
      <c r="E8940" s="613"/>
      <c r="F8940" s="614"/>
      <c r="J8940" s="612"/>
      <c r="N8940" s="668"/>
      <c r="P8940" s="618"/>
      <c r="Q8940" s="618"/>
      <c r="R8940" s="618"/>
      <c r="S8940" s="618"/>
      <c r="T8940" s="618"/>
      <c r="U8940" s="618"/>
      <c r="V8940" s="618"/>
      <c r="W8940" s="618"/>
      <c r="X8940" s="618"/>
      <c r="Y8940" s="618"/>
      <c r="Z8940" s="618"/>
      <c r="AC8940" s="619"/>
      <c r="AD8940" s="620"/>
      <c r="AJ8940" s="668"/>
      <c r="AO8940" s="612"/>
      <c r="AP8940" s="612"/>
      <c r="AY8940" s="623"/>
      <c r="BD8940" s="611"/>
      <c r="BG8940" s="624"/>
      <c r="BH8940" s="625"/>
      <c r="BI8940" s="672"/>
      <c r="BO8940" s="612"/>
      <c r="BY8940" s="669"/>
      <c r="CA8940" s="669"/>
    </row>
    <row r="8941" spans="3:79" s="610" customFormat="1">
      <c r="C8941" s="611"/>
      <c r="D8941" s="612"/>
      <c r="E8941" s="613"/>
      <c r="F8941" s="614"/>
      <c r="J8941" s="612"/>
      <c r="N8941" s="668"/>
      <c r="P8941" s="618"/>
      <c r="Q8941" s="618"/>
      <c r="R8941" s="618"/>
      <c r="S8941" s="618"/>
      <c r="T8941" s="618"/>
      <c r="U8941" s="618"/>
      <c r="V8941" s="618"/>
      <c r="W8941" s="618"/>
      <c r="X8941" s="618"/>
      <c r="Y8941" s="618"/>
      <c r="Z8941" s="618"/>
      <c r="AC8941" s="619"/>
      <c r="AD8941" s="620"/>
      <c r="AJ8941" s="668"/>
      <c r="AO8941" s="612"/>
      <c r="AP8941" s="612"/>
      <c r="AY8941" s="623"/>
      <c r="BD8941" s="611"/>
      <c r="BG8941" s="624"/>
      <c r="BH8941" s="625"/>
      <c r="BI8941" s="672"/>
      <c r="BO8941" s="612"/>
      <c r="BY8941" s="669"/>
      <c r="CA8941" s="669"/>
    </row>
    <row r="8942" spans="3:79" s="610" customFormat="1">
      <c r="C8942" s="611"/>
      <c r="D8942" s="612"/>
      <c r="E8942" s="613"/>
      <c r="F8942" s="614"/>
      <c r="J8942" s="612"/>
      <c r="N8942" s="668"/>
      <c r="P8942" s="618"/>
      <c r="Q8942" s="618"/>
      <c r="R8942" s="618"/>
      <c r="S8942" s="618"/>
      <c r="T8942" s="618"/>
      <c r="U8942" s="618"/>
      <c r="V8942" s="618"/>
      <c r="W8942" s="618"/>
      <c r="X8942" s="618"/>
      <c r="Y8942" s="618"/>
      <c r="Z8942" s="618"/>
      <c r="AC8942" s="619"/>
      <c r="AD8942" s="620"/>
      <c r="AJ8942" s="668"/>
      <c r="AO8942" s="612"/>
      <c r="AP8942" s="612"/>
      <c r="AY8942" s="623"/>
      <c r="BD8942" s="611"/>
      <c r="BG8942" s="624"/>
      <c r="BH8942" s="625"/>
      <c r="BI8942" s="672"/>
      <c r="BO8942" s="612"/>
      <c r="BY8942" s="669"/>
      <c r="CA8942" s="669"/>
    </row>
    <row r="8943" spans="3:79" s="610" customFormat="1">
      <c r="C8943" s="611"/>
      <c r="D8943" s="612"/>
      <c r="E8943" s="613"/>
      <c r="F8943" s="614"/>
      <c r="J8943" s="612"/>
      <c r="N8943" s="668"/>
      <c r="P8943" s="618"/>
      <c r="Q8943" s="618"/>
      <c r="R8943" s="618"/>
      <c r="S8943" s="618"/>
      <c r="T8943" s="618"/>
      <c r="U8943" s="618"/>
      <c r="V8943" s="618"/>
      <c r="W8943" s="618"/>
      <c r="X8943" s="618"/>
      <c r="Y8943" s="618"/>
      <c r="Z8943" s="618"/>
      <c r="AC8943" s="619"/>
      <c r="AD8943" s="620"/>
      <c r="AJ8943" s="668"/>
      <c r="AO8943" s="612"/>
      <c r="AP8943" s="612"/>
      <c r="AY8943" s="623"/>
      <c r="BD8943" s="611"/>
      <c r="BG8943" s="624"/>
      <c r="BH8943" s="625"/>
      <c r="BI8943" s="672"/>
      <c r="BO8943" s="612"/>
      <c r="BY8943" s="669"/>
      <c r="CA8943" s="669"/>
    </row>
    <row r="8944" spans="3:79" s="610" customFormat="1">
      <c r="C8944" s="611"/>
      <c r="D8944" s="612"/>
      <c r="E8944" s="613"/>
      <c r="F8944" s="614"/>
      <c r="J8944" s="612"/>
      <c r="N8944" s="668"/>
      <c r="P8944" s="618"/>
      <c r="Q8944" s="618"/>
      <c r="R8944" s="618"/>
      <c r="S8944" s="618"/>
      <c r="T8944" s="618"/>
      <c r="U8944" s="618"/>
      <c r="V8944" s="618"/>
      <c r="W8944" s="618"/>
      <c r="X8944" s="618"/>
      <c r="Y8944" s="618"/>
      <c r="Z8944" s="618"/>
      <c r="AC8944" s="619"/>
      <c r="AD8944" s="620"/>
      <c r="AJ8944" s="668"/>
      <c r="AO8944" s="612"/>
      <c r="AP8944" s="612"/>
      <c r="AY8944" s="623"/>
      <c r="BD8944" s="611"/>
      <c r="BG8944" s="624"/>
      <c r="BH8944" s="625"/>
      <c r="BI8944" s="672"/>
      <c r="BO8944" s="612"/>
      <c r="BY8944" s="669"/>
      <c r="CA8944" s="669"/>
    </row>
    <row r="8945" spans="3:79" s="610" customFormat="1">
      <c r="C8945" s="611"/>
      <c r="D8945" s="612"/>
      <c r="E8945" s="613"/>
      <c r="F8945" s="614"/>
      <c r="J8945" s="612"/>
      <c r="N8945" s="668"/>
      <c r="P8945" s="618"/>
      <c r="Q8945" s="618"/>
      <c r="R8945" s="618"/>
      <c r="S8945" s="618"/>
      <c r="T8945" s="618"/>
      <c r="U8945" s="618"/>
      <c r="V8945" s="618"/>
      <c r="W8945" s="618"/>
      <c r="X8945" s="618"/>
      <c r="Y8945" s="618"/>
      <c r="Z8945" s="618"/>
      <c r="AC8945" s="619"/>
      <c r="AD8945" s="620"/>
      <c r="AJ8945" s="668"/>
      <c r="AO8945" s="612"/>
      <c r="AP8945" s="612"/>
      <c r="AY8945" s="623"/>
      <c r="BD8945" s="611"/>
      <c r="BG8945" s="624"/>
      <c r="BH8945" s="625"/>
      <c r="BI8945" s="672"/>
      <c r="BO8945" s="612"/>
      <c r="BY8945" s="669"/>
      <c r="CA8945" s="669"/>
    </row>
    <row r="8946" spans="3:79" s="610" customFormat="1">
      <c r="C8946" s="611"/>
      <c r="D8946" s="612"/>
      <c r="E8946" s="613"/>
      <c r="F8946" s="614"/>
      <c r="J8946" s="612"/>
      <c r="N8946" s="668"/>
      <c r="P8946" s="618"/>
      <c r="Q8946" s="618"/>
      <c r="R8946" s="618"/>
      <c r="S8946" s="618"/>
      <c r="T8946" s="618"/>
      <c r="U8946" s="618"/>
      <c r="V8946" s="618"/>
      <c r="W8946" s="618"/>
      <c r="X8946" s="618"/>
      <c r="Y8946" s="618"/>
      <c r="Z8946" s="618"/>
      <c r="AC8946" s="619"/>
      <c r="AD8946" s="620"/>
      <c r="AJ8946" s="668"/>
      <c r="AO8946" s="612"/>
      <c r="AP8946" s="612"/>
      <c r="AY8946" s="623"/>
      <c r="BD8946" s="611"/>
      <c r="BG8946" s="624"/>
      <c r="BH8946" s="625"/>
      <c r="BI8946" s="672"/>
      <c r="BO8946" s="612"/>
      <c r="BY8946" s="669"/>
      <c r="CA8946" s="669"/>
    </row>
    <row r="8947" spans="3:79" s="610" customFormat="1">
      <c r="C8947" s="611"/>
      <c r="D8947" s="612"/>
      <c r="E8947" s="613"/>
      <c r="F8947" s="614"/>
      <c r="J8947" s="612"/>
      <c r="N8947" s="668"/>
      <c r="P8947" s="618"/>
      <c r="Q8947" s="618"/>
      <c r="R8947" s="618"/>
      <c r="S8947" s="618"/>
      <c r="T8947" s="618"/>
      <c r="U8947" s="618"/>
      <c r="V8947" s="618"/>
      <c r="W8947" s="618"/>
      <c r="X8947" s="618"/>
      <c r="Y8947" s="618"/>
      <c r="Z8947" s="618"/>
      <c r="AC8947" s="619"/>
      <c r="AD8947" s="620"/>
      <c r="AJ8947" s="668"/>
      <c r="AO8947" s="612"/>
      <c r="AP8947" s="612"/>
      <c r="AY8947" s="623"/>
      <c r="BD8947" s="611"/>
      <c r="BG8947" s="624"/>
      <c r="BH8947" s="625"/>
      <c r="BI8947" s="672"/>
      <c r="BO8947" s="612"/>
      <c r="BY8947" s="669"/>
      <c r="CA8947" s="669"/>
    </row>
    <row r="8948" spans="3:79" s="610" customFormat="1">
      <c r="C8948" s="611"/>
      <c r="D8948" s="612"/>
      <c r="E8948" s="613"/>
      <c r="F8948" s="614"/>
      <c r="J8948" s="612"/>
      <c r="N8948" s="668"/>
      <c r="P8948" s="618"/>
      <c r="Q8948" s="618"/>
      <c r="R8948" s="618"/>
      <c r="S8948" s="618"/>
      <c r="T8948" s="618"/>
      <c r="U8948" s="618"/>
      <c r="V8948" s="618"/>
      <c r="W8948" s="618"/>
      <c r="X8948" s="618"/>
      <c r="Y8948" s="618"/>
      <c r="Z8948" s="618"/>
      <c r="AC8948" s="619"/>
      <c r="AD8948" s="620"/>
      <c r="AJ8948" s="668"/>
      <c r="AO8948" s="612"/>
      <c r="AP8948" s="612"/>
      <c r="AY8948" s="623"/>
      <c r="BD8948" s="611"/>
      <c r="BG8948" s="624"/>
      <c r="BH8948" s="625"/>
      <c r="BI8948" s="672"/>
      <c r="BO8948" s="612"/>
      <c r="BY8948" s="669"/>
      <c r="CA8948" s="669"/>
    </row>
    <row r="8949" spans="3:79" s="610" customFormat="1">
      <c r="C8949" s="611"/>
      <c r="D8949" s="612"/>
      <c r="E8949" s="613"/>
      <c r="F8949" s="614"/>
      <c r="J8949" s="612"/>
      <c r="N8949" s="668"/>
      <c r="P8949" s="618"/>
      <c r="Q8949" s="618"/>
      <c r="R8949" s="618"/>
      <c r="S8949" s="618"/>
      <c r="T8949" s="618"/>
      <c r="U8949" s="618"/>
      <c r="V8949" s="618"/>
      <c r="W8949" s="618"/>
      <c r="X8949" s="618"/>
      <c r="Y8949" s="618"/>
      <c r="Z8949" s="618"/>
      <c r="AC8949" s="619"/>
      <c r="AD8949" s="620"/>
      <c r="AJ8949" s="668"/>
      <c r="AO8949" s="612"/>
      <c r="AP8949" s="612"/>
      <c r="AY8949" s="623"/>
      <c r="BD8949" s="611"/>
      <c r="BG8949" s="624"/>
      <c r="BH8949" s="625"/>
      <c r="BI8949" s="672"/>
      <c r="BO8949" s="612"/>
      <c r="BY8949" s="669"/>
      <c r="CA8949" s="669"/>
    </row>
    <row r="8950" spans="3:79" s="610" customFormat="1">
      <c r="C8950" s="611"/>
      <c r="D8950" s="612"/>
      <c r="E8950" s="613"/>
      <c r="F8950" s="614"/>
      <c r="J8950" s="612"/>
      <c r="N8950" s="668"/>
      <c r="P8950" s="618"/>
      <c r="Q8950" s="618"/>
      <c r="R8950" s="618"/>
      <c r="S8950" s="618"/>
      <c r="T8950" s="618"/>
      <c r="U8950" s="618"/>
      <c r="V8950" s="618"/>
      <c r="W8950" s="618"/>
      <c r="X8950" s="618"/>
      <c r="Y8950" s="618"/>
      <c r="Z8950" s="618"/>
      <c r="AC8950" s="619"/>
      <c r="AD8950" s="620"/>
      <c r="AJ8950" s="668"/>
      <c r="AO8950" s="612"/>
      <c r="AP8950" s="612"/>
      <c r="AY8950" s="623"/>
      <c r="BD8950" s="611"/>
      <c r="BG8950" s="624"/>
      <c r="BH8950" s="625"/>
      <c r="BI8950" s="672"/>
      <c r="BO8950" s="612"/>
      <c r="BY8950" s="669"/>
      <c r="CA8950" s="669"/>
    </row>
    <row r="8951" spans="3:79" s="610" customFormat="1">
      <c r="C8951" s="611"/>
      <c r="D8951" s="612"/>
      <c r="E8951" s="613"/>
      <c r="F8951" s="614"/>
      <c r="J8951" s="612"/>
      <c r="N8951" s="668"/>
      <c r="P8951" s="618"/>
      <c r="Q8951" s="618"/>
      <c r="R8951" s="618"/>
      <c r="S8951" s="618"/>
      <c r="T8951" s="618"/>
      <c r="U8951" s="618"/>
      <c r="V8951" s="618"/>
      <c r="W8951" s="618"/>
      <c r="X8951" s="618"/>
      <c r="Y8951" s="618"/>
      <c r="Z8951" s="618"/>
      <c r="AC8951" s="619"/>
      <c r="AD8951" s="620"/>
      <c r="AJ8951" s="668"/>
      <c r="AO8951" s="612"/>
      <c r="AP8951" s="612"/>
      <c r="AY8951" s="623"/>
      <c r="BD8951" s="611"/>
      <c r="BG8951" s="624"/>
      <c r="BH8951" s="625"/>
      <c r="BI8951" s="672"/>
      <c r="BO8951" s="612"/>
      <c r="BY8951" s="669"/>
      <c r="CA8951" s="669"/>
    </row>
    <row r="8952" spans="3:79" s="610" customFormat="1">
      <c r="C8952" s="611"/>
      <c r="D8952" s="612"/>
      <c r="E8952" s="613"/>
      <c r="F8952" s="614"/>
      <c r="J8952" s="612"/>
      <c r="N8952" s="668"/>
      <c r="P8952" s="618"/>
      <c r="Q8952" s="618"/>
      <c r="R8952" s="618"/>
      <c r="S8952" s="618"/>
      <c r="T8952" s="618"/>
      <c r="U8952" s="618"/>
      <c r="V8952" s="618"/>
      <c r="W8952" s="618"/>
      <c r="X8952" s="618"/>
      <c r="Y8952" s="618"/>
      <c r="Z8952" s="618"/>
      <c r="AC8952" s="619"/>
      <c r="AD8952" s="620"/>
      <c r="AJ8952" s="668"/>
      <c r="AO8952" s="612"/>
      <c r="AP8952" s="612"/>
      <c r="AY8952" s="623"/>
      <c r="BD8952" s="611"/>
      <c r="BG8952" s="624"/>
      <c r="BH8952" s="625"/>
      <c r="BI8952" s="672"/>
      <c r="BO8952" s="612"/>
      <c r="BY8952" s="669"/>
      <c r="CA8952" s="669"/>
    </row>
    <row r="8953" spans="3:79" s="610" customFormat="1">
      <c r="C8953" s="611"/>
      <c r="D8953" s="612"/>
      <c r="E8953" s="613"/>
      <c r="F8953" s="614"/>
      <c r="J8953" s="612"/>
      <c r="N8953" s="668"/>
      <c r="P8953" s="618"/>
      <c r="Q8953" s="618"/>
      <c r="R8953" s="618"/>
      <c r="S8953" s="618"/>
      <c r="T8953" s="618"/>
      <c r="U8953" s="618"/>
      <c r="V8953" s="618"/>
      <c r="W8953" s="618"/>
      <c r="X8953" s="618"/>
      <c r="Y8953" s="618"/>
      <c r="Z8953" s="618"/>
      <c r="AC8953" s="619"/>
      <c r="AD8953" s="620"/>
      <c r="AJ8953" s="668"/>
      <c r="AO8953" s="612"/>
      <c r="AP8953" s="612"/>
      <c r="AY8953" s="623"/>
      <c r="BD8953" s="611"/>
      <c r="BG8953" s="624"/>
      <c r="BH8953" s="625"/>
      <c r="BI8953" s="672"/>
      <c r="BO8953" s="612"/>
      <c r="BY8953" s="669"/>
      <c r="CA8953" s="669"/>
    </row>
    <row r="8954" spans="3:79" s="610" customFormat="1">
      <c r="C8954" s="611"/>
      <c r="D8954" s="612"/>
      <c r="E8954" s="613"/>
      <c r="F8954" s="614"/>
      <c r="J8954" s="612"/>
      <c r="N8954" s="668"/>
      <c r="P8954" s="618"/>
      <c r="Q8954" s="618"/>
      <c r="R8954" s="618"/>
      <c r="S8954" s="618"/>
      <c r="T8954" s="618"/>
      <c r="U8954" s="618"/>
      <c r="V8954" s="618"/>
      <c r="W8954" s="618"/>
      <c r="X8954" s="618"/>
      <c r="Y8954" s="618"/>
      <c r="Z8954" s="618"/>
      <c r="AC8954" s="619"/>
      <c r="AD8954" s="620"/>
      <c r="AJ8954" s="668"/>
      <c r="AO8954" s="612"/>
      <c r="AP8954" s="612"/>
      <c r="AY8954" s="623"/>
      <c r="BD8954" s="611"/>
      <c r="BG8954" s="624"/>
      <c r="BH8954" s="625"/>
      <c r="BI8954" s="672"/>
      <c r="BO8954" s="612"/>
      <c r="BY8954" s="669"/>
      <c r="CA8954" s="669"/>
    </row>
    <row r="8955" spans="3:79" s="610" customFormat="1">
      <c r="C8955" s="611"/>
      <c r="D8955" s="612"/>
      <c r="E8955" s="613"/>
      <c r="F8955" s="614"/>
      <c r="J8955" s="612"/>
      <c r="N8955" s="668"/>
      <c r="P8955" s="618"/>
      <c r="Q8955" s="618"/>
      <c r="R8955" s="618"/>
      <c r="S8955" s="618"/>
      <c r="T8955" s="618"/>
      <c r="U8955" s="618"/>
      <c r="V8955" s="618"/>
      <c r="W8955" s="618"/>
      <c r="X8955" s="618"/>
      <c r="Y8955" s="618"/>
      <c r="Z8955" s="618"/>
      <c r="AC8955" s="619"/>
      <c r="AD8955" s="620"/>
      <c r="AJ8955" s="668"/>
      <c r="AO8955" s="612"/>
      <c r="AP8955" s="612"/>
      <c r="AY8955" s="623"/>
      <c r="BD8955" s="611"/>
      <c r="BG8955" s="624"/>
      <c r="BH8955" s="625"/>
      <c r="BI8955" s="672"/>
      <c r="BO8955" s="612"/>
      <c r="BY8955" s="669"/>
      <c r="CA8955" s="669"/>
    </row>
    <row r="8956" spans="3:79" s="610" customFormat="1">
      <c r="C8956" s="611"/>
      <c r="D8956" s="612"/>
      <c r="E8956" s="613"/>
      <c r="F8956" s="614"/>
      <c r="J8956" s="612"/>
      <c r="N8956" s="668"/>
      <c r="P8956" s="618"/>
      <c r="Q8956" s="618"/>
      <c r="R8956" s="618"/>
      <c r="S8956" s="618"/>
      <c r="T8956" s="618"/>
      <c r="U8956" s="618"/>
      <c r="V8956" s="618"/>
      <c r="W8956" s="618"/>
      <c r="X8956" s="618"/>
      <c r="Y8956" s="618"/>
      <c r="Z8956" s="618"/>
      <c r="AC8956" s="619"/>
      <c r="AD8956" s="620"/>
      <c r="AJ8956" s="668"/>
      <c r="AO8956" s="612"/>
      <c r="AP8956" s="612"/>
      <c r="AY8956" s="623"/>
      <c r="BD8956" s="611"/>
      <c r="BG8956" s="624"/>
      <c r="BH8956" s="625"/>
      <c r="BI8956" s="672"/>
      <c r="BO8956" s="612"/>
      <c r="BY8956" s="669"/>
      <c r="CA8956" s="669"/>
    </row>
    <row r="8957" spans="3:79" s="610" customFormat="1">
      <c r="C8957" s="611"/>
      <c r="D8957" s="612"/>
      <c r="E8957" s="613"/>
      <c r="F8957" s="614"/>
      <c r="J8957" s="612"/>
      <c r="N8957" s="668"/>
      <c r="P8957" s="618"/>
      <c r="Q8957" s="618"/>
      <c r="R8957" s="618"/>
      <c r="S8957" s="618"/>
      <c r="T8957" s="618"/>
      <c r="U8957" s="618"/>
      <c r="V8957" s="618"/>
      <c r="W8957" s="618"/>
      <c r="X8957" s="618"/>
      <c r="Y8957" s="618"/>
      <c r="Z8957" s="618"/>
      <c r="AC8957" s="619"/>
      <c r="AD8957" s="620"/>
      <c r="AJ8957" s="668"/>
      <c r="AO8957" s="612"/>
      <c r="AP8957" s="612"/>
      <c r="AY8957" s="623"/>
      <c r="BD8957" s="611"/>
      <c r="BG8957" s="624"/>
      <c r="BH8957" s="625"/>
      <c r="BI8957" s="672"/>
      <c r="BO8957" s="612"/>
      <c r="BY8957" s="669"/>
      <c r="CA8957" s="669"/>
    </row>
    <row r="8958" spans="3:79" s="610" customFormat="1">
      <c r="C8958" s="611"/>
      <c r="D8958" s="612"/>
      <c r="E8958" s="613"/>
      <c r="F8958" s="614"/>
      <c r="J8958" s="612"/>
      <c r="N8958" s="668"/>
      <c r="P8958" s="618"/>
      <c r="Q8958" s="618"/>
      <c r="R8958" s="618"/>
      <c r="S8958" s="618"/>
      <c r="T8958" s="618"/>
      <c r="U8958" s="618"/>
      <c r="V8958" s="618"/>
      <c r="W8958" s="618"/>
      <c r="X8958" s="618"/>
      <c r="Y8958" s="618"/>
      <c r="Z8958" s="618"/>
      <c r="AC8958" s="619"/>
      <c r="AD8958" s="620"/>
      <c r="AJ8958" s="668"/>
      <c r="AO8958" s="612"/>
      <c r="AP8958" s="612"/>
      <c r="AY8958" s="623"/>
      <c r="BD8958" s="611"/>
      <c r="BG8958" s="624"/>
      <c r="BH8958" s="625"/>
      <c r="BI8958" s="672"/>
      <c r="BO8958" s="612"/>
      <c r="BY8958" s="669"/>
      <c r="CA8958" s="669"/>
    </row>
    <row r="8959" spans="3:79" s="610" customFormat="1">
      <c r="C8959" s="611"/>
      <c r="D8959" s="612"/>
      <c r="E8959" s="613"/>
      <c r="F8959" s="614"/>
      <c r="J8959" s="612"/>
      <c r="N8959" s="668"/>
      <c r="P8959" s="618"/>
      <c r="Q8959" s="618"/>
      <c r="R8959" s="618"/>
      <c r="S8959" s="618"/>
      <c r="T8959" s="618"/>
      <c r="U8959" s="618"/>
      <c r="V8959" s="618"/>
      <c r="W8959" s="618"/>
      <c r="X8959" s="618"/>
      <c r="Y8959" s="618"/>
      <c r="Z8959" s="618"/>
      <c r="AC8959" s="619"/>
      <c r="AD8959" s="620"/>
      <c r="AJ8959" s="668"/>
      <c r="AO8959" s="612"/>
      <c r="AP8959" s="612"/>
      <c r="AY8959" s="623"/>
      <c r="BD8959" s="611"/>
      <c r="BG8959" s="624"/>
      <c r="BH8959" s="625"/>
      <c r="BI8959" s="672"/>
      <c r="BO8959" s="612"/>
      <c r="BY8959" s="669"/>
      <c r="CA8959" s="669"/>
    </row>
    <row r="8960" spans="3:79" s="610" customFormat="1">
      <c r="C8960" s="611"/>
      <c r="D8960" s="612"/>
      <c r="E8960" s="613"/>
      <c r="F8960" s="614"/>
      <c r="J8960" s="612"/>
      <c r="N8960" s="668"/>
      <c r="P8960" s="618"/>
      <c r="Q8960" s="618"/>
      <c r="R8960" s="618"/>
      <c r="S8960" s="618"/>
      <c r="T8960" s="618"/>
      <c r="U8960" s="618"/>
      <c r="V8960" s="618"/>
      <c r="W8960" s="618"/>
      <c r="X8960" s="618"/>
      <c r="Y8960" s="618"/>
      <c r="Z8960" s="618"/>
      <c r="AC8960" s="619"/>
      <c r="AD8960" s="620"/>
      <c r="AJ8960" s="668"/>
      <c r="AO8960" s="612"/>
      <c r="AP8960" s="612"/>
      <c r="AY8960" s="623"/>
      <c r="BD8960" s="611"/>
      <c r="BG8960" s="624"/>
      <c r="BH8960" s="625"/>
      <c r="BI8960" s="672"/>
      <c r="BO8960" s="612"/>
      <c r="BY8960" s="669"/>
      <c r="CA8960" s="669"/>
    </row>
    <row r="8961" spans="3:79" s="610" customFormat="1">
      <c r="C8961" s="611"/>
      <c r="D8961" s="612"/>
      <c r="E8961" s="613"/>
      <c r="F8961" s="614"/>
      <c r="J8961" s="612"/>
      <c r="N8961" s="668"/>
      <c r="P8961" s="618"/>
      <c r="Q8961" s="618"/>
      <c r="R8961" s="618"/>
      <c r="S8961" s="618"/>
      <c r="T8961" s="618"/>
      <c r="U8961" s="618"/>
      <c r="V8961" s="618"/>
      <c r="W8961" s="618"/>
      <c r="X8961" s="618"/>
      <c r="Y8961" s="618"/>
      <c r="Z8961" s="618"/>
      <c r="AC8961" s="619"/>
      <c r="AD8961" s="620"/>
      <c r="AJ8961" s="668"/>
      <c r="AO8961" s="612"/>
      <c r="AP8961" s="612"/>
      <c r="AY8961" s="623"/>
      <c r="BD8961" s="611"/>
      <c r="BG8961" s="624"/>
      <c r="BH8961" s="625"/>
      <c r="BI8961" s="672"/>
      <c r="BO8961" s="612"/>
      <c r="BY8961" s="669"/>
      <c r="CA8961" s="669"/>
    </row>
    <row r="8962" spans="3:79" s="610" customFormat="1">
      <c r="C8962" s="611"/>
      <c r="D8962" s="612"/>
      <c r="E8962" s="613"/>
      <c r="F8962" s="614"/>
      <c r="J8962" s="612"/>
      <c r="N8962" s="668"/>
      <c r="P8962" s="618"/>
      <c r="Q8962" s="618"/>
      <c r="R8962" s="618"/>
      <c r="S8962" s="618"/>
      <c r="T8962" s="618"/>
      <c r="U8962" s="618"/>
      <c r="V8962" s="618"/>
      <c r="W8962" s="618"/>
      <c r="X8962" s="618"/>
      <c r="Y8962" s="618"/>
      <c r="Z8962" s="618"/>
      <c r="AC8962" s="619"/>
      <c r="AD8962" s="620"/>
      <c r="AJ8962" s="668"/>
      <c r="AO8962" s="612"/>
      <c r="AP8962" s="612"/>
      <c r="AY8962" s="623"/>
      <c r="BD8962" s="611"/>
      <c r="BG8962" s="624"/>
      <c r="BH8962" s="625"/>
      <c r="BI8962" s="672"/>
      <c r="BO8962" s="612"/>
      <c r="BY8962" s="669"/>
      <c r="CA8962" s="669"/>
    </row>
    <row r="8963" spans="3:79" s="610" customFormat="1">
      <c r="C8963" s="611"/>
      <c r="D8963" s="612"/>
      <c r="E8963" s="613"/>
      <c r="F8963" s="614"/>
      <c r="J8963" s="612"/>
      <c r="N8963" s="668"/>
      <c r="P8963" s="618"/>
      <c r="Q8963" s="618"/>
      <c r="R8963" s="618"/>
      <c r="S8963" s="618"/>
      <c r="T8963" s="618"/>
      <c r="U8963" s="618"/>
      <c r="V8963" s="618"/>
      <c r="W8963" s="618"/>
      <c r="X8963" s="618"/>
      <c r="Y8963" s="618"/>
      <c r="Z8963" s="618"/>
      <c r="AC8963" s="619"/>
      <c r="AD8963" s="620"/>
      <c r="AJ8963" s="668"/>
      <c r="AO8963" s="612"/>
      <c r="AP8963" s="612"/>
      <c r="AY8963" s="623"/>
      <c r="BD8963" s="611"/>
      <c r="BG8963" s="624"/>
      <c r="BH8963" s="625"/>
      <c r="BI8963" s="672"/>
      <c r="BO8963" s="612"/>
      <c r="BY8963" s="669"/>
      <c r="CA8963" s="669"/>
    </row>
    <row r="8964" spans="3:79" s="610" customFormat="1">
      <c r="C8964" s="611"/>
      <c r="D8964" s="612"/>
      <c r="E8964" s="613"/>
      <c r="F8964" s="614"/>
      <c r="J8964" s="612"/>
      <c r="N8964" s="668"/>
      <c r="P8964" s="618"/>
      <c r="Q8964" s="618"/>
      <c r="R8964" s="618"/>
      <c r="S8964" s="618"/>
      <c r="T8964" s="618"/>
      <c r="U8964" s="618"/>
      <c r="V8964" s="618"/>
      <c r="W8964" s="618"/>
      <c r="X8964" s="618"/>
      <c r="Y8964" s="618"/>
      <c r="Z8964" s="618"/>
      <c r="AC8964" s="619"/>
      <c r="AD8964" s="620"/>
      <c r="AJ8964" s="668"/>
      <c r="AO8964" s="612"/>
      <c r="AP8964" s="612"/>
      <c r="AY8964" s="623"/>
      <c r="BD8964" s="611"/>
      <c r="BG8964" s="624"/>
      <c r="BH8964" s="625"/>
      <c r="BI8964" s="672"/>
      <c r="BO8964" s="612"/>
      <c r="BY8964" s="669"/>
      <c r="CA8964" s="669"/>
    </row>
    <row r="8965" spans="3:79" s="610" customFormat="1">
      <c r="C8965" s="611"/>
      <c r="D8965" s="612"/>
      <c r="E8965" s="613"/>
      <c r="F8965" s="614"/>
      <c r="J8965" s="612"/>
      <c r="N8965" s="668"/>
      <c r="P8965" s="618"/>
      <c r="Q8965" s="618"/>
      <c r="R8965" s="618"/>
      <c r="S8965" s="618"/>
      <c r="T8965" s="618"/>
      <c r="U8965" s="618"/>
      <c r="V8965" s="618"/>
      <c r="W8965" s="618"/>
      <c r="X8965" s="618"/>
      <c r="Y8965" s="618"/>
      <c r="Z8965" s="618"/>
      <c r="AC8965" s="619"/>
      <c r="AD8965" s="620"/>
      <c r="AJ8965" s="668"/>
      <c r="AO8965" s="612"/>
      <c r="AP8965" s="612"/>
      <c r="AY8965" s="623"/>
      <c r="BD8965" s="611"/>
      <c r="BG8965" s="624"/>
      <c r="BH8965" s="625"/>
      <c r="BI8965" s="672"/>
      <c r="BO8965" s="612"/>
      <c r="BY8965" s="669"/>
      <c r="CA8965" s="669"/>
    </row>
    <row r="8966" spans="3:79" s="610" customFormat="1">
      <c r="C8966" s="611"/>
      <c r="D8966" s="612"/>
      <c r="E8966" s="613"/>
      <c r="F8966" s="614"/>
      <c r="J8966" s="612"/>
      <c r="N8966" s="668"/>
      <c r="P8966" s="618"/>
      <c r="Q8966" s="618"/>
      <c r="R8966" s="618"/>
      <c r="S8966" s="618"/>
      <c r="T8966" s="618"/>
      <c r="U8966" s="618"/>
      <c r="V8966" s="618"/>
      <c r="W8966" s="618"/>
      <c r="X8966" s="618"/>
      <c r="Y8966" s="618"/>
      <c r="Z8966" s="618"/>
      <c r="AC8966" s="619"/>
      <c r="AD8966" s="620"/>
      <c r="AJ8966" s="668"/>
      <c r="AO8966" s="612"/>
      <c r="AP8966" s="612"/>
      <c r="AY8966" s="623"/>
      <c r="BD8966" s="611"/>
      <c r="BG8966" s="624"/>
      <c r="BH8966" s="625"/>
      <c r="BI8966" s="672"/>
      <c r="BO8966" s="612"/>
      <c r="BY8966" s="669"/>
      <c r="CA8966" s="669"/>
    </row>
    <row r="8967" spans="3:79" s="610" customFormat="1">
      <c r="C8967" s="611"/>
      <c r="D8967" s="612"/>
      <c r="E8967" s="613"/>
      <c r="F8967" s="614"/>
      <c r="J8967" s="612"/>
      <c r="N8967" s="668"/>
      <c r="P8967" s="618"/>
      <c r="Q8967" s="618"/>
      <c r="R8967" s="618"/>
      <c r="S8967" s="618"/>
      <c r="T8967" s="618"/>
      <c r="U8967" s="618"/>
      <c r="V8967" s="618"/>
      <c r="W8967" s="618"/>
      <c r="X8967" s="618"/>
      <c r="Y8967" s="618"/>
      <c r="Z8967" s="618"/>
      <c r="AC8967" s="619"/>
      <c r="AD8967" s="620"/>
      <c r="AJ8967" s="668"/>
      <c r="AO8967" s="612"/>
      <c r="AP8967" s="612"/>
      <c r="AY8967" s="623"/>
      <c r="BD8967" s="611"/>
      <c r="BG8967" s="624"/>
      <c r="BH8967" s="625"/>
      <c r="BI8967" s="672"/>
      <c r="BO8967" s="612"/>
      <c r="BY8967" s="669"/>
      <c r="CA8967" s="669"/>
    </row>
    <row r="8968" spans="3:79" s="610" customFormat="1">
      <c r="C8968" s="611"/>
      <c r="D8968" s="612"/>
      <c r="E8968" s="613"/>
      <c r="F8968" s="614"/>
      <c r="J8968" s="612"/>
      <c r="N8968" s="668"/>
      <c r="P8968" s="618"/>
      <c r="Q8968" s="618"/>
      <c r="R8968" s="618"/>
      <c r="S8968" s="618"/>
      <c r="T8968" s="618"/>
      <c r="U8968" s="618"/>
      <c r="V8968" s="618"/>
      <c r="W8968" s="618"/>
      <c r="X8968" s="618"/>
      <c r="Y8968" s="618"/>
      <c r="Z8968" s="618"/>
      <c r="AC8968" s="619"/>
      <c r="AD8968" s="620"/>
      <c r="AJ8968" s="668"/>
      <c r="AO8968" s="612"/>
      <c r="AP8968" s="612"/>
      <c r="AY8968" s="623"/>
      <c r="BD8968" s="611"/>
      <c r="BG8968" s="624"/>
      <c r="BH8968" s="625"/>
      <c r="BI8968" s="672"/>
      <c r="BO8968" s="612"/>
      <c r="BY8968" s="669"/>
      <c r="CA8968" s="669"/>
    </row>
    <row r="8969" spans="3:79" s="610" customFormat="1">
      <c r="C8969" s="611"/>
      <c r="D8969" s="612"/>
      <c r="E8969" s="613"/>
      <c r="F8969" s="614"/>
      <c r="J8969" s="612"/>
      <c r="N8969" s="668"/>
      <c r="P8969" s="618"/>
      <c r="Q8969" s="618"/>
      <c r="R8969" s="618"/>
      <c r="S8969" s="618"/>
      <c r="T8969" s="618"/>
      <c r="U8969" s="618"/>
      <c r="V8969" s="618"/>
      <c r="W8969" s="618"/>
      <c r="X8969" s="618"/>
      <c r="Y8969" s="618"/>
      <c r="Z8969" s="618"/>
      <c r="AC8969" s="619"/>
      <c r="AD8969" s="620"/>
      <c r="AJ8969" s="668"/>
      <c r="AO8969" s="612"/>
      <c r="AP8969" s="612"/>
      <c r="AY8969" s="623"/>
      <c r="BD8969" s="611"/>
      <c r="BG8969" s="624"/>
      <c r="BH8969" s="625"/>
      <c r="BI8969" s="672"/>
      <c r="BO8969" s="612"/>
      <c r="BY8969" s="669"/>
      <c r="CA8969" s="669"/>
    </row>
    <row r="8970" spans="3:79" s="610" customFormat="1">
      <c r="C8970" s="611"/>
      <c r="D8970" s="612"/>
      <c r="E8970" s="613"/>
      <c r="F8970" s="614"/>
      <c r="J8970" s="612"/>
      <c r="N8970" s="668"/>
      <c r="P8970" s="618"/>
      <c r="Q8970" s="618"/>
      <c r="R8970" s="618"/>
      <c r="S8970" s="618"/>
      <c r="T8970" s="618"/>
      <c r="U8970" s="618"/>
      <c r="V8970" s="618"/>
      <c r="W8970" s="618"/>
      <c r="X8970" s="618"/>
      <c r="Y8970" s="618"/>
      <c r="Z8970" s="618"/>
      <c r="AC8970" s="619"/>
      <c r="AD8970" s="620"/>
      <c r="AJ8970" s="668"/>
      <c r="AO8970" s="612"/>
      <c r="AP8970" s="612"/>
      <c r="AY8970" s="623"/>
      <c r="BD8970" s="611"/>
      <c r="BG8970" s="624"/>
      <c r="BH8970" s="625"/>
      <c r="BI8970" s="672"/>
      <c r="BO8970" s="612"/>
      <c r="BY8970" s="669"/>
      <c r="CA8970" s="669"/>
    </row>
    <row r="8971" spans="3:79" s="610" customFormat="1">
      <c r="C8971" s="611"/>
      <c r="D8971" s="612"/>
      <c r="E8971" s="613"/>
      <c r="F8971" s="614"/>
      <c r="J8971" s="612"/>
      <c r="N8971" s="668"/>
      <c r="P8971" s="618"/>
      <c r="Q8971" s="618"/>
      <c r="R8971" s="618"/>
      <c r="S8971" s="618"/>
      <c r="T8971" s="618"/>
      <c r="U8971" s="618"/>
      <c r="V8971" s="618"/>
      <c r="W8971" s="618"/>
      <c r="X8971" s="618"/>
      <c r="Y8971" s="618"/>
      <c r="Z8971" s="618"/>
      <c r="AC8971" s="619"/>
      <c r="AD8971" s="620"/>
      <c r="AJ8971" s="668"/>
      <c r="AO8971" s="612"/>
      <c r="AP8971" s="612"/>
      <c r="AY8971" s="623"/>
      <c r="BD8971" s="611"/>
      <c r="BG8971" s="624"/>
      <c r="BH8971" s="625"/>
      <c r="BI8971" s="672"/>
      <c r="BO8971" s="612"/>
      <c r="BY8971" s="669"/>
      <c r="CA8971" s="669"/>
    </row>
    <row r="8972" spans="3:79" s="610" customFormat="1">
      <c r="C8972" s="611"/>
      <c r="D8972" s="612"/>
      <c r="E8972" s="613"/>
      <c r="F8972" s="614"/>
      <c r="J8972" s="612"/>
      <c r="N8972" s="668"/>
      <c r="P8972" s="618"/>
      <c r="Q8972" s="618"/>
      <c r="R8972" s="618"/>
      <c r="S8972" s="618"/>
      <c r="T8972" s="618"/>
      <c r="U8972" s="618"/>
      <c r="V8972" s="618"/>
      <c r="W8972" s="618"/>
      <c r="X8972" s="618"/>
      <c r="Y8972" s="618"/>
      <c r="Z8972" s="618"/>
      <c r="AC8972" s="619"/>
      <c r="AD8972" s="620"/>
      <c r="AJ8972" s="668"/>
      <c r="AO8972" s="612"/>
      <c r="AP8972" s="612"/>
      <c r="AY8972" s="623"/>
      <c r="BD8972" s="611"/>
      <c r="BG8972" s="624"/>
      <c r="BH8972" s="625"/>
      <c r="BI8972" s="672"/>
      <c r="BO8972" s="612"/>
      <c r="BY8972" s="669"/>
      <c r="CA8972" s="669"/>
    </row>
    <row r="8973" spans="3:79" s="610" customFormat="1">
      <c r="C8973" s="611"/>
      <c r="D8973" s="612"/>
      <c r="E8973" s="613"/>
      <c r="F8973" s="614"/>
      <c r="J8973" s="612"/>
      <c r="N8973" s="668"/>
      <c r="P8973" s="618"/>
      <c r="Q8973" s="618"/>
      <c r="R8973" s="618"/>
      <c r="S8973" s="618"/>
      <c r="T8973" s="618"/>
      <c r="U8973" s="618"/>
      <c r="V8973" s="618"/>
      <c r="W8973" s="618"/>
      <c r="X8973" s="618"/>
      <c r="Y8973" s="618"/>
      <c r="Z8973" s="618"/>
      <c r="AC8973" s="619"/>
      <c r="AD8973" s="620"/>
      <c r="AJ8973" s="668"/>
      <c r="AO8973" s="612"/>
      <c r="AP8973" s="612"/>
      <c r="AY8973" s="623"/>
      <c r="BD8973" s="611"/>
      <c r="BG8973" s="624"/>
      <c r="BH8973" s="625"/>
      <c r="BI8973" s="672"/>
      <c r="BO8973" s="612"/>
      <c r="BY8973" s="669"/>
      <c r="CA8973" s="669"/>
    </row>
    <row r="8974" spans="3:79" s="610" customFormat="1">
      <c r="C8974" s="611"/>
      <c r="D8974" s="612"/>
      <c r="E8974" s="613"/>
      <c r="F8974" s="614"/>
      <c r="J8974" s="612"/>
      <c r="N8974" s="668"/>
      <c r="P8974" s="618"/>
      <c r="Q8974" s="618"/>
      <c r="R8974" s="618"/>
      <c r="S8974" s="618"/>
      <c r="T8974" s="618"/>
      <c r="U8974" s="618"/>
      <c r="V8974" s="618"/>
      <c r="W8974" s="618"/>
      <c r="X8974" s="618"/>
      <c r="Y8974" s="618"/>
      <c r="Z8974" s="618"/>
      <c r="AC8974" s="619"/>
      <c r="AD8974" s="620"/>
      <c r="AJ8974" s="668"/>
      <c r="AO8974" s="612"/>
      <c r="AP8974" s="612"/>
      <c r="AY8974" s="623"/>
      <c r="BD8974" s="611"/>
      <c r="BG8974" s="624"/>
      <c r="BH8974" s="625"/>
      <c r="BI8974" s="672"/>
      <c r="BO8974" s="612"/>
      <c r="BY8974" s="669"/>
      <c r="CA8974" s="669"/>
    </row>
    <row r="8975" spans="3:79" s="610" customFormat="1">
      <c r="C8975" s="611"/>
      <c r="D8975" s="612"/>
      <c r="E8975" s="613"/>
      <c r="F8975" s="614"/>
      <c r="J8975" s="612"/>
      <c r="N8975" s="668"/>
      <c r="P8975" s="618"/>
      <c r="Q8975" s="618"/>
      <c r="R8975" s="618"/>
      <c r="S8975" s="618"/>
      <c r="T8975" s="618"/>
      <c r="U8975" s="618"/>
      <c r="V8975" s="618"/>
      <c r="W8975" s="618"/>
      <c r="X8975" s="618"/>
      <c r="Y8975" s="618"/>
      <c r="Z8975" s="618"/>
      <c r="AC8975" s="619"/>
      <c r="AD8975" s="620"/>
      <c r="AJ8975" s="668"/>
      <c r="AO8975" s="612"/>
      <c r="AP8975" s="612"/>
      <c r="AY8975" s="623"/>
      <c r="BD8975" s="611"/>
      <c r="BG8975" s="624"/>
      <c r="BH8975" s="625"/>
      <c r="BI8975" s="672"/>
      <c r="BO8975" s="612"/>
      <c r="BY8975" s="669"/>
      <c r="CA8975" s="669"/>
    </row>
    <row r="8976" spans="3:79" s="610" customFormat="1">
      <c r="C8976" s="611"/>
      <c r="D8976" s="612"/>
      <c r="E8976" s="613"/>
      <c r="F8976" s="614"/>
      <c r="J8976" s="612"/>
      <c r="N8976" s="668"/>
      <c r="P8976" s="618"/>
      <c r="Q8976" s="618"/>
      <c r="R8976" s="618"/>
      <c r="S8976" s="618"/>
      <c r="T8976" s="618"/>
      <c r="U8976" s="618"/>
      <c r="V8976" s="618"/>
      <c r="W8976" s="618"/>
      <c r="X8976" s="618"/>
      <c r="Y8976" s="618"/>
      <c r="Z8976" s="618"/>
      <c r="AC8976" s="619"/>
      <c r="AD8976" s="620"/>
      <c r="AJ8976" s="668"/>
      <c r="AO8976" s="612"/>
      <c r="AP8976" s="612"/>
      <c r="AY8976" s="623"/>
      <c r="BD8976" s="611"/>
      <c r="BG8976" s="624"/>
      <c r="BH8976" s="625"/>
      <c r="BI8976" s="672"/>
      <c r="BO8976" s="612"/>
      <c r="BY8976" s="669"/>
      <c r="CA8976" s="669"/>
    </row>
    <row r="8977" spans="3:79" s="610" customFormat="1">
      <c r="C8977" s="611"/>
      <c r="D8977" s="612"/>
      <c r="E8977" s="613"/>
      <c r="F8977" s="614"/>
      <c r="J8977" s="612"/>
      <c r="N8977" s="668"/>
      <c r="P8977" s="618"/>
      <c r="Q8977" s="618"/>
      <c r="R8977" s="618"/>
      <c r="S8977" s="618"/>
      <c r="T8977" s="618"/>
      <c r="U8977" s="618"/>
      <c r="V8977" s="618"/>
      <c r="W8977" s="618"/>
      <c r="X8977" s="618"/>
      <c r="Y8977" s="618"/>
      <c r="Z8977" s="618"/>
      <c r="AC8977" s="619"/>
      <c r="AD8977" s="620"/>
      <c r="AJ8977" s="668"/>
      <c r="AO8977" s="612"/>
      <c r="AP8977" s="612"/>
      <c r="AY8977" s="623"/>
      <c r="BD8977" s="611"/>
      <c r="BG8977" s="624"/>
      <c r="BH8977" s="625"/>
      <c r="BI8977" s="672"/>
      <c r="BO8977" s="612"/>
      <c r="BY8977" s="669"/>
      <c r="CA8977" s="669"/>
    </row>
    <row r="8978" spans="3:79" s="610" customFormat="1">
      <c r="C8978" s="611"/>
      <c r="D8978" s="612"/>
      <c r="E8978" s="613"/>
      <c r="F8978" s="614"/>
      <c r="J8978" s="612"/>
      <c r="N8978" s="668"/>
      <c r="P8978" s="618"/>
      <c r="Q8978" s="618"/>
      <c r="R8978" s="618"/>
      <c r="S8978" s="618"/>
      <c r="T8978" s="618"/>
      <c r="U8978" s="618"/>
      <c r="V8978" s="618"/>
      <c r="W8978" s="618"/>
      <c r="X8978" s="618"/>
      <c r="Y8978" s="618"/>
      <c r="Z8978" s="618"/>
      <c r="AC8978" s="619"/>
      <c r="AD8978" s="620"/>
      <c r="AJ8978" s="668"/>
      <c r="AO8978" s="612"/>
      <c r="AP8978" s="612"/>
      <c r="AY8978" s="623"/>
      <c r="BD8978" s="611"/>
      <c r="BG8978" s="624"/>
      <c r="BH8978" s="625"/>
      <c r="BI8978" s="672"/>
      <c r="BO8978" s="612"/>
      <c r="BY8978" s="669"/>
      <c r="CA8978" s="669"/>
    </row>
    <row r="8979" spans="3:79" s="610" customFormat="1">
      <c r="C8979" s="611"/>
      <c r="D8979" s="612"/>
      <c r="E8979" s="613"/>
      <c r="F8979" s="614"/>
      <c r="J8979" s="612"/>
      <c r="N8979" s="668"/>
      <c r="P8979" s="618"/>
      <c r="Q8979" s="618"/>
      <c r="R8979" s="618"/>
      <c r="S8979" s="618"/>
      <c r="T8979" s="618"/>
      <c r="U8979" s="618"/>
      <c r="V8979" s="618"/>
      <c r="W8979" s="618"/>
      <c r="X8979" s="618"/>
      <c r="Y8979" s="618"/>
      <c r="Z8979" s="618"/>
      <c r="AC8979" s="619"/>
      <c r="AD8979" s="620"/>
      <c r="AJ8979" s="668"/>
      <c r="AO8979" s="612"/>
      <c r="AP8979" s="612"/>
      <c r="AY8979" s="623"/>
      <c r="BD8979" s="611"/>
      <c r="BG8979" s="624"/>
      <c r="BH8979" s="625"/>
      <c r="BI8979" s="672"/>
      <c r="BO8979" s="612"/>
      <c r="BY8979" s="669"/>
      <c r="CA8979" s="669"/>
    </row>
    <row r="8980" spans="3:79" s="610" customFormat="1">
      <c r="C8980" s="611"/>
      <c r="D8980" s="612"/>
      <c r="E8980" s="613"/>
      <c r="F8980" s="614"/>
      <c r="J8980" s="612"/>
      <c r="N8980" s="668"/>
      <c r="P8980" s="618"/>
      <c r="Q8980" s="618"/>
      <c r="R8980" s="618"/>
      <c r="S8980" s="618"/>
      <c r="T8980" s="618"/>
      <c r="U8980" s="618"/>
      <c r="V8980" s="618"/>
      <c r="W8980" s="618"/>
      <c r="X8980" s="618"/>
      <c r="Y8980" s="618"/>
      <c r="Z8980" s="618"/>
      <c r="AC8980" s="619"/>
      <c r="AD8980" s="620"/>
      <c r="AJ8980" s="668"/>
      <c r="AO8980" s="612"/>
      <c r="AP8980" s="612"/>
      <c r="AY8980" s="623"/>
      <c r="BD8980" s="611"/>
      <c r="BG8980" s="624"/>
      <c r="BH8980" s="625"/>
      <c r="BI8980" s="672"/>
      <c r="BO8980" s="612"/>
      <c r="BY8980" s="669"/>
      <c r="CA8980" s="669"/>
    </row>
    <row r="8981" spans="3:79" s="610" customFormat="1">
      <c r="C8981" s="611"/>
      <c r="D8981" s="612"/>
      <c r="E8981" s="613"/>
      <c r="F8981" s="614"/>
      <c r="J8981" s="612"/>
      <c r="N8981" s="668"/>
      <c r="P8981" s="618"/>
      <c r="Q8981" s="618"/>
      <c r="R8981" s="618"/>
      <c r="S8981" s="618"/>
      <c r="T8981" s="618"/>
      <c r="U8981" s="618"/>
      <c r="V8981" s="618"/>
      <c r="W8981" s="618"/>
      <c r="X8981" s="618"/>
      <c r="Y8981" s="618"/>
      <c r="Z8981" s="618"/>
      <c r="AC8981" s="619"/>
      <c r="AD8981" s="620"/>
      <c r="AJ8981" s="668"/>
      <c r="AO8981" s="612"/>
      <c r="AP8981" s="612"/>
      <c r="AY8981" s="623"/>
      <c r="BD8981" s="611"/>
      <c r="BG8981" s="624"/>
      <c r="BH8981" s="625"/>
      <c r="BI8981" s="672"/>
      <c r="BO8981" s="612"/>
      <c r="BY8981" s="669"/>
      <c r="CA8981" s="669"/>
    </row>
    <row r="8982" spans="3:79" s="610" customFormat="1">
      <c r="C8982" s="611"/>
      <c r="D8982" s="612"/>
      <c r="E8982" s="613"/>
      <c r="F8982" s="614"/>
      <c r="J8982" s="612"/>
      <c r="N8982" s="668"/>
      <c r="P8982" s="618"/>
      <c r="Q8982" s="618"/>
      <c r="R8982" s="618"/>
      <c r="S8982" s="618"/>
      <c r="T8982" s="618"/>
      <c r="U8982" s="618"/>
      <c r="V8982" s="618"/>
      <c r="W8982" s="618"/>
      <c r="X8982" s="618"/>
      <c r="Y8982" s="618"/>
      <c r="Z8982" s="618"/>
      <c r="AC8982" s="619"/>
      <c r="AD8982" s="620"/>
      <c r="AJ8982" s="668"/>
      <c r="AO8982" s="612"/>
      <c r="AP8982" s="612"/>
      <c r="AY8982" s="623"/>
      <c r="BD8982" s="611"/>
      <c r="BG8982" s="624"/>
      <c r="BH8982" s="625"/>
      <c r="BI8982" s="672"/>
      <c r="BO8982" s="612"/>
      <c r="BY8982" s="669"/>
      <c r="CA8982" s="669"/>
    </row>
    <row r="8983" spans="3:79" s="610" customFormat="1">
      <c r="C8983" s="611"/>
      <c r="D8983" s="612"/>
      <c r="E8983" s="613"/>
      <c r="F8983" s="614"/>
      <c r="J8983" s="612"/>
      <c r="N8983" s="668"/>
      <c r="P8983" s="618"/>
      <c r="Q8983" s="618"/>
      <c r="R8983" s="618"/>
      <c r="S8983" s="618"/>
      <c r="T8983" s="618"/>
      <c r="U8983" s="618"/>
      <c r="V8983" s="618"/>
      <c r="W8983" s="618"/>
      <c r="X8983" s="618"/>
      <c r="Y8983" s="618"/>
      <c r="Z8983" s="618"/>
      <c r="AC8983" s="619"/>
      <c r="AD8983" s="620"/>
      <c r="AJ8983" s="668"/>
      <c r="AO8983" s="612"/>
      <c r="AP8983" s="612"/>
      <c r="AY8983" s="623"/>
      <c r="BD8983" s="611"/>
      <c r="BG8983" s="624"/>
      <c r="BH8983" s="625"/>
      <c r="BI8983" s="672"/>
      <c r="BO8983" s="612"/>
      <c r="BY8983" s="669"/>
      <c r="CA8983" s="669"/>
    </row>
    <row r="8984" spans="3:79" s="610" customFormat="1">
      <c r="C8984" s="611"/>
      <c r="D8984" s="612"/>
      <c r="E8984" s="613"/>
      <c r="F8984" s="614"/>
      <c r="J8984" s="612"/>
      <c r="N8984" s="668"/>
      <c r="P8984" s="618"/>
      <c r="Q8984" s="618"/>
      <c r="R8984" s="618"/>
      <c r="S8984" s="618"/>
      <c r="T8984" s="618"/>
      <c r="U8984" s="618"/>
      <c r="V8984" s="618"/>
      <c r="W8984" s="618"/>
      <c r="X8984" s="618"/>
      <c r="Y8984" s="618"/>
      <c r="Z8984" s="618"/>
      <c r="AC8984" s="619"/>
      <c r="AD8984" s="620"/>
      <c r="AJ8984" s="668"/>
      <c r="AO8984" s="612"/>
      <c r="AP8984" s="612"/>
      <c r="AY8984" s="623"/>
      <c r="BD8984" s="611"/>
      <c r="BG8984" s="624"/>
      <c r="BH8984" s="625"/>
      <c r="BI8984" s="672"/>
      <c r="BO8984" s="612"/>
      <c r="BY8984" s="669"/>
      <c r="CA8984" s="669"/>
    </row>
    <row r="8985" spans="3:79" s="610" customFormat="1">
      <c r="C8985" s="611"/>
      <c r="D8985" s="612"/>
      <c r="E8985" s="613"/>
      <c r="F8985" s="614"/>
      <c r="J8985" s="612"/>
      <c r="N8985" s="668"/>
      <c r="P8985" s="618"/>
      <c r="Q8985" s="618"/>
      <c r="R8985" s="618"/>
      <c r="S8985" s="618"/>
      <c r="T8985" s="618"/>
      <c r="U8985" s="618"/>
      <c r="V8985" s="618"/>
      <c r="W8985" s="618"/>
      <c r="X8985" s="618"/>
      <c r="Y8985" s="618"/>
      <c r="Z8985" s="618"/>
      <c r="AC8985" s="619"/>
      <c r="AD8985" s="620"/>
      <c r="AJ8985" s="668"/>
      <c r="AO8985" s="612"/>
      <c r="AP8985" s="612"/>
      <c r="AY8985" s="623"/>
      <c r="BD8985" s="611"/>
      <c r="BG8985" s="624"/>
      <c r="BH8985" s="625"/>
      <c r="BI8985" s="672"/>
      <c r="BO8985" s="612"/>
      <c r="BY8985" s="669"/>
      <c r="CA8985" s="669"/>
    </row>
    <row r="8986" spans="3:79" s="610" customFormat="1">
      <c r="C8986" s="611"/>
      <c r="D8986" s="612"/>
      <c r="E8986" s="613"/>
      <c r="F8986" s="614"/>
      <c r="J8986" s="612"/>
      <c r="N8986" s="668"/>
      <c r="P8986" s="618"/>
      <c r="Q8986" s="618"/>
      <c r="R8986" s="618"/>
      <c r="S8986" s="618"/>
      <c r="T8986" s="618"/>
      <c r="U8986" s="618"/>
      <c r="V8986" s="618"/>
      <c r="W8986" s="618"/>
      <c r="X8986" s="618"/>
      <c r="Y8986" s="618"/>
      <c r="Z8986" s="618"/>
      <c r="AC8986" s="619"/>
      <c r="AD8986" s="620"/>
      <c r="AJ8986" s="668"/>
      <c r="AO8986" s="612"/>
      <c r="AP8986" s="612"/>
      <c r="AY8986" s="623"/>
      <c r="BD8986" s="611"/>
      <c r="BG8986" s="624"/>
      <c r="BH8986" s="625"/>
      <c r="BI8986" s="672"/>
      <c r="BO8986" s="612"/>
      <c r="BY8986" s="669"/>
      <c r="CA8986" s="669"/>
    </row>
    <row r="8987" spans="3:79" s="610" customFormat="1">
      <c r="C8987" s="611"/>
      <c r="D8987" s="612"/>
      <c r="E8987" s="613"/>
      <c r="F8987" s="614"/>
      <c r="J8987" s="612"/>
      <c r="N8987" s="668"/>
      <c r="P8987" s="618"/>
      <c r="Q8987" s="618"/>
      <c r="R8987" s="618"/>
      <c r="S8987" s="618"/>
      <c r="T8987" s="618"/>
      <c r="U8987" s="618"/>
      <c r="V8987" s="618"/>
      <c r="W8987" s="618"/>
      <c r="X8987" s="618"/>
      <c r="Y8987" s="618"/>
      <c r="Z8987" s="618"/>
      <c r="AC8987" s="619"/>
      <c r="AD8987" s="620"/>
      <c r="AJ8987" s="668"/>
      <c r="AO8987" s="612"/>
      <c r="AP8987" s="612"/>
      <c r="AY8987" s="623"/>
      <c r="BD8987" s="611"/>
      <c r="BG8987" s="624"/>
      <c r="BH8987" s="625"/>
      <c r="BI8987" s="672"/>
      <c r="BO8987" s="612"/>
      <c r="BY8987" s="669"/>
      <c r="CA8987" s="669"/>
    </row>
    <row r="8988" spans="3:79" s="610" customFormat="1">
      <c r="C8988" s="611"/>
      <c r="D8988" s="612"/>
      <c r="E8988" s="613"/>
      <c r="F8988" s="614"/>
      <c r="J8988" s="612"/>
      <c r="N8988" s="668"/>
      <c r="P8988" s="618"/>
      <c r="Q8988" s="618"/>
      <c r="R8988" s="618"/>
      <c r="S8988" s="618"/>
      <c r="T8988" s="618"/>
      <c r="U8988" s="618"/>
      <c r="V8988" s="618"/>
      <c r="W8988" s="618"/>
      <c r="X8988" s="618"/>
      <c r="Y8988" s="618"/>
      <c r="Z8988" s="618"/>
      <c r="AC8988" s="619"/>
      <c r="AD8988" s="620"/>
      <c r="AJ8988" s="668"/>
      <c r="AO8988" s="612"/>
      <c r="AP8988" s="612"/>
      <c r="AY8988" s="623"/>
      <c r="BD8988" s="611"/>
      <c r="BG8988" s="624"/>
      <c r="BH8988" s="625"/>
      <c r="BI8988" s="672"/>
      <c r="BO8988" s="612"/>
      <c r="BY8988" s="669"/>
      <c r="CA8988" s="669"/>
    </row>
    <row r="8989" spans="3:79" s="610" customFormat="1">
      <c r="C8989" s="611"/>
      <c r="D8989" s="612"/>
      <c r="E8989" s="613"/>
      <c r="F8989" s="614"/>
      <c r="J8989" s="612"/>
      <c r="N8989" s="668"/>
      <c r="P8989" s="618"/>
      <c r="Q8989" s="618"/>
      <c r="R8989" s="618"/>
      <c r="S8989" s="618"/>
      <c r="T8989" s="618"/>
      <c r="U8989" s="618"/>
      <c r="V8989" s="618"/>
      <c r="W8989" s="618"/>
      <c r="X8989" s="618"/>
      <c r="Y8989" s="618"/>
      <c r="Z8989" s="618"/>
      <c r="AC8989" s="619"/>
      <c r="AD8989" s="620"/>
      <c r="AJ8989" s="668"/>
      <c r="AO8989" s="612"/>
      <c r="AP8989" s="612"/>
      <c r="AY8989" s="623"/>
      <c r="BD8989" s="611"/>
      <c r="BG8989" s="624"/>
      <c r="BH8989" s="625"/>
      <c r="BI8989" s="672"/>
      <c r="BO8989" s="612"/>
      <c r="BY8989" s="669"/>
      <c r="CA8989" s="669"/>
    </row>
    <row r="8990" spans="3:79" s="610" customFormat="1">
      <c r="C8990" s="611"/>
      <c r="D8990" s="612"/>
      <c r="E8990" s="613"/>
      <c r="F8990" s="614"/>
      <c r="J8990" s="612"/>
      <c r="N8990" s="668"/>
      <c r="P8990" s="618"/>
      <c r="Q8990" s="618"/>
      <c r="R8990" s="618"/>
      <c r="S8990" s="618"/>
      <c r="T8990" s="618"/>
      <c r="U8990" s="618"/>
      <c r="V8990" s="618"/>
      <c r="W8990" s="618"/>
      <c r="X8990" s="618"/>
      <c r="Y8990" s="618"/>
      <c r="Z8990" s="618"/>
      <c r="AC8990" s="619"/>
      <c r="AD8990" s="620"/>
      <c r="AJ8990" s="668"/>
      <c r="AO8990" s="612"/>
      <c r="AP8990" s="612"/>
      <c r="AY8990" s="623"/>
      <c r="BD8990" s="611"/>
      <c r="BG8990" s="624"/>
      <c r="BH8990" s="625"/>
      <c r="BI8990" s="672"/>
      <c r="BO8990" s="612"/>
      <c r="BY8990" s="669"/>
      <c r="CA8990" s="669"/>
    </row>
    <row r="8991" spans="3:79" s="610" customFormat="1">
      <c r="C8991" s="611"/>
      <c r="D8991" s="612"/>
      <c r="E8991" s="613"/>
      <c r="F8991" s="614"/>
      <c r="J8991" s="612"/>
      <c r="N8991" s="668"/>
      <c r="P8991" s="618"/>
      <c r="Q8991" s="618"/>
      <c r="R8991" s="618"/>
      <c r="S8991" s="618"/>
      <c r="T8991" s="618"/>
      <c r="U8991" s="618"/>
      <c r="V8991" s="618"/>
      <c r="W8991" s="618"/>
      <c r="X8991" s="618"/>
      <c r="Y8991" s="618"/>
      <c r="Z8991" s="618"/>
      <c r="AC8991" s="619"/>
      <c r="AD8991" s="620"/>
      <c r="AJ8991" s="668"/>
      <c r="AO8991" s="612"/>
      <c r="AP8991" s="612"/>
      <c r="AY8991" s="623"/>
      <c r="BD8991" s="611"/>
      <c r="BG8991" s="624"/>
      <c r="BH8991" s="625"/>
      <c r="BI8991" s="672"/>
      <c r="BO8991" s="612"/>
      <c r="BY8991" s="669"/>
      <c r="CA8991" s="669"/>
    </row>
    <row r="8992" spans="3:79" s="610" customFormat="1">
      <c r="C8992" s="611"/>
      <c r="D8992" s="612"/>
      <c r="E8992" s="613"/>
      <c r="F8992" s="614"/>
      <c r="J8992" s="612"/>
      <c r="N8992" s="668"/>
      <c r="P8992" s="618"/>
      <c r="Q8992" s="618"/>
      <c r="R8992" s="618"/>
      <c r="S8992" s="618"/>
      <c r="T8992" s="618"/>
      <c r="U8992" s="618"/>
      <c r="V8992" s="618"/>
      <c r="W8992" s="618"/>
      <c r="X8992" s="618"/>
      <c r="Y8992" s="618"/>
      <c r="Z8992" s="618"/>
      <c r="AC8992" s="619"/>
      <c r="AD8992" s="620"/>
      <c r="AJ8992" s="668"/>
      <c r="AO8992" s="612"/>
      <c r="AP8992" s="612"/>
      <c r="AY8992" s="623"/>
      <c r="BD8992" s="611"/>
      <c r="BG8992" s="624"/>
      <c r="BH8992" s="625"/>
      <c r="BI8992" s="672"/>
      <c r="BO8992" s="612"/>
      <c r="BY8992" s="669"/>
      <c r="CA8992" s="669"/>
    </row>
    <row r="8993" spans="3:79" s="610" customFormat="1">
      <c r="C8993" s="611"/>
      <c r="D8993" s="612"/>
      <c r="E8993" s="613"/>
      <c r="F8993" s="614"/>
      <c r="J8993" s="612"/>
      <c r="N8993" s="668"/>
      <c r="P8993" s="618"/>
      <c r="Q8993" s="618"/>
      <c r="R8993" s="618"/>
      <c r="S8993" s="618"/>
      <c r="T8993" s="618"/>
      <c r="U8993" s="618"/>
      <c r="V8993" s="618"/>
      <c r="W8993" s="618"/>
      <c r="X8993" s="618"/>
      <c r="Y8993" s="618"/>
      <c r="Z8993" s="618"/>
      <c r="AC8993" s="619"/>
      <c r="AD8993" s="620"/>
      <c r="AJ8993" s="668"/>
      <c r="AO8993" s="612"/>
      <c r="AP8993" s="612"/>
      <c r="AY8993" s="623"/>
      <c r="BD8993" s="611"/>
      <c r="BG8993" s="624"/>
      <c r="BH8993" s="625"/>
      <c r="BI8993" s="672"/>
      <c r="BO8993" s="612"/>
      <c r="BY8993" s="669"/>
      <c r="CA8993" s="669"/>
    </row>
    <row r="8994" spans="3:79" s="610" customFormat="1">
      <c r="C8994" s="611"/>
      <c r="D8994" s="612"/>
      <c r="E8994" s="613"/>
      <c r="F8994" s="614"/>
      <c r="J8994" s="612"/>
      <c r="N8994" s="668"/>
      <c r="P8994" s="618"/>
      <c r="Q8994" s="618"/>
      <c r="R8994" s="618"/>
      <c r="S8994" s="618"/>
      <c r="T8994" s="618"/>
      <c r="U8994" s="618"/>
      <c r="V8994" s="618"/>
      <c r="W8994" s="618"/>
      <c r="X8994" s="618"/>
      <c r="Y8994" s="618"/>
      <c r="Z8994" s="618"/>
      <c r="AC8994" s="619"/>
      <c r="AD8994" s="620"/>
      <c r="AJ8994" s="668"/>
      <c r="AO8994" s="612"/>
      <c r="AP8994" s="612"/>
      <c r="AY8994" s="623"/>
      <c r="BD8994" s="611"/>
      <c r="BG8994" s="624"/>
      <c r="BH8994" s="625"/>
      <c r="BI8994" s="672"/>
      <c r="BO8994" s="612"/>
      <c r="BY8994" s="669"/>
      <c r="CA8994" s="669"/>
    </row>
    <row r="8995" spans="3:79" s="610" customFormat="1">
      <c r="C8995" s="611"/>
      <c r="D8995" s="612"/>
      <c r="E8995" s="613"/>
      <c r="F8995" s="614"/>
      <c r="J8995" s="612"/>
      <c r="N8995" s="668"/>
      <c r="P8995" s="618"/>
      <c r="Q8995" s="618"/>
      <c r="R8995" s="618"/>
      <c r="S8995" s="618"/>
      <c r="T8995" s="618"/>
      <c r="U8995" s="618"/>
      <c r="V8995" s="618"/>
      <c r="W8995" s="618"/>
      <c r="X8995" s="618"/>
      <c r="Y8995" s="618"/>
      <c r="Z8995" s="618"/>
      <c r="AC8995" s="619"/>
      <c r="AD8995" s="620"/>
      <c r="AJ8995" s="668"/>
      <c r="AO8995" s="612"/>
      <c r="AP8995" s="612"/>
      <c r="AY8995" s="623"/>
      <c r="BD8995" s="611"/>
      <c r="BG8995" s="624"/>
      <c r="BH8995" s="625"/>
      <c r="BI8995" s="672"/>
      <c r="BO8995" s="612"/>
      <c r="BY8995" s="669"/>
      <c r="CA8995" s="669"/>
    </row>
    <row r="8996" spans="3:79" s="610" customFormat="1">
      <c r="C8996" s="611"/>
      <c r="D8996" s="612"/>
      <c r="E8996" s="613"/>
      <c r="F8996" s="614"/>
      <c r="J8996" s="612"/>
      <c r="N8996" s="668"/>
      <c r="P8996" s="618"/>
      <c r="Q8996" s="618"/>
      <c r="R8996" s="618"/>
      <c r="S8996" s="618"/>
      <c r="T8996" s="618"/>
      <c r="U8996" s="618"/>
      <c r="V8996" s="618"/>
      <c r="W8996" s="618"/>
      <c r="X8996" s="618"/>
      <c r="Y8996" s="618"/>
      <c r="Z8996" s="618"/>
      <c r="AC8996" s="619"/>
      <c r="AD8996" s="620"/>
      <c r="AJ8996" s="668"/>
      <c r="AO8996" s="612"/>
      <c r="AP8996" s="612"/>
      <c r="AY8996" s="623"/>
      <c r="BD8996" s="611"/>
      <c r="BG8996" s="624"/>
      <c r="BH8996" s="625"/>
      <c r="BI8996" s="672"/>
      <c r="BO8996" s="612"/>
      <c r="BY8996" s="669"/>
      <c r="CA8996" s="669"/>
    </row>
    <row r="8997" spans="3:79" s="610" customFormat="1">
      <c r="C8997" s="611"/>
      <c r="D8997" s="612"/>
      <c r="E8997" s="613"/>
      <c r="F8997" s="614"/>
      <c r="J8997" s="612"/>
      <c r="N8997" s="668"/>
      <c r="P8997" s="618"/>
      <c r="Q8997" s="618"/>
      <c r="R8997" s="618"/>
      <c r="S8997" s="618"/>
      <c r="T8997" s="618"/>
      <c r="U8997" s="618"/>
      <c r="V8997" s="618"/>
      <c r="W8997" s="618"/>
      <c r="X8997" s="618"/>
      <c r="Y8997" s="618"/>
      <c r="Z8997" s="618"/>
      <c r="AC8997" s="619"/>
      <c r="AD8997" s="620"/>
      <c r="AJ8997" s="668"/>
      <c r="AO8997" s="612"/>
      <c r="AP8997" s="612"/>
      <c r="AY8997" s="623"/>
      <c r="BD8997" s="611"/>
      <c r="BG8997" s="624"/>
      <c r="BH8997" s="625"/>
      <c r="BI8997" s="672"/>
      <c r="BO8997" s="612"/>
      <c r="BY8997" s="669"/>
      <c r="CA8997" s="669"/>
    </row>
    <row r="8998" spans="3:79" s="610" customFormat="1">
      <c r="C8998" s="611"/>
      <c r="D8998" s="612"/>
      <c r="E8998" s="613"/>
      <c r="F8998" s="614"/>
      <c r="J8998" s="612"/>
      <c r="N8998" s="668"/>
      <c r="P8998" s="618"/>
      <c r="Q8998" s="618"/>
      <c r="R8998" s="618"/>
      <c r="S8998" s="618"/>
      <c r="T8998" s="618"/>
      <c r="U8998" s="618"/>
      <c r="V8998" s="618"/>
      <c r="W8998" s="618"/>
      <c r="X8998" s="618"/>
      <c r="Y8998" s="618"/>
      <c r="Z8998" s="618"/>
      <c r="AC8998" s="619"/>
      <c r="AD8998" s="620"/>
      <c r="AJ8998" s="668"/>
      <c r="AO8998" s="612"/>
      <c r="AP8998" s="612"/>
      <c r="AY8998" s="623"/>
      <c r="BD8998" s="611"/>
      <c r="BG8998" s="624"/>
      <c r="BH8998" s="625"/>
      <c r="BI8998" s="672"/>
      <c r="BO8998" s="612"/>
      <c r="BY8998" s="669"/>
      <c r="CA8998" s="669"/>
    </row>
    <row r="8999" spans="3:79" s="610" customFormat="1">
      <c r="C8999" s="611"/>
      <c r="D8999" s="612"/>
      <c r="E8999" s="613"/>
      <c r="F8999" s="614"/>
      <c r="J8999" s="612"/>
      <c r="N8999" s="668"/>
      <c r="P8999" s="618"/>
      <c r="Q8999" s="618"/>
      <c r="R8999" s="618"/>
      <c r="S8999" s="618"/>
      <c r="T8999" s="618"/>
      <c r="U8999" s="618"/>
      <c r="V8999" s="618"/>
      <c r="W8999" s="618"/>
      <c r="X8999" s="618"/>
      <c r="Y8999" s="618"/>
      <c r="Z8999" s="618"/>
      <c r="AC8999" s="619"/>
      <c r="AD8999" s="620"/>
      <c r="AJ8999" s="668"/>
      <c r="AO8999" s="612"/>
      <c r="AP8999" s="612"/>
      <c r="AY8999" s="623"/>
      <c r="BD8999" s="611"/>
      <c r="BG8999" s="624"/>
      <c r="BH8999" s="625"/>
      <c r="BI8999" s="672"/>
      <c r="BO8999" s="612"/>
      <c r="BY8999" s="669"/>
      <c r="CA8999" s="669"/>
    </row>
    <row r="9000" spans="3:79" s="610" customFormat="1">
      <c r="C9000" s="611"/>
      <c r="D9000" s="612"/>
      <c r="E9000" s="613"/>
      <c r="F9000" s="614"/>
      <c r="J9000" s="612"/>
      <c r="N9000" s="668"/>
      <c r="P9000" s="618"/>
      <c r="Q9000" s="618"/>
      <c r="R9000" s="618"/>
      <c r="S9000" s="618"/>
      <c r="T9000" s="618"/>
      <c r="U9000" s="618"/>
      <c r="V9000" s="618"/>
      <c r="W9000" s="618"/>
      <c r="X9000" s="618"/>
      <c r="Y9000" s="618"/>
      <c r="Z9000" s="618"/>
      <c r="AC9000" s="619"/>
      <c r="AD9000" s="620"/>
      <c r="AJ9000" s="668"/>
      <c r="AO9000" s="612"/>
      <c r="AP9000" s="612"/>
      <c r="AY9000" s="623"/>
      <c r="BD9000" s="611"/>
      <c r="BG9000" s="624"/>
      <c r="BH9000" s="625"/>
      <c r="BI9000" s="672"/>
      <c r="BO9000" s="612"/>
      <c r="BY9000" s="669"/>
      <c r="CA9000" s="669"/>
    </row>
    <row r="9001" spans="3:79" s="610" customFormat="1">
      <c r="C9001" s="611"/>
      <c r="D9001" s="612"/>
      <c r="E9001" s="613"/>
      <c r="F9001" s="614"/>
      <c r="J9001" s="612"/>
      <c r="N9001" s="668"/>
      <c r="P9001" s="618"/>
      <c r="Q9001" s="618"/>
      <c r="R9001" s="618"/>
      <c r="S9001" s="618"/>
      <c r="T9001" s="618"/>
      <c r="U9001" s="618"/>
      <c r="V9001" s="618"/>
      <c r="W9001" s="618"/>
      <c r="X9001" s="618"/>
      <c r="Y9001" s="618"/>
      <c r="Z9001" s="618"/>
      <c r="AC9001" s="619"/>
      <c r="AD9001" s="620"/>
      <c r="AJ9001" s="668"/>
      <c r="AO9001" s="612"/>
      <c r="AP9001" s="612"/>
      <c r="AY9001" s="623"/>
      <c r="BD9001" s="611"/>
      <c r="BG9001" s="624"/>
      <c r="BH9001" s="625"/>
      <c r="BI9001" s="672"/>
      <c r="BO9001" s="612"/>
      <c r="BY9001" s="669"/>
      <c r="CA9001" s="669"/>
    </row>
    <row r="9002" spans="3:79" s="610" customFormat="1">
      <c r="C9002" s="611"/>
      <c r="D9002" s="612"/>
      <c r="E9002" s="613"/>
      <c r="F9002" s="614"/>
      <c r="J9002" s="612"/>
      <c r="N9002" s="668"/>
      <c r="P9002" s="618"/>
      <c r="Q9002" s="618"/>
      <c r="R9002" s="618"/>
      <c r="S9002" s="618"/>
      <c r="T9002" s="618"/>
      <c r="U9002" s="618"/>
      <c r="V9002" s="618"/>
      <c r="W9002" s="618"/>
      <c r="X9002" s="618"/>
      <c r="Y9002" s="618"/>
      <c r="Z9002" s="618"/>
      <c r="AC9002" s="619"/>
      <c r="AD9002" s="620"/>
      <c r="AJ9002" s="668"/>
      <c r="AO9002" s="612"/>
      <c r="AP9002" s="612"/>
      <c r="AY9002" s="623"/>
      <c r="BD9002" s="611"/>
      <c r="BG9002" s="624"/>
      <c r="BH9002" s="625"/>
      <c r="BI9002" s="672"/>
      <c r="BO9002" s="612"/>
      <c r="BY9002" s="669"/>
      <c r="CA9002" s="669"/>
    </row>
    <row r="9003" spans="3:79" s="610" customFormat="1">
      <c r="C9003" s="611"/>
      <c r="D9003" s="612"/>
      <c r="E9003" s="613"/>
      <c r="F9003" s="614"/>
      <c r="J9003" s="612"/>
      <c r="N9003" s="668"/>
      <c r="P9003" s="618"/>
      <c r="Q9003" s="618"/>
      <c r="R9003" s="618"/>
      <c r="S9003" s="618"/>
      <c r="T9003" s="618"/>
      <c r="U9003" s="618"/>
      <c r="V9003" s="618"/>
      <c r="W9003" s="618"/>
      <c r="X9003" s="618"/>
      <c r="Y9003" s="618"/>
      <c r="Z9003" s="618"/>
      <c r="AC9003" s="619"/>
      <c r="AD9003" s="620"/>
      <c r="AJ9003" s="668"/>
      <c r="AO9003" s="612"/>
      <c r="AP9003" s="612"/>
      <c r="AY9003" s="623"/>
      <c r="BD9003" s="611"/>
      <c r="BG9003" s="624"/>
      <c r="BH9003" s="625"/>
      <c r="BI9003" s="672"/>
      <c r="BO9003" s="612"/>
      <c r="BY9003" s="669"/>
      <c r="CA9003" s="669"/>
    </row>
    <row r="9004" spans="3:79" s="610" customFormat="1">
      <c r="C9004" s="611"/>
      <c r="D9004" s="612"/>
      <c r="E9004" s="613"/>
      <c r="F9004" s="614"/>
      <c r="J9004" s="612"/>
      <c r="N9004" s="668"/>
      <c r="P9004" s="618"/>
      <c r="Q9004" s="618"/>
      <c r="R9004" s="618"/>
      <c r="S9004" s="618"/>
      <c r="T9004" s="618"/>
      <c r="U9004" s="618"/>
      <c r="V9004" s="618"/>
      <c r="W9004" s="618"/>
      <c r="X9004" s="618"/>
      <c r="Y9004" s="618"/>
      <c r="Z9004" s="618"/>
      <c r="AC9004" s="619"/>
      <c r="AD9004" s="620"/>
      <c r="AJ9004" s="668"/>
      <c r="AO9004" s="612"/>
      <c r="AP9004" s="612"/>
      <c r="AY9004" s="623"/>
      <c r="BD9004" s="611"/>
      <c r="BG9004" s="624"/>
      <c r="BH9004" s="625"/>
      <c r="BI9004" s="672"/>
      <c r="BO9004" s="612"/>
      <c r="BY9004" s="669"/>
      <c r="CA9004" s="669"/>
    </row>
    <row r="9005" spans="3:79" s="610" customFormat="1">
      <c r="C9005" s="611"/>
      <c r="D9005" s="612"/>
      <c r="E9005" s="613"/>
      <c r="F9005" s="614"/>
      <c r="J9005" s="612"/>
      <c r="N9005" s="668"/>
      <c r="P9005" s="618"/>
      <c r="Q9005" s="618"/>
      <c r="R9005" s="618"/>
      <c r="S9005" s="618"/>
      <c r="T9005" s="618"/>
      <c r="U9005" s="618"/>
      <c r="V9005" s="618"/>
      <c r="W9005" s="618"/>
      <c r="X9005" s="618"/>
      <c r="Y9005" s="618"/>
      <c r="Z9005" s="618"/>
      <c r="AC9005" s="619"/>
      <c r="AD9005" s="620"/>
      <c r="AJ9005" s="668"/>
      <c r="AO9005" s="612"/>
      <c r="AP9005" s="612"/>
      <c r="AY9005" s="623"/>
      <c r="BD9005" s="611"/>
      <c r="BG9005" s="624"/>
      <c r="BH9005" s="625"/>
      <c r="BI9005" s="672"/>
      <c r="BO9005" s="612"/>
      <c r="BY9005" s="669"/>
      <c r="CA9005" s="669"/>
    </row>
    <row r="9006" spans="3:79" s="610" customFormat="1">
      <c r="C9006" s="611"/>
      <c r="D9006" s="612"/>
      <c r="E9006" s="613"/>
      <c r="F9006" s="614"/>
      <c r="J9006" s="612"/>
      <c r="N9006" s="668"/>
      <c r="P9006" s="618"/>
      <c r="Q9006" s="618"/>
      <c r="R9006" s="618"/>
      <c r="S9006" s="618"/>
      <c r="T9006" s="618"/>
      <c r="U9006" s="618"/>
      <c r="V9006" s="618"/>
      <c r="W9006" s="618"/>
      <c r="X9006" s="618"/>
      <c r="Y9006" s="618"/>
      <c r="Z9006" s="618"/>
      <c r="AC9006" s="619"/>
      <c r="AD9006" s="620"/>
      <c r="AJ9006" s="668"/>
      <c r="AO9006" s="612"/>
      <c r="AP9006" s="612"/>
      <c r="AY9006" s="623"/>
      <c r="BD9006" s="611"/>
      <c r="BG9006" s="624"/>
      <c r="BH9006" s="625"/>
      <c r="BI9006" s="672"/>
      <c r="BO9006" s="612"/>
      <c r="BY9006" s="669"/>
      <c r="CA9006" s="669"/>
    </row>
    <row r="9007" spans="3:79" s="610" customFormat="1">
      <c r="C9007" s="611"/>
      <c r="D9007" s="612"/>
      <c r="E9007" s="613"/>
      <c r="F9007" s="614"/>
      <c r="J9007" s="612"/>
      <c r="N9007" s="668"/>
      <c r="P9007" s="618"/>
      <c r="Q9007" s="618"/>
      <c r="R9007" s="618"/>
      <c r="S9007" s="618"/>
      <c r="T9007" s="618"/>
      <c r="U9007" s="618"/>
      <c r="V9007" s="618"/>
      <c r="W9007" s="618"/>
      <c r="X9007" s="618"/>
      <c r="Y9007" s="618"/>
      <c r="Z9007" s="618"/>
      <c r="AC9007" s="619"/>
      <c r="AD9007" s="620"/>
      <c r="AJ9007" s="668"/>
      <c r="AO9007" s="612"/>
      <c r="AP9007" s="612"/>
      <c r="AY9007" s="623"/>
      <c r="BD9007" s="611"/>
      <c r="BG9007" s="624"/>
      <c r="BH9007" s="625"/>
      <c r="BI9007" s="672"/>
      <c r="BO9007" s="612"/>
      <c r="BY9007" s="669"/>
      <c r="CA9007" s="669"/>
    </row>
    <row r="9008" spans="3:79" s="610" customFormat="1">
      <c r="C9008" s="611"/>
      <c r="D9008" s="612"/>
      <c r="E9008" s="613"/>
      <c r="F9008" s="614"/>
      <c r="J9008" s="612"/>
      <c r="N9008" s="668"/>
      <c r="P9008" s="618"/>
      <c r="Q9008" s="618"/>
      <c r="R9008" s="618"/>
      <c r="S9008" s="618"/>
      <c r="T9008" s="618"/>
      <c r="U9008" s="618"/>
      <c r="V9008" s="618"/>
      <c r="W9008" s="618"/>
      <c r="X9008" s="618"/>
      <c r="Y9008" s="618"/>
      <c r="Z9008" s="618"/>
      <c r="AC9008" s="619"/>
      <c r="AD9008" s="620"/>
      <c r="AJ9008" s="668"/>
      <c r="AO9008" s="612"/>
      <c r="AP9008" s="612"/>
      <c r="AY9008" s="623"/>
      <c r="BD9008" s="611"/>
      <c r="BG9008" s="624"/>
      <c r="BH9008" s="625"/>
      <c r="BI9008" s="672"/>
      <c r="BO9008" s="612"/>
      <c r="BY9008" s="669"/>
      <c r="CA9008" s="669"/>
    </row>
    <row r="9009" spans="3:79" s="610" customFormat="1">
      <c r="C9009" s="611"/>
      <c r="D9009" s="612"/>
      <c r="E9009" s="613"/>
      <c r="F9009" s="614"/>
      <c r="J9009" s="612"/>
      <c r="N9009" s="668"/>
      <c r="P9009" s="618"/>
      <c r="Q9009" s="618"/>
      <c r="R9009" s="618"/>
      <c r="S9009" s="618"/>
      <c r="T9009" s="618"/>
      <c r="U9009" s="618"/>
      <c r="V9009" s="618"/>
      <c r="W9009" s="618"/>
      <c r="X9009" s="618"/>
      <c r="Y9009" s="618"/>
      <c r="Z9009" s="618"/>
      <c r="AC9009" s="619"/>
      <c r="AD9009" s="620"/>
      <c r="AJ9009" s="668"/>
      <c r="AO9009" s="612"/>
      <c r="AP9009" s="612"/>
      <c r="AY9009" s="623"/>
      <c r="BD9009" s="611"/>
      <c r="BG9009" s="624"/>
      <c r="BH9009" s="625"/>
      <c r="BI9009" s="672"/>
      <c r="BO9009" s="612"/>
      <c r="BY9009" s="669"/>
      <c r="CA9009" s="669"/>
    </row>
    <row r="9010" spans="3:79" s="610" customFormat="1">
      <c r="C9010" s="611"/>
      <c r="D9010" s="612"/>
      <c r="E9010" s="613"/>
      <c r="F9010" s="614"/>
      <c r="J9010" s="612"/>
      <c r="N9010" s="668"/>
      <c r="P9010" s="618"/>
      <c r="Q9010" s="618"/>
      <c r="R9010" s="618"/>
      <c r="S9010" s="618"/>
      <c r="T9010" s="618"/>
      <c r="U9010" s="618"/>
      <c r="V9010" s="618"/>
      <c r="W9010" s="618"/>
      <c r="X9010" s="618"/>
      <c r="Y9010" s="618"/>
      <c r="Z9010" s="618"/>
      <c r="AC9010" s="619"/>
      <c r="AD9010" s="620"/>
      <c r="AJ9010" s="668"/>
      <c r="AO9010" s="612"/>
      <c r="AP9010" s="612"/>
      <c r="AY9010" s="623"/>
      <c r="BD9010" s="611"/>
      <c r="BG9010" s="624"/>
      <c r="BH9010" s="625"/>
      <c r="BI9010" s="672"/>
      <c r="BO9010" s="612"/>
      <c r="BY9010" s="669"/>
      <c r="CA9010" s="669"/>
    </row>
    <row r="9011" spans="3:79" s="610" customFormat="1">
      <c r="C9011" s="611"/>
      <c r="D9011" s="612"/>
      <c r="E9011" s="613"/>
      <c r="F9011" s="614"/>
      <c r="J9011" s="612"/>
      <c r="N9011" s="668"/>
      <c r="P9011" s="618"/>
      <c r="Q9011" s="618"/>
      <c r="R9011" s="618"/>
      <c r="S9011" s="618"/>
      <c r="T9011" s="618"/>
      <c r="U9011" s="618"/>
      <c r="V9011" s="618"/>
      <c r="W9011" s="618"/>
      <c r="X9011" s="618"/>
      <c r="Y9011" s="618"/>
      <c r="Z9011" s="618"/>
      <c r="AC9011" s="619"/>
      <c r="AD9011" s="620"/>
      <c r="AJ9011" s="668"/>
      <c r="AO9011" s="612"/>
      <c r="AP9011" s="612"/>
      <c r="AY9011" s="623"/>
      <c r="BD9011" s="611"/>
      <c r="BG9011" s="624"/>
      <c r="BH9011" s="625"/>
      <c r="BI9011" s="672"/>
      <c r="BO9011" s="612"/>
      <c r="BY9011" s="669"/>
      <c r="CA9011" s="669"/>
    </row>
    <row r="9012" spans="3:79" s="610" customFormat="1">
      <c r="C9012" s="611"/>
      <c r="D9012" s="612"/>
      <c r="E9012" s="613"/>
      <c r="F9012" s="614"/>
      <c r="J9012" s="612"/>
      <c r="N9012" s="668"/>
      <c r="P9012" s="618"/>
      <c r="Q9012" s="618"/>
      <c r="R9012" s="618"/>
      <c r="S9012" s="618"/>
      <c r="T9012" s="618"/>
      <c r="U9012" s="618"/>
      <c r="V9012" s="618"/>
      <c r="W9012" s="618"/>
      <c r="X9012" s="618"/>
      <c r="Y9012" s="618"/>
      <c r="Z9012" s="618"/>
      <c r="AC9012" s="619"/>
      <c r="AD9012" s="620"/>
      <c r="AJ9012" s="668"/>
      <c r="AO9012" s="612"/>
      <c r="AP9012" s="612"/>
      <c r="AY9012" s="623"/>
      <c r="BD9012" s="611"/>
      <c r="BG9012" s="624"/>
      <c r="BH9012" s="625"/>
      <c r="BI9012" s="672"/>
      <c r="BO9012" s="612"/>
      <c r="BY9012" s="669"/>
      <c r="CA9012" s="669"/>
    </row>
    <row r="9013" spans="3:79" s="610" customFormat="1">
      <c r="C9013" s="611"/>
      <c r="D9013" s="612"/>
      <c r="E9013" s="613"/>
      <c r="F9013" s="614"/>
      <c r="J9013" s="612"/>
      <c r="N9013" s="668"/>
      <c r="P9013" s="618"/>
      <c r="Q9013" s="618"/>
      <c r="R9013" s="618"/>
      <c r="S9013" s="618"/>
      <c r="T9013" s="618"/>
      <c r="U9013" s="618"/>
      <c r="V9013" s="618"/>
      <c r="W9013" s="618"/>
      <c r="X9013" s="618"/>
      <c r="Y9013" s="618"/>
      <c r="Z9013" s="618"/>
      <c r="AC9013" s="619"/>
      <c r="AD9013" s="620"/>
      <c r="AJ9013" s="668"/>
      <c r="AO9013" s="612"/>
      <c r="AP9013" s="612"/>
      <c r="AY9013" s="623"/>
      <c r="BD9013" s="611"/>
      <c r="BG9013" s="624"/>
      <c r="BH9013" s="625"/>
      <c r="BI9013" s="672"/>
      <c r="BO9013" s="612"/>
      <c r="BY9013" s="669"/>
      <c r="CA9013" s="669"/>
    </row>
    <row r="9014" spans="3:79" s="610" customFormat="1">
      <c r="C9014" s="611"/>
      <c r="D9014" s="612"/>
      <c r="E9014" s="613"/>
      <c r="F9014" s="614"/>
      <c r="J9014" s="612"/>
      <c r="N9014" s="668"/>
      <c r="P9014" s="618"/>
      <c r="Q9014" s="618"/>
      <c r="R9014" s="618"/>
      <c r="S9014" s="618"/>
      <c r="T9014" s="618"/>
      <c r="U9014" s="618"/>
      <c r="V9014" s="618"/>
      <c r="W9014" s="618"/>
      <c r="X9014" s="618"/>
      <c r="Y9014" s="618"/>
      <c r="Z9014" s="618"/>
      <c r="AC9014" s="619"/>
      <c r="AD9014" s="620"/>
      <c r="AJ9014" s="668"/>
      <c r="AO9014" s="612"/>
      <c r="AP9014" s="612"/>
      <c r="AY9014" s="623"/>
      <c r="BD9014" s="611"/>
      <c r="BG9014" s="624"/>
      <c r="BH9014" s="625"/>
      <c r="BI9014" s="672"/>
      <c r="BO9014" s="612"/>
      <c r="BY9014" s="669"/>
      <c r="CA9014" s="669"/>
    </row>
    <row r="9015" spans="3:79" s="610" customFormat="1">
      <c r="C9015" s="611"/>
      <c r="D9015" s="612"/>
      <c r="E9015" s="613"/>
      <c r="F9015" s="614"/>
      <c r="J9015" s="612"/>
      <c r="N9015" s="668"/>
      <c r="P9015" s="618"/>
      <c r="Q9015" s="618"/>
      <c r="R9015" s="618"/>
      <c r="S9015" s="618"/>
      <c r="T9015" s="618"/>
      <c r="U9015" s="618"/>
      <c r="V9015" s="618"/>
      <c r="W9015" s="618"/>
      <c r="X9015" s="618"/>
      <c r="Y9015" s="618"/>
      <c r="Z9015" s="618"/>
      <c r="AC9015" s="619"/>
      <c r="AD9015" s="620"/>
      <c r="AJ9015" s="668"/>
      <c r="AO9015" s="612"/>
      <c r="AP9015" s="612"/>
      <c r="AY9015" s="623"/>
      <c r="BD9015" s="611"/>
      <c r="BG9015" s="624"/>
      <c r="BH9015" s="625"/>
      <c r="BI9015" s="672"/>
      <c r="BO9015" s="612"/>
      <c r="BY9015" s="669"/>
      <c r="CA9015" s="669"/>
    </row>
    <row r="9016" spans="3:79" s="610" customFormat="1">
      <c r="C9016" s="611"/>
      <c r="D9016" s="612"/>
      <c r="E9016" s="613"/>
      <c r="F9016" s="614"/>
      <c r="J9016" s="612"/>
      <c r="N9016" s="668"/>
      <c r="P9016" s="618"/>
      <c r="Q9016" s="618"/>
      <c r="R9016" s="618"/>
      <c r="S9016" s="618"/>
      <c r="T9016" s="618"/>
      <c r="U9016" s="618"/>
      <c r="V9016" s="618"/>
      <c r="W9016" s="618"/>
      <c r="X9016" s="618"/>
      <c r="Y9016" s="618"/>
      <c r="Z9016" s="618"/>
      <c r="AC9016" s="619"/>
      <c r="AD9016" s="620"/>
      <c r="AJ9016" s="668"/>
      <c r="AO9016" s="612"/>
      <c r="AP9016" s="612"/>
      <c r="AY9016" s="623"/>
      <c r="BD9016" s="611"/>
      <c r="BG9016" s="624"/>
      <c r="BH9016" s="625"/>
      <c r="BI9016" s="672"/>
      <c r="BO9016" s="612"/>
      <c r="BY9016" s="669"/>
      <c r="CA9016" s="669"/>
    </row>
    <row r="9017" spans="3:79" s="610" customFormat="1">
      <c r="C9017" s="611"/>
      <c r="D9017" s="612"/>
      <c r="E9017" s="613"/>
      <c r="F9017" s="614"/>
      <c r="J9017" s="612"/>
      <c r="N9017" s="668"/>
      <c r="P9017" s="618"/>
      <c r="Q9017" s="618"/>
      <c r="R9017" s="618"/>
      <c r="S9017" s="618"/>
      <c r="T9017" s="618"/>
      <c r="U9017" s="618"/>
      <c r="V9017" s="618"/>
      <c r="W9017" s="618"/>
      <c r="X9017" s="618"/>
      <c r="Y9017" s="618"/>
      <c r="Z9017" s="618"/>
      <c r="AC9017" s="619"/>
      <c r="AD9017" s="620"/>
      <c r="AJ9017" s="668"/>
      <c r="AO9017" s="612"/>
      <c r="AP9017" s="612"/>
      <c r="AY9017" s="623"/>
      <c r="BD9017" s="611"/>
      <c r="BG9017" s="624"/>
      <c r="BH9017" s="625"/>
      <c r="BI9017" s="672"/>
      <c r="BO9017" s="612"/>
      <c r="BY9017" s="669"/>
      <c r="CA9017" s="669"/>
    </row>
    <row r="9018" spans="3:79" s="610" customFormat="1">
      <c r="C9018" s="611"/>
      <c r="D9018" s="612"/>
      <c r="E9018" s="613"/>
      <c r="F9018" s="614"/>
      <c r="J9018" s="612"/>
      <c r="N9018" s="668"/>
      <c r="P9018" s="618"/>
      <c r="Q9018" s="618"/>
      <c r="R9018" s="618"/>
      <c r="S9018" s="618"/>
      <c r="T9018" s="618"/>
      <c r="U9018" s="618"/>
      <c r="V9018" s="618"/>
      <c r="W9018" s="618"/>
      <c r="X9018" s="618"/>
      <c r="Y9018" s="618"/>
      <c r="Z9018" s="618"/>
      <c r="AC9018" s="619"/>
      <c r="AD9018" s="620"/>
      <c r="AJ9018" s="668"/>
      <c r="AO9018" s="612"/>
      <c r="AP9018" s="612"/>
      <c r="AY9018" s="623"/>
      <c r="BD9018" s="611"/>
      <c r="BG9018" s="624"/>
      <c r="BH9018" s="625"/>
      <c r="BI9018" s="672"/>
      <c r="BO9018" s="612"/>
      <c r="BY9018" s="669"/>
      <c r="CA9018" s="669"/>
    </row>
    <row r="9019" spans="3:79" s="610" customFormat="1">
      <c r="C9019" s="611"/>
      <c r="D9019" s="612"/>
      <c r="E9019" s="613"/>
      <c r="F9019" s="614"/>
      <c r="J9019" s="612"/>
      <c r="N9019" s="668"/>
      <c r="P9019" s="618"/>
      <c r="Q9019" s="618"/>
      <c r="R9019" s="618"/>
      <c r="S9019" s="618"/>
      <c r="T9019" s="618"/>
      <c r="U9019" s="618"/>
      <c r="V9019" s="618"/>
      <c r="W9019" s="618"/>
      <c r="X9019" s="618"/>
      <c r="Y9019" s="618"/>
      <c r="Z9019" s="618"/>
      <c r="AC9019" s="619"/>
      <c r="AD9019" s="620"/>
      <c r="AJ9019" s="668"/>
      <c r="AO9019" s="612"/>
      <c r="AP9019" s="612"/>
      <c r="AY9019" s="623"/>
      <c r="BD9019" s="611"/>
      <c r="BG9019" s="624"/>
      <c r="BH9019" s="625"/>
      <c r="BI9019" s="672"/>
      <c r="BO9019" s="612"/>
      <c r="BY9019" s="669"/>
      <c r="CA9019" s="669"/>
    </row>
    <row r="9020" spans="3:79" s="610" customFormat="1">
      <c r="C9020" s="611"/>
      <c r="D9020" s="612"/>
      <c r="E9020" s="613"/>
      <c r="F9020" s="614"/>
      <c r="J9020" s="612"/>
      <c r="N9020" s="668"/>
      <c r="P9020" s="618"/>
      <c r="Q9020" s="618"/>
      <c r="R9020" s="618"/>
      <c r="S9020" s="618"/>
      <c r="T9020" s="618"/>
      <c r="U9020" s="618"/>
      <c r="V9020" s="618"/>
      <c r="W9020" s="618"/>
      <c r="X9020" s="618"/>
      <c r="Y9020" s="618"/>
      <c r="Z9020" s="618"/>
      <c r="AC9020" s="619"/>
      <c r="AD9020" s="620"/>
      <c r="AJ9020" s="668"/>
      <c r="AO9020" s="612"/>
      <c r="AP9020" s="612"/>
      <c r="AY9020" s="623"/>
      <c r="BD9020" s="611"/>
      <c r="BG9020" s="624"/>
      <c r="BH9020" s="625"/>
      <c r="BI9020" s="672"/>
      <c r="BO9020" s="612"/>
      <c r="BY9020" s="669"/>
      <c r="CA9020" s="669"/>
    </row>
    <row r="9021" spans="3:79" s="610" customFormat="1">
      <c r="C9021" s="611"/>
      <c r="D9021" s="612"/>
      <c r="E9021" s="613"/>
      <c r="F9021" s="614"/>
      <c r="J9021" s="612"/>
      <c r="N9021" s="668"/>
      <c r="P9021" s="618"/>
      <c r="Q9021" s="618"/>
      <c r="R9021" s="618"/>
      <c r="S9021" s="618"/>
      <c r="T9021" s="618"/>
      <c r="U9021" s="618"/>
      <c r="V9021" s="618"/>
      <c r="W9021" s="618"/>
      <c r="X9021" s="618"/>
      <c r="Y9021" s="618"/>
      <c r="Z9021" s="618"/>
      <c r="AC9021" s="619"/>
      <c r="AD9021" s="620"/>
      <c r="AJ9021" s="668"/>
      <c r="AO9021" s="612"/>
      <c r="AP9021" s="612"/>
      <c r="AY9021" s="623"/>
      <c r="BD9021" s="611"/>
      <c r="BG9021" s="624"/>
      <c r="BH9021" s="625"/>
      <c r="BI9021" s="672"/>
      <c r="BO9021" s="612"/>
      <c r="BY9021" s="669"/>
      <c r="CA9021" s="669"/>
    </row>
    <row r="9022" spans="3:79" s="610" customFormat="1">
      <c r="C9022" s="611"/>
      <c r="D9022" s="612"/>
      <c r="E9022" s="613"/>
      <c r="F9022" s="614"/>
      <c r="J9022" s="612"/>
      <c r="N9022" s="668"/>
      <c r="P9022" s="618"/>
      <c r="Q9022" s="618"/>
      <c r="R9022" s="618"/>
      <c r="S9022" s="618"/>
      <c r="T9022" s="618"/>
      <c r="U9022" s="618"/>
      <c r="V9022" s="618"/>
      <c r="W9022" s="618"/>
      <c r="X9022" s="618"/>
      <c r="Y9022" s="618"/>
      <c r="Z9022" s="618"/>
      <c r="AC9022" s="619"/>
      <c r="AD9022" s="620"/>
      <c r="AJ9022" s="668"/>
      <c r="AO9022" s="612"/>
      <c r="AP9022" s="612"/>
      <c r="AY9022" s="623"/>
      <c r="BD9022" s="611"/>
      <c r="BG9022" s="624"/>
      <c r="BH9022" s="625"/>
      <c r="BI9022" s="672"/>
      <c r="BO9022" s="612"/>
      <c r="BY9022" s="669"/>
      <c r="CA9022" s="669"/>
    </row>
    <row r="9023" spans="3:79" s="610" customFormat="1">
      <c r="C9023" s="611"/>
      <c r="D9023" s="612"/>
      <c r="E9023" s="613"/>
      <c r="F9023" s="614"/>
      <c r="J9023" s="612"/>
      <c r="N9023" s="668"/>
      <c r="P9023" s="618"/>
      <c r="Q9023" s="618"/>
      <c r="R9023" s="618"/>
      <c r="S9023" s="618"/>
      <c r="T9023" s="618"/>
      <c r="U9023" s="618"/>
      <c r="V9023" s="618"/>
      <c r="W9023" s="618"/>
      <c r="X9023" s="618"/>
      <c r="Y9023" s="618"/>
      <c r="Z9023" s="618"/>
      <c r="AC9023" s="619"/>
      <c r="AD9023" s="620"/>
      <c r="AJ9023" s="668"/>
      <c r="AO9023" s="612"/>
      <c r="AP9023" s="612"/>
      <c r="AY9023" s="623"/>
      <c r="BD9023" s="611"/>
      <c r="BG9023" s="624"/>
      <c r="BH9023" s="625"/>
      <c r="BI9023" s="672"/>
      <c r="BO9023" s="612"/>
      <c r="BY9023" s="669"/>
      <c r="CA9023" s="669"/>
    </row>
    <row r="9024" spans="3:79" s="610" customFormat="1">
      <c r="C9024" s="611"/>
      <c r="D9024" s="612"/>
      <c r="E9024" s="613"/>
      <c r="F9024" s="614"/>
      <c r="J9024" s="612"/>
      <c r="N9024" s="668"/>
      <c r="P9024" s="618"/>
      <c r="Q9024" s="618"/>
      <c r="R9024" s="618"/>
      <c r="S9024" s="618"/>
      <c r="T9024" s="618"/>
      <c r="U9024" s="618"/>
      <c r="V9024" s="618"/>
      <c r="W9024" s="618"/>
      <c r="X9024" s="618"/>
      <c r="Y9024" s="618"/>
      <c r="Z9024" s="618"/>
      <c r="AC9024" s="619"/>
      <c r="AD9024" s="620"/>
      <c r="AJ9024" s="668"/>
      <c r="AO9024" s="612"/>
      <c r="AP9024" s="612"/>
      <c r="AY9024" s="623"/>
      <c r="BD9024" s="611"/>
      <c r="BG9024" s="624"/>
      <c r="BH9024" s="625"/>
      <c r="BI9024" s="672"/>
      <c r="BO9024" s="612"/>
      <c r="BY9024" s="669"/>
      <c r="CA9024" s="669"/>
    </row>
    <row r="9025" spans="3:79" s="610" customFormat="1">
      <c r="C9025" s="611"/>
      <c r="D9025" s="612"/>
      <c r="E9025" s="613"/>
      <c r="F9025" s="614"/>
      <c r="J9025" s="612"/>
      <c r="N9025" s="668"/>
      <c r="P9025" s="618"/>
      <c r="Q9025" s="618"/>
      <c r="R9025" s="618"/>
      <c r="S9025" s="618"/>
      <c r="T9025" s="618"/>
      <c r="U9025" s="618"/>
      <c r="V9025" s="618"/>
      <c r="W9025" s="618"/>
      <c r="X9025" s="618"/>
      <c r="Y9025" s="618"/>
      <c r="Z9025" s="618"/>
      <c r="AC9025" s="619"/>
      <c r="AD9025" s="620"/>
      <c r="AJ9025" s="668"/>
      <c r="AO9025" s="612"/>
      <c r="AP9025" s="612"/>
      <c r="AY9025" s="623"/>
      <c r="BD9025" s="611"/>
      <c r="BG9025" s="624"/>
      <c r="BH9025" s="625"/>
      <c r="BI9025" s="672"/>
      <c r="BO9025" s="612"/>
      <c r="BY9025" s="669"/>
      <c r="CA9025" s="669"/>
    </row>
    <row r="9026" spans="3:79" s="610" customFormat="1">
      <c r="C9026" s="611"/>
      <c r="D9026" s="612"/>
      <c r="E9026" s="613"/>
      <c r="F9026" s="614"/>
      <c r="J9026" s="612"/>
      <c r="N9026" s="668"/>
      <c r="P9026" s="618"/>
      <c r="Q9026" s="618"/>
      <c r="R9026" s="618"/>
      <c r="S9026" s="618"/>
      <c r="T9026" s="618"/>
      <c r="U9026" s="618"/>
      <c r="V9026" s="618"/>
      <c r="W9026" s="618"/>
      <c r="X9026" s="618"/>
      <c r="Y9026" s="618"/>
      <c r="Z9026" s="618"/>
      <c r="AC9026" s="619"/>
      <c r="AD9026" s="620"/>
      <c r="AJ9026" s="668"/>
      <c r="AO9026" s="612"/>
      <c r="AP9026" s="612"/>
      <c r="AY9026" s="623"/>
      <c r="BD9026" s="611"/>
      <c r="BG9026" s="624"/>
      <c r="BH9026" s="625"/>
      <c r="BI9026" s="672"/>
      <c r="BO9026" s="612"/>
      <c r="BY9026" s="669"/>
      <c r="CA9026" s="669"/>
    </row>
    <row r="9027" spans="3:79" s="610" customFormat="1">
      <c r="C9027" s="611"/>
      <c r="D9027" s="612"/>
      <c r="E9027" s="613"/>
      <c r="F9027" s="614"/>
      <c r="J9027" s="612"/>
      <c r="N9027" s="668"/>
      <c r="P9027" s="618"/>
      <c r="Q9027" s="618"/>
      <c r="R9027" s="618"/>
      <c r="S9027" s="618"/>
      <c r="T9027" s="618"/>
      <c r="U9027" s="618"/>
      <c r="V9027" s="618"/>
      <c r="W9027" s="618"/>
      <c r="X9027" s="618"/>
      <c r="Y9027" s="618"/>
      <c r="Z9027" s="618"/>
      <c r="AC9027" s="619"/>
      <c r="AD9027" s="620"/>
      <c r="AJ9027" s="668"/>
      <c r="AO9027" s="612"/>
      <c r="AP9027" s="612"/>
      <c r="AY9027" s="623"/>
      <c r="BD9027" s="611"/>
      <c r="BG9027" s="624"/>
      <c r="BH9027" s="625"/>
      <c r="BI9027" s="672"/>
      <c r="BO9027" s="612"/>
      <c r="BY9027" s="669"/>
      <c r="CA9027" s="669"/>
    </row>
    <row r="9028" spans="3:79" s="610" customFormat="1">
      <c r="C9028" s="611"/>
      <c r="D9028" s="612"/>
      <c r="E9028" s="613"/>
      <c r="F9028" s="614"/>
      <c r="J9028" s="612"/>
      <c r="N9028" s="668"/>
      <c r="P9028" s="618"/>
      <c r="Q9028" s="618"/>
      <c r="R9028" s="618"/>
      <c r="S9028" s="618"/>
      <c r="T9028" s="618"/>
      <c r="U9028" s="618"/>
      <c r="V9028" s="618"/>
      <c r="W9028" s="618"/>
      <c r="X9028" s="618"/>
      <c r="Y9028" s="618"/>
      <c r="Z9028" s="618"/>
      <c r="AC9028" s="619"/>
      <c r="AD9028" s="620"/>
      <c r="AJ9028" s="668"/>
      <c r="AO9028" s="612"/>
      <c r="AP9028" s="612"/>
      <c r="AY9028" s="623"/>
      <c r="BD9028" s="611"/>
      <c r="BG9028" s="624"/>
      <c r="BH9028" s="625"/>
      <c r="BI9028" s="672"/>
      <c r="BO9028" s="612"/>
      <c r="BY9028" s="669"/>
      <c r="CA9028" s="669"/>
    </row>
    <row r="9029" spans="3:79" s="610" customFormat="1">
      <c r="C9029" s="611"/>
      <c r="D9029" s="612"/>
      <c r="E9029" s="613"/>
      <c r="F9029" s="614"/>
      <c r="J9029" s="612"/>
      <c r="N9029" s="668"/>
      <c r="P9029" s="618"/>
      <c r="Q9029" s="618"/>
      <c r="R9029" s="618"/>
      <c r="S9029" s="618"/>
      <c r="T9029" s="618"/>
      <c r="U9029" s="618"/>
      <c r="V9029" s="618"/>
      <c r="W9029" s="618"/>
      <c r="X9029" s="618"/>
      <c r="Y9029" s="618"/>
      <c r="Z9029" s="618"/>
      <c r="AC9029" s="619"/>
      <c r="AD9029" s="620"/>
      <c r="AJ9029" s="668"/>
      <c r="AO9029" s="612"/>
      <c r="AP9029" s="612"/>
      <c r="AY9029" s="623"/>
      <c r="BD9029" s="611"/>
      <c r="BG9029" s="624"/>
      <c r="BH9029" s="625"/>
      <c r="BI9029" s="672"/>
      <c r="BO9029" s="612"/>
      <c r="BY9029" s="669"/>
      <c r="CA9029" s="669"/>
    </row>
    <row r="9030" spans="3:79" s="610" customFormat="1">
      <c r="C9030" s="611"/>
      <c r="D9030" s="612"/>
      <c r="E9030" s="613"/>
      <c r="F9030" s="614"/>
      <c r="J9030" s="612"/>
      <c r="N9030" s="668"/>
      <c r="P9030" s="618"/>
      <c r="Q9030" s="618"/>
      <c r="R9030" s="618"/>
      <c r="S9030" s="618"/>
      <c r="T9030" s="618"/>
      <c r="U9030" s="618"/>
      <c r="V9030" s="618"/>
      <c r="W9030" s="618"/>
      <c r="X9030" s="618"/>
      <c r="Y9030" s="618"/>
      <c r="Z9030" s="618"/>
      <c r="AC9030" s="619"/>
      <c r="AD9030" s="620"/>
      <c r="AJ9030" s="668"/>
      <c r="AO9030" s="612"/>
      <c r="AP9030" s="612"/>
      <c r="AY9030" s="623"/>
      <c r="BD9030" s="611"/>
      <c r="BG9030" s="624"/>
      <c r="BH9030" s="625"/>
      <c r="BI9030" s="672"/>
      <c r="BO9030" s="612"/>
      <c r="BY9030" s="669"/>
      <c r="CA9030" s="669"/>
    </row>
    <row r="9031" spans="3:79" s="610" customFormat="1">
      <c r="C9031" s="611"/>
      <c r="D9031" s="612"/>
      <c r="E9031" s="613"/>
      <c r="F9031" s="614"/>
      <c r="J9031" s="612"/>
      <c r="N9031" s="668"/>
      <c r="P9031" s="618"/>
      <c r="Q9031" s="618"/>
      <c r="R9031" s="618"/>
      <c r="S9031" s="618"/>
      <c r="T9031" s="618"/>
      <c r="U9031" s="618"/>
      <c r="V9031" s="618"/>
      <c r="W9031" s="618"/>
      <c r="X9031" s="618"/>
      <c r="Y9031" s="618"/>
      <c r="Z9031" s="618"/>
      <c r="AC9031" s="619"/>
      <c r="AD9031" s="620"/>
      <c r="AJ9031" s="668"/>
      <c r="AO9031" s="612"/>
      <c r="AP9031" s="612"/>
      <c r="AY9031" s="623"/>
      <c r="BD9031" s="611"/>
      <c r="BG9031" s="624"/>
      <c r="BH9031" s="625"/>
      <c r="BI9031" s="672"/>
      <c r="BO9031" s="612"/>
      <c r="BY9031" s="669"/>
      <c r="CA9031" s="669"/>
    </row>
    <row r="9032" spans="3:79" s="610" customFormat="1">
      <c r="C9032" s="611"/>
      <c r="D9032" s="612"/>
      <c r="E9032" s="613"/>
      <c r="F9032" s="614"/>
      <c r="J9032" s="612"/>
      <c r="N9032" s="668"/>
      <c r="P9032" s="618"/>
      <c r="Q9032" s="618"/>
      <c r="R9032" s="618"/>
      <c r="S9032" s="618"/>
      <c r="T9032" s="618"/>
      <c r="U9032" s="618"/>
      <c r="V9032" s="618"/>
      <c r="W9032" s="618"/>
      <c r="X9032" s="618"/>
      <c r="Y9032" s="618"/>
      <c r="Z9032" s="618"/>
      <c r="AC9032" s="619"/>
      <c r="AD9032" s="620"/>
      <c r="AJ9032" s="668"/>
      <c r="AO9032" s="612"/>
      <c r="AP9032" s="612"/>
      <c r="AY9032" s="623"/>
      <c r="BD9032" s="611"/>
      <c r="BG9032" s="624"/>
      <c r="BH9032" s="625"/>
      <c r="BI9032" s="672"/>
      <c r="BO9032" s="612"/>
      <c r="BY9032" s="669"/>
      <c r="CA9032" s="669"/>
    </row>
    <row r="9033" spans="3:79" s="610" customFormat="1">
      <c r="C9033" s="611"/>
      <c r="D9033" s="612"/>
      <c r="E9033" s="613"/>
      <c r="F9033" s="614"/>
      <c r="J9033" s="612"/>
      <c r="N9033" s="668"/>
      <c r="P9033" s="618"/>
      <c r="Q9033" s="618"/>
      <c r="R9033" s="618"/>
      <c r="S9033" s="618"/>
      <c r="T9033" s="618"/>
      <c r="U9033" s="618"/>
      <c r="V9033" s="618"/>
      <c r="W9033" s="618"/>
      <c r="X9033" s="618"/>
      <c r="Y9033" s="618"/>
      <c r="Z9033" s="618"/>
      <c r="AC9033" s="619"/>
      <c r="AD9033" s="620"/>
      <c r="AJ9033" s="668"/>
      <c r="AO9033" s="612"/>
      <c r="AP9033" s="612"/>
      <c r="AY9033" s="623"/>
      <c r="BD9033" s="611"/>
      <c r="BG9033" s="624"/>
      <c r="BH9033" s="625"/>
      <c r="BI9033" s="672"/>
      <c r="BO9033" s="612"/>
      <c r="BY9033" s="669"/>
      <c r="CA9033" s="669"/>
    </row>
    <row r="9034" spans="3:79" s="610" customFormat="1">
      <c r="C9034" s="611"/>
      <c r="D9034" s="612"/>
      <c r="E9034" s="613"/>
      <c r="F9034" s="614"/>
      <c r="J9034" s="612"/>
      <c r="N9034" s="668"/>
      <c r="P9034" s="618"/>
      <c r="Q9034" s="618"/>
      <c r="R9034" s="618"/>
      <c r="S9034" s="618"/>
      <c r="T9034" s="618"/>
      <c r="U9034" s="618"/>
      <c r="V9034" s="618"/>
      <c r="W9034" s="618"/>
      <c r="X9034" s="618"/>
      <c r="Y9034" s="618"/>
      <c r="Z9034" s="618"/>
      <c r="AC9034" s="619"/>
      <c r="AD9034" s="620"/>
      <c r="AJ9034" s="668"/>
      <c r="AO9034" s="612"/>
      <c r="AP9034" s="612"/>
      <c r="AY9034" s="623"/>
      <c r="BD9034" s="611"/>
      <c r="BG9034" s="624"/>
      <c r="BH9034" s="625"/>
      <c r="BI9034" s="672"/>
      <c r="BO9034" s="612"/>
      <c r="BY9034" s="669"/>
      <c r="CA9034" s="669"/>
    </row>
    <row r="9035" spans="3:79" s="610" customFormat="1">
      <c r="C9035" s="611"/>
      <c r="D9035" s="612"/>
      <c r="E9035" s="613"/>
      <c r="F9035" s="614"/>
      <c r="J9035" s="612"/>
      <c r="N9035" s="668"/>
      <c r="P9035" s="618"/>
      <c r="Q9035" s="618"/>
      <c r="R9035" s="618"/>
      <c r="S9035" s="618"/>
      <c r="T9035" s="618"/>
      <c r="U9035" s="618"/>
      <c r="V9035" s="618"/>
      <c r="W9035" s="618"/>
      <c r="X9035" s="618"/>
      <c r="Y9035" s="618"/>
      <c r="Z9035" s="618"/>
      <c r="AC9035" s="619"/>
      <c r="AD9035" s="620"/>
      <c r="AJ9035" s="668"/>
      <c r="AO9035" s="612"/>
      <c r="AP9035" s="612"/>
      <c r="AY9035" s="623"/>
      <c r="BD9035" s="611"/>
      <c r="BG9035" s="624"/>
      <c r="BH9035" s="625"/>
      <c r="BI9035" s="672"/>
      <c r="BO9035" s="612"/>
      <c r="BY9035" s="669"/>
      <c r="CA9035" s="669"/>
    </row>
    <row r="9036" spans="3:79" s="610" customFormat="1">
      <c r="C9036" s="611"/>
      <c r="D9036" s="612"/>
      <c r="E9036" s="613"/>
      <c r="F9036" s="614"/>
      <c r="J9036" s="612"/>
      <c r="N9036" s="668"/>
      <c r="P9036" s="618"/>
      <c r="Q9036" s="618"/>
      <c r="R9036" s="618"/>
      <c r="S9036" s="618"/>
      <c r="T9036" s="618"/>
      <c r="U9036" s="618"/>
      <c r="V9036" s="618"/>
      <c r="W9036" s="618"/>
      <c r="X9036" s="618"/>
      <c r="Y9036" s="618"/>
      <c r="Z9036" s="618"/>
      <c r="AC9036" s="619"/>
      <c r="AD9036" s="620"/>
      <c r="AJ9036" s="668"/>
      <c r="AO9036" s="612"/>
      <c r="AP9036" s="612"/>
      <c r="AY9036" s="623"/>
      <c r="BD9036" s="611"/>
      <c r="BG9036" s="624"/>
      <c r="BH9036" s="625"/>
      <c r="BI9036" s="672"/>
      <c r="BO9036" s="612"/>
      <c r="BY9036" s="669"/>
      <c r="CA9036" s="669"/>
    </row>
    <row r="9037" spans="3:79" s="610" customFormat="1">
      <c r="C9037" s="611"/>
      <c r="D9037" s="612"/>
      <c r="E9037" s="613"/>
      <c r="F9037" s="614"/>
      <c r="J9037" s="612"/>
      <c r="N9037" s="668"/>
      <c r="P9037" s="618"/>
      <c r="Q9037" s="618"/>
      <c r="R9037" s="618"/>
      <c r="S9037" s="618"/>
      <c r="T9037" s="618"/>
      <c r="U9037" s="618"/>
      <c r="V9037" s="618"/>
      <c r="W9037" s="618"/>
      <c r="X9037" s="618"/>
      <c r="Y9037" s="618"/>
      <c r="Z9037" s="618"/>
      <c r="AC9037" s="619"/>
      <c r="AD9037" s="620"/>
      <c r="AJ9037" s="668"/>
      <c r="AO9037" s="612"/>
      <c r="AP9037" s="612"/>
      <c r="AY9037" s="623"/>
      <c r="BD9037" s="611"/>
      <c r="BG9037" s="624"/>
      <c r="BH9037" s="625"/>
      <c r="BI9037" s="672"/>
      <c r="BO9037" s="612"/>
      <c r="BY9037" s="669"/>
      <c r="CA9037" s="669"/>
    </row>
    <row r="9038" spans="3:79" s="610" customFormat="1">
      <c r="C9038" s="611"/>
      <c r="D9038" s="612"/>
      <c r="E9038" s="613"/>
      <c r="F9038" s="614"/>
      <c r="J9038" s="612"/>
      <c r="N9038" s="668"/>
      <c r="P9038" s="618"/>
      <c r="Q9038" s="618"/>
      <c r="R9038" s="618"/>
      <c r="S9038" s="618"/>
      <c r="T9038" s="618"/>
      <c r="U9038" s="618"/>
      <c r="V9038" s="618"/>
      <c r="W9038" s="618"/>
      <c r="X9038" s="618"/>
      <c r="Y9038" s="618"/>
      <c r="Z9038" s="618"/>
      <c r="AC9038" s="619"/>
      <c r="AD9038" s="620"/>
      <c r="AJ9038" s="668"/>
      <c r="AO9038" s="612"/>
      <c r="AP9038" s="612"/>
      <c r="AY9038" s="623"/>
      <c r="BD9038" s="611"/>
      <c r="BG9038" s="624"/>
      <c r="BH9038" s="625"/>
      <c r="BI9038" s="672"/>
      <c r="BO9038" s="612"/>
      <c r="BY9038" s="669"/>
      <c r="CA9038" s="669"/>
    </row>
    <row r="9039" spans="3:79" s="610" customFormat="1">
      <c r="C9039" s="611"/>
      <c r="D9039" s="612"/>
      <c r="E9039" s="613"/>
      <c r="F9039" s="614"/>
      <c r="J9039" s="612"/>
      <c r="N9039" s="668"/>
      <c r="P9039" s="618"/>
      <c r="Q9039" s="618"/>
      <c r="R9039" s="618"/>
      <c r="S9039" s="618"/>
      <c r="T9039" s="618"/>
      <c r="U9039" s="618"/>
      <c r="V9039" s="618"/>
      <c r="W9039" s="618"/>
      <c r="X9039" s="618"/>
      <c r="Y9039" s="618"/>
      <c r="Z9039" s="618"/>
      <c r="AC9039" s="619"/>
      <c r="AD9039" s="620"/>
      <c r="AJ9039" s="668"/>
      <c r="AO9039" s="612"/>
      <c r="AP9039" s="612"/>
      <c r="AY9039" s="623"/>
      <c r="BD9039" s="611"/>
      <c r="BG9039" s="624"/>
      <c r="BH9039" s="625"/>
      <c r="BI9039" s="672"/>
      <c r="BO9039" s="612"/>
      <c r="BY9039" s="669"/>
      <c r="CA9039" s="669"/>
    </row>
    <row r="9040" spans="3:79" s="610" customFormat="1">
      <c r="C9040" s="611"/>
      <c r="D9040" s="612"/>
      <c r="E9040" s="613"/>
      <c r="F9040" s="614"/>
      <c r="J9040" s="612"/>
      <c r="N9040" s="668"/>
      <c r="P9040" s="618"/>
      <c r="Q9040" s="618"/>
      <c r="R9040" s="618"/>
      <c r="S9040" s="618"/>
      <c r="T9040" s="618"/>
      <c r="U9040" s="618"/>
      <c r="V9040" s="618"/>
      <c r="W9040" s="618"/>
      <c r="X9040" s="618"/>
      <c r="Y9040" s="618"/>
      <c r="Z9040" s="618"/>
      <c r="AC9040" s="619"/>
      <c r="AD9040" s="620"/>
      <c r="AJ9040" s="668"/>
      <c r="AO9040" s="612"/>
      <c r="AP9040" s="612"/>
      <c r="AY9040" s="623"/>
      <c r="BD9040" s="611"/>
      <c r="BG9040" s="624"/>
      <c r="BH9040" s="625"/>
      <c r="BI9040" s="672"/>
      <c r="BO9040" s="612"/>
      <c r="BY9040" s="669"/>
      <c r="CA9040" s="669"/>
    </row>
    <row r="9041" spans="3:79" s="610" customFormat="1">
      <c r="C9041" s="611"/>
      <c r="D9041" s="612"/>
      <c r="E9041" s="613"/>
      <c r="F9041" s="614"/>
      <c r="J9041" s="612"/>
      <c r="N9041" s="668"/>
      <c r="P9041" s="618"/>
      <c r="Q9041" s="618"/>
      <c r="R9041" s="618"/>
      <c r="S9041" s="618"/>
      <c r="T9041" s="618"/>
      <c r="U9041" s="618"/>
      <c r="V9041" s="618"/>
      <c r="W9041" s="618"/>
      <c r="X9041" s="618"/>
      <c r="Y9041" s="618"/>
      <c r="Z9041" s="618"/>
      <c r="AC9041" s="619"/>
      <c r="AD9041" s="620"/>
      <c r="AJ9041" s="668"/>
      <c r="AO9041" s="612"/>
      <c r="AP9041" s="612"/>
      <c r="AY9041" s="623"/>
      <c r="BD9041" s="611"/>
      <c r="BG9041" s="624"/>
      <c r="BH9041" s="625"/>
      <c r="BI9041" s="672"/>
      <c r="BO9041" s="612"/>
      <c r="BY9041" s="669"/>
      <c r="CA9041" s="669"/>
    </row>
    <row r="9042" spans="3:79" s="610" customFormat="1">
      <c r="C9042" s="611"/>
      <c r="D9042" s="612"/>
      <c r="E9042" s="613"/>
      <c r="F9042" s="614"/>
      <c r="J9042" s="612"/>
      <c r="N9042" s="668"/>
      <c r="P9042" s="618"/>
      <c r="Q9042" s="618"/>
      <c r="R9042" s="618"/>
      <c r="S9042" s="618"/>
      <c r="T9042" s="618"/>
      <c r="U9042" s="618"/>
      <c r="V9042" s="618"/>
      <c r="W9042" s="618"/>
      <c r="X9042" s="618"/>
      <c r="Y9042" s="618"/>
      <c r="Z9042" s="618"/>
      <c r="AC9042" s="619"/>
      <c r="AD9042" s="620"/>
      <c r="AJ9042" s="668"/>
      <c r="AO9042" s="612"/>
      <c r="AP9042" s="612"/>
      <c r="AY9042" s="623"/>
      <c r="BD9042" s="611"/>
      <c r="BG9042" s="624"/>
      <c r="BH9042" s="625"/>
      <c r="BI9042" s="672"/>
      <c r="BO9042" s="612"/>
      <c r="BY9042" s="669"/>
      <c r="CA9042" s="669"/>
    </row>
    <row r="9043" spans="3:79" s="610" customFormat="1">
      <c r="C9043" s="611"/>
      <c r="D9043" s="612"/>
      <c r="E9043" s="613"/>
      <c r="F9043" s="614"/>
      <c r="J9043" s="612"/>
      <c r="N9043" s="668"/>
      <c r="P9043" s="618"/>
      <c r="Q9043" s="618"/>
      <c r="R9043" s="618"/>
      <c r="S9043" s="618"/>
      <c r="T9043" s="618"/>
      <c r="U9043" s="618"/>
      <c r="V9043" s="618"/>
      <c r="W9043" s="618"/>
      <c r="X9043" s="618"/>
      <c r="Y9043" s="618"/>
      <c r="Z9043" s="618"/>
      <c r="AC9043" s="619"/>
      <c r="AD9043" s="620"/>
      <c r="AJ9043" s="668"/>
      <c r="AO9043" s="612"/>
      <c r="AP9043" s="612"/>
      <c r="AY9043" s="623"/>
      <c r="BD9043" s="611"/>
      <c r="BG9043" s="624"/>
      <c r="BH9043" s="625"/>
      <c r="BI9043" s="672"/>
      <c r="BO9043" s="612"/>
      <c r="BY9043" s="669"/>
      <c r="CA9043" s="669"/>
    </row>
    <row r="9044" spans="3:79" s="610" customFormat="1">
      <c r="C9044" s="611"/>
      <c r="D9044" s="612"/>
      <c r="E9044" s="613"/>
      <c r="F9044" s="614"/>
      <c r="J9044" s="612"/>
      <c r="N9044" s="668"/>
      <c r="P9044" s="618"/>
      <c r="Q9044" s="618"/>
      <c r="R9044" s="618"/>
      <c r="S9044" s="618"/>
      <c r="T9044" s="618"/>
      <c r="U9044" s="618"/>
      <c r="V9044" s="618"/>
      <c r="W9044" s="618"/>
      <c r="X9044" s="618"/>
      <c r="Y9044" s="618"/>
      <c r="Z9044" s="618"/>
      <c r="AC9044" s="619"/>
      <c r="AD9044" s="620"/>
      <c r="AJ9044" s="668"/>
      <c r="AO9044" s="612"/>
      <c r="AP9044" s="612"/>
      <c r="AY9044" s="623"/>
      <c r="BD9044" s="611"/>
      <c r="BG9044" s="624"/>
      <c r="BH9044" s="625"/>
      <c r="BI9044" s="672"/>
      <c r="BO9044" s="612"/>
      <c r="BY9044" s="669"/>
      <c r="CA9044" s="669"/>
    </row>
    <row r="9045" spans="3:79" s="610" customFormat="1">
      <c r="C9045" s="611"/>
      <c r="D9045" s="612"/>
      <c r="E9045" s="613"/>
      <c r="F9045" s="614"/>
      <c r="J9045" s="612"/>
      <c r="N9045" s="668"/>
      <c r="P9045" s="618"/>
      <c r="Q9045" s="618"/>
      <c r="R9045" s="618"/>
      <c r="S9045" s="618"/>
      <c r="T9045" s="618"/>
      <c r="U9045" s="618"/>
      <c r="V9045" s="618"/>
      <c r="W9045" s="618"/>
      <c r="X9045" s="618"/>
      <c r="Y9045" s="618"/>
      <c r="Z9045" s="618"/>
      <c r="AC9045" s="619"/>
      <c r="AD9045" s="620"/>
      <c r="AJ9045" s="668"/>
      <c r="AO9045" s="612"/>
      <c r="AP9045" s="612"/>
      <c r="AY9045" s="623"/>
      <c r="BD9045" s="611"/>
      <c r="BG9045" s="624"/>
      <c r="BH9045" s="625"/>
      <c r="BI9045" s="672"/>
      <c r="BO9045" s="612"/>
      <c r="BY9045" s="669"/>
      <c r="CA9045" s="669"/>
    </row>
    <row r="9046" spans="3:79" s="610" customFormat="1">
      <c r="C9046" s="611"/>
      <c r="D9046" s="612"/>
      <c r="E9046" s="613"/>
      <c r="F9046" s="614"/>
      <c r="J9046" s="612"/>
      <c r="N9046" s="668"/>
      <c r="P9046" s="618"/>
      <c r="Q9046" s="618"/>
      <c r="R9046" s="618"/>
      <c r="S9046" s="618"/>
      <c r="T9046" s="618"/>
      <c r="U9046" s="618"/>
      <c r="V9046" s="618"/>
      <c r="W9046" s="618"/>
      <c r="X9046" s="618"/>
      <c r="Y9046" s="618"/>
      <c r="Z9046" s="618"/>
      <c r="AC9046" s="619"/>
      <c r="AD9046" s="620"/>
      <c r="AJ9046" s="668"/>
      <c r="AO9046" s="612"/>
      <c r="AP9046" s="612"/>
      <c r="AY9046" s="623"/>
      <c r="BD9046" s="611"/>
      <c r="BG9046" s="624"/>
      <c r="BH9046" s="625"/>
      <c r="BI9046" s="672"/>
      <c r="BO9046" s="612"/>
      <c r="BY9046" s="669"/>
      <c r="CA9046" s="669"/>
    </row>
    <row r="9047" spans="3:79" s="610" customFormat="1">
      <c r="C9047" s="611"/>
      <c r="D9047" s="612"/>
      <c r="E9047" s="613"/>
      <c r="F9047" s="614"/>
      <c r="J9047" s="612"/>
      <c r="N9047" s="668"/>
      <c r="P9047" s="618"/>
      <c r="Q9047" s="618"/>
      <c r="R9047" s="618"/>
      <c r="S9047" s="618"/>
      <c r="T9047" s="618"/>
      <c r="U9047" s="618"/>
      <c r="V9047" s="618"/>
      <c r="W9047" s="618"/>
      <c r="X9047" s="618"/>
      <c r="Y9047" s="618"/>
      <c r="Z9047" s="618"/>
      <c r="AC9047" s="619"/>
      <c r="AD9047" s="620"/>
      <c r="AJ9047" s="668"/>
      <c r="AO9047" s="612"/>
      <c r="AP9047" s="612"/>
      <c r="AY9047" s="623"/>
      <c r="BD9047" s="611"/>
      <c r="BG9047" s="624"/>
      <c r="BH9047" s="625"/>
      <c r="BI9047" s="672"/>
      <c r="BO9047" s="612"/>
      <c r="BY9047" s="669"/>
      <c r="CA9047" s="669"/>
    </row>
    <row r="9048" spans="3:79" s="610" customFormat="1">
      <c r="C9048" s="611"/>
      <c r="D9048" s="612"/>
      <c r="E9048" s="613"/>
      <c r="F9048" s="614"/>
      <c r="J9048" s="612"/>
      <c r="N9048" s="668"/>
      <c r="P9048" s="618"/>
      <c r="Q9048" s="618"/>
      <c r="R9048" s="618"/>
      <c r="S9048" s="618"/>
      <c r="T9048" s="618"/>
      <c r="U9048" s="618"/>
      <c r="V9048" s="618"/>
      <c r="W9048" s="618"/>
      <c r="X9048" s="618"/>
      <c r="Y9048" s="618"/>
      <c r="Z9048" s="618"/>
      <c r="AC9048" s="619"/>
      <c r="AD9048" s="620"/>
      <c r="AJ9048" s="668"/>
      <c r="AO9048" s="612"/>
      <c r="AP9048" s="612"/>
      <c r="AY9048" s="623"/>
      <c r="BD9048" s="611"/>
      <c r="BG9048" s="624"/>
      <c r="BH9048" s="625"/>
      <c r="BI9048" s="672"/>
      <c r="BO9048" s="612"/>
      <c r="BY9048" s="669"/>
      <c r="CA9048" s="669"/>
    </row>
    <row r="9049" spans="3:79" s="610" customFormat="1">
      <c r="C9049" s="611"/>
      <c r="D9049" s="612"/>
      <c r="E9049" s="613"/>
      <c r="F9049" s="614"/>
      <c r="J9049" s="612"/>
      <c r="N9049" s="668"/>
      <c r="P9049" s="618"/>
      <c r="Q9049" s="618"/>
      <c r="R9049" s="618"/>
      <c r="S9049" s="618"/>
      <c r="T9049" s="618"/>
      <c r="U9049" s="618"/>
      <c r="V9049" s="618"/>
      <c r="W9049" s="618"/>
      <c r="X9049" s="618"/>
      <c r="Y9049" s="618"/>
      <c r="Z9049" s="618"/>
      <c r="AC9049" s="619"/>
      <c r="AD9049" s="620"/>
      <c r="AJ9049" s="668"/>
      <c r="AO9049" s="612"/>
      <c r="AP9049" s="612"/>
      <c r="AY9049" s="623"/>
      <c r="BD9049" s="611"/>
      <c r="BG9049" s="624"/>
      <c r="BH9049" s="625"/>
      <c r="BI9049" s="672"/>
      <c r="BO9049" s="612"/>
      <c r="BY9049" s="669"/>
      <c r="CA9049" s="669"/>
    </row>
    <row r="9050" spans="3:79" s="610" customFormat="1">
      <c r="C9050" s="611"/>
      <c r="D9050" s="612"/>
      <c r="E9050" s="613"/>
      <c r="F9050" s="614"/>
      <c r="J9050" s="612"/>
      <c r="N9050" s="668"/>
      <c r="P9050" s="618"/>
      <c r="Q9050" s="618"/>
      <c r="R9050" s="618"/>
      <c r="S9050" s="618"/>
      <c r="T9050" s="618"/>
      <c r="U9050" s="618"/>
      <c r="V9050" s="618"/>
      <c r="W9050" s="618"/>
      <c r="X9050" s="618"/>
      <c r="Y9050" s="618"/>
      <c r="Z9050" s="618"/>
      <c r="AC9050" s="619"/>
      <c r="AD9050" s="620"/>
      <c r="AJ9050" s="668"/>
      <c r="AO9050" s="612"/>
      <c r="AP9050" s="612"/>
      <c r="AY9050" s="623"/>
      <c r="BD9050" s="611"/>
      <c r="BG9050" s="624"/>
      <c r="BH9050" s="625"/>
      <c r="BI9050" s="672"/>
      <c r="BO9050" s="612"/>
      <c r="BY9050" s="669"/>
      <c r="CA9050" s="669"/>
    </row>
    <row r="9051" spans="3:79" s="610" customFormat="1">
      <c r="C9051" s="611"/>
      <c r="D9051" s="612"/>
      <c r="E9051" s="613"/>
      <c r="F9051" s="614"/>
      <c r="J9051" s="612"/>
      <c r="N9051" s="668"/>
      <c r="P9051" s="618"/>
      <c r="Q9051" s="618"/>
      <c r="R9051" s="618"/>
      <c r="S9051" s="618"/>
      <c r="T9051" s="618"/>
      <c r="U9051" s="618"/>
      <c r="V9051" s="618"/>
      <c r="W9051" s="618"/>
      <c r="X9051" s="618"/>
      <c r="Y9051" s="618"/>
      <c r="Z9051" s="618"/>
      <c r="AC9051" s="619"/>
      <c r="AD9051" s="620"/>
      <c r="AJ9051" s="668"/>
      <c r="AO9051" s="612"/>
      <c r="AP9051" s="612"/>
      <c r="AY9051" s="623"/>
      <c r="BD9051" s="611"/>
      <c r="BG9051" s="624"/>
      <c r="BH9051" s="625"/>
      <c r="BI9051" s="672"/>
      <c r="BO9051" s="612"/>
      <c r="BY9051" s="669"/>
      <c r="CA9051" s="669"/>
    </row>
    <row r="9052" spans="3:79" s="610" customFormat="1">
      <c r="C9052" s="611"/>
      <c r="D9052" s="612"/>
      <c r="E9052" s="613"/>
      <c r="F9052" s="614"/>
      <c r="J9052" s="612"/>
      <c r="N9052" s="668"/>
      <c r="P9052" s="618"/>
      <c r="Q9052" s="618"/>
      <c r="R9052" s="618"/>
      <c r="S9052" s="618"/>
      <c r="T9052" s="618"/>
      <c r="U9052" s="618"/>
      <c r="V9052" s="618"/>
      <c r="W9052" s="618"/>
      <c r="X9052" s="618"/>
      <c r="Y9052" s="618"/>
      <c r="Z9052" s="618"/>
      <c r="AC9052" s="619"/>
      <c r="AD9052" s="620"/>
      <c r="AJ9052" s="668"/>
      <c r="AO9052" s="612"/>
      <c r="AP9052" s="612"/>
      <c r="AY9052" s="623"/>
      <c r="BD9052" s="611"/>
      <c r="BG9052" s="624"/>
      <c r="BH9052" s="625"/>
      <c r="BI9052" s="672"/>
      <c r="BO9052" s="612"/>
      <c r="BY9052" s="669"/>
      <c r="CA9052" s="669"/>
    </row>
    <row r="9053" spans="3:79" s="610" customFormat="1">
      <c r="C9053" s="611"/>
      <c r="D9053" s="612"/>
      <c r="E9053" s="613"/>
      <c r="F9053" s="614"/>
      <c r="J9053" s="612"/>
      <c r="N9053" s="668"/>
      <c r="P9053" s="618"/>
      <c r="Q9053" s="618"/>
      <c r="R9053" s="618"/>
      <c r="S9053" s="618"/>
      <c r="T9053" s="618"/>
      <c r="U9053" s="618"/>
      <c r="V9053" s="618"/>
      <c r="W9053" s="618"/>
      <c r="X9053" s="618"/>
      <c r="Y9053" s="618"/>
      <c r="Z9053" s="618"/>
      <c r="AC9053" s="619"/>
      <c r="AD9053" s="620"/>
      <c r="AJ9053" s="668"/>
      <c r="AO9053" s="612"/>
      <c r="AP9053" s="612"/>
      <c r="AY9053" s="623"/>
      <c r="BD9053" s="611"/>
      <c r="BG9053" s="624"/>
      <c r="BH9053" s="625"/>
      <c r="BI9053" s="672"/>
      <c r="BO9053" s="612"/>
      <c r="BY9053" s="669"/>
      <c r="CA9053" s="669"/>
    </row>
    <row r="9054" spans="3:79" s="610" customFormat="1">
      <c r="C9054" s="611"/>
      <c r="D9054" s="612"/>
      <c r="E9054" s="613"/>
      <c r="F9054" s="614"/>
      <c r="J9054" s="612"/>
      <c r="N9054" s="668"/>
      <c r="P9054" s="618"/>
      <c r="Q9054" s="618"/>
      <c r="R9054" s="618"/>
      <c r="S9054" s="618"/>
      <c r="T9054" s="618"/>
      <c r="U9054" s="618"/>
      <c r="V9054" s="618"/>
      <c r="W9054" s="618"/>
      <c r="X9054" s="618"/>
      <c r="Y9054" s="618"/>
      <c r="Z9054" s="618"/>
      <c r="AC9054" s="619"/>
      <c r="AD9054" s="620"/>
      <c r="AJ9054" s="668"/>
      <c r="AO9054" s="612"/>
      <c r="AP9054" s="612"/>
      <c r="AY9054" s="623"/>
      <c r="BD9054" s="611"/>
      <c r="BG9054" s="624"/>
      <c r="BH9054" s="625"/>
      <c r="BI9054" s="672"/>
      <c r="BO9054" s="612"/>
      <c r="BY9054" s="669"/>
      <c r="CA9054" s="669"/>
    </row>
    <row r="9055" spans="3:79" s="610" customFormat="1">
      <c r="C9055" s="611"/>
      <c r="D9055" s="612"/>
      <c r="E9055" s="613"/>
      <c r="F9055" s="614"/>
      <c r="J9055" s="612"/>
      <c r="N9055" s="668"/>
      <c r="P9055" s="618"/>
      <c r="Q9055" s="618"/>
      <c r="R9055" s="618"/>
      <c r="S9055" s="618"/>
      <c r="T9055" s="618"/>
      <c r="U9055" s="618"/>
      <c r="V9055" s="618"/>
      <c r="W9055" s="618"/>
      <c r="X9055" s="618"/>
      <c r="Y9055" s="618"/>
      <c r="Z9055" s="618"/>
      <c r="AC9055" s="619"/>
      <c r="AD9055" s="620"/>
      <c r="AJ9055" s="668"/>
      <c r="AO9055" s="612"/>
      <c r="AP9055" s="612"/>
      <c r="AY9055" s="623"/>
      <c r="BD9055" s="611"/>
      <c r="BG9055" s="624"/>
      <c r="BH9055" s="625"/>
      <c r="BI9055" s="672"/>
      <c r="BO9055" s="612"/>
      <c r="BY9055" s="669"/>
      <c r="CA9055" s="669"/>
    </row>
    <row r="9056" spans="3:79" s="610" customFormat="1">
      <c r="C9056" s="611"/>
      <c r="D9056" s="612"/>
      <c r="E9056" s="613"/>
      <c r="F9056" s="614"/>
      <c r="J9056" s="612"/>
      <c r="N9056" s="668"/>
      <c r="P9056" s="618"/>
      <c r="Q9056" s="618"/>
      <c r="R9056" s="618"/>
      <c r="S9056" s="618"/>
      <c r="T9056" s="618"/>
      <c r="U9056" s="618"/>
      <c r="V9056" s="618"/>
      <c r="W9056" s="618"/>
      <c r="X9056" s="618"/>
      <c r="Y9056" s="618"/>
      <c r="Z9056" s="618"/>
      <c r="AC9056" s="619"/>
      <c r="AD9056" s="620"/>
      <c r="AJ9056" s="668"/>
      <c r="AO9056" s="612"/>
      <c r="AP9056" s="612"/>
      <c r="AY9056" s="623"/>
      <c r="BD9056" s="611"/>
      <c r="BG9056" s="624"/>
      <c r="BH9056" s="625"/>
      <c r="BI9056" s="672"/>
      <c r="BO9056" s="612"/>
      <c r="BY9056" s="669"/>
      <c r="CA9056" s="669"/>
    </row>
    <row r="9057" spans="3:79" s="610" customFormat="1">
      <c r="C9057" s="611"/>
      <c r="D9057" s="612"/>
      <c r="E9057" s="613"/>
      <c r="F9057" s="614"/>
      <c r="J9057" s="612"/>
      <c r="N9057" s="668"/>
      <c r="P9057" s="618"/>
      <c r="Q9057" s="618"/>
      <c r="R9057" s="618"/>
      <c r="S9057" s="618"/>
      <c r="T9057" s="618"/>
      <c r="U9057" s="618"/>
      <c r="V9057" s="618"/>
      <c r="W9057" s="618"/>
      <c r="X9057" s="618"/>
      <c r="Y9057" s="618"/>
      <c r="Z9057" s="618"/>
      <c r="AC9057" s="619"/>
      <c r="AD9057" s="620"/>
      <c r="AJ9057" s="668"/>
      <c r="AO9057" s="612"/>
      <c r="AP9057" s="612"/>
      <c r="AY9057" s="623"/>
      <c r="BD9057" s="611"/>
      <c r="BG9057" s="624"/>
      <c r="BH9057" s="625"/>
      <c r="BI9057" s="672"/>
      <c r="BO9057" s="612"/>
      <c r="BY9057" s="669"/>
      <c r="CA9057" s="669"/>
    </row>
    <row r="9058" spans="3:79" s="610" customFormat="1">
      <c r="C9058" s="611"/>
      <c r="D9058" s="612"/>
      <c r="E9058" s="613"/>
      <c r="F9058" s="614"/>
      <c r="J9058" s="612"/>
      <c r="N9058" s="668"/>
      <c r="P9058" s="618"/>
      <c r="Q9058" s="618"/>
      <c r="R9058" s="618"/>
      <c r="S9058" s="618"/>
      <c r="T9058" s="618"/>
      <c r="U9058" s="618"/>
      <c r="V9058" s="618"/>
      <c r="W9058" s="618"/>
      <c r="X9058" s="618"/>
      <c r="Y9058" s="618"/>
      <c r="Z9058" s="618"/>
      <c r="AC9058" s="619"/>
      <c r="AD9058" s="620"/>
      <c r="AJ9058" s="668"/>
      <c r="AO9058" s="612"/>
      <c r="AP9058" s="612"/>
      <c r="AY9058" s="623"/>
      <c r="BD9058" s="611"/>
      <c r="BG9058" s="624"/>
      <c r="BH9058" s="625"/>
      <c r="BI9058" s="672"/>
      <c r="BO9058" s="612"/>
      <c r="BY9058" s="669"/>
      <c r="CA9058" s="669"/>
    </row>
    <row r="9059" spans="3:79" s="610" customFormat="1">
      <c r="C9059" s="611"/>
      <c r="D9059" s="612"/>
      <c r="E9059" s="613"/>
      <c r="F9059" s="614"/>
      <c r="J9059" s="612"/>
      <c r="N9059" s="668"/>
      <c r="P9059" s="618"/>
      <c r="Q9059" s="618"/>
      <c r="R9059" s="618"/>
      <c r="S9059" s="618"/>
      <c r="T9059" s="618"/>
      <c r="U9059" s="618"/>
      <c r="V9059" s="618"/>
      <c r="W9059" s="618"/>
      <c r="X9059" s="618"/>
      <c r="Y9059" s="618"/>
      <c r="Z9059" s="618"/>
      <c r="AC9059" s="619"/>
      <c r="AD9059" s="620"/>
      <c r="AJ9059" s="668"/>
      <c r="AO9059" s="612"/>
      <c r="AP9059" s="612"/>
      <c r="AY9059" s="623"/>
      <c r="BD9059" s="611"/>
      <c r="BG9059" s="624"/>
      <c r="BH9059" s="625"/>
      <c r="BI9059" s="672"/>
      <c r="BO9059" s="612"/>
      <c r="BY9059" s="669"/>
      <c r="CA9059" s="669"/>
    </row>
    <row r="9060" spans="3:79" s="610" customFormat="1">
      <c r="C9060" s="611"/>
      <c r="D9060" s="612"/>
      <c r="E9060" s="613"/>
      <c r="F9060" s="614"/>
      <c r="J9060" s="612"/>
      <c r="N9060" s="668"/>
      <c r="P9060" s="618"/>
      <c r="Q9060" s="618"/>
      <c r="R9060" s="618"/>
      <c r="S9060" s="618"/>
      <c r="T9060" s="618"/>
      <c r="U9060" s="618"/>
      <c r="V9060" s="618"/>
      <c r="W9060" s="618"/>
      <c r="X9060" s="618"/>
      <c r="Y9060" s="618"/>
      <c r="Z9060" s="618"/>
      <c r="AC9060" s="619"/>
      <c r="AD9060" s="620"/>
      <c r="AJ9060" s="668"/>
      <c r="AO9060" s="612"/>
      <c r="AP9060" s="612"/>
      <c r="AY9060" s="623"/>
      <c r="BD9060" s="611"/>
      <c r="BG9060" s="624"/>
      <c r="BH9060" s="625"/>
      <c r="BI9060" s="672"/>
      <c r="BO9060" s="612"/>
      <c r="BY9060" s="669"/>
      <c r="CA9060" s="669"/>
    </row>
    <row r="9061" spans="3:79" s="610" customFormat="1">
      <c r="C9061" s="611"/>
      <c r="D9061" s="612"/>
      <c r="E9061" s="613"/>
      <c r="F9061" s="614"/>
      <c r="J9061" s="612"/>
      <c r="N9061" s="668"/>
      <c r="P9061" s="618"/>
      <c r="Q9061" s="618"/>
      <c r="R9061" s="618"/>
      <c r="S9061" s="618"/>
      <c r="T9061" s="618"/>
      <c r="U9061" s="618"/>
      <c r="V9061" s="618"/>
      <c r="W9061" s="618"/>
      <c r="X9061" s="618"/>
      <c r="Y9061" s="618"/>
      <c r="Z9061" s="618"/>
      <c r="AC9061" s="619"/>
      <c r="AD9061" s="620"/>
      <c r="AJ9061" s="668"/>
      <c r="AO9061" s="612"/>
      <c r="AP9061" s="612"/>
      <c r="AY9061" s="623"/>
      <c r="BD9061" s="611"/>
      <c r="BG9061" s="624"/>
      <c r="BH9061" s="625"/>
      <c r="BI9061" s="672"/>
      <c r="BO9061" s="612"/>
      <c r="BY9061" s="669"/>
      <c r="CA9061" s="669"/>
    </row>
    <row r="9062" spans="3:79" s="610" customFormat="1">
      <c r="C9062" s="611"/>
      <c r="D9062" s="612"/>
      <c r="E9062" s="613"/>
      <c r="F9062" s="614"/>
      <c r="J9062" s="612"/>
      <c r="N9062" s="668"/>
      <c r="P9062" s="618"/>
      <c r="Q9062" s="618"/>
      <c r="R9062" s="618"/>
      <c r="S9062" s="618"/>
      <c r="T9062" s="618"/>
      <c r="U9062" s="618"/>
      <c r="V9062" s="618"/>
      <c r="W9062" s="618"/>
      <c r="X9062" s="618"/>
      <c r="Y9062" s="618"/>
      <c r="Z9062" s="618"/>
      <c r="AC9062" s="619"/>
      <c r="AD9062" s="620"/>
      <c r="AJ9062" s="668"/>
      <c r="AO9062" s="612"/>
      <c r="AP9062" s="612"/>
      <c r="AY9062" s="623"/>
      <c r="BD9062" s="611"/>
      <c r="BG9062" s="624"/>
      <c r="BH9062" s="625"/>
      <c r="BI9062" s="672"/>
      <c r="BO9062" s="612"/>
      <c r="BY9062" s="669"/>
      <c r="CA9062" s="669"/>
    </row>
    <row r="9063" spans="3:79" s="610" customFormat="1">
      <c r="C9063" s="611"/>
      <c r="D9063" s="612"/>
      <c r="E9063" s="613"/>
      <c r="F9063" s="614"/>
      <c r="J9063" s="612"/>
      <c r="N9063" s="668"/>
      <c r="P9063" s="618"/>
      <c r="Q9063" s="618"/>
      <c r="R9063" s="618"/>
      <c r="S9063" s="618"/>
      <c r="T9063" s="618"/>
      <c r="U9063" s="618"/>
      <c r="V9063" s="618"/>
      <c r="W9063" s="618"/>
      <c r="X9063" s="618"/>
      <c r="Y9063" s="618"/>
      <c r="Z9063" s="618"/>
      <c r="AC9063" s="619"/>
      <c r="AD9063" s="620"/>
      <c r="AJ9063" s="668"/>
      <c r="AO9063" s="612"/>
      <c r="AP9063" s="612"/>
      <c r="AY9063" s="623"/>
      <c r="BD9063" s="611"/>
      <c r="BG9063" s="624"/>
      <c r="BH9063" s="625"/>
      <c r="BI9063" s="672"/>
      <c r="BO9063" s="612"/>
      <c r="BY9063" s="669"/>
      <c r="CA9063" s="669"/>
    </row>
    <row r="9064" spans="3:79" s="610" customFormat="1">
      <c r="C9064" s="611"/>
      <c r="D9064" s="612"/>
      <c r="E9064" s="613"/>
      <c r="F9064" s="614"/>
      <c r="J9064" s="612"/>
      <c r="N9064" s="668"/>
      <c r="P9064" s="618"/>
      <c r="Q9064" s="618"/>
      <c r="R9064" s="618"/>
      <c r="S9064" s="618"/>
      <c r="T9064" s="618"/>
      <c r="U9064" s="618"/>
      <c r="V9064" s="618"/>
      <c r="W9064" s="618"/>
      <c r="X9064" s="618"/>
      <c r="Y9064" s="618"/>
      <c r="Z9064" s="618"/>
      <c r="AC9064" s="619"/>
      <c r="AD9064" s="620"/>
      <c r="AJ9064" s="668"/>
      <c r="AO9064" s="612"/>
      <c r="AP9064" s="612"/>
      <c r="AY9064" s="623"/>
      <c r="BD9064" s="611"/>
      <c r="BG9064" s="624"/>
      <c r="BH9064" s="625"/>
      <c r="BI9064" s="672"/>
      <c r="BO9064" s="612"/>
      <c r="BY9064" s="669"/>
      <c r="CA9064" s="669"/>
    </row>
    <row r="9065" spans="3:79" s="610" customFormat="1">
      <c r="C9065" s="611"/>
      <c r="D9065" s="612"/>
      <c r="E9065" s="613"/>
      <c r="F9065" s="614"/>
      <c r="J9065" s="612"/>
      <c r="N9065" s="668"/>
      <c r="P9065" s="618"/>
      <c r="Q9065" s="618"/>
      <c r="R9065" s="618"/>
      <c r="S9065" s="618"/>
      <c r="T9065" s="618"/>
      <c r="U9065" s="618"/>
      <c r="V9065" s="618"/>
      <c r="W9065" s="618"/>
      <c r="X9065" s="618"/>
      <c r="Y9065" s="618"/>
      <c r="Z9065" s="618"/>
      <c r="AC9065" s="619"/>
      <c r="AD9065" s="620"/>
      <c r="AJ9065" s="668"/>
      <c r="AO9065" s="612"/>
      <c r="AP9065" s="612"/>
      <c r="AY9065" s="623"/>
      <c r="BD9065" s="611"/>
      <c r="BG9065" s="624"/>
      <c r="BH9065" s="625"/>
      <c r="BI9065" s="672"/>
      <c r="BO9065" s="612"/>
      <c r="BY9065" s="669"/>
      <c r="CA9065" s="669"/>
    </row>
    <row r="9066" spans="3:79" s="610" customFormat="1">
      <c r="C9066" s="611"/>
      <c r="D9066" s="612"/>
      <c r="E9066" s="613"/>
      <c r="F9066" s="614"/>
      <c r="J9066" s="612"/>
      <c r="N9066" s="668"/>
      <c r="P9066" s="618"/>
      <c r="Q9066" s="618"/>
      <c r="R9066" s="618"/>
      <c r="S9066" s="618"/>
      <c r="T9066" s="618"/>
      <c r="U9066" s="618"/>
      <c r="V9066" s="618"/>
      <c r="W9066" s="618"/>
      <c r="X9066" s="618"/>
      <c r="Y9066" s="618"/>
      <c r="Z9066" s="618"/>
      <c r="AC9066" s="619"/>
      <c r="AD9066" s="620"/>
      <c r="AJ9066" s="668"/>
      <c r="AO9066" s="612"/>
      <c r="AP9066" s="612"/>
      <c r="AY9066" s="623"/>
      <c r="BD9066" s="611"/>
      <c r="BG9066" s="624"/>
      <c r="BH9066" s="625"/>
      <c r="BI9066" s="672"/>
      <c r="BO9066" s="612"/>
      <c r="BY9066" s="669"/>
      <c r="CA9066" s="669"/>
    </row>
    <row r="9067" spans="3:79" s="610" customFormat="1">
      <c r="C9067" s="611"/>
      <c r="D9067" s="612"/>
      <c r="E9067" s="613"/>
      <c r="F9067" s="614"/>
      <c r="J9067" s="612"/>
      <c r="N9067" s="668"/>
      <c r="P9067" s="618"/>
      <c r="Q9067" s="618"/>
      <c r="R9067" s="618"/>
      <c r="S9067" s="618"/>
      <c r="T9067" s="618"/>
      <c r="U9067" s="618"/>
      <c r="V9067" s="618"/>
      <c r="W9067" s="618"/>
      <c r="X9067" s="618"/>
      <c r="Y9067" s="618"/>
      <c r="Z9067" s="618"/>
      <c r="AC9067" s="619"/>
      <c r="AD9067" s="620"/>
      <c r="AJ9067" s="668"/>
      <c r="AO9067" s="612"/>
      <c r="AP9067" s="612"/>
      <c r="AY9067" s="623"/>
      <c r="BD9067" s="611"/>
      <c r="BG9067" s="624"/>
      <c r="BH9067" s="625"/>
      <c r="BI9067" s="672"/>
      <c r="BO9067" s="612"/>
      <c r="BY9067" s="669"/>
      <c r="CA9067" s="669"/>
    </row>
    <row r="9068" spans="3:79" s="610" customFormat="1">
      <c r="C9068" s="611"/>
      <c r="D9068" s="612"/>
      <c r="E9068" s="613"/>
      <c r="F9068" s="614"/>
      <c r="J9068" s="612"/>
      <c r="N9068" s="668"/>
      <c r="P9068" s="618"/>
      <c r="Q9068" s="618"/>
      <c r="R9068" s="618"/>
      <c r="S9068" s="618"/>
      <c r="T9068" s="618"/>
      <c r="U9068" s="618"/>
      <c r="V9068" s="618"/>
      <c r="W9068" s="618"/>
      <c r="X9068" s="618"/>
      <c r="Y9068" s="618"/>
      <c r="Z9068" s="618"/>
      <c r="AC9068" s="619"/>
      <c r="AD9068" s="620"/>
      <c r="AJ9068" s="668"/>
      <c r="AO9068" s="612"/>
      <c r="AP9068" s="612"/>
      <c r="AY9068" s="623"/>
      <c r="BD9068" s="611"/>
      <c r="BG9068" s="624"/>
      <c r="BH9068" s="625"/>
      <c r="BI9068" s="672"/>
      <c r="BO9068" s="612"/>
      <c r="BY9068" s="669"/>
      <c r="CA9068" s="669"/>
    </row>
    <row r="9069" spans="3:79" s="610" customFormat="1">
      <c r="C9069" s="611"/>
      <c r="D9069" s="612"/>
      <c r="E9069" s="613"/>
      <c r="F9069" s="614"/>
      <c r="J9069" s="612"/>
      <c r="N9069" s="668"/>
      <c r="P9069" s="618"/>
      <c r="Q9069" s="618"/>
      <c r="R9069" s="618"/>
      <c r="S9069" s="618"/>
      <c r="T9069" s="618"/>
      <c r="U9069" s="618"/>
      <c r="V9069" s="618"/>
      <c r="W9069" s="618"/>
      <c r="X9069" s="618"/>
      <c r="Y9069" s="618"/>
      <c r="Z9069" s="618"/>
      <c r="AC9069" s="619"/>
      <c r="AD9069" s="620"/>
      <c r="AJ9069" s="668"/>
      <c r="AO9069" s="612"/>
      <c r="AP9069" s="612"/>
      <c r="AY9069" s="623"/>
      <c r="BD9069" s="611"/>
      <c r="BG9069" s="624"/>
      <c r="BH9069" s="625"/>
      <c r="BI9069" s="672"/>
      <c r="BO9069" s="612"/>
      <c r="BY9069" s="669"/>
      <c r="CA9069" s="669"/>
    </row>
    <row r="9070" spans="3:79" s="610" customFormat="1">
      <c r="C9070" s="611"/>
      <c r="D9070" s="612"/>
      <c r="E9070" s="613"/>
      <c r="F9070" s="614"/>
      <c r="J9070" s="612"/>
      <c r="N9070" s="668"/>
      <c r="P9070" s="618"/>
      <c r="Q9070" s="618"/>
      <c r="R9070" s="618"/>
      <c r="S9070" s="618"/>
      <c r="T9070" s="618"/>
      <c r="U9070" s="618"/>
      <c r="V9070" s="618"/>
      <c r="W9070" s="618"/>
      <c r="X9070" s="618"/>
      <c r="Y9070" s="618"/>
      <c r="Z9070" s="618"/>
      <c r="AC9070" s="619"/>
      <c r="AD9070" s="620"/>
      <c r="AJ9070" s="668"/>
      <c r="AO9070" s="612"/>
      <c r="AP9070" s="612"/>
      <c r="AY9070" s="623"/>
      <c r="BD9070" s="611"/>
      <c r="BG9070" s="624"/>
      <c r="BH9070" s="625"/>
      <c r="BI9070" s="672"/>
      <c r="BO9070" s="612"/>
      <c r="BY9070" s="669"/>
      <c r="CA9070" s="669"/>
    </row>
    <row r="9071" spans="3:79" s="610" customFormat="1">
      <c r="C9071" s="611"/>
      <c r="D9071" s="612"/>
      <c r="E9071" s="613"/>
      <c r="F9071" s="614"/>
      <c r="J9071" s="612"/>
      <c r="N9071" s="668"/>
      <c r="P9071" s="618"/>
      <c r="Q9071" s="618"/>
      <c r="R9071" s="618"/>
      <c r="S9071" s="618"/>
      <c r="T9071" s="618"/>
      <c r="U9071" s="618"/>
      <c r="V9071" s="618"/>
      <c r="W9071" s="618"/>
      <c r="X9071" s="618"/>
      <c r="Y9071" s="618"/>
      <c r="Z9071" s="618"/>
      <c r="AC9071" s="619"/>
      <c r="AD9071" s="620"/>
      <c r="AJ9071" s="668"/>
      <c r="AO9071" s="612"/>
      <c r="AP9071" s="612"/>
      <c r="AY9071" s="623"/>
      <c r="BD9071" s="611"/>
      <c r="BG9071" s="624"/>
      <c r="BH9071" s="625"/>
      <c r="BI9071" s="672"/>
      <c r="BO9071" s="612"/>
      <c r="BY9071" s="669"/>
      <c r="CA9071" s="669"/>
    </row>
    <row r="9072" spans="3:79" s="610" customFormat="1">
      <c r="C9072" s="611"/>
      <c r="D9072" s="612"/>
      <c r="E9072" s="613"/>
      <c r="F9072" s="614"/>
      <c r="J9072" s="612"/>
      <c r="N9072" s="668"/>
      <c r="P9072" s="618"/>
      <c r="Q9072" s="618"/>
      <c r="R9072" s="618"/>
      <c r="S9072" s="618"/>
      <c r="T9072" s="618"/>
      <c r="U9072" s="618"/>
      <c r="V9072" s="618"/>
      <c r="W9072" s="618"/>
      <c r="X9072" s="618"/>
      <c r="Y9072" s="618"/>
      <c r="Z9072" s="618"/>
      <c r="AC9072" s="619"/>
      <c r="AD9072" s="620"/>
      <c r="AJ9072" s="668"/>
      <c r="AO9072" s="612"/>
      <c r="AP9072" s="612"/>
      <c r="AY9072" s="623"/>
      <c r="BD9072" s="611"/>
      <c r="BG9072" s="624"/>
      <c r="BH9072" s="625"/>
      <c r="BI9072" s="672"/>
      <c r="BO9072" s="612"/>
      <c r="BY9072" s="669"/>
      <c r="CA9072" s="669"/>
    </row>
    <row r="9073" spans="3:79" s="610" customFormat="1">
      <c r="C9073" s="611"/>
      <c r="D9073" s="612"/>
      <c r="E9073" s="613"/>
      <c r="F9073" s="614"/>
      <c r="J9073" s="612"/>
      <c r="N9073" s="668"/>
      <c r="P9073" s="618"/>
      <c r="Q9073" s="618"/>
      <c r="R9073" s="618"/>
      <c r="S9073" s="618"/>
      <c r="T9073" s="618"/>
      <c r="U9073" s="618"/>
      <c r="V9073" s="618"/>
      <c r="W9073" s="618"/>
      <c r="X9073" s="618"/>
      <c r="Y9073" s="618"/>
      <c r="Z9073" s="618"/>
      <c r="AC9073" s="619"/>
      <c r="AD9073" s="620"/>
      <c r="AJ9073" s="668"/>
      <c r="AO9073" s="612"/>
      <c r="AP9073" s="612"/>
      <c r="AY9073" s="623"/>
      <c r="BD9073" s="611"/>
      <c r="BG9073" s="624"/>
      <c r="BH9073" s="625"/>
      <c r="BI9073" s="672"/>
      <c r="BO9073" s="612"/>
      <c r="BY9073" s="669"/>
      <c r="CA9073" s="669"/>
    </row>
    <row r="9074" spans="3:79" s="610" customFormat="1">
      <c r="C9074" s="611"/>
      <c r="D9074" s="612"/>
      <c r="E9074" s="613"/>
      <c r="F9074" s="614"/>
      <c r="J9074" s="612"/>
      <c r="N9074" s="668"/>
      <c r="P9074" s="618"/>
      <c r="Q9074" s="618"/>
      <c r="R9074" s="618"/>
      <c r="S9074" s="618"/>
      <c r="T9074" s="618"/>
      <c r="U9074" s="618"/>
      <c r="V9074" s="618"/>
      <c r="W9074" s="618"/>
      <c r="X9074" s="618"/>
      <c r="Y9074" s="618"/>
      <c r="Z9074" s="618"/>
      <c r="AC9074" s="619"/>
      <c r="AD9074" s="620"/>
      <c r="AJ9074" s="668"/>
      <c r="AO9074" s="612"/>
      <c r="AP9074" s="612"/>
      <c r="AY9074" s="623"/>
      <c r="BD9074" s="611"/>
      <c r="BG9074" s="624"/>
      <c r="BH9074" s="625"/>
      <c r="BI9074" s="672"/>
      <c r="BO9074" s="612"/>
      <c r="BY9074" s="669"/>
      <c r="CA9074" s="669"/>
    </row>
    <row r="9075" spans="3:79" s="610" customFormat="1">
      <c r="C9075" s="611"/>
      <c r="D9075" s="612"/>
      <c r="E9075" s="613"/>
      <c r="F9075" s="614"/>
      <c r="J9075" s="612"/>
      <c r="N9075" s="668"/>
      <c r="P9075" s="618"/>
      <c r="Q9075" s="618"/>
      <c r="R9075" s="618"/>
      <c r="S9075" s="618"/>
      <c r="T9075" s="618"/>
      <c r="U9075" s="618"/>
      <c r="V9075" s="618"/>
      <c r="W9075" s="618"/>
      <c r="X9075" s="618"/>
      <c r="Y9075" s="618"/>
      <c r="Z9075" s="618"/>
      <c r="AC9075" s="619"/>
      <c r="AD9075" s="620"/>
      <c r="AJ9075" s="668"/>
      <c r="AO9075" s="612"/>
      <c r="AP9075" s="612"/>
      <c r="AY9075" s="623"/>
      <c r="BD9075" s="611"/>
      <c r="BG9075" s="624"/>
      <c r="BH9075" s="625"/>
      <c r="BI9075" s="672"/>
      <c r="BO9075" s="612"/>
      <c r="BY9075" s="669"/>
      <c r="CA9075" s="669"/>
    </row>
    <row r="9076" spans="3:79" s="610" customFormat="1">
      <c r="C9076" s="611"/>
      <c r="D9076" s="612"/>
      <c r="E9076" s="613"/>
      <c r="F9076" s="614"/>
      <c r="J9076" s="612"/>
      <c r="N9076" s="668"/>
      <c r="P9076" s="618"/>
      <c r="Q9076" s="618"/>
      <c r="R9076" s="618"/>
      <c r="S9076" s="618"/>
      <c r="T9076" s="618"/>
      <c r="U9076" s="618"/>
      <c r="V9076" s="618"/>
      <c r="W9076" s="618"/>
      <c r="X9076" s="618"/>
      <c r="Y9076" s="618"/>
      <c r="Z9076" s="618"/>
      <c r="AC9076" s="619"/>
      <c r="AD9076" s="620"/>
      <c r="AJ9076" s="668"/>
      <c r="AO9076" s="612"/>
      <c r="AP9076" s="612"/>
      <c r="AY9076" s="623"/>
      <c r="BD9076" s="611"/>
      <c r="BG9076" s="624"/>
      <c r="BH9076" s="625"/>
      <c r="BI9076" s="672"/>
      <c r="BO9076" s="612"/>
      <c r="BY9076" s="669"/>
      <c r="CA9076" s="669"/>
    </row>
    <row r="9077" spans="3:79" s="610" customFormat="1">
      <c r="C9077" s="611"/>
      <c r="D9077" s="612"/>
      <c r="E9077" s="613"/>
      <c r="F9077" s="614"/>
      <c r="J9077" s="612"/>
      <c r="N9077" s="668"/>
      <c r="P9077" s="618"/>
      <c r="Q9077" s="618"/>
      <c r="R9077" s="618"/>
      <c r="S9077" s="618"/>
      <c r="T9077" s="618"/>
      <c r="U9077" s="618"/>
      <c r="V9077" s="618"/>
      <c r="W9077" s="618"/>
      <c r="X9077" s="618"/>
      <c r="Y9077" s="618"/>
      <c r="Z9077" s="618"/>
      <c r="AC9077" s="619"/>
      <c r="AD9077" s="620"/>
      <c r="AJ9077" s="668"/>
      <c r="AO9077" s="612"/>
      <c r="AP9077" s="612"/>
      <c r="AY9077" s="623"/>
      <c r="BD9077" s="611"/>
      <c r="BG9077" s="624"/>
      <c r="BH9077" s="625"/>
      <c r="BI9077" s="672"/>
      <c r="BO9077" s="612"/>
      <c r="BY9077" s="669"/>
      <c r="CA9077" s="669"/>
    </row>
    <row r="9078" spans="3:79" s="610" customFormat="1">
      <c r="C9078" s="611"/>
      <c r="D9078" s="612"/>
      <c r="E9078" s="613"/>
      <c r="F9078" s="614"/>
      <c r="J9078" s="612"/>
      <c r="N9078" s="668"/>
      <c r="P9078" s="618"/>
      <c r="Q9078" s="618"/>
      <c r="R9078" s="618"/>
      <c r="S9078" s="618"/>
      <c r="T9078" s="618"/>
      <c r="U9078" s="618"/>
      <c r="V9078" s="618"/>
      <c r="W9078" s="618"/>
      <c r="X9078" s="618"/>
      <c r="Y9078" s="618"/>
      <c r="Z9078" s="618"/>
      <c r="AC9078" s="619"/>
      <c r="AD9078" s="620"/>
      <c r="AJ9078" s="668"/>
      <c r="AO9078" s="612"/>
      <c r="AP9078" s="612"/>
      <c r="AY9078" s="623"/>
      <c r="BD9078" s="611"/>
      <c r="BG9078" s="624"/>
      <c r="BH9078" s="625"/>
      <c r="BI9078" s="672"/>
      <c r="BO9078" s="612"/>
      <c r="BY9078" s="669"/>
      <c r="CA9078" s="669"/>
    </row>
    <row r="9079" spans="3:79" s="610" customFormat="1">
      <c r="C9079" s="611"/>
      <c r="D9079" s="612"/>
      <c r="E9079" s="613"/>
      <c r="F9079" s="614"/>
      <c r="J9079" s="612"/>
      <c r="N9079" s="668"/>
      <c r="P9079" s="618"/>
      <c r="Q9079" s="618"/>
      <c r="R9079" s="618"/>
      <c r="S9079" s="618"/>
      <c r="T9079" s="618"/>
      <c r="U9079" s="618"/>
      <c r="V9079" s="618"/>
      <c r="W9079" s="618"/>
      <c r="X9079" s="618"/>
      <c r="Y9079" s="618"/>
      <c r="Z9079" s="618"/>
      <c r="AC9079" s="619"/>
      <c r="AD9079" s="620"/>
      <c r="AJ9079" s="668"/>
      <c r="AO9079" s="612"/>
      <c r="AP9079" s="612"/>
      <c r="AY9079" s="623"/>
      <c r="BD9079" s="611"/>
      <c r="BG9079" s="624"/>
      <c r="BH9079" s="625"/>
      <c r="BI9079" s="672"/>
      <c r="BO9079" s="612"/>
      <c r="BY9079" s="669"/>
      <c r="CA9079" s="669"/>
    </row>
    <row r="9080" spans="3:79" s="610" customFormat="1">
      <c r="C9080" s="611"/>
      <c r="D9080" s="612"/>
      <c r="E9080" s="613"/>
      <c r="F9080" s="614"/>
      <c r="J9080" s="612"/>
      <c r="N9080" s="668"/>
      <c r="P9080" s="618"/>
      <c r="Q9080" s="618"/>
      <c r="R9080" s="618"/>
      <c r="S9080" s="618"/>
      <c r="T9080" s="618"/>
      <c r="U9080" s="618"/>
      <c r="V9080" s="618"/>
      <c r="W9080" s="618"/>
      <c r="X9080" s="618"/>
      <c r="Y9080" s="618"/>
      <c r="Z9080" s="618"/>
      <c r="AC9080" s="619"/>
      <c r="AD9080" s="620"/>
      <c r="AJ9080" s="668"/>
      <c r="AO9080" s="612"/>
      <c r="AP9080" s="612"/>
      <c r="AY9080" s="623"/>
      <c r="BD9080" s="611"/>
      <c r="BG9080" s="624"/>
      <c r="BH9080" s="625"/>
      <c r="BI9080" s="672"/>
      <c r="BO9080" s="612"/>
      <c r="BY9080" s="669"/>
      <c r="CA9080" s="669"/>
    </row>
    <row r="9081" spans="3:79" s="610" customFormat="1">
      <c r="C9081" s="611"/>
      <c r="D9081" s="612"/>
      <c r="E9081" s="613"/>
      <c r="F9081" s="614"/>
      <c r="J9081" s="612"/>
      <c r="N9081" s="668"/>
      <c r="P9081" s="618"/>
      <c r="Q9081" s="618"/>
      <c r="R9081" s="618"/>
      <c r="S9081" s="618"/>
      <c r="T9081" s="618"/>
      <c r="U9081" s="618"/>
      <c r="V9081" s="618"/>
      <c r="W9081" s="618"/>
      <c r="X9081" s="618"/>
      <c r="Y9081" s="618"/>
      <c r="Z9081" s="618"/>
      <c r="AC9081" s="619"/>
      <c r="AD9081" s="620"/>
      <c r="AJ9081" s="668"/>
      <c r="AO9081" s="612"/>
      <c r="AP9081" s="612"/>
      <c r="AY9081" s="623"/>
      <c r="BD9081" s="611"/>
      <c r="BG9081" s="624"/>
      <c r="BH9081" s="625"/>
      <c r="BI9081" s="672"/>
      <c r="BO9081" s="612"/>
      <c r="BY9081" s="669"/>
      <c r="CA9081" s="669"/>
    </row>
    <row r="9082" spans="3:79" s="610" customFormat="1">
      <c r="C9082" s="611"/>
      <c r="D9082" s="612"/>
      <c r="E9082" s="613"/>
      <c r="F9082" s="614"/>
      <c r="J9082" s="612"/>
      <c r="N9082" s="668"/>
      <c r="P9082" s="618"/>
      <c r="Q9082" s="618"/>
      <c r="R9082" s="618"/>
      <c r="S9082" s="618"/>
      <c r="T9082" s="618"/>
      <c r="U9082" s="618"/>
      <c r="V9082" s="618"/>
      <c r="W9082" s="618"/>
      <c r="X9082" s="618"/>
      <c r="Y9082" s="618"/>
      <c r="Z9082" s="618"/>
      <c r="AC9082" s="619"/>
      <c r="AD9082" s="620"/>
      <c r="AJ9082" s="668"/>
      <c r="AO9082" s="612"/>
      <c r="AP9082" s="612"/>
      <c r="AY9082" s="623"/>
      <c r="BD9082" s="611"/>
      <c r="BG9082" s="624"/>
      <c r="BH9082" s="625"/>
      <c r="BI9082" s="672"/>
      <c r="BO9082" s="612"/>
      <c r="BY9082" s="669"/>
      <c r="CA9082" s="669"/>
    </row>
    <row r="9083" spans="3:79" s="610" customFormat="1">
      <c r="C9083" s="611"/>
      <c r="D9083" s="612"/>
      <c r="E9083" s="613"/>
      <c r="F9083" s="614"/>
      <c r="J9083" s="612"/>
      <c r="N9083" s="668"/>
      <c r="P9083" s="618"/>
      <c r="Q9083" s="618"/>
      <c r="R9083" s="618"/>
      <c r="S9083" s="618"/>
      <c r="T9083" s="618"/>
      <c r="U9083" s="618"/>
      <c r="V9083" s="618"/>
      <c r="W9083" s="618"/>
      <c r="X9083" s="618"/>
      <c r="Y9083" s="618"/>
      <c r="Z9083" s="618"/>
      <c r="AC9083" s="619"/>
      <c r="AD9083" s="620"/>
      <c r="AJ9083" s="668"/>
      <c r="AO9083" s="612"/>
      <c r="AP9083" s="612"/>
      <c r="AY9083" s="623"/>
      <c r="BD9083" s="611"/>
      <c r="BG9083" s="624"/>
      <c r="BH9083" s="625"/>
      <c r="BI9083" s="672"/>
      <c r="BO9083" s="612"/>
      <c r="BY9083" s="669"/>
      <c r="CA9083" s="669"/>
    </row>
    <row r="9084" spans="3:79" s="610" customFormat="1">
      <c r="C9084" s="611"/>
      <c r="D9084" s="612"/>
      <c r="E9084" s="613"/>
      <c r="F9084" s="614"/>
      <c r="J9084" s="612"/>
      <c r="N9084" s="668"/>
      <c r="P9084" s="618"/>
      <c r="Q9084" s="618"/>
      <c r="R9084" s="618"/>
      <c r="S9084" s="618"/>
      <c r="T9084" s="618"/>
      <c r="U9084" s="618"/>
      <c r="V9084" s="618"/>
      <c r="W9084" s="618"/>
      <c r="X9084" s="618"/>
      <c r="Y9084" s="618"/>
      <c r="Z9084" s="618"/>
      <c r="AC9084" s="619"/>
      <c r="AD9084" s="620"/>
      <c r="AJ9084" s="668"/>
      <c r="AO9084" s="612"/>
      <c r="AP9084" s="612"/>
      <c r="AY9084" s="623"/>
      <c r="BD9084" s="611"/>
      <c r="BG9084" s="624"/>
      <c r="BH9084" s="625"/>
      <c r="BI9084" s="672"/>
      <c r="BO9084" s="612"/>
      <c r="BY9084" s="669"/>
      <c r="CA9084" s="669"/>
    </row>
    <row r="9085" spans="3:79" s="610" customFormat="1">
      <c r="C9085" s="611"/>
      <c r="D9085" s="612"/>
      <c r="E9085" s="613"/>
      <c r="F9085" s="614"/>
      <c r="J9085" s="612"/>
      <c r="N9085" s="668"/>
      <c r="P9085" s="618"/>
      <c r="Q9085" s="618"/>
      <c r="R9085" s="618"/>
      <c r="S9085" s="618"/>
      <c r="T9085" s="618"/>
      <c r="U9085" s="618"/>
      <c r="V9085" s="618"/>
      <c r="W9085" s="618"/>
      <c r="X9085" s="618"/>
      <c r="Y9085" s="618"/>
      <c r="Z9085" s="618"/>
      <c r="AC9085" s="619"/>
      <c r="AD9085" s="620"/>
      <c r="AJ9085" s="668"/>
      <c r="AO9085" s="612"/>
      <c r="AP9085" s="612"/>
      <c r="AY9085" s="623"/>
      <c r="BD9085" s="611"/>
      <c r="BG9085" s="624"/>
      <c r="BH9085" s="625"/>
      <c r="BI9085" s="672"/>
      <c r="BO9085" s="612"/>
      <c r="BY9085" s="669"/>
      <c r="CA9085" s="669"/>
    </row>
    <row r="9086" spans="3:79" s="610" customFormat="1">
      <c r="C9086" s="611"/>
      <c r="D9086" s="612"/>
      <c r="E9086" s="613"/>
      <c r="F9086" s="614"/>
      <c r="J9086" s="612"/>
      <c r="N9086" s="668"/>
      <c r="P9086" s="618"/>
      <c r="Q9086" s="618"/>
      <c r="R9086" s="618"/>
      <c r="S9086" s="618"/>
      <c r="T9086" s="618"/>
      <c r="U9086" s="618"/>
      <c r="V9086" s="618"/>
      <c r="W9086" s="618"/>
      <c r="X9086" s="618"/>
      <c r="Y9086" s="618"/>
      <c r="Z9086" s="618"/>
      <c r="AC9086" s="619"/>
      <c r="AD9086" s="620"/>
      <c r="AJ9086" s="668"/>
      <c r="AO9086" s="612"/>
      <c r="AP9086" s="612"/>
      <c r="AY9086" s="623"/>
      <c r="BD9086" s="611"/>
      <c r="BG9086" s="624"/>
      <c r="BH9086" s="625"/>
      <c r="BI9086" s="672"/>
      <c r="BO9086" s="612"/>
      <c r="BY9086" s="669"/>
      <c r="CA9086" s="669"/>
    </row>
    <row r="9087" spans="3:79" s="610" customFormat="1">
      <c r="C9087" s="611"/>
      <c r="D9087" s="612"/>
      <c r="E9087" s="613"/>
      <c r="F9087" s="614"/>
      <c r="J9087" s="612"/>
      <c r="N9087" s="668"/>
      <c r="P9087" s="618"/>
      <c r="Q9087" s="618"/>
      <c r="R9087" s="618"/>
      <c r="S9087" s="618"/>
      <c r="T9087" s="618"/>
      <c r="U9087" s="618"/>
      <c r="V9087" s="618"/>
      <c r="W9087" s="618"/>
      <c r="X9087" s="618"/>
      <c r="Y9087" s="618"/>
      <c r="Z9087" s="618"/>
      <c r="AC9087" s="619"/>
      <c r="AD9087" s="620"/>
      <c r="AJ9087" s="668"/>
      <c r="AO9087" s="612"/>
      <c r="AP9087" s="612"/>
      <c r="AY9087" s="623"/>
      <c r="BD9087" s="611"/>
      <c r="BG9087" s="624"/>
      <c r="BH9087" s="625"/>
      <c r="BI9087" s="672"/>
      <c r="BO9087" s="612"/>
      <c r="BY9087" s="669"/>
      <c r="CA9087" s="669"/>
    </row>
    <row r="9088" spans="3:79" s="610" customFormat="1">
      <c r="C9088" s="611"/>
      <c r="D9088" s="612"/>
      <c r="E9088" s="613"/>
      <c r="F9088" s="614"/>
      <c r="J9088" s="612"/>
      <c r="N9088" s="668"/>
      <c r="P9088" s="618"/>
      <c r="Q9088" s="618"/>
      <c r="R9088" s="618"/>
      <c r="S9088" s="618"/>
      <c r="T9088" s="618"/>
      <c r="U9088" s="618"/>
      <c r="V9088" s="618"/>
      <c r="W9088" s="618"/>
      <c r="X9088" s="618"/>
      <c r="Y9088" s="618"/>
      <c r="Z9088" s="618"/>
      <c r="AC9088" s="619"/>
      <c r="AD9088" s="620"/>
      <c r="AJ9088" s="668"/>
      <c r="AO9088" s="612"/>
      <c r="AP9088" s="612"/>
      <c r="AY9088" s="623"/>
      <c r="BD9088" s="611"/>
      <c r="BG9088" s="624"/>
      <c r="BH9088" s="625"/>
      <c r="BI9088" s="672"/>
      <c r="BO9088" s="612"/>
      <c r="BY9088" s="669"/>
      <c r="CA9088" s="669"/>
    </row>
    <row r="9089" spans="3:79" s="610" customFormat="1">
      <c r="C9089" s="611"/>
      <c r="D9089" s="612"/>
      <c r="E9089" s="613"/>
      <c r="F9089" s="614"/>
      <c r="J9089" s="612"/>
      <c r="N9089" s="668"/>
      <c r="P9089" s="618"/>
      <c r="Q9089" s="618"/>
      <c r="R9089" s="618"/>
      <c r="S9089" s="618"/>
      <c r="T9089" s="618"/>
      <c r="U9089" s="618"/>
      <c r="V9089" s="618"/>
      <c r="W9089" s="618"/>
      <c r="X9089" s="618"/>
      <c r="Y9089" s="618"/>
      <c r="Z9089" s="618"/>
      <c r="AC9089" s="619"/>
      <c r="AD9089" s="620"/>
      <c r="AJ9089" s="668"/>
      <c r="AO9089" s="612"/>
      <c r="AP9089" s="612"/>
      <c r="AY9089" s="623"/>
      <c r="BD9089" s="611"/>
      <c r="BG9089" s="624"/>
      <c r="BH9089" s="625"/>
      <c r="BI9089" s="672"/>
      <c r="BO9089" s="612"/>
      <c r="BY9089" s="669"/>
      <c r="CA9089" s="669"/>
    </row>
    <row r="9090" spans="3:79" s="610" customFormat="1">
      <c r="C9090" s="611"/>
      <c r="D9090" s="612"/>
      <c r="E9090" s="613"/>
      <c r="F9090" s="614"/>
      <c r="J9090" s="612"/>
      <c r="N9090" s="668"/>
      <c r="P9090" s="618"/>
      <c r="Q9090" s="618"/>
      <c r="R9090" s="618"/>
      <c r="S9090" s="618"/>
      <c r="T9090" s="618"/>
      <c r="U9090" s="618"/>
      <c r="V9090" s="618"/>
      <c r="W9090" s="618"/>
      <c r="X9090" s="618"/>
      <c r="Y9090" s="618"/>
      <c r="Z9090" s="618"/>
      <c r="AC9090" s="619"/>
      <c r="AD9090" s="620"/>
      <c r="AJ9090" s="668"/>
      <c r="AO9090" s="612"/>
      <c r="AP9090" s="612"/>
      <c r="AY9090" s="623"/>
      <c r="BD9090" s="611"/>
      <c r="BG9090" s="624"/>
      <c r="BH9090" s="625"/>
      <c r="BI9090" s="672"/>
      <c r="BO9090" s="612"/>
      <c r="BY9090" s="669"/>
      <c r="CA9090" s="669"/>
    </row>
    <row r="9091" spans="3:79" s="610" customFormat="1">
      <c r="C9091" s="611"/>
      <c r="D9091" s="612"/>
      <c r="E9091" s="613"/>
      <c r="F9091" s="614"/>
      <c r="J9091" s="612"/>
      <c r="N9091" s="668"/>
      <c r="P9091" s="618"/>
      <c r="Q9091" s="618"/>
      <c r="R9091" s="618"/>
      <c r="S9091" s="618"/>
      <c r="T9091" s="618"/>
      <c r="U9091" s="618"/>
      <c r="V9091" s="618"/>
      <c r="W9091" s="618"/>
      <c r="X9091" s="618"/>
      <c r="Y9091" s="618"/>
      <c r="Z9091" s="618"/>
      <c r="AC9091" s="619"/>
      <c r="AD9091" s="620"/>
      <c r="AJ9091" s="668"/>
      <c r="AO9091" s="612"/>
      <c r="AP9091" s="612"/>
      <c r="AY9091" s="623"/>
      <c r="BD9091" s="611"/>
      <c r="BG9091" s="624"/>
      <c r="BH9091" s="625"/>
      <c r="BI9091" s="672"/>
      <c r="BO9091" s="612"/>
      <c r="BY9091" s="669"/>
      <c r="CA9091" s="669"/>
    </row>
    <row r="9092" spans="3:79" s="610" customFormat="1">
      <c r="C9092" s="611"/>
      <c r="D9092" s="612"/>
      <c r="E9092" s="613"/>
      <c r="F9092" s="614"/>
      <c r="J9092" s="612"/>
      <c r="N9092" s="668"/>
      <c r="P9092" s="618"/>
      <c r="Q9092" s="618"/>
      <c r="R9092" s="618"/>
      <c r="S9092" s="618"/>
      <c r="T9092" s="618"/>
      <c r="U9092" s="618"/>
      <c r="V9092" s="618"/>
      <c r="W9092" s="618"/>
      <c r="X9092" s="618"/>
      <c r="Y9092" s="618"/>
      <c r="Z9092" s="618"/>
      <c r="AC9092" s="619"/>
      <c r="AD9092" s="620"/>
      <c r="AJ9092" s="668"/>
      <c r="AO9092" s="612"/>
      <c r="AP9092" s="612"/>
      <c r="AY9092" s="623"/>
      <c r="BD9092" s="611"/>
      <c r="BG9092" s="624"/>
      <c r="BH9092" s="625"/>
      <c r="BI9092" s="672"/>
      <c r="BO9092" s="612"/>
      <c r="BY9092" s="669"/>
      <c r="CA9092" s="669"/>
    </row>
    <row r="9093" spans="3:79" s="610" customFormat="1">
      <c r="C9093" s="611"/>
      <c r="D9093" s="612"/>
      <c r="E9093" s="613"/>
      <c r="F9093" s="614"/>
      <c r="J9093" s="612"/>
      <c r="N9093" s="668"/>
      <c r="P9093" s="618"/>
      <c r="Q9093" s="618"/>
      <c r="R9093" s="618"/>
      <c r="S9093" s="618"/>
      <c r="T9093" s="618"/>
      <c r="U9093" s="618"/>
      <c r="V9093" s="618"/>
      <c r="W9093" s="618"/>
      <c r="X9093" s="618"/>
      <c r="Y9093" s="618"/>
      <c r="Z9093" s="618"/>
      <c r="AC9093" s="619"/>
      <c r="AD9093" s="620"/>
      <c r="AJ9093" s="668"/>
      <c r="AO9093" s="612"/>
      <c r="AP9093" s="612"/>
      <c r="AY9093" s="623"/>
      <c r="BD9093" s="611"/>
      <c r="BG9093" s="624"/>
      <c r="BH9093" s="625"/>
      <c r="BI9093" s="672"/>
      <c r="BO9093" s="612"/>
      <c r="BY9093" s="669"/>
      <c r="CA9093" s="669"/>
    </row>
    <row r="9094" spans="3:79" s="610" customFormat="1">
      <c r="C9094" s="611"/>
      <c r="D9094" s="612"/>
      <c r="E9094" s="613"/>
      <c r="F9094" s="614"/>
      <c r="J9094" s="612"/>
      <c r="N9094" s="668"/>
      <c r="P9094" s="618"/>
      <c r="Q9094" s="618"/>
      <c r="R9094" s="618"/>
      <c r="S9094" s="618"/>
      <c r="T9094" s="618"/>
      <c r="U9094" s="618"/>
      <c r="V9094" s="618"/>
      <c r="W9094" s="618"/>
      <c r="X9094" s="618"/>
      <c r="Y9094" s="618"/>
      <c r="Z9094" s="618"/>
      <c r="AC9094" s="619"/>
      <c r="AD9094" s="620"/>
      <c r="AJ9094" s="668"/>
      <c r="AO9094" s="612"/>
      <c r="AP9094" s="612"/>
      <c r="AY9094" s="623"/>
      <c r="BD9094" s="611"/>
      <c r="BG9094" s="624"/>
      <c r="BH9094" s="625"/>
      <c r="BI9094" s="672"/>
      <c r="BO9094" s="612"/>
      <c r="BY9094" s="669"/>
      <c r="CA9094" s="669"/>
    </row>
    <row r="9095" spans="3:79" s="610" customFormat="1">
      <c r="C9095" s="611"/>
      <c r="D9095" s="612"/>
      <c r="E9095" s="613"/>
      <c r="F9095" s="614"/>
      <c r="J9095" s="612"/>
      <c r="N9095" s="668"/>
      <c r="P9095" s="618"/>
      <c r="Q9095" s="618"/>
      <c r="R9095" s="618"/>
      <c r="S9095" s="618"/>
      <c r="T9095" s="618"/>
      <c r="U9095" s="618"/>
      <c r="V9095" s="618"/>
      <c r="W9095" s="618"/>
      <c r="X9095" s="618"/>
      <c r="Y9095" s="618"/>
      <c r="Z9095" s="618"/>
      <c r="AC9095" s="619"/>
      <c r="AD9095" s="620"/>
      <c r="AJ9095" s="668"/>
      <c r="AO9095" s="612"/>
      <c r="AP9095" s="612"/>
      <c r="AY9095" s="623"/>
      <c r="BD9095" s="611"/>
      <c r="BG9095" s="624"/>
      <c r="BH9095" s="625"/>
      <c r="BI9095" s="672"/>
      <c r="BO9095" s="612"/>
      <c r="BY9095" s="669"/>
      <c r="CA9095" s="669"/>
    </row>
    <row r="9096" spans="3:79" s="610" customFormat="1">
      <c r="C9096" s="611"/>
      <c r="D9096" s="612"/>
      <c r="E9096" s="613"/>
      <c r="F9096" s="614"/>
      <c r="J9096" s="612"/>
      <c r="N9096" s="668"/>
      <c r="P9096" s="618"/>
      <c r="Q9096" s="618"/>
      <c r="R9096" s="618"/>
      <c r="S9096" s="618"/>
      <c r="T9096" s="618"/>
      <c r="U9096" s="618"/>
      <c r="V9096" s="618"/>
      <c r="W9096" s="618"/>
      <c r="X9096" s="618"/>
      <c r="Y9096" s="618"/>
      <c r="Z9096" s="618"/>
      <c r="AC9096" s="619"/>
      <c r="AD9096" s="620"/>
      <c r="AJ9096" s="668"/>
      <c r="AO9096" s="612"/>
      <c r="AP9096" s="612"/>
      <c r="AY9096" s="623"/>
      <c r="BD9096" s="611"/>
      <c r="BG9096" s="624"/>
      <c r="BH9096" s="625"/>
      <c r="BI9096" s="672"/>
      <c r="BO9096" s="612"/>
      <c r="BY9096" s="669"/>
      <c r="CA9096" s="669"/>
    </row>
    <row r="9097" spans="3:79" s="610" customFormat="1">
      <c r="C9097" s="611"/>
      <c r="D9097" s="612"/>
      <c r="E9097" s="613"/>
      <c r="F9097" s="614"/>
      <c r="J9097" s="612"/>
      <c r="N9097" s="668"/>
      <c r="P9097" s="618"/>
      <c r="Q9097" s="618"/>
      <c r="R9097" s="618"/>
      <c r="S9097" s="618"/>
      <c r="T9097" s="618"/>
      <c r="U9097" s="618"/>
      <c r="V9097" s="618"/>
      <c r="W9097" s="618"/>
      <c r="X9097" s="618"/>
      <c r="Y9097" s="618"/>
      <c r="Z9097" s="618"/>
      <c r="AC9097" s="619"/>
      <c r="AD9097" s="620"/>
      <c r="AJ9097" s="668"/>
      <c r="AO9097" s="612"/>
      <c r="AP9097" s="612"/>
      <c r="AY9097" s="623"/>
      <c r="BD9097" s="611"/>
      <c r="BG9097" s="624"/>
      <c r="BH9097" s="625"/>
      <c r="BI9097" s="672"/>
      <c r="BO9097" s="612"/>
      <c r="BY9097" s="669"/>
      <c r="CA9097" s="669"/>
    </row>
    <row r="9098" spans="3:79" s="610" customFormat="1">
      <c r="C9098" s="611"/>
      <c r="D9098" s="612"/>
      <c r="E9098" s="613"/>
      <c r="F9098" s="614"/>
      <c r="J9098" s="612"/>
      <c r="N9098" s="668"/>
      <c r="P9098" s="618"/>
      <c r="Q9098" s="618"/>
      <c r="R9098" s="618"/>
      <c r="S9098" s="618"/>
      <c r="T9098" s="618"/>
      <c r="U9098" s="618"/>
      <c r="V9098" s="618"/>
      <c r="W9098" s="618"/>
      <c r="X9098" s="618"/>
      <c r="Y9098" s="618"/>
      <c r="Z9098" s="618"/>
      <c r="AC9098" s="619"/>
      <c r="AD9098" s="620"/>
      <c r="AJ9098" s="668"/>
      <c r="AO9098" s="612"/>
      <c r="AP9098" s="612"/>
      <c r="AY9098" s="623"/>
      <c r="BD9098" s="611"/>
      <c r="BG9098" s="624"/>
      <c r="BH9098" s="625"/>
      <c r="BI9098" s="672"/>
      <c r="BO9098" s="612"/>
      <c r="BY9098" s="669"/>
      <c r="CA9098" s="669"/>
    </row>
    <row r="9099" spans="3:79" s="610" customFormat="1">
      <c r="C9099" s="611"/>
      <c r="D9099" s="612"/>
      <c r="E9099" s="613"/>
      <c r="F9099" s="614"/>
      <c r="J9099" s="612"/>
      <c r="N9099" s="668"/>
      <c r="P9099" s="618"/>
      <c r="Q9099" s="618"/>
      <c r="R9099" s="618"/>
      <c r="S9099" s="618"/>
      <c r="T9099" s="618"/>
      <c r="U9099" s="618"/>
      <c r="V9099" s="618"/>
      <c r="W9099" s="618"/>
      <c r="X9099" s="618"/>
      <c r="Y9099" s="618"/>
      <c r="Z9099" s="618"/>
      <c r="AC9099" s="619"/>
      <c r="AD9099" s="620"/>
      <c r="AJ9099" s="668"/>
      <c r="AO9099" s="612"/>
      <c r="AP9099" s="612"/>
      <c r="AY9099" s="623"/>
      <c r="BD9099" s="611"/>
      <c r="BG9099" s="624"/>
      <c r="BH9099" s="625"/>
      <c r="BI9099" s="672"/>
      <c r="BO9099" s="612"/>
      <c r="BY9099" s="669"/>
      <c r="CA9099" s="669"/>
    </row>
    <row r="9100" spans="3:79" s="610" customFormat="1">
      <c r="C9100" s="611"/>
      <c r="D9100" s="612"/>
      <c r="E9100" s="613"/>
      <c r="F9100" s="614"/>
      <c r="J9100" s="612"/>
      <c r="N9100" s="668"/>
      <c r="P9100" s="618"/>
      <c r="Q9100" s="618"/>
      <c r="R9100" s="618"/>
      <c r="S9100" s="618"/>
      <c r="T9100" s="618"/>
      <c r="U9100" s="618"/>
      <c r="V9100" s="618"/>
      <c r="W9100" s="618"/>
      <c r="X9100" s="618"/>
      <c r="Y9100" s="618"/>
      <c r="Z9100" s="618"/>
      <c r="AC9100" s="619"/>
      <c r="AD9100" s="620"/>
      <c r="AJ9100" s="668"/>
      <c r="AO9100" s="612"/>
      <c r="AP9100" s="612"/>
      <c r="AY9100" s="623"/>
      <c r="BD9100" s="611"/>
      <c r="BG9100" s="624"/>
      <c r="BH9100" s="625"/>
      <c r="BI9100" s="672"/>
      <c r="BO9100" s="612"/>
      <c r="BY9100" s="669"/>
      <c r="CA9100" s="669"/>
    </row>
    <row r="9101" spans="3:79" s="610" customFormat="1">
      <c r="C9101" s="611"/>
      <c r="D9101" s="612"/>
      <c r="E9101" s="613"/>
      <c r="F9101" s="614"/>
      <c r="J9101" s="612"/>
      <c r="N9101" s="668"/>
      <c r="P9101" s="618"/>
      <c r="Q9101" s="618"/>
      <c r="R9101" s="618"/>
      <c r="S9101" s="618"/>
      <c r="T9101" s="618"/>
      <c r="U9101" s="618"/>
      <c r="V9101" s="618"/>
      <c r="W9101" s="618"/>
      <c r="X9101" s="618"/>
      <c r="Y9101" s="618"/>
      <c r="Z9101" s="618"/>
      <c r="AC9101" s="619"/>
      <c r="AD9101" s="620"/>
      <c r="AJ9101" s="668"/>
      <c r="AO9101" s="612"/>
      <c r="AP9101" s="612"/>
      <c r="AY9101" s="623"/>
      <c r="BD9101" s="611"/>
      <c r="BG9101" s="624"/>
      <c r="BH9101" s="625"/>
      <c r="BI9101" s="672"/>
      <c r="BO9101" s="612"/>
      <c r="BY9101" s="669"/>
      <c r="CA9101" s="669"/>
    </row>
    <row r="9102" spans="3:79" s="610" customFormat="1">
      <c r="C9102" s="611"/>
      <c r="D9102" s="612"/>
      <c r="E9102" s="613"/>
      <c r="F9102" s="614"/>
      <c r="J9102" s="612"/>
      <c r="N9102" s="668"/>
      <c r="P9102" s="618"/>
      <c r="Q9102" s="618"/>
      <c r="R9102" s="618"/>
      <c r="S9102" s="618"/>
      <c r="T9102" s="618"/>
      <c r="U9102" s="618"/>
      <c r="V9102" s="618"/>
      <c r="W9102" s="618"/>
      <c r="X9102" s="618"/>
      <c r="Y9102" s="618"/>
      <c r="Z9102" s="618"/>
      <c r="AC9102" s="619"/>
      <c r="AD9102" s="620"/>
      <c r="AJ9102" s="668"/>
      <c r="AO9102" s="612"/>
      <c r="AP9102" s="612"/>
      <c r="AY9102" s="623"/>
      <c r="BD9102" s="611"/>
      <c r="BG9102" s="624"/>
      <c r="BH9102" s="625"/>
      <c r="BI9102" s="672"/>
      <c r="BO9102" s="612"/>
      <c r="BY9102" s="669"/>
      <c r="CA9102" s="669"/>
    </row>
    <row r="9103" spans="3:79" s="610" customFormat="1">
      <c r="C9103" s="611"/>
      <c r="D9103" s="612"/>
      <c r="E9103" s="613"/>
      <c r="F9103" s="614"/>
      <c r="J9103" s="612"/>
      <c r="N9103" s="668"/>
      <c r="P9103" s="618"/>
      <c r="Q9103" s="618"/>
      <c r="R9103" s="618"/>
      <c r="S9103" s="618"/>
      <c r="T9103" s="618"/>
      <c r="U9103" s="618"/>
      <c r="V9103" s="618"/>
      <c r="W9103" s="618"/>
      <c r="X9103" s="618"/>
      <c r="Y9103" s="618"/>
      <c r="Z9103" s="618"/>
      <c r="AC9103" s="619"/>
      <c r="AD9103" s="620"/>
      <c r="AJ9103" s="668"/>
      <c r="AO9103" s="612"/>
      <c r="AP9103" s="612"/>
      <c r="AY9103" s="623"/>
      <c r="BD9103" s="611"/>
      <c r="BG9103" s="624"/>
      <c r="BH9103" s="625"/>
      <c r="BI9103" s="672"/>
      <c r="BO9103" s="612"/>
      <c r="BY9103" s="669"/>
      <c r="CA9103" s="669"/>
    </row>
    <row r="9104" spans="3:79" s="610" customFormat="1">
      <c r="C9104" s="611"/>
      <c r="D9104" s="612"/>
      <c r="E9104" s="613"/>
      <c r="F9104" s="614"/>
      <c r="J9104" s="612"/>
      <c r="N9104" s="668"/>
      <c r="P9104" s="618"/>
      <c r="Q9104" s="618"/>
      <c r="R9104" s="618"/>
      <c r="S9104" s="618"/>
      <c r="T9104" s="618"/>
      <c r="U9104" s="618"/>
      <c r="V9104" s="618"/>
      <c r="W9104" s="618"/>
      <c r="X9104" s="618"/>
      <c r="Y9104" s="618"/>
      <c r="Z9104" s="618"/>
      <c r="AC9104" s="619"/>
      <c r="AD9104" s="620"/>
      <c r="AJ9104" s="668"/>
      <c r="AO9104" s="612"/>
      <c r="AP9104" s="612"/>
      <c r="AY9104" s="623"/>
      <c r="BD9104" s="611"/>
      <c r="BG9104" s="624"/>
      <c r="BH9104" s="625"/>
      <c r="BI9104" s="672"/>
      <c r="BO9104" s="612"/>
      <c r="BY9104" s="669"/>
      <c r="CA9104" s="669"/>
    </row>
    <row r="9105" spans="3:79" s="610" customFormat="1">
      <c r="C9105" s="611"/>
      <c r="D9105" s="612"/>
      <c r="E9105" s="613"/>
      <c r="F9105" s="614"/>
      <c r="J9105" s="612"/>
      <c r="N9105" s="668"/>
      <c r="P9105" s="618"/>
      <c r="Q9105" s="618"/>
      <c r="R9105" s="618"/>
      <c r="S9105" s="618"/>
      <c r="T9105" s="618"/>
      <c r="U9105" s="618"/>
      <c r="V9105" s="618"/>
      <c r="W9105" s="618"/>
      <c r="X9105" s="618"/>
      <c r="Y9105" s="618"/>
      <c r="Z9105" s="618"/>
      <c r="AC9105" s="619"/>
      <c r="AD9105" s="620"/>
      <c r="AJ9105" s="668"/>
      <c r="AO9105" s="612"/>
      <c r="AP9105" s="612"/>
      <c r="AY9105" s="623"/>
      <c r="BD9105" s="611"/>
      <c r="BG9105" s="624"/>
      <c r="BH9105" s="625"/>
      <c r="BI9105" s="672"/>
      <c r="BO9105" s="612"/>
      <c r="BY9105" s="669"/>
      <c r="CA9105" s="669"/>
    </row>
    <row r="9106" spans="3:79" s="610" customFormat="1">
      <c r="C9106" s="611"/>
      <c r="D9106" s="612"/>
      <c r="E9106" s="613"/>
      <c r="F9106" s="614"/>
      <c r="J9106" s="612"/>
      <c r="N9106" s="668"/>
      <c r="P9106" s="618"/>
      <c r="Q9106" s="618"/>
      <c r="R9106" s="618"/>
      <c r="S9106" s="618"/>
      <c r="T9106" s="618"/>
      <c r="U9106" s="618"/>
      <c r="V9106" s="618"/>
      <c r="W9106" s="618"/>
      <c r="X9106" s="618"/>
      <c r="Y9106" s="618"/>
      <c r="Z9106" s="618"/>
      <c r="AC9106" s="619"/>
      <c r="AD9106" s="620"/>
      <c r="AJ9106" s="668"/>
      <c r="AO9106" s="612"/>
      <c r="AP9106" s="612"/>
      <c r="AY9106" s="623"/>
      <c r="BD9106" s="611"/>
      <c r="BG9106" s="624"/>
      <c r="BH9106" s="625"/>
      <c r="BI9106" s="672"/>
      <c r="BO9106" s="612"/>
      <c r="BY9106" s="669"/>
      <c r="CA9106" s="669"/>
    </row>
    <row r="9107" spans="3:79" s="610" customFormat="1">
      <c r="C9107" s="611"/>
      <c r="D9107" s="612"/>
      <c r="E9107" s="613"/>
      <c r="F9107" s="614"/>
      <c r="J9107" s="612"/>
      <c r="N9107" s="668"/>
      <c r="P9107" s="618"/>
      <c r="Q9107" s="618"/>
      <c r="R9107" s="618"/>
      <c r="S9107" s="618"/>
      <c r="T9107" s="618"/>
      <c r="U9107" s="618"/>
      <c r="V9107" s="618"/>
      <c r="W9107" s="618"/>
      <c r="X9107" s="618"/>
      <c r="Y9107" s="618"/>
      <c r="Z9107" s="618"/>
      <c r="AC9107" s="619"/>
      <c r="AD9107" s="620"/>
      <c r="AJ9107" s="668"/>
      <c r="AO9107" s="612"/>
      <c r="AP9107" s="612"/>
      <c r="AY9107" s="623"/>
      <c r="BD9107" s="611"/>
      <c r="BG9107" s="624"/>
      <c r="BH9107" s="625"/>
      <c r="BI9107" s="672"/>
      <c r="BO9107" s="612"/>
      <c r="BY9107" s="669"/>
      <c r="CA9107" s="669"/>
    </row>
    <row r="9108" spans="3:79" s="610" customFormat="1">
      <c r="C9108" s="611"/>
      <c r="D9108" s="612"/>
      <c r="E9108" s="613"/>
      <c r="F9108" s="614"/>
      <c r="J9108" s="612"/>
      <c r="N9108" s="668"/>
      <c r="P9108" s="618"/>
      <c r="Q9108" s="618"/>
      <c r="R9108" s="618"/>
      <c r="S9108" s="618"/>
      <c r="T9108" s="618"/>
      <c r="U9108" s="618"/>
      <c r="V9108" s="618"/>
      <c r="W9108" s="618"/>
      <c r="X9108" s="618"/>
      <c r="Y9108" s="618"/>
      <c r="Z9108" s="618"/>
      <c r="AC9108" s="619"/>
      <c r="AD9108" s="620"/>
      <c r="AJ9108" s="668"/>
      <c r="AO9108" s="612"/>
      <c r="AP9108" s="612"/>
      <c r="AY9108" s="623"/>
      <c r="BD9108" s="611"/>
      <c r="BG9108" s="624"/>
      <c r="BH9108" s="625"/>
      <c r="BI9108" s="672"/>
      <c r="BO9108" s="612"/>
      <c r="BY9108" s="669"/>
      <c r="CA9108" s="669"/>
    </row>
    <row r="9109" spans="3:79" s="610" customFormat="1">
      <c r="C9109" s="611"/>
      <c r="D9109" s="612"/>
      <c r="E9109" s="613"/>
      <c r="F9109" s="614"/>
      <c r="J9109" s="612"/>
      <c r="N9109" s="668"/>
      <c r="P9109" s="618"/>
      <c r="Q9109" s="618"/>
      <c r="R9109" s="618"/>
      <c r="S9109" s="618"/>
      <c r="T9109" s="618"/>
      <c r="U9109" s="618"/>
      <c r="V9109" s="618"/>
      <c r="W9109" s="618"/>
      <c r="X9109" s="618"/>
      <c r="Y9109" s="618"/>
      <c r="Z9109" s="618"/>
      <c r="AC9109" s="619"/>
      <c r="AD9109" s="620"/>
      <c r="AJ9109" s="668"/>
      <c r="AO9109" s="612"/>
      <c r="AP9109" s="612"/>
      <c r="AY9109" s="623"/>
      <c r="BD9109" s="611"/>
      <c r="BG9109" s="624"/>
      <c r="BH9109" s="625"/>
      <c r="BI9109" s="672"/>
      <c r="BO9109" s="612"/>
      <c r="BY9109" s="669"/>
      <c r="CA9109" s="669"/>
    </row>
    <row r="9110" spans="3:79" s="610" customFormat="1">
      <c r="C9110" s="611"/>
      <c r="D9110" s="612"/>
      <c r="E9110" s="613"/>
      <c r="F9110" s="614"/>
      <c r="J9110" s="612"/>
      <c r="N9110" s="668"/>
      <c r="P9110" s="618"/>
      <c r="Q9110" s="618"/>
      <c r="R9110" s="618"/>
      <c r="S9110" s="618"/>
      <c r="T9110" s="618"/>
      <c r="U9110" s="618"/>
      <c r="V9110" s="618"/>
      <c r="W9110" s="618"/>
      <c r="X9110" s="618"/>
      <c r="Y9110" s="618"/>
      <c r="Z9110" s="618"/>
      <c r="AC9110" s="619"/>
      <c r="AD9110" s="620"/>
      <c r="AJ9110" s="668"/>
      <c r="AO9110" s="612"/>
      <c r="AP9110" s="612"/>
      <c r="AY9110" s="623"/>
      <c r="BD9110" s="611"/>
      <c r="BG9110" s="624"/>
      <c r="BH9110" s="625"/>
      <c r="BI9110" s="672"/>
      <c r="BO9110" s="612"/>
      <c r="BY9110" s="669"/>
      <c r="CA9110" s="669"/>
    </row>
    <row r="9111" spans="3:79" s="610" customFormat="1">
      <c r="C9111" s="611"/>
      <c r="D9111" s="612"/>
      <c r="E9111" s="613"/>
      <c r="F9111" s="614"/>
      <c r="J9111" s="612"/>
      <c r="N9111" s="668"/>
      <c r="P9111" s="618"/>
      <c r="Q9111" s="618"/>
      <c r="R9111" s="618"/>
      <c r="S9111" s="618"/>
      <c r="T9111" s="618"/>
      <c r="U9111" s="618"/>
      <c r="V9111" s="618"/>
      <c r="W9111" s="618"/>
      <c r="X9111" s="618"/>
      <c r="Y9111" s="618"/>
      <c r="Z9111" s="618"/>
      <c r="AC9111" s="619"/>
      <c r="AD9111" s="620"/>
      <c r="AJ9111" s="668"/>
      <c r="AO9111" s="612"/>
      <c r="AP9111" s="612"/>
      <c r="AY9111" s="623"/>
      <c r="BD9111" s="611"/>
      <c r="BG9111" s="624"/>
      <c r="BH9111" s="625"/>
      <c r="BI9111" s="672"/>
      <c r="BO9111" s="612"/>
      <c r="BY9111" s="669"/>
      <c r="CA9111" s="669"/>
    </row>
    <row r="9112" spans="3:79" s="610" customFormat="1">
      <c r="C9112" s="611"/>
      <c r="D9112" s="612"/>
      <c r="E9112" s="613"/>
      <c r="F9112" s="614"/>
      <c r="J9112" s="612"/>
      <c r="N9112" s="668"/>
      <c r="P9112" s="618"/>
      <c r="Q9112" s="618"/>
      <c r="R9112" s="618"/>
      <c r="S9112" s="618"/>
      <c r="T9112" s="618"/>
      <c r="U9112" s="618"/>
      <c r="V9112" s="618"/>
      <c r="W9112" s="618"/>
      <c r="X9112" s="618"/>
      <c r="Y9112" s="618"/>
      <c r="Z9112" s="618"/>
      <c r="AC9112" s="619"/>
      <c r="AD9112" s="620"/>
      <c r="AJ9112" s="668"/>
      <c r="AO9112" s="612"/>
      <c r="AP9112" s="612"/>
      <c r="AY9112" s="623"/>
      <c r="BD9112" s="611"/>
      <c r="BG9112" s="624"/>
      <c r="BH9112" s="625"/>
      <c r="BI9112" s="672"/>
      <c r="BO9112" s="612"/>
      <c r="BY9112" s="669"/>
      <c r="CA9112" s="669"/>
    </row>
    <row r="9113" spans="3:79" s="610" customFormat="1">
      <c r="C9113" s="611"/>
      <c r="D9113" s="612"/>
      <c r="E9113" s="613"/>
      <c r="F9113" s="614"/>
      <c r="J9113" s="612"/>
      <c r="N9113" s="668"/>
      <c r="P9113" s="618"/>
      <c r="Q9113" s="618"/>
      <c r="R9113" s="618"/>
      <c r="S9113" s="618"/>
      <c r="T9113" s="618"/>
      <c r="U9113" s="618"/>
      <c r="V9113" s="618"/>
      <c r="W9113" s="618"/>
      <c r="X9113" s="618"/>
      <c r="Y9113" s="618"/>
      <c r="Z9113" s="618"/>
      <c r="AC9113" s="619"/>
      <c r="AD9113" s="620"/>
      <c r="AJ9113" s="668"/>
      <c r="AO9113" s="612"/>
      <c r="AP9113" s="612"/>
      <c r="AY9113" s="623"/>
      <c r="BD9113" s="611"/>
      <c r="BG9113" s="624"/>
      <c r="BH9113" s="625"/>
      <c r="BI9113" s="672"/>
      <c r="BO9113" s="612"/>
      <c r="BY9113" s="669"/>
      <c r="CA9113" s="669"/>
    </row>
    <row r="9114" spans="3:79" s="610" customFormat="1">
      <c r="C9114" s="611"/>
      <c r="D9114" s="612"/>
      <c r="E9114" s="613"/>
      <c r="F9114" s="614"/>
      <c r="J9114" s="612"/>
      <c r="N9114" s="668"/>
      <c r="P9114" s="618"/>
      <c r="Q9114" s="618"/>
      <c r="R9114" s="618"/>
      <c r="S9114" s="618"/>
      <c r="T9114" s="618"/>
      <c r="U9114" s="618"/>
      <c r="V9114" s="618"/>
      <c r="W9114" s="618"/>
      <c r="X9114" s="618"/>
      <c r="Y9114" s="618"/>
      <c r="Z9114" s="618"/>
      <c r="AC9114" s="619"/>
      <c r="AD9114" s="620"/>
      <c r="AJ9114" s="668"/>
      <c r="AO9114" s="612"/>
      <c r="AP9114" s="612"/>
      <c r="AY9114" s="623"/>
      <c r="BD9114" s="611"/>
      <c r="BG9114" s="624"/>
      <c r="BH9114" s="625"/>
      <c r="BI9114" s="672"/>
      <c r="BO9114" s="612"/>
      <c r="BY9114" s="669"/>
      <c r="CA9114" s="669"/>
    </row>
    <row r="9115" spans="3:79" s="610" customFormat="1">
      <c r="C9115" s="611"/>
      <c r="D9115" s="612"/>
      <c r="E9115" s="613"/>
      <c r="F9115" s="614"/>
      <c r="J9115" s="612"/>
      <c r="N9115" s="668"/>
      <c r="P9115" s="618"/>
      <c r="Q9115" s="618"/>
      <c r="R9115" s="618"/>
      <c r="S9115" s="618"/>
      <c r="T9115" s="618"/>
      <c r="U9115" s="618"/>
      <c r="V9115" s="618"/>
      <c r="W9115" s="618"/>
      <c r="X9115" s="618"/>
      <c r="Y9115" s="618"/>
      <c r="Z9115" s="618"/>
      <c r="AC9115" s="619"/>
      <c r="AD9115" s="620"/>
      <c r="AJ9115" s="668"/>
      <c r="AO9115" s="612"/>
      <c r="AP9115" s="612"/>
      <c r="AY9115" s="623"/>
      <c r="BD9115" s="611"/>
      <c r="BG9115" s="624"/>
      <c r="BH9115" s="625"/>
      <c r="BI9115" s="672"/>
      <c r="BO9115" s="612"/>
      <c r="BY9115" s="669"/>
      <c r="CA9115" s="669"/>
    </row>
    <row r="9116" spans="3:79" s="610" customFormat="1">
      <c r="C9116" s="611"/>
      <c r="D9116" s="612"/>
      <c r="E9116" s="613"/>
      <c r="F9116" s="614"/>
      <c r="J9116" s="612"/>
      <c r="N9116" s="668"/>
      <c r="P9116" s="618"/>
      <c r="Q9116" s="618"/>
      <c r="R9116" s="618"/>
      <c r="S9116" s="618"/>
      <c r="T9116" s="618"/>
      <c r="U9116" s="618"/>
      <c r="V9116" s="618"/>
      <c r="W9116" s="618"/>
      <c r="X9116" s="618"/>
      <c r="Y9116" s="618"/>
      <c r="Z9116" s="618"/>
      <c r="AC9116" s="619"/>
      <c r="AD9116" s="620"/>
      <c r="AJ9116" s="668"/>
      <c r="AO9116" s="612"/>
      <c r="AP9116" s="612"/>
      <c r="AY9116" s="623"/>
      <c r="BD9116" s="611"/>
      <c r="BG9116" s="624"/>
      <c r="BH9116" s="625"/>
      <c r="BI9116" s="672"/>
      <c r="BO9116" s="612"/>
      <c r="BY9116" s="669"/>
      <c r="CA9116" s="669"/>
    </row>
    <row r="9117" spans="3:79" s="610" customFormat="1">
      <c r="C9117" s="611"/>
      <c r="D9117" s="612"/>
      <c r="E9117" s="613"/>
      <c r="F9117" s="614"/>
      <c r="J9117" s="612"/>
      <c r="N9117" s="668"/>
      <c r="P9117" s="618"/>
      <c r="Q9117" s="618"/>
      <c r="R9117" s="618"/>
      <c r="S9117" s="618"/>
      <c r="T9117" s="618"/>
      <c r="U9117" s="618"/>
      <c r="V9117" s="618"/>
      <c r="W9117" s="618"/>
      <c r="X9117" s="618"/>
      <c r="Y9117" s="618"/>
      <c r="Z9117" s="618"/>
      <c r="AC9117" s="619"/>
      <c r="AD9117" s="620"/>
      <c r="AJ9117" s="668"/>
      <c r="AO9117" s="612"/>
      <c r="AP9117" s="612"/>
      <c r="AY9117" s="623"/>
      <c r="BD9117" s="611"/>
      <c r="BG9117" s="624"/>
      <c r="BH9117" s="625"/>
      <c r="BI9117" s="672"/>
      <c r="BO9117" s="612"/>
      <c r="BY9117" s="669"/>
      <c r="CA9117" s="669"/>
    </row>
    <row r="9118" spans="3:79" s="610" customFormat="1">
      <c r="C9118" s="611"/>
      <c r="D9118" s="612"/>
      <c r="E9118" s="613"/>
      <c r="F9118" s="614"/>
      <c r="J9118" s="612"/>
      <c r="N9118" s="668"/>
      <c r="P9118" s="618"/>
      <c r="Q9118" s="618"/>
      <c r="R9118" s="618"/>
      <c r="S9118" s="618"/>
      <c r="T9118" s="618"/>
      <c r="U9118" s="618"/>
      <c r="V9118" s="618"/>
      <c r="W9118" s="618"/>
      <c r="X9118" s="618"/>
      <c r="Y9118" s="618"/>
      <c r="Z9118" s="618"/>
      <c r="AC9118" s="619"/>
      <c r="AD9118" s="620"/>
      <c r="AJ9118" s="668"/>
      <c r="AO9118" s="612"/>
      <c r="AP9118" s="612"/>
      <c r="AY9118" s="623"/>
      <c r="BD9118" s="611"/>
      <c r="BG9118" s="624"/>
      <c r="BH9118" s="625"/>
      <c r="BI9118" s="672"/>
      <c r="BO9118" s="612"/>
      <c r="BY9118" s="669"/>
      <c r="CA9118" s="669"/>
    </row>
    <row r="9119" spans="3:79" s="610" customFormat="1">
      <c r="C9119" s="611"/>
      <c r="D9119" s="612"/>
      <c r="E9119" s="613"/>
      <c r="F9119" s="614"/>
      <c r="J9119" s="612"/>
      <c r="N9119" s="668"/>
      <c r="P9119" s="618"/>
      <c r="Q9119" s="618"/>
      <c r="R9119" s="618"/>
      <c r="S9119" s="618"/>
      <c r="T9119" s="618"/>
      <c r="U9119" s="618"/>
      <c r="V9119" s="618"/>
      <c r="W9119" s="618"/>
      <c r="X9119" s="618"/>
      <c r="Y9119" s="618"/>
      <c r="Z9119" s="618"/>
      <c r="AC9119" s="619"/>
      <c r="AD9119" s="620"/>
      <c r="AJ9119" s="668"/>
      <c r="AO9119" s="612"/>
      <c r="AP9119" s="612"/>
      <c r="AY9119" s="623"/>
      <c r="BD9119" s="611"/>
      <c r="BG9119" s="624"/>
      <c r="BH9119" s="625"/>
      <c r="BI9119" s="672"/>
      <c r="BO9119" s="612"/>
      <c r="BY9119" s="669"/>
      <c r="CA9119" s="669"/>
    </row>
    <row r="9120" spans="3:79" s="610" customFormat="1">
      <c r="C9120" s="611"/>
      <c r="D9120" s="612"/>
      <c r="E9120" s="613"/>
      <c r="F9120" s="614"/>
      <c r="J9120" s="612"/>
      <c r="N9120" s="668"/>
      <c r="P9120" s="618"/>
      <c r="Q9120" s="618"/>
      <c r="R9120" s="618"/>
      <c r="S9120" s="618"/>
      <c r="T9120" s="618"/>
      <c r="U9120" s="618"/>
      <c r="V9120" s="618"/>
      <c r="W9120" s="618"/>
      <c r="X9120" s="618"/>
      <c r="Y9120" s="618"/>
      <c r="Z9120" s="618"/>
      <c r="AC9120" s="619"/>
      <c r="AD9120" s="620"/>
      <c r="AJ9120" s="668"/>
      <c r="AO9120" s="612"/>
      <c r="AP9120" s="612"/>
      <c r="AY9120" s="623"/>
      <c r="BD9120" s="611"/>
      <c r="BG9120" s="624"/>
      <c r="BH9120" s="625"/>
      <c r="BI9120" s="672"/>
      <c r="BO9120" s="612"/>
      <c r="BY9120" s="669"/>
      <c r="CA9120" s="669"/>
    </row>
    <row r="9121" spans="3:79" s="610" customFormat="1">
      <c r="C9121" s="611"/>
      <c r="D9121" s="612"/>
      <c r="E9121" s="613"/>
      <c r="F9121" s="614"/>
      <c r="J9121" s="612"/>
      <c r="N9121" s="668"/>
      <c r="P9121" s="618"/>
      <c r="Q9121" s="618"/>
      <c r="R9121" s="618"/>
      <c r="S9121" s="618"/>
      <c r="T9121" s="618"/>
      <c r="U9121" s="618"/>
      <c r="V9121" s="618"/>
      <c r="W9121" s="618"/>
      <c r="X9121" s="618"/>
      <c r="Y9121" s="618"/>
      <c r="Z9121" s="618"/>
      <c r="AC9121" s="619"/>
      <c r="AD9121" s="620"/>
      <c r="AJ9121" s="668"/>
      <c r="AO9121" s="612"/>
      <c r="AP9121" s="612"/>
      <c r="AY9121" s="623"/>
      <c r="BD9121" s="611"/>
      <c r="BG9121" s="624"/>
      <c r="BH9121" s="625"/>
      <c r="BI9121" s="672"/>
      <c r="BO9121" s="612"/>
      <c r="BY9121" s="669"/>
      <c r="CA9121" s="669"/>
    </row>
    <row r="9122" spans="3:79" s="610" customFormat="1">
      <c r="C9122" s="611"/>
      <c r="D9122" s="612"/>
      <c r="E9122" s="613"/>
      <c r="F9122" s="614"/>
      <c r="J9122" s="612"/>
      <c r="N9122" s="668"/>
      <c r="P9122" s="618"/>
      <c r="Q9122" s="618"/>
      <c r="R9122" s="618"/>
      <c r="S9122" s="618"/>
      <c r="T9122" s="618"/>
      <c r="U9122" s="618"/>
      <c r="V9122" s="618"/>
      <c r="W9122" s="618"/>
      <c r="X9122" s="618"/>
      <c r="Y9122" s="618"/>
      <c r="Z9122" s="618"/>
      <c r="AC9122" s="619"/>
      <c r="AD9122" s="620"/>
      <c r="AJ9122" s="668"/>
      <c r="AO9122" s="612"/>
      <c r="AP9122" s="612"/>
      <c r="AY9122" s="623"/>
      <c r="BD9122" s="611"/>
      <c r="BG9122" s="624"/>
      <c r="BH9122" s="625"/>
      <c r="BI9122" s="672"/>
      <c r="BO9122" s="612"/>
      <c r="BY9122" s="669"/>
      <c r="CA9122" s="669"/>
    </row>
    <row r="9123" spans="3:79" s="610" customFormat="1">
      <c r="C9123" s="611"/>
      <c r="D9123" s="612"/>
      <c r="E9123" s="613"/>
      <c r="F9123" s="614"/>
      <c r="J9123" s="612"/>
      <c r="N9123" s="668"/>
      <c r="P9123" s="618"/>
      <c r="Q9123" s="618"/>
      <c r="R9123" s="618"/>
      <c r="S9123" s="618"/>
      <c r="T9123" s="618"/>
      <c r="U9123" s="618"/>
      <c r="V9123" s="618"/>
      <c r="W9123" s="618"/>
      <c r="X9123" s="618"/>
      <c r="Y9123" s="618"/>
      <c r="Z9123" s="618"/>
      <c r="AC9123" s="619"/>
      <c r="AD9123" s="620"/>
      <c r="AJ9123" s="668"/>
      <c r="AO9123" s="612"/>
      <c r="AP9123" s="612"/>
      <c r="AY9123" s="623"/>
      <c r="BD9123" s="611"/>
      <c r="BG9123" s="624"/>
      <c r="BH9123" s="625"/>
      <c r="BI9123" s="672"/>
      <c r="BO9123" s="612"/>
      <c r="BY9123" s="669"/>
      <c r="CA9123" s="669"/>
    </row>
    <row r="9124" spans="3:79" s="610" customFormat="1">
      <c r="C9124" s="611"/>
      <c r="D9124" s="612"/>
      <c r="E9124" s="613"/>
      <c r="F9124" s="614"/>
      <c r="J9124" s="612"/>
      <c r="N9124" s="668"/>
      <c r="P9124" s="618"/>
      <c r="Q9124" s="618"/>
      <c r="R9124" s="618"/>
      <c r="S9124" s="618"/>
      <c r="T9124" s="618"/>
      <c r="U9124" s="618"/>
      <c r="V9124" s="618"/>
      <c r="W9124" s="618"/>
      <c r="X9124" s="618"/>
      <c r="Y9124" s="618"/>
      <c r="Z9124" s="618"/>
      <c r="AC9124" s="619"/>
      <c r="AD9124" s="620"/>
      <c r="AJ9124" s="668"/>
      <c r="AO9124" s="612"/>
      <c r="AP9124" s="612"/>
      <c r="AY9124" s="623"/>
      <c r="BD9124" s="611"/>
      <c r="BG9124" s="624"/>
      <c r="BH9124" s="625"/>
      <c r="BI9124" s="672"/>
      <c r="BO9124" s="612"/>
      <c r="BY9124" s="669"/>
      <c r="CA9124" s="669"/>
    </row>
    <row r="9125" spans="3:79" s="610" customFormat="1">
      <c r="C9125" s="611"/>
      <c r="D9125" s="612"/>
      <c r="E9125" s="613"/>
      <c r="F9125" s="614"/>
      <c r="J9125" s="612"/>
      <c r="N9125" s="668"/>
      <c r="P9125" s="618"/>
      <c r="Q9125" s="618"/>
      <c r="R9125" s="618"/>
      <c r="S9125" s="618"/>
      <c r="T9125" s="618"/>
      <c r="U9125" s="618"/>
      <c r="V9125" s="618"/>
      <c r="W9125" s="618"/>
      <c r="X9125" s="618"/>
      <c r="Y9125" s="618"/>
      <c r="Z9125" s="618"/>
      <c r="AC9125" s="619"/>
      <c r="AD9125" s="620"/>
      <c r="AJ9125" s="668"/>
      <c r="AO9125" s="612"/>
      <c r="AP9125" s="612"/>
      <c r="AY9125" s="623"/>
      <c r="BD9125" s="611"/>
      <c r="BG9125" s="624"/>
      <c r="BH9125" s="625"/>
      <c r="BI9125" s="672"/>
      <c r="BO9125" s="612"/>
      <c r="BY9125" s="669"/>
      <c r="CA9125" s="669"/>
    </row>
    <row r="9126" spans="3:79" s="610" customFormat="1">
      <c r="C9126" s="611"/>
      <c r="D9126" s="612"/>
      <c r="E9126" s="613"/>
      <c r="F9126" s="614"/>
      <c r="J9126" s="612"/>
      <c r="N9126" s="668"/>
      <c r="P9126" s="618"/>
      <c r="Q9126" s="618"/>
      <c r="R9126" s="618"/>
      <c r="S9126" s="618"/>
      <c r="T9126" s="618"/>
      <c r="U9126" s="618"/>
      <c r="V9126" s="618"/>
      <c r="W9126" s="618"/>
      <c r="X9126" s="618"/>
      <c r="Y9126" s="618"/>
      <c r="Z9126" s="618"/>
      <c r="AC9126" s="619"/>
      <c r="AD9126" s="620"/>
      <c r="AJ9126" s="668"/>
      <c r="AO9126" s="612"/>
      <c r="AP9126" s="612"/>
      <c r="AY9126" s="623"/>
      <c r="BD9126" s="611"/>
      <c r="BG9126" s="624"/>
      <c r="BH9126" s="625"/>
      <c r="BI9126" s="672"/>
      <c r="BO9126" s="612"/>
      <c r="BY9126" s="669"/>
      <c r="CA9126" s="669"/>
    </row>
    <row r="9127" spans="3:79" s="610" customFormat="1">
      <c r="C9127" s="611"/>
      <c r="D9127" s="612"/>
      <c r="E9127" s="613"/>
      <c r="F9127" s="614"/>
      <c r="J9127" s="612"/>
      <c r="N9127" s="668"/>
      <c r="P9127" s="618"/>
      <c r="Q9127" s="618"/>
      <c r="R9127" s="618"/>
      <c r="S9127" s="618"/>
      <c r="T9127" s="618"/>
      <c r="U9127" s="618"/>
      <c r="V9127" s="618"/>
      <c r="W9127" s="618"/>
      <c r="X9127" s="618"/>
      <c r="Y9127" s="618"/>
      <c r="Z9127" s="618"/>
      <c r="AC9127" s="619"/>
      <c r="AD9127" s="620"/>
      <c r="AJ9127" s="668"/>
      <c r="AO9127" s="612"/>
      <c r="AP9127" s="612"/>
      <c r="AY9127" s="623"/>
      <c r="BD9127" s="611"/>
      <c r="BG9127" s="624"/>
      <c r="BH9127" s="625"/>
      <c r="BI9127" s="672"/>
      <c r="BO9127" s="612"/>
      <c r="BY9127" s="669"/>
      <c r="CA9127" s="669"/>
    </row>
    <row r="9128" spans="3:79" s="610" customFormat="1">
      <c r="C9128" s="611"/>
      <c r="D9128" s="612"/>
      <c r="E9128" s="613"/>
      <c r="F9128" s="614"/>
      <c r="J9128" s="612"/>
      <c r="N9128" s="668"/>
      <c r="P9128" s="618"/>
      <c r="Q9128" s="618"/>
      <c r="R9128" s="618"/>
      <c r="S9128" s="618"/>
      <c r="T9128" s="618"/>
      <c r="U9128" s="618"/>
      <c r="V9128" s="618"/>
      <c r="W9128" s="618"/>
      <c r="X9128" s="618"/>
      <c r="Y9128" s="618"/>
      <c r="Z9128" s="618"/>
      <c r="AC9128" s="619"/>
      <c r="AD9128" s="620"/>
      <c r="AJ9128" s="668"/>
      <c r="AO9128" s="612"/>
      <c r="AP9128" s="612"/>
      <c r="AY9128" s="623"/>
      <c r="BD9128" s="611"/>
      <c r="BG9128" s="624"/>
      <c r="BH9128" s="625"/>
      <c r="BI9128" s="672"/>
      <c r="BO9128" s="612"/>
      <c r="BY9128" s="669"/>
      <c r="CA9128" s="669"/>
    </row>
    <row r="9129" spans="3:79" s="610" customFormat="1">
      <c r="C9129" s="611"/>
      <c r="D9129" s="612"/>
      <c r="E9129" s="613"/>
      <c r="F9129" s="614"/>
      <c r="J9129" s="612"/>
      <c r="N9129" s="668"/>
      <c r="P9129" s="618"/>
      <c r="Q9129" s="618"/>
      <c r="R9129" s="618"/>
      <c r="S9129" s="618"/>
      <c r="T9129" s="618"/>
      <c r="U9129" s="618"/>
      <c r="V9129" s="618"/>
      <c r="W9129" s="618"/>
      <c r="X9129" s="618"/>
      <c r="Y9129" s="618"/>
      <c r="Z9129" s="618"/>
      <c r="AC9129" s="619"/>
      <c r="AD9129" s="620"/>
      <c r="AJ9129" s="668"/>
      <c r="AO9129" s="612"/>
      <c r="AP9129" s="612"/>
      <c r="AY9129" s="623"/>
      <c r="BD9129" s="611"/>
      <c r="BG9129" s="624"/>
      <c r="BH9129" s="625"/>
      <c r="BI9129" s="672"/>
      <c r="BO9129" s="612"/>
      <c r="BY9129" s="669"/>
      <c r="CA9129" s="669"/>
    </row>
    <row r="9130" spans="3:79" s="610" customFormat="1">
      <c r="C9130" s="611"/>
      <c r="D9130" s="612"/>
      <c r="E9130" s="613"/>
      <c r="F9130" s="614"/>
      <c r="J9130" s="612"/>
      <c r="N9130" s="668"/>
      <c r="P9130" s="618"/>
      <c r="Q9130" s="618"/>
      <c r="R9130" s="618"/>
      <c r="S9130" s="618"/>
      <c r="T9130" s="618"/>
      <c r="U9130" s="618"/>
      <c r="V9130" s="618"/>
      <c r="W9130" s="618"/>
      <c r="X9130" s="618"/>
      <c r="Y9130" s="618"/>
      <c r="Z9130" s="618"/>
      <c r="AC9130" s="619"/>
      <c r="AD9130" s="620"/>
      <c r="AJ9130" s="668"/>
      <c r="AO9130" s="612"/>
      <c r="AP9130" s="612"/>
      <c r="AY9130" s="623"/>
      <c r="BD9130" s="611"/>
      <c r="BG9130" s="624"/>
      <c r="BH9130" s="625"/>
      <c r="BI9130" s="672"/>
      <c r="BO9130" s="612"/>
      <c r="BY9130" s="669"/>
      <c r="CA9130" s="669"/>
    </row>
    <row r="9131" spans="3:79" s="610" customFormat="1">
      <c r="C9131" s="611"/>
      <c r="D9131" s="612"/>
      <c r="E9131" s="613"/>
      <c r="F9131" s="614"/>
      <c r="J9131" s="612"/>
      <c r="N9131" s="668"/>
      <c r="P9131" s="618"/>
      <c r="Q9131" s="618"/>
      <c r="R9131" s="618"/>
      <c r="S9131" s="618"/>
      <c r="T9131" s="618"/>
      <c r="U9131" s="618"/>
      <c r="V9131" s="618"/>
      <c r="W9131" s="618"/>
      <c r="X9131" s="618"/>
      <c r="Y9131" s="618"/>
      <c r="Z9131" s="618"/>
      <c r="AC9131" s="619"/>
      <c r="AD9131" s="620"/>
      <c r="AJ9131" s="668"/>
      <c r="AO9131" s="612"/>
      <c r="AP9131" s="612"/>
      <c r="AY9131" s="623"/>
      <c r="BD9131" s="611"/>
      <c r="BG9131" s="624"/>
      <c r="BH9131" s="625"/>
      <c r="BI9131" s="672"/>
      <c r="BO9131" s="612"/>
      <c r="BY9131" s="669"/>
      <c r="CA9131" s="669"/>
    </row>
    <row r="9132" spans="3:79" s="610" customFormat="1">
      <c r="C9132" s="611"/>
      <c r="D9132" s="612"/>
      <c r="E9132" s="613"/>
      <c r="F9132" s="614"/>
      <c r="J9132" s="612"/>
      <c r="N9132" s="668"/>
      <c r="P9132" s="618"/>
      <c r="Q9132" s="618"/>
      <c r="R9132" s="618"/>
      <c r="S9132" s="618"/>
      <c r="T9132" s="618"/>
      <c r="U9132" s="618"/>
      <c r="V9132" s="618"/>
      <c r="W9132" s="618"/>
      <c r="X9132" s="618"/>
      <c r="Y9132" s="618"/>
      <c r="Z9132" s="618"/>
      <c r="AC9132" s="619"/>
      <c r="AD9132" s="620"/>
      <c r="AJ9132" s="668"/>
      <c r="AO9132" s="612"/>
      <c r="AP9132" s="612"/>
      <c r="AY9132" s="623"/>
      <c r="BD9132" s="611"/>
      <c r="BG9132" s="624"/>
      <c r="BH9132" s="625"/>
      <c r="BI9132" s="672"/>
      <c r="BO9132" s="612"/>
      <c r="BY9132" s="669"/>
      <c r="CA9132" s="669"/>
    </row>
    <row r="9133" spans="3:79" s="610" customFormat="1">
      <c r="C9133" s="611"/>
      <c r="D9133" s="612"/>
      <c r="E9133" s="613"/>
      <c r="F9133" s="614"/>
      <c r="J9133" s="612"/>
      <c r="N9133" s="668"/>
      <c r="P9133" s="618"/>
      <c r="Q9133" s="618"/>
      <c r="R9133" s="618"/>
      <c r="S9133" s="618"/>
      <c r="T9133" s="618"/>
      <c r="U9133" s="618"/>
      <c r="V9133" s="618"/>
      <c r="W9133" s="618"/>
      <c r="X9133" s="618"/>
      <c r="Y9133" s="618"/>
      <c r="Z9133" s="618"/>
      <c r="AC9133" s="619"/>
      <c r="AD9133" s="620"/>
      <c r="AJ9133" s="668"/>
      <c r="AO9133" s="612"/>
      <c r="AP9133" s="612"/>
      <c r="AY9133" s="623"/>
      <c r="BD9133" s="611"/>
      <c r="BG9133" s="624"/>
      <c r="BH9133" s="625"/>
      <c r="BI9133" s="672"/>
      <c r="BO9133" s="612"/>
      <c r="BY9133" s="669"/>
      <c r="CA9133" s="669"/>
    </row>
    <row r="9134" spans="3:79" s="610" customFormat="1">
      <c r="C9134" s="611"/>
      <c r="D9134" s="612"/>
      <c r="E9134" s="613"/>
      <c r="F9134" s="614"/>
      <c r="J9134" s="612"/>
      <c r="N9134" s="668"/>
      <c r="P9134" s="618"/>
      <c r="Q9134" s="618"/>
      <c r="R9134" s="618"/>
      <c r="S9134" s="618"/>
      <c r="T9134" s="618"/>
      <c r="U9134" s="618"/>
      <c r="V9134" s="618"/>
      <c r="W9134" s="618"/>
      <c r="X9134" s="618"/>
      <c r="Y9134" s="618"/>
      <c r="Z9134" s="618"/>
      <c r="AC9134" s="619"/>
      <c r="AD9134" s="620"/>
      <c r="AJ9134" s="668"/>
      <c r="AO9134" s="612"/>
      <c r="AP9134" s="612"/>
      <c r="AY9134" s="623"/>
      <c r="BD9134" s="611"/>
      <c r="BG9134" s="624"/>
      <c r="BH9134" s="625"/>
      <c r="BI9134" s="672"/>
      <c r="BO9134" s="612"/>
      <c r="BY9134" s="669"/>
      <c r="CA9134" s="669"/>
    </row>
    <row r="9135" spans="3:79" s="610" customFormat="1">
      <c r="C9135" s="611"/>
      <c r="D9135" s="612"/>
      <c r="E9135" s="613"/>
      <c r="F9135" s="614"/>
      <c r="J9135" s="612"/>
      <c r="N9135" s="668"/>
      <c r="P9135" s="618"/>
      <c r="Q9135" s="618"/>
      <c r="R9135" s="618"/>
      <c r="S9135" s="618"/>
      <c r="T9135" s="618"/>
      <c r="U9135" s="618"/>
      <c r="V9135" s="618"/>
      <c r="W9135" s="618"/>
      <c r="X9135" s="618"/>
      <c r="Y9135" s="618"/>
      <c r="Z9135" s="618"/>
      <c r="AC9135" s="619"/>
      <c r="AD9135" s="620"/>
      <c r="AJ9135" s="668"/>
      <c r="AO9135" s="612"/>
      <c r="AP9135" s="612"/>
      <c r="AY9135" s="623"/>
      <c r="BD9135" s="611"/>
      <c r="BG9135" s="624"/>
      <c r="BH9135" s="625"/>
      <c r="BI9135" s="672"/>
      <c r="BO9135" s="612"/>
      <c r="BY9135" s="669"/>
      <c r="CA9135" s="669"/>
    </row>
    <row r="9136" spans="3:79" s="610" customFormat="1">
      <c r="C9136" s="611"/>
      <c r="D9136" s="612"/>
      <c r="E9136" s="613"/>
      <c r="F9136" s="614"/>
      <c r="J9136" s="612"/>
      <c r="N9136" s="668"/>
      <c r="P9136" s="618"/>
      <c r="Q9136" s="618"/>
      <c r="R9136" s="618"/>
      <c r="S9136" s="618"/>
      <c r="T9136" s="618"/>
      <c r="U9136" s="618"/>
      <c r="V9136" s="618"/>
      <c r="W9136" s="618"/>
      <c r="X9136" s="618"/>
      <c r="Y9136" s="618"/>
      <c r="Z9136" s="618"/>
      <c r="AC9136" s="619"/>
      <c r="AD9136" s="620"/>
      <c r="AJ9136" s="668"/>
      <c r="AO9136" s="612"/>
      <c r="AP9136" s="612"/>
      <c r="AY9136" s="623"/>
      <c r="BD9136" s="611"/>
      <c r="BG9136" s="624"/>
      <c r="BH9136" s="625"/>
      <c r="BI9136" s="672"/>
      <c r="BO9136" s="612"/>
      <c r="BY9136" s="669"/>
      <c r="CA9136" s="669"/>
    </row>
    <row r="9137" spans="3:79" s="610" customFormat="1">
      <c r="C9137" s="611"/>
      <c r="D9137" s="612"/>
      <c r="E9137" s="613"/>
      <c r="F9137" s="614"/>
      <c r="J9137" s="612"/>
      <c r="N9137" s="668"/>
      <c r="P9137" s="618"/>
      <c r="Q9137" s="618"/>
      <c r="R9137" s="618"/>
      <c r="S9137" s="618"/>
      <c r="T9137" s="618"/>
      <c r="U9137" s="618"/>
      <c r="V9137" s="618"/>
      <c r="W9137" s="618"/>
      <c r="X9137" s="618"/>
      <c r="Y9137" s="618"/>
      <c r="Z9137" s="618"/>
      <c r="AC9137" s="619"/>
      <c r="AD9137" s="620"/>
      <c r="AJ9137" s="668"/>
      <c r="AO9137" s="612"/>
      <c r="AP9137" s="612"/>
      <c r="AY9137" s="623"/>
      <c r="BD9137" s="611"/>
      <c r="BG9137" s="624"/>
      <c r="BH9137" s="625"/>
      <c r="BI9137" s="672"/>
      <c r="BO9137" s="612"/>
      <c r="BY9137" s="669"/>
      <c r="CA9137" s="669"/>
    </row>
    <row r="9138" spans="3:79" s="610" customFormat="1">
      <c r="C9138" s="611"/>
      <c r="D9138" s="612"/>
      <c r="E9138" s="613"/>
      <c r="F9138" s="614"/>
      <c r="J9138" s="612"/>
      <c r="N9138" s="668"/>
      <c r="P9138" s="618"/>
      <c r="Q9138" s="618"/>
      <c r="R9138" s="618"/>
      <c r="S9138" s="618"/>
      <c r="T9138" s="618"/>
      <c r="U9138" s="618"/>
      <c r="V9138" s="618"/>
      <c r="W9138" s="618"/>
      <c r="X9138" s="618"/>
      <c r="Y9138" s="618"/>
      <c r="Z9138" s="618"/>
      <c r="AC9138" s="619"/>
      <c r="AD9138" s="620"/>
      <c r="AJ9138" s="668"/>
      <c r="AO9138" s="612"/>
      <c r="AP9138" s="612"/>
      <c r="AY9138" s="623"/>
      <c r="BD9138" s="611"/>
      <c r="BG9138" s="624"/>
      <c r="BH9138" s="625"/>
      <c r="BI9138" s="672"/>
      <c r="BO9138" s="612"/>
      <c r="BY9138" s="669"/>
      <c r="CA9138" s="669"/>
    </row>
    <row r="9139" spans="3:79" s="610" customFormat="1">
      <c r="C9139" s="611"/>
      <c r="D9139" s="612"/>
      <c r="E9139" s="613"/>
      <c r="F9139" s="614"/>
      <c r="J9139" s="612"/>
      <c r="N9139" s="668"/>
      <c r="P9139" s="618"/>
      <c r="Q9139" s="618"/>
      <c r="R9139" s="618"/>
      <c r="S9139" s="618"/>
      <c r="T9139" s="618"/>
      <c r="U9139" s="618"/>
      <c r="V9139" s="618"/>
      <c r="W9139" s="618"/>
      <c r="X9139" s="618"/>
      <c r="Y9139" s="618"/>
      <c r="Z9139" s="618"/>
      <c r="AC9139" s="619"/>
      <c r="AD9139" s="620"/>
      <c r="AJ9139" s="668"/>
      <c r="AO9139" s="612"/>
      <c r="AP9139" s="612"/>
      <c r="AY9139" s="623"/>
      <c r="BD9139" s="611"/>
      <c r="BG9139" s="624"/>
      <c r="BH9139" s="625"/>
      <c r="BI9139" s="672"/>
      <c r="BO9139" s="612"/>
      <c r="BY9139" s="669"/>
      <c r="CA9139" s="669"/>
    </row>
    <row r="9140" spans="3:79" s="610" customFormat="1">
      <c r="C9140" s="611"/>
      <c r="D9140" s="612"/>
      <c r="E9140" s="613"/>
      <c r="F9140" s="614"/>
      <c r="J9140" s="612"/>
      <c r="N9140" s="668"/>
      <c r="P9140" s="618"/>
      <c r="Q9140" s="618"/>
      <c r="R9140" s="618"/>
      <c r="S9140" s="618"/>
      <c r="T9140" s="618"/>
      <c r="U9140" s="618"/>
      <c r="V9140" s="618"/>
      <c r="W9140" s="618"/>
      <c r="X9140" s="618"/>
      <c r="Y9140" s="618"/>
      <c r="Z9140" s="618"/>
      <c r="AC9140" s="619"/>
      <c r="AD9140" s="620"/>
      <c r="AJ9140" s="668"/>
      <c r="AO9140" s="612"/>
      <c r="AP9140" s="612"/>
      <c r="AY9140" s="623"/>
      <c r="BD9140" s="611"/>
      <c r="BG9140" s="624"/>
      <c r="BH9140" s="625"/>
      <c r="BI9140" s="672"/>
      <c r="BO9140" s="612"/>
      <c r="BY9140" s="669"/>
      <c r="CA9140" s="669"/>
    </row>
    <row r="9141" spans="3:79" s="610" customFormat="1">
      <c r="C9141" s="611"/>
      <c r="D9141" s="612"/>
      <c r="E9141" s="613"/>
      <c r="F9141" s="614"/>
      <c r="J9141" s="612"/>
      <c r="N9141" s="668"/>
      <c r="P9141" s="618"/>
      <c r="Q9141" s="618"/>
      <c r="R9141" s="618"/>
      <c r="S9141" s="618"/>
      <c r="T9141" s="618"/>
      <c r="U9141" s="618"/>
      <c r="V9141" s="618"/>
      <c r="W9141" s="618"/>
      <c r="X9141" s="618"/>
      <c r="Y9141" s="618"/>
      <c r="Z9141" s="618"/>
      <c r="AC9141" s="619"/>
      <c r="AD9141" s="620"/>
      <c r="AJ9141" s="668"/>
      <c r="AO9141" s="612"/>
      <c r="AP9141" s="612"/>
      <c r="AY9141" s="623"/>
      <c r="BD9141" s="611"/>
      <c r="BG9141" s="624"/>
      <c r="BH9141" s="625"/>
      <c r="BI9141" s="672"/>
      <c r="BO9141" s="612"/>
      <c r="BY9141" s="669"/>
      <c r="CA9141" s="669"/>
    </row>
    <row r="9142" spans="3:79" s="610" customFormat="1">
      <c r="C9142" s="611"/>
      <c r="D9142" s="612"/>
      <c r="E9142" s="613"/>
      <c r="F9142" s="614"/>
      <c r="J9142" s="612"/>
      <c r="N9142" s="668"/>
      <c r="P9142" s="618"/>
      <c r="Q9142" s="618"/>
      <c r="R9142" s="618"/>
      <c r="S9142" s="618"/>
      <c r="T9142" s="618"/>
      <c r="U9142" s="618"/>
      <c r="V9142" s="618"/>
      <c r="W9142" s="618"/>
      <c r="X9142" s="618"/>
      <c r="Y9142" s="618"/>
      <c r="Z9142" s="618"/>
      <c r="AC9142" s="619"/>
      <c r="AD9142" s="620"/>
      <c r="AJ9142" s="668"/>
      <c r="AO9142" s="612"/>
      <c r="AP9142" s="612"/>
      <c r="AY9142" s="623"/>
      <c r="BD9142" s="611"/>
      <c r="BG9142" s="624"/>
      <c r="BH9142" s="625"/>
      <c r="BI9142" s="672"/>
      <c r="BO9142" s="612"/>
      <c r="BY9142" s="669"/>
      <c r="CA9142" s="669"/>
    </row>
    <row r="9143" spans="3:79" s="610" customFormat="1">
      <c r="C9143" s="611"/>
      <c r="D9143" s="612"/>
      <c r="E9143" s="613"/>
      <c r="F9143" s="614"/>
      <c r="J9143" s="612"/>
      <c r="N9143" s="668"/>
      <c r="P9143" s="618"/>
      <c r="Q9143" s="618"/>
      <c r="R9143" s="618"/>
      <c r="S9143" s="618"/>
      <c r="T9143" s="618"/>
      <c r="U9143" s="618"/>
      <c r="V9143" s="618"/>
      <c r="W9143" s="618"/>
      <c r="X9143" s="618"/>
      <c r="Y9143" s="618"/>
      <c r="Z9143" s="618"/>
      <c r="AC9143" s="619"/>
      <c r="AD9143" s="620"/>
      <c r="AJ9143" s="668"/>
      <c r="AO9143" s="612"/>
      <c r="AP9143" s="612"/>
      <c r="AY9143" s="623"/>
      <c r="BD9143" s="611"/>
      <c r="BG9143" s="624"/>
      <c r="BH9143" s="625"/>
      <c r="BI9143" s="672"/>
      <c r="BO9143" s="612"/>
      <c r="BY9143" s="669"/>
      <c r="CA9143" s="669"/>
    </row>
    <row r="9144" spans="3:79" s="610" customFormat="1">
      <c r="C9144" s="611"/>
      <c r="D9144" s="612"/>
      <c r="E9144" s="613"/>
      <c r="F9144" s="614"/>
      <c r="J9144" s="612"/>
      <c r="N9144" s="668"/>
      <c r="P9144" s="618"/>
      <c r="Q9144" s="618"/>
      <c r="R9144" s="618"/>
      <c r="S9144" s="618"/>
      <c r="T9144" s="618"/>
      <c r="U9144" s="618"/>
      <c r="V9144" s="618"/>
      <c r="W9144" s="618"/>
      <c r="X9144" s="618"/>
      <c r="Y9144" s="618"/>
      <c r="Z9144" s="618"/>
      <c r="AC9144" s="619"/>
      <c r="AD9144" s="620"/>
      <c r="AJ9144" s="668"/>
      <c r="AO9144" s="612"/>
      <c r="AP9144" s="612"/>
      <c r="AY9144" s="623"/>
      <c r="BD9144" s="611"/>
      <c r="BG9144" s="624"/>
      <c r="BH9144" s="625"/>
      <c r="BI9144" s="672"/>
      <c r="BO9144" s="612"/>
      <c r="BY9144" s="669"/>
      <c r="CA9144" s="669"/>
    </row>
    <row r="9145" spans="3:79" s="610" customFormat="1">
      <c r="C9145" s="611"/>
      <c r="D9145" s="612"/>
      <c r="E9145" s="613"/>
      <c r="F9145" s="614"/>
      <c r="J9145" s="612"/>
      <c r="N9145" s="668"/>
      <c r="P9145" s="618"/>
      <c r="Q9145" s="618"/>
      <c r="R9145" s="618"/>
      <c r="S9145" s="618"/>
      <c r="T9145" s="618"/>
      <c r="U9145" s="618"/>
      <c r="V9145" s="618"/>
      <c r="W9145" s="618"/>
      <c r="X9145" s="618"/>
      <c r="Y9145" s="618"/>
      <c r="Z9145" s="618"/>
      <c r="AC9145" s="619"/>
      <c r="AD9145" s="620"/>
      <c r="AJ9145" s="668"/>
      <c r="AO9145" s="612"/>
      <c r="AP9145" s="612"/>
      <c r="AY9145" s="623"/>
      <c r="BD9145" s="611"/>
      <c r="BG9145" s="624"/>
      <c r="BH9145" s="625"/>
      <c r="BI9145" s="672"/>
      <c r="BO9145" s="612"/>
      <c r="BY9145" s="669"/>
      <c r="CA9145" s="669"/>
    </row>
    <row r="9146" spans="3:79" s="610" customFormat="1">
      <c r="C9146" s="611"/>
      <c r="D9146" s="612"/>
      <c r="E9146" s="613"/>
      <c r="F9146" s="614"/>
      <c r="J9146" s="612"/>
      <c r="N9146" s="668"/>
      <c r="P9146" s="618"/>
      <c r="Q9146" s="618"/>
      <c r="R9146" s="618"/>
      <c r="S9146" s="618"/>
      <c r="T9146" s="618"/>
      <c r="U9146" s="618"/>
      <c r="V9146" s="618"/>
      <c r="W9146" s="618"/>
      <c r="X9146" s="618"/>
      <c r="Y9146" s="618"/>
      <c r="Z9146" s="618"/>
      <c r="AC9146" s="619"/>
      <c r="AD9146" s="620"/>
      <c r="AJ9146" s="668"/>
      <c r="AO9146" s="612"/>
      <c r="AP9146" s="612"/>
      <c r="AY9146" s="623"/>
      <c r="BD9146" s="611"/>
      <c r="BG9146" s="624"/>
      <c r="BH9146" s="625"/>
      <c r="BI9146" s="672"/>
      <c r="BO9146" s="612"/>
      <c r="BY9146" s="669"/>
      <c r="CA9146" s="669"/>
    </row>
    <row r="9147" spans="3:79" s="610" customFormat="1">
      <c r="C9147" s="611"/>
      <c r="D9147" s="612"/>
      <c r="E9147" s="613"/>
      <c r="F9147" s="614"/>
      <c r="J9147" s="612"/>
      <c r="N9147" s="668"/>
      <c r="P9147" s="618"/>
      <c r="Q9147" s="618"/>
      <c r="R9147" s="618"/>
      <c r="S9147" s="618"/>
      <c r="T9147" s="618"/>
      <c r="U9147" s="618"/>
      <c r="V9147" s="618"/>
      <c r="W9147" s="618"/>
      <c r="X9147" s="618"/>
      <c r="Y9147" s="618"/>
      <c r="Z9147" s="618"/>
      <c r="AC9147" s="619"/>
      <c r="AD9147" s="620"/>
      <c r="AJ9147" s="668"/>
      <c r="AO9147" s="612"/>
      <c r="AP9147" s="612"/>
      <c r="AY9147" s="623"/>
      <c r="BD9147" s="611"/>
      <c r="BG9147" s="624"/>
      <c r="BH9147" s="625"/>
      <c r="BI9147" s="672"/>
      <c r="BO9147" s="612"/>
      <c r="BY9147" s="669"/>
      <c r="CA9147" s="669"/>
    </row>
    <row r="9148" spans="3:79" s="610" customFormat="1">
      <c r="C9148" s="611"/>
      <c r="D9148" s="612"/>
      <c r="E9148" s="613"/>
      <c r="F9148" s="614"/>
      <c r="J9148" s="612"/>
      <c r="N9148" s="668"/>
      <c r="P9148" s="618"/>
      <c r="Q9148" s="618"/>
      <c r="R9148" s="618"/>
      <c r="S9148" s="618"/>
      <c r="T9148" s="618"/>
      <c r="U9148" s="618"/>
      <c r="V9148" s="618"/>
      <c r="W9148" s="618"/>
      <c r="X9148" s="618"/>
      <c r="Y9148" s="618"/>
      <c r="Z9148" s="618"/>
      <c r="AC9148" s="619"/>
      <c r="AD9148" s="620"/>
      <c r="AJ9148" s="668"/>
      <c r="AO9148" s="612"/>
      <c r="AP9148" s="612"/>
      <c r="AY9148" s="623"/>
      <c r="BD9148" s="611"/>
      <c r="BG9148" s="624"/>
      <c r="BH9148" s="625"/>
      <c r="BI9148" s="672"/>
      <c r="BO9148" s="612"/>
      <c r="BY9148" s="669"/>
      <c r="CA9148" s="669"/>
    </row>
    <row r="9149" spans="3:79" s="610" customFormat="1">
      <c r="C9149" s="611"/>
      <c r="D9149" s="612"/>
      <c r="E9149" s="613"/>
      <c r="F9149" s="614"/>
      <c r="J9149" s="612"/>
      <c r="N9149" s="668"/>
      <c r="P9149" s="618"/>
      <c r="Q9149" s="618"/>
      <c r="R9149" s="618"/>
      <c r="S9149" s="618"/>
      <c r="T9149" s="618"/>
      <c r="U9149" s="618"/>
      <c r="V9149" s="618"/>
      <c r="W9149" s="618"/>
      <c r="X9149" s="618"/>
      <c r="Y9149" s="618"/>
      <c r="Z9149" s="618"/>
      <c r="AC9149" s="619"/>
      <c r="AD9149" s="620"/>
      <c r="AJ9149" s="668"/>
      <c r="AO9149" s="612"/>
      <c r="AP9149" s="612"/>
      <c r="AY9149" s="623"/>
      <c r="BD9149" s="611"/>
      <c r="BG9149" s="624"/>
      <c r="BH9149" s="625"/>
      <c r="BI9149" s="672"/>
      <c r="BO9149" s="612"/>
      <c r="BY9149" s="669"/>
      <c r="CA9149" s="669"/>
    </row>
    <row r="9150" spans="3:79" s="610" customFormat="1">
      <c r="C9150" s="611"/>
      <c r="D9150" s="612"/>
      <c r="E9150" s="613"/>
      <c r="F9150" s="614"/>
      <c r="J9150" s="612"/>
      <c r="N9150" s="668"/>
      <c r="P9150" s="618"/>
      <c r="Q9150" s="618"/>
      <c r="R9150" s="618"/>
      <c r="S9150" s="618"/>
      <c r="T9150" s="618"/>
      <c r="U9150" s="618"/>
      <c r="V9150" s="618"/>
      <c r="W9150" s="618"/>
      <c r="X9150" s="618"/>
      <c r="Y9150" s="618"/>
      <c r="Z9150" s="618"/>
      <c r="AC9150" s="619"/>
      <c r="AD9150" s="620"/>
      <c r="AJ9150" s="668"/>
      <c r="AO9150" s="612"/>
      <c r="AP9150" s="612"/>
      <c r="AY9150" s="623"/>
      <c r="BD9150" s="611"/>
      <c r="BG9150" s="624"/>
      <c r="BH9150" s="625"/>
      <c r="BI9150" s="672"/>
      <c r="BO9150" s="612"/>
      <c r="BY9150" s="669"/>
      <c r="CA9150" s="669"/>
    </row>
    <row r="9151" spans="3:79" s="610" customFormat="1">
      <c r="C9151" s="611"/>
      <c r="D9151" s="612"/>
      <c r="E9151" s="613"/>
      <c r="F9151" s="614"/>
      <c r="J9151" s="612"/>
      <c r="N9151" s="668"/>
      <c r="P9151" s="618"/>
      <c r="Q9151" s="618"/>
      <c r="R9151" s="618"/>
      <c r="S9151" s="618"/>
      <c r="T9151" s="618"/>
      <c r="U9151" s="618"/>
      <c r="V9151" s="618"/>
      <c r="W9151" s="618"/>
      <c r="X9151" s="618"/>
      <c r="Y9151" s="618"/>
      <c r="Z9151" s="618"/>
      <c r="AC9151" s="619"/>
      <c r="AD9151" s="620"/>
      <c r="AJ9151" s="668"/>
      <c r="AO9151" s="612"/>
      <c r="AP9151" s="612"/>
      <c r="AY9151" s="623"/>
      <c r="BD9151" s="611"/>
      <c r="BG9151" s="624"/>
      <c r="BH9151" s="625"/>
      <c r="BI9151" s="672"/>
      <c r="BO9151" s="612"/>
      <c r="BY9151" s="669"/>
      <c r="CA9151" s="669"/>
    </row>
    <row r="9152" spans="3:79" s="610" customFormat="1">
      <c r="C9152" s="611"/>
      <c r="D9152" s="612"/>
      <c r="E9152" s="613"/>
      <c r="F9152" s="614"/>
      <c r="J9152" s="612"/>
      <c r="N9152" s="668"/>
      <c r="P9152" s="618"/>
      <c r="Q9152" s="618"/>
      <c r="R9152" s="618"/>
      <c r="S9152" s="618"/>
      <c r="T9152" s="618"/>
      <c r="U9152" s="618"/>
      <c r="V9152" s="618"/>
      <c r="W9152" s="618"/>
      <c r="X9152" s="618"/>
      <c r="Y9152" s="618"/>
      <c r="Z9152" s="618"/>
      <c r="AC9152" s="619"/>
      <c r="AD9152" s="620"/>
      <c r="AJ9152" s="668"/>
      <c r="AO9152" s="612"/>
      <c r="AP9152" s="612"/>
      <c r="AY9152" s="623"/>
      <c r="BD9152" s="611"/>
      <c r="BG9152" s="624"/>
      <c r="BH9152" s="625"/>
      <c r="BI9152" s="672"/>
      <c r="BO9152" s="612"/>
      <c r="BY9152" s="669"/>
      <c r="CA9152" s="669"/>
    </row>
    <row r="9153" spans="3:79" s="610" customFormat="1">
      <c r="C9153" s="611"/>
      <c r="D9153" s="612"/>
      <c r="E9153" s="613"/>
      <c r="F9153" s="614"/>
      <c r="J9153" s="612"/>
      <c r="N9153" s="668"/>
      <c r="P9153" s="618"/>
      <c r="Q9153" s="618"/>
      <c r="R9153" s="618"/>
      <c r="S9153" s="618"/>
      <c r="T9153" s="618"/>
      <c r="U9153" s="618"/>
      <c r="V9153" s="618"/>
      <c r="W9153" s="618"/>
      <c r="X9153" s="618"/>
      <c r="Y9153" s="618"/>
      <c r="Z9153" s="618"/>
      <c r="AC9153" s="619"/>
      <c r="AD9153" s="620"/>
      <c r="AJ9153" s="668"/>
      <c r="AO9153" s="612"/>
      <c r="AP9153" s="612"/>
      <c r="AY9153" s="623"/>
      <c r="BD9153" s="611"/>
      <c r="BG9153" s="624"/>
      <c r="BH9153" s="625"/>
      <c r="BI9153" s="672"/>
      <c r="BO9153" s="612"/>
      <c r="BY9153" s="669"/>
      <c r="CA9153" s="669"/>
    </row>
    <row r="9154" spans="3:79" s="610" customFormat="1">
      <c r="C9154" s="611"/>
      <c r="D9154" s="612"/>
      <c r="E9154" s="613"/>
      <c r="F9154" s="614"/>
      <c r="J9154" s="612"/>
      <c r="N9154" s="668"/>
      <c r="P9154" s="618"/>
      <c r="Q9154" s="618"/>
      <c r="R9154" s="618"/>
      <c r="S9154" s="618"/>
      <c r="T9154" s="618"/>
      <c r="U9154" s="618"/>
      <c r="V9154" s="618"/>
      <c r="W9154" s="618"/>
      <c r="X9154" s="618"/>
      <c r="Y9154" s="618"/>
      <c r="Z9154" s="618"/>
      <c r="AC9154" s="619"/>
      <c r="AD9154" s="620"/>
      <c r="AJ9154" s="668"/>
      <c r="AO9154" s="612"/>
      <c r="AP9154" s="612"/>
      <c r="AY9154" s="623"/>
      <c r="BD9154" s="611"/>
      <c r="BG9154" s="624"/>
      <c r="BH9154" s="625"/>
      <c r="BI9154" s="672"/>
      <c r="BO9154" s="612"/>
      <c r="BY9154" s="669"/>
      <c r="CA9154" s="669"/>
    </row>
    <row r="9155" spans="3:79" s="610" customFormat="1">
      <c r="C9155" s="611"/>
      <c r="D9155" s="612"/>
      <c r="E9155" s="613"/>
      <c r="F9155" s="614"/>
      <c r="J9155" s="612"/>
      <c r="N9155" s="668"/>
      <c r="P9155" s="618"/>
      <c r="Q9155" s="618"/>
      <c r="R9155" s="618"/>
      <c r="S9155" s="618"/>
      <c r="T9155" s="618"/>
      <c r="U9155" s="618"/>
      <c r="V9155" s="618"/>
      <c r="W9155" s="618"/>
      <c r="X9155" s="618"/>
      <c r="Y9155" s="618"/>
      <c r="Z9155" s="618"/>
      <c r="AC9155" s="619"/>
      <c r="AD9155" s="620"/>
      <c r="AJ9155" s="668"/>
      <c r="AO9155" s="612"/>
      <c r="AP9155" s="612"/>
      <c r="AY9155" s="623"/>
      <c r="BD9155" s="611"/>
      <c r="BG9155" s="624"/>
      <c r="BH9155" s="625"/>
      <c r="BI9155" s="672"/>
      <c r="BO9155" s="612"/>
      <c r="BY9155" s="669"/>
      <c r="CA9155" s="669"/>
    </row>
    <row r="9156" spans="3:79" s="610" customFormat="1">
      <c r="C9156" s="611"/>
      <c r="D9156" s="612"/>
      <c r="E9156" s="613"/>
      <c r="F9156" s="614"/>
      <c r="J9156" s="612"/>
      <c r="N9156" s="668"/>
      <c r="P9156" s="618"/>
      <c r="Q9156" s="618"/>
      <c r="R9156" s="618"/>
      <c r="S9156" s="618"/>
      <c r="T9156" s="618"/>
      <c r="U9156" s="618"/>
      <c r="V9156" s="618"/>
      <c r="W9156" s="618"/>
      <c r="X9156" s="618"/>
      <c r="Y9156" s="618"/>
      <c r="Z9156" s="618"/>
      <c r="AC9156" s="619"/>
      <c r="AD9156" s="620"/>
      <c r="AJ9156" s="668"/>
      <c r="AO9156" s="612"/>
      <c r="AP9156" s="612"/>
      <c r="AY9156" s="623"/>
      <c r="BD9156" s="611"/>
      <c r="BG9156" s="624"/>
      <c r="BH9156" s="625"/>
      <c r="BI9156" s="672"/>
      <c r="BO9156" s="612"/>
      <c r="BY9156" s="669"/>
      <c r="CA9156" s="669"/>
    </row>
    <row r="9157" spans="3:79" s="610" customFormat="1">
      <c r="C9157" s="611"/>
      <c r="D9157" s="612"/>
      <c r="E9157" s="613"/>
      <c r="F9157" s="614"/>
      <c r="J9157" s="612"/>
      <c r="N9157" s="668"/>
      <c r="P9157" s="618"/>
      <c r="Q9157" s="618"/>
      <c r="R9157" s="618"/>
      <c r="S9157" s="618"/>
      <c r="T9157" s="618"/>
      <c r="U9157" s="618"/>
      <c r="V9157" s="618"/>
      <c r="W9157" s="618"/>
      <c r="X9157" s="618"/>
      <c r="Y9157" s="618"/>
      <c r="Z9157" s="618"/>
      <c r="AC9157" s="619"/>
      <c r="AD9157" s="620"/>
      <c r="AJ9157" s="668"/>
      <c r="AO9157" s="612"/>
      <c r="AP9157" s="612"/>
      <c r="AY9157" s="623"/>
      <c r="BD9157" s="611"/>
      <c r="BG9157" s="624"/>
      <c r="BH9157" s="625"/>
      <c r="BI9157" s="672"/>
      <c r="BO9157" s="612"/>
      <c r="BY9157" s="669"/>
      <c r="CA9157" s="669"/>
    </row>
    <row r="9158" spans="3:79" s="610" customFormat="1">
      <c r="C9158" s="611"/>
      <c r="D9158" s="612"/>
      <c r="E9158" s="613"/>
      <c r="F9158" s="614"/>
      <c r="J9158" s="612"/>
      <c r="N9158" s="668"/>
      <c r="P9158" s="618"/>
      <c r="Q9158" s="618"/>
      <c r="R9158" s="618"/>
      <c r="S9158" s="618"/>
      <c r="T9158" s="618"/>
      <c r="U9158" s="618"/>
      <c r="V9158" s="618"/>
      <c r="W9158" s="618"/>
      <c r="X9158" s="618"/>
      <c r="Y9158" s="618"/>
      <c r="Z9158" s="618"/>
      <c r="AC9158" s="619"/>
      <c r="AD9158" s="620"/>
      <c r="AJ9158" s="668"/>
      <c r="AO9158" s="612"/>
      <c r="AP9158" s="612"/>
      <c r="AY9158" s="623"/>
      <c r="BD9158" s="611"/>
      <c r="BG9158" s="624"/>
      <c r="BH9158" s="625"/>
      <c r="BI9158" s="672"/>
      <c r="BO9158" s="612"/>
      <c r="BY9158" s="669"/>
      <c r="CA9158" s="669"/>
    </row>
    <row r="9159" spans="3:79" s="610" customFormat="1">
      <c r="C9159" s="611"/>
      <c r="D9159" s="612"/>
      <c r="E9159" s="613"/>
      <c r="F9159" s="614"/>
      <c r="J9159" s="612"/>
      <c r="N9159" s="668"/>
      <c r="P9159" s="618"/>
      <c r="Q9159" s="618"/>
      <c r="R9159" s="618"/>
      <c r="S9159" s="618"/>
      <c r="T9159" s="618"/>
      <c r="U9159" s="618"/>
      <c r="V9159" s="618"/>
      <c r="W9159" s="618"/>
      <c r="X9159" s="618"/>
      <c r="Y9159" s="618"/>
      <c r="Z9159" s="618"/>
      <c r="AC9159" s="619"/>
      <c r="AD9159" s="620"/>
      <c r="AJ9159" s="668"/>
      <c r="AO9159" s="612"/>
      <c r="AP9159" s="612"/>
      <c r="AY9159" s="623"/>
      <c r="BD9159" s="611"/>
      <c r="BG9159" s="624"/>
      <c r="BH9159" s="625"/>
      <c r="BI9159" s="672"/>
      <c r="BO9159" s="612"/>
      <c r="BY9159" s="669"/>
      <c r="CA9159" s="669"/>
    </row>
    <row r="9160" spans="3:79" s="610" customFormat="1">
      <c r="C9160" s="611"/>
      <c r="D9160" s="612"/>
      <c r="E9160" s="613"/>
      <c r="F9160" s="614"/>
      <c r="J9160" s="612"/>
      <c r="N9160" s="668"/>
      <c r="P9160" s="618"/>
      <c r="Q9160" s="618"/>
      <c r="R9160" s="618"/>
      <c r="S9160" s="618"/>
      <c r="T9160" s="618"/>
      <c r="U9160" s="618"/>
      <c r="V9160" s="618"/>
      <c r="W9160" s="618"/>
      <c r="X9160" s="618"/>
      <c r="Y9160" s="618"/>
      <c r="Z9160" s="618"/>
      <c r="AC9160" s="619"/>
      <c r="AD9160" s="620"/>
      <c r="AJ9160" s="668"/>
      <c r="AO9160" s="612"/>
      <c r="AP9160" s="612"/>
      <c r="AY9160" s="623"/>
      <c r="BD9160" s="611"/>
      <c r="BG9160" s="624"/>
      <c r="BH9160" s="625"/>
      <c r="BI9160" s="672"/>
      <c r="BO9160" s="612"/>
      <c r="BY9160" s="669"/>
      <c r="CA9160" s="669"/>
    </row>
    <row r="9161" spans="3:79" s="610" customFormat="1">
      <c r="C9161" s="611"/>
      <c r="D9161" s="612"/>
      <c r="E9161" s="613"/>
      <c r="F9161" s="614"/>
      <c r="J9161" s="612"/>
      <c r="N9161" s="668"/>
      <c r="P9161" s="618"/>
      <c r="Q9161" s="618"/>
      <c r="R9161" s="618"/>
      <c r="S9161" s="618"/>
      <c r="T9161" s="618"/>
      <c r="U9161" s="618"/>
      <c r="V9161" s="618"/>
      <c r="W9161" s="618"/>
      <c r="X9161" s="618"/>
      <c r="Y9161" s="618"/>
      <c r="Z9161" s="618"/>
      <c r="AC9161" s="619"/>
      <c r="AD9161" s="620"/>
      <c r="AJ9161" s="668"/>
      <c r="AO9161" s="612"/>
      <c r="AP9161" s="612"/>
      <c r="AY9161" s="623"/>
      <c r="BD9161" s="611"/>
      <c r="BG9161" s="624"/>
      <c r="BH9161" s="625"/>
      <c r="BI9161" s="672"/>
      <c r="BO9161" s="612"/>
      <c r="BY9161" s="669"/>
      <c r="CA9161" s="669"/>
    </row>
    <row r="9162" spans="3:79" s="610" customFormat="1">
      <c r="C9162" s="611"/>
      <c r="D9162" s="612"/>
      <c r="E9162" s="613"/>
      <c r="F9162" s="614"/>
      <c r="J9162" s="612"/>
      <c r="N9162" s="668"/>
      <c r="P9162" s="618"/>
      <c r="Q9162" s="618"/>
      <c r="R9162" s="618"/>
      <c r="S9162" s="618"/>
      <c r="T9162" s="618"/>
      <c r="U9162" s="618"/>
      <c r="V9162" s="618"/>
      <c r="W9162" s="618"/>
      <c r="X9162" s="618"/>
      <c r="Y9162" s="618"/>
      <c r="Z9162" s="618"/>
      <c r="AC9162" s="619"/>
      <c r="AD9162" s="620"/>
      <c r="AJ9162" s="668"/>
      <c r="AO9162" s="612"/>
      <c r="AP9162" s="612"/>
      <c r="AY9162" s="623"/>
      <c r="BD9162" s="611"/>
      <c r="BG9162" s="624"/>
      <c r="BH9162" s="625"/>
      <c r="BI9162" s="672"/>
      <c r="BO9162" s="612"/>
      <c r="BY9162" s="669"/>
      <c r="CA9162" s="669"/>
    </row>
    <row r="9163" spans="3:79" s="610" customFormat="1">
      <c r="C9163" s="611"/>
      <c r="D9163" s="612"/>
      <c r="E9163" s="613"/>
      <c r="F9163" s="614"/>
      <c r="J9163" s="612"/>
      <c r="N9163" s="668"/>
      <c r="P9163" s="618"/>
      <c r="Q9163" s="618"/>
      <c r="R9163" s="618"/>
      <c r="S9163" s="618"/>
      <c r="T9163" s="618"/>
      <c r="U9163" s="618"/>
      <c r="V9163" s="618"/>
      <c r="W9163" s="618"/>
      <c r="X9163" s="618"/>
      <c r="Y9163" s="618"/>
      <c r="Z9163" s="618"/>
      <c r="AC9163" s="619"/>
      <c r="AD9163" s="620"/>
      <c r="AJ9163" s="668"/>
      <c r="AO9163" s="612"/>
      <c r="AP9163" s="612"/>
      <c r="AY9163" s="623"/>
      <c r="BD9163" s="611"/>
      <c r="BG9163" s="624"/>
      <c r="BH9163" s="625"/>
      <c r="BI9163" s="672"/>
      <c r="BO9163" s="612"/>
      <c r="BY9163" s="669"/>
      <c r="CA9163" s="669"/>
    </row>
    <row r="9164" spans="3:79" s="610" customFormat="1">
      <c r="C9164" s="611"/>
      <c r="D9164" s="612"/>
      <c r="E9164" s="613"/>
      <c r="F9164" s="614"/>
      <c r="J9164" s="612"/>
      <c r="N9164" s="668"/>
      <c r="P9164" s="618"/>
      <c r="Q9164" s="618"/>
      <c r="R9164" s="618"/>
      <c r="S9164" s="618"/>
      <c r="T9164" s="618"/>
      <c r="U9164" s="618"/>
      <c r="V9164" s="618"/>
      <c r="W9164" s="618"/>
      <c r="X9164" s="618"/>
      <c r="Y9164" s="618"/>
      <c r="Z9164" s="618"/>
      <c r="AC9164" s="619"/>
      <c r="AD9164" s="620"/>
      <c r="AJ9164" s="668"/>
      <c r="AO9164" s="612"/>
      <c r="AP9164" s="612"/>
      <c r="AY9164" s="623"/>
      <c r="BD9164" s="611"/>
      <c r="BG9164" s="624"/>
      <c r="BH9164" s="625"/>
      <c r="BI9164" s="672"/>
      <c r="BO9164" s="612"/>
      <c r="BY9164" s="669"/>
      <c r="CA9164" s="669"/>
    </row>
    <row r="9165" spans="3:79" s="610" customFormat="1">
      <c r="C9165" s="611"/>
      <c r="D9165" s="612"/>
      <c r="E9165" s="613"/>
      <c r="F9165" s="614"/>
      <c r="J9165" s="612"/>
      <c r="N9165" s="668"/>
      <c r="P9165" s="618"/>
      <c r="Q9165" s="618"/>
      <c r="R9165" s="618"/>
      <c r="S9165" s="618"/>
      <c r="T9165" s="618"/>
      <c r="U9165" s="618"/>
      <c r="V9165" s="618"/>
      <c r="W9165" s="618"/>
      <c r="X9165" s="618"/>
      <c r="Y9165" s="618"/>
      <c r="Z9165" s="618"/>
      <c r="AC9165" s="619"/>
      <c r="AD9165" s="620"/>
      <c r="AJ9165" s="668"/>
      <c r="AO9165" s="612"/>
      <c r="AP9165" s="612"/>
      <c r="AY9165" s="623"/>
      <c r="BD9165" s="611"/>
      <c r="BG9165" s="624"/>
      <c r="BH9165" s="625"/>
      <c r="BI9165" s="672"/>
      <c r="BO9165" s="612"/>
      <c r="BY9165" s="669"/>
      <c r="CA9165" s="669"/>
    </row>
    <row r="9166" spans="3:79" s="610" customFormat="1">
      <c r="C9166" s="611"/>
      <c r="D9166" s="612"/>
      <c r="E9166" s="613"/>
      <c r="F9166" s="614"/>
      <c r="J9166" s="612"/>
      <c r="N9166" s="668"/>
      <c r="P9166" s="618"/>
      <c r="Q9166" s="618"/>
      <c r="R9166" s="618"/>
      <c r="S9166" s="618"/>
      <c r="T9166" s="618"/>
      <c r="U9166" s="618"/>
      <c r="V9166" s="618"/>
      <c r="W9166" s="618"/>
      <c r="X9166" s="618"/>
      <c r="Y9166" s="618"/>
      <c r="Z9166" s="618"/>
      <c r="AC9166" s="619"/>
      <c r="AD9166" s="620"/>
      <c r="AJ9166" s="668"/>
      <c r="AO9166" s="612"/>
      <c r="AP9166" s="612"/>
      <c r="AY9166" s="623"/>
      <c r="BD9166" s="611"/>
      <c r="BG9166" s="624"/>
      <c r="BH9166" s="625"/>
      <c r="BI9166" s="672"/>
      <c r="BO9166" s="612"/>
      <c r="BY9166" s="669"/>
      <c r="CA9166" s="669"/>
    </row>
    <row r="9167" spans="3:79" s="610" customFormat="1">
      <c r="C9167" s="611"/>
      <c r="D9167" s="612"/>
      <c r="E9167" s="613"/>
      <c r="F9167" s="614"/>
      <c r="J9167" s="612"/>
      <c r="N9167" s="668"/>
      <c r="P9167" s="618"/>
      <c r="Q9167" s="618"/>
      <c r="R9167" s="618"/>
      <c r="S9167" s="618"/>
      <c r="T9167" s="618"/>
      <c r="U9167" s="618"/>
      <c r="V9167" s="618"/>
      <c r="W9167" s="618"/>
      <c r="X9167" s="618"/>
      <c r="Y9167" s="618"/>
      <c r="Z9167" s="618"/>
      <c r="AC9167" s="619"/>
      <c r="AD9167" s="620"/>
      <c r="AJ9167" s="668"/>
      <c r="AO9167" s="612"/>
      <c r="AP9167" s="612"/>
      <c r="AY9167" s="623"/>
      <c r="BD9167" s="611"/>
      <c r="BG9167" s="624"/>
      <c r="BH9167" s="625"/>
      <c r="BI9167" s="672"/>
      <c r="BO9167" s="612"/>
      <c r="BY9167" s="669"/>
      <c r="CA9167" s="669"/>
    </row>
    <row r="9168" spans="3:79" s="610" customFormat="1">
      <c r="C9168" s="611"/>
      <c r="D9168" s="612"/>
      <c r="E9168" s="613"/>
      <c r="F9168" s="614"/>
      <c r="J9168" s="612"/>
      <c r="N9168" s="668"/>
      <c r="P9168" s="618"/>
      <c r="Q9168" s="618"/>
      <c r="R9168" s="618"/>
      <c r="S9168" s="618"/>
      <c r="T9168" s="618"/>
      <c r="U9168" s="618"/>
      <c r="V9168" s="618"/>
      <c r="W9168" s="618"/>
      <c r="X9168" s="618"/>
      <c r="Y9168" s="618"/>
      <c r="Z9168" s="618"/>
      <c r="AC9168" s="619"/>
      <c r="AD9168" s="620"/>
      <c r="AJ9168" s="668"/>
      <c r="AO9168" s="612"/>
      <c r="AP9168" s="612"/>
      <c r="AY9168" s="623"/>
      <c r="BD9168" s="611"/>
      <c r="BG9168" s="624"/>
      <c r="BH9168" s="625"/>
      <c r="BI9168" s="672"/>
      <c r="BO9168" s="612"/>
      <c r="BY9168" s="669"/>
      <c r="CA9168" s="669"/>
    </row>
    <row r="9169" spans="3:79" s="610" customFormat="1">
      <c r="C9169" s="611"/>
      <c r="D9169" s="612"/>
      <c r="E9169" s="613"/>
      <c r="F9169" s="614"/>
      <c r="J9169" s="612"/>
      <c r="N9169" s="668"/>
      <c r="P9169" s="618"/>
      <c r="Q9169" s="618"/>
      <c r="R9169" s="618"/>
      <c r="S9169" s="618"/>
      <c r="T9169" s="618"/>
      <c r="U9169" s="618"/>
      <c r="V9169" s="618"/>
      <c r="W9169" s="618"/>
      <c r="X9169" s="618"/>
      <c r="Y9169" s="618"/>
      <c r="Z9169" s="618"/>
      <c r="AC9169" s="619"/>
      <c r="AD9169" s="620"/>
      <c r="AJ9169" s="668"/>
      <c r="AO9169" s="612"/>
      <c r="AP9169" s="612"/>
      <c r="AY9169" s="623"/>
      <c r="BD9169" s="611"/>
      <c r="BG9169" s="624"/>
      <c r="BH9169" s="625"/>
      <c r="BI9169" s="672"/>
      <c r="BO9169" s="612"/>
      <c r="BY9169" s="669"/>
      <c r="CA9169" s="669"/>
    </row>
    <row r="9170" spans="3:79" s="610" customFormat="1">
      <c r="C9170" s="611"/>
      <c r="D9170" s="612"/>
      <c r="E9170" s="613"/>
      <c r="F9170" s="614"/>
      <c r="J9170" s="612"/>
      <c r="N9170" s="668"/>
      <c r="P9170" s="618"/>
      <c r="Q9170" s="618"/>
      <c r="R9170" s="618"/>
      <c r="S9170" s="618"/>
      <c r="T9170" s="618"/>
      <c r="U9170" s="618"/>
      <c r="V9170" s="618"/>
      <c r="W9170" s="618"/>
      <c r="X9170" s="618"/>
      <c r="Y9170" s="618"/>
      <c r="Z9170" s="618"/>
      <c r="AC9170" s="619"/>
      <c r="AD9170" s="620"/>
      <c r="AJ9170" s="668"/>
      <c r="AO9170" s="612"/>
      <c r="AP9170" s="612"/>
      <c r="AY9170" s="623"/>
      <c r="BD9170" s="611"/>
      <c r="BG9170" s="624"/>
      <c r="BH9170" s="625"/>
      <c r="BI9170" s="672"/>
      <c r="BO9170" s="612"/>
      <c r="BY9170" s="669"/>
      <c r="CA9170" s="669"/>
    </row>
    <row r="9171" spans="3:79" s="610" customFormat="1">
      <c r="C9171" s="611"/>
      <c r="D9171" s="612"/>
      <c r="E9171" s="613"/>
      <c r="F9171" s="614"/>
      <c r="J9171" s="612"/>
      <c r="N9171" s="668"/>
      <c r="P9171" s="618"/>
      <c r="Q9171" s="618"/>
      <c r="R9171" s="618"/>
      <c r="S9171" s="618"/>
      <c r="T9171" s="618"/>
      <c r="U9171" s="618"/>
      <c r="V9171" s="618"/>
      <c r="W9171" s="618"/>
      <c r="X9171" s="618"/>
      <c r="Y9171" s="618"/>
      <c r="Z9171" s="618"/>
      <c r="AC9171" s="619"/>
      <c r="AD9171" s="620"/>
      <c r="AJ9171" s="668"/>
      <c r="AO9171" s="612"/>
      <c r="AP9171" s="612"/>
      <c r="AY9171" s="623"/>
      <c r="BD9171" s="611"/>
      <c r="BG9171" s="624"/>
      <c r="BH9171" s="625"/>
      <c r="BI9171" s="672"/>
      <c r="BO9171" s="612"/>
      <c r="BY9171" s="669"/>
      <c r="CA9171" s="669"/>
    </row>
    <row r="9172" spans="3:79" s="610" customFormat="1">
      <c r="C9172" s="611"/>
      <c r="D9172" s="612"/>
      <c r="E9172" s="613"/>
      <c r="F9172" s="614"/>
      <c r="J9172" s="612"/>
      <c r="N9172" s="668"/>
      <c r="P9172" s="618"/>
      <c r="Q9172" s="618"/>
      <c r="R9172" s="618"/>
      <c r="S9172" s="618"/>
      <c r="T9172" s="618"/>
      <c r="U9172" s="618"/>
      <c r="V9172" s="618"/>
      <c r="W9172" s="618"/>
      <c r="X9172" s="618"/>
      <c r="Y9172" s="618"/>
      <c r="Z9172" s="618"/>
      <c r="AC9172" s="619"/>
      <c r="AD9172" s="620"/>
      <c r="AJ9172" s="668"/>
      <c r="AO9172" s="612"/>
      <c r="AP9172" s="612"/>
      <c r="AY9172" s="623"/>
      <c r="BD9172" s="611"/>
      <c r="BG9172" s="624"/>
      <c r="BH9172" s="625"/>
      <c r="BI9172" s="672"/>
      <c r="BO9172" s="612"/>
      <c r="BY9172" s="669"/>
      <c r="CA9172" s="669"/>
    </row>
    <row r="9173" spans="3:79" s="610" customFormat="1">
      <c r="C9173" s="611"/>
      <c r="D9173" s="612"/>
      <c r="E9173" s="613"/>
      <c r="F9173" s="614"/>
      <c r="J9173" s="612"/>
      <c r="N9173" s="668"/>
      <c r="P9173" s="618"/>
      <c r="Q9173" s="618"/>
      <c r="R9173" s="618"/>
      <c r="S9173" s="618"/>
      <c r="T9173" s="618"/>
      <c r="U9173" s="618"/>
      <c r="V9173" s="618"/>
      <c r="W9173" s="618"/>
      <c r="X9173" s="618"/>
      <c r="Y9173" s="618"/>
      <c r="Z9173" s="618"/>
      <c r="AC9173" s="619"/>
      <c r="AD9173" s="620"/>
      <c r="AJ9173" s="668"/>
      <c r="AO9173" s="612"/>
      <c r="AP9173" s="612"/>
      <c r="AY9173" s="623"/>
      <c r="BD9173" s="611"/>
      <c r="BG9173" s="624"/>
      <c r="BH9173" s="625"/>
      <c r="BI9173" s="672"/>
      <c r="BO9173" s="612"/>
      <c r="BY9173" s="669"/>
      <c r="CA9173" s="669"/>
    </row>
    <row r="9174" spans="3:79" s="610" customFormat="1">
      <c r="C9174" s="611"/>
      <c r="D9174" s="612"/>
      <c r="E9174" s="613"/>
      <c r="F9174" s="614"/>
      <c r="J9174" s="612"/>
      <c r="N9174" s="668"/>
      <c r="P9174" s="618"/>
      <c r="Q9174" s="618"/>
      <c r="R9174" s="618"/>
      <c r="S9174" s="618"/>
      <c r="T9174" s="618"/>
      <c r="U9174" s="618"/>
      <c r="V9174" s="618"/>
      <c r="W9174" s="618"/>
      <c r="X9174" s="618"/>
      <c r="Y9174" s="618"/>
      <c r="Z9174" s="618"/>
      <c r="AC9174" s="619"/>
      <c r="AD9174" s="620"/>
      <c r="AJ9174" s="668"/>
      <c r="AO9174" s="612"/>
      <c r="AP9174" s="612"/>
      <c r="AY9174" s="623"/>
      <c r="BD9174" s="611"/>
      <c r="BG9174" s="624"/>
      <c r="BH9174" s="625"/>
      <c r="BI9174" s="672"/>
      <c r="BO9174" s="612"/>
      <c r="BY9174" s="669"/>
      <c r="CA9174" s="669"/>
    </row>
    <row r="9175" spans="3:79" s="610" customFormat="1">
      <c r="C9175" s="611"/>
      <c r="D9175" s="612"/>
      <c r="E9175" s="613"/>
      <c r="F9175" s="614"/>
      <c r="J9175" s="612"/>
      <c r="N9175" s="668"/>
      <c r="P9175" s="618"/>
      <c r="Q9175" s="618"/>
      <c r="R9175" s="618"/>
      <c r="S9175" s="618"/>
      <c r="T9175" s="618"/>
      <c r="U9175" s="618"/>
      <c r="V9175" s="618"/>
      <c r="W9175" s="618"/>
      <c r="X9175" s="618"/>
      <c r="Y9175" s="618"/>
      <c r="Z9175" s="618"/>
      <c r="AC9175" s="619"/>
      <c r="AD9175" s="620"/>
      <c r="AJ9175" s="668"/>
      <c r="AO9175" s="612"/>
      <c r="AP9175" s="612"/>
      <c r="AY9175" s="623"/>
      <c r="BD9175" s="611"/>
      <c r="BG9175" s="624"/>
      <c r="BH9175" s="625"/>
      <c r="BI9175" s="672"/>
      <c r="BO9175" s="612"/>
      <c r="BY9175" s="669"/>
      <c r="CA9175" s="669"/>
    </row>
    <row r="9176" spans="3:79" s="610" customFormat="1">
      <c r="C9176" s="611"/>
      <c r="D9176" s="612"/>
      <c r="E9176" s="613"/>
      <c r="F9176" s="614"/>
      <c r="J9176" s="612"/>
      <c r="N9176" s="668"/>
      <c r="P9176" s="618"/>
      <c r="Q9176" s="618"/>
      <c r="R9176" s="618"/>
      <c r="S9176" s="618"/>
      <c r="T9176" s="618"/>
      <c r="U9176" s="618"/>
      <c r="V9176" s="618"/>
      <c r="W9176" s="618"/>
      <c r="X9176" s="618"/>
      <c r="Y9176" s="618"/>
      <c r="Z9176" s="618"/>
      <c r="AC9176" s="619"/>
      <c r="AD9176" s="620"/>
      <c r="AJ9176" s="668"/>
      <c r="AO9176" s="612"/>
      <c r="AP9176" s="612"/>
      <c r="AY9176" s="623"/>
      <c r="BD9176" s="611"/>
      <c r="BG9176" s="624"/>
      <c r="BH9176" s="625"/>
      <c r="BI9176" s="672"/>
      <c r="BO9176" s="612"/>
      <c r="BY9176" s="669"/>
      <c r="CA9176" s="669"/>
    </row>
    <row r="9177" spans="3:79" s="610" customFormat="1">
      <c r="C9177" s="611"/>
      <c r="D9177" s="612"/>
      <c r="E9177" s="613"/>
      <c r="F9177" s="614"/>
      <c r="J9177" s="612"/>
      <c r="N9177" s="668"/>
      <c r="P9177" s="618"/>
      <c r="Q9177" s="618"/>
      <c r="R9177" s="618"/>
      <c r="S9177" s="618"/>
      <c r="T9177" s="618"/>
      <c r="U9177" s="618"/>
      <c r="V9177" s="618"/>
      <c r="W9177" s="618"/>
      <c r="X9177" s="618"/>
      <c r="Y9177" s="618"/>
      <c r="Z9177" s="618"/>
      <c r="AC9177" s="619"/>
      <c r="AD9177" s="620"/>
      <c r="AJ9177" s="668"/>
      <c r="AO9177" s="612"/>
      <c r="AP9177" s="612"/>
      <c r="AY9177" s="623"/>
      <c r="BD9177" s="611"/>
      <c r="BG9177" s="624"/>
      <c r="BH9177" s="625"/>
      <c r="BI9177" s="672"/>
      <c r="BO9177" s="612"/>
      <c r="BY9177" s="669"/>
      <c r="CA9177" s="669"/>
    </row>
    <row r="9178" spans="3:79" s="610" customFormat="1">
      <c r="C9178" s="611"/>
      <c r="D9178" s="612"/>
      <c r="E9178" s="613"/>
      <c r="F9178" s="614"/>
      <c r="J9178" s="612"/>
      <c r="N9178" s="668"/>
      <c r="P9178" s="618"/>
      <c r="Q9178" s="618"/>
      <c r="R9178" s="618"/>
      <c r="S9178" s="618"/>
      <c r="T9178" s="618"/>
      <c r="U9178" s="618"/>
      <c r="V9178" s="618"/>
      <c r="W9178" s="618"/>
      <c r="X9178" s="618"/>
      <c r="Y9178" s="618"/>
      <c r="Z9178" s="618"/>
      <c r="AC9178" s="619"/>
      <c r="AD9178" s="620"/>
      <c r="AJ9178" s="668"/>
      <c r="AO9178" s="612"/>
      <c r="AP9178" s="612"/>
      <c r="AY9178" s="623"/>
      <c r="BD9178" s="611"/>
      <c r="BG9178" s="624"/>
      <c r="BH9178" s="625"/>
      <c r="BI9178" s="672"/>
      <c r="BO9178" s="612"/>
      <c r="BY9178" s="669"/>
      <c r="CA9178" s="669"/>
    </row>
    <row r="9179" spans="3:79" s="610" customFormat="1">
      <c r="C9179" s="611"/>
      <c r="D9179" s="612"/>
      <c r="E9179" s="613"/>
      <c r="F9179" s="614"/>
      <c r="J9179" s="612"/>
      <c r="N9179" s="668"/>
      <c r="P9179" s="618"/>
      <c r="Q9179" s="618"/>
      <c r="R9179" s="618"/>
      <c r="S9179" s="618"/>
      <c r="T9179" s="618"/>
      <c r="U9179" s="618"/>
      <c r="V9179" s="618"/>
      <c r="W9179" s="618"/>
      <c r="X9179" s="618"/>
      <c r="Y9179" s="618"/>
      <c r="Z9179" s="618"/>
      <c r="AC9179" s="619"/>
      <c r="AD9179" s="620"/>
      <c r="AJ9179" s="668"/>
      <c r="AO9179" s="612"/>
      <c r="AP9179" s="612"/>
      <c r="AY9179" s="623"/>
      <c r="BD9179" s="611"/>
      <c r="BG9179" s="624"/>
      <c r="BH9179" s="625"/>
      <c r="BI9179" s="672"/>
      <c r="BO9179" s="612"/>
      <c r="BY9179" s="669"/>
      <c r="CA9179" s="669"/>
    </row>
    <row r="9180" spans="3:79" s="610" customFormat="1">
      <c r="C9180" s="611"/>
      <c r="D9180" s="612"/>
      <c r="E9180" s="613"/>
      <c r="F9180" s="614"/>
      <c r="J9180" s="612"/>
      <c r="N9180" s="668"/>
      <c r="P9180" s="618"/>
      <c r="Q9180" s="618"/>
      <c r="R9180" s="618"/>
      <c r="S9180" s="618"/>
      <c r="T9180" s="618"/>
      <c r="U9180" s="618"/>
      <c r="V9180" s="618"/>
      <c r="W9180" s="618"/>
      <c r="X9180" s="618"/>
      <c r="Y9180" s="618"/>
      <c r="Z9180" s="618"/>
      <c r="AC9180" s="619"/>
      <c r="AD9180" s="620"/>
      <c r="AJ9180" s="668"/>
      <c r="AO9180" s="612"/>
      <c r="AP9180" s="612"/>
      <c r="AY9180" s="623"/>
      <c r="BD9180" s="611"/>
      <c r="BG9180" s="624"/>
      <c r="BH9180" s="625"/>
      <c r="BI9180" s="672"/>
      <c r="BO9180" s="612"/>
      <c r="BY9180" s="669"/>
      <c r="CA9180" s="669"/>
    </row>
    <row r="9181" spans="3:79" s="610" customFormat="1">
      <c r="C9181" s="611"/>
      <c r="D9181" s="612"/>
      <c r="E9181" s="613"/>
      <c r="F9181" s="614"/>
      <c r="J9181" s="612"/>
      <c r="N9181" s="668"/>
      <c r="P9181" s="618"/>
      <c r="Q9181" s="618"/>
      <c r="R9181" s="618"/>
      <c r="S9181" s="618"/>
      <c r="T9181" s="618"/>
      <c r="U9181" s="618"/>
      <c r="V9181" s="618"/>
      <c r="W9181" s="618"/>
      <c r="X9181" s="618"/>
      <c r="Y9181" s="618"/>
      <c r="Z9181" s="618"/>
      <c r="AC9181" s="619"/>
      <c r="AD9181" s="620"/>
      <c r="AJ9181" s="668"/>
      <c r="AO9181" s="612"/>
      <c r="AP9181" s="612"/>
      <c r="AY9181" s="623"/>
      <c r="BD9181" s="611"/>
      <c r="BG9181" s="624"/>
      <c r="BH9181" s="625"/>
      <c r="BI9181" s="672"/>
      <c r="BO9181" s="612"/>
      <c r="BY9181" s="669"/>
      <c r="CA9181" s="669"/>
    </row>
    <row r="9182" spans="3:79" s="610" customFormat="1">
      <c r="C9182" s="611"/>
      <c r="D9182" s="612"/>
      <c r="E9182" s="613"/>
      <c r="F9182" s="614"/>
      <c r="J9182" s="612"/>
      <c r="N9182" s="668"/>
      <c r="P9182" s="618"/>
      <c r="Q9182" s="618"/>
      <c r="R9182" s="618"/>
      <c r="S9182" s="618"/>
      <c r="T9182" s="618"/>
      <c r="U9182" s="618"/>
      <c r="V9182" s="618"/>
      <c r="W9182" s="618"/>
      <c r="X9182" s="618"/>
      <c r="Y9182" s="618"/>
      <c r="Z9182" s="618"/>
      <c r="AC9182" s="619"/>
      <c r="AD9182" s="620"/>
      <c r="AJ9182" s="668"/>
      <c r="AO9182" s="612"/>
      <c r="AP9182" s="612"/>
      <c r="AY9182" s="623"/>
      <c r="BD9182" s="611"/>
      <c r="BG9182" s="624"/>
      <c r="BH9182" s="625"/>
      <c r="BI9182" s="672"/>
      <c r="BO9182" s="612"/>
      <c r="BY9182" s="669"/>
      <c r="CA9182" s="669"/>
    </row>
    <row r="9183" spans="3:79" s="610" customFormat="1">
      <c r="C9183" s="611"/>
      <c r="D9183" s="612"/>
      <c r="E9183" s="613"/>
      <c r="F9183" s="614"/>
      <c r="J9183" s="612"/>
      <c r="N9183" s="668"/>
      <c r="P9183" s="618"/>
      <c r="Q9183" s="618"/>
      <c r="R9183" s="618"/>
      <c r="S9183" s="618"/>
      <c r="T9183" s="618"/>
      <c r="U9183" s="618"/>
      <c r="V9183" s="618"/>
      <c r="W9183" s="618"/>
      <c r="X9183" s="618"/>
      <c r="Y9183" s="618"/>
      <c r="Z9183" s="618"/>
      <c r="AC9183" s="619"/>
      <c r="AD9183" s="620"/>
      <c r="AJ9183" s="668"/>
      <c r="AO9183" s="612"/>
      <c r="AP9183" s="612"/>
      <c r="AY9183" s="623"/>
      <c r="BD9183" s="611"/>
      <c r="BG9183" s="624"/>
      <c r="BH9183" s="625"/>
      <c r="BI9183" s="672"/>
      <c r="BO9183" s="612"/>
      <c r="BY9183" s="669"/>
      <c r="CA9183" s="669"/>
    </row>
    <row r="9184" spans="3:79" s="610" customFormat="1">
      <c r="C9184" s="611"/>
      <c r="D9184" s="612"/>
      <c r="E9184" s="613"/>
      <c r="F9184" s="614"/>
      <c r="J9184" s="612"/>
      <c r="N9184" s="668"/>
      <c r="P9184" s="618"/>
      <c r="Q9184" s="618"/>
      <c r="R9184" s="618"/>
      <c r="S9184" s="618"/>
      <c r="T9184" s="618"/>
      <c r="U9184" s="618"/>
      <c r="V9184" s="618"/>
      <c r="W9184" s="618"/>
      <c r="X9184" s="618"/>
      <c r="Y9184" s="618"/>
      <c r="Z9184" s="618"/>
      <c r="AC9184" s="619"/>
      <c r="AD9184" s="620"/>
      <c r="AJ9184" s="668"/>
      <c r="AO9184" s="612"/>
      <c r="AP9184" s="612"/>
      <c r="AY9184" s="623"/>
      <c r="BD9184" s="611"/>
      <c r="BG9184" s="624"/>
      <c r="BH9184" s="625"/>
      <c r="BI9184" s="672"/>
      <c r="BO9184" s="612"/>
      <c r="BY9184" s="669"/>
      <c r="CA9184" s="669"/>
    </row>
    <row r="9185" spans="3:79" s="610" customFormat="1">
      <c r="C9185" s="611"/>
      <c r="D9185" s="612"/>
      <c r="E9185" s="613"/>
      <c r="F9185" s="614"/>
      <c r="J9185" s="612"/>
      <c r="N9185" s="668"/>
      <c r="P9185" s="618"/>
      <c r="Q9185" s="618"/>
      <c r="R9185" s="618"/>
      <c r="S9185" s="618"/>
      <c r="T9185" s="618"/>
      <c r="U9185" s="618"/>
      <c r="V9185" s="618"/>
      <c r="W9185" s="618"/>
      <c r="X9185" s="618"/>
      <c r="Y9185" s="618"/>
      <c r="Z9185" s="618"/>
      <c r="AC9185" s="619"/>
      <c r="AD9185" s="620"/>
      <c r="AJ9185" s="668"/>
      <c r="AO9185" s="612"/>
      <c r="AP9185" s="612"/>
      <c r="AY9185" s="623"/>
      <c r="BD9185" s="611"/>
      <c r="BG9185" s="624"/>
      <c r="BH9185" s="625"/>
      <c r="BI9185" s="672"/>
      <c r="BO9185" s="612"/>
      <c r="BY9185" s="669"/>
      <c r="CA9185" s="669"/>
    </row>
    <row r="9186" spans="3:79" s="610" customFormat="1">
      <c r="C9186" s="611"/>
      <c r="D9186" s="612"/>
      <c r="E9186" s="613"/>
      <c r="F9186" s="614"/>
      <c r="J9186" s="612"/>
      <c r="N9186" s="668"/>
      <c r="P9186" s="618"/>
      <c r="Q9186" s="618"/>
      <c r="R9186" s="618"/>
      <c r="S9186" s="618"/>
      <c r="T9186" s="618"/>
      <c r="U9186" s="618"/>
      <c r="V9186" s="618"/>
      <c r="W9186" s="618"/>
      <c r="X9186" s="618"/>
      <c r="Y9186" s="618"/>
      <c r="Z9186" s="618"/>
      <c r="AC9186" s="619"/>
      <c r="AD9186" s="620"/>
      <c r="AJ9186" s="668"/>
      <c r="AO9186" s="612"/>
      <c r="AP9186" s="612"/>
      <c r="AY9186" s="623"/>
      <c r="BD9186" s="611"/>
      <c r="BG9186" s="624"/>
      <c r="BH9186" s="625"/>
      <c r="BI9186" s="672"/>
      <c r="BO9186" s="612"/>
      <c r="BY9186" s="669"/>
      <c r="CA9186" s="669"/>
    </row>
    <row r="9187" spans="3:79" s="610" customFormat="1">
      <c r="C9187" s="611"/>
      <c r="D9187" s="612"/>
      <c r="E9187" s="613"/>
      <c r="F9187" s="614"/>
      <c r="J9187" s="612"/>
      <c r="N9187" s="668"/>
      <c r="P9187" s="618"/>
      <c r="Q9187" s="618"/>
      <c r="R9187" s="618"/>
      <c r="S9187" s="618"/>
      <c r="T9187" s="618"/>
      <c r="U9187" s="618"/>
      <c r="V9187" s="618"/>
      <c r="W9187" s="618"/>
      <c r="X9187" s="618"/>
      <c r="Y9187" s="618"/>
      <c r="Z9187" s="618"/>
      <c r="AC9187" s="619"/>
      <c r="AD9187" s="620"/>
      <c r="AJ9187" s="668"/>
      <c r="AO9187" s="612"/>
      <c r="AP9187" s="612"/>
      <c r="AY9187" s="623"/>
      <c r="BD9187" s="611"/>
      <c r="BG9187" s="624"/>
      <c r="BH9187" s="625"/>
      <c r="BI9187" s="672"/>
      <c r="BO9187" s="612"/>
      <c r="BY9187" s="669"/>
      <c r="CA9187" s="669"/>
    </row>
    <row r="9188" spans="3:79" s="610" customFormat="1">
      <c r="C9188" s="611"/>
      <c r="D9188" s="612"/>
      <c r="E9188" s="613"/>
      <c r="F9188" s="614"/>
      <c r="J9188" s="612"/>
      <c r="N9188" s="668"/>
      <c r="P9188" s="618"/>
      <c r="Q9188" s="618"/>
      <c r="R9188" s="618"/>
      <c r="S9188" s="618"/>
      <c r="T9188" s="618"/>
      <c r="U9188" s="618"/>
      <c r="V9188" s="618"/>
      <c r="W9188" s="618"/>
      <c r="X9188" s="618"/>
      <c r="Y9188" s="618"/>
      <c r="Z9188" s="618"/>
      <c r="AC9188" s="619"/>
      <c r="AD9188" s="620"/>
      <c r="AJ9188" s="668"/>
      <c r="AO9188" s="612"/>
      <c r="AP9188" s="612"/>
      <c r="AY9188" s="623"/>
      <c r="BD9188" s="611"/>
      <c r="BG9188" s="624"/>
      <c r="BH9188" s="625"/>
      <c r="BI9188" s="672"/>
      <c r="BO9188" s="612"/>
      <c r="BY9188" s="669"/>
      <c r="CA9188" s="669"/>
    </row>
    <row r="9189" spans="3:79" s="610" customFormat="1">
      <c r="C9189" s="611"/>
      <c r="D9189" s="612"/>
      <c r="E9189" s="613"/>
      <c r="F9189" s="614"/>
      <c r="J9189" s="612"/>
      <c r="N9189" s="668"/>
      <c r="P9189" s="618"/>
      <c r="Q9189" s="618"/>
      <c r="R9189" s="618"/>
      <c r="S9189" s="618"/>
      <c r="T9189" s="618"/>
      <c r="U9189" s="618"/>
      <c r="V9189" s="618"/>
      <c r="W9189" s="618"/>
      <c r="X9189" s="618"/>
      <c r="Y9189" s="618"/>
      <c r="Z9189" s="618"/>
      <c r="AC9189" s="619"/>
      <c r="AD9189" s="620"/>
      <c r="AJ9189" s="668"/>
      <c r="AO9189" s="612"/>
      <c r="AP9189" s="612"/>
      <c r="AY9189" s="623"/>
      <c r="BD9189" s="611"/>
      <c r="BG9189" s="624"/>
      <c r="BH9189" s="625"/>
      <c r="BI9189" s="672"/>
      <c r="BO9189" s="612"/>
      <c r="BY9189" s="669"/>
      <c r="CA9189" s="669"/>
    </row>
    <row r="9190" spans="3:79" s="610" customFormat="1">
      <c r="C9190" s="611"/>
      <c r="D9190" s="612"/>
      <c r="E9190" s="613"/>
      <c r="F9190" s="614"/>
      <c r="J9190" s="612"/>
      <c r="N9190" s="668"/>
      <c r="P9190" s="618"/>
      <c r="Q9190" s="618"/>
      <c r="R9190" s="618"/>
      <c r="S9190" s="618"/>
      <c r="T9190" s="618"/>
      <c r="U9190" s="618"/>
      <c r="V9190" s="618"/>
      <c r="W9190" s="618"/>
      <c r="X9190" s="618"/>
      <c r="Y9190" s="618"/>
      <c r="Z9190" s="618"/>
      <c r="AC9190" s="619"/>
      <c r="AD9190" s="620"/>
      <c r="AJ9190" s="668"/>
      <c r="AO9190" s="612"/>
      <c r="AP9190" s="612"/>
      <c r="AY9190" s="623"/>
      <c r="BD9190" s="611"/>
      <c r="BG9190" s="624"/>
      <c r="BH9190" s="625"/>
      <c r="BI9190" s="672"/>
      <c r="BO9190" s="612"/>
      <c r="BY9190" s="669"/>
      <c r="CA9190" s="669"/>
    </row>
    <row r="9191" spans="3:79" s="610" customFormat="1">
      <c r="C9191" s="611"/>
      <c r="D9191" s="612"/>
      <c r="E9191" s="613"/>
      <c r="F9191" s="614"/>
      <c r="J9191" s="612"/>
      <c r="N9191" s="668"/>
      <c r="P9191" s="618"/>
      <c r="Q9191" s="618"/>
      <c r="R9191" s="618"/>
      <c r="S9191" s="618"/>
      <c r="T9191" s="618"/>
      <c r="U9191" s="618"/>
      <c r="V9191" s="618"/>
      <c r="W9191" s="618"/>
      <c r="X9191" s="618"/>
      <c r="Y9191" s="618"/>
      <c r="Z9191" s="618"/>
      <c r="AC9191" s="619"/>
      <c r="AD9191" s="620"/>
      <c r="AJ9191" s="668"/>
      <c r="AO9191" s="612"/>
      <c r="AP9191" s="612"/>
      <c r="AY9191" s="623"/>
      <c r="BD9191" s="611"/>
      <c r="BG9191" s="624"/>
      <c r="BH9191" s="625"/>
      <c r="BI9191" s="672"/>
      <c r="BO9191" s="612"/>
      <c r="BY9191" s="669"/>
      <c r="CA9191" s="669"/>
    </row>
    <row r="9192" spans="3:79" s="610" customFormat="1">
      <c r="C9192" s="611"/>
      <c r="D9192" s="612"/>
      <c r="E9192" s="613"/>
      <c r="F9192" s="614"/>
      <c r="J9192" s="612"/>
      <c r="N9192" s="668"/>
      <c r="P9192" s="618"/>
      <c r="Q9192" s="618"/>
      <c r="R9192" s="618"/>
      <c r="S9192" s="618"/>
      <c r="T9192" s="618"/>
      <c r="U9192" s="618"/>
      <c r="V9192" s="618"/>
      <c r="W9192" s="618"/>
      <c r="X9192" s="618"/>
      <c r="Y9192" s="618"/>
      <c r="Z9192" s="618"/>
      <c r="AC9192" s="619"/>
      <c r="AD9192" s="620"/>
      <c r="AJ9192" s="668"/>
      <c r="AO9192" s="612"/>
      <c r="AP9192" s="612"/>
      <c r="AY9192" s="623"/>
      <c r="BD9192" s="611"/>
      <c r="BG9192" s="624"/>
      <c r="BH9192" s="625"/>
      <c r="BI9192" s="672"/>
      <c r="BO9192" s="612"/>
      <c r="BY9192" s="669"/>
      <c r="CA9192" s="669"/>
    </row>
    <row r="9193" spans="3:79" s="610" customFormat="1">
      <c r="C9193" s="611"/>
      <c r="D9193" s="612"/>
      <c r="E9193" s="613"/>
      <c r="F9193" s="614"/>
      <c r="J9193" s="612"/>
      <c r="N9193" s="668"/>
      <c r="P9193" s="618"/>
      <c r="Q9193" s="618"/>
      <c r="R9193" s="618"/>
      <c r="S9193" s="618"/>
      <c r="T9193" s="618"/>
      <c r="U9193" s="618"/>
      <c r="V9193" s="618"/>
      <c r="W9193" s="618"/>
      <c r="X9193" s="618"/>
      <c r="Y9193" s="618"/>
      <c r="Z9193" s="618"/>
      <c r="AC9193" s="619"/>
      <c r="AD9193" s="620"/>
      <c r="AJ9193" s="668"/>
      <c r="AO9193" s="612"/>
      <c r="AP9193" s="612"/>
      <c r="AY9193" s="623"/>
      <c r="BD9193" s="611"/>
      <c r="BG9193" s="624"/>
      <c r="BH9193" s="625"/>
      <c r="BI9193" s="672"/>
      <c r="BO9193" s="612"/>
      <c r="BY9193" s="669"/>
      <c r="CA9193" s="669"/>
    </row>
  </sheetData>
  <mergeCells count="131">
    <mergeCell ref="BH243:BH244"/>
    <mergeCell ref="BO243:BO244"/>
    <mergeCell ref="BQ243:BQ244"/>
    <mergeCell ref="BT243:BT244"/>
    <mergeCell ref="AS243:AS244"/>
    <mergeCell ref="AV243:AV244"/>
    <mergeCell ref="AW243:AW244"/>
    <mergeCell ref="AX243:AX244"/>
    <mergeCell ref="BE243:BE244"/>
    <mergeCell ref="BG243:BG244"/>
    <mergeCell ref="AE243:AE244"/>
    <mergeCell ref="AF243:AF244"/>
    <mergeCell ref="AN243:AN244"/>
    <mergeCell ref="AO243:AO244"/>
    <mergeCell ref="AP243:AP244"/>
    <mergeCell ref="AQ243:AQ244"/>
    <mergeCell ref="N243:N244"/>
    <mergeCell ref="O243:O244"/>
    <mergeCell ref="P243:P244"/>
    <mergeCell ref="Q243:Q244"/>
    <mergeCell ref="AB243:AB244"/>
    <mergeCell ref="AC243:AC244"/>
    <mergeCell ref="H243:H244"/>
    <mergeCell ref="I243:I244"/>
    <mergeCell ref="J243:J244"/>
    <mergeCell ref="K243:K244"/>
    <mergeCell ref="L243:L244"/>
    <mergeCell ref="M243:M244"/>
    <mergeCell ref="CJ4:CJ5"/>
    <mergeCell ref="CK4:CK5"/>
    <mergeCell ref="CL4:CL5"/>
    <mergeCell ref="AF3:AF5"/>
    <mergeCell ref="AG3:AG5"/>
    <mergeCell ref="CB2:CB5"/>
    <mergeCell ref="CC2:CC5"/>
    <mergeCell ref="CD2:CD5"/>
    <mergeCell ref="CE2:CE5"/>
    <mergeCell ref="CF2:CF5"/>
    <mergeCell ref="CG2:CG5"/>
    <mergeCell ref="BV2:BV5"/>
    <mergeCell ref="BW2:BW5"/>
    <mergeCell ref="BX2:BX5"/>
    <mergeCell ref="BY2:BY5"/>
    <mergeCell ref="BZ2:BZ5"/>
    <mergeCell ref="CA2:CA5"/>
    <mergeCell ref="BP2:BP5"/>
    <mergeCell ref="CM4:CM5"/>
    <mergeCell ref="CN4:CN5"/>
    <mergeCell ref="A243:A244"/>
    <mergeCell ref="B243:B244"/>
    <mergeCell ref="C243:C244"/>
    <mergeCell ref="D243:D244"/>
    <mergeCell ref="G243:G244"/>
    <mergeCell ref="AI3:AI5"/>
    <mergeCell ref="AJ3:AM3"/>
    <mergeCell ref="AS3:AS5"/>
    <mergeCell ref="AT3:AT5"/>
    <mergeCell ref="AU3:AU5"/>
    <mergeCell ref="AV3:AV5"/>
    <mergeCell ref="AJ4:AJ5"/>
    <mergeCell ref="AK4:AK5"/>
    <mergeCell ref="AM4:AM5"/>
    <mergeCell ref="CH2:CH5"/>
    <mergeCell ref="CI2:CI5"/>
    <mergeCell ref="CJ2:CJ3"/>
    <mergeCell ref="J3:J5"/>
    <mergeCell ref="K3:K5"/>
    <mergeCell ref="AC3:AC5"/>
    <mergeCell ref="AD3:AD5"/>
    <mergeCell ref="AE3:AE5"/>
    <mergeCell ref="BQ2:BQ5"/>
    <mergeCell ref="BR2:BR5"/>
    <mergeCell ref="BS2:BS5"/>
    <mergeCell ref="BT2:BT5"/>
    <mergeCell ref="BU2:BU5"/>
    <mergeCell ref="BJ2:BJ5"/>
    <mergeCell ref="BK2:BK5"/>
    <mergeCell ref="BL2:BL5"/>
    <mergeCell ref="BM2:BM5"/>
    <mergeCell ref="BN2:BN5"/>
    <mergeCell ref="BO2:BO5"/>
    <mergeCell ref="BC2:BC5"/>
    <mergeCell ref="BD2:BD5"/>
    <mergeCell ref="BE2:BE5"/>
    <mergeCell ref="BF2:BF5"/>
    <mergeCell ref="BG2:BH2"/>
    <mergeCell ref="BI2:BI5"/>
    <mergeCell ref="BG3:BG5"/>
    <mergeCell ref="BH3:BH5"/>
    <mergeCell ref="AW2:AW5"/>
    <mergeCell ref="AX2:AX5"/>
    <mergeCell ref="AY2:AY5"/>
    <mergeCell ref="AZ2:AZ5"/>
    <mergeCell ref="BA2:BA5"/>
    <mergeCell ref="BB2:BB5"/>
    <mergeCell ref="AQ2:AQ5"/>
    <mergeCell ref="AR2:AR5"/>
    <mergeCell ref="AS2:AV2"/>
    <mergeCell ref="V2:Y3"/>
    <mergeCell ref="Z2:Z5"/>
    <mergeCell ref="AA2:AA5"/>
    <mergeCell ref="AB2:AB5"/>
    <mergeCell ref="AD2:AE2"/>
    <mergeCell ref="AF2:AG2"/>
    <mergeCell ref="V4:V5"/>
    <mergeCell ref="W4:W5"/>
    <mergeCell ref="X4:X5"/>
    <mergeCell ref="Y4:Y5"/>
    <mergeCell ref="D1:AP1"/>
    <mergeCell ref="A2:A5"/>
    <mergeCell ref="B2:B5"/>
    <mergeCell ref="C2:C5"/>
    <mergeCell ref="D2:D5"/>
    <mergeCell ref="E2:E5"/>
    <mergeCell ref="H2:H5"/>
    <mergeCell ref="I2:I5"/>
    <mergeCell ref="J2:K2"/>
    <mergeCell ref="L2:L5"/>
    <mergeCell ref="M2:M5"/>
    <mergeCell ref="N2:N5"/>
    <mergeCell ref="O2:O5"/>
    <mergeCell ref="P2:P5"/>
    <mergeCell ref="Q2:Q5"/>
    <mergeCell ref="R2:U3"/>
    <mergeCell ref="R4:R5"/>
    <mergeCell ref="S4:S5"/>
    <mergeCell ref="T4:T5"/>
    <mergeCell ref="U4:U5"/>
    <mergeCell ref="AN2:AN5"/>
    <mergeCell ref="AO2:AO5"/>
    <mergeCell ref="AP2:AP5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Danh sách gốc </vt:lpstr>
      <vt:lpstr>GIẤY YÊU CẦU BH</vt:lpstr>
      <vt:lpstr>DS BH cấp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THANHTAM PC</cp:lastModifiedBy>
  <cp:lastPrinted>2026-04-21T06:38:45Z</cp:lastPrinted>
  <dcterms:created xsi:type="dcterms:W3CDTF">2024-04-26T02:29:54Z</dcterms:created>
  <dcterms:modified xsi:type="dcterms:W3CDTF">2026-04-21T06:46:58Z</dcterms:modified>
</cp:coreProperties>
</file>